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edusa\Downloads\"/>
    </mc:Choice>
  </mc:AlternateContent>
  <xr:revisionPtr revIDLastSave="0" documentId="13_ncr:1_{F47C2206-1773-46FA-91C4-B151AAA8B679}" xr6:coauthVersionLast="47" xr6:coauthVersionMax="47" xr10:uidLastSave="{00000000-0000-0000-0000-000000000000}"/>
  <bookViews>
    <workbookView xWindow="-110" yWindow="-110" windowWidth="19420" windowHeight="10300" tabRatio="602" activeTab="5" xr2:uid="{00000000-000D-0000-FFFF-FFFF00000000}"/>
  </bookViews>
  <sheets>
    <sheet name="Activas" sheetId="1" r:id="rId1"/>
    <sheet name="Disponibles" sheetId="7" r:id="rId2"/>
    <sheet name="Historicos Inicios " sheetId="4" state="hidden" r:id="rId3"/>
    <sheet name="Histórico Recuperos" sheetId="5" state="hidden" r:id="rId4"/>
    <sheet name="Resumen" sheetId="11" r:id="rId5"/>
    <sheet name="Desafíos LNN" sheetId="12" r:id="rId6"/>
    <sheet name="Hoja2" sheetId="13" r:id="rId7"/>
    <sheet name="Histórico Actividad" sheetId="8" state="hidden" r:id="rId8"/>
    <sheet name="Histórico AF" sheetId="10" state="hidden" r:id="rId9"/>
    <sheet name="Hoja1" sheetId="9" state="hidden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0" hidden="1">Activas!$B$5:$W$26</definedName>
    <definedName name="_xlnm._FilterDatabase" localSheetId="5" hidden="1">'Desafíos LNN'!$A$2:$AW$187</definedName>
    <definedName name="_xlnm._FilterDatabase" localSheetId="1" hidden="1">Disponibles!$A$6:$BB$6</definedName>
    <definedName name="_xlnm._FilterDatabase" localSheetId="7" hidden="1">'Histórico Actividad'!$B$2:$Z$46</definedName>
    <definedName name="_xlnm._FilterDatabase" localSheetId="3" hidden="1">'Histórico Recuperos'!$A$77:$E$97</definedName>
  </definedNames>
  <calcPr calcId="191029"/>
  <pivotCaches>
    <pivotCache cacheId="0" r:id="rId3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3" l="1"/>
  <c r="C8" i="13"/>
  <c r="C7" i="13"/>
  <c r="C6" i="13"/>
  <c r="C5" i="13"/>
  <c r="C4" i="13"/>
  <c r="C3" i="13"/>
  <c r="C2" i="13"/>
  <c r="K5" i="13"/>
  <c r="J5" i="13"/>
  <c r="I5" i="13"/>
  <c r="K4" i="13"/>
  <c r="J4" i="13"/>
  <c r="I4" i="13"/>
  <c r="K3" i="13"/>
  <c r="J3" i="13"/>
  <c r="I3" i="13"/>
  <c r="BH26" i="7"/>
  <c r="BG26" i="7"/>
  <c r="BF26" i="7"/>
  <c r="BE26" i="7"/>
  <c r="BD26" i="7"/>
  <c r="BC26" i="7"/>
  <c r="BH25" i="7"/>
  <c r="BG25" i="7"/>
  <c r="BF25" i="7"/>
  <c r="BE25" i="7"/>
  <c r="BD25" i="7"/>
  <c r="BC25" i="7"/>
  <c r="BH24" i="7"/>
  <c r="BG24" i="7"/>
  <c r="BF24" i="7"/>
  <c r="BE24" i="7"/>
  <c r="BD24" i="7"/>
  <c r="BC24" i="7"/>
  <c r="BH23" i="7"/>
  <c r="BG23" i="7"/>
  <c r="BF23" i="7"/>
  <c r="BE23" i="7"/>
  <c r="BD23" i="7"/>
  <c r="BC23" i="7"/>
  <c r="BH22" i="7"/>
  <c r="BG22" i="7"/>
  <c r="BF22" i="7"/>
  <c r="BE22" i="7"/>
  <c r="BD22" i="7"/>
  <c r="BC22" i="7"/>
  <c r="BH21" i="7"/>
  <c r="BG21" i="7"/>
  <c r="BF21" i="7"/>
  <c r="BE21" i="7"/>
  <c r="BD21" i="7"/>
  <c r="BC21" i="7"/>
  <c r="BH20" i="7"/>
  <c r="BG20" i="7"/>
  <c r="BF20" i="7"/>
  <c r="BE20" i="7"/>
  <c r="BD20" i="7"/>
  <c r="BC20" i="7"/>
  <c r="BH19" i="7"/>
  <c r="BG19" i="7"/>
  <c r="BF19" i="7"/>
  <c r="BE19" i="7"/>
  <c r="BD19" i="7"/>
  <c r="BC19" i="7"/>
  <c r="BH18" i="7"/>
  <c r="BG18" i="7"/>
  <c r="BF18" i="7"/>
  <c r="BE18" i="7"/>
  <c r="BD18" i="7"/>
  <c r="BC18" i="7"/>
  <c r="BH17" i="7"/>
  <c r="BG17" i="7"/>
  <c r="BF17" i="7"/>
  <c r="BE17" i="7"/>
  <c r="BD17" i="7"/>
  <c r="BC17" i="7"/>
  <c r="BH16" i="7"/>
  <c r="BG16" i="7"/>
  <c r="BF16" i="7"/>
  <c r="BE16" i="7"/>
  <c r="BD16" i="7"/>
  <c r="BC16" i="7"/>
  <c r="BH15" i="7"/>
  <c r="BG15" i="7"/>
  <c r="BF15" i="7"/>
  <c r="BE15" i="7"/>
  <c r="BD15" i="7"/>
  <c r="BC15" i="7"/>
  <c r="BH14" i="7"/>
  <c r="BG14" i="7"/>
  <c r="BF14" i="7"/>
  <c r="BE14" i="7"/>
  <c r="BD14" i="7"/>
  <c r="BC14" i="7"/>
  <c r="BH13" i="7"/>
  <c r="BG13" i="7"/>
  <c r="BF13" i="7"/>
  <c r="BE13" i="7"/>
  <c r="BD13" i="7"/>
  <c r="BC13" i="7"/>
  <c r="BH12" i="7"/>
  <c r="BG12" i="7"/>
  <c r="BF12" i="7"/>
  <c r="BE12" i="7"/>
  <c r="BD12" i="7"/>
  <c r="BC12" i="7"/>
  <c r="BH11" i="7"/>
  <c r="BG11" i="7"/>
  <c r="BF11" i="7"/>
  <c r="BE11" i="7"/>
  <c r="BD11" i="7"/>
  <c r="BC11" i="7"/>
  <c r="BH10" i="7"/>
  <c r="BG10" i="7"/>
  <c r="BF10" i="7"/>
  <c r="BE10" i="7"/>
  <c r="BD10" i="7"/>
  <c r="BC10" i="7"/>
  <c r="BH9" i="7"/>
  <c r="BG9" i="7"/>
  <c r="BF9" i="7"/>
  <c r="BE9" i="7"/>
  <c r="BD9" i="7"/>
  <c r="BC9" i="7"/>
  <c r="BH8" i="7"/>
  <c r="BG8" i="7"/>
  <c r="BF8" i="7"/>
  <c r="BE8" i="7"/>
  <c r="BD8" i="7"/>
  <c r="BC8" i="7"/>
  <c r="BH7" i="7"/>
  <c r="BG7" i="7"/>
  <c r="BF7" i="7"/>
  <c r="BE7" i="7"/>
  <c r="BD7" i="7"/>
  <c r="BC7" i="7"/>
  <c r="BH6" i="7"/>
  <c r="BG6" i="7"/>
  <c r="BF6" i="7"/>
  <c r="BE6" i="7"/>
  <c r="BD6" i="7"/>
  <c r="BC6" i="7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3" i="8"/>
  <c r="P27" i="8"/>
  <c r="G99" i="5"/>
  <c r="AF23" i="4"/>
  <c r="O23" i="10"/>
  <c r="P2" i="8"/>
  <c r="N46" i="8"/>
  <c r="N28" i="8"/>
  <c r="N31" i="8"/>
  <c r="N32" i="8"/>
  <c r="N33" i="8"/>
  <c r="N34" i="8"/>
  <c r="N35" i="8"/>
  <c r="N36" i="8"/>
  <c r="N39" i="8"/>
  <c r="N40" i="8"/>
  <c r="N41" i="8"/>
  <c r="N42" i="8"/>
  <c r="N43" i="8"/>
  <c r="N44" i="8"/>
  <c r="N27" i="8"/>
  <c r="N29" i="8"/>
  <c r="N30" i="8"/>
  <c r="N37" i="8"/>
  <c r="N45" i="8"/>
  <c r="AE24" i="5"/>
  <c r="AF48" i="5"/>
  <c r="AE58" i="5"/>
  <c r="AE52" i="5"/>
  <c r="AE53" i="5"/>
  <c r="AE54" i="5"/>
  <c r="AE56" i="5"/>
  <c r="AE60" i="5"/>
  <c r="AE61" i="5"/>
  <c r="AE62" i="5"/>
  <c r="AE68" i="5"/>
  <c r="AE70" i="5"/>
  <c r="AE71" i="5"/>
  <c r="AE55" i="5"/>
  <c r="AE57" i="5"/>
  <c r="AE59" i="5"/>
  <c r="AE63" i="5"/>
  <c r="AE65" i="5"/>
  <c r="AE66" i="5"/>
  <c r="AE67" i="5"/>
  <c r="AE64" i="5"/>
  <c r="AE69" i="5"/>
  <c r="V5" i="8" l="1"/>
  <c r="V6" i="8"/>
  <c r="V8" i="8"/>
  <c r="V10" i="8"/>
  <c r="V12" i="8"/>
  <c r="V14" i="8"/>
  <c r="V16" i="8"/>
  <c r="V18" i="8"/>
  <c r="V20" i="8"/>
  <c r="V21" i="8"/>
  <c r="V3" i="8"/>
  <c r="V4" i="8"/>
  <c r="V7" i="8"/>
  <c r="V9" i="8"/>
  <c r="V11" i="8"/>
  <c r="V13" i="8"/>
  <c r="V15" i="8"/>
  <c r="V17" i="8"/>
  <c r="V19" i="8"/>
  <c r="V22" i="8"/>
  <c r="AE48" i="5"/>
  <c r="AE22" i="4"/>
  <c r="AE72" i="5" l="1"/>
  <c r="V8" i="7" l="1"/>
  <c r="W8" i="7"/>
  <c r="X8" i="7"/>
  <c r="Y8" i="7"/>
  <c r="Z8" i="7"/>
  <c r="AA8" i="7"/>
  <c r="V9" i="7"/>
  <c r="W9" i="7"/>
  <c r="X9" i="7"/>
  <c r="Y9" i="7"/>
  <c r="Z9" i="7"/>
  <c r="AA9" i="7"/>
  <c r="V10" i="7"/>
  <c r="W10" i="7"/>
  <c r="X10" i="7"/>
  <c r="Y10" i="7"/>
  <c r="Z10" i="7"/>
  <c r="AA10" i="7"/>
  <c r="V11" i="7"/>
  <c r="W11" i="7"/>
  <c r="X11" i="7"/>
  <c r="Y11" i="7"/>
  <c r="Z11" i="7"/>
  <c r="AA11" i="7"/>
  <c r="V12" i="7"/>
  <c r="W12" i="7"/>
  <c r="X12" i="7"/>
  <c r="Y12" i="7"/>
  <c r="Z12" i="7"/>
  <c r="AA12" i="7"/>
  <c r="V13" i="7"/>
  <c r="W13" i="7"/>
  <c r="X13" i="7"/>
  <c r="Y13" i="7"/>
  <c r="Z13" i="7"/>
  <c r="AA13" i="7"/>
  <c r="V14" i="7"/>
  <c r="W14" i="7"/>
  <c r="X14" i="7"/>
  <c r="Y14" i="7"/>
  <c r="Z14" i="7"/>
  <c r="AA14" i="7"/>
  <c r="V15" i="7"/>
  <c r="W15" i="7"/>
  <c r="X15" i="7"/>
  <c r="Y15" i="7"/>
  <c r="Z15" i="7"/>
  <c r="AA15" i="7"/>
  <c r="V16" i="7"/>
  <c r="W16" i="7"/>
  <c r="X16" i="7"/>
  <c r="Y16" i="7"/>
  <c r="Z16" i="7"/>
  <c r="AA16" i="7"/>
  <c r="V17" i="7"/>
  <c r="W17" i="7"/>
  <c r="X17" i="7"/>
  <c r="Y17" i="7"/>
  <c r="Z17" i="7"/>
  <c r="AA17" i="7"/>
  <c r="V18" i="7"/>
  <c r="W18" i="7"/>
  <c r="X18" i="7"/>
  <c r="Y18" i="7"/>
  <c r="Z18" i="7"/>
  <c r="AA18" i="7"/>
  <c r="V19" i="7"/>
  <c r="W19" i="7"/>
  <c r="X19" i="7"/>
  <c r="Y19" i="7"/>
  <c r="Z19" i="7"/>
  <c r="AA19" i="7"/>
  <c r="V20" i="7"/>
  <c r="W20" i="7"/>
  <c r="X20" i="7"/>
  <c r="Y20" i="7"/>
  <c r="Z20" i="7"/>
  <c r="AA20" i="7"/>
  <c r="V21" i="7"/>
  <c r="W21" i="7"/>
  <c r="X21" i="7"/>
  <c r="Y21" i="7"/>
  <c r="Z21" i="7"/>
  <c r="AA21" i="7"/>
  <c r="V22" i="7"/>
  <c r="W22" i="7"/>
  <c r="X22" i="7"/>
  <c r="Y22" i="7"/>
  <c r="Z22" i="7"/>
  <c r="AA22" i="7"/>
  <c r="V23" i="7"/>
  <c r="W23" i="7"/>
  <c r="X23" i="7"/>
  <c r="Y23" i="7"/>
  <c r="Z23" i="7"/>
  <c r="AA23" i="7"/>
  <c r="V24" i="7"/>
  <c r="W24" i="7"/>
  <c r="X24" i="7"/>
  <c r="Y24" i="7"/>
  <c r="Z24" i="7"/>
  <c r="AA24" i="7"/>
  <c r="V25" i="7"/>
  <c r="W25" i="7"/>
  <c r="X25" i="7"/>
  <c r="Y25" i="7"/>
  <c r="Z25" i="7"/>
  <c r="AA25" i="7"/>
  <c r="V26" i="7"/>
  <c r="W26" i="7"/>
  <c r="X26" i="7"/>
  <c r="Y26" i="7"/>
  <c r="Z26" i="7"/>
  <c r="AA26" i="7"/>
  <c r="W7" i="7"/>
  <c r="X7" i="7"/>
  <c r="Y7" i="7"/>
  <c r="Z7" i="7"/>
  <c r="AA7" i="7"/>
  <c r="V7" i="7"/>
  <c r="B4" i="7"/>
  <c r="W6" i="7" l="1"/>
  <c r="Z6" i="7"/>
  <c r="AA6" i="7"/>
  <c r="AM5" i="7"/>
  <c r="M5" i="7"/>
  <c r="L5" i="7"/>
  <c r="I5" i="7"/>
  <c r="H5" i="7"/>
  <c r="G5" i="7"/>
  <c r="F5" i="7"/>
  <c r="X6" i="7"/>
  <c r="V6" i="7"/>
  <c r="Y6" i="7"/>
  <c r="M7" i="7" l="1"/>
  <c r="M21" i="7"/>
  <c r="M26" i="7"/>
  <c r="M8" i="7"/>
  <c r="M17" i="7"/>
  <c r="M19" i="7"/>
  <c r="M18" i="7"/>
  <c r="M24" i="7"/>
  <c r="M15" i="7"/>
  <c r="M12" i="7"/>
  <c r="M16" i="7"/>
  <c r="M22" i="7"/>
  <c r="M10" i="7"/>
  <c r="M25" i="7"/>
  <c r="M9" i="7"/>
  <c r="M14" i="7"/>
  <c r="M23" i="7"/>
  <c r="M11" i="7"/>
  <c r="M20" i="7"/>
  <c r="M13" i="7"/>
  <c r="O3" i="10" l="1"/>
  <c r="M28" i="8"/>
  <c r="M30" i="8"/>
  <c r="M33" i="8"/>
  <c r="M35" i="8"/>
  <c r="M36" i="8"/>
  <c r="M41" i="8"/>
  <c r="M43" i="8"/>
  <c r="M44" i="8"/>
  <c r="M46" i="8"/>
  <c r="M27" i="8"/>
  <c r="M29" i="8"/>
  <c r="M31" i="8"/>
  <c r="M32" i="8"/>
  <c r="M34" i="8"/>
  <c r="M37" i="8"/>
  <c r="M39" i="8"/>
  <c r="M40" i="8"/>
  <c r="M42" i="8"/>
  <c r="M45" i="8"/>
  <c r="AD52" i="5"/>
  <c r="AD53" i="5"/>
  <c r="AD60" i="5"/>
  <c r="AD61" i="5"/>
  <c r="AD63" i="5"/>
  <c r="AD69" i="5"/>
  <c r="AD71" i="5"/>
  <c r="AD58" i="5"/>
  <c r="AD59" i="5"/>
  <c r="AD65" i="5"/>
  <c r="AD66" i="5"/>
  <c r="AD67" i="5"/>
  <c r="AD68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AB52" i="5"/>
  <c r="AC52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AB53" i="5"/>
  <c r="AC53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AB54" i="5"/>
  <c r="AC54" i="5"/>
  <c r="AD54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AB55" i="5"/>
  <c r="AC55" i="5"/>
  <c r="AD55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AB56" i="5"/>
  <c r="AC56" i="5"/>
  <c r="AD56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AB57" i="5"/>
  <c r="AC57" i="5"/>
  <c r="AD57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AB58" i="5"/>
  <c r="AC58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AB59" i="5"/>
  <c r="AC59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AB60" i="5"/>
  <c r="AC60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AB61" i="5"/>
  <c r="AC61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AB62" i="5"/>
  <c r="AC62" i="5"/>
  <c r="AD62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AB63" i="5"/>
  <c r="AC63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AB64" i="5"/>
  <c r="AC64" i="5"/>
  <c r="AD64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AB65" i="5"/>
  <c r="AC65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AB66" i="5"/>
  <c r="AC66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AB67" i="5"/>
  <c r="AC67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AB68" i="5"/>
  <c r="AC68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AB69" i="5"/>
  <c r="AC69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AB70" i="5"/>
  <c r="AC70" i="5"/>
  <c r="AD70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AB71" i="5"/>
  <c r="AC71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52" i="5"/>
  <c r="AD24" i="5" l="1"/>
  <c r="AD22" i="4"/>
  <c r="O4" i="10" l="1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L27" i="8"/>
  <c r="L28" i="8"/>
  <c r="L29" i="8"/>
  <c r="L30" i="8"/>
  <c r="L31" i="8"/>
  <c r="L32" i="8"/>
  <c r="L33" i="8"/>
  <c r="L34" i="8"/>
  <c r="L35" i="8"/>
  <c r="L36" i="8"/>
  <c r="L37" i="8"/>
  <c r="L39" i="8"/>
  <c r="L40" i="8"/>
  <c r="L41" i="8"/>
  <c r="L42" i="8"/>
  <c r="L43" i="8"/>
  <c r="L44" i="8"/>
  <c r="L45" i="8"/>
  <c r="L46" i="8"/>
  <c r="Z4" i="8" l="1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P23" i="8"/>
  <c r="AD48" i="5"/>
  <c r="AD72" i="5" s="1"/>
  <c r="AC24" i="5"/>
  <c r="AC22" i="4"/>
  <c r="R4" i="10" l="1"/>
  <c r="R5" i="10"/>
  <c r="R6" i="10"/>
  <c r="R7" i="10"/>
  <c r="R23" i="10"/>
  <c r="R3" i="10"/>
  <c r="H2" i="10"/>
  <c r="I2" i="10" s="1"/>
  <c r="J2" i="10" s="1"/>
  <c r="K2" i="10" s="1"/>
  <c r="L2" i="10" s="1"/>
  <c r="M2" i="10" s="1"/>
  <c r="N2" i="10" s="1"/>
  <c r="R23" i="8"/>
  <c r="S3" i="8" s="1"/>
  <c r="P22" i="10"/>
  <c r="P4" i="10"/>
  <c r="P8" i="10"/>
  <c r="P11" i="10"/>
  <c r="P13" i="10"/>
  <c r="P20" i="10"/>
  <c r="P16" i="10"/>
  <c r="P18" i="10"/>
  <c r="P14" i="10"/>
  <c r="P7" i="10"/>
  <c r="P17" i="10"/>
  <c r="P15" i="10"/>
  <c r="P9" i="10"/>
  <c r="P6" i="10"/>
  <c r="P12" i="10"/>
  <c r="P19" i="10"/>
  <c r="P10" i="10"/>
  <c r="P5" i="10"/>
  <c r="P21" i="10"/>
  <c r="AK18" i="4"/>
  <c r="AK5" i="4"/>
  <c r="AK8" i="4"/>
  <c r="AK21" i="4"/>
  <c r="AK6" i="4"/>
  <c r="AK9" i="4"/>
  <c r="AK7" i="4"/>
  <c r="AK13" i="4"/>
  <c r="AK14" i="4"/>
  <c r="AK19" i="4"/>
  <c r="AK3" i="4"/>
  <c r="AK16" i="4"/>
  <c r="AK10" i="4"/>
  <c r="AK17" i="4"/>
  <c r="AK12" i="4"/>
  <c r="AK4" i="4"/>
  <c r="AK11" i="4"/>
  <c r="AK20" i="4"/>
  <c r="AK15" i="4"/>
  <c r="AL20" i="4" l="1"/>
  <c r="R8" i="10"/>
  <c r="G27" i="8"/>
  <c r="H27" i="8"/>
  <c r="I27" i="8"/>
  <c r="J27" i="8"/>
  <c r="K27" i="8"/>
  <c r="G28" i="8"/>
  <c r="H28" i="8"/>
  <c r="I28" i="8"/>
  <c r="J28" i="8"/>
  <c r="K28" i="8"/>
  <c r="G29" i="8"/>
  <c r="H29" i="8"/>
  <c r="I29" i="8"/>
  <c r="J29" i="8"/>
  <c r="K29" i="8"/>
  <c r="G30" i="8"/>
  <c r="H30" i="8"/>
  <c r="I30" i="8"/>
  <c r="J30" i="8"/>
  <c r="K30" i="8"/>
  <c r="G31" i="8"/>
  <c r="H31" i="8"/>
  <c r="I31" i="8"/>
  <c r="J31" i="8"/>
  <c r="K31" i="8"/>
  <c r="G32" i="8"/>
  <c r="H32" i="8"/>
  <c r="I32" i="8"/>
  <c r="J32" i="8"/>
  <c r="K32" i="8"/>
  <c r="G33" i="8"/>
  <c r="H33" i="8"/>
  <c r="I33" i="8"/>
  <c r="J33" i="8"/>
  <c r="K33" i="8"/>
  <c r="G34" i="8"/>
  <c r="H34" i="8"/>
  <c r="I34" i="8"/>
  <c r="J34" i="8"/>
  <c r="K34" i="8"/>
  <c r="G35" i="8"/>
  <c r="H35" i="8"/>
  <c r="I35" i="8"/>
  <c r="J35" i="8"/>
  <c r="K35" i="8"/>
  <c r="G36" i="8"/>
  <c r="H36" i="8"/>
  <c r="I36" i="8"/>
  <c r="J36" i="8"/>
  <c r="K36" i="8"/>
  <c r="G37" i="8"/>
  <c r="H37" i="8"/>
  <c r="I37" i="8"/>
  <c r="J37" i="8"/>
  <c r="K37" i="8"/>
  <c r="G38" i="8"/>
  <c r="G39" i="8"/>
  <c r="H39" i="8"/>
  <c r="I39" i="8"/>
  <c r="J39" i="8"/>
  <c r="K39" i="8"/>
  <c r="G40" i="8"/>
  <c r="H40" i="8"/>
  <c r="I40" i="8"/>
  <c r="J40" i="8"/>
  <c r="K40" i="8"/>
  <c r="G41" i="8"/>
  <c r="H41" i="8"/>
  <c r="I41" i="8"/>
  <c r="J41" i="8"/>
  <c r="K41" i="8"/>
  <c r="G42" i="8"/>
  <c r="H42" i="8"/>
  <c r="I42" i="8"/>
  <c r="J42" i="8"/>
  <c r="K42" i="8"/>
  <c r="G43" i="8"/>
  <c r="H43" i="8"/>
  <c r="I43" i="8"/>
  <c r="J43" i="8"/>
  <c r="K43" i="8"/>
  <c r="G44" i="8"/>
  <c r="H44" i="8"/>
  <c r="I44" i="8"/>
  <c r="J44" i="8"/>
  <c r="K44" i="8"/>
  <c r="G45" i="8"/>
  <c r="H45" i="8"/>
  <c r="I45" i="8"/>
  <c r="J45" i="8"/>
  <c r="K45" i="8"/>
  <c r="G46" i="8"/>
  <c r="H46" i="8"/>
  <c r="I46" i="8"/>
  <c r="J46" i="8"/>
  <c r="K46" i="8"/>
  <c r="F46" i="8"/>
  <c r="O46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H26" i="8"/>
  <c r="R15" i="8"/>
  <c r="R14" i="8"/>
  <c r="Q23" i="8"/>
  <c r="H2" i="8"/>
  <c r="I2" i="8" s="1"/>
  <c r="J2" i="8" s="1"/>
  <c r="K2" i="8" s="1"/>
  <c r="L2" i="8" s="1"/>
  <c r="M2" i="8" s="1"/>
  <c r="N2" i="8" s="1"/>
  <c r="AB48" i="5"/>
  <c r="E48" i="5"/>
  <c r="Z28" i="5"/>
  <c r="F77" i="5"/>
  <c r="AB24" i="5"/>
  <c r="AB22" i="4"/>
  <c r="F89" i="5"/>
  <c r="F83" i="5"/>
  <c r="F87" i="5"/>
  <c r="F93" i="5"/>
  <c r="F91" i="5"/>
  <c r="F94" i="5"/>
  <c r="F88" i="5"/>
  <c r="F79" i="5"/>
  <c r="F96" i="5"/>
  <c r="F97" i="5"/>
  <c r="F84" i="5"/>
  <c r="F78" i="5"/>
  <c r="F82" i="5"/>
  <c r="F85" i="5"/>
  <c r="F95" i="5"/>
  <c r="F92" i="5"/>
  <c r="F86" i="5"/>
  <c r="F80" i="5"/>
  <c r="F81" i="5"/>
  <c r="O44" i="8" l="1"/>
  <c r="O36" i="8"/>
  <c r="I26" i="8"/>
  <c r="H38" i="8"/>
  <c r="O30" i="8"/>
  <c r="O28" i="8"/>
  <c r="O37" i="8"/>
  <c r="O45" i="8"/>
  <c r="O40" i="8"/>
  <c r="O41" i="8"/>
  <c r="O29" i="8"/>
  <c r="O31" i="8"/>
  <c r="O32" i="8"/>
  <c r="O33" i="8"/>
  <c r="O34" i="8"/>
  <c r="O27" i="8"/>
  <c r="O39" i="8"/>
  <c r="O42" i="8"/>
  <c r="O35" i="8"/>
  <c r="O43" i="8"/>
  <c r="AB72" i="5"/>
  <c r="R16" i="8"/>
  <c r="R9" i="8"/>
  <c r="R12" i="8"/>
  <c r="R8" i="8"/>
  <c r="R3" i="8"/>
  <c r="U3" i="8" s="1"/>
  <c r="R11" i="8"/>
  <c r="R13" i="8"/>
  <c r="R20" i="8"/>
  <c r="R4" i="8"/>
  <c r="R7" i="8"/>
  <c r="R6" i="8"/>
  <c r="R22" i="8"/>
  <c r="R21" i="8"/>
  <c r="R18" i="8"/>
  <c r="R5" i="8"/>
  <c r="R17" i="8"/>
  <c r="R19" i="8"/>
  <c r="R10" i="8"/>
  <c r="AC48" i="5"/>
  <c r="I38" i="8" l="1"/>
  <c r="J26" i="8"/>
  <c r="AC72" i="5"/>
  <c r="J38" i="8" l="1"/>
  <c r="K26" i="8"/>
  <c r="K38" i="8" l="1"/>
  <c r="L26" i="8"/>
  <c r="V1" i="4"/>
  <c r="AA31" i="5"/>
  <c r="AA29" i="5"/>
  <c r="AA9" i="5"/>
  <c r="AA28" i="5"/>
  <c r="AA33" i="5"/>
  <c r="AA16" i="5"/>
  <c r="AA7" i="5"/>
  <c r="AA40" i="5"/>
  <c r="AA23" i="5"/>
  <c r="AA37" i="5"/>
  <c r="AA18" i="5"/>
  <c r="AA13" i="5"/>
  <c r="AA47" i="5"/>
  <c r="AA36" i="5"/>
  <c r="AA43" i="5"/>
  <c r="AA39" i="5"/>
  <c r="AA11" i="5"/>
  <c r="AA8" i="5"/>
  <c r="AA44" i="5"/>
  <c r="AA41" i="5"/>
  <c r="AA5" i="5"/>
  <c r="AA6" i="5"/>
  <c r="AA10" i="5"/>
  <c r="AA19" i="5"/>
  <c r="AA4" i="5"/>
  <c r="AA35" i="5"/>
  <c r="AA12" i="5"/>
  <c r="AA30" i="5"/>
  <c r="AA45" i="5"/>
  <c r="AA14" i="5"/>
  <c r="AA46" i="5"/>
  <c r="AA21" i="5"/>
  <c r="AA34" i="5"/>
  <c r="AA32" i="5"/>
  <c r="AA22" i="5"/>
  <c r="AA42" i="5"/>
  <c r="AA38" i="5"/>
  <c r="AA20" i="5"/>
  <c r="AA15" i="5"/>
  <c r="AA17" i="5"/>
  <c r="AA6" i="4"/>
  <c r="AA9" i="4"/>
  <c r="AA16" i="4"/>
  <c r="AA17" i="4"/>
  <c r="AA5" i="4"/>
  <c r="AA11" i="4"/>
  <c r="AA13" i="4"/>
  <c r="AA20" i="4"/>
  <c r="AA2" i="4"/>
  <c r="AA10" i="4"/>
  <c r="AA4" i="4"/>
  <c r="AA18" i="4"/>
  <c r="AA14" i="4"/>
  <c r="AA3" i="4"/>
  <c r="AA7" i="4"/>
  <c r="AA12" i="4"/>
  <c r="AA21" i="4"/>
  <c r="AA8" i="4"/>
  <c r="AA19" i="4"/>
  <c r="AA15" i="4"/>
  <c r="I7" i="7"/>
  <c r="I24" i="7"/>
  <c r="I11" i="7"/>
  <c r="I8" i="7"/>
  <c r="I18" i="7"/>
  <c r="I25" i="7"/>
  <c r="I9" i="7"/>
  <c r="I26" i="7"/>
  <c r="I14" i="7"/>
  <c r="I13" i="7"/>
  <c r="I10" i="7"/>
  <c r="I23" i="7"/>
  <c r="I22" i="7"/>
  <c r="I16" i="7"/>
  <c r="I21" i="7"/>
  <c r="I20" i="7"/>
  <c r="I15" i="7"/>
  <c r="I17" i="7"/>
  <c r="I12" i="7"/>
  <c r="I19" i="7"/>
  <c r="G16" i="7"/>
  <c r="G12" i="7"/>
  <c r="G14" i="7"/>
  <c r="G26" i="7"/>
  <c r="G8" i="7"/>
  <c r="G20" i="7"/>
  <c r="G24" i="7"/>
  <c r="G13" i="7"/>
  <c r="G25" i="7"/>
  <c r="G21" i="7"/>
  <c r="G18" i="7"/>
  <c r="S8" i="10"/>
  <c r="G23" i="7"/>
  <c r="G22" i="7"/>
  <c r="G9" i="7"/>
  <c r="G10" i="7"/>
  <c r="G11" i="7"/>
  <c r="G15" i="7"/>
  <c r="G17" i="7"/>
  <c r="X8" i="8"/>
  <c r="G19" i="7"/>
  <c r="L38" i="8" l="1"/>
  <c r="O38" i="8" s="1"/>
  <c r="M26" i="8"/>
  <c r="AA60" i="5"/>
  <c r="AA68" i="5"/>
  <c r="AA69" i="5"/>
  <c r="AA52" i="5"/>
  <c r="AA56" i="5"/>
  <c r="AA61" i="5"/>
  <c r="AA55" i="5"/>
  <c r="AA67" i="5"/>
  <c r="AA59" i="5"/>
  <c r="AA66" i="5"/>
  <c r="AA57" i="5"/>
  <c r="AA64" i="5"/>
  <c r="AA62" i="5"/>
  <c r="AA58" i="5"/>
  <c r="AA65" i="5"/>
  <c r="AA70" i="5"/>
  <c r="AA54" i="5"/>
  <c r="AA71" i="5"/>
  <c r="AA63" i="5"/>
  <c r="AA53" i="5"/>
  <c r="Y8" i="8"/>
  <c r="T8" i="10"/>
  <c r="AA48" i="5"/>
  <c r="AA22" i="4"/>
  <c r="AA24" i="5"/>
  <c r="D79" i="5"/>
  <c r="D80" i="5"/>
  <c r="D81" i="5"/>
  <c r="D82" i="5"/>
  <c r="D83" i="5"/>
  <c r="D84" i="5"/>
  <c r="D85" i="5"/>
  <c r="D86" i="5"/>
  <c r="D87" i="5"/>
  <c r="D88" i="5"/>
  <c r="D89" i="5"/>
  <c r="D91" i="5"/>
  <c r="D92" i="5"/>
  <c r="D93" i="5"/>
  <c r="D94" i="5"/>
  <c r="D95" i="5"/>
  <c r="D96" i="5"/>
  <c r="D97" i="5"/>
  <c r="D78" i="5"/>
  <c r="G7" i="7"/>
  <c r="O50" i="8" l="1"/>
  <c r="N51" i="8" s="1"/>
  <c r="O52" i="8"/>
  <c r="O49" i="8"/>
  <c r="N50" i="8" s="1"/>
  <c r="P38" i="8" s="1"/>
  <c r="O51" i="8"/>
  <c r="N52" i="8" s="1"/>
  <c r="N49" i="8"/>
  <c r="M38" i="8"/>
  <c r="N26" i="8"/>
  <c r="N38" i="8" s="1"/>
  <c r="AA72" i="5"/>
  <c r="P45" i="8" l="1"/>
  <c r="S21" i="8" s="1"/>
  <c r="P41" i="8"/>
  <c r="S17" i="8" s="1"/>
  <c r="P35" i="8"/>
  <c r="P29" i="8"/>
  <c r="S5" i="8" s="1"/>
  <c r="P46" i="8"/>
  <c r="P44" i="8"/>
  <c r="S20" i="8" s="1"/>
  <c r="P39" i="8"/>
  <c r="P34" i="8"/>
  <c r="P33" i="8"/>
  <c r="S9" i="8" s="1"/>
  <c r="P30" i="8"/>
  <c r="P42" i="8"/>
  <c r="P40" i="8"/>
  <c r="S16" i="8" s="1"/>
  <c r="P37" i="8"/>
  <c r="S13" i="8" s="1"/>
  <c r="P36" i="8"/>
  <c r="P31" i="8"/>
  <c r="S7" i="8" s="1"/>
  <c r="P28" i="8"/>
  <c r="S4" i="8" s="1"/>
  <c r="P43" i="8"/>
  <c r="P32" i="8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5" i="5"/>
  <c r="Z53" i="5" s="1"/>
  <c r="Z6" i="5"/>
  <c r="Z54" i="5" s="1"/>
  <c r="Z7" i="5"/>
  <c r="Z55" i="5" s="1"/>
  <c r="Z8" i="5"/>
  <c r="Z56" i="5" s="1"/>
  <c r="Z9" i="5"/>
  <c r="Z57" i="5" s="1"/>
  <c r="Z10" i="5"/>
  <c r="Z11" i="5"/>
  <c r="Z12" i="5"/>
  <c r="Z13" i="5"/>
  <c r="Z14" i="5"/>
  <c r="Z15" i="5"/>
  <c r="Z16" i="5"/>
  <c r="Z17" i="5"/>
  <c r="Z18" i="5"/>
  <c r="Z19" i="5"/>
  <c r="Z20" i="5"/>
  <c r="Z21" i="5"/>
  <c r="Z69" i="5" s="1"/>
  <c r="Z22" i="5"/>
  <c r="Z70" i="5" s="1"/>
  <c r="Z23" i="5"/>
  <c r="Z71" i="5" s="1"/>
  <c r="Z4" i="5"/>
  <c r="Z52" i="5" s="1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" i="4"/>
  <c r="F7" i="7"/>
  <c r="F11" i="7"/>
  <c r="F10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9" i="7"/>
  <c r="F12" i="7"/>
  <c r="F8" i="7"/>
  <c r="F13" i="7"/>
  <c r="X6" i="8"/>
  <c r="X5" i="8"/>
  <c r="X22" i="8"/>
  <c r="X20" i="8"/>
  <c r="S13" i="10"/>
  <c r="X10" i="8"/>
  <c r="S12" i="10"/>
  <c r="X11" i="8"/>
  <c r="S20" i="10"/>
  <c r="X18" i="8"/>
  <c r="X3" i="8"/>
  <c r="X4" i="8"/>
  <c r="X14" i="8"/>
  <c r="S11" i="10"/>
  <c r="S9" i="10"/>
  <c r="S21" i="10"/>
  <c r="S7" i="10"/>
  <c r="S17" i="10"/>
  <c r="X12" i="8"/>
  <c r="S22" i="10"/>
  <c r="X16" i="8"/>
  <c r="S4" i="10"/>
  <c r="X7" i="8"/>
  <c r="X21" i="8"/>
  <c r="S19" i="10"/>
  <c r="X13" i="8"/>
  <c r="S3" i="10"/>
  <c r="S15" i="10"/>
  <c r="S6" i="10"/>
  <c r="X19" i="8"/>
  <c r="X15" i="8"/>
  <c r="X9" i="8"/>
  <c r="S5" i="10"/>
  <c r="X17" i="8"/>
  <c r="S18" i="10"/>
  <c r="S16" i="10"/>
  <c r="S10" i="10"/>
  <c r="S14" i="10"/>
  <c r="Z60" i="5" l="1"/>
  <c r="Z61" i="5"/>
  <c r="Z62" i="5"/>
  <c r="Z63" i="5"/>
  <c r="Z64" i="5"/>
  <c r="Z65" i="5"/>
  <c r="Z66" i="5"/>
  <c r="Z68" i="5"/>
  <c r="S18" i="8"/>
  <c r="S11" i="8"/>
  <c r="U21" i="8"/>
  <c r="T21" i="8"/>
  <c r="T17" i="8"/>
  <c r="U17" i="8"/>
  <c r="U11" i="8"/>
  <c r="T11" i="8"/>
  <c r="U5" i="8"/>
  <c r="T5" i="8"/>
  <c r="T20" i="8"/>
  <c r="U20" i="8"/>
  <c r="U9" i="8"/>
  <c r="T9" i="8"/>
  <c r="U18" i="8"/>
  <c r="T18" i="8"/>
  <c r="U16" i="8"/>
  <c r="T16" i="8"/>
  <c r="T13" i="8"/>
  <c r="U13" i="8"/>
  <c r="S14" i="8"/>
  <c r="S12" i="8"/>
  <c r="U7" i="8"/>
  <c r="T7" i="8"/>
  <c r="T4" i="8"/>
  <c r="U4" i="8"/>
  <c r="T3" i="8"/>
  <c r="S19" i="8"/>
  <c r="S8" i="8"/>
  <c r="S22" i="8"/>
  <c r="S15" i="8"/>
  <c r="S10" i="8"/>
  <c r="S6" i="8"/>
  <c r="Z59" i="5"/>
  <c r="Z67" i="5"/>
  <c r="Z58" i="5"/>
  <c r="Y13" i="8"/>
  <c r="Y14" i="8"/>
  <c r="Y11" i="8"/>
  <c r="Y12" i="8"/>
  <c r="Y18" i="8"/>
  <c r="Y22" i="8"/>
  <c r="Y15" i="8"/>
  <c r="T5" i="10"/>
  <c r="Y9" i="8"/>
  <c r="Y21" i="8"/>
  <c r="T3" i="10"/>
  <c r="Y20" i="8"/>
  <c r="Y19" i="8"/>
  <c r="Y3" i="8"/>
  <c r="T4" i="10"/>
  <c r="T7" i="10"/>
  <c r="T6" i="10"/>
  <c r="Y10" i="8"/>
  <c r="Y5" i="8"/>
  <c r="Y17" i="8"/>
  <c r="Y4" i="8"/>
  <c r="Y7" i="8"/>
  <c r="Y16" i="8"/>
  <c r="Y6" i="8"/>
  <c r="Z48" i="5"/>
  <c r="Z24" i="5"/>
  <c r="Z22" i="4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28" i="5"/>
  <c r="Y5" i="5"/>
  <c r="Y6" i="5"/>
  <c r="Y7" i="5"/>
  <c r="Y55" i="5" s="1"/>
  <c r="Y8" i="5"/>
  <c r="Y9" i="5"/>
  <c r="Y57" i="5" s="1"/>
  <c r="Y10" i="5"/>
  <c r="Y58" i="5" s="1"/>
  <c r="Y11" i="5"/>
  <c r="Y59" i="5" s="1"/>
  <c r="Y12" i="5"/>
  <c r="Y13" i="5"/>
  <c r="Y14" i="5"/>
  <c r="Y15" i="5"/>
  <c r="Y63" i="5" s="1"/>
  <c r="Y16" i="5"/>
  <c r="Y64" i="5" s="1"/>
  <c r="Y17" i="5"/>
  <c r="Y65" i="5" s="1"/>
  <c r="Y18" i="5"/>
  <c r="Y66" i="5" s="1"/>
  <c r="Y19" i="5"/>
  <c r="Y67" i="5" s="1"/>
  <c r="Y20" i="5"/>
  <c r="Y21" i="5"/>
  <c r="Y22" i="5"/>
  <c r="Y23" i="5"/>
  <c r="Y71" i="5" s="1"/>
  <c r="Y4" i="5"/>
  <c r="Y52" i="5" s="1"/>
  <c r="U14" i="8" l="1"/>
  <c r="T14" i="8"/>
  <c r="U12" i="8"/>
  <c r="T12" i="8"/>
  <c r="T19" i="8"/>
  <c r="U19" i="8"/>
  <c r="T8" i="8"/>
  <c r="U8" i="8"/>
  <c r="T22" i="8"/>
  <c r="U22" i="8"/>
  <c r="T15" i="8"/>
  <c r="U15" i="8"/>
  <c r="U10" i="8"/>
  <c r="T10" i="8"/>
  <c r="T6" i="8"/>
  <c r="U6" i="8"/>
  <c r="Y24" i="8"/>
  <c r="Y56" i="5"/>
  <c r="Y54" i="5"/>
  <c r="Y53" i="5"/>
  <c r="Y70" i="5"/>
  <c r="Y62" i="5"/>
  <c r="Y69" i="5"/>
  <c r="Y61" i="5"/>
  <c r="Y68" i="5"/>
  <c r="Y60" i="5"/>
  <c r="Y23" i="8"/>
  <c r="Z72" i="5"/>
  <c r="Y48" i="5"/>
  <c r="Y24" i="5"/>
  <c r="Y72" i="5" l="1"/>
  <c r="Y3" i="4" l="1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" i="4"/>
  <c r="Y22" i="4" l="1"/>
  <c r="X29" i="5" l="1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28" i="5"/>
  <c r="X5" i="5"/>
  <c r="X6" i="5"/>
  <c r="X7" i="5"/>
  <c r="X8" i="5"/>
  <c r="X9" i="5"/>
  <c r="X10" i="5"/>
  <c r="X11" i="5"/>
  <c r="X59" i="5" s="1"/>
  <c r="X12" i="5"/>
  <c r="X60" i="5" s="1"/>
  <c r="X13" i="5"/>
  <c r="X61" i="5" s="1"/>
  <c r="X14" i="5"/>
  <c r="X62" i="5" s="1"/>
  <c r="X15" i="5"/>
  <c r="X63" i="5" s="1"/>
  <c r="X16" i="5"/>
  <c r="X64" i="5" s="1"/>
  <c r="X17" i="5"/>
  <c r="X18" i="5"/>
  <c r="X19" i="5"/>
  <c r="X67" i="5" s="1"/>
  <c r="X20" i="5"/>
  <c r="X68" i="5" s="1"/>
  <c r="X21" i="5"/>
  <c r="X69" i="5" s="1"/>
  <c r="X22" i="5"/>
  <c r="X70" i="5" s="1"/>
  <c r="X23" i="5"/>
  <c r="X71" i="5" s="1"/>
  <c r="X4" i="5"/>
  <c r="X52" i="5" s="1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" i="4"/>
  <c r="X55" i="5" l="1"/>
  <c r="X53" i="5"/>
  <c r="X56" i="5"/>
  <c r="X54" i="5"/>
  <c r="X66" i="5"/>
  <c r="X58" i="5"/>
  <c r="X65" i="5"/>
  <c r="X57" i="5"/>
  <c r="X48" i="5"/>
  <c r="X24" i="5"/>
  <c r="X72" i="5" s="1"/>
  <c r="X22" i="4"/>
  <c r="V51" i="5" l="1"/>
  <c r="W51" i="5" s="1"/>
  <c r="X51" i="5" s="1"/>
  <c r="Y51" i="5" s="1"/>
  <c r="Z51" i="5" s="1"/>
  <c r="AA51" i="5" s="1"/>
  <c r="AB51" i="5" s="1"/>
  <c r="AC51" i="5" s="1"/>
  <c r="AD51" i="5" s="1"/>
  <c r="AE51" i="5" s="1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28" i="5"/>
  <c r="W48" i="5" l="1"/>
  <c r="W5" i="5"/>
  <c r="W53" i="5" s="1"/>
  <c r="W6" i="5"/>
  <c r="W54" i="5" s="1"/>
  <c r="W7" i="5"/>
  <c r="W55" i="5" s="1"/>
  <c r="W8" i="5"/>
  <c r="W56" i="5" s="1"/>
  <c r="W9" i="5"/>
  <c r="W57" i="5" s="1"/>
  <c r="W10" i="5"/>
  <c r="W58" i="5" s="1"/>
  <c r="W11" i="5"/>
  <c r="W59" i="5" s="1"/>
  <c r="W12" i="5"/>
  <c r="W60" i="5" s="1"/>
  <c r="W13" i="5"/>
  <c r="W61" i="5" s="1"/>
  <c r="W14" i="5"/>
  <c r="W62" i="5" s="1"/>
  <c r="W15" i="5"/>
  <c r="W63" i="5" s="1"/>
  <c r="W16" i="5"/>
  <c r="W64" i="5" s="1"/>
  <c r="W17" i="5"/>
  <c r="W65" i="5" s="1"/>
  <c r="W18" i="5"/>
  <c r="W66" i="5" s="1"/>
  <c r="W19" i="5"/>
  <c r="W67" i="5" s="1"/>
  <c r="W20" i="5"/>
  <c r="W68" i="5" s="1"/>
  <c r="W21" i="5"/>
  <c r="W69" i="5" s="1"/>
  <c r="W22" i="5"/>
  <c r="W70" i="5" s="1"/>
  <c r="W23" i="5"/>
  <c r="W71" i="5" s="1"/>
  <c r="W4" i="5"/>
  <c r="W52" i="5" s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" i="4"/>
  <c r="D6" i="7"/>
  <c r="W24" i="5" l="1"/>
  <c r="W72" i="5" s="1"/>
  <c r="W22" i="4"/>
  <c r="V29" i="5" l="1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28" i="5"/>
  <c r="V27" i="5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V5" i="5"/>
  <c r="V53" i="5" s="1"/>
  <c r="V6" i="5"/>
  <c r="V7" i="5"/>
  <c r="V8" i="5"/>
  <c r="V9" i="5"/>
  <c r="V10" i="5"/>
  <c r="V11" i="5"/>
  <c r="V12" i="5"/>
  <c r="V13" i="5"/>
  <c r="V14" i="5"/>
  <c r="V62" i="5" s="1"/>
  <c r="V15" i="5"/>
  <c r="V63" i="5" s="1"/>
  <c r="V16" i="5"/>
  <c r="V64" i="5" s="1"/>
  <c r="V17" i="5"/>
  <c r="V65" i="5" s="1"/>
  <c r="V18" i="5"/>
  <c r="V19" i="5"/>
  <c r="V20" i="5"/>
  <c r="V3" i="5"/>
  <c r="V21" i="5"/>
  <c r="V22" i="5"/>
  <c r="V70" i="5" s="1"/>
  <c r="V23" i="5"/>
  <c r="V71" i="5" s="1"/>
  <c r="V4" i="5"/>
  <c r="V52" i="5" s="1"/>
  <c r="V2" i="5"/>
  <c r="W2" i="5" s="1"/>
  <c r="X2" i="5" s="1"/>
  <c r="Y2" i="5" s="1"/>
  <c r="Z2" i="5" s="1"/>
  <c r="AA2" i="5" s="1"/>
  <c r="AB2" i="5" s="1"/>
  <c r="AC2" i="5" s="1"/>
  <c r="AD2" i="5" s="1"/>
  <c r="AE2" i="5" s="1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" i="4"/>
  <c r="W1" i="4"/>
  <c r="X1" i="4" s="1"/>
  <c r="Y1" i="4" s="1"/>
  <c r="Z1" i="4" s="1"/>
  <c r="AA1" i="4" s="1"/>
  <c r="AB1" i="4" s="1"/>
  <c r="AC1" i="4" s="1"/>
  <c r="AD1" i="4" s="1"/>
  <c r="AE1" i="4" s="1"/>
  <c r="V54" i="5" l="1"/>
  <c r="V55" i="5"/>
  <c r="V56" i="5"/>
  <c r="V57" i="5"/>
  <c r="V59" i="5"/>
  <c r="V61" i="5"/>
  <c r="V66" i="5"/>
  <c r="V67" i="5"/>
  <c r="V69" i="5"/>
  <c r="V68" i="5"/>
  <c r="V60" i="5"/>
  <c r="V58" i="5"/>
  <c r="V48" i="5"/>
  <c r="V24" i="5"/>
  <c r="V22" i="4"/>
  <c r="AL17" i="4" l="1"/>
  <c r="AL19" i="4"/>
  <c r="AL18" i="4"/>
  <c r="AL15" i="4"/>
  <c r="AL16" i="4"/>
  <c r="V72" i="5"/>
  <c r="AL14" i="4" l="1"/>
  <c r="AL7" i="4"/>
  <c r="AL10" i="4"/>
  <c r="AL13" i="4"/>
  <c r="AL8" i="4"/>
  <c r="AL6" i="4"/>
  <c r="AL12" i="4"/>
  <c r="AL9" i="4"/>
  <c r="AL11" i="4"/>
  <c r="AL21" i="4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28" i="5"/>
  <c r="U5" i="5"/>
  <c r="U6" i="5"/>
  <c r="U7" i="5"/>
  <c r="U55" i="5" s="1"/>
  <c r="AF55" i="5" s="1"/>
  <c r="C81" i="5" s="1"/>
  <c r="H81" i="5" s="1"/>
  <c r="U8" i="5"/>
  <c r="U9" i="5"/>
  <c r="U10" i="5"/>
  <c r="U11" i="5"/>
  <c r="U59" i="5" s="1"/>
  <c r="AF59" i="5" s="1"/>
  <c r="C85" i="5" s="1"/>
  <c r="H85" i="5" s="1"/>
  <c r="U12" i="5"/>
  <c r="U60" i="5" s="1"/>
  <c r="AF60" i="5" s="1"/>
  <c r="C86" i="5" s="1"/>
  <c r="H86" i="5" s="1"/>
  <c r="U13" i="5"/>
  <c r="U14" i="5"/>
  <c r="U62" i="5" s="1"/>
  <c r="AF62" i="5" s="1"/>
  <c r="C88" i="5" s="1"/>
  <c r="H88" i="5" s="1"/>
  <c r="U15" i="5"/>
  <c r="U16" i="5"/>
  <c r="U64" i="5" s="1"/>
  <c r="AF64" i="5" s="1"/>
  <c r="C90" i="5" s="1"/>
  <c r="H90" i="5" s="1"/>
  <c r="U17" i="5"/>
  <c r="U65" i="5" s="1"/>
  <c r="AF65" i="5" s="1"/>
  <c r="C91" i="5" s="1"/>
  <c r="H91" i="5" s="1"/>
  <c r="U18" i="5"/>
  <c r="U19" i="5"/>
  <c r="U67" i="5" s="1"/>
  <c r="AF67" i="5" s="1"/>
  <c r="C93" i="5" s="1"/>
  <c r="H93" i="5" s="1"/>
  <c r="U20" i="5"/>
  <c r="U68" i="5" s="1"/>
  <c r="AF68" i="5" s="1"/>
  <c r="C94" i="5" s="1"/>
  <c r="H94" i="5" s="1"/>
  <c r="U3" i="5"/>
  <c r="U21" i="5"/>
  <c r="U22" i="5"/>
  <c r="U70" i="5" s="1"/>
  <c r="AF70" i="5" s="1"/>
  <c r="C96" i="5" s="1"/>
  <c r="H96" i="5" s="1"/>
  <c r="U23" i="5"/>
  <c r="U71" i="5" s="1"/>
  <c r="AF71" i="5" s="1"/>
  <c r="C97" i="5" s="1"/>
  <c r="H97" i="5" s="1"/>
  <c r="U4" i="5"/>
  <c r="U3" i="4"/>
  <c r="AF3" i="4" s="1"/>
  <c r="U4" i="4"/>
  <c r="AF4" i="4" s="1"/>
  <c r="U5" i="4"/>
  <c r="AF5" i="4" s="1"/>
  <c r="U6" i="4"/>
  <c r="AF6" i="4" s="1"/>
  <c r="AG6" i="4" s="1"/>
  <c r="U7" i="4"/>
  <c r="AF7" i="4" s="1"/>
  <c r="U8" i="4"/>
  <c r="AF8" i="4" s="1"/>
  <c r="U9" i="4"/>
  <c r="AF9" i="4" s="1"/>
  <c r="U10" i="4"/>
  <c r="AF10" i="4" s="1"/>
  <c r="U11" i="4"/>
  <c r="AF11" i="4" s="1"/>
  <c r="U12" i="4"/>
  <c r="AF12" i="4" s="1"/>
  <c r="U13" i="4"/>
  <c r="AF13" i="4" s="1"/>
  <c r="U14" i="4"/>
  <c r="AF14" i="4" s="1"/>
  <c r="U15" i="4"/>
  <c r="AF15" i="4" s="1"/>
  <c r="U16" i="4"/>
  <c r="AF16" i="4" s="1"/>
  <c r="U17" i="4"/>
  <c r="AF17" i="4" s="1"/>
  <c r="U18" i="4"/>
  <c r="AF18" i="4" s="1"/>
  <c r="U19" i="4"/>
  <c r="AF19" i="4" s="1"/>
  <c r="U20" i="4"/>
  <c r="AF20" i="4" s="1"/>
  <c r="U21" i="4"/>
  <c r="AF21" i="4" s="1"/>
  <c r="U2" i="4"/>
  <c r="AF2" i="4" s="1"/>
  <c r="U61" i="5" l="1"/>
  <c r="AF61" i="5" s="1"/>
  <c r="C87" i="5" s="1"/>
  <c r="H87" i="5" s="1"/>
  <c r="U63" i="5"/>
  <c r="AF63" i="5" s="1"/>
  <c r="C89" i="5" s="1"/>
  <c r="H89" i="5" s="1"/>
  <c r="U69" i="5"/>
  <c r="AF69" i="5" s="1"/>
  <c r="C95" i="5" s="1"/>
  <c r="H95" i="5" s="1"/>
  <c r="AG2" i="4"/>
  <c r="U66" i="5"/>
  <c r="AF66" i="5" s="1"/>
  <c r="C92" i="5" s="1"/>
  <c r="H92" i="5" s="1"/>
  <c r="U58" i="5"/>
  <c r="AF58" i="5" s="1"/>
  <c r="C84" i="5" s="1"/>
  <c r="H84" i="5" s="1"/>
  <c r="U52" i="5"/>
  <c r="AF52" i="5" s="1"/>
  <c r="C78" i="5" s="1"/>
  <c r="H78" i="5" s="1"/>
  <c r="U57" i="5"/>
  <c r="AF57" i="5" s="1"/>
  <c r="C83" i="5" s="1"/>
  <c r="H83" i="5" s="1"/>
  <c r="U56" i="5"/>
  <c r="AF56" i="5" s="1"/>
  <c r="C82" i="5" s="1"/>
  <c r="H82" i="5" s="1"/>
  <c r="U54" i="5"/>
  <c r="AF54" i="5" s="1"/>
  <c r="C80" i="5" s="1"/>
  <c r="H80" i="5" s="1"/>
  <c r="U53" i="5"/>
  <c r="AF53" i="5" s="1"/>
  <c r="C79" i="5" s="1"/>
  <c r="H79" i="5" s="1"/>
  <c r="E94" i="5"/>
  <c r="E95" i="5"/>
  <c r="E96" i="5"/>
  <c r="E80" i="5"/>
  <c r="E88" i="5"/>
  <c r="E86" i="5"/>
  <c r="E81" i="5"/>
  <c r="E85" i="5"/>
  <c r="E78" i="5"/>
  <c r="E93" i="5"/>
  <c r="E87" i="5"/>
  <c r="E91" i="5"/>
  <c r="E89" i="5"/>
  <c r="E83" i="5"/>
  <c r="E97" i="5"/>
  <c r="E92" i="5"/>
  <c r="E84" i="5"/>
  <c r="E82" i="5"/>
  <c r="E79" i="5"/>
  <c r="AL4" i="4"/>
  <c r="AL3" i="4"/>
  <c r="AL5" i="4"/>
  <c r="U48" i="5"/>
  <c r="U24" i="5"/>
  <c r="U22" i="4"/>
  <c r="AF22" i="4" s="1"/>
  <c r="AF24" i="4" s="1"/>
  <c r="AF25" i="4" s="1"/>
  <c r="T29" i="5"/>
  <c r="T30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28" i="5"/>
  <c r="AG68" i="5" l="1"/>
  <c r="G94" i="5"/>
  <c r="AG69" i="5"/>
  <c r="G95" i="5"/>
  <c r="AG70" i="5"/>
  <c r="G96" i="5"/>
  <c r="AG54" i="5"/>
  <c r="G80" i="5"/>
  <c r="AG62" i="5"/>
  <c r="G88" i="5"/>
  <c r="AG60" i="5"/>
  <c r="G86" i="5"/>
  <c r="AG55" i="5"/>
  <c r="G81" i="5"/>
  <c r="AG59" i="5"/>
  <c r="G85" i="5"/>
  <c r="AG52" i="5"/>
  <c r="AH52" i="5" s="1"/>
  <c r="G78" i="5"/>
  <c r="AG67" i="5"/>
  <c r="G93" i="5"/>
  <c r="AG61" i="5"/>
  <c r="G87" i="5"/>
  <c r="AG65" i="5"/>
  <c r="G91" i="5"/>
  <c r="AG63" i="5"/>
  <c r="G89" i="5"/>
  <c r="AG57" i="5"/>
  <c r="G83" i="5"/>
  <c r="AG71" i="5"/>
  <c r="G97" i="5"/>
  <c r="AG66" i="5"/>
  <c r="G92" i="5"/>
  <c r="AG58" i="5"/>
  <c r="G84" i="5"/>
  <c r="AG56" i="5"/>
  <c r="G82" i="5"/>
  <c r="AG53" i="5"/>
  <c r="G79" i="5"/>
  <c r="U72" i="5"/>
  <c r="AF72" i="5" s="1"/>
  <c r="T48" i="5"/>
  <c r="T5" i="5"/>
  <c r="T53" i="5" s="1"/>
  <c r="T6" i="5"/>
  <c r="T54" i="5" s="1"/>
  <c r="T7" i="5"/>
  <c r="T55" i="5" s="1"/>
  <c r="T8" i="5"/>
  <c r="T56" i="5" s="1"/>
  <c r="T9" i="5"/>
  <c r="T57" i="5" s="1"/>
  <c r="T10" i="5"/>
  <c r="T58" i="5" s="1"/>
  <c r="T11" i="5"/>
  <c r="T59" i="5" s="1"/>
  <c r="T12" i="5"/>
  <c r="T60" i="5" s="1"/>
  <c r="T13" i="5"/>
  <c r="T61" i="5" s="1"/>
  <c r="T14" i="5"/>
  <c r="T62" i="5" s="1"/>
  <c r="T15" i="5"/>
  <c r="T63" i="5" s="1"/>
  <c r="T16" i="5"/>
  <c r="T64" i="5" s="1"/>
  <c r="T17" i="5"/>
  <c r="T65" i="5" s="1"/>
  <c r="T18" i="5"/>
  <c r="T66" i="5" s="1"/>
  <c r="T19" i="5"/>
  <c r="T67" i="5" s="1"/>
  <c r="T20" i="5"/>
  <c r="T68" i="5" s="1"/>
  <c r="T3" i="5"/>
  <c r="T21" i="5"/>
  <c r="T69" i="5" s="1"/>
  <c r="T22" i="5"/>
  <c r="T70" i="5" s="1"/>
  <c r="T23" i="5"/>
  <c r="T71" i="5" s="1"/>
  <c r="T4" i="5"/>
  <c r="T52" i="5" s="1"/>
  <c r="T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J7" i="7"/>
  <c r="T22" i="4" l="1"/>
  <c r="T24" i="5"/>
  <c r="T72" i="5" s="1"/>
  <c r="S29" i="5" l="1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28" i="5"/>
  <c r="S48" i="5" l="1"/>
  <c r="S5" i="5"/>
  <c r="S53" i="5" s="1"/>
  <c r="S6" i="5"/>
  <c r="S54" i="5" s="1"/>
  <c r="S7" i="5"/>
  <c r="S55" i="5" s="1"/>
  <c r="S8" i="5"/>
  <c r="S56" i="5" s="1"/>
  <c r="S9" i="5"/>
  <c r="S57" i="5" s="1"/>
  <c r="S10" i="5"/>
  <c r="S58" i="5" s="1"/>
  <c r="S11" i="5"/>
  <c r="S59" i="5" s="1"/>
  <c r="S12" i="5"/>
  <c r="S60" i="5" s="1"/>
  <c r="S13" i="5"/>
  <c r="S61" i="5" s="1"/>
  <c r="S14" i="5"/>
  <c r="S62" i="5" s="1"/>
  <c r="S15" i="5"/>
  <c r="S63" i="5" s="1"/>
  <c r="S16" i="5"/>
  <c r="S64" i="5" s="1"/>
  <c r="S17" i="5"/>
  <c r="S65" i="5" s="1"/>
  <c r="S18" i="5"/>
  <c r="S66" i="5" s="1"/>
  <c r="S19" i="5"/>
  <c r="S67" i="5" s="1"/>
  <c r="S20" i="5"/>
  <c r="S68" i="5" s="1"/>
  <c r="S3" i="5"/>
  <c r="S21" i="5"/>
  <c r="S69" i="5" s="1"/>
  <c r="S22" i="5"/>
  <c r="S70" i="5" s="1"/>
  <c r="S23" i="5"/>
  <c r="S71" i="5" s="1"/>
  <c r="S4" i="5"/>
  <c r="S52" i="5" s="1"/>
  <c r="S24" i="5" l="1"/>
  <c r="S72" i="5" s="1"/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" i="4"/>
  <c r="S22" i="4" l="1"/>
  <c r="AV7" i="7" l="1"/>
  <c r="AV11" i="7"/>
  <c r="AV10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9" i="7"/>
  <c r="AV12" i="7"/>
  <c r="AV8" i="7"/>
  <c r="AV13" i="7"/>
  <c r="AU6" i="7"/>
  <c r="AW21" i="7" l="1"/>
  <c r="AW17" i="7"/>
  <c r="AW14" i="7"/>
  <c r="AW18" i="7"/>
  <c r="AW16" i="7"/>
  <c r="AW26" i="7"/>
  <c r="AW25" i="7"/>
  <c r="AW10" i="7"/>
  <c r="AW22" i="7"/>
  <c r="AW20" i="7"/>
  <c r="AW13" i="7"/>
  <c r="AW12" i="7"/>
  <c r="AW15" i="7"/>
  <c r="AW24" i="7"/>
  <c r="AW11" i="7"/>
  <c r="AW19" i="7"/>
  <c r="AW8" i="7"/>
  <c r="AW9" i="7"/>
  <c r="AW23" i="7"/>
  <c r="AW7" i="7"/>
  <c r="AV6" i="7"/>
  <c r="M48" i="5" l="1"/>
  <c r="N48" i="5"/>
  <c r="O48" i="5"/>
  <c r="P48" i="5"/>
  <c r="Q48" i="5"/>
  <c r="R48" i="5"/>
  <c r="M24" i="5"/>
  <c r="E24" i="5"/>
  <c r="F24" i="5"/>
  <c r="G24" i="5"/>
  <c r="H24" i="5"/>
  <c r="I24" i="5"/>
  <c r="J24" i="5"/>
  <c r="K24" i="5"/>
  <c r="L24" i="5"/>
  <c r="M22" i="4"/>
  <c r="R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M72" i="5" l="1"/>
  <c r="R24" i="5"/>
  <c r="R72" i="5" s="1"/>
  <c r="Q24" i="5"/>
  <c r="Q72" i="5" s="1"/>
  <c r="P24" i="5"/>
  <c r="P72" i="5" s="1"/>
  <c r="O24" i="5"/>
  <c r="O72" i="5" s="1"/>
  <c r="N24" i="5"/>
  <c r="N72" i="5" s="1"/>
  <c r="R22" i="4"/>
  <c r="M6" i="7" l="1"/>
  <c r="I6" i="7" l="1"/>
  <c r="G31" i="7" l="1"/>
  <c r="H31" i="7" s="1"/>
  <c r="I31" i="7" s="1"/>
  <c r="J31" i="7" s="1"/>
  <c r="K31" i="7" s="1"/>
  <c r="L31" i="7" s="1"/>
  <c r="M31" i="7" s="1"/>
  <c r="N31" i="7" s="1"/>
  <c r="O31" i="7" s="1"/>
  <c r="P31" i="7" s="1"/>
  <c r="Q31" i="7" s="1"/>
  <c r="R31" i="7" s="1"/>
  <c r="S31" i="7" s="1"/>
  <c r="T31" i="7" s="1"/>
  <c r="U31" i="7" s="1"/>
  <c r="V31" i="7" s="1"/>
  <c r="W31" i="7" s="1"/>
  <c r="X31" i="7" s="1"/>
  <c r="Y31" i="7" s="1"/>
  <c r="Z31" i="7" s="1"/>
  <c r="AA31" i="7" s="1"/>
  <c r="AB31" i="7" s="1"/>
  <c r="AC31" i="7" s="1"/>
  <c r="AD31" i="7" s="1"/>
  <c r="AE31" i="7" s="1"/>
  <c r="AF31" i="7" s="1"/>
  <c r="AG31" i="7" s="1"/>
  <c r="AH31" i="7" s="1"/>
  <c r="AI31" i="7" s="1"/>
  <c r="AJ31" i="7" s="1"/>
  <c r="AK31" i="7" s="1"/>
  <c r="AL31" i="7" s="1"/>
  <c r="AM31" i="7" s="1"/>
  <c r="AN31" i="7" s="1"/>
  <c r="AO31" i="7" s="1"/>
  <c r="AP31" i="7" s="1"/>
  <c r="AQ31" i="7" s="1"/>
  <c r="AR31" i="7" s="1"/>
  <c r="AS31" i="7" s="1"/>
  <c r="AT31" i="7" s="1"/>
  <c r="AU31" i="7" s="1"/>
  <c r="AV31" i="7" s="1"/>
  <c r="AW31" i="7" s="1"/>
  <c r="AX31" i="7" s="1"/>
  <c r="AW6" i="7" l="1"/>
  <c r="F6" i="7" l="1"/>
  <c r="Q2" i="4" l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AG16" i="4" l="1"/>
  <c r="AG21" i="4"/>
  <c r="AG13" i="4"/>
  <c r="AG5" i="4"/>
  <c r="AG8" i="4"/>
  <c r="AG20" i="4"/>
  <c r="AG12" i="4"/>
  <c r="AG4" i="4"/>
  <c r="AG7" i="4"/>
  <c r="AG19" i="4"/>
  <c r="AG11" i="4"/>
  <c r="AG3" i="4"/>
  <c r="AG15" i="4"/>
  <c r="AG18" i="4"/>
  <c r="AG10" i="4"/>
  <c r="AG17" i="4"/>
  <c r="AG9" i="4"/>
  <c r="Q22" i="4"/>
  <c r="P22" i="4" l="1"/>
  <c r="O22" i="4" l="1"/>
  <c r="D24" i="5"/>
  <c r="F48" i="5"/>
  <c r="F72" i="5" s="1"/>
  <c r="G48" i="5"/>
  <c r="H48" i="5"/>
  <c r="H72" i="5" s="1"/>
  <c r="I48" i="5"/>
  <c r="J48" i="5"/>
  <c r="K48" i="5"/>
  <c r="K72" i="5" s="1"/>
  <c r="L48" i="5"/>
  <c r="D48" i="5"/>
  <c r="J22" i="7"/>
  <c r="J26" i="7"/>
  <c r="J21" i="7"/>
  <c r="J17" i="7"/>
  <c r="J24" i="7"/>
  <c r="J9" i="7"/>
  <c r="J12" i="7"/>
  <c r="J13" i="7"/>
  <c r="J25" i="7"/>
  <c r="J20" i="7"/>
  <c r="J14" i="7"/>
  <c r="J8" i="7"/>
  <c r="J15" i="7"/>
  <c r="J18" i="7"/>
  <c r="J19" i="7"/>
  <c r="J16" i="7"/>
  <c r="J10" i="7"/>
  <c r="J11" i="7"/>
  <c r="D72" i="5" l="1"/>
  <c r="I72" i="5"/>
  <c r="J72" i="5"/>
  <c r="L72" i="5"/>
  <c r="E72" i="5"/>
  <c r="G72" i="5"/>
  <c r="N22" i="4"/>
  <c r="L22" i="4" l="1"/>
  <c r="L51" i="5" l="1"/>
  <c r="M51" i="5" s="1"/>
  <c r="N51" i="5" s="1"/>
  <c r="O51" i="5" s="1"/>
  <c r="P51" i="5" s="1"/>
  <c r="Q51" i="5" s="1"/>
  <c r="R51" i="5" s="1"/>
  <c r="S51" i="5" s="1"/>
  <c r="T51" i="5" s="1"/>
  <c r="AH53" i="5" l="1"/>
  <c r="AH54" i="5"/>
  <c r="AH55" i="5"/>
  <c r="AH56" i="5"/>
  <c r="AH57" i="5"/>
  <c r="AH58" i="5"/>
  <c r="AH59" i="5"/>
  <c r="AH60" i="5"/>
  <c r="AH61" i="5"/>
  <c r="AH62" i="5"/>
  <c r="AH63" i="5"/>
  <c r="AH65" i="5"/>
  <c r="AH66" i="5"/>
  <c r="AH67" i="5"/>
  <c r="AH68" i="5"/>
  <c r="AH69" i="5"/>
  <c r="AH70" i="5"/>
  <c r="AH71" i="5"/>
  <c r="K27" i="5"/>
  <c r="L27" i="5" s="1"/>
  <c r="M27" i="5" s="1"/>
  <c r="N27" i="5" s="1"/>
  <c r="O27" i="5" s="1"/>
  <c r="P27" i="5" s="1"/>
  <c r="Q27" i="5" s="1"/>
  <c r="R27" i="5" s="1"/>
  <c r="S27" i="5" s="1"/>
  <c r="T27" i="5" s="1"/>
  <c r="K22" i="4"/>
  <c r="J2" i="5" l="1"/>
  <c r="K2" i="5" s="1"/>
  <c r="L2" i="5" s="1"/>
  <c r="M2" i="5" s="1"/>
  <c r="N2" i="5" s="1"/>
  <c r="O2" i="5" s="1"/>
  <c r="P2" i="5" s="1"/>
  <c r="Q2" i="5" s="1"/>
  <c r="R2" i="5" s="1"/>
  <c r="S2" i="5" s="1"/>
  <c r="T2" i="5" s="1"/>
  <c r="J22" i="4"/>
  <c r="J1" i="4"/>
  <c r="K1" i="4" s="1"/>
  <c r="L1" i="4" s="1"/>
  <c r="K16" i="7"/>
  <c r="K12" i="7"/>
  <c r="K17" i="7"/>
  <c r="K26" i="7"/>
  <c r="K11" i="7"/>
  <c r="K24" i="7"/>
  <c r="K22" i="7"/>
  <c r="K20" i="7"/>
  <c r="K7" i="7"/>
  <c r="K19" i="7"/>
  <c r="K10" i="7"/>
  <c r="K9" i="7"/>
  <c r="K25" i="7"/>
  <c r="M1" i="4" l="1"/>
  <c r="N1" i="4" s="1"/>
  <c r="O1" i="4" s="1"/>
  <c r="P1" i="4" s="1"/>
  <c r="Q1" i="4" s="1"/>
  <c r="R1" i="4" s="1"/>
  <c r="S1" i="4" s="1"/>
  <c r="T1" i="4" s="1"/>
  <c r="K18" i="7"/>
  <c r="K8" i="7"/>
  <c r="K14" i="7"/>
  <c r="K15" i="7"/>
  <c r="K21" i="7"/>
  <c r="K13" i="7"/>
  <c r="I22" i="4" l="1"/>
  <c r="H22" i="4" l="1"/>
  <c r="H9" i="7" l="1"/>
  <c r="H24" i="7"/>
  <c r="L24" i="7" s="1"/>
  <c r="N24" i="7" s="1"/>
  <c r="H17" i="7"/>
  <c r="H20" i="7"/>
  <c r="H18" i="7"/>
  <c r="AT24" i="7"/>
  <c r="H21" i="7"/>
  <c r="H8" i="7"/>
  <c r="H15" i="7"/>
  <c r="H19" i="7"/>
  <c r="H10" i="7"/>
  <c r="H25" i="7"/>
  <c r="H12" i="7"/>
  <c r="AT7" i="7"/>
  <c r="E22" i="4"/>
  <c r="F22" i="4"/>
  <c r="G22" i="4"/>
  <c r="L12" i="7" l="1"/>
  <c r="N12" i="7" s="1"/>
  <c r="L25" i="7"/>
  <c r="N25" i="7" s="1"/>
  <c r="L21" i="7"/>
  <c r="N21" i="7" s="1"/>
  <c r="L10" i="7"/>
  <c r="N10" i="7" s="1"/>
  <c r="L15" i="7"/>
  <c r="L8" i="7"/>
  <c r="N8" i="7" s="1"/>
  <c r="L19" i="7"/>
  <c r="N19" i="7" s="1"/>
  <c r="H16" i="7"/>
  <c r="L16" i="7" s="1"/>
  <c r="N16" i="7" s="1"/>
  <c r="AT16" i="7"/>
  <c r="H11" i="7"/>
  <c r="L11" i="7" s="1"/>
  <c r="N11" i="7" s="1"/>
  <c r="H14" i="7"/>
  <c r="L14" i="7" s="1"/>
  <c r="N14" i="7" s="1"/>
  <c r="AT26" i="7"/>
  <c r="AT11" i="7"/>
  <c r="AT14" i="7"/>
  <c r="H22" i="7"/>
  <c r="L22" i="7" s="1"/>
  <c r="N22" i="7" s="1"/>
  <c r="AT25" i="7"/>
  <c r="AT22" i="7"/>
  <c r="AT13" i="7"/>
  <c r="H13" i="7"/>
  <c r="L13" i="7" s="1"/>
  <c r="N13" i="7" s="1"/>
  <c r="H26" i="7"/>
  <c r="L26" i="7" s="1"/>
  <c r="N26" i="7" s="1"/>
  <c r="AT10" i="7"/>
  <c r="AT12" i="7"/>
  <c r="AT21" i="7"/>
  <c r="AT19" i="7"/>
  <c r="AT15" i="7"/>
  <c r="AT8" i="7"/>
  <c r="L20" i="7" l="1"/>
  <c r="N20" i="7" s="1"/>
  <c r="L18" i="7"/>
  <c r="N18" i="7" s="1"/>
  <c r="L17" i="7"/>
  <c r="N17" i="7" s="1"/>
  <c r="L9" i="7"/>
  <c r="N9" i="7" s="1"/>
  <c r="AT9" i="7"/>
  <c r="AT17" i="7"/>
  <c r="AT18" i="7"/>
  <c r="AT20" i="7"/>
  <c r="N15" i="7"/>
  <c r="D22" i="4"/>
  <c r="AF73" i="5" l="1"/>
  <c r="AF74" i="5" s="1"/>
  <c r="H7" i="7" l="1"/>
  <c r="G6" i="7"/>
  <c r="L7" i="7" l="1"/>
  <c r="N7" i="7" s="1"/>
  <c r="AM14" i="7" l="1"/>
  <c r="AM19" i="7"/>
  <c r="AM18" i="7"/>
  <c r="AM21" i="7"/>
  <c r="Y25" i="8" l="1"/>
  <c r="O24" i="10"/>
  <c r="T24" i="10"/>
  <c r="R24" i="10" l="1"/>
  <c r="O25" i="10"/>
  <c r="R11" i="10" l="1"/>
  <c r="T11" i="10" s="1"/>
  <c r="R18" i="10"/>
  <c r="T18" i="10" s="1"/>
  <c r="R19" i="10"/>
  <c r="T19" i="10" s="1"/>
  <c r="R20" i="10"/>
  <c r="T20" i="10" s="1"/>
  <c r="R25" i="10"/>
  <c r="R10" i="10"/>
  <c r="T10" i="10" s="1"/>
  <c r="R17" i="10"/>
  <c r="T17" i="10" s="1"/>
  <c r="R13" i="10"/>
  <c r="T13" i="10" s="1"/>
  <c r="R9" i="10"/>
  <c r="T9" i="10" s="1"/>
  <c r="R15" i="10"/>
  <c r="T15" i="10" s="1"/>
  <c r="R14" i="10"/>
  <c r="T14" i="10" s="1"/>
  <c r="R12" i="10"/>
  <c r="T12" i="10" s="1"/>
  <c r="R16" i="10"/>
  <c r="T16" i="10" s="1"/>
  <c r="R21" i="10" l="1"/>
  <c r="T21" i="10" s="1"/>
  <c r="R22" i="10"/>
  <c r="T22" i="10" s="1"/>
  <c r="T23" i="10" l="1"/>
  <c r="T25" i="10" s="1"/>
  <c r="AM22" i="7"/>
  <c r="AM24" i="7"/>
  <c r="AM17" i="7"/>
  <c r="AM8" i="7"/>
  <c r="AM25" i="7"/>
  <c r="AM26" i="7"/>
  <c r="AM9" i="7"/>
  <c r="AM10" i="7" l="1"/>
  <c r="AM12" i="7"/>
  <c r="AM20" i="7"/>
  <c r="AM13" i="7"/>
  <c r="AM16" i="7"/>
  <c r="AM15" i="7" l="1"/>
  <c r="AM11" i="7"/>
  <c r="AQ17" i="7" l="1"/>
  <c r="AR17" i="7" s="1"/>
  <c r="AQ25" i="7"/>
  <c r="AR25" i="7" s="1"/>
  <c r="AQ23" i="7"/>
  <c r="AB23" i="7" s="1"/>
  <c r="AQ14" i="7"/>
  <c r="AR14" i="7" s="1"/>
  <c r="AQ11" i="7"/>
  <c r="AB11" i="7" s="1"/>
  <c r="AQ19" i="7"/>
  <c r="AB19" i="7" s="1"/>
  <c r="AQ18" i="7"/>
  <c r="AR18" i="7" s="1"/>
  <c r="AQ22" i="7"/>
  <c r="AR22" i="7" s="1"/>
  <c r="AQ16" i="7"/>
  <c r="AR16" i="7" s="1"/>
  <c r="AQ12" i="7"/>
  <c r="AB12" i="7" s="1"/>
  <c r="AQ9" i="7"/>
  <c r="AB9" i="7" s="1"/>
  <c r="AQ15" i="7"/>
  <c r="AR15" i="7" s="1"/>
  <c r="AQ8" i="7"/>
  <c r="AB8" i="7" s="1"/>
  <c r="AQ26" i="7"/>
  <c r="AB26" i="7" s="1"/>
  <c r="AQ21" i="7"/>
  <c r="AB21" i="7" s="1"/>
  <c r="AQ13" i="7"/>
  <c r="AB13" i="7" s="1"/>
  <c r="AQ20" i="7"/>
  <c r="AB20" i="7" s="1"/>
  <c r="AQ24" i="7"/>
  <c r="AB24" i="7" s="1"/>
  <c r="AQ10" i="7"/>
  <c r="AB10" i="7" s="1"/>
  <c r="AQ7" i="7"/>
  <c r="AB7" i="7" s="1"/>
  <c r="AN6" i="7"/>
  <c r="AB16" i="7" l="1"/>
  <c r="O16" i="7" s="1"/>
  <c r="AR13" i="7"/>
  <c r="AB15" i="7"/>
  <c r="O15" i="7" s="1"/>
  <c r="AR26" i="7"/>
  <c r="AB14" i="7"/>
  <c r="AB22" i="7"/>
  <c r="AR12" i="7"/>
  <c r="AR7" i="7"/>
  <c r="AB25" i="7"/>
  <c r="AB17" i="7"/>
  <c r="AR9" i="7"/>
  <c r="AR19" i="7"/>
  <c r="O21" i="7"/>
  <c r="O23" i="7"/>
  <c r="O20" i="7"/>
  <c r="O11" i="7"/>
  <c r="O12" i="7"/>
  <c r="O7" i="7"/>
  <c r="O8" i="7"/>
  <c r="O10" i="7"/>
  <c r="O24" i="7"/>
  <c r="O13" i="7"/>
  <c r="O19" i="7"/>
  <c r="AR10" i="7"/>
  <c r="AR20" i="7"/>
  <c r="AB18" i="7"/>
  <c r="O26" i="7"/>
  <c r="AR21" i="7"/>
  <c r="AR11" i="7"/>
  <c r="AQ6" i="7"/>
  <c r="AR8" i="7"/>
  <c r="AR23" i="7"/>
  <c r="AR24" i="7"/>
  <c r="O9" i="7"/>
  <c r="AO16" i="7" l="1"/>
  <c r="AO15" i="7"/>
  <c r="O14" i="7"/>
  <c r="O22" i="7"/>
  <c r="AO19" i="7"/>
  <c r="AO21" i="7"/>
  <c r="AO11" i="7"/>
  <c r="AO13" i="7"/>
  <c r="AO24" i="7"/>
  <c r="AO8" i="7"/>
  <c r="AO12" i="7"/>
  <c r="AO20" i="7"/>
  <c r="AO9" i="7"/>
  <c r="AO26" i="7"/>
  <c r="AO10" i="7"/>
  <c r="AB6" i="7"/>
  <c r="O1" i="7" s="1"/>
  <c r="O17" i="7"/>
  <c r="O25" i="7"/>
  <c r="AR6" i="7"/>
  <c r="AO7" i="7"/>
  <c r="O18" i="7"/>
  <c r="AO14" i="7" l="1"/>
  <c r="AO22" i="7"/>
  <c r="AO18" i="7"/>
  <c r="AO25" i="7"/>
  <c r="AO17" i="7"/>
  <c r="O6" i="7"/>
  <c r="AE26" i="7" l="1"/>
  <c r="AE24" i="7"/>
  <c r="AE13" i="7"/>
  <c r="AE23" i="7"/>
  <c r="AE10" i="7"/>
  <c r="AE19" i="7"/>
  <c r="AE21" i="7"/>
  <c r="AE16" i="7"/>
  <c r="AE22" i="7"/>
  <c r="AE15" i="7"/>
  <c r="AE8" i="7"/>
  <c r="AE17" i="7"/>
  <c r="AE20" i="7"/>
  <c r="AE9" i="7"/>
  <c r="AE11" i="7"/>
  <c r="AE14" i="7"/>
  <c r="AE12" i="7"/>
  <c r="AE25" i="7"/>
  <c r="AE18" i="7"/>
  <c r="AE7" i="7"/>
  <c r="AC22" i="7"/>
  <c r="AC17" i="7"/>
  <c r="AC18" i="7"/>
  <c r="AC25" i="7"/>
  <c r="AC15" i="7"/>
  <c r="AC16" i="7"/>
  <c r="AC14" i="7"/>
  <c r="AC20" i="7"/>
  <c r="AC26" i="7"/>
  <c r="AC8" i="7"/>
  <c r="AC11" i="7"/>
  <c r="AC19" i="7"/>
  <c r="AC24" i="7"/>
  <c r="AC13" i="7"/>
  <c r="AC10" i="7"/>
  <c r="AC7" i="7"/>
  <c r="AC21" i="7"/>
  <c r="AC9" i="7"/>
  <c r="AC23" i="7"/>
  <c r="AC12" i="7"/>
  <c r="AF10" i="7"/>
  <c r="S10" i="7" s="1"/>
  <c r="AF23" i="7"/>
  <c r="S23" i="7" s="1"/>
  <c r="AF15" i="7"/>
  <c r="S15" i="7" s="1"/>
  <c r="AF12" i="7"/>
  <c r="S12" i="7" s="1"/>
  <c r="AF26" i="7"/>
  <c r="S26" i="7" s="1"/>
  <c r="AF20" i="7"/>
  <c r="S20" i="7" s="1"/>
  <c r="AF8" i="7"/>
  <c r="S8" i="7" s="1"/>
  <c r="AF13" i="7"/>
  <c r="S13" i="7" s="1"/>
  <c r="AF24" i="7"/>
  <c r="S24" i="7" s="1"/>
  <c r="AF22" i="7"/>
  <c r="S22" i="7" s="1"/>
  <c r="AF21" i="7"/>
  <c r="S21" i="7" s="1"/>
  <c r="AF19" i="7"/>
  <c r="S19" i="7" s="1"/>
  <c r="AF18" i="7"/>
  <c r="S18" i="7" s="1"/>
  <c r="AF25" i="7"/>
  <c r="S25" i="7" s="1"/>
  <c r="AF17" i="7"/>
  <c r="S17" i="7" s="1"/>
  <c r="AF16" i="7"/>
  <c r="S16" i="7" s="1"/>
  <c r="AF14" i="7"/>
  <c r="S14" i="7" s="1"/>
  <c r="AF11" i="7"/>
  <c r="S11" i="7" s="1"/>
  <c r="AF9" i="7"/>
  <c r="S9" i="7" s="1"/>
  <c r="AF7" i="7"/>
  <c r="AD16" i="7"/>
  <c r="Q16" i="7" s="1"/>
  <c r="AD23" i="7"/>
  <c r="Q23" i="7" s="1"/>
  <c r="AD12" i="7"/>
  <c r="Q12" i="7" s="1"/>
  <c r="AD11" i="7"/>
  <c r="Q11" i="7" s="1"/>
  <c r="AD8" i="7"/>
  <c r="Q8" i="7" s="1"/>
  <c r="AD25" i="7"/>
  <c r="Q25" i="7" s="1"/>
  <c r="AD21" i="7"/>
  <c r="Q21" i="7" s="1"/>
  <c r="AD26" i="7"/>
  <c r="Q26" i="7" s="1"/>
  <c r="AD17" i="7"/>
  <c r="Q17" i="7" s="1"/>
  <c r="AD22" i="7"/>
  <c r="Q22" i="7" s="1"/>
  <c r="AD13" i="7"/>
  <c r="Q13" i="7" s="1"/>
  <c r="AD18" i="7"/>
  <c r="Q18" i="7" s="1"/>
  <c r="AD9" i="7"/>
  <c r="Q9" i="7" s="1"/>
  <c r="AD14" i="7"/>
  <c r="Q14" i="7" s="1"/>
  <c r="AD20" i="7"/>
  <c r="Q20" i="7" s="1"/>
  <c r="AD10" i="7"/>
  <c r="Q10" i="7" s="1"/>
  <c r="AD19" i="7"/>
  <c r="Q19" i="7" s="1"/>
  <c r="AD24" i="7"/>
  <c r="Q24" i="7" s="1"/>
  <c r="AD7" i="7"/>
  <c r="AD15" i="7"/>
  <c r="Q15" i="7" s="1"/>
  <c r="AG8" i="7"/>
  <c r="T8" i="7" s="1"/>
  <c r="AG22" i="7"/>
  <c r="T22" i="7" s="1"/>
  <c r="AG18" i="7"/>
  <c r="T18" i="7" s="1"/>
  <c r="AG25" i="7"/>
  <c r="T25" i="7" s="1"/>
  <c r="AG14" i="7"/>
  <c r="T14" i="7" s="1"/>
  <c r="AG21" i="7"/>
  <c r="T21" i="7" s="1"/>
  <c r="AG23" i="7"/>
  <c r="T23" i="7" s="1"/>
  <c r="AG7" i="7"/>
  <c r="AG17" i="7"/>
  <c r="T17" i="7" s="1"/>
  <c r="AG20" i="7"/>
  <c r="T20" i="7" s="1"/>
  <c r="AG19" i="7"/>
  <c r="T19" i="7" s="1"/>
  <c r="AG13" i="7"/>
  <c r="T13" i="7" s="1"/>
  <c r="AG15" i="7"/>
  <c r="T15" i="7" s="1"/>
  <c r="AG24" i="7"/>
  <c r="T24" i="7" s="1"/>
  <c r="AG12" i="7"/>
  <c r="T12" i="7" s="1"/>
  <c r="AG10" i="7"/>
  <c r="T10" i="7" s="1"/>
  <c r="AG9" i="7"/>
  <c r="T9" i="7" s="1"/>
  <c r="AG11" i="7"/>
  <c r="T11" i="7" s="1"/>
  <c r="AG26" i="7"/>
  <c r="T26" i="7" s="1"/>
  <c r="AG16" i="7"/>
  <c r="T16" i="7" s="1"/>
  <c r="T7" i="7" l="1"/>
  <c r="T6" i="7" s="1"/>
  <c r="AG6" i="7"/>
  <c r="T1" i="7" s="1"/>
  <c r="P23" i="7"/>
  <c r="AH23" i="7"/>
  <c r="P11" i="7"/>
  <c r="AP11" i="7" s="1"/>
  <c r="AH11" i="7"/>
  <c r="AI11" i="7"/>
  <c r="AS11" i="7" s="1"/>
  <c r="P18" i="7"/>
  <c r="AP18" i="7" s="1"/>
  <c r="AI18" i="7"/>
  <c r="AS18" i="7" s="1"/>
  <c r="AH18" i="7"/>
  <c r="R11" i="7"/>
  <c r="AJ11" i="7"/>
  <c r="AX11" i="7" s="1"/>
  <c r="R21" i="7"/>
  <c r="AJ21" i="7"/>
  <c r="AX21" i="7" s="1"/>
  <c r="AJ16" i="7"/>
  <c r="AX16" i="7" s="1"/>
  <c r="R16" i="7"/>
  <c r="P9" i="7"/>
  <c r="AP9" i="7" s="1"/>
  <c r="AI9" i="7"/>
  <c r="AS9" i="7" s="1"/>
  <c r="AH9" i="7"/>
  <c r="P8" i="7"/>
  <c r="AP8" i="7" s="1"/>
  <c r="AH8" i="7"/>
  <c r="AI8" i="7"/>
  <c r="AS8" i="7" s="1"/>
  <c r="P17" i="7"/>
  <c r="AP17" i="7" s="1"/>
  <c r="AH17" i="7"/>
  <c r="AI17" i="7"/>
  <c r="AS17" i="7" s="1"/>
  <c r="R9" i="7"/>
  <c r="AJ9" i="7"/>
  <c r="AX9" i="7" s="1"/>
  <c r="AJ19" i="7"/>
  <c r="AX19" i="7" s="1"/>
  <c r="R19" i="7"/>
  <c r="P25" i="7"/>
  <c r="AP25" i="7" s="1"/>
  <c r="AI25" i="7"/>
  <c r="AS25" i="7" s="1"/>
  <c r="AH25" i="7"/>
  <c r="P21" i="7"/>
  <c r="AP21" i="7" s="1"/>
  <c r="AH21" i="7"/>
  <c r="AI21" i="7"/>
  <c r="AS21" i="7" s="1"/>
  <c r="AH26" i="7"/>
  <c r="AI26" i="7"/>
  <c r="AS26" i="7" s="1"/>
  <c r="P26" i="7"/>
  <c r="AP26" i="7" s="1"/>
  <c r="P22" i="7"/>
  <c r="AP22" i="7" s="1"/>
  <c r="AI22" i="7"/>
  <c r="AS22" i="7" s="1"/>
  <c r="AH22" i="7"/>
  <c r="R20" i="7"/>
  <c r="AJ20" i="7"/>
  <c r="AX20" i="7" s="1"/>
  <c r="R10" i="7"/>
  <c r="AJ10" i="7"/>
  <c r="AX10" i="7" s="1"/>
  <c r="S7" i="7"/>
  <c r="S6" i="7" s="1"/>
  <c r="AF6" i="7"/>
  <c r="S1" i="7" s="1"/>
  <c r="P7" i="7"/>
  <c r="AH7" i="7"/>
  <c r="AI7" i="7"/>
  <c r="AC6" i="7"/>
  <c r="P20" i="7"/>
  <c r="AP20" i="7" s="1"/>
  <c r="AI20" i="7"/>
  <c r="AS20" i="7" s="1"/>
  <c r="AH20" i="7"/>
  <c r="AE6" i="7"/>
  <c r="AJ7" i="7"/>
  <c r="R7" i="7"/>
  <c r="AJ17" i="7"/>
  <c r="AX17" i="7" s="1"/>
  <c r="R17" i="7"/>
  <c r="R23" i="7"/>
  <c r="AJ23" i="7"/>
  <c r="P12" i="7"/>
  <c r="AP12" i="7" s="1"/>
  <c r="AH12" i="7"/>
  <c r="AI12" i="7"/>
  <c r="AS12" i="7" s="1"/>
  <c r="P10" i="7"/>
  <c r="AP10" i="7" s="1"/>
  <c r="AH10" i="7"/>
  <c r="AI10" i="7"/>
  <c r="AS10" i="7" s="1"/>
  <c r="P14" i="7"/>
  <c r="AP14" i="7" s="1"/>
  <c r="AH14" i="7"/>
  <c r="AI14" i="7"/>
  <c r="AS14" i="7" s="1"/>
  <c r="AJ18" i="7"/>
  <c r="AX18" i="7" s="1"/>
  <c r="R18" i="7"/>
  <c r="AJ8" i="7"/>
  <c r="AX8" i="7" s="1"/>
  <c r="R8" i="7"/>
  <c r="AJ13" i="7"/>
  <c r="AX13" i="7" s="1"/>
  <c r="R13" i="7"/>
  <c r="AJ14" i="7"/>
  <c r="AX14" i="7" s="1"/>
  <c r="R14" i="7"/>
  <c r="P13" i="7"/>
  <c r="AP13" i="7" s="1"/>
  <c r="AH13" i="7"/>
  <c r="AI13" i="7"/>
  <c r="AS13" i="7" s="1"/>
  <c r="P16" i="7"/>
  <c r="AP16" i="7" s="1"/>
  <c r="AH16" i="7"/>
  <c r="AI16" i="7"/>
  <c r="AS16" i="7" s="1"/>
  <c r="AJ25" i="7"/>
  <c r="AX25" i="7" s="1"/>
  <c r="R25" i="7"/>
  <c r="AJ15" i="7"/>
  <c r="AX15" i="7" s="1"/>
  <c r="R15" i="7"/>
  <c r="R24" i="7"/>
  <c r="AJ24" i="7"/>
  <c r="AX24" i="7" s="1"/>
  <c r="P19" i="7"/>
  <c r="AP19" i="7" s="1"/>
  <c r="AI19" i="7"/>
  <c r="AS19" i="7" s="1"/>
  <c r="AH19" i="7"/>
  <c r="AD6" i="7"/>
  <c r="Q1" i="7" s="1"/>
  <c r="Q7" i="7"/>
  <c r="Q6" i="7" s="1"/>
  <c r="P24" i="7"/>
  <c r="AP24" i="7" s="1"/>
  <c r="AI24" i="7"/>
  <c r="AS24" i="7" s="1"/>
  <c r="AH24" i="7"/>
  <c r="P15" i="7"/>
  <c r="AP15" i="7" s="1"/>
  <c r="AI15" i="7"/>
  <c r="AS15" i="7" s="1"/>
  <c r="AH15" i="7"/>
  <c r="R12" i="7"/>
  <c r="AJ12" i="7"/>
  <c r="AX12" i="7" s="1"/>
  <c r="R22" i="7"/>
  <c r="AJ22" i="7"/>
  <c r="AX22" i="7" s="1"/>
  <c r="R26" i="7"/>
  <c r="AJ26" i="7"/>
  <c r="AX26" i="7" s="1"/>
  <c r="R1" i="7" l="1"/>
  <c r="AY7" i="7"/>
  <c r="AJ6" i="7"/>
  <c r="AX7" i="7"/>
  <c r="P1" i="7"/>
  <c r="BA7" i="7"/>
  <c r="AP7" i="7"/>
  <c r="P6" i="7"/>
  <c r="R6" i="7"/>
  <c r="BA6" i="7" l="1"/>
  <c r="BA11" i="7" s="1"/>
  <c r="AM7" i="7"/>
  <c r="AS7" i="7" l="1"/>
  <c r="H23" i="7" l="1"/>
  <c r="H6" i="7" s="1"/>
  <c r="AK2" i="4"/>
  <c r="Z3" i="8"/>
  <c r="P3" i="10"/>
  <c r="F90" i="5" l="1"/>
  <c r="AL2" i="4"/>
  <c r="AG14" i="4" s="1"/>
  <c r="D90" i="5" l="1"/>
  <c r="E90" i="5"/>
  <c r="AG22" i="4"/>
  <c r="AG23" i="4" s="1"/>
  <c r="AG64" i="5" l="1"/>
  <c r="AH64" i="5" s="1"/>
  <c r="G90" i="5"/>
  <c r="J23" i="7"/>
  <c r="G98" i="5" l="1"/>
  <c r="G100" i="5" s="1"/>
  <c r="AI23" i="7"/>
  <c r="AI6" i="7" s="1"/>
  <c r="J6" i="7"/>
  <c r="AZ7" i="7" s="1"/>
  <c r="K23" i="7" l="1"/>
  <c r="AM23" i="7" l="1"/>
  <c r="K6" i="7"/>
  <c r="L23" i="7"/>
  <c r="AT23" i="7"/>
  <c r="AY6" i="7"/>
  <c r="AY11" i="7" s="1"/>
  <c r="AS23" i="7" l="1"/>
  <c r="AM6" i="7"/>
  <c r="AZ6" i="7"/>
  <c r="AZ11" i="7" s="1"/>
  <c r="L6" i="7"/>
  <c r="P4" i="7" s="1"/>
  <c r="N23" i="7"/>
  <c r="AO23" i="7"/>
  <c r="AP23" i="7"/>
  <c r="AX23" i="7"/>
  <c r="AT6" i="7"/>
  <c r="S4" i="7"/>
  <c r="AP6" i="7"/>
  <c r="R4" i="7" l="1"/>
  <c r="N6" i="7"/>
  <c r="AO6" i="7"/>
  <c r="T4" i="7"/>
  <c r="Q4" i="7"/>
  <c r="O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tc={CFBA810C-B1E6-419A-9F2C-857BEB9E8AD1}</author>
  </authors>
  <commentList>
    <comment ref="D12" authorId="0" shapeId="0" xr:uid="{00000000-0006-0000-00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sector tiene poblaciones de cundinamarca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Johana Milena Mendez Rueda</author>
    <author>tc={E8FA6446-17D9-4EDB-ACFE-AAB0A06AC5AC}</author>
    <author>tc={891D11A6-0818-4A15-8C38-37A27B20AE19}</author>
  </authors>
  <commentList>
    <comment ref="AN5" authorId="0" shapeId="0" xr:uid="{00000000-0006-0000-0100-000001000000}">
      <text>
        <r>
          <rPr>
            <b/>
            <sz val="7"/>
            <color indexed="81"/>
            <rFont val="Tahoma"/>
            <family val="2"/>
          </rPr>
          <t>Hacer la formula (obj - debe activar) y pegarla en valores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5" authorId="0" shapeId="0" xr:uid="{00000000-0006-0000-0100-000002000000}">
      <text>
        <r>
          <rPr>
            <b/>
            <sz val="7"/>
            <color indexed="81"/>
            <rFont val="Tahoma"/>
            <family val="2"/>
          </rPr>
          <t>Hacer la formula y pegarla en valores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6" authorId="1" shapeId="0" xr:uid="{00000000-0006-0000-0100-000003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Siemore por debajo del 20%</t>
      </text>
    </comment>
    <comment ref="AP6" authorId="2" shapeId="0" xr:uid="{00000000-0006-0000-0100-000004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Siempre por debajo del 10%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tc={39997B9A-39AC-43D0-91EA-5E3E624B4863}</author>
    <author>tc={A8037FDC-8A59-4F38-A7A8-5CAD919E8A77}</author>
  </authors>
  <commentList>
    <comment ref="D13" authorId="0" shapeId="0" xr:uid="{00000000-0006-0000-04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sector tiene poblaciones de cundinamarca</t>
      </text>
    </comment>
    <comment ref="D37" authorId="1" shapeId="0" xr:uid="{00000000-0006-0000-0400-000002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sector tiene poblaciones de cundinamarca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tc={2FC9E94B-E960-4CE6-9CAD-60E1C6E14A55}</author>
  </authors>
  <commentList>
    <comment ref="D13" authorId="0" shapeId="0" xr:uid="{00000000-0006-0000-05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sector tiene poblaciones de cundinamarca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tc={DDC97CD1-4655-4FD3-A94E-8479E20899FD}</author>
  </authors>
  <commentList>
    <comment ref="D9" authorId="0" shapeId="0" xr:uid="{00000000-0006-0000-0600-0000010000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sector tiene poblaciones de cundinamarca</t>
      </text>
    </comment>
  </commentList>
</comments>
</file>

<file path=xl/sharedStrings.xml><?xml version="1.0" encoding="utf-8"?>
<sst xmlns="http://schemas.openxmlformats.org/spreadsheetml/2006/main" count="1842" uniqueCount="440">
  <si>
    <t>Cod. Sector</t>
  </si>
  <si>
    <t>Sector</t>
  </si>
  <si>
    <t>Clúster</t>
  </si>
  <si>
    <t>Nombre GN</t>
  </si>
  <si>
    <t>Obj. Recuperos</t>
  </si>
  <si>
    <t>Obj. Activas Frecuentes</t>
  </si>
  <si>
    <t>Objetivo Activas</t>
  </si>
  <si>
    <t>Objetivo Actividad</t>
  </si>
  <si>
    <t>Objetivo AF</t>
  </si>
  <si>
    <t>Bogotá_Norte-Centro</t>
  </si>
  <si>
    <t>Sector COLORES  Karen</t>
  </si>
  <si>
    <t>Karen Esperanza Contreras Patiño</t>
  </si>
  <si>
    <t>Sector ESPLENDOR Carolina</t>
  </si>
  <si>
    <t>Carolina Tangarife Tamayo</t>
  </si>
  <si>
    <t>Sector PINCEL Iliana</t>
  </si>
  <si>
    <t>Iliana Alexandra Riaño Enciso</t>
  </si>
  <si>
    <t>Sector PICASSO Regina</t>
  </si>
  <si>
    <t>Poblaciones córdoba_Lórica</t>
  </si>
  <si>
    <t>Regina Isabel Peñate Argumedo</t>
  </si>
  <si>
    <t>Sector CREATIVIDAD Yomaira</t>
  </si>
  <si>
    <t>Poblaciones córdoba_Tierralta</t>
  </si>
  <si>
    <t>Yomaira Estela Doria Ramos</t>
  </si>
  <si>
    <t>Sector MOSAICO Julieth</t>
  </si>
  <si>
    <t>Montería</t>
  </si>
  <si>
    <t>Judith Julieth Castrillon Perez</t>
  </si>
  <si>
    <t>Sector INSPIRACIÓN Vanesa</t>
  </si>
  <si>
    <t>Katherine Vanesa Gomez Coronado</t>
  </si>
  <si>
    <t>Sector GALERÍA Yurieth</t>
  </si>
  <si>
    <t>Yurieth Álvarez</t>
  </si>
  <si>
    <t>Sector CREACIÓN Perla</t>
  </si>
  <si>
    <t>Sucre_Magangue</t>
  </si>
  <si>
    <t>Perla Maria Sierra Diaz</t>
  </si>
  <si>
    <t>Sector DESTELLO Karina</t>
  </si>
  <si>
    <t>Sucre_Sincelejo</t>
  </si>
  <si>
    <t>Karina Paola Vasquez Montalvo</t>
  </si>
  <si>
    <t>Sector ARMONÍA Claudia</t>
  </si>
  <si>
    <t>Claudia Patricia Benitez</t>
  </si>
  <si>
    <t>Sector EXPRESIÓN Nayibe</t>
  </si>
  <si>
    <t>Poblaciones Cundinamarca_Facatativá/Madrid</t>
  </si>
  <si>
    <t>Nayibe Esmeralda Pulido</t>
  </si>
  <si>
    <t>Sector MATICES Clery</t>
  </si>
  <si>
    <t>Clery Enith Cuellar Rojas</t>
  </si>
  <si>
    <t>Sector ARTESANÍA Fernanda</t>
  </si>
  <si>
    <t>Boyacá_Chiquinquirá Boyacá</t>
  </si>
  <si>
    <t>Fernanda Peña</t>
  </si>
  <si>
    <t xml:space="preserve">Sector EMOCIONES Dolly </t>
  </si>
  <si>
    <t>Boyacá_DuitamaBoyacá</t>
  </si>
  <si>
    <t>Dolly Yanine Parra Velandia</t>
  </si>
  <si>
    <t>Sector LIENZO Ángela</t>
  </si>
  <si>
    <t xml:space="preserve">Poblaciones Cundinamarca_Chía </t>
  </si>
  <si>
    <t>Ángela Rios</t>
  </si>
  <si>
    <t>Sector BRILLO Kelly</t>
  </si>
  <si>
    <t>Kelly Lorena Mesa</t>
  </si>
  <si>
    <t>Sector MAGIA Catalina</t>
  </si>
  <si>
    <t>Sector POESIA Yulieth</t>
  </si>
  <si>
    <t>Yenny Yulieth Campo Murillo</t>
  </si>
  <si>
    <t xml:space="preserve">Sector ABÁNICO Judy </t>
  </si>
  <si>
    <t>Judy Daza</t>
  </si>
  <si>
    <t>Sector ACUARELA Yeimi</t>
  </si>
  <si>
    <t>Yeimi Patricia Rodriguez</t>
  </si>
  <si>
    <t>Gerencia de Ventas Arte</t>
  </si>
  <si>
    <t>Exigencia a más</t>
  </si>
  <si>
    <t>Padrón</t>
  </si>
  <si>
    <t>Inicios x sector</t>
  </si>
  <si>
    <t>Check</t>
  </si>
  <si>
    <t>Diferencia</t>
  </si>
  <si>
    <t>INACTIVAS INICIALES</t>
  </si>
  <si>
    <t>DEBE ACTIVAR</t>
  </si>
  <si>
    <t>GN</t>
  </si>
  <si>
    <t>Inicios Obj</t>
  </si>
  <si>
    <t>Recuperos Obj</t>
  </si>
  <si>
    <t>Cumpl %</t>
  </si>
  <si>
    <t>Inac 1 Obj</t>
  </si>
  <si>
    <t>Inac 2 Obj</t>
  </si>
  <si>
    <t>Inac 3 Obj</t>
  </si>
  <si>
    <t>Inac 4 Obj</t>
  </si>
  <si>
    <t>Inac 5 Obj</t>
  </si>
  <si>
    <t>Inac 6 Obj</t>
  </si>
  <si>
    <t>I1</t>
  </si>
  <si>
    <t>I2</t>
  </si>
  <si>
    <t>I3</t>
  </si>
  <si>
    <t>I4</t>
  </si>
  <si>
    <t>I5</t>
  </si>
  <si>
    <t>I6</t>
  </si>
  <si>
    <t>Debe activar</t>
  </si>
  <si>
    <t>Debe Recuperar</t>
  </si>
  <si>
    <t>Dif "Debe Activar"</t>
  </si>
  <si>
    <t>Peso i1</t>
  </si>
  <si>
    <t>Peso i2</t>
  </si>
  <si>
    <t xml:space="preserve"> i1 Ajustar</t>
  </si>
  <si>
    <t>i2 Ajustar</t>
  </si>
  <si>
    <t>Dif "Debe Recuperar"</t>
  </si>
  <si>
    <t xml:space="preserve"> i4 Ajustar</t>
  </si>
  <si>
    <t>i5 Ajustar</t>
  </si>
  <si>
    <t>Recuperos</t>
  </si>
  <si>
    <t>Activas</t>
  </si>
  <si>
    <t>Activas Frecuentes</t>
  </si>
  <si>
    <t xml:space="preserve">PROMEDIO </t>
  </si>
  <si>
    <t>Indisponibles Iniciales</t>
  </si>
  <si>
    <t>Tasa de recuperación</t>
  </si>
  <si>
    <t>Promedio</t>
  </si>
  <si>
    <t>Exigencia</t>
  </si>
  <si>
    <t xml:space="preserve">Sector EMOCIONES Dolly  </t>
  </si>
  <si>
    <t>Saldo Direccional</t>
  </si>
  <si>
    <t>Obj. Inicios</t>
  </si>
  <si>
    <t>Q</t>
  </si>
  <si>
    <t>Incremental</t>
  </si>
  <si>
    <t>Desde</t>
  </si>
  <si>
    <t>Hasta</t>
  </si>
  <si>
    <t>Q1</t>
  </si>
  <si>
    <t>Q2</t>
  </si>
  <si>
    <t>Q3</t>
  </si>
  <si>
    <t>Q4</t>
  </si>
  <si>
    <t>Obj</t>
  </si>
  <si>
    <t>OK</t>
  </si>
  <si>
    <t>Gerente de Negocio</t>
  </si>
  <si>
    <t>Meta</t>
  </si>
  <si>
    <t>OBJ</t>
  </si>
  <si>
    <t>Real</t>
  </si>
  <si>
    <t>MIN</t>
  </si>
  <si>
    <t>MAX</t>
  </si>
  <si>
    <t>Objetivo</t>
  </si>
  <si>
    <t>Escenario 2</t>
  </si>
  <si>
    <t>Disp. PY</t>
  </si>
  <si>
    <t>Objetivo E1</t>
  </si>
  <si>
    <t>Propuesta</t>
  </si>
  <si>
    <t>Ec. Clúster</t>
  </si>
  <si>
    <t>Exigencia Final</t>
  </si>
  <si>
    <t>Actividad</t>
  </si>
  <si>
    <t>Sector ESPLENDOR Sandra</t>
  </si>
  <si>
    <t>Sandra Cecilia Fuentes</t>
  </si>
  <si>
    <t>% Disp</t>
  </si>
  <si>
    <t>Objetivo ppto</t>
  </si>
  <si>
    <t>Disp. Py</t>
  </si>
  <si>
    <t>Activas Obj</t>
  </si>
  <si>
    <t>EXIGENCIA</t>
  </si>
  <si>
    <t>falta</t>
  </si>
  <si>
    <t>Actualizado</t>
  </si>
  <si>
    <t>OBJETIVO ACTIVIDAD GV ARTE C</t>
  </si>
  <si>
    <t>OBJ C12</t>
  </si>
  <si>
    <t>%Cump Disp C11</t>
  </si>
  <si>
    <t>Origen</t>
  </si>
  <si>
    <t>Ciudad</t>
  </si>
  <si>
    <t>COD Sector</t>
  </si>
  <si>
    <t>GNs</t>
  </si>
  <si>
    <t>Inicios</t>
  </si>
  <si>
    <t>GV</t>
  </si>
  <si>
    <t>Disponibles Obj</t>
  </si>
  <si>
    <t>Saldo Disponibles</t>
  </si>
  <si>
    <t>Inactivas 1</t>
  </si>
  <si>
    <t>Inactivas 2</t>
  </si>
  <si>
    <t>Inactivas 3</t>
  </si>
  <si>
    <t>Inactivas 4</t>
  </si>
  <si>
    <t>Inactivas 5</t>
  </si>
  <si>
    <t>Inactivas 6</t>
  </si>
  <si>
    <t>Indisponibles</t>
  </si>
  <si>
    <t>Pedidos</t>
  </si>
  <si>
    <t>$CB promedio</t>
  </si>
  <si>
    <t>$CB Teórica</t>
  </si>
  <si>
    <t>Facturación Teórica</t>
  </si>
  <si>
    <t>%</t>
  </si>
  <si>
    <t>Facturación Obj</t>
  </si>
  <si>
    <t>$ CNs Obj</t>
  </si>
  <si>
    <t xml:space="preserve">Actividad Obj </t>
  </si>
  <si>
    <t>Actividad Frecuente Obj</t>
  </si>
  <si>
    <t>Disponibles Proyectadas</t>
  </si>
  <si>
    <t>EXIGENCIA $CB</t>
  </si>
  <si>
    <t>Natura</t>
  </si>
  <si>
    <t>ARTE</t>
  </si>
  <si>
    <t>Avon</t>
  </si>
  <si>
    <t/>
  </si>
  <si>
    <t>Disp. Finales C11</t>
  </si>
  <si>
    <t>Obj. Saldo C12</t>
  </si>
  <si>
    <t>Disp. PY C12</t>
  </si>
  <si>
    <t>I3 C11</t>
  </si>
  <si>
    <t>Indisponibles Inic. C12</t>
  </si>
  <si>
    <t>Objetivo Sector</t>
  </si>
  <si>
    <t>Desafio Facturación</t>
  </si>
  <si>
    <t>Desafío Activas</t>
  </si>
  <si>
    <t>APP FV</t>
  </si>
  <si>
    <t>Cod Sector</t>
  </si>
  <si>
    <t>Cód. Grupo</t>
  </si>
  <si>
    <t>Cód. Líder</t>
  </si>
  <si>
    <t>Nombre Líder</t>
  </si>
  <si>
    <t>Nivel</t>
  </si>
  <si>
    <t>Ciclo Inicio</t>
  </si>
  <si>
    <t xml:space="preserve">Objetivo Activas </t>
  </si>
  <si>
    <t>Objetivo Facturación</t>
  </si>
  <si>
    <t>Disponibles esperadas 202611</t>
  </si>
  <si>
    <t>Disponibles reales 202611</t>
  </si>
  <si>
    <t>Cumplimiento esperadas 202611</t>
  </si>
  <si>
    <t>Disponibles esperadas 202612</t>
  </si>
  <si>
    <t>Productividad esperada</t>
  </si>
  <si>
    <t>Desafío Facturación</t>
  </si>
  <si>
    <t>Peso activas teoricas Ln en sector</t>
  </si>
  <si>
    <t>Desafío de Activas</t>
  </si>
  <si>
    <t>Actividad proyectada</t>
  </si>
  <si>
    <t>Transferencia de disponibles</t>
  </si>
  <si>
    <t>Saldo C3</t>
  </si>
  <si>
    <t>Saldo C4</t>
  </si>
  <si>
    <t>Saldo C5</t>
  </si>
  <si>
    <t>Saldo C6</t>
  </si>
  <si>
    <t>Saldo C7</t>
  </si>
  <si>
    <t>Saldo C8</t>
  </si>
  <si>
    <t>Saldo C9</t>
  </si>
  <si>
    <t>Saldo C10</t>
  </si>
  <si>
    <t>Saldo C11</t>
  </si>
  <si>
    <t>FACTOR PRODUCTIVIDAD DESAFÍOS</t>
  </si>
  <si>
    <t>Actividad desaf</t>
  </si>
  <si>
    <t>$CN</t>
  </si>
  <si>
    <t>DIF CN</t>
  </si>
  <si>
    <t>VAR $CN LNs</t>
  </si>
  <si>
    <t>$CN prom SECTOR</t>
  </si>
  <si>
    <t>$CN obj SECTOR</t>
  </si>
  <si>
    <t>Exigencia Sector</t>
  </si>
  <si>
    <t>Inicios + reinicios</t>
  </si>
  <si>
    <t>Inactiva 1</t>
  </si>
  <si>
    <t>Inactiva 2</t>
  </si>
  <si>
    <t>Inactiva 3</t>
  </si>
  <si>
    <t>Inactiva 4</t>
  </si>
  <si>
    <t>Inactiva 5</t>
  </si>
  <si>
    <t>Inactiva 6</t>
  </si>
  <si>
    <t xml:space="preserve">Saldo </t>
  </si>
  <si>
    <t>Cadastro</t>
  </si>
  <si>
    <t>Activas frecuentes</t>
  </si>
  <si>
    <t>SECTOR COLORES  KAREN</t>
  </si>
  <si>
    <t>-</t>
  </si>
  <si>
    <t>3249 - Fuera de grupo</t>
  </si>
  <si>
    <t xml:space="preserve">4796 - RUTH DARLY ALVAREZ BERMUDEZ </t>
  </si>
  <si>
    <t>LNO</t>
  </si>
  <si>
    <t xml:space="preserve">5292 - YURY ROCIO ROMERO JIMENEZ </t>
  </si>
  <si>
    <t>5672 - ANGIE KATHERINE ROMERO CUCAITA</t>
  </si>
  <si>
    <t>8832 - YULIETH SOCARRAS BARROS</t>
  </si>
  <si>
    <t>9039 - JORGE IVAN JIMENEZ ALMANZA</t>
  </si>
  <si>
    <t>9040 - ADRIANA MILENA CRUZ SUNCE</t>
  </si>
  <si>
    <t>9177 - DAIRY ACOSTA MATUTE</t>
  </si>
  <si>
    <t>9426 - NIDIA YANETH SOTO MERCHÁN</t>
  </si>
  <si>
    <t>9549 - MIRNA SOFÍA BUSTAMANTE GUZMAN</t>
  </si>
  <si>
    <t>10183 - YEIMY PAOLA CALDERON BOLIVAR</t>
  </si>
  <si>
    <t>10184 - YULI ANEIDA MANCIPE ANGEL</t>
  </si>
  <si>
    <t>10216 - DANIELA RIAÑO PINZON</t>
  </si>
  <si>
    <t>SECTOR BRILLO KELLY</t>
  </si>
  <si>
    <t>3250 - Fuera de grupo</t>
  </si>
  <si>
    <t>5747 - SANDRA VIVIANA CASTIBLANCO PEDRAZA</t>
  </si>
  <si>
    <t>8834 - HEIDY YESENIA CASTAÑEDA MAHECHA</t>
  </si>
  <si>
    <t>8870 - LUZ ADRIANA DIAZ RAVE</t>
  </si>
  <si>
    <t>9255 - NIDIA CONSTANZA SASTOQUE SALCEDO</t>
  </si>
  <si>
    <t>9340 - ANABEL SILVA RODRIGUEZ</t>
  </si>
  <si>
    <t>9483 - ANGELA CAROLINA LEON IBAÑEZ</t>
  </si>
  <si>
    <t>9485 - DIANA SOBEIRA URUENA CASTANEDA</t>
  </si>
  <si>
    <t>9487 - MARIA CRISTINA NIÑO JIMENEZ</t>
  </si>
  <si>
    <t>9619 - MARIA DEL PILAR ACUÑA RODRIGUEZ</t>
  </si>
  <si>
    <t>SECTOR POESIA YULIETH</t>
  </si>
  <si>
    <t>3251 - Fuera de grupo</t>
  </si>
  <si>
    <t>5041 - DIANA MILENA GOMEZ MORENO</t>
  </si>
  <si>
    <t xml:space="preserve">5042 - EVELIN JANETH PAVA HERNANDEZ </t>
  </si>
  <si>
    <t>5423 - NIDIA AURORA VILLALOBOS LOZANO</t>
  </si>
  <si>
    <t>5578 - OLGA LUCIA FONSECA RAMIREZ</t>
  </si>
  <si>
    <t>9041 - DEYMI CATHERINE BARRERA CARRANZA</t>
  </si>
  <si>
    <t>9058 - JULIETH PAOLA VARGAS</t>
  </si>
  <si>
    <t>9425 - MONICA MARIA PULIDO CAMARGO</t>
  </si>
  <si>
    <t>9844 - FERNANDO ANDRES CHACON VARGAS</t>
  </si>
  <si>
    <t>SECTOR MOSAICO JULIETH</t>
  </si>
  <si>
    <t>97 - ANDREA INES IBAÑEZ GALLEGO</t>
  </si>
  <si>
    <t>3292 - Fuera de grupo</t>
  </si>
  <si>
    <t>3561 - ELLA MARIELA AVILEZ MERCADO</t>
  </si>
  <si>
    <t>3887 - SANDRA MILENA ZUÑIGA SAENZ</t>
  </si>
  <si>
    <t>9199 - MIRLEYS MARÍA MEDELLÍN COGOLLO</t>
  </si>
  <si>
    <t>9757 - KAREN MARGARITA JIMENEZ BAÑOS</t>
  </si>
  <si>
    <t>SECTOR INSPIRACIÓN VANESA</t>
  </si>
  <si>
    <t xml:space="preserve">2010 - JHAZMIN ESTHER VEGA BRAVO </t>
  </si>
  <si>
    <t>3323 - Fuera de grupo</t>
  </si>
  <si>
    <t>5711 - MARGARITA ROSA ARTEAGA PEÑA</t>
  </si>
  <si>
    <t>8852 - KEYLA KARINA CASTILLO MANJARREZ</t>
  </si>
  <si>
    <t>9214 - CINDY PAOLA TORRES BALLESTEROS</t>
  </si>
  <si>
    <t>9482 - SOL MARIA LUNA ARGEL</t>
  </si>
  <si>
    <t>9618 - KETYS MARGARITA ALTAMAR GARCIA</t>
  </si>
  <si>
    <t>9842 - LUCELLY DEL CARMEN TRUJILLO ESPITIA</t>
  </si>
  <si>
    <t>SECTOR DESTELLO KARINA</t>
  </si>
  <si>
    <t>3342 - Fuera de grupo</t>
  </si>
  <si>
    <t xml:space="preserve">4319 - JULIA DE LA CANDELARIA MARTINEZ PAYARES </t>
  </si>
  <si>
    <t xml:space="preserve">4664 - CRISTY JOHANA BENAVIDES DIAZ </t>
  </si>
  <si>
    <t>5183 - SANDRA MARCELA VERGARA MARTINEZ</t>
  </si>
  <si>
    <t>5445 - PAULA ANDREA RIVERA ARIAS</t>
  </si>
  <si>
    <t>6117 - YASLY DEL CARMEN MATOS DOMINGUEZ</t>
  </si>
  <si>
    <t>6761 - DIANA PATRICIA MONTESINO GANDARA</t>
  </si>
  <si>
    <t>8956 - MARJORY ELISA LUNA MOYA</t>
  </si>
  <si>
    <t>9269 - LIA FERNANDA AVENDANO SERRANO</t>
  </si>
  <si>
    <t>9994 - MARIA DE LOS ANGELES ZAPATA ARAUJO</t>
  </si>
  <si>
    <t>SECTOR EXPRESIÓN NAYIBE</t>
  </si>
  <si>
    <t>3390 - Fuera de grupo</t>
  </si>
  <si>
    <t>8831 - TATIANA MILENA CASALLAS HURTADO</t>
  </si>
  <si>
    <t>8927 - ANA MARIA MANJARRES VILLANUEVA</t>
  </si>
  <si>
    <t>9374 - BEATRIZ RAMIREZ QUEVEDO</t>
  </si>
  <si>
    <t>9616 - LEIDY JOHANA GIRALDO VALENCIA</t>
  </si>
  <si>
    <t>10138 - LUZ VIVIANA CAMACHO SOLER</t>
  </si>
  <si>
    <t>10217 - MARITZA SAENZ VILLAMIL</t>
  </si>
  <si>
    <t>SECTOR ARTESANÍA FERNANDA</t>
  </si>
  <si>
    <t>3402 - Fuera de grupo</t>
  </si>
  <si>
    <t>5719 - LAURA XIMENA CHIPATECUA MORENO</t>
  </si>
  <si>
    <t>7957 - NACY STELLA DUARTE CAÑON</t>
  </si>
  <si>
    <t>7959 - LIGIA MARIA RODRIGUEZ A.</t>
  </si>
  <si>
    <t>8467 - ANGELA ZARITH MONROY LAITON</t>
  </si>
  <si>
    <t>9021 - RUTH NARBELY VILLAMIL BUITRAGO</t>
  </si>
  <si>
    <t>9126 - LIZETH MARIA RODRIGUEZ BUITRAGO</t>
  </si>
  <si>
    <t>9215 - LADY VANESSA GONZALEZ ROJAS</t>
  </si>
  <si>
    <t>9454 - MARIELA HERRERA CAMARGO</t>
  </si>
  <si>
    <t>9841 - MARILYN FRANCO DUARTE</t>
  </si>
  <si>
    <t>SECTOR CREATIVIDAD YOMAIRA</t>
  </si>
  <si>
    <t>3410 - Fuera de grupo</t>
  </si>
  <si>
    <t>3959 - PIEDAD CECILIA NARANJO BERTEL</t>
  </si>
  <si>
    <t>4738 - DERLIS DEL SOCORRO MARQUEZ HERRERA</t>
  </si>
  <si>
    <t>6146 - NOHORA ISABEL HERNANDEZ PEREZ</t>
  </si>
  <si>
    <t>6818 - SALMA CECILIA NARANJO VILLALBA</t>
  </si>
  <si>
    <t>6854 - ROSIRIS SANCHEZ VILLERA</t>
  </si>
  <si>
    <t>10249 - ANLLYS SUAREZ MARTINEZ</t>
  </si>
  <si>
    <t>SECTOR CREACIÓN PERLA</t>
  </si>
  <si>
    <t>4256 - Fuera de grupo</t>
  </si>
  <si>
    <t>4324 - FRANCIA MARILUZ IVARGUEN ASPRILLA</t>
  </si>
  <si>
    <t>4825 - VIGLENILCE DE JESUS PASTOR HOYOS</t>
  </si>
  <si>
    <t>5851 - DIANA LUZ MONTIEL CALIZ</t>
  </si>
  <si>
    <t>5868 - MARGARITA ROSA NORIEGA JINETE</t>
  </si>
  <si>
    <t>6716 - LETYZ MARIA BRUN SUAREZ</t>
  </si>
  <si>
    <t>8427 - CARMEN LOURDES GARCIA ALVARADO</t>
  </si>
  <si>
    <t>9338 - LISETH DEL CARMEN PALACIO PEREZ</t>
  </si>
  <si>
    <t>9360  - ADRIANA MARIA ORDÓÑEZ</t>
  </si>
  <si>
    <t>SECTOR PICASSO REGINA</t>
  </si>
  <si>
    <t>4286 - Fuera de grupo</t>
  </si>
  <si>
    <t>5764 - LILYBETH FUENTES RAMOS</t>
  </si>
  <si>
    <t>6799 - GLENIS DEL CARMEN ORTIZ ACOSTA</t>
  </si>
  <si>
    <t>6809 - DELYS MARGOTH DIAZ MADERA</t>
  </si>
  <si>
    <t>9230 - YESID ANDRES DE HOYOS PADILLA</t>
  </si>
  <si>
    <t>9424 - DAYANA SALGADO VERGARA</t>
  </si>
  <si>
    <t>9481 - YEIDYS LORENA VEGA MARTINEZ</t>
  </si>
  <si>
    <t>9538 - KAREN STEFANY MONTES LOPEZ</t>
  </si>
  <si>
    <t>9617 - KEILY PATRICIA ARRIETA GUEVARA</t>
  </si>
  <si>
    <t>10248 - TATIANA ANDREA VEGA LLORENTE</t>
  </si>
  <si>
    <t>SECTOR ARMONÍA CLAUDIA</t>
  </si>
  <si>
    <t xml:space="preserve">4024 - MARIA ALEJANDRA BENITEZ ALVIZ </t>
  </si>
  <si>
    <t>5182 - YISELA MARGARITA BENITEZ ALVIS</t>
  </si>
  <si>
    <t>6113 - OMEDIS MERCEDES QUIROZ CORREA</t>
  </si>
  <si>
    <t>6115 - INDIRA ISABEL ORTEGA CONTRERAS</t>
  </si>
  <si>
    <t>6116 - MARINELLA DEL CARMEN TORRES DIAZ</t>
  </si>
  <si>
    <t>6737 - MARY LUZ PEREZ BONADIEZ</t>
  </si>
  <si>
    <t>6739 - MERCEDES BERRIO BLANCO</t>
  </si>
  <si>
    <t>8012 - Fuera de Grupo</t>
  </si>
  <si>
    <t>8929 - LUZ MERYS GARAY PEREZ</t>
  </si>
  <si>
    <t>SECTOR GALERÍA YURIETH</t>
  </si>
  <si>
    <t>6120 - ESTHER MARINA MARTINEZ IBAÑEZ</t>
  </si>
  <si>
    <t>6122 - GREYS ESTELA TRUJILLO HUMANEZ</t>
  </si>
  <si>
    <t>6123 - MARIA CRISTINA NEGRETE MARTINEZ</t>
  </si>
  <si>
    <t>6816 - LILIANA PAOLA GONZALEZ ESPITIA</t>
  </si>
  <si>
    <t>6825 - LUZ ELIA ALARCON DE ARGUELLO</t>
  </si>
  <si>
    <t>6828 - DESIDET PAOLA MONTESINO GANDARA</t>
  </si>
  <si>
    <t>6829 - ALCY DEL CARMEN BARRETO MARTINEZ</t>
  </si>
  <si>
    <t>6832 - LUZ MERY LUGO GAVIRIA</t>
  </si>
  <si>
    <t>6847 - ROSA MILENA CALDERA BARRAGAN</t>
  </si>
  <si>
    <t>8017 - Fuera de Grupo</t>
  </si>
  <si>
    <t>7603 - FRANCY JANNETH HERNANDEZ CADENA</t>
  </si>
  <si>
    <t>7616 - LEIDY JOHANNA ARDILA MORENO</t>
  </si>
  <si>
    <t>7620 - LEYDIS DAYANA GENES CALAO</t>
  </si>
  <si>
    <t>7628 - NANCY ROSARIO SOLANO</t>
  </si>
  <si>
    <t>8043 - Fuera de Grupo</t>
  </si>
  <si>
    <t>9162 - SANDRA PATRICIA RUBIANO BARBOSA</t>
  </si>
  <si>
    <t>9254 - LUZ DARY SIERRA</t>
  </si>
  <si>
    <t>9286 - MARIA SOLEDAD DEL PILAR SANIN AMOROCHO</t>
  </si>
  <si>
    <t>9446 - CARMEN ROSA DIAZ QUESADA</t>
  </si>
  <si>
    <t>9995 - YANELLY GARZON ACUÑA</t>
  </si>
  <si>
    <t>SECTOR ESPLENDOR SANDRA</t>
  </si>
  <si>
    <t>3236 - Fuera de grupo</t>
  </si>
  <si>
    <t>7647 - LUISA FERNANDA VASQUEZ PINILLA</t>
  </si>
  <si>
    <t>8390 - SOR MERY CIRO</t>
  </si>
  <si>
    <t>9290 - ANDREA LILIANA RODRIGUEZ LOPEZ</t>
  </si>
  <si>
    <t>9404 - OLGA LUCIA VALDERAMA HERRERA</t>
  </si>
  <si>
    <t>9406 - WANDA LEANNE RÍOS SARMIENTO</t>
  </si>
  <si>
    <t>9429 - LEIDY JOHANA CASTRO JEREZ</t>
  </si>
  <si>
    <t>9511 - ESPERANZA BECERRA SANABRIA</t>
  </si>
  <si>
    <t>9954 - JULIA CRISTINA TERAN ESTUPIÑAN</t>
  </si>
  <si>
    <t>10128 - MARITZA CAROLINA TRIANA CALDERÓN</t>
  </si>
  <si>
    <t>10218 - YURANI MARCELA BOGOYA GALEANO</t>
  </si>
  <si>
    <t>6215 - LEIDY OLIVIA BEDOYA SALABARRIAETA</t>
  </si>
  <si>
    <t>7655 - DERLY TATIANA OLAYA SOTO</t>
  </si>
  <si>
    <t>7657 - ELIZABETH PARRA NIÑO</t>
  </si>
  <si>
    <t>7661 - SANDRA PATRICIA VARGAS AVILA</t>
  </si>
  <si>
    <t>8045 - Fuera de Grupo</t>
  </si>
  <si>
    <t>8484 - JULIO ALBERTO AVILA BALLESTEROS</t>
  </si>
  <si>
    <t>8837 - MARTHA GEORGINA VILLARRAGA CASTELLANOS</t>
  </si>
  <si>
    <t>9403 - ILINKA ISABEL GUIOS CONDE</t>
  </si>
  <si>
    <t>9508 - LILIA MARIELA PASCAGAZA CAMBEROS</t>
  </si>
  <si>
    <t>9509 - ELENA PATRICIA GARCÍA GARCÍA</t>
  </si>
  <si>
    <t>9843 - GLORIA ALEYDA GUERRERO BAÑOL</t>
  </si>
  <si>
    <t>6216 - DORNA YANETH CARDENAS GOMEZ</t>
  </si>
  <si>
    <t>7675 - CAROL YOLIMA GONZALEZ GARCIA</t>
  </si>
  <si>
    <t>7680 - ADRIANA MARCELA VASQUEZ RICO</t>
  </si>
  <si>
    <t>7685 - ADRIANA MILENA VEGA CUEVAS</t>
  </si>
  <si>
    <t>7686 - FLOR CECILIA COY RAMIREZ</t>
  </si>
  <si>
    <t>8046 - Fuera de Grupo</t>
  </si>
  <si>
    <t>8835 - YEIMMY BIBIANA TORRES BENAVIDES</t>
  </si>
  <si>
    <t>9270 - BÁRBARA ANDREA FUENTES SILVA</t>
  </si>
  <si>
    <t>9423 - ELIZABETH REINO MONTECINO</t>
  </si>
  <si>
    <t>10054 - MARYLORENS MUJICA FARIAS</t>
  </si>
  <si>
    <t>5061 - GINA ANDREA NAVARRETE MARTINEZ</t>
  </si>
  <si>
    <t>6232 - DIANA NELCY VILLADA VALBUENA</t>
  </si>
  <si>
    <t>7818 - PATRICIA BARACALDO</t>
  </si>
  <si>
    <t>7819 - SANDRA MILENA GOMEZ REAL</t>
  </si>
  <si>
    <t>7824 - ASTRIT MAGSELENDA ARANGO FANDIÑO</t>
  </si>
  <si>
    <t>7826 - ANGELA YAZMIN AYALA CAMARGO</t>
  </si>
  <si>
    <t>8047 - Fuera de Grupo</t>
  </si>
  <si>
    <t>8998 - NAYIVE CAROLINA CAJAMARCA SARMIENTO</t>
  </si>
  <si>
    <t>9146 - PATRICIA BALLESTEROS SARMIENTO</t>
  </si>
  <si>
    <t>9620 - CLAUDIA INES BUSTOS MURCIA</t>
  </si>
  <si>
    <t>SECTOR MATICES CLERY</t>
  </si>
  <si>
    <t>7841 - CARMENZA RONCANCIO GACHANCIPA</t>
  </si>
  <si>
    <t>8048 - Fuera de Grupo</t>
  </si>
  <si>
    <t>8425 - LUZ DARY CHACON GAITAN</t>
  </si>
  <si>
    <t>8481 - LUZ ADRIANA PAEZ VIGOYA</t>
  </si>
  <si>
    <t>9291 - LUZ MARY LUNA LEON</t>
  </si>
  <si>
    <t>9334 - ANGELA MIREYA MONTENEGRO</t>
  </si>
  <si>
    <t>9400 - MARIA CRISTINA RUBIO</t>
  </si>
  <si>
    <t xml:space="preserve">SECTOR EMOCIONES DOLLY  </t>
  </si>
  <si>
    <t>177 - DIANA LUZ AVELLA PINTO</t>
  </si>
  <si>
    <t>5060 - JACKELINE OSMA VARGAS</t>
  </si>
  <si>
    <t>7815 - ESPERANZA CARDENAS BELLO</t>
  </si>
  <si>
    <t>7817 - ROSA REINALDA PINILLA VELASQUEZ</t>
  </si>
  <si>
    <t>8055 - Fuera de Grupo</t>
  </si>
  <si>
    <t>9349 - ALIX PATRICIA CAMARGO HERNANDEZ</t>
  </si>
  <si>
    <t>9529 - DIANA PATRICIA APARICIO</t>
  </si>
  <si>
    <t>10215 - DERLY VIVIANA SOLANO MARIÑO</t>
  </si>
  <si>
    <t>Principales</t>
  </si>
  <si>
    <t>Etiquetas de fila</t>
  </si>
  <si>
    <t>Suma de Desafío Facturación</t>
  </si>
  <si>
    <t>Suma de Desafío de Activas</t>
  </si>
  <si>
    <t>Nivel actual</t>
  </si>
  <si>
    <t>Desafío facturación</t>
  </si>
  <si>
    <t>Disponibles</t>
  </si>
  <si>
    <t>Actividad frecuente</t>
  </si>
  <si>
    <t>Total general</t>
  </si>
  <si>
    <t>Facturación</t>
  </si>
  <si>
    <t>Otros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</si>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</sst>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_-* #,##0_-;\-* #,##0_-;_-* &quot;-&quot;??_-;_-@_-"/>
    <numFmt numFmtId="166" formatCode="_-&quot;$&quot;\ * #,##0_-;\-&quot;$&quot;\ * #,##0_-;_-&quot;$&quot;\ * &quot;-&quot;??_-;_-@_-"/>
    <numFmt numFmtId="167" formatCode="&quot;$&quot;\ #,##0"/>
    <numFmt numFmtId="168" formatCode="[$$-240A]\ #,##0"/>
  </numFmts>
  <fonts count="4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Light"/>
      <family val="2"/>
    </font>
    <font>
      <b/>
      <sz val="10"/>
      <color theme="1"/>
      <name val="Aptos Light"/>
      <family val="2"/>
    </font>
    <font>
      <b/>
      <sz val="10"/>
      <color theme="0"/>
      <name val="Aptos Light"/>
      <family val="2"/>
    </font>
    <font>
      <b/>
      <sz val="7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name val="Aptos Narrow"/>
      <family val="2"/>
      <scheme val="minor"/>
    </font>
    <font>
      <b/>
      <u/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color theme="0" tint="-0.34998626667073579"/>
      <name val="Aptos Narrow"/>
      <family val="2"/>
      <scheme val="minor"/>
    </font>
    <font>
      <sz val="10"/>
      <name val="Aptos Light"/>
      <family val="2"/>
    </font>
    <font>
      <b/>
      <sz val="10"/>
      <name val="Aptos Light"/>
      <family val="2"/>
    </font>
    <font>
      <sz val="10"/>
      <color theme="0"/>
      <name val="Aptos Light"/>
      <family val="2"/>
    </font>
    <font>
      <sz val="11"/>
      <color theme="1"/>
      <name val="Aptos Light"/>
      <family val="2"/>
    </font>
    <font>
      <b/>
      <sz val="10"/>
      <color rgb="FFFF0000"/>
      <name val="Aptos Light"/>
      <family val="2"/>
    </font>
    <font>
      <sz val="6"/>
      <color theme="0" tint="-0.3499862666707357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Light"/>
      <family val="2"/>
    </font>
    <font>
      <b/>
      <sz val="10"/>
      <color rgb="FF000000"/>
      <name val="Aptos Light"/>
      <family val="2"/>
    </font>
    <font>
      <sz val="10"/>
      <color theme="1"/>
      <name val="Aptos Narros"/>
    </font>
    <font>
      <sz val="10"/>
      <name val="Aptos Narros"/>
    </font>
    <font>
      <sz val="10"/>
      <name val="Arial"/>
      <family val="2"/>
    </font>
    <font>
      <b/>
      <sz val="10"/>
      <color theme="0"/>
      <name val="Aptos Narros"/>
    </font>
    <font>
      <b/>
      <sz val="10"/>
      <color indexed="9"/>
      <name val="Aptos Narros"/>
    </font>
    <font>
      <b/>
      <sz val="8"/>
      <color theme="1"/>
      <name val="Aptos"/>
      <family val="2"/>
    </font>
    <font>
      <sz val="8"/>
      <color theme="1"/>
      <name val="Aptos"/>
      <family val="2"/>
    </font>
    <font>
      <sz val="10"/>
      <name val="MS Sans Serif"/>
      <family val="2"/>
    </font>
    <font>
      <b/>
      <sz val="8"/>
      <color theme="0"/>
      <name val="Aptos"/>
      <family val="2"/>
    </font>
    <font>
      <b/>
      <sz val="8"/>
      <name val="Aptos"/>
      <family val="2"/>
    </font>
    <font>
      <sz val="8"/>
      <color rgb="FFFF0000"/>
      <name val="Aptos"/>
      <family val="2"/>
    </font>
    <font>
      <sz val="8"/>
      <name val="Aptos"/>
      <family val="2"/>
    </font>
    <font>
      <b/>
      <sz val="10"/>
      <color theme="1"/>
      <name val="NaturaAndCo Bold"/>
      <family val="2"/>
    </font>
    <font>
      <b/>
      <sz val="10"/>
      <color theme="1"/>
      <name val="NaturaAndCo Book"/>
      <family val="2"/>
    </font>
    <font>
      <sz val="10"/>
      <color theme="1"/>
      <name val="NaturaAndCo Book"/>
      <family val="2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</fonts>
  <fills count="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E0E0E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32" fillId="0" borderId="0"/>
    <xf numFmtId="0" fontId="27" fillId="0" borderId="0"/>
    <xf numFmtId="0" fontId="1" fillId="0" borderId="0"/>
  </cellStyleXfs>
  <cellXfs count="326">
    <xf numFmtId="0" fontId="0" fillId="0" borderId="0" xfId="0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164" fontId="2" fillId="2" borderId="8" xfId="3" applyNumberFormat="1" applyFont="1" applyFill="1" applyBorder="1" applyAlignment="1">
      <alignment horizontal="center"/>
    </xf>
    <xf numFmtId="164" fontId="2" fillId="2" borderId="1" xfId="3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2" xfId="0" applyNumberFormat="1" applyFont="1" applyBorder="1" applyAlignment="1">
      <alignment horizontal="center"/>
    </xf>
    <xf numFmtId="164" fontId="2" fillId="0" borderId="2" xfId="3" applyNumberFormat="1" applyFont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19" xfId="0" applyFont="1" applyBorder="1" applyAlignment="1">
      <alignment horizontal="center"/>
    </xf>
    <xf numFmtId="0" fontId="8" fillId="0" borderId="0" xfId="0" applyFont="1" applyAlignment="1">
      <alignment horizontal="center"/>
    </xf>
    <xf numFmtId="10" fontId="10" fillId="0" borderId="0" xfId="3" applyNumberFormat="1" applyFont="1" applyFill="1" applyAlignment="1">
      <alignment horizontal="center"/>
    </xf>
    <xf numFmtId="9" fontId="11" fillId="0" borderId="0" xfId="3" applyFont="1" applyFill="1" applyBorder="1" applyAlignment="1">
      <alignment horizontal="center"/>
    </xf>
    <xf numFmtId="0" fontId="7" fillId="0" borderId="0" xfId="0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  <xf numFmtId="3" fontId="9" fillId="0" borderId="0" xfId="0" applyNumberFormat="1" applyFont="1" applyAlignment="1">
      <alignment horizontal="center"/>
    </xf>
    <xf numFmtId="164" fontId="9" fillId="0" borderId="0" xfId="3" applyNumberFormat="1" applyFont="1" applyFill="1" applyBorder="1" applyAlignment="1">
      <alignment horizontal="center"/>
    </xf>
    <xf numFmtId="1" fontId="9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center"/>
    </xf>
    <xf numFmtId="3" fontId="7" fillId="0" borderId="17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center"/>
    </xf>
    <xf numFmtId="3" fontId="7" fillId="0" borderId="16" xfId="0" applyNumberFormat="1" applyFont="1" applyBorder="1" applyAlignment="1">
      <alignment horizontal="center"/>
    </xf>
    <xf numFmtId="3" fontId="15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4" fontId="7" fillId="0" borderId="0" xfId="3" applyNumberFormat="1" applyFont="1" applyFill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164" fontId="7" fillId="0" borderId="0" xfId="3" applyNumberFormat="1" applyFont="1" applyAlignment="1">
      <alignment horizontal="center"/>
    </xf>
    <xf numFmtId="164" fontId="7" fillId="0" borderId="0" xfId="3" applyNumberFormat="1" applyFont="1" applyBorder="1" applyAlignment="1">
      <alignment horizontal="center"/>
    </xf>
    <xf numFmtId="165" fontId="7" fillId="0" borderId="0" xfId="1" applyNumberFormat="1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9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9" fillId="4" borderId="22" xfId="0" applyFont="1" applyFill="1" applyBorder="1" applyAlignment="1">
      <alignment horizontal="center" vertical="center" wrapText="1"/>
    </xf>
    <xf numFmtId="164" fontId="7" fillId="0" borderId="19" xfId="3" applyNumberFormat="1" applyFont="1" applyBorder="1" applyAlignment="1">
      <alignment horizontal="center"/>
    </xf>
    <xf numFmtId="164" fontId="10" fillId="0" borderId="0" xfId="3" applyNumberFormat="1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9" fillId="9" borderId="13" xfId="0" applyFont="1" applyFill="1" applyBorder="1" applyAlignment="1">
      <alignment horizontal="center"/>
    </xf>
    <xf numFmtId="1" fontId="7" fillId="0" borderId="20" xfId="0" applyNumberFormat="1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3" fillId="10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64" fontId="0" fillId="0" borderId="0" xfId="0" applyNumberFormat="1"/>
    <xf numFmtId="164" fontId="2" fillId="0" borderId="0" xfId="3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8" fillId="9" borderId="23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18" fillId="9" borderId="24" xfId="0" applyFont="1" applyFill="1" applyBorder="1" applyAlignment="1">
      <alignment horizontal="center" vertical="center" wrapText="1"/>
    </xf>
    <xf numFmtId="165" fontId="8" fillId="0" borderId="0" xfId="1" applyNumberFormat="1" applyFont="1" applyBorder="1" applyAlignment="1">
      <alignment horizontal="center"/>
    </xf>
    <xf numFmtId="165" fontId="7" fillId="2" borderId="0" xfId="1" applyNumberFormat="1" applyFont="1" applyFill="1" applyBorder="1" applyAlignment="1">
      <alignment horizontal="center"/>
    </xf>
    <xf numFmtId="0" fontId="7" fillId="0" borderId="0" xfId="3" applyNumberFormat="1" applyFont="1" applyFill="1" applyBorder="1" applyAlignment="1">
      <alignment horizontal="center"/>
    </xf>
    <xf numFmtId="1" fontId="7" fillId="0" borderId="17" xfId="3" applyNumberFormat="1" applyFont="1" applyFill="1" applyBorder="1" applyAlignment="1">
      <alignment horizontal="center"/>
    </xf>
    <xf numFmtId="1" fontId="15" fillId="0" borderId="0" xfId="3" applyNumberFormat="1" applyFont="1" applyFill="1" applyBorder="1" applyAlignment="1">
      <alignment horizontal="center"/>
    </xf>
    <xf numFmtId="1" fontId="7" fillId="0" borderId="16" xfId="0" applyNumberFormat="1" applyFont="1" applyBorder="1" applyAlignment="1">
      <alignment horizontal="center"/>
    </xf>
    <xf numFmtId="1" fontId="15" fillId="0" borderId="0" xfId="0" applyNumberFormat="1" applyFont="1" applyAlignment="1">
      <alignment horizontal="center"/>
    </xf>
    <xf numFmtId="0" fontId="7" fillId="0" borderId="17" xfId="0" applyFont="1" applyBorder="1" applyAlignment="1">
      <alignment horizontal="center"/>
    </xf>
    <xf numFmtId="165" fontId="7" fillId="2" borderId="19" xfId="1" applyNumberFormat="1" applyFont="1" applyFill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41" fontId="13" fillId="0" borderId="0" xfId="2" applyFont="1" applyBorder="1" applyAlignment="1">
      <alignment horizontal="center"/>
    </xf>
    <xf numFmtId="164" fontId="14" fillId="0" borderId="0" xfId="3" applyNumberFormat="1" applyFont="1" applyBorder="1" applyAlignment="1">
      <alignment horizontal="center"/>
    </xf>
    <xf numFmtId="43" fontId="15" fillId="0" borderId="0" xfId="1" applyFont="1" applyBorder="1" applyAlignment="1">
      <alignment horizontal="center"/>
    </xf>
    <xf numFmtId="43" fontId="7" fillId="0" borderId="0" xfId="1" applyFont="1" applyBorder="1" applyAlignment="1">
      <alignment horizontal="center"/>
    </xf>
    <xf numFmtId="1" fontId="7" fillId="12" borderId="21" xfId="0" applyNumberFormat="1" applyFont="1" applyFill="1" applyBorder="1" applyAlignment="1">
      <alignment horizontal="center"/>
    </xf>
    <xf numFmtId="0" fontId="7" fillId="12" borderId="21" xfId="0" applyFont="1" applyFill="1" applyBorder="1" applyAlignment="1">
      <alignment horizontal="center"/>
    </xf>
    <xf numFmtId="165" fontId="7" fillId="0" borderId="16" xfId="1" applyNumberFormat="1" applyFont="1" applyBorder="1" applyAlignment="1">
      <alignment horizontal="center"/>
    </xf>
    <xf numFmtId="165" fontId="7" fillId="0" borderId="18" xfId="1" applyNumberFormat="1" applyFont="1" applyBorder="1" applyAlignment="1">
      <alignment horizontal="center"/>
    </xf>
    <xf numFmtId="165" fontId="7" fillId="0" borderId="19" xfId="1" applyNumberFormat="1" applyFont="1" applyBorder="1" applyAlignment="1">
      <alignment horizontal="center"/>
    </xf>
    <xf numFmtId="165" fontId="7" fillId="0" borderId="17" xfId="1" applyNumberFormat="1" applyFont="1" applyBorder="1" applyAlignment="1">
      <alignment horizontal="center"/>
    </xf>
    <xf numFmtId="165" fontId="7" fillId="0" borderId="20" xfId="1" applyNumberFormat="1" applyFont="1" applyBorder="1" applyAlignment="1">
      <alignment horizontal="center"/>
    </xf>
    <xf numFmtId="165" fontId="7" fillId="2" borderId="0" xfId="1" applyNumberFormat="1" applyFont="1" applyFill="1" applyBorder="1" applyAlignment="1">
      <alignment horizontal="center" vertical="center"/>
    </xf>
    <xf numFmtId="165" fontId="7" fillId="2" borderId="17" xfId="1" applyNumberFormat="1" applyFont="1" applyFill="1" applyBorder="1" applyAlignment="1">
      <alignment horizontal="center"/>
    </xf>
    <xf numFmtId="165" fontId="7" fillId="2" borderId="19" xfId="1" applyNumberFormat="1" applyFont="1" applyFill="1" applyBorder="1" applyAlignment="1">
      <alignment horizontal="center" vertical="center"/>
    </xf>
    <xf numFmtId="165" fontId="7" fillId="2" borderId="20" xfId="1" applyNumberFormat="1" applyFont="1" applyFill="1" applyBorder="1" applyAlignment="1">
      <alignment horizontal="center"/>
    </xf>
    <xf numFmtId="165" fontId="9" fillId="9" borderId="13" xfId="0" applyNumberFormat="1" applyFont="1" applyFill="1" applyBorder="1" applyAlignment="1">
      <alignment horizontal="center"/>
    </xf>
    <xf numFmtId="164" fontId="9" fillId="9" borderId="13" xfId="3" applyNumberFormat="1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17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14" xfId="0" applyFont="1" applyFill="1" applyBorder="1" applyAlignment="1">
      <alignment horizontal="center"/>
    </xf>
    <xf numFmtId="164" fontId="0" fillId="0" borderId="0" xfId="3" applyNumberFormat="1" applyFont="1" applyBorder="1"/>
    <xf numFmtId="9" fontId="19" fillId="0" borderId="16" xfId="0" applyNumberFormat="1" applyFont="1" applyBorder="1"/>
    <xf numFmtId="164" fontId="19" fillId="0" borderId="0" xfId="3" applyNumberFormat="1" applyFont="1" applyBorder="1"/>
    <xf numFmtId="0" fontId="19" fillId="0" borderId="0" xfId="0" applyFont="1"/>
    <xf numFmtId="164" fontId="19" fillId="0" borderId="17" xfId="0" applyNumberFormat="1" applyFont="1" applyBorder="1" applyAlignment="1">
      <alignment horizontal="center"/>
    </xf>
    <xf numFmtId="164" fontId="19" fillId="0" borderId="16" xfId="0" applyNumberFormat="1" applyFont="1" applyBorder="1"/>
    <xf numFmtId="164" fontId="19" fillId="0" borderId="18" xfId="0" applyNumberFormat="1" applyFont="1" applyBorder="1"/>
    <xf numFmtId="164" fontId="19" fillId="0" borderId="19" xfId="3" applyNumberFormat="1" applyFont="1" applyBorder="1"/>
    <xf numFmtId="0" fontId="19" fillId="0" borderId="19" xfId="0" applyFont="1" applyBorder="1"/>
    <xf numFmtId="164" fontId="19" fillId="0" borderId="20" xfId="0" applyNumberFormat="1" applyFont="1" applyBorder="1" applyAlignment="1">
      <alignment horizontal="center"/>
    </xf>
    <xf numFmtId="0" fontId="19" fillId="0" borderId="11" xfId="0" applyFont="1" applyBorder="1"/>
    <xf numFmtId="0" fontId="19" fillId="0" borderId="12" xfId="0" applyFont="1" applyBorder="1"/>
    <xf numFmtId="0" fontId="19" fillId="0" borderId="1" xfId="0" applyFont="1" applyBorder="1"/>
    <xf numFmtId="165" fontId="2" fillId="0" borderId="2" xfId="1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164" fontId="3" fillId="9" borderId="2" xfId="3" applyNumberFormat="1" applyFont="1" applyFill="1" applyBorder="1" applyAlignment="1">
      <alignment horizontal="center"/>
    </xf>
    <xf numFmtId="0" fontId="9" fillId="9" borderId="14" xfId="0" applyFont="1" applyFill="1" applyBorder="1"/>
    <xf numFmtId="0" fontId="9" fillId="9" borderId="15" xfId="0" applyFont="1" applyFill="1" applyBorder="1"/>
    <xf numFmtId="3" fontId="7" fillId="0" borderId="13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0" borderId="18" xfId="0" applyNumberFormat="1" applyFont="1" applyBorder="1" applyAlignment="1">
      <alignment horizontal="center"/>
    </xf>
    <xf numFmtId="3" fontId="21" fillId="0" borderId="0" xfId="0" applyNumberFormat="1" applyFont="1" applyAlignment="1">
      <alignment horizontal="center"/>
    </xf>
    <xf numFmtId="0" fontId="17" fillId="10" borderId="0" xfId="0" applyFont="1" applyFill="1" applyAlignment="1">
      <alignment horizontal="center"/>
    </xf>
    <xf numFmtId="164" fontId="0" fillId="0" borderId="0" xfId="3" applyNumberFormat="1" applyFont="1"/>
    <xf numFmtId="1" fontId="0" fillId="0" borderId="0" xfId="0" applyNumberFormat="1"/>
    <xf numFmtId="164" fontId="9" fillId="9" borderId="14" xfId="3" applyNumberFormat="1" applyFont="1" applyFill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0" fontId="17" fillId="11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164" fontId="7" fillId="10" borderId="0" xfId="3" applyNumberFormat="1" applyFont="1" applyFill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3" applyNumberFormat="1" applyFont="1" applyBorder="1" applyAlignment="1">
      <alignment horizontal="center"/>
    </xf>
    <xf numFmtId="0" fontId="0" fillId="0" borderId="2" xfId="0" applyBorder="1"/>
    <xf numFmtId="165" fontId="7" fillId="0" borderId="18" xfId="0" applyNumberFormat="1" applyFont="1" applyBorder="1" applyAlignment="1">
      <alignment horizontal="center" vertical="center"/>
    </xf>
    <xf numFmtId="164" fontId="0" fillId="0" borderId="0" xfId="3" applyNumberFormat="1" applyFont="1" applyAlignment="1">
      <alignment horizontal="center"/>
    </xf>
    <xf numFmtId="9" fontId="0" fillId="0" borderId="0" xfId="3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5" fontId="7" fillId="0" borderId="14" xfId="1" applyNumberFormat="1" applyFont="1" applyBorder="1" applyAlignment="1">
      <alignment horizontal="center"/>
    </xf>
    <xf numFmtId="165" fontId="8" fillId="0" borderId="14" xfId="1" applyNumberFormat="1" applyFont="1" applyBorder="1" applyAlignment="1">
      <alignment horizontal="center"/>
    </xf>
    <xf numFmtId="3" fontId="8" fillId="0" borderId="14" xfId="0" applyNumberFormat="1" applyFont="1" applyBorder="1" applyAlignment="1">
      <alignment horizontal="center"/>
    </xf>
    <xf numFmtId="164" fontId="7" fillId="0" borderId="14" xfId="3" applyNumberFormat="1" applyFont="1" applyBorder="1" applyAlignment="1">
      <alignment horizontal="center"/>
    </xf>
    <xf numFmtId="165" fontId="7" fillId="2" borderId="14" xfId="1" applyNumberFormat="1" applyFont="1" applyFill="1" applyBorder="1" applyAlignment="1">
      <alignment horizontal="center"/>
    </xf>
    <xf numFmtId="165" fontId="7" fillId="2" borderId="14" xfId="1" applyNumberFormat="1" applyFont="1" applyFill="1" applyBorder="1" applyAlignment="1">
      <alignment horizontal="center" vertical="center"/>
    </xf>
    <xf numFmtId="165" fontId="7" fillId="2" borderId="15" xfId="1" applyNumberFormat="1" applyFont="1" applyFill="1" applyBorder="1" applyAlignment="1">
      <alignment horizontal="center"/>
    </xf>
    <xf numFmtId="165" fontId="8" fillId="0" borderId="19" xfId="1" applyNumberFormat="1" applyFont="1" applyBorder="1" applyAlignment="1">
      <alignment horizontal="center"/>
    </xf>
    <xf numFmtId="3" fontId="8" fillId="0" borderId="19" xfId="0" applyNumberFormat="1" applyFont="1" applyBorder="1" applyAlignment="1">
      <alignment horizontal="center"/>
    </xf>
    <xf numFmtId="165" fontId="7" fillId="0" borderId="13" xfId="1" applyNumberFormat="1" applyFont="1" applyBorder="1" applyAlignment="1">
      <alignment horizontal="center"/>
    </xf>
    <xf numFmtId="165" fontId="7" fillId="0" borderId="15" xfId="1" applyNumberFormat="1" applyFont="1" applyBorder="1" applyAlignment="1">
      <alignment horizontal="center"/>
    </xf>
    <xf numFmtId="1" fontId="7" fillId="13" borderId="0" xfId="0" applyNumberFormat="1" applyFont="1" applyFill="1" applyAlignment="1">
      <alignment horizontal="center"/>
    </xf>
    <xf numFmtId="0" fontId="7" fillId="13" borderId="0" xfId="0" applyFont="1" applyFill="1" applyAlignment="1">
      <alignment horizontal="center"/>
    </xf>
    <xf numFmtId="1" fontId="7" fillId="13" borderId="14" xfId="0" applyNumberFormat="1" applyFont="1" applyFill="1" applyBorder="1" applyAlignment="1">
      <alignment horizontal="center"/>
    </xf>
    <xf numFmtId="164" fontId="7" fillId="0" borderId="14" xfId="3" applyNumberFormat="1" applyFont="1" applyFill="1" applyBorder="1" applyAlignment="1">
      <alignment horizontal="center"/>
    </xf>
    <xf numFmtId="0" fontId="7" fillId="0" borderId="14" xfId="3" applyNumberFormat="1" applyFont="1" applyFill="1" applyBorder="1" applyAlignment="1">
      <alignment horizontal="center"/>
    </xf>
    <xf numFmtId="1" fontId="7" fillId="0" borderId="15" xfId="3" applyNumberFormat="1" applyFont="1" applyFill="1" applyBorder="1" applyAlignment="1">
      <alignment horizontal="center"/>
    </xf>
    <xf numFmtId="0" fontId="7" fillId="13" borderId="19" xfId="0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4" fontId="4" fillId="9" borderId="0" xfId="3" applyNumberFormat="1" applyFont="1" applyFill="1" applyAlignment="1">
      <alignment horizontal="center"/>
    </xf>
    <xf numFmtId="10" fontId="0" fillId="0" borderId="0" xfId="0" applyNumberFormat="1"/>
    <xf numFmtId="164" fontId="19" fillId="0" borderId="0" xfId="0" applyNumberFormat="1" applyFont="1" applyAlignment="1">
      <alignment horizontal="center"/>
    </xf>
    <xf numFmtId="10" fontId="19" fillId="0" borderId="0" xfId="0" applyNumberFormat="1" applyFont="1" applyAlignment="1">
      <alignment horizontal="center"/>
    </xf>
    <xf numFmtId="164" fontId="23" fillId="9" borderId="0" xfId="0" applyNumberFormat="1" applyFont="1" applyFill="1" applyAlignment="1">
      <alignment horizontal="center"/>
    </xf>
    <xf numFmtId="0" fontId="19" fillId="0" borderId="0" xfId="0" applyFont="1" applyAlignment="1">
      <alignment horizontal="center"/>
    </xf>
    <xf numFmtId="164" fontId="19" fillId="0" borderId="0" xfId="3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8" fillId="9" borderId="2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4" fontId="23" fillId="14" borderId="0" xfId="3" applyNumberFormat="1" applyFont="1" applyFill="1" applyBorder="1" applyAlignment="1">
      <alignment horizontal="center"/>
    </xf>
    <xf numFmtId="164" fontId="22" fillId="0" borderId="0" xfId="0" applyNumberFormat="1" applyFont="1" applyAlignment="1">
      <alignment horizontal="center"/>
    </xf>
    <xf numFmtId="0" fontId="18" fillId="9" borderId="28" xfId="0" applyFont="1" applyFill="1" applyBorder="1" applyAlignment="1">
      <alignment horizontal="center" vertical="center" wrapText="1"/>
    </xf>
    <xf numFmtId="164" fontId="2" fillId="0" borderId="0" xfId="3" applyNumberFormat="1" applyFont="1" applyBorder="1" applyAlignment="1">
      <alignment horizontal="center"/>
    </xf>
    <xf numFmtId="164" fontId="2" fillId="14" borderId="0" xfId="0" applyNumberFormat="1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19" fillId="14" borderId="0" xfId="0" applyNumberFormat="1" applyFont="1" applyFill="1" applyAlignment="1">
      <alignment horizontal="center"/>
    </xf>
    <xf numFmtId="164" fontId="23" fillId="14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/>
    </xf>
    <xf numFmtId="0" fontId="18" fillId="9" borderId="29" xfId="0" applyFont="1" applyFill="1" applyBorder="1" applyAlignment="1">
      <alignment horizontal="center" vertical="center" wrapText="1"/>
    </xf>
    <xf numFmtId="0" fontId="18" fillId="9" borderId="30" xfId="0" applyFont="1" applyFill="1" applyBorder="1" applyAlignment="1">
      <alignment horizontal="center" vertical="center" wrapText="1"/>
    </xf>
    <xf numFmtId="0" fontId="18" fillId="9" borderId="31" xfId="0" applyFont="1" applyFill="1" applyBorder="1" applyAlignment="1">
      <alignment horizontal="center" vertical="center" wrapText="1"/>
    </xf>
    <xf numFmtId="0" fontId="18" fillId="9" borderId="32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164" fontId="19" fillId="0" borderId="10" xfId="3" applyNumberFormat="1" applyFont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164" fontId="19" fillId="9" borderId="6" xfId="3" applyNumberFormat="1" applyFont="1" applyFill="1" applyBorder="1" applyAlignment="1">
      <alignment horizontal="center"/>
    </xf>
    <xf numFmtId="164" fontId="23" fillId="0" borderId="0" xfId="0" applyNumberFormat="1" applyFont="1" applyAlignment="1">
      <alignment horizontal="center"/>
    </xf>
    <xf numFmtId="164" fontId="23" fillId="0" borderId="0" xfId="3" applyNumberFormat="1" applyFont="1" applyBorder="1" applyAlignment="1">
      <alignment horizontal="center"/>
    </xf>
    <xf numFmtId="164" fontId="23" fillId="10" borderId="0" xfId="0" applyNumberFormat="1" applyFont="1" applyFill="1" applyAlignment="1">
      <alignment horizontal="center"/>
    </xf>
    <xf numFmtId="164" fontId="23" fillId="10" borderId="0" xfId="3" applyNumberFormat="1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3" fillId="9" borderId="2" xfId="0" applyFont="1" applyFill="1" applyBorder="1" applyAlignment="1">
      <alignment horizontal="centerContinuous"/>
    </xf>
    <xf numFmtId="10" fontId="24" fillId="9" borderId="0" xfId="0" applyNumberFormat="1" applyFont="1" applyFill="1" applyAlignment="1">
      <alignment horizontal="center" vertical="center" wrapText="1"/>
    </xf>
    <xf numFmtId="164" fontId="2" fillId="0" borderId="34" xfId="3" applyNumberFormat="1" applyFont="1" applyBorder="1" applyAlignment="1">
      <alignment horizontal="center"/>
    </xf>
    <xf numFmtId="0" fontId="18" fillId="9" borderId="26" xfId="0" applyFont="1" applyFill="1" applyBorder="1" applyAlignment="1">
      <alignment horizontal="center" vertical="center" wrapText="1"/>
    </xf>
    <xf numFmtId="165" fontId="0" fillId="0" borderId="0" xfId="1" applyNumberFormat="1" applyFont="1"/>
    <xf numFmtId="1" fontId="0" fillId="0" borderId="2" xfId="0" applyNumberFormat="1" applyBorder="1" applyAlignment="1">
      <alignment horizontal="center"/>
    </xf>
    <xf numFmtId="164" fontId="2" fillId="0" borderId="0" xfId="3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20" fillId="0" borderId="0" xfId="3" applyNumberFormat="1" applyFont="1" applyAlignment="1">
      <alignment horizontal="center"/>
    </xf>
    <xf numFmtId="1" fontId="7" fillId="0" borderId="13" xfId="0" applyNumberFormat="1" applyFont="1" applyBorder="1" applyAlignment="1">
      <alignment horizontal="center"/>
    </xf>
    <xf numFmtId="1" fontId="7" fillId="12" borderId="22" xfId="0" applyNumberFormat="1" applyFont="1" applyFill="1" applyBorder="1" applyAlignment="1">
      <alignment horizontal="center"/>
    </xf>
    <xf numFmtId="1" fontId="7" fillId="0" borderId="14" xfId="0" applyNumberFormat="1" applyFont="1" applyBorder="1" applyAlignment="1">
      <alignment horizontal="center"/>
    </xf>
    <xf numFmtId="1" fontId="7" fillId="0" borderId="15" xfId="0" applyNumberFormat="1" applyFont="1" applyBorder="1" applyAlignment="1">
      <alignment horizontal="center"/>
    </xf>
    <xf numFmtId="1" fontId="7" fillId="12" borderId="35" xfId="0" applyNumberFormat="1" applyFont="1" applyFill="1" applyBorder="1" applyAlignment="1">
      <alignment horizontal="center"/>
    </xf>
    <xf numFmtId="10" fontId="2" fillId="0" borderId="0" xfId="0" applyNumberFormat="1" applyFont="1" applyAlignment="1">
      <alignment horizontal="center"/>
    </xf>
    <xf numFmtId="166" fontId="2" fillId="0" borderId="0" xfId="5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9" fontId="0" fillId="0" borderId="0" xfId="0" applyNumberFormat="1"/>
    <xf numFmtId="9" fontId="19" fillId="0" borderId="16" xfId="0" applyNumberFormat="1" applyFont="1" applyBorder="1" applyAlignment="1">
      <alignment horizontal="center"/>
    </xf>
    <xf numFmtId="164" fontId="19" fillId="0" borderId="16" xfId="0" applyNumberFormat="1" applyFont="1" applyBorder="1" applyAlignment="1">
      <alignment horizontal="center"/>
    </xf>
    <xf numFmtId="164" fontId="19" fillId="0" borderId="18" xfId="0" applyNumberFormat="1" applyFont="1" applyBorder="1" applyAlignment="1">
      <alignment horizontal="center"/>
    </xf>
    <xf numFmtId="164" fontId="19" fillId="0" borderId="19" xfId="3" applyNumberFormat="1" applyFont="1" applyBorder="1" applyAlignment="1">
      <alignment horizontal="center"/>
    </xf>
    <xf numFmtId="10" fontId="19" fillId="10" borderId="0" xfId="0" applyNumberFormat="1" applyFont="1" applyFill="1" applyAlignment="1">
      <alignment horizontal="center"/>
    </xf>
    <xf numFmtId="10" fontId="19" fillId="10" borderId="19" xfId="0" applyNumberFormat="1" applyFont="1" applyFill="1" applyBorder="1" applyAlignment="1">
      <alignment horizontal="center"/>
    </xf>
    <xf numFmtId="0" fontId="2" fillId="2" borderId="1" xfId="3" applyNumberFormat="1" applyFont="1" applyFill="1" applyBorder="1" applyAlignment="1">
      <alignment horizontal="center"/>
    </xf>
    <xf numFmtId="1" fontId="3" fillId="9" borderId="2" xfId="0" applyNumberFormat="1" applyFont="1" applyFill="1" applyBorder="1" applyAlignment="1">
      <alignment horizontal="center"/>
    </xf>
    <xf numFmtId="9" fontId="0" fillId="0" borderId="0" xfId="3" applyFont="1"/>
    <xf numFmtId="0" fontId="18" fillId="9" borderId="0" xfId="0" applyFont="1" applyFill="1" applyAlignment="1">
      <alignment horizontal="left" vertical="center" wrapText="1"/>
    </xf>
    <xf numFmtId="1" fontId="9" fillId="3" borderId="1" xfId="0" applyNumberFormat="1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 vertical="center" wrapText="1"/>
    </xf>
    <xf numFmtId="165" fontId="9" fillId="9" borderId="11" xfId="0" applyNumberFormat="1" applyFont="1" applyFill="1" applyBorder="1" applyAlignment="1">
      <alignment horizontal="center"/>
    </xf>
    <xf numFmtId="165" fontId="9" fillId="9" borderId="1" xfId="0" applyNumberFormat="1" applyFont="1" applyFill="1" applyBorder="1" applyAlignment="1">
      <alignment horizontal="center"/>
    </xf>
    <xf numFmtId="0" fontId="3" fillId="9" borderId="0" xfId="0" applyFont="1" applyFill="1" applyAlignment="1">
      <alignment horizontal="centerContinuous"/>
    </xf>
    <xf numFmtId="0" fontId="25" fillId="0" borderId="24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/>
    </xf>
    <xf numFmtId="167" fontId="26" fillId="0" borderId="2" xfId="5" applyNumberFormat="1" applyFont="1" applyBorder="1" applyAlignment="1">
      <alignment horizontal="center" vertical="center"/>
    </xf>
    <xf numFmtId="167" fontId="26" fillId="0" borderId="2" xfId="5" applyNumberFormat="1" applyFont="1" applyFill="1" applyBorder="1" applyAlignment="1">
      <alignment horizontal="center" vertical="center"/>
    </xf>
    <xf numFmtId="164" fontId="26" fillId="0" borderId="2" xfId="3" applyNumberFormat="1" applyFont="1" applyBorder="1" applyAlignment="1">
      <alignment horizontal="center" vertical="center"/>
    </xf>
    <xf numFmtId="168" fontId="26" fillId="0" borderId="2" xfId="0" applyNumberFormat="1" applyFont="1" applyBorder="1" applyAlignment="1">
      <alignment horizontal="center" vertical="center"/>
    </xf>
    <xf numFmtId="164" fontId="26" fillId="15" borderId="2" xfId="6" applyNumberFormat="1" applyFont="1" applyFill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 wrapText="1"/>
    </xf>
    <xf numFmtId="164" fontId="25" fillId="15" borderId="16" xfId="3" applyNumberFormat="1" applyFont="1" applyFill="1" applyBorder="1" applyAlignment="1">
      <alignment horizontal="center"/>
    </xf>
    <xf numFmtId="0" fontId="28" fillId="16" borderId="24" xfId="0" applyFont="1" applyFill="1" applyBorder="1" applyAlignment="1">
      <alignment horizontal="center" vertical="center"/>
    </xf>
    <xf numFmtId="0" fontId="28" fillId="16" borderId="2" xfId="0" applyFont="1" applyFill="1" applyBorder="1" applyAlignment="1">
      <alignment horizontal="center" vertical="center"/>
    </xf>
    <xf numFmtId="0" fontId="29" fillId="16" borderId="2" xfId="0" applyFont="1" applyFill="1" applyBorder="1" applyAlignment="1">
      <alignment horizontal="center" vertical="center"/>
    </xf>
    <xf numFmtId="3" fontId="29" fillId="16" borderId="2" xfId="0" applyNumberFormat="1" applyFont="1" applyFill="1" applyBorder="1" applyAlignment="1">
      <alignment horizontal="center" vertical="center"/>
    </xf>
    <xf numFmtId="167" fontId="29" fillId="16" borderId="2" xfId="7" applyNumberFormat="1" applyFont="1" applyFill="1" applyBorder="1" applyAlignment="1">
      <alignment horizontal="center" vertical="center"/>
    </xf>
    <xf numFmtId="10" fontId="29" fillId="16" borderId="2" xfId="3" applyNumberFormat="1" applyFont="1" applyFill="1" applyBorder="1" applyAlignment="1">
      <alignment horizontal="center" vertical="center"/>
    </xf>
    <xf numFmtId="168" fontId="29" fillId="16" borderId="2" xfId="7" applyNumberFormat="1" applyFont="1" applyFill="1" applyBorder="1" applyAlignment="1">
      <alignment horizontal="center" vertical="center"/>
    </xf>
    <xf numFmtId="164" fontId="29" fillId="16" borderId="2" xfId="7" applyNumberFormat="1" applyFont="1" applyFill="1" applyBorder="1" applyAlignment="1">
      <alignment horizontal="center" vertical="center"/>
    </xf>
    <xf numFmtId="164" fontId="29" fillId="16" borderId="23" xfId="7" applyNumberFormat="1" applyFont="1" applyFill="1" applyBorder="1" applyAlignment="1">
      <alignment horizontal="center" vertical="center"/>
    </xf>
    <xf numFmtId="1" fontId="29" fillId="16" borderId="2" xfId="7" applyNumberFormat="1" applyFont="1" applyFill="1" applyBorder="1" applyAlignment="1">
      <alignment horizontal="center" vertical="center"/>
    </xf>
    <xf numFmtId="164" fontId="28" fillId="17" borderId="18" xfId="3" applyNumberFormat="1" applyFont="1" applyFill="1" applyBorder="1" applyAlignment="1">
      <alignment horizontal="center"/>
    </xf>
    <xf numFmtId="0" fontId="28" fillId="18" borderId="25" xfId="0" applyFont="1" applyFill="1" applyBorder="1" applyAlignment="1">
      <alignment horizontal="center" vertical="center" wrapText="1"/>
    </xf>
    <xf numFmtId="0" fontId="28" fillId="18" borderId="23" xfId="0" applyFont="1" applyFill="1" applyBorder="1" applyAlignment="1">
      <alignment horizontal="center" vertical="center" wrapText="1"/>
    </xf>
    <xf numFmtId="0" fontId="28" fillId="19" borderId="25" xfId="0" applyFont="1" applyFill="1" applyBorder="1" applyAlignment="1">
      <alignment horizontal="center" vertical="center" wrapText="1"/>
    </xf>
    <xf numFmtId="0" fontId="28" fillId="14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3" fillId="21" borderId="25" xfId="8" applyFont="1" applyFill="1" applyBorder="1" applyAlignment="1">
      <alignment horizontal="centerContinuous" vertical="center"/>
    </xf>
    <xf numFmtId="0" fontId="33" fillId="21" borderId="24" xfId="8" applyFont="1" applyFill="1" applyBorder="1" applyAlignment="1">
      <alignment horizontal="centerContinuous" vertical="center"/>
    </xf>
    <xf numFmtId="0" fontId="33" fillId="22" borderId="0" xfId="8" applyFont="1" applyFill="1" applyAlignment="1">
      <alignment horizontal="center" vertical="center" wrapText="1"/>
    </xf>
    <xf numFmtId="0" fontId="34" fillId="23" borderId="25" xfId="8" applyFont="1" applyFill="1" applyBorder="1" applyAlignment="1">
      <alignment horizontal="center" vertical="center" wrapText="1"/>
    </xf>
    <xf numFmtId="0" fontId="33" fillId="24" borderId="0" xfId="8" applyFont="1" applyFill="1" applyAlignment="1">
      <alignment horizontal="center" vertical="center" wrapText="1"/>
    </xf>
    <xf numFmtId="0" fontId="35" fillId="0" borderId="0" xfId="0" applyFont="1" applyAlignment="1">
      <alignment vertical="center"/>
    </xf>
    <xf numFmtId="0" fontId="33" fillId="23" borderId="23" xfId="8" applyFont="1" applyFill="1" applyBorder="1" applyAlignment="1">
      <alignment horizontal="center" vertical="center" wrapText="1"/>
    </xf>
    <xf numFmtId="0" fontId="33" fillId="23" borderId="25" xfId="8" applyFont="1" applyFill="1" applyBorder="1" applyAlignment="1">
      <alignment horizontal="center" vertical="center" wrapText="1"/>
    </xf>
    <xf numFmtId="0" fontId="33" fillId="20" borderId="23" xfId="8" applyFont="1" applyFill="1" applyBorder="1" applyAlignment="1">
      <alignment horizontal="center" vertical="center" wrapText="1"/>
    </xf>
    <xf numFmtId="0" fontId="33" fillId="20" borderId="24" xfId="8" applyFont="1" applyFill="1" applyBorder="1" applyAlignment="1">
      <alignment horizontal="center" vertical="center" wrapText="1"/>
    </xf>
    <xf numFmtId="0" fontId="33" fillId="25" borderId="25" xfId="8" applyFont="1" applyFill="1" applyBorder="1" applyAlignment="1">
      <alignment horizontal="center" vertical="center" wrapText="1"/>
    </xf>
    <xf numFmtId="0" fontId="33" fillId="26" borderId="25" xfId="8" applyFont="1" applyFill="1" applyBorder="1" applyAlignment="1">
      <alignment horizontal="center" vertical="center" wrapText="1"/>
    </xf>
    <xf numFmtId="0" fontId="33" fillId="23" borderId="0" xfId="8" applyFont="1" applyFill="1" applyAlignment="1">
      <alignment horizontal="center" vertical="center" wrapText="1"/>
    </xf>
    <xf numFmtId="0" fontId="35" fillId="0" borderId="0" xfId="0" applyFont="1"/>
    <xf numFmtId="0" fontId="31" fillId="0" borderId="0" xfId="0" applyFont="1"/>
    <xf numFmtId="0" fontId="31" fillId="0" borderId="0" xfId="0" applyFont="1" applyAlignment="1">
      <alignment horizontal="right"/>
    </xf>
    <xf numFmtId="166" fontId="31" fillId="0" borderId="0" xfId="5" applyNumberFormat="1" applyFont="1"/>
    <xf numFmtId="165" fontId="31" fillId="0" borderId="0" xfId="1" applyNumberFormat="1" applyFont="1"/>
    <xf numFmtId="164" fontId="31" fillId="0" borderId="0" xfId="3" applyNumberFormat="1" applyFont="1"/>
    <xf numFmtId="167" fontId="31" fillId="0" borderId="0" xfId="3" applyNumberFormat="1" applyFont="1"/>
    <xf numFmtId="10" fontId="31" fillId="0" borderId="0" xfId="0" applyNumberFormat="1" applyFont="1"/>
    <xf numFmtId="1" fontId="31" fillId="0" borderId="0" xfId="3" applyNumberFormat="1" applyFont="1"/>
    <xf numFmtId="1" fontId="31" fillId="0" borderId="0" xfId="5" applyNumberFormat="1" applyFont="1"/>
    <xf numFmtId="1" fontId="36" fillId="0" borderId="0" xfId="0" applyNumberFormat="1" applyFont="1"/>
    <xf numFmtId="0" fontId="36" fillId="0" borderId="0" xfId="0" applyFont="1"/>
    <xf numFmtId="0" fontId="38" fillId="0" borderId="2" xfId="10" applyFont="1" applyBorder="1"/>
    <xf numFmtId="6" fontId="39" fillId="0" borderId="2" xfId="10" applyNumberFormat="1" applyFont="1" applyBorder="1"/>
    <xf numFmtId="0" fontId="40" fillId="27" borderId="36" xfId="0" applyFont="1" applyFill="1" applyBorder="1" applyAlignment="1">
      <alignment horizontal="center" vertical="center" wrapText="1"/>
    </xf>
    <xf numFmtId="0" fontId="40" fillId="27" borderId="37" xfId="0" applyFont="1" applyFill="1" applyBorder="1" applyAlignment="1">
      <alignment horizontal="center" vertical="center" wrapText="1"/>
    </xf>
    <xf numFmtId="0" fontId="40" fillId="27" borderId="38" xfId="0" applyFont="1" applyFill="1" applyBorder="1" applyAlignment="1">
      <alignment horizontal="center" vertical="center" wrapText="1"/>
    </xf>
    <xf numFmtId="3" fontId="39" fillId="0" borderId="2" xfId="10" applyNumberFormat="1" applyFont="1" applyBorder="1"/>
    <xf numFmtId="0" fontId="0" fillId="0" borderId="0" xfId="0" applyAlignment="1">
      <alignment horizontal="left"/>
    </xf>
    <xf numFmtId="166" fontId="0" fillId="0" borderId="0" xfId="0" applyNumberFormat="1"/>
    <xf numFmtId="0" fontId="41" fillId="28" borderId="39" xfId="0" applyFont="1" applyFill="1" applyBorder="1" applyAlignment="1">
      <alignment horizontal="center" vertical="center" wrapText="1"/>
    </xf>
    <xf numFmtId="6" fontId="41" fillId="28" borderId="0" xfId="0" applyNumberFormat="1" applyFont="1" applyFill="1" applyAlignment="1">
      <alignment horizontal="center" vertical="center" wrapText="1"/>
    </xf>
    <xf numFmtId="3" fontId="41" fillId="28" borderId="40" xfId="0" applyNumberFormat="1" applyFont="1" applyFill="1" applyBorder="1" applyAlignment="1">
      <alignment horizontal="center" vertical="center" wrapText="1"/>
    </xf>
    <xf numFmtId="164" fontId="39" fillId="0" borderId="2" xfId="10" applyNumberFormat="1" applyFont="1" applyBorder="1"/>
    <xf numFmtId="0" fontId="41" fillId="28" borderId="40" xfId="0" applyFont="1" applyFill="1" applyBorder="1" applyAlignment="1">
      <alignment horizontal="center" vertical="center" wrapText="1"/>
    </xf>
    <xf numFmtId="0" fontId="41" fillId="28" borderId="36" xfId="0" applyFont="1" applyFill="1" applyBorder="1" applyAlignment="1">
      <alignment horizontal="center" vertical="center" wrapText="1"/>
    </xf>
    <xf numFmtId="6" fontId="41" fillId="28" borderId="37" xfId="0" applyNumberFormat="1" applyFont="1" applyFill="1" applyBorder="1" applyAlignment="1">
      <alignment horizontal="center" vertical="center" wrapText="1"/>
    </xf>
    <xf numFmtId="3" fontId="41" fillId="28" borderId="38" xfId="0" applyNumberFormat="1" applyFont="1" applyFill="1" applyBorder="1" applyAlignment="1">
      <alignment horizontal="center" vertical="center" wrapText="1"/>
    </xf>
    <xf numFmtId="0" fontId="0" fillId="0" borderId="0" xfId="0" pivotButton="1"/>
    <xf numFmtId="0" fontId="33" fillId="20" borderId="23" xfId="8" applyFont="1" applyFill="1" applyBorder="1" applyAlignment="1">
      <alignment horizontal="center" vertical="center"/>
    </xf>
    <xf numFmtId="0" fontId="33" fillId="20" borderId="25" xfId="8" applyFont="1" applyFill="1" applyBorder="1" applyAlignment="1">
      <alignment horizontal="center" vertical="center"/>
    </xf>
    <xf numFmtId="0" fontId="33" fillId="21" borderId="23" xfId="9" applyFont="1" applyFill="1" applyBorder="1" applyAlignment="1">
      <alignment horizontal="center" vertical="center"/>
    </xf>
    <xf numFmtId="0" fontId="33" fillId="21" borderId="25" xfId="9" applyFont="1" applyFill="1" applyBorder="1" applyAlignment="1">
      <alignment horizontal="center" vertical="center"/>
    </xf>
    <xf numFmtId="0" fontId="33" fillId="21" borderId="24" xfId="9" applyFont="1" applyFill="1" applyBorder="1" applyAlignment="1">
      <alignment horizontal="center" vertical="center"/>
    </xf>
    <xf numFmtId="0" fontId="33" fillId="24" borderId="0" xfId="8" applyFont="1" applyFill="1" applyAlignment="1">
      <alignment horizontal="center" vertical="center" wrapText="1"/>
    </xf>
    <xf numFmtId="0" fontId="3" fillId="9" borderId="23" xfId="0" applyFont="1" applyFill="1" applyBorder="1" applyAlignment="1">
      <alignment horizontal="center"/>
    </xf>
    <xf numFmtId="0" fontId="3" fillId="9" borderId="25" xfId="0" applyFont="1" applyFill="1" applyBorder="1" applyAlignment="1">
      <alignment horizontal="center"/>
    </xf>
    <xf numFmtId="0" fontId="3" fillId="9" borderId="24" xfId="0" applyFont="1" applyFill="1" applyBorder="1" applyAlignment="1">
      <alignment horizontal="center"/>
    </xf>
    <xf numFmtId="0" fontId="18" fillId="9" borderId="0" xfId="0" applyFont="1" applyFill="1" applyAlignment="1">
      <alignment horizontal="right" vertical="center" wrapText="1"/>
    </xf>
    <xf numFmtId="9" fontId="11" fillId="0" borderId="0" xfId="3" applyFont="1" applyFill="1" applyBorder="1" applyAlignment="1">
      <alignment horizontal="center"/>
    </xf>
    <xf numFmtId="0" fontId="17" fillId="10" borderId="0" xfId="0" applyFont="1" applyFill="1" applyAlignment="1">
      <alignment horizontal="center"/>
    </xf>
    <xf numFmtId="0" fontId="17" fillId="10" borderId="26" xfId="0" applyFont="1" applyFill="1" applyBorder="1" applyAlignment="1">
      <alignment horizontal="center"/>
    </xf>
    <xf numFmtId="0" fontId="37" fillId="0" borderId="2" xfId="10" applyFont="1" applyBorder="1" applyAlignment="1">
      <alignment horizontal="center" vertical="center" textRotation="90"/>
    </xf>
    <xf numFmtId="0" fontId="3" fillId="9" borderId="33" xfId="0" applyFont="1" applyFill="1" applyBorder="1" applyAlignment="1">
      <alignment horizontal="center"/>
    </xf>
    <xf numFmtId="1" fontId="36" fillId="10" borderId="0" xfId="0" applyNumberFormat="1" applyFont="1" applyFill="1"/>
    <xf numFmtId="0" fontId="0" fillId="10" borderId="0" xfId="0" applyFill="1"/>
    <xf numFmtId="0" fontId="36" fillId="10" borderId="0" xfId="0" applyFont="1" applyFill="1"/>
    <xf numFmtId="0" fontId="33" fillId="18" borderId="0" xfId="8" applyFont="1" applyFill="1" applyAlignment="1">
      <alignment horizontal="center" vertical="center" wrapText="1"/>
    </xf>
  </cellXfs>
  <cellStyles count="11">
    <cellStyle name="Millares" xfId="1" builtinId="3"/>
    <cellStyle name="Millares [0]" xfId="2" builtinId="6"/>
    <cellStyle name="Millares 3" xfId="4" xr:uid="{00000000-0005-0000-0000-000002000000}"/>
    <cellStyle name="Moneda" xfId="5" builtinId="4"/>
    <cellStyle name="Normal" xfId="0" builtinId="0"/>
    <cellStyle name="Normal 2 2 2" xfId="9" xr:uid="{4A601FC4-083D-41D4-BD5C-C8E4672A82AC}"/>
    <cellStyle name="Normal 2 9 2" xfId="8" xr:uid="{B379F973-1516-4508-906B-2C3BE28E2599}"/>
    <cellStyle name="Normal 50" xfId="10" xr:uid="{74EA139F-C393-4348-B918-8FD24DC0780A}"/>
    <cellStyle name="Porcentaje" xfId="3" builtinId="5"/>
    <cellStyle name="Porcentaje 2" xfId="7" xr:uid="{E77A0807-E933-4F1D-8A87-4A07B257919A}"/>
    <cellStyle name="Porcentual 2 2 4" xfId="6" xr:uid="{7C9355CA-484B-4465-A9CB-1B14444BF6BE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rgb="FFBBF3BC"/>
        </patternFill>
      </fill>
    </dxf>
    <dxf>
      <font>
        <color theme="9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B7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3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externalLink" Target="externalLinks/externalLink16.xml"/><Relationship Id="rId39" Type="http://schemas.microsoft.com/office/2017/10/relationships/person" Target="persons/person.xml"/><Relationship Id="rId21" Type="http://schemas.openxmlformats.org/officeDocument/2006/relationships/externalLink" Target="externalLinks/externalLink11.xml"/><Relationship Id="rId34" Type="http://schemas.openxmlformats.org/officeDocument/2006/relationships/externalLink" Target="externalLinks/externalLink2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1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externalLink" Target="externalLinks/externalLink14.xml"/><Relationship Id="rId32" Type="http://schemas.openxmlformats.org/officeDocument/2006/relationships/externalLink" Target="externalLinks/externalLink2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externalLink" Target="externalLinks/externalLink13.xml"/><Relationship Id="rId28" Type="http://schemas.openxmlformats.org/officeDocument/2006/relationships/externalLink" Target="externalLinks/externalLink1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31" Type="http://schemas.openxmlformats.org/officeDocument/2006/relationships/externalLink" Target="externalLinks/externalLink2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20.xml"/><Relationship Id="rId35" Type="http://schemas.openxmlformats.org/officeDocument/2006/relationships/pivotCacheDefinition" Target="pivotCache/pivotCacheDefinition1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externalLink" Target="externalLinks/externalLink15.xml"/><Relationship Id="rId33" Type="http://schemas.openxmlformats.org/officeDocument/2006/relationships/externalLink" Target="externalLinks/externalLink23.xml"/><Relationship Id="rId38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12\Template%20Proyecci&#243;n%20Disponibles%20Col%202026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12\CUBO\2.%20Arte\Cubo%20Arte%202026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2\CUBO\Arte\Cubo%20Arte%20202514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2\CUBO\Arte\Cubo%20Arte%2020251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2\CUBO\Arte\Cubo%20Arte%202025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2\Cubo\Arte\Cubo%20Arte%202025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7\Cubo\Arte\Cubo%20Arte%2020260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7\Cubo\Arte\Cubo%20Arte%2020260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7\Cubo\Arte\Cubo%20Arte%20202603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7\Cubo\Arte\Cubo%20Arte%20202604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7\CUBO\Arte\Cubo%20Arte%20202605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7\CUBO\Arte\Cubo%20Arte%20202606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9\CUBO\Arte\Cubo%20Arte%20202607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5\202516\Composici&#243;n%20de%20Canal\2.%20Composici&#243;n%20de%20Canal%20Arte%2020251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5\202517\Composici&#243;n%20de%20Canal\2.%20Composici&#243;n%20de%20Canal%20Arte%20202516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1\Composici&#243;n%20de%20Canal\02.%20Composici&#243;n%20de%20Canal%20Arte%20202517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2\Composici&#243;n%20canal\2.%20Composici&#243;n%20de%20Canal%20Arte%2020260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3\Composici&#243;n%20de%20Canal\2.%20Composici&#243;n%20de%20Canal%20Arte%20202602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4\Composici&#243;n%20de%20Canal\2.%20Composici&#243;n%20de%20Canal%20Arte%2020260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5\Composici&#243;n%20de%20Canal\02.%20Composici&#243;n%20de%20Canal%20Arte%2020260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6\Composici&#243;n%20Canal\2.%20Composici&#243;n%20de%20Canal%20Arte%2020260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nidades%20compartidas\SP%20-%201974%20PL%20Ventas%20+%20Geo%20CO\General\Objetivos\2026\202607\Composici&#243;n%20Canal\2.%20Composici&#243;n%20de%20Canal%20Arte%20202606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SP%20-%201974%20PL%20Ventas%20+%20Geo%20CO\General\Objetivos\2026\202611\02.%20Proyecci&#243;n%20GV%20Arte%20202611.xlsx" TargetMode="External"/><Relationship Id="rId1" Type="http://schemas.openxmlformats.org/officeDocument/2006/relationships/externalLinkPath" Target="file:///G:\Unidades%20compartidas\SP%20-%201974%20PL%20Ventas%20+%20Geo%20CO\General\Objetivos\2026\202611\02.%20Proyecci&#243;n%20GV%20Arte%20202611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Unidades%20compartidas\SP%20-%201974%20PL%20Ventas%20+%20Geo%20CO\General\Objetivos\2026\202609\0.0.0%20Explosi&#243;n%20Objetivos%20Sectores%20202609.xlsx" TargetMode="External"/><Relationship Id="rId1" Type="http://schemas.openxmlformats.org/officeDocument/2006/relationships/externalLinkPath" Target="file:///G:\Unidades%20compartidas\SP%20-%201974%20PL%20Ventas%20+%20Geo%20CO\General\Objetivos\2026\202609\0.0.0%20Explosi&#243;n%20Objetivos%20Sectores%202026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Curvas"/>
      <sheetName val="Resumen Ciclo"/>
    </sheetNames>
    <sheetDataSet>
      <sheetData sheetId="0">
        <row r="3">
          <cell r="C3" t="str">
            <v>Código Sector</v>
          </cell>
          <cell r="V3" t="str">
            <v>Disponibles Objetivo C12</v>
          </cell>
        </row>
        <row r="4">
          <cell r="C4">
            <v>700000194</v>
          </cell>
          <cell r="V4">
            <v>1524</v>
          </cell>
        </row>
        <row r="5">
          <cell r="C5">
            <v>700000235</v>
          </cell>
          <cell r="V5">
            <v>1561</v>
          </cell>
        </row>
        <row r="6">
          <cell r="C6">
            <v>700000176</v>
          </cell>
          <cell r="V6">
            <v>1488</v>
          </cell>
        </row>
        <row r="7">
          <cell r="C7">
            <v>700000262</v>
          </cell>
          <cell r="V7">
            <v>1717</v>
          </cell>
        </row>
        <row r="8">
          <cell r="C8">
            <v>700000064</v>
          </cell>
          <cell r="V8">
            <v>1501</v>
          </cell>
        </row>
        <row r="9">
          <cell r="C9">
            <v>700000068</v>
          </cell>
          <cell r="V9">
            <v>1574</v>
          </cell>
        </row>
        <row r="10">
          <cell r="C10">
            <v>700000265</v>
          </cell>
          <cell r="V10">
            <v>1731</v>
          </cell>
        </row>
        <row r="11">
          <cell r="C11">
            <v>700000062</v>
          </cell>
          <cell r="V11">
            <v>2199</v>
          </cell>
        </row>
        <row r="12">
          <cell r="C12">
            <v>700000057</v>
          </cell>
          <cell r="V12">
            <v>2110</v>
          </cell>
        </row>
        <row r="13">
          <cell r="C13">
            <v>700000058</v>
          </cell>
          <cell r="V13">
            <v>2123</v>
          </cell>
        </row>
        <row r="14">
          <cell r="C14">
            <v>700000287</v>
          </cell>
          <cell r="V14">
            <v>2011</v>
          </cell>
        </row>
        <row r="15">
          <cell r="C15">
            <v>700000280</v>
          </cell>
          <cell r="V15">
            <v>2186</v>
          </cell>
        </row>
        <row r="16">
          <cell r="C16">
            <v>700000405</v>
          </cell>
          <cell r="V16">
            <v>2017</v>
          </cell>
        </row>
        <row r="17">
          <cell r="C17">
            <v>700000404</v>
          </cell>
          <cell r="V17">
            <v>2061</v>
          </cell>
        </row>
        <row r="18">
          <cell r="C18">
            <v>700000111</v>
          </cell>
          <cell r="V18">
            <v>1991</v>
          </cell>
        </row>
        <row r="19">
          <cell r="C19">
            <v>700000258</v>
          </cell>
          <cell r="V19">
            <v>2385</v>
          </cell>
        </row>
        <row r="20">
          <cell r="C20">
            <v>700000483</v>
          </cell>
          <cell r="V20">
            <v>1509</v>
          </cell>
        </row>
        <row r="21">
          <cell r="C21">
            <v>700000245</v>
          </cell>
          <cell r="V21">
            <v>1633</v>
          </cell>
        </row>
        <row r="22">
          <cell r="C22">
            <v>700000466</v>
          </cell>
          <cell r="V22">
            <v>1466</v>
          </cell>
        </row>
        <row r="23">
          <cell r="C23">
            <v>700000232</v>
          </cell>
          <cell r="V23">
            <v>1309</v>
          </cell>
        </row>
        <row r="24">
          <cell r="C24">
            <v>700000459</v>
          </cell>
          <cell r="V24">
            <v>1187</v>
          </cell>
        </row>
        <row r="25">
          <cell r="C25">
            <v>700000458</v>
          </cell>
          <cell r="V25">
            <v>1427</v>
          </cell>
        </row>
        <row r="26">
          <cell r="C26">
            <v>700000022</v>
          </cell>
          <cell r="V26">
            <v>1880</v>
          </cell>
        </row>
        <row r="27">
          <cell r="C27">
            <v>700000021</v>
          </cell>
          <cell r="V27">
            <v>2107</v>
          </cell>
        </row>
        <row r="28">
          <cell r="C28">
            <v>700000023</v>
          </cell>
          <cell r="V28">
            <v>2089</v>
          </cell>
        </row>
        <row r="29">
          <cell r="C29">
            <v>700000454</v>
          </cell>
          <cell r="V29">
            <v>1913</v>
          </cell>
        </row>
        <row r="30">
          <cell r="C30">
            <v>700000456</v>
          </cell>
          <cell r="V30">
            <v>2061</v>
          </cell>
        </row>
        <row r="31">
          <cell r="C31">
            <v>700000455</v>
          </cell>
          <cell r="V31">
            <v>1614</v>
          </cell>
        </row>
        <row r="32">
          <cell r="C32">
            <v>700000457</v>
          </cell>
          <cell r="V32">
            <v>1930</v>
          </cell>
        </row>
        <row r="33">
          <cell r="C33">
            <v>700000098</v>
          </cell>
          <cell r="V33">
            <v>1148</v>
          </cell>
        </row>
        <row r="34">
          <cell r="C34">
            <v>700000133</v>
          </cell>
          <cell r="V34">
            <v>1086</v>
          </cell>
        </row>
        <row r="35">
          <cell r="C35">
            <v>700000428</v>
          </cell>
          <cell r="V35">
            <v>1615</v>
          </cell>
        </row>
        <row r="36">
          <cell r="C36">
            <v>700000281</v>
          </cell>
          <cell r="V36">
            <v>1410</v>
          </cell>
        </row>
        <row r="37">
          <cell r="C37">
            <v>700000254</v>
          </cell>
          <cell r="V37">
            <v>1226</v>
          </cell>
        </row>
        <row r="38">
          <cell r="C38">
            <v>700000278</v>
          </cell>
          <cell r="V38">
            <v>1276</v>
          </cell>
        </row>
        <row r="39">
          <cell r="C39">
            <v>700000178</v>
          </cell>
          <cell r="V39">
            <v>1704</v>
          </cell>
        </row>
        <row r="40">
          <cell r="C40">
            <v>700000423</v>
          </cell>
          <cell r="V40">
            <v>1647</v>
          </cell>
        </row>
        <row r="41">
          <cell r="C41">
            <v>700000113</v>
          </cell>
          <cell r="V41" t="e">
            <v>#N/A</v>
          </cell>
        </row>
        <row r="42">
          <cell r="C42">
            <v>700000112</v>
          </cell>
          <cell r="V42" t="e">
            <v>#N/A</v>
          </cell>
        </row>
        <row r="43">
          <cell r="C43">
            <v>700000114</v>
          </cell>
          <cell r="V43" t="e">
            <v>#N/A</v>
          </cell>
        </row>
        <row r="44">
          <cell r="C44">
            <v>700000186</v>
          </cell>
          <cell r="V44" t="e">
            <v>#N/A</v>
          </cell>
        </row>
        <row r="45">
          <cell r="C45">
            <v>700000273</v>
          </cell>
          <cell r="V45" t="e">
            <v>#N/A</v>
          </cell>
        </row>
        <row r="46">
          <cell r="C46">
            <v>700000116</v>
          </cell>
          <cell r="V46" t="e">
            <v>#N/A</v>
          </cell>
        </row>
        <row r="47">
          <cell r="C47">
            <v>700000183</v>
          </cell>
          <cell r="V47" t="e">
            <v>#N/A</v>
          </cell>
        </row>
        <row r="48">
          <cell r="C48">
            <v>700000105</v>
          </cell>
          <cell r="V48" t="e">
            <v>#N/A</v>
          </cell>
        </row>
        <row r="49">
          <cell r="C49">
            <v>700000108</v>
          </cell>
          <cell r="V49" t="e">
            <v>#N/A</v>
          </cell>
        </row>
        <row r="50">
          <cell r="C50">
            <v>700000109</v>
          </cell>
          <cell r="V50" t="e">
            <v>#N/A</v>
          </cell>
        </row>
        <row r="51">
          <cell r="C51">
            <v>700000238</v>
          </cell>
          <cell r="V51" t="e">
            <v>#N/A</v>
          </cell>
        </row>
        <row r="52">
          <cell r="C52">
            <v>700000239</v>
          </cell>
          <cell r="V52" t="e">
            <v>#N/A</v>
          </cell>
        </row>
        <row r="53">
          <cell r="C53">
            <v>700000247</v>
          </cell>
          <cell r="V53" t="e">
            <v>#N/A</v>
          </cell>
        </row>
        <row r="54">
          <cell r="C54">
            <v>700000435</v>
          </cell>
          <cell r="V54" t="e">
            <v>#N/A</v>
          </cell>
        </row>
        <row r="55">
          <cell r="C55">
            <v>700000210</v>
          </cell>
          <cell r="V55" t="e">
            <v>#N/A</v>
          </cell>
        </row>
        <row r="56">
          <cell r="C56">
            <v>700000052</v>
          </cell>
          <cell r="V56" t="e">
            <v>#N/A</v>
          </cell>
        </row>
        <row r="57">
          <cell r="C57">
            <v>700000274</v>
          </cell>
          <cell r="V57" t="e">
            <v>#N/A</v>
          </cell>
        </row>
        <row r="58">
          <cell r="C58">
            <v>700000453</v>
          </cell>
          <cell r="V58" t="e">
            <v>#N/A</v>
          </cell>
        </row>
        <row r="59">
          <cell r="C59">
            <v>700000462</v>
          </cell>
          <cell r="V59" t="e">
            <v>#N/A</v>
          </cell>
        </row>
        <row r="60">
          <cell r="C60">
            <v>700000452</v>
          </cell>
          <cell r="V60" t="e">
            <v>#N/A</v>
          </cell>
        </row>
        <row r="61">
          <cell r="C61">
            <v>700000279</v>
          </cell>
          <cell r="V61" t="e">
            <v>#N/A</v>
          </cell>
        </row>
        <row r="62">
          <cell r="C62">
            <v>700000125</v>
          </cell>
          <cell r="V62" t="e">
            <v>#N/A</v>
          </cell>
        </row>
        <row r="63">
          <cell r="C63">
            <v>700000256</v>
          </cell>
          <cell r="V63" t="e">
            <v>#N/A</v>
          </cell>
        </row>
        <row r="64">
          <cell r="C64">
            <v>700000420</v>
          </cell>
          <cell r="V64" t="e">
            <v>#N/A</v>
          </cell>
        </row>
        <row r="65">
          <cell r="C65">
            <v>700000416</v>
          </cell>
          <cell r="V65" t="e">
            <v>#N/A</v>
          </cell>
        </row>
        <row r="66">
          <cell r="C66">
            <v>700000422</v>
          </cell>
          <cell r="V66" t="e">
            <v>#N/A</v>
          </cell>
        </row>
        <row r="67">
          <cell r="C67">
            <v>700000132</v>
          </cell>
          <cell r="V67" t="e">
            <v>#N/A</v>
          </cell>
        </row>
        <row r="68">
          <cell r="C68">
            <v>700000131</v>
          </cell>
          <cell r="V68" t="e">
            <v>#N/A</v>
          </cell>
        </row>
        <row r="69">
          <cell r="C69">
            <v>700000493</v>
          </cell>
          <cell r="V69" t="e">
            <v>#N/A</v>
          </cell>
        </row>
        <row r="70">
          <cell r="C70">
            <v>700000119</v>
          </cell>
          <cell r="V70" t="e">
            <v>#N/A</v>
          </cell>
        </row>
        <row r="71">
          <cell r="C71">
            <v>700000120</v>
          </cell>
          <cell r="V71" t="e">
            <v>#N/A</v>
          </cell>
        </row>
        <row r="72">
          <cell r="C72">
            <v>700000205</v>
          </cell>
          <cell r="V72" t="e">
            <v>#N/A</v>
          </cell>
        </row>
        <row r="73">
          <cell r="C73">
            <v>700000494</v>
          </cell>
          <cell r="V73" t="e">
            <v>#N/A</v>
          </cell>
        </row>
        <row r="74">
          <cell r="C74">
            <v>700000202</v>
          </cell>
          <cell r="V74" t="e">
            <v>#N/A</v>
          </cell>
        </row>
        <row r="75">
          <cell r="C75">
            <v>700000180</v>
          </cell>
          <cell r="V75" t="e">
            <v>#N/A</v>
          </cell>
        </row>
        <row r="76">
          <cell r="C76">
            <v>700000148</v>
          </cell>
          <cell r="V76" t="e">
            <v>#N/A</v>
          </cell>
        </row>
        <row r="77">
          <cell r="C77">
            <v>700000149</v>
          </cell>
          <cell r="V77" t="e">
            <v>#N/A</v>
          </cell>
        </row>
        <row r="78">
          <cell r="C78">
            <v>700000121</v>
          </cell>
          <cell r="V78" t="e">
            <v>#N/A</v>
          </cell>
        </row>
        <row r="79">
          <cell r="C79">
            <v>700000123</v>
          </cell>
          <cell r="V79" t="e">
            <v>#N/A</v>
          </cell>
        </row>
        <row r="80">
          <cell r="C80">
            <v>700000412</v>
          </cell>
          <cell r="V80" t="e">
            <v>#N/A</v>
          </cell>
        </row>
        <row r="81">
          <cell r="C81">
            <v>700000413</v>
          </cell>
          <cell r="V81" t="e">
            <v>#N/A</v>
          </cell>
        </row>
        <row r="82">
          <cell r="C82">
            <v>700000154</v>
          </cell>
          <cell r="V82" t="e">
            <v>#N/A</v>
          </cell>
        </row>
        <row r="83">
          <cell r="C83">
            <v>700000255</v>
          </cell>
          <cell r="V83" t="e">
            <v>#N/A</v>
          </cell>
        </row>
        <row r="84">
          <cell r="C84">
            <v>700000269</v>
          </cell>
          <cell r="V84" t="e">
            <v>#N/A</v>
          </cell>
        </row>
        <row r="85">
          <cell r="C85">
            <v>700000468</v>
          </cell>
          <cell r="V85" t="e">
            <v>#N/A</v>
          </cell>
        </row>
        <row r="86">
          <cell r="C86">
            <v>700000197</v>
          </cell>
          <cell r="V86" t="e">
            <v>#N/A</v>
          </cell>
        </row>
        <row r="87">
          <cell r="C87">
            <v>700000193</v>
          </cell>
          <cell r="V87" t="e">
            <v>#N/A</v>
          </cell>
        </row>
        <row r="88">
          <cell r="C88">
            <v>700000135</v>
          </cell>
          <cell r="V88" t="e">
            <v>#N/A</v>
          </cell>
        </row>
        <row r="89">
          <cell r="C89">
            <v>700000151</v>
          </cell>
          <cell r="V89" t="e">
            <v>#N/A</v>
          </cell>
        </row>
        <row r="90">
          <cell r="C90">
            <v>700000266</v>
          </cell>
          <cell r="V90" t="e">
            <v>#N/A</v>
          </cell>
        </row>
        <row r="91">
          <cell r="C91">
            <v>700000137</v>
          </cell>
          <cell r="V91" t="e">
            <v>#N/A</v>
          </cell>
        </row>
        <row r="92">
          <cell r="C92">
            <v>700000094</v>
          </cell>
          <cell r="V92" t="e">
            <v>#N/A</v>
          </cell>
        </row>
        <row r="93">
          <cell r="C93">
            <v>700000092</v>
          </cell>
          <cell r="V93" t="e">
            <v>#N/A</v>
          </cell>
        </row>
        <row r="94">
          <cell r="C94">
            <v>700000091</v>
          </cell>
          <cell r="V94" t="e">
            <v>#N/A</v>
          </cell>
        </row>
        <row r="95">
          <cell r="C95">
            <v>700000139</v>
          </cell>
          <cell r="V95" t="e">
            <v>#N/A</v>
          </cell>
        </row>
        <row r="96">
          <cell r="C96">
            <v>700000486</v>
          </cell>
          <cell r="V96" t="e">
            <v>#N/A</v>
          </cell>
        </row>
        <row r="97">
          <cell r="C97">
            <v>700000097</v>
          </cell>
          <cell r="V97" t="e">
            <v>#N/A</v>
          </cell>
        </row>
        <row r="98">
          <cell r="C98">
            <v>700000439</v>
          </cell>
          <cell r="V98">
            <v>12</v>
          </cell>
        </row>
        <row r="99">
          <cell r="C99">
            <v>700000095</v>
          </cell>
          <cell r="V99" t="e">
            <v>#N/A</v>
          </cell>
        </row>
        <row r="100">
          <cell r="C100">
            <v>700000261</v>
          </cell>
          <cell r="V100" t="e">
            <v>#N/A</v>
          </cell>
        </row>
        <row r="101">
          <cell r="C101">
            <v>700000188</v>
          </cell>
          <cell r="V101">
            <v>12</v>
          </cell>
        </row>
        <row r="102">
          <cell r="C102">
            <v>700000072</v>
          </cell>
          <cell r="V102">
            <v>12</v>
          </cell>
        </row>
        <row r="103">
          <cell r="C103">
            <v>700000248</v>
          </cell>
          <cell r="V103" t="e">
            <v>#N/A</v>
          </cell>
        </row>
        <row r="104">
          <cell r="C104">
            <v>700000221</v>
          </cell>
          <cell r="V104" t="e">
            <v>#N/A</v>
          </cell>
        </row>
        <row r="105">
          <cell r="C105">
            <v>700000478</v>
          </cell>
          <cell r="V105" t="e">
            <v>#N/A</v>
          </cell>
        </row>
        <row r="106">
          <cell r="C106">
            <v>700000240</v>
          </cell>
          <cell r="V106" t="e">
            <v>#N/A</v>
          </cell>
        </row>
        <row r="107">
          <cell r="C107">
            <v>700000077</v>
          </cell>
          <cell r="V107" t="e">
            <v>#N/A</v>
          </cell>
        </row>
        <row r="108">
          <cell r="C108">
            <v>700000078</v>
          </cell>
          <cell r="V108" t="e">
            <v>#N/A</v>
          </cell>
        </row>
        <row r="109">
          <cell r="C109">
            <v>700000224</v>
          </cell>
          <cell r="V109" t="e">
            <v>#N/A</v>
          </cell>
        </row>
        <row r="110">
          <cell r="C110">
            <v>700000223</v>
          </cell>
          <cell r="V110">
            <v>13</v>
          </cell>
        </row>
        <row r="111">
          <cell r="C111">
            <v>700000084</v>
          </cell>
          <cell r="V111" t="e">
            <v>#N/A</v>
          </cell>
        </row>
        <row r="112">
          <cell r="C112">
            <v>700000082</v>
          </cell>
          <cell r="V112" t="e">
            <v>#N/A</v>
          </cell>
        </row>
        <row r="113">
          <cell r="C113">
            <v>700000441</v>
          </cell>
          <cell r="V113">
            <v>13</v>
          </cell>
        </row>
        <row r="114">
          <cell r="V114" t="e">
            <v>#N/A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BO"/>
      <sheetName val="TD"/>
    </sheetNames>
    <sheetDataSet>
      <sheetData sheetId="0"/>
      <sheetData sheetId="1">
        <row r="3">
          <cell r="A3" t="str">
            <v>Código Sector</v>
          </cell>
          <cell r="C3" t="str">
            <v>Suma de Activas Total Real</v>
          </cell>
          <cell r="D3" t="str">
            <v>Suma de Inactiva 1 Real</v>
          </cell>
          <cell r="E3" t="str">
            <v>Suma de Inactiva 2 Real</v>
          </cell>
          <cell r="F3" t="str">
            <v>Suma de Inactiva 3 Real</v>
          </cell>
          <cell r="G3" t="str">
            <v>Suma de Inactiva 4 Real</v>
          </cell>
          <cell r="H3" t="str">
            <v>Suma de Inactiva 5 Real</v>
          </cell>
        </row>
        <row r="4">
          <cell r="A4">
            <v>700000021</v>
          </cell>
          <cell r="C4">
            <v>1270</v>
          </cell>
          <cell r="D4">
            <v>433</v>
          </cell>
          <cell r="E4">
            <v>246</v>
          </cell>
          <cell r="F4">
            <v>150</v>
          </cell>
          <cell r="G4">
            <v>114</v>
          </cell>
          <cell r="H4">
            <v>66</v>
          </cell>
        </row>
        <row r="5">
          <cell r="A5">
            <v>700000022</v>
          </cell>
          <cell r="C5">
            <v>1070</v>
          </cell>
          <cell r="D5">
            <v>380</v>
          </cell>
          <cell r="E5">
            <v>230</v>
          </cell>
          <cell r="F5">
            <v>120</v>
          </cell>
          <cell r="G5">
            <v>86</v>
          </cell>
          <cell r="H5">
            <v>53</v>
          </cell>
        </row>
        <row r="6">
          <cell r="A6">
            <v>700000023</v>
          </cell>
          <cell r="C6">
            <v>1175</v>
          </cell>
          <cell r="D6">
            <v>447</v>
          </cell>
          <cell r="E6">
            <v>235</v>
          </cell>
          <cell r="F6">
            <v>117</v>
          </cell>
          <cell r="G6">
            <v>119</v>
          </cell>
          <cell r="H6">
            <v>89</v>
          </cell>
        </row>
        <row r="7">
          <cell r="A7">
            <v>700000098</v>
          </cell>
          <cell r="C7">
            <v>791</v>
          </cell>
          <cell r="D7">
            <v>233</v>
          </cell>
          <cell r="E7">
            <v>101</v>
          </cell>
          <cell r="F7">
            <v>65</v>
          </cell>
          <cell r="G7">
            <v>30</v>
          </cell>
          <cell r="H7">
            <v>37</v>
          </cell>
        </row>
        <row r="8">
          <cell r="A8">
            <v>700000133</v>
          </cell>
          <cell r="C8">
            <v>723</v>
          </cell>
          <cell r="D8">
            <v>202</v>
          </cell>
          <cell r="E8">
            <v>104</v>
          </cell>
          <cell r="F8">
            <v>55</v>
          </cell>
          <cell r="G8">
            <v>29</v>
          </cell>
          <cell r="H8">
            <v>20</v>
          </cell>
        </row>
        <row r="9">
          <cell r="A9">
            <v>700000178</v>
          </cell>
          <cell r="C9">
            <v>1108</v>
          </cell>
          <cell r="D9">
            <v>281</v>
          </cell>
          <cell r="E9">
            <v>178</v>
          </cell>
          <cell r="F9">
            <v>102</v>
          </cell>
          <cell r="G9">
            <v>110</v>
          </cell>
          <cell r="H9">
            <v>93</v>
          </cell>
        </row>
        <row r="10">
          <cell r="A10">
            <v>700000232</v>
          </cell>
          <cell r="C10">
            <v>772</v>
          </cell>
          <cell r="D10">
            <v>245</v>
          </cell>
          <cell r="E10">
            <v>158</v>
          </cell>
          <cell r="F10">
            <v>81</v>
          </cell>
          <cell r="G10">
            <v>66</v>
          </cell>
          <cell r="H10">
            <v>56</v>
          </cell>
        </row>
        <row r="11">
          <cell r="A11">
            <v>700000245</v>
          </cell>
          <cell r="C11">
            <v>966</v>
          </cell>
          <cell r="D11">
            <v>310</v>
          </cell>
          <cell r="E11">
            <v>170</v>
          </cell>
          <cell r="F11">
            <v>102</v>
          </cell>
          <cell r="G11">
            <v>74</v>
          </cell>
          <cell r="H11">
            <v>50</v>
          </cell>
        </row>
        <row r="12">
          <cell r="A12">
            <v>700000254</v>
          </cell>
          <cell r="C12">
            <v>773</v>
          </cell>
          <cell r="D12">
            <v>182</v>
          </cell>
          <cell r="E12">
            <v>122</v>
          </cell>
          <cell r="F12">
            <v>76</v>
          </cell>
          <cell r="G12">
            <v>51</v>
          </cell>
          <cell r="H12">
            <v>58</v>
          </cell>
        </row>
        <row r="13">
          <cell r="A13">
            <v>700000278</v>
          </cell>
          <cell r="C13">
            <v>795</v>
          </cell>
          <cell r="D13">
            <v>236</v>
          </cell>
          <cell r="E13">
            <v>132</v>
          </cell>
          <cell r="F13">
            <v>98</v>
          </cell>
          <cell r="G13">
            <v>73</v>
          </cell>
          <cell r="H13">
            <v>46</v>
          </cell>
        </row>
        <row r="14">
          <cell r="A14">
            <v>700000281</v>
          </cell>
          <cell r="C14">
            <v>983</v>
          </cell>
          <cell r="D14">
            <v>247</v>
          </cell>
          <cell r="E14">
            <v>145</v>
          </cell>
          <cell r="F14">
            <v>79</v>
          </cell>
          <cell r="G14">
            <v>77</v>
          </cell>
          <cell r="H14">
            <v>49</v>
          </cell>
        </row>
        <row r="15">
          <cell r="A15">
            <v>700000423</v>
          </cell>
          <cell r="C15">
            <v>1085</v>
          </cell>
          <cell r="D15">
            <v>339</v>
          </cell>
          <cell r="E15">
            <v>170</v>
          </cell>
          <cell r="F15">
            <v>105</v>
          </cell>
          <cell r="G15">
            <v>100</v>
          </cell>
          <cell r="H15">
            <v>90</v>
          </cell>
        </row>
        <row r="16">
          <cell r="A16">
            <v>700000428</v>
          </cell>
          <cell r="C16">
            <v>1127</v>
          </cell>
          <cell r="D16">
            <v>289</v>
          </cell>
          <cell r="E16">
            <v>157</v>
          </cell>
          <cell r="F16">
            <v>110</v>
          </cell>
          <cell r="G16">
            <v>109</v>
          </cell>
          <cell r="H16">
            <v>85</v>
          </cell>
        </row>
        <row r="17">
          <cell r="A17">
            <v>700000454</v>
          </cell>
          <cell r="C17">
            <v>1116</v>
          </cell>
          <cell r="D17">
            <v>413</v>
          </cell>
          <cell r="E17">
            <v>211</v>
          </cell>
          <cell r="F17">
            <v>110</v>
          </cell>
          <cell r="G17">
            <v>129</v>
          </cell>
          <cell r="H17">
            <v>87</v>
          </cell>
        </row>
        <row r="18">
          <cell r="A18">
            <v>700000455</v>
          </cell>
          <cell r="C18">
            <v>1053</v>
          </cell>
          <cell r="D18">
            <v>324</v>
          </cell>
          <cell r="E18">
            <v>202</v>
          </cell>
          <cell r="F18">
            <v>95</v>
          </cell>
          <cell r="G18">
            <v>95</v>
          </cell>
          <cell r="H18">
            <v>77</v>
          </cell>
        </row>
        <row r="19">
          <cell r="A19">
            <v>700000456</v>
          </cell>
          <cell r="C19">
            <v>1304</v>
          </cell>
          <cell r="D19">
            <v>424</v>
          </cell>
          <cell r="E19">
            <v>236</v>
          </cell>
          <cell r="F19">
            <v>137</v>
          </cell>
          <cell r="G19">
            <v>88</v>
          </cell>
          <cell r="H19">
            <v>67</v>
          </cell>
        </row>
        <row r="20">
          <cell r="A20">
            <v>700000457</v>
          </cell>
          <cell r="C20">
            <v>1163</v>
          </cell>
          <cell r="D20">
            <v>367</v>
          </cell>
          <cell r="E20">
            <v>200</v>
          </cell>
          <cell r="F20">
            <v>120</v>
          </cell>
          <cell r="G20">
            <v>67</v>
          </cell>
          <cell r="H20">
            <v>54</v>
          </cell>
        </row>
        <row r="21">
          <cell r="A21">
            <v>700000458</v>
          </cell>
          <cell r="C21">
            <v>939</v>
          </cell>
          <cell r="D21">
            <v>287</v>
          </cell>
          <cell r="E21">
            <v>135</v>
          </cell>
          <cell r="F21">
            <v>78</v>
          </cell>
          <cell r="G21">
            <v>76</v>
          </cell>
          <cell r="H21">
            <v>44</v>
          </cell>
        </row>
        <row r="22">
          <cell r="A22">
            <v>700000459</v>
          </cell>
          <cell r="C22">
            <v>795</v>
          </cell>
          <cell r="D22">
            <v>237</v>
          </cell>
          <cell r="E22">
            <v>122</v>
          </cell>
          <cell r="F22">
            <v>78</v>
          </cell>
          <cell r="G22">
            <v>60</v>
          </cell>
          <cell r="H22">
            <v>51</v>
          </cell>
        </row>
        <row r="23">
          <cell r="A23">
            <v>700000466</v>
          </cell>
          <cell r="C23">
            <v>935</v>
          </cell>
          <cell r="D23">
            <v>319</v>
          </cell>
          <cell r="E23">
            <v>141</v>
          </cell>
          <cell r="F23">
            <v>77</v>
          </cell>
          <cell r="G23">
            <v>56</v>
          </cell>
          <cell r="H23">
            <v>49</v>
          </cell>
        </row>
        <row r="24">
          <cell r="A24" t="str">
            <v>Total general</v>
          </cell>
          <cell r="C24">
            <v>19943</v>
          </cell>
          <cell r="D24">
            <v>6195</v>
          </cell>
          <cell r="E24">
            <v>3395</v>
          </cell>
          <cell r="F24">
            <v>1955</v>
          </cell>
          <cell r="G24">
            <v>1609</v>
          </cell>
          <cell r="H24">
            <v>1221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UBO"/>
    </sheetNames>
    <sheetDataSet>
      <sheetData sheetId="0"/>
      <sheetData sheetId="1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</row>
        <row r="2">
          <cell r="C2">
            <v>700000005</v>
          </cell>
          <cell r="D2" t="str">
            <v>SECTOR MAGIA CATALINA</v>
          </cell>
          <cell r="E2">
            <v>2025</v>
          </cell>
          <cell r="F2">
            <v>202514</v>
          </cell>
          <cell r="G2">
            <v>1498</v>
          </cell>
          <cell r="H2">
            <v>1705</v>
          </cell>
          <cell r="I2">
            <v>526</v>
          </cell>
          <cell r="J2" t="str">
            <v>-</v>
          </cell>
          <cell r="K2">
            <v>1</v>
          </cell>
          <cell r="L2">
            <v>9</v>
          </cell>
          <cell r="M2">
            <v>899</v>
          </cell>
          <cell r="N2">
            <v>933</v>
          </cell>
          <cell r="O2">
            <v>0</v>
          </cell>
          <cell r="P2" t="str">
            <v>-</v>
          </cell>
          <cell r="Q2">
            <v>3</v>
          </cell>
          <cell r="R2" t="str">
            <v>-</v>
          </cell>
          <cell r="S2">
            <v>30</v>
          </cell>
          <cell r="T2" t="str">
            <v>-</v>
          </cell>
          <cell r="U2">
            <v>886</v>
          </cell>
          <cell r="V2" t="str">
            <v>-</v>
          </cell>
          <cell r="W2">
            <v>9</v>
          </cell>
          <cell r="X2" t="str">
            <v>-</v>
          </cell>
          <cell r="Y2" t="str">
            <v>-</v>
          </cell>
          <cell r="Z2" t="str">
            <v>-</v>
          </cell>
          <cell r="AA2">
            <v>712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482</v>
          </cell>
          <cell r="AH2" t="str">
            <v>-</v>
          </cell>
          <cell r="AI2" t="str">
            <v>-</v>
          </cell>
          <cell r="AJ2" t="str">
            <v>-</v>
          </cell>
          <cell r="AK2">
            <v>187</v>
          </cell>
          <cell r="AL2" t="str">
            <v>-</v>
          </cell>
          <cell r="AM2">
            <v>60.013351134846459</v>
          </cell>
          <cell r="AN2">
            <v>61.7</v>
          </cell>
          <cell r="AO2">
            <v>295</v>
          </cell>
          <cell r="AP2" t="str">
            <v>-</v>
          </cell>
          <cell r="AQ2">
            <v>298</v>
          </cell>
          <cell r="AR2" t="str">
            <v>-</v>
          </cell>
          <cell r="AS2">
            <v>0</v>
          </cell>
          <cell r="AT2" t="str">
            <v>-</v>
          </cell>
          <cell r="AU2">
            <v>108</v>
          </cell>
          <cell r="AV2" t="str">
            <v>-</v>
          </cell>
          <cell r="AW2">
            <v>11</v>
          </cell>
          <cell r="AX2" t="str">
            <v>-</v>
          </cell>
          <cell r="AY2" t="str">
            <v>-</v>
          </cell>
          <cell r="AZ2" t="str">
            <v>-</v>
          </cell>
          <cell r="BA2">
            <v>761</v>
          </cell>
          <cell r="BB2">
            <v>800</v>
          </cell>
          <cell r="BC2">
            <v>50.801068090787716</v>
          </cell>
          <cell r="BD2">
            <v>52.9</v>
          </cell>
          <cell r="BE2" t="str">
            <v>-</v>
          </cell>
          <cell r="BF2" t="str">
            <v>-</v>
          </cell>
          <cell r="BG2">
            <v>457331.96</v>
          </cell>
          <cell r="BH2">
            <v>478387</v>
          </cell>
          <cell r="BI2">
            <v>411141432.79000002</v>
          </cell>
          <cell r="BJ2">
            <v>446335082</v>
          </cell>
          <cell r="BK2">
            <v>405100836</v>
          </cell>
          <cell r="BL2" t="str">
            <v>-</v>
          </cell>
          <cell r="BM2">
            <v>6040596.79</v>
          </cell>
          <cell r="BN2" t="str">
            <v>-</v>
          </cell>
          <cell r="BO2">
            <v>312607473.29000002</v>
          </cell>
          <cell r="BP2" t="str">
            <v>-</v>
          </cell>
          <cell r="BQ2">
            <v>5885038.29</v>
          </cell>
          <cell r="BR2" t="str">
            <v>-</v>
          </cell>
          <cell r="BS2">
            <v>867</v>
          </cell>
          <cell r="BT2" t="str">
            <v>-</v>
          </cell>
          <cell r="BU2">
            <v>306722435</v>
          </cell>
          <cell r="BV2" t="str">
            <v>-</v>
          </cell>
          <cell r="BW2">
            <v>553</v>
          </cell>
          <cell r="BX2" t="str">
            <v>-</v>
          </cell>
          <cell r="BY2">
            <v>527</v>
          </cell>
          <cell r="BZ2" t="str">
            <v>-</v>
          </cell>
          <cell r="CA2">
            <v>82835821</v>
          </cell>
          <cell r="CB2" t="str">
            <v>-</v>
          </cell>
          <cell r="CC2">
            <v>637</v>
          </cell>
          <cell r="CD2" t="str">
            <v>-</v>
          </cell>
          <cell r="CE2">
            <v>407</v>
          </cell>
          <cell r="CF2" t="str">
            <v>-</v>
          </cell>
          <cell r="CG2">
            <v>0</v>
          </cell>
          <cell r="CH2" t="str">
            <v>-</v>
          </cell>
          <cell r="CI2">
            <v>117</v>
          </cell>
          <cell r="CJ2" t="str">
            <v>-</v>
          </cell>
          <cell r="CK2">
            <v>11</v>
          </cell>
          <cell r="CL2" t="str">
            <v>-</v>
          </cell>
          <cell r="CM2">
            <v>15542580</v>
          </cell>
          <cell r="CN2" t="str">
            <v>-</v>
          </cell>
          <cell r="CO2">
            <v>98378401</v>
          </cell>
          <cell r="CP2" t="str">
            <v>-</v>
          </cell>
          <cell r="CQ2">
            <v>0</v>
          </cell>
          <cell r="CR2" t="str">
            <v>-</v>
          </cell>
          <cell r="CS2">
            <v>-20</v>
          </cell>
          <cell r="CT2" t="str">
            <v>-</v>
          </cell>
          <cell r="CU2">
            <v>299</v>
          </cell>
          <cell r="CV2">
            <v>263</v>
          </cell>
          <cell r="CW2">
            <v>156</v>
          </cell>
          <cell r="CX2">
            <v>155</v>
          </cell>
          <cell r="CY2">
            <v>144</v>
          </cell>
          <cell r="CZ2">
            <v>147</v>
          </cell>
          <cell r="DA2">
            <v>74</v>
          </cell>
          <cell r="DB2">
            <v>91</v>
          </cell>
          <cell r="DC2">
            <v>77</v>
          </cell>
          <cell r="DD2">
            <v>85</v>
          </cell>
          <cell r="DE2">
            <v>50</v>
          </cell>
          <cell r="DF2">
            <v>54</v>
          </cell>
          <cell r="DG2">
            <v>201</v>
          </cell>
          <cell r="DH2">
            <v>230</v>
          </cell>
          <cell r="DI2">
            <v>20</v>
          </cell>
          <cell r="DJ2" t="str">
            <v>-</v>
          </cell>
          <cell r="DK2">
            <v>407</v>
          </cell>
          <cell r="DL2" t="str">
            <v>-</v>
          </cell>
          <cell r="DM2">
            <v>565</v>
          </cell>
          <cell r="DN2" t="str">
            <v>-</v>
          </cell>
          <cell r="DO2">
            <v>398</v>
          </cell>
          <cell r="DP2" t="str">
            <v>-</v>
          </cell>
          <cell r="DQ2">
            <v>0</v>
          </cell>
          <cell r="DR2" t="str">
            <v>-</v>
          </cell>
          <cell r="DS2">
            <v>117</v>
          </cell>
          <cell r="DT2" t="str">
            <v>-</v>
          </cell>
          <cell r="DU2">
            <v>11</v>
          </cell>
          <cell r="DV2" t="str">
            <v>-</v>
          </cell>
          <cell r="DW2">
            <v>0</v>
          </cell>
          <cell r="DX2" t="str">
            <v>-</v>
          </cell>
          <cell r="DY2">
            <v>30</v>
          </cell>
        </row>
        <row r="3">
          <cell r="C3">
            <v>700000009</v>
          </cell>
          <cell r="D3" t="str">
            <v>SECTOR ESCULTURA DAYANA</v>
          </cell>
          <cell r="E3">
            <v>2025</v>
          </cell>
          <cell r="F3">
            <v>202514</v>
          </cell>
          <cell r="G3" t="str">
            <v>-</v>
          </cell>
          <cell r="H3" t="str">
            <v>-</v>
          </cell>
          <cell r="I3" t="str">
            <v>-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 t="str">
            <v>-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 t="str">
            <v>-</v>
          </cell>
          <cell r="BB3" t="str">
            <v>-</v>
          </cell>
          <cell r="BC3" t="str">
            <v>-</v>
          </cell>
          <cell r="BD3" t="str">
            <v>-</v>
          </cell>
          <cell r="BE3" t="str">
            <v>-</v>
          </cell>
          <cell r="BF3" t="str">
            <v>-</v>
          </cell>
          <cell r="BG3" t="str">
            <v>-</v>
          </cell>
          <cell r="BH3" t="str">
            <v>-</v>
          </cell>
          <cell r="BI3" t="str">
            <v>-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 t="str">
            <v>-</v>
          </cell>
          <cell r="BO3" t="str">
            <v>-</v>
          </cell>
          <cell r="BP3" t="str">
            <v>-</v>
          </cell>
          <cell r="BQ3" t="str">
            <v>-</v>
          </cell>
          <cell r="BR3" t="str">
            <v>-</v>
          </cell>
          <cell r="BS3" t="str">
            <v>-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-</v>
          </cell>
          <cell r="BY3" t="str">
            <v>-</v>
          </cell>
          <cell r="BZ3" t="str">
            <v>-</v>
          </cell>
          <cell r="CA3" t="str">
            <v>-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 t="str">
            <v>-</v>
          </cell>
          <cell r="CN3" t="str">
            <v>-</v>
          </cell>
          <cell r="CO3" t="str">
            <v>-</v>
          </cell>
          <cell r="CP3" t="str">
            <v>-</v>
          </cell>
          <cell r="CQ3" t="str">
            <v>-</v>
          </cell>
          <cell r="CR3" t="str">
            <v>-</v>
          </cell>
          <cell r="CS3" t="str">
            <v>-</v>
          </cell>
          <cell r="CT3" t="str">
            <v>-</v>
          </cell>
          <cell r="CU3" t="str">
            <v>-</v>
          </cell>
          <cell r="CV3" t="str">
            <v>-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</row>
        <row r="4">
          <cell r="C4">
            <v>700000011</v>
          </cell>
          <cell r="D4" t="str">
            <v>SECTOR FILIGRANA JULIANA</v>
          </cell>
          <cell r="E4">
            <v>2025</v>
          </cell>
          <cell r="F4">
            <v>202514</v>
          </cell>
          <cell r="G4">
            <v>0</v>
          </cell>
          <cell r="H4" t="str">
            <v>-</v>
          </cell>
          <cell r="I4">
            <v>0</v>
          </cell>
          <cell r="J4" t="str">
            <v>-</v>
          </cell>
          <cell r="K4">
            <v>0</v>
          </cell>
          <cell r="L4" t="str">
            <v>-</v>
          </cell>
          <cell r="M4">
            <v>0</v>
          </cell>
          <cell r="N4" t="str">
            <v>-</v>
          </cell>
          <cell r="O4">
            <v>0</v>
          </cell>
          <cell r="P4" t="str">
            <v>-</v>
          </cell>
          <cell r="Q4">
            <v>0</v>
          </cell>
          <cell r="R4" t="str">
            <v>-</v>
          </cell>
          <cell r="S4">
            <v>0</v>
          </cell>
          <cell r="T4" t="str">
            <v>-</v>
          </cell>
          <cell r="U4">
            <v>0</v>
          </cell>
          <cell r="V4" t="str">
            <v>-</v>
          </cell>
          <cell r="W4">
            <v>0</v>
          </cell>
          <cell r="X4" t="str">
            <v>-</v>
          </cell>
          <cell r="Y4" t="str">
            <v>-</v>
          </cell>
          <cell r="Z4" t="str">
            <v>-</v>
          </cell>
          <cell r="AA4">
            <v>0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>
            <v>0</v>
          </cell>
          <cell r="AH4" t="str">
            <v>-</v>
          </cell>
          <cell r="AI4" t="str">
            <v>-</v>
          </cell>
          <cell r="AJ4" t="str">
            <v>-</v>
          </cell>
          <cell r="AK4">
            <v>0</v>
          </cell>
          <cell r="AL4" t="str">
            <v>-</v>
          </cell>
          <cell r="AM4">
            <v>0</v>
          </cell>
          <cell r="AN4" t="str">
            <v>-</v>
          </cell>
          <cell r="AO4">
            <v>0</v>
          </cell>
          <cell r="AP4" t="str">
            <v>-</v>
          </cell>
          <cell r="AQ4">
            <v>0</v>
          </cell>
          <cell r="AR4" t="str">
            <v>-</v>
          </cell>
          <cell r="AS4">
            <v>0</v>
          </cell>
          <cell r="AT4" t="str">
            <v>-</v>
          </cell>
          <cell r="AU4">
            <v>0</v>
          </cell>
          <cell r="AV4" t="str">
            <v>-</v>
          </cell>
          <cell r="AW4">
            <v>0</v>
          </cell>
          <cell r="AX4" t="str">
            <v>-</v>
          </cell>
          <cell r="AY4" t="str">
            <v>-</v>
          </cell>
          <cell r="AZ4" t="str">
            <v>-</v>
          </cell>
          <cell r="BA4">
            <v>0</v>
          </cell>
          <cell r="BB4" t="str">
            <v>-</v>
          </cell>
          <cell r="BC4">
            <v>0</v>
          </cell>
          <cell r="BD4" t="str">
            <v>-</v>
          </cell>
          <cell r="BE4" t="str">
            <v>-</v>
          </cell>
          <cell r="BF4" t="str">
            <v>-</v>
          </cell>
          <cell r="BG4">
            <v>0</v>
          </cell>
          <cell r="BH4" t="str">
            <v>-</v>
          </cell>
          <cell r="BI4">
            <v>0</v>
          </cell>
          <cell r="BJ4" t="str">
            <v>-</v>
          </cell>
          <cell r="BK4">
            <v>0</v>
          </cell>
          <cell r="BL4" t="str">
            <v>-</v>
          </cell>
          <cell r="BM4">
            <v>0</v>
          </cell>
          <cell r="BN4" t="str">
            <v>-</v>
          </cell>
          <cell r="BO4">
            <v>0</v>
          </cell>
          <cell r="BP4" t="str">
            <v>-</v>
          </cell>
          <cell r="BQ4">
            <v>0</v>
          </cell>
          <cell r="BR4" t="str">
            <v>-</v>
          </cell>
          <cell r="BS4">
            <v>0</v>
          </cell>
          <cell r="BT4" t="str">
            <v>-</v>
          </cell>
          <cell r="BU4">
            <v>0</v>
          </cell>
          <cell r="BV4" t="str">
            <v>-</v>
          </cell>
          <cell r="BW4">
            <v>0</v>
          </cell>
          <cell r="BX4" t="str">
            <v>-</v>
          </cell>
          <cell r="BY4">
            <v>0</v>
          </cell>
          <cell r="BZ4" t="str">
            <v>-</v>
          </cell>
          <cell r="CA4">
            <v>0</v>
          </cell>
          <cell r="CB4" t="str">
            <v>-</v>
          </cell>
          <cell r="CC4">
            <v>0</v>
          </cell>
          <cell r="CD4" t="str">
            <v>-</v>
          </cell>
          <cell r="CE4">
            <v>0</v>
          </cell>
          <cell r="CF4" t="str">
            <v>-</v>
          </cell>
          <cell r="CG4">
            <v>0</v>
          </cell>
          <cell r="CH4" t="str">
            <v>-</v>
          </cell>
          <cell r="CI4">
            <v>0</v>
          </cell>
          <cell r="CJ4" t="str">
            <v>-</v>
          </cell>
          <cell r="CK4">
            <v>0</v>
          </cell>
          <cell r="CL4" t="str">
            <v>-</v>
          </cell>
          <cell r="CM4">
            <v>0</v>
          </cell>
          <cell r="CN4" t="str">
            <v>-</v>
          </cell>
          <cell r="CO4">
            <v>0</v>
          </cell>
          <cell r="CP4" t="str">
            <v>-</v>
          </cell>
          <cell r="CQ4">
            <v>0</v>
          </cell>
          <cell r="CR4" t="str">
            <v>-</v>
          </cell>
          <cell r="CS4">
            <v>0</v>
          </cell>
          <cell r="CT4" t="str">
            <v>-</v>
          </cell>
          <cell r="CU4">
            <v>0</v>
          </cell>
          <cell r="CV4" t="str">
            <v>-</v>
          </cell>
          <cell r="CW4">
            <v>0</v>
          </cell>
          <cell r="CX4" t="str">
            <v>-</v>
          </cell>
          <cell r="CY4">
            <v>0</v>
          </cell>
          <cell r="CZ4" t="str">
            <v>-</v>
          </cell>
          <cell r="DA4">
            <v>0</v>
          </cell>
          <cell r="DB4" t="str">
            <v>-</v>
          </cell>
          <cell r="DC4">
            <v>0</v>
          </cell>
          <cell r="DD4" t="str">
            <v>-</v>
          </cell>
          <cell r="DE4">
            <v>0</v>
          </cell>
          <cell r="DF4" t="str">
            <v>-</v>
          </cell>
          <cell r="DG4">
            <v>0</v>
          </cell>
          <cell r="DH4" t="str">
            <v>-</v>
          </cell>
          <cell r="DI4">
            <v>0</v>
          </cell>
          <cell r="DJ4" t="str">
            <v>-</v>
          </cell>
          <cell r="DK4">
            <v>0</v>
          </cell>
          <cell r="DL4" t="str">
            <v>-</v>
          </cell>
          <cell r="DM4">
            <v>0</v>
          </cell>
          <cell r="DN4" t="str">
            <v>-</v>
          </cell>
          <cell r="DO4">
            <v>0</v>
          </cell>
          <cell r="DP4" t="str">
            <v>-</v>
          </cell>
          <cell r="DQ4">
            <v>0</v>
          </cell>
          <cell r="DR4" t="str">
            <v>-</v>
          </cell>
          <cell r="DS4">
            <v>0</v>
          </cell>
          <cell r="DT4" t="str">
            <v>-</v>
          </cell>
          <cell r="DU4">
            <v>0</v>
          </cell>
          <cell r="DV4" t="str">
            <v>-</v>
          </cell>
          <cell r="DW4">
            <v>0</v>
          </cell>
          <cell r="DX4" t="str">
            <v>-</v>
          </cell>
          <cell r="DY4">
            <v>0</v>
          </cell>
        </row>
        <row r="5">
          <cell r="C5">
            <v>700000020</v>
          </cell>
          <cell r="D5" t="str">
            <v>SECTOR BELLEZA IRENE</v>
          </cell>
          <cell r="E5">
            <v>2025</v>
          </cell>
          <cell r="F5">
            <v>202514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  <cell r="V5" t="str">
            <v>-</v>
          </cell>
          <cell r="W5" t="str">
            <v>-</v>
          </cell>
          <cell r="X5" t="str">
            <v>-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 t="str">
            <v>-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 t="str">
            <v>-</v>
          </cell>
          <cell r="BB5" t="str">
            <v>-</v>
          </cell>
          <cell r="BC5" t="str">
            <v>-</v>
          </cell>
          <cell r="BD5" t="str">
            <v>-</v>
          </cell>
          <cell r="BE5" t="str">
            <v>-</v>
          </cell>
          <cell r="BF5" t="str">
            <v>-</v>
          </cell>
          <cell r="BG5" t="str">
            <v>-</v>
          </cell>
          <cell r="BH5" t="str">
            <v>-</v>
          </cell>
          <cell r="BI5" t="str">
            <v>-</v>
          </cell>
          <cell r="BJ5" t="str">
            <v>-</v>
          </cell>
          <cell r="BK5" t="str">
            <v>-</v>
          </cell>
          <cell r="BL5" t="str">
            <v>-</v>
          </cell>
          <cell r="BM5" t="str">
            <v>-</v>
          </cell>
          <cell r="BN5" t="str">
            <v>-</v>
          </cell>
          <cell r="BO5" t="str">
            <v>-</v>
          </cell>
          <cell r="BP5" t="str">
            <v>-</v>
          </cell>
          <cell r="BQ5" t="str">
            <v>-</v>
          </cell>
          <cell r="BR5" t="str">
            <v>-</v>
          </cell>
          <cell r="BS5" t="str">
            <v>-</v>
          </cell>
          <cell r="BT5" t="str">
            <v>-</v>
          </cell>
          <cell r="BU5" t="str">
            <v>-</v>
          </cell>
          <cell r="BV5" t="str">
            <v>-</v>
          </cell>
          <cell r="BW5" t="str">
            <v>-</v>
          </cell>
          <cell r="BX5" t="str">
            <v>-</v>
          </cell>
          <cell r="BY5" t="str">
            <v>-</v>
          </cell>
          <cell r="BZ5" t="str">
            <v>-</v>
          </cell>
          <cell r="CA5" t="str">
            <v>-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 t="str">
            <v>-</v>
          </cell>
          <cell r="CN5" t="str">
            <v>-</v>
          </cell>
          <cell r="CO5" t="str">
            <v>-</v>
          </cell>
          <cell r="CP5" t="str">
            <v>-</v>
          </cell>
          <cell r="CQ5" t="str">
            <v>-</v>
          </cell>
          <cell r="CR5" t="str">
            <v>-</v>
          </cell>
          <cell r="CS5" t="str">
            <v>-</v>
          </cell>
          <cell r="CT5" t="str">
            <v>-</v>
          </cell>
          <cell r="CU5" t="str">
            <v>-</v>
          </cell>
          <cell r="CV5" t="str">
            <v>-</v>
          </cell>
          <cell r="CW5" t="str">
            <v>-</v>
          </cell>
          <cell r="CX5" t="str">
            <v>-</v>
          </cell>
          <cell r="CY5" t="str">
            <v>-</v>
          </cell>
          <cell r="CZ5" t="str">
            <v>-</v>
          </cell>
          <cell r="DA5" t="str">
            <v>-</v>
          </cell>
          <cell r="DB5" t="str">
            <v>-</v>
          </cell>
          <cell r="DC5" t="str">
            <v>-</v>
          </cell>
          <cell r="DD5" t="str">
            <v>-</v>
          </cell>
          <cell r="DE5" t="str">
            <v>-</v>
          </cell>
          <cell r="DF5" t="str">
            <v>-</v>
          </cell>
          <cell r="DG5" t="str">
            <v>-</v>
          </cell>
          <cell r="DH5" t="str">
            <v>-</v>
          </cell>
          <cell r="DI5" t="str">
            <v>-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 t="str">
            <v>-</v>
          </cell>
          <cell r="DX5" t="str">
            <v>-</v>
          </cell>
          <cell r="DY5" t="str">
            <v>-</v>
          </cell>
        </row>
        <row r="6">
          <cell r="C6">
            <v>700000021</v>
          </cell>
          <cell r="D6" t="str">
            <v>SECTOR COLORES  KAREN</v>
          </cell>
          <cell r="E6">
            <v>2025</v>
          </cell>
          <cell r="F6">
            <v>202514</v>
          </cell>
          <cell r="G6">
            <v>1697</v>
          </cell>
          <cell r="H6">
            <v>1637</v>
          </cell>
          <cell r="I6">
            <v>598</v>
          </cell>
          <cell r="J6" t="str">
            <v>-</v>
          </cell>
          <cell r="K6">
            <v>-6</v>
          </cell>
          <cell r="L6">
            <v>8</v>
          </cell>
          <cell r="M6">
            <v>1060</v>
          </cell>
          <cell r="N6">
            <v>1049</v>
          </cell>
          <cell r="O6">
            <v>0</v>
          </cell>
          <cell r="P6" t="str">
            <v>-</v>
          </cell>
          <cell r="Q6">
            <v>6</v>
          </cell>
          <cell r="R6" t="str">
            <v>-</v>
          </cell>
          <cell r="S6">
            <v>23</v>
          </cell>
          <cell r="T6" t="str">
            <v>-</v>
          </cell>
          <cell r="U6">
            <v>1048</v>
          </cell>
          <cell r="V6" t="str">
            <v>-</v>
          </cell>
          <cell r="W6">
            <v>6</v>
          </cell>
          <cell r="X6" t="str">
            <v>-</v>
          </cell>
          <cell r="Y6" t="str">
            <v>-</v>
          </cell>
          <cell r="Z6" t="str">
            <v>-</v>
          </cell>
          <cell r="AA6">
            <v>829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569</v>
          </cell>
          <cell r="AH6" t="str">
            <v>-</v>
          </cell>
          <cell r="AI6" t="str">
            <v>-</v>
          </cell>
          <cell r="AJ6" t="str">
            <v>-</v>
          </cell>
          <cell r="AK6">
            <v>231</v>
          </cell>
          <cell r="AL6" t="str">
            <v>-</v>
          </cell>
          <cell r="AM6">
            <v>62.463170300530344</v>
          </cell>
          <cell r="AN6">
            <v>61.2</v>
          </cell>
          <cell r="AO6">
            <v>338</v>
          </cell>
          <cell r="AP6" t="str">
            <v>-</v>
          </cell>
          <cell r="AQ6">
            <v>353</v>
          </cell>
          <cell r="AR6" t="str">
            <v>-</v>
          </cell>
          <cell r="AS6">
            <v>0</v>
          </cell>
          <cell r="AT6" t="str">
            <v>-</v>
          </cell>
          <cell r="AU6">
            <v>124</v>
          </cell>
          <cell r="AV6" t="str">
            <v>-</v>
          </cell>
          <cell r="AW6">
            <v>14</v>
          </cell>
          <cell r="AX6" t="str">
            <v>-</v>
          </cell>
          <cell r="AY6" t="str">
            <v>-</v>
          </cell>
          <cell r="AZ6" t="str">
            <v>-</v>
          </cell>
          <cell r="BA6">
            <v>918</v>
          </cell>
          <cell r="BB6">
            <v>919</v>
          </cell>
          <cell r="BC6">
            <v>54.095462581025345</v>
          </cell>
          <cell r="BD6">
            <v>53.6</v>
          </cell>
          <cell r="BE6" t="str">
            <v>-</v>
          </cell>
          <cell r="BF6" t="str">
            <v>-</v>
          </cell>
          <cell r="BG6">
            <v>415690.62</v>
          </cell>
          <cell r="BH6">
            <v>424432</v>
          </cell>
          <cell r="BI6">
            <v>440632060.39999998</v>
          </cell>
          <cell r="BJ6">
            <v>445229197</v>
          </cell>
          <cell r="BK6">
            <v>436358686</v>
          </cell>
          <cell r="BL6" t="str">
            <v>-</v>
          </cell>
          <cell r="BM6">
            <v>4273374.4000000004</v>
          </cell>
          <cell r="BN6" t="str">
            <v>-</v>
          </cell>
          <cell r="BO6">
            <v>346895583.39999998</v>
          </cell>
          <cell r="BP6" t="str">
            <v>-</v>
          </cell>
          <cell r="BQ6">
            <v>4273374.4000000004</v>
          </cell>
          <cell r="BR6" t="str">
            <v>-</v>
          </cell>
          <cell r="BS6">
            <v>988</v>
          </cell>
          <cell r="BT6" t="str">
            <v>-</v>
          </cell>
          <cell r="BU6">
            <v>342622209</v>
          </cell>
          <cell r="BV6" t="str">
            <v>-</v>
          </cell>
          <cell r="BW6">
            <v>599</v>
          </cell>
          <cell r="BX6" t="str">
            <v>-</v>
          </cell>
          <cell r="BY6">
            <v>590</v>
          </cell>
          <cell r="BZ6" t="str">
            <v>-</v>
          </cell>
          <cell r="CA6">
            <v>76718964</v>
          </cell>
          <cell r="CB6" t="str">
            <v>-</v>
          </cell>
          <cell r="CC6">
            <v>671</v>
          </cell>
          <cell r="CD6" t="str">
            <v>-</v>
          </cell>
          <cell r="CE6">
            <v>460</v>
          </cell>
          <cell r="CF6" t="str">
            <v>-</v>
          </cell>
          <cell r="CG6">
            <v>0</v>
          </cell>
          <cell r="CH6" t="str">
            <v>-</v>
          </cell>
          <cell r="CI6">
            <v>131</v>
          </cell>
          <cell r="CJ6" t="str">
            <v>-</v>
          </cell>
          <cell r="CK6">
            <v>14</v>
          </cell>
          <cell r="CL6" t="str">
            <v>-</v>
          </cell>
          <cell r="CM6">
            <v>17017513</v>
          </cell>
          <cell r="CN6" t="str">
            <v>-</v>
          </cell>
          <cell r="CO6">
            <v>93736477</v>
          </cell>
          <cell r="CP6" t="str">
            <v>-</v>
          </cell>
          <cell r="CQ6">
            <v>0</v>
          </cell>
          <cell r="CR6" t="str">
            <v>-</v>
          </cell>
          <cell r="CS6">
            <v>1</v>
          </cell>
          <cell r="CT6" t="str">
            <v>-</v>
          </cell>
          <cell r="CU6">
            <v>310</v>
          </cell>
          <cell r="CV6">
            <v>292</v>
          </cell>
          <cell r="CW6">
            <v>194</v>
          </cell>
          <cell r="CX6">
            <v>206</v>
          </cell>
          <cell r="CY6">
            <v>133</v>
          </cell>
          <cell r="CZ6">
            <v>141</v>
          </cell>
          <cell r="DA6">
            <v>82</v>
          </cell>
          <cell r="DB6">
            <v>101</v>
          </cell>
          <cell r="DC6">
            <v>52</v>
          </cell>
          <cell r="DD6">
            <v>65</v>
          </cell>
          <cell r="DE6">
            <v>35</v>
          </cell>
          <cell r="DF6">
            <v>39</v>
          </cell>
          <cell r="DG6">
            <v>169</v>
          </cell>
          <cell r="DH6">
            <v>205</v>
          </cell>
          <cell r="DI6">
            <v>25</v>
          </cell>
          <cell r="DJ6" t="str">
            <v>-</v>
          </cell>
          <cell r="DK6">
            <v>495</v>
          </cell>
          <cell r="DL6" t="str">
            <v>-</v>
          </cell>
          <cell r="DM6">
            <v>604</v>
          </cell>
          <cell r="DN6" t="str">
            <v>-</v>
          </cell>
          <cell r="DO6">
            <v>453</v>
          </cell>
          <cell r="DP6" t="str">
            <v>-</v>
          </cell>
          <cell r="DQ6">
            <v>0</v>
          </cell>
          <cell r="DR6" t="str">
            <v>-</v>
          </cell>
          <cell r="DS6">
            <v>131</v>
          </cell>
          <cell r="DT6" t="str">
            <v>-</v>
          </cell>
          <cell r="DU6">
            <v>14</v>
          </cell>
          <cell r="DV6" t="str">
            <v>-</v>
          </cell>
          <cell r="DW6">
            <v>0</v>
          </cell>
          <cell r="DX6" t="str">
            <v>-</v>
          </cell>
          <cell r="DY6">
            <v>41</v>
          </cell>
        </row>
        <row r="7">
          <cell r="C7">
            <v>700000022</v>
          </cell>
          <cell r="D7" t="str">
            <v>SECTOR BRILLO KELLY</v>
          </cell>
          <cell r="E7">
            <v>2025</v>
          </cell>
          <cell r="F7">
            <v>202514</v>
          </cell>
          <cell r="G7">
            <v>1397</v>
          </cell>
          <cell r="H7">
            <v>1492</v>
          </cell>
          <cell r="I7">
            <v>461</v>
          </cell>
          <cell r="J7" t="str">
            <v>-</v>
          </cell>
          <cell r="K7">
            <v>10</v>
          </cell>
          <cell r="L7">
            <v>9</v>
          </cell>
          <cell r="M7">
            <v>851</v>
          </cell>
          <cell r="N7">
            <v>860</v>
          </cell>
          <cell r="O7">
            <v>0</v>
          </cell>
          <cell r="P7" t="str">
            <v>-</v>
          </cell>
          <cell r="Q7">
            <v>5</v>
          </cell>
          <cell r="R7" t="str">
            <v>-</v>
          </cell>
          <cell r="S7">
            <v>19</v>
          </cell>
          <cell r="T7" t="str">
            <v>-</v>
          </cell>
          <cell r="U7">
            <v>839</v>
          </cell>
          <cell r="V7" t="str">
            <v>-</v>
          </cell>
          <cell r="W7">
            <v>7</v>
          </cell>
          <cell r="X7" t="str">
            <v>-</v>
          </cell>
          <cell r="Y7" t="str">
            <v>-</v>
          </cell>
          <cell r="Z7" t="str">
            <v>-</v>
          </cell>
          <cell r="AA7">
            <v>696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473</v>
          </cell>
          <cell r="AH7" t="str">
            <v>-</v>
          </cell>
          <cell r="AI7" t="str">
            <v>-</v>
          </cell>
          <cell r="AJ7" t="str">
            <v>-</v>
          </cell>
          <cell r="AK7">
            <v>155</v>
          </cell>
          <cell r="AL7" t="str">
            <v>-</v>
          </cell>
          <cell r="AM7">
            <v>60.916249105225482</v>
          </cell>
          <cell r="AN7">
            <v>61.6</v>
          </cell>
          <cell r="AO7">
            <v>318</v>
          </cell>
          <cell r="AP7" t="str">
            <v>-</v>
          </cell>
          <cell r="AQ7">
            <v>289</v>
          </cell>
          <cell r="AR7" t="str">
            <v>-</v>
          </cell>
          <cell r="AS7">
            <v>0</v>
          </cell>
          <cell r="AT7" t="str">
            <v>-</v>
          </cell>
          <cell r="AU7">
            <v>75</v>
          </cell>
          <cell r="AV7" t="str">
            <v>-</v>
          </cell>
          <cell r="AW7">
            <v>14</v>
          </cell>
          <cell r="AX7" t="str">
            <v>-</v>
          </cell>
          <cell r="AY7" t="str">
            <v>-</v>
          </cell>
          <cell r="AZ7" t="str">
            <v>-</v>
          </cell>
          <cell r="BA7">
            <v>721</v>
          </cell>
          <cell r="BB7">
            <v>752</v>
          </cell>
          <cell r="BC7">
            <v>51.610594130279175</v>
          </cell>
          <cell r="BD7">
            <v>53.9</v>
          </cell>
          <cell r="BE7" t="str">
            <v>-</v>
          </cell>
          <cell r="BF7" t="str">
            <v>-</v>
          </cell>
          <cell r="BG7">
            <v>439942.36</v>
          </cell>
          <cell r="BH7">
            <v>447014</v>
          </cell>
          <cell r="BI7">
            <v>374390947.88</v>
          </cell>
          <cell r="BJ7">
            <v>384431740</v>
          </cell>
          <cell r="BK7">
            <v>366563817</v>
          </cell>
          <cell r="BL7" t="str">
            <v>-</v>
          </cell>
          <cell r="BM7">
            <v>7827130.8800000008</v>
          </cell>
          <cell r="BN7" t="str">
            <v>-</v>
          </cell>
          <cell r="BO7">
            <v>304298420.88</v>
          </cell>
          <cell r="BP7" t="str">
            <v>-</v>
          </cell>
          <cell r="BQ7">
            <v>7827130.8800000008</v>
          </cell>
          <cell r="BR7" t="str">
            <v>-</v>
          </cell>
          <cell r="BS7">
            <v>785</v>
          </cell>
          <cell r="BT7" t="str">
            <v>-</v>
          </cell>
          <cell r="BU7">
            <v>296471290</v>
          </cell>
          <cell r="BV7" t="str">
            <v>-</v>
          </cell>
          <cell r="BW7">
            <v>495</v>
          </cell>
          <cell r="BX7" t="str">
            <v>-</v>
          </cell>
          <cell r="BY7">
            <v>450</v>
          </cell>
          <cell r="BZ7" t="str">
            <v>-</v>
          </cell>
          <cell r="CA7">
            <v>56690865</v>
          </cell>
          <cell r="CB7" t="str">
            <v>-</v>
          </cell>
          <cell r="CC7">
            <v>609</v>
          </cell>
          <cell r="CD7" t="str">
            <v>-</v>
          </cell>
          <cell r="CE7">
            <v>369</v>
          </cell>
          <cell r="CF7" t="str">
            <v>-</v>
          </cell>
          <cell r="CG7">
            <v>0</v>
          </cell>
          <cell r="CH7" t="str">
            <v>-</v>
          </cell>
          <cell r="CI7">
            <v>82</v>
          </cell>
          <cell r="CJ7" t="str">
            <v>-</v>
          </cell>
          <cell r="CK7">
            <v>14</v>
          </cell>
          <cell r="CL7" t="str">
            <v>-</v>
          </cell>
          <cell r="CM7">
            <v>13401662</v>
          </cell>
          <cell r="CN7" t="str">
            <v>-</v>
          </cell>
          <cell r="CO7">
            <v>70092527</v>
          </cell>
          <cell r="CP7" t="str">
            <v>-</v>
          </cell>
          <cell r="CQ7">
            <v>0</v>
          </cell>
          <cell r="CR7" t="str">
            <v>-</v>
          </cell>
          <cell r="CS7">
            <v>-14</v>
          </cell>
          <cell r="CT7" t="str">
            <v>-</v>
          </cell>
          <cell r="CU7">
            <v>267</v>
          </cell>
          <cell r="CV7">
            <v>223</v>
          </cell>
          <cell r="CW7">
            <v>153</v>
          </cell>
          <cell r="CX7">
            <v>160</v>
          </cell>
          <cell r="CY7">
            <v>126</v>
          </cell>
          <cell r="CZ7">
            <v>132</v>
          </cell>
          <cell r="DA7">
            <v>53</v>
          </cell>
          <cell r="DB7">
            <v>81</v>
          </cell>
          <cell r="DC7">
            <v>30</v>
          </cell>
          <cell r="DD7">
            <v>42</v>
          </cell>
          <cell r="DE7">
            <v>44</v>
          </cell>
          <cell r="DF7">
            <v>45</v>
          </cell>
          <cell r="DG7">
            <v>127</v>
          </cell>
          <cell r="DH7">
            <v>168</v>
          </cell>
          <cell r="DI7">
            <v>26</v>
          </cell>
          <cell r="DJ7" t="str">
            <v>-</v>
          </cell>
          <cell r="DK7">
            <v>367</v>
          </cell>
          <cell r="DL7" t="str">
            <v>-</v>
          </cell>
          <cell r="DM7">
            <v>569</v>
          </cell>
          <cell r="DN7" t="str">
            <v>-</v>
          </cell>
          <cell r="DO7">
            <v>366</v>
          </cell>
          <cell r="DP7" t="str">
            <v>-</v>
          </cell>
          <cell r="DQ7">
            <v>0</v>
          </cell>
          <cell r="DR7" t="str">
            <v>-</v>
          </cell>
          <cell r="DS7">
            <v>81</v>
          </cell>
          <cell r="DT7" t="str">
            <v>-</v>
          </cell>
          <cell r="DU7">
            <v>14</v>
          </cell>
          <cell r="DV7" t="str">
            <v>-</v>
          </cell>
          <cell r="DW7">
            <v>0</v>
          </cell>
          <cell r="DX7" t="str">
            <v>-</v>
          </cell>
          <cell r="DY7">
            <v>31</v>
          </cell>
        </row>
        <row r="8">
          <cell r="C8">
            <v>700000023</v>
          </cell>
          <cell r="D8" t="str">
            <v>SECTOR POESIA YULIETH</v>
          </cell>
          <cell r="E8">
            <v>2025</v>
          </cell>
          <cell r="F8">
            <v>202514</v>
          </cell>
          <cell r="G8">
            <v>1676</v>
          </cell>
          <cell r="H8">
            <v>1703</v>
          </cell>
          <cell r="I8">
            <v>641</v>
          </cell>
          <cell r="J8" t="str">
            <v>-</v>
          </cell>
          <cell r="K8">
            <v>11</v>
          </cell>
          <cell r="L8">
            <v>8</v>
          </cell>
          <cell r="M8">
            <v>1079</v>
          </cell>
          <cell r="N8">
            <v>1029</v>
          </cell>
          <cell r="O8">
            <v>0</v>
          </cell>
          <cell r="P8" t="str">
            <v>-</v>
          </cell>
          <cell r="Q8">
            <v>9</v>
          </cell>
          <cell r="R8" t="str">
            <v>-</v>
          </cell>
          <cell r="S8">
            <v>31</v>
          </cell>
          <cell r="T8" t="str">
            <v>-</v>
          </cell>
          <cell r="U8">
            <v>1062</v>
          </cell>
          <cell r="V8" t="str">
            <v>-</v>
          </cell>
          <cell r="W8">
            <v>8</v>
          </cell>
          <cell r="X8" t="str">
            <v>-</v>
          </cell>
          <cell r="Y8" t="str">
            <v>-</v>
          </cell>
          <cell r="Z8" t="str">
            <v>-</v>
          </cell>
          <cell r="AA8">
            <v>845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553</v>
          </cell>
          <cell r="AH8" t="str">
            <v>-</v>
          </cell>
          <cell r="AI8" t="str">
            <v>-</v>
          </cell>
          <cell r="AJ8" t="str">
            <v>-</v>
          </cell>
          <cell r="AK8">
            <v>234</v>
          </cell>
          <cell r="AL8" t="str">
            <v>-</v>
          </cell>
          <cell r="AM8">
            <v>64.37947494033412</v>
          </cell>
          <cell r="AN8">
            <v>61.5</v>
          </cell>
          <cell r="AO8">
            <v>319</v>
          </cell>
          <cell r="AP8" t="str">
            <v>-</v>
          </cell>
          <cell r="AQ8">
            <v>367</v>
          </cell>
          <cell r="AR8" t="str">
            <v>-</v>
          </cell>
          <cell r="AS8">
            <v>0</v>
          </cell>
          <cell r="AT8" t="str">
            <v>-</v>
          </cell>
          <cell r="AU8">
            <v>137</v>
          </cell>
          <cell r="AV8" t="str">
            <v>-</v>
          </cell>
          <cell r="AW8">
            <v>22</v>
          </cell>
          <cell r="AX8" t="str">
            <v>-</v>
          </cell>
          <cell r="AY8" t="str">
            <v>-</v>
          </cell>
          <cell r="AZ8" t="str">
            <v>-</v>
          </cell>
          <cell r="BA8">
            <v>947</v>
          </cell>
          <cell r="BB8">
            <v>902</v>
          </cell>
          <cell r="BC8">
            <v>56.503579952267302</v>
          </cell>
          <cell r="BD8">
            <v>53.9</v>
          </cell>
          <cell r="BE8" t="str">
            <v>-</v>
          </cell>
          <cell r="BF8" t="str">
            <v>-</v>
          </cell>
          <cell r="BG8">
            <v>452608.71</v>
          </cell>
          <cell r="BH8">
            <v>481110</v>
          </cell>
          <cell r="BI8">
            <v>488364801.23000002</v>
          </cell>
          <cell r="BJ8">
            <v>495062472</v>
          </cell>
          <cell r="BK8">
            <v>482806718</v>
          </cell>
          <cell r="BL8" t="str">
            <v>-</v>
          </cell>
          <cell r="BM8">
            <v>5558083.2300000004</v>
          </cell>
          <cell r="BN8" t="str">
            <v>-</v>
          </cell>
          <cell r="BO8">
            <v>376039153.23000002</v>
          </cell>
          <cell r="BP8" t="str">
            <v>-</v>
          </cell>
          <cell r="BQ8">
            <v>5558083.2300000004</v>
          </cell>
          <cell r="BR8" t="str">
            <v>-</v>
          </cell>
          <cell r="BS8">
            <v>1000</v>
          </cell>
          <cell r="BT8" t="str">
            <v>-</v>
          </cell>
          <cell r="BU8">
            <v>370481070</v>
          </cell>
          <cell r="BV8" t="str">
            <v>-</v>
          </cell>
          <cell r="BW8">
            <v>617</v>
          </cell>
          <cell r="BX8" t="str">
            <v>-</v>
          </cell>
          <cell r="BY8">
            <v>592</v>
          </cell>
          <cell r="BZ8" t="str">
            <v>-</v>
          </cell>
          <cell r="CA8">
            <v>92216266</v>
          </cell>
          <cell r="CB8" t="str">
            <v>-</v>
          </cell>
          <cell r="CC8">
            <v>602</v>
          </cell>
          <cell r="CD8" t="str">
            <v>-</v>
          </cell>
          <cell r="CE8">
            <v>476</v>
          </cell>
          <cell r="CF8" t="str">
            <v>-</v>
          </cell>
          <cell r="CG8">
            <v>0</v>
          </cell>
          <cell r="CH8" t="str">
            <v>-</v>
          </cell>
          <cell r="CI8">
            <v>149</v>
          </cell>
          <cell r="CJ8" t="str">
            <v>-</v>
          </cell>
          <cell r="CK8">
            <v>23</v>
          </cell>
          <cell r="CL8" t="str">
            <v>-</v>
          </cell>
          <cell r="CM8">
            <v>20109382</v>
          </cell>
          <cell r="CN8" t="str">
            <v>-</v>
          </cell>
          <cell r="CO8">
            <v>112325648</v>
          </cell>
          <cell r="CP8" t="str">
            <v>-</v>
          </cell>
          <cell r="CQ8">
            <v>0</v>
          </cell>
          <cell r="CR8" t="str">
            <v>-</v>
          </cell>
          <cell r="CS8">
            <v>32</v>
          </cell>
          <cell r="CT8" t="str">
            <v>-</v>
          </cell>
          <cell r="CU8">
            <v>282</v>
          </cell>
          <cell r="CV8">
            <v>309</v>
          </cell>
          <cell r="CW8">
            <v>189</v>
          </cell>
          <cell r="CX8">
            <v>200</v>
          </cell>
          <cell r="CY8">
            <v>126</v>
          </cell>
          <cell r="CZ8">
            <v>134</v>
          </cell>
          <cell r="DA8">
            <v>85</v>
          </cell>
          <cell r="DB8">
            <v>82</v>
          </cell>
          <cell r="DC8">
            <v>41</v>
          </cell>
          <cell r="DD8">
            <v>49</v>
          </cell>
          <cell r="DE8">
            <v>40</v>
          </cell>
          <cell r="DF8">
            <v>38</v>
          </cell>
          <cell r="DG8">
            <v>166</v>
          </cell>
          <cell r="DH8">
            <v>169</v>
          </cell>
          <cell r="DI8">
            <v>65</v>
          </cell>
          <cell r="DJ8" t="str">
            <v>-</v>
          </cell>
          <cell r="DK8">
            <v>485</v>
          </cell>
          <cell r="DL8" t="str">
            <v>-</v>
          </cell>
          <cell r="DM8">
            <v>550</v>
          </cell>
          <cell r="DN8" t="str">
            <v>-</v>
          </cell>
          <cell r="DO8">
            <v>470</v>
          </cell>
          <cell r="DP8" t="str">
            <v>-</v>
          </cell>
          <cell r="DQ8">
            <v>0</v>
          </cell>
          <cell r="DR8" t="str">
            <v>-</v>
          </cell>
          <cell r="DS8">
            <v>148</v>
          </cell>
          <cell r="DT8" t="str">
            <v>-</v>
          </cell>
          <cell r="DU8">
            <v>23</v>
          </cell>
          <cell r="DV8" t="str">
            <v>-</v>
          </cell>
          <cell r="DW8">
            <v>0</v>
          </cell>
          <cell r="DX8" t="str">
            <v>-</v>
          </cell>
          <cell r="DY8">
            <v>73</v>
          </cell>
        </row>
        <row r="9">
          <cell r="C9">
            <v>700000032</v>
          </cell>
          <cell r="D9" t="str">
            <v>Sector Colaborador</v>
          </cell>
          <cell r="E9">
            <v>2025</v>
          </cell>
          <cell r="F9">
            <v>202514</v>
          </cell>
          <cell r="G9">
            <v>1</v>
          </cell>
          <cell r="H9" t="str">
            <v>-</v>
          </cell>
          <cell r="I9">
            <v>0</v>
          </cell>
          <cell r="J9" t="str">
            <v>-</v>
          </cell>
          <cell r="K9">
            <v>0</v>
          </cell>
          <cell r="L9" t="str">
            <v>-</v>
          </cell>
          <cell r="M9">
            <v>0</v>
          </cell>
          <cell r="N9" t="str">
            <v>-</v>
          </cell>
          <cell r="O9">
            <v>0</v>
          </cell>
          <cell r="P9" t="str">
            <v>-</v>
          </cell>
          <cell r="Q9">
            <v>0</v>
          </cell>
          <cell r="R9" t="str">
            <v>-</v>
          </cell>
          <cell r="S9">
            <v>0</v>
          </cell>
          <cell r="T9" t="str">
            <v>-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</cell>
          <cell r="AA9">
            <v>0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0</v>
          </cell>
          <cell r="AH9" t="str">
            <v>-</v>
          </cell>
          <cell r="AI9" t="str">
            <v>-</v>
          </cell>
          <cell r="AJ9" t="str">
            <v>-</v>
          </cell>
          <cell r="AK9">
            <v>0</v>
          </cell>
          <cell r="AL9" t="str">
            <v>-</v>
          </cell>
          <cell r="AM9">
            <v>0</v>
          </cell>
          <cell r="AN9" t="str">
            <v>-</v>
          </cell>
          <cell r="AO9">
            <v>0</v>
          </cell>
          <cell r="AP9" t="str">
            <v>-</v>
          </cell>
          <cell r="AQ9">
            <v>0</v>
          </cell>
          <cell r="AR9" t="str">
            <v>-</v>
          </cell>
          <cell r="AS9">
            <v>0</v>
          </cell>
          <cell r="AT9" t="str">
            <v>-</v>
          </cell>
          <cell r="AU9">
            <v>0</v>
          </cell>
          <cell r="AV9" t="str">
            <v>-</v>
          </cell>
          <cell r="AW9">
            <v>0</v>
          </cell>
          <cell r="AX9" t="str">
            <v>-</v>
          </cell>
          <cell r="AY9" t="str">
            <v>-</v>
          </cell>
          <cell r="AZ9" t="str">
            <v>-</v>
          </cell>
          <cell r="BA9">
            <v>0</v>
          </cell>
          <cell r="BB9" t="str">
            <v>-</v>
          </cell>
          <cell r="BC9">
            <v>0</v>
          </cell>
          <cell r="BD9" t="str">
            <v>-</v>
          </cell>
          <cell r="BE9" t="str">
            <v>-</v>
          </cell>
          <cell r="BF9" t="str">
            <v>-</v>
          </cell>
          <cell r="BG9">
            <v>0</v>
          </cell>
          <cell r="BH9" t="str">
            <v>-</v>
          </cell>
          <cell r="BI9">
            <v>0</v>
          </cell>
          <cell r="BJ9" t="str">
            <v>-</v>
          </cell>
          <cell r="BK9">
            <v>0</v>
          </cell>
          <cell r="BL9" t="str">
            <v>-</v>
          </cell>
          <cell r="BM9">
            <v>0</v>
          </cell>
          <cell r="BN9" t="str">
            <v>-</v>
          </cell>
          <cell r="BO9">
            <v>0</v>
          </cell>
          <cell r="BP9" t="str">
            <v>-</v>
          </cell>
          <cell r="BQ9">
            <v>0</v>
          </cell>
          <cell r="BR9" t="str">
            <v>-</v>
          </cell>
          <cell r="BS9">
            <v>0</v>
          </cell>
          <cell r="BT9" t="str">
            <v>-</v>
          </cell>
          <cell r="BU9">
            <v>0</v>
          </cell>
          <cell r="BV9" t="str">
            <v>-</v>
          </cell>
          <cell r="BW9">
            <v>0</v>
          </cell>
          <cell r="BX9" t="str">
            <v>-</v>
          </cell>
          <cell r="BY9">
            <v>1</v>
          </cell>
          <cell r="BZ9" t="str">
            <v>-</v>
          </cell>
          <cell r="CA9">
            <v>0</v>
          </cell>
          <cell r="CB9" t="str">
            <v>-</v>
          </cell>
          <cell r="CC9">
            <v>0</v>
          </cell>
          <cell r="CD9" t="str">
            <v>-</v>
          </cell>
          <cell r="CE9">
            <v>0</v>
          </cell>
          <cell r="CF9" t="str">
            <v>-</v>
          </cell>
          <cell r="CG9">
            <v>0</v>
          </cell>
          <cell r="CH9" t="str">
            <v>-</v>
          </cell>
          <cell r="CI9">
            <v>0</v>
          </cell>
          <cell r="CJ9" t="str">
            <v>-</v>
          </cell>
          <cell r="CK9">
            <v>0</v>
          </cell>
          <cell r="CL9" t="str">
            <v>-</v>
          </cell>
          <cell r="CM9">
            <v>0</v>
          </cell>
          <cell r="CN9" t="str">
            <v>-</v>
          </cell>
          <cell r="CO9">
            <v>0</v>
          </cell>
          <cell r="CP9" t="str">
            <v>-</v>
          </cell>
          <cell r="CQ9">
            <v>0</v>
          </cell>
          <cell r="CR9" t="str">
            <v>-</v>
          </cell>
          <cell r="CS9">
            <v>0</v>
          </cell>
          <cell r="CT9" t="str">
            <v>-</v>
          </cell>
          <cell r="CU9">
            <v>1</v>
          </cell>
          <cell r="CV9" t="str">
            <v>-</v>
          </cell>
          <cell r="CW9">
            <v>0</v>
          </cell>
          <cell r="CX9" t="str">
            <v>-</v>
          </cell>
          <cell r="CY9">
            <v>0</v>
          </cell>
          <cell r="CZ9" t="str">
            <v>-</v>
          </cell>
          <cell r="DA9">
            <v>0</v>
          </cell>
          <cell r="DB9" t="str">
            <v>-</v>
          </cell>
          <cell r="DC9">
            <v>0</v>
          </cell>
          <cell r="DD9" t="str">
            <v>-</v>
          </cell>
          <cell r="DE9">
            <v>0</v>
          </cell>
          <cell r="DF9" t="str">
            <v>-</v>
          </cell>
          <cell r="DG9">
            <v>0</v>
          </cell>
          <cell r="DH9" t="str">
            <v>-</v>
          </cell>
          <cell r="DI9">
            <v>0</v>
          </cell>
          <cell r="DJ9" t="str">
            <v>-</v>
          </cell>
          <cell r="DK9">
            <v>1</v>
          </cell>
          <cell r="DL9" t="str">
            <v>-</v>
          </cell>
          <cell r="DM9">
            <v>0</v>
          </cell>
          <cell r="DN9" t="str">
            <v>-</v>
          </cell>
          <cell r="DO9">
            <v>0</v>
          </cell>
          <cell r="DP9" t="str">
            <v>-</v>
          </cell>
          <cell r="DQ9">
            <v>0</v>
          </cell>
          <cell r="DR9" t="str">
            <v>-</v>
          </cell>
          <cell r="DS9">
            <v>0</v>
          </cell>
          <cell r="DT9" t="str">
            <v>-</v>
          </cell>
          <cell r="DU9">
            <v>0</v>
          </cell>
          <cell r="DV9" t="str">
            <v>-</v>
          </cell>
          <cell r="DW9">
            <v>0</v>
          </cell>
          <cell r="DX9" t="str">
            <v>-</v>
          </cell>
          <cell r="DY9">
            <v>0</v>
          </cell>
        </row>
        <row r="10">
          <cell r="C10">
            <v>700000052</v>
          </cell>
          <cell r="D10" t="str">
            <v>SECTOR CIPRÉS PAOLA</v>
          </cell>
          <cell r="E10">
            <v>2025</v>
          </cell>
          <cell r="F10">
            <v>202514</v>
          </cell>
          <cell r="G10">
            <v>1843</v>
          </cell>
          <cell r="H10">
            <v>2028</v>
          </cell>
          <cell r="I10">
            <v>749</v>
          </cell>
          <cell r="J10" t="str">
            <v>-</v>
          </cell>
          <cell r="K10">
            <v>-60</v>
          </cell>
          <cell r="L10">
            <v>9</v>
          </cell>
          <cell r="M10">
            <v>843</v>
          </cell>
          <cell r="N10">
            <v>1192</v>
          </cell>
          <cell r="O10">
            <v>0</v>
          </cell>
          <cell r="P10" t="str">
            <v>-</v>
          </cell>
          <cell r="Q10">
            <v>5</v>
          </cell>
          <cell r="R10" t="str">
            <v>-</v>
          </cell>
          <cell r="S10">
            <v>33</v>
          </cell>
          <cell r="T10" t="str">
            <v>-</v>
          </cell>
          <cell r="U10">
            <v>827</v>
          </cell>
          <cell r="V10" t="str">
            <v>-</v>
          </cell>
          <cell r="W10">
            <v>11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723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338</v>
          </cell>
          <cell r="AH10" t="str">
            <v>-</v>
          </cell>
          <cell r="AI10" t="str">
            <v>-</v>
          </cell>
          <cell r="AJ10" t="str">
            <v>-</v>
          </cell>
          <cell r="AK10">
            <v>120</v>
          </cell>
          <cell r="AL10" t="str">
            <v>-</v>
          </cell>
          <cell r="AM10">
            <v>45.740640260444927</v>
          </cell>
          <cell r="AN10">
            <v>62.4</v>
          </cell>
          <cell r="AO10">
            <v>218</v>
          </cell>
          <cell r="AP10" t="str">
            <v>-</v>
          </cell>
          <cell r="AQ10">
            <v>345</v>
          </cell>
          <cell r="AR10" t="str">
            <v>-</v>
          </cell>
          <cell r="AS10">
            <v>0</v>
          </cell>
          <cell r="AT10" t="str">
            <v>-</v>
          </cell>
          <cell r="AU10">
            <v>136</v>
          </cell>
          <cell r="AV10" t="str">
            <v>-</v>
          </cell>
          <cell r="AW10">
            <v>24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753</v>
          </cell>
          <cell r="BB10">
            <v>1039</v>
          </cell>
          <cell r="BC10">
            <v>40.857297883884968</v>
          </cell>
          <cell r="BD10">
            <v>54.4</v>
          </cell>
          <cell r="BE10" t="str">
            <v>-</v>
          </cell>
          <cell r="BF10" t="str">
            <v>-</v>
          </cell>
          <cell r="BG10">
            <v>501103.2</v>
          </cell>
          <cell r="BH10">
            <v>502668</v>
          </cell>
          <cell r="BI10">
            <v>422429999.85000002</v>
          </cell>
          <cell r="BJ10">
            <v>599179914</v>
          </cell>
          <cell r="BK10">
            <v>415209678</v>
          </cell>
          <cell r="BL10" t="str">
            <v>-</v>
          </cell>
          <cell r="BM10">
            <v>7220321.8499999996</v>
          </cell>
          <cell r="BN10" t="str">
            <v>-</v>
          </cell>
          <cell r="BO10">
            <v>329451852.85000002</v>
          </cell>
          <cell r="BP10" t="str">
            <v>-</v>
          </cell>
          <cell r="BQ10">
            <v>7220321.8499999996</v>
          </cell>
          <cell r="BR10" t="str">
            <v>-</v>
          </cell>
          <cell r="BS10">
            <v>814</v>
          </cell>
          <cell r="BT10" t="str">
            <v>-</v>
          </cell>
          <cell r="BU10">
            <v>322231531</v>
          </cell>
          <cell r="BV10" t="str">
            <v>-</v>
          </cell>
          <cell r="BW10">
            <v>524</v>
          </cell>
          <cell r="BX10" t="str">
            <v>-</v>
          </cell>
          <cell r="BY10">
            <v>578</v>
          </cell>
          <cell r="BZ10" t="str">
            <v>-</v>
          </cell>
          <cell r="CA10">
            <v>79962702</v>
          </cell>
          <cell r="CB10" t="str">
            <v>-</v>
          </cell>
          <cell r="CC10">
            <v>747</v>
          </cell>
          <cell r="CD10" t="str">
            <v>-</v>
          </cell>
          <cell r="CE10">
            <v>574</v>
          </cell>
          <cell r="CF10" t="str">
            <v>-</v>
          </cell>
          <cell r="CG10">
            <v>0</v>
          </cell>
          <cell r="CH10" t="str">
            <v>-</v>
          </cell>
          <cell r="CI10">
            <v>167</v>
          </cell>
          <cell r="CJ10" t="str">
            <v>-</v>
          </cell>
          <cell r="CK10">
            <v>26</v>
          </cell>
          <cell r="CL10" t="str">
            <v>-</v>
          </cell>
          <cell r="CM10">
            <v>13015445</v>
          </cell>
          <cell r="CN10" t="str">
            <v>-</v>
          </cell>
          <cell r="CO10">
            <v>92978147</v>
          </cell>
          <cell r="CP10" t="str">
            <v>-</v>
          </cell>
          <cell r="CQ10">
            <v>0</v>
          </cell>
          <cell r="CR10" t="str">
            <v>-</v>
          </cell>
          <cell r="CS10">
            <v>-18</v>
          </cell>
          <cell r="CT10" t="str">
            <v>-</v>
          </cell>
          <cell r="CU10">
            <v>494</v>
          </cell>
          <cell r="CV10">
            <v>310</v>
          </cell>
          <cell r="CW10">
            <v>285</v>
          </cell>
          <cell r="CX10">
            <v>230</v>
          </cell>
          <cell r="CY10">
            <v>221</v>
          </cell>
          <cell r="CZ10">
            <v>172</v>
          </cell>
          <cell r="DA10">
            <v>118</v>
          </cell>
          <cell r="DB10">
            <v>92</v>
          </cell>
          <cell r="DC10">
            <v>77</v>
          </cell>
          <cell r="DD10">
            <v>57</v>
          </cell>
          <cell r="DE10">
            <v>54</v>
          </cell>
          <cell r="DF10">
            <v>61</v>
          </cell>
          <cell r="DG10">
            <v>249</v>
          </cell>
          <cell r="DH10">
            <v>210</v>
          </cell>
          <cell r="DI10">
            <v>15</v>
          </cell>
          <cell r="DJ10" t="str">
            <v>-</v>
          </cell>
          <cell r="DK10">
            <v>441</v>
          </cell>
          <cell r="DL10" t="str">
            <v>-</v>
          </cell>
          <cell r="DM10">
            <v>653</v>
          </cell>
          <cell r="DN10" t="str">
            <v>-</v>
          </cell>
          <cell r="DO10">
            <v>556</v>
          </cell>
          <cell r="DP10" t="str">
            <v>-</v>
          </cell>
          <cell r="DQ10">
            <v>0</v>
          </cell>
          <cell r="DR10" t="str">
            <v>-</v>
          </cell>
          <cell r="DS10">
            <v>167</v>
          </cell>
          <cell r="DT10" t="str">
            <v>-</v>
          </cell>
          <cell r="DU10">
            <v>26</v>
          </cell>
          <cell r="DV10" t="str">
            <v>-</v>
          </cell>
          <cell r="DW10">
            <v>0</v>
          </cell>
          <cell r="DX10" t="str">
            <v>-</v>
          </cell>
          <cell r="DY10">
            <v>33</v>
          </cell>
        </row>
        <row r="11">
          <cell r="C11">
            <v>700000056</v>
          </cell>
          <cell r="D11" t="str">
            <v>SECTOR GLACIAR DIANA</v>
          </cell>
          <cell r="E11">
            <v>2025</v>
          </cell>
          <cell r="F11">
            <v>202514</v>
          </cell>
          <cell r="G11">
            <v>0</v>
          </cell>
          <cell r="H11" t="str">
            <v>-</v>
          </cell>
          <cell r="I11">
            <v>0</v>
          </cell>
          <cell r="J11" t="str">
            <v>-</v>
          </cell>
          <cell r="K11">
            <v>0</v>
          </cell>
          <cell r="L11" t="str">
            <v>-</v>
          </cell>
          <cell r="M11">
            <v>0</v>
          </cell>
          <cell r="N11" t="str">
            <v>-</v>
          </cell>
          <cell r="O11">
            <v>0</v>
          </cell>
          <cell r="P11" t="str">
            <v>-</v>
          </cell>
          <cell r="Q11">
            <v>0</v>
          </cell>
          <cell r="R11" t="str">
            <v>-</v>
          </cell>
          <cell r="S11">
            <v>0</v>
          </cell>
          <cell r="T11" t="str">
            <v>-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0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0</v>
          </cell>
          <cell r="AH11" t="str">
            <v>-</v>
          </cell>
          <cell r="AI11" t="str">
            <v>-</v>
          </cell>
          <cell r="AJ11" t="str">
            <v>-</v>
          </cell>
          <cell r="AK11">
            <v>0</v>
          </cell>
          <cell r="AL11" t="str">
            <v>-</v>
          </cell>
          <cell r="AM11">
            <v>0</v>
          </cell>
          <cell r="AN11" t="str">
            <v>-</v>
          </cell>
          <cell r="AO11">
            <v>0</v>
          </cell>
          <cell r="AP11" t="str">
            <v>-</v>
          </cell>
          <cell r="AQ11">
            <v>0</v>
          </cell>
          <cell r="AR11" t="str">
            <v>-</v>
          </cell>
          <cell r="AS11">
            <v>0</v>
          </cell>
          <cell r="AT11" t="str">
            <v>-</v>
          </cell>
          <cell r="AU11">
            <v>0</v>
          </cell>
          <cell r="AV11" t="str">
            <v>-</v>
          </cell>
          <cell r="AW11">
            <v>0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0</v>
          </cell>
          <cell r="BB11" t="str">
            <v>-</v>
          </cell>
          <cell r="BC11">
            <v>0</v>
          </cell>
          <cell r="BD11" t="str">
            <v>-</v>
          </cell>
          <cell r="BE11" t="str">
            <v>-</v>
          </cell>
          <cell r="BF11" t="str">
            <v>-</v>
          </cell>
          <cell r="BG11">
            <v>0</v>
          </cell>
          <cell r="BH11" t="str">
            <v>-</v>
          </cell>
          <cell r="BI11">
            <v>0</v>
          </cell>
          <cell r="BJ11" t="str">
            <v>-</v>
          </cell>
          <cell r="BK11">
            <v>0</v>
          </cell>
          <cell r="BL11" t="str">
            <v>-</v>
          </cell>
          <cell r="BM11">
            <v>0</v>
          </cell>
          <cell r="BN11" t="str">
            <v>-</v>
          </cell>
          <cell r="BO11">
            <v>0</v>
          </cell>
          <cell r="BP11" t="str">
            <v>-</v>
          </cell>
          <cell r="BQ11">
            <v>0</v>
          </cell>
          <cell r="BR11" t="str">
            <v>-</v>
          </cell>
          <cell r="BS11">
            <v>0</v>
          </cell>
          <cell r="BT11" t="str">
            <v>-</v>
          </cell>
          <cell r="BU11">
            <v>0</v>
          </cell>
          <cell r="BV11" t="str">
            <v>-</v>
          </cell>
          <cell r="BW11">
            <v>0</v>
          </cell>
          <cell r="BX11" t="str">
            <v>-</v>
          </cell>
          <cell r="BY11">
            <v>0</v>
          </cell>
          <cell r="BZ11" t="str">
            <v>-</v>
          </cell>
          <cell r="CA11">
            <v>0</v>
          </cell>
          <cell r="CB11" t="str">
            <v>-</v>
          </cell>
          <cell r="CC11">
            <v>0</v>
          </cell>
          <cell r="CD11" t="str">
            <v>-</v>
          </cell>
          <cell r="CE11">
            <v>0</v>
          </cell>
          <cell r="CF11" t="str">
            <v>-</v>
          </cell>
          <cell r="CG11">
            <v>0</v>
          </cell>
          <cell r="CH11" t="str">
            <v>-</v>
          </cell>
          <cell r="CI11">
            <v>0</v>
          </cell>
          <cell r="CJ11" t="str">
            <v>-</v>
          </cell>
          <cell r="CK11">
            <v>0</v>
          </cell>
          <cell r="CL11" t="str">
            <v>-</v>
          </cell>
          <cell r="CM11">
            <v>0</v>
          </cell>
          <cell r="CN11" t="str">
            <v>-</v>
          </cell>
          <cell r="CO11">
            <v>0</v>
          </cell>
          <cell r="CP11" t="str">
            <v>-</v>
          </cell>
          <cell r="CQ11">
            <v>0</v>
          </cell>
          <cell r="CR11" t="str">
            <v>-</v>
          </cell>
          <cell r="CS11">
            <v>0</v>
          </cell>
          <cell r="CT11" t="str">
            <v>-</v>
          </cell>
          <cell r="CU11">
            <v>0</v>
          </cell>
          <cell r="CV11" t="str">
            <v>-</v>
          </cell>
          <cell r="CW11">
            <v>0</v>
          </cell>
          <cell r="CX11" t="str">
            <v>-</v>
          </cell>
          <cell r="CY11">
            <v>0</v>
          </cell>
          <cell r="CZ11" t="str">
            <v>-</v>
          </cell>
          <cell r="DA11">
            <v>0</v>
          </cell>
          <cell r="DB11" t="str">
            <v>-</v>
          </cell>
          <cell r="DC11">
            <v>0</v>
          </cell>
          <cell r="DD11" t="str">
            <v>-</v>
          </cell>
          <cell r="DE11">
            <v>0</v>
          </cell>
          <cell r="DF11" t="str">
            <v>-</v>
          </cell>
          <cell r="DG11">
            <v>0</v>
          </cell>
          <cell r="DH11" t="str">
            <v>-</v>
          </cell>
          <cell r="DI11">
            <v>0</v>
          </cell>
          <cell r="DJ11" t="str">
            <v>-</v>
          </cell>
          <cell r="DK11">
            <v>0</v>
          </cell>
          <cell r="DL11" t="str">
            <v>-</v>
          </cell>
          <cell r="DM11">
            <v>0</v>
          </cell>
          <cell r="DN11" t="str">
            <v>-</v>
          </cell>
          <cell r="DO11">
            <v>0</v>
          </cell>
          <cell r="DP11" t="str">
            <v>-</v>
          </cell>
          <cell r="DQ11">
            <v>0</v>
          </cell>
          <cell r="DR11" t="str">
            <v>-</v>
          </cell>
          <cell r="DS11">
            <v>0</v>
          </cell>
          <cell r="DT11" t="str">
            <v>-</v>
          </cell>
          <cell r="DU11">
            <v>0</v>
          </cell>
          <cell r="DV11" t="str">
            <v>-</v>
          </cell>
          <cell r="DW11">
            <v>0</v>
          </cell>
          <cell r="DX11" t="str">
            <v>-</v>
          </cell>
          <cell r="DY11">
            <v>0</v>
          </cell>
        </row>
        <row r="12">
          <cell r="C12">
            <v>700000057</v>
          </cell>
          <cell r="D12" t="str">
            <v>SECTOR AGUA LUZ</v>
          </cell>
          <cell r="E12">
            <v>2025</v>
          </cell>
          <cell r="F12">
            <v>202514</v>
          </cell>
          <cell r="G12">
            <v>1940</v>
          </cell>
          <cell r="H12">
            <v>2077</v>
          </cell>
          <cell r="I12">
            <v>973</v>
          </cell>
          <cell r="J12" t="str">
            <v>-</v>
          </cell>
          <cell r="K12">
            <v>-33</v>
          </cell>
          <cell r="L12">
            <v>6</v>
          </cell>
          <cell r="M12">
            <v>1301</v>
          </cell>
          <cell r="N12">
            <v>1285</v>
          </cell>
          <cell r="O12">
            <v>0</v>
          </cell>
          <cell r="P12" t="str">
            <v>-</v>
          </cell>
          <cell r="Q12">
            <v>1</v>
          </cell>
          <cell r="R12" t="str">
            <v>-</v>
          </cell>
          <cell r="S12">
            <v>15</v>
          </cell>
          <cell r="T12" t="str">
            <v>-</v>
          </cell>
          <cell r="U12">
            <v>1290</v>
          </cell>
          <cell r="V12" t="str">
            <v>-</v>
          </cell>
          <cell r="W12">
            <v>10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1103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478</v>
          </cell>
          <cell r="AH12" t="str">
            <v>-</v>
          </cell>
          <cell r="AI12" t="str">
            <v>-</v>
          </cell>
          <cell r="AJ12" t="str">
            <v>-</v>
          </cell>
          <cell r="AK12">
            <v>198</v>
          </cell>
          <cell r="AL12" t="str">
            <v>-</v>
          </cell>
          <cell r="AM12">
            <v>67.061855670103085</v>
          </cell>
          <cell r="AN12">
            <v>65</v>
          </cell>
          <cell r="AO12">
            <v>280</v>
          </cell>
          <cell r="AP12" t="str">
            <v>-</v>
          </cell>
          <cell r="AQ12">
            <v>523</v>
          </cell>
          <cell r="AR12" t="str">
            <v>-</v>
          </cell>
          <cell r="AS12">
            <v>0</v>
          </cell>
          <cell r="AT12" t="str">
            <v>-</v>
          </cell>
          <cell r="AU12">
            <v>261</v>
          </cell>
          <cell r="AV12" t="str">
            <v>-</v>
          </cell>
          <cell r="AW12">
            <v>39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1170</v>
          </cell>
          <cell r="BB12">
            <v>1120</v>
          </cell>
          <cell r="BC12">
            <v>60.309278350515463</v>
          </cell>
          <cell r="BD12">
            <v>56.6</v>
          </cell>
          <cell r="BE12" t="str">
            <v>-</v>
          </cell>
          <cell r="BF12" t="str">
            <v>-</v>
          </cell>
          <cell r="BG12">
            <v>503079.7</v>
          </cell>
          <cell r="BH12">
            <v>532205</v>
          </cell>
          <cell r="BI12">
            <v>654506685.70000005</v>
          </cell>
          <cell r="BJ12">
            <v>683882934</v>
          </cell>
          <cell r="BK12">
            <v>649913857</v>
          </cell>
          <cell r="BL12" t="str">
            <v>-</v>
          </cell>
          <cell r="BM12">
            <v>4592828.7</v>
          </cell>
          <cell r="BN12" t="str">
            <v>-</v>
          </cell>
          <cell r="BO12">
            <v>491466123.69999999</v>
          </cell>
          <cell r="BP12" t="str">
            <v>-</v>
          </cell>
          <cell r="BQ12">
            <v>4592828.7</v>
          </cell>
          <cell r="BR12" t="str">
            <v>-</v>
          </cell>
          <cell r="BS12">
            <v>1215</v>
          </cell>
          <cell r="BT12" t="str">
            <v>-</v>
          </cell>
          <cell r="BU12">
            <v>486873295</v>
          </cell>
          <cell r="BV12" t="str">
            <v>-</v>
          </cell>
          <cell r="BW12">
            <v>890</v>
          </cell>
          <cell r="BX12" t="str">
            <v>-</v>
          </cell>
          <cell r="BY12">
            <v>524</v>
          </cell>
          <cell r="BZ12" t="str">
            <v>-</v>
          </cell>
          <cell r="CA12">
            <v>141964210</v>
          </cell>
          <cell r="CB12" t="str">
            <v>-</v>
          </cell>
          <cell r="CC12">
            <v>653</v>
          </cell>
          <cell r="CD12" t="str">
            <v>-</v>
          </cell>
          <cell r="CE12">
            <v>666</v>
          </cell>
          <cell r="CF12" t="str">
            <v>-</v>
          </cell>
          <cell r="CG12">
            <v>0</v>
          </cell>
          <cell r="CH12" t="str">
            <v>-</v>
          </cell>
          <cell r="CI12">
            <v>279</v>
          </cell>
          <cell r="CJ12" t="str">
            <v>-</v>
          </cell>
          <cell r="CK12">
            <v>40</v>
          </cell>
          <cell r="CL12" t="str">
            <v>-</v>
          </cell>
          <cell r="CM12">
            <v>21076352</v>
          </cell>
          <cell r="CN12" t="str">
            <v>-</v>
          </cell>
          <cell r="CO12">
            <v>163040562</v>
          </cell>
          <cell r="CP12" t="str">
            <v>-</v>
          </cell>
          <cell r="CQ12">
            <v>0</v>
          </cell>
          <cell r="CR12" t="str">
            <v>-</v>
          </cell>
          <cell r="CS12">
            <v>11</v>
          </cell>
          <cell r="CT12" t="str">
            <v>-</v>
          </cell>
          <cell r="CU12">
            <v>289</v>
          </cell>
          <cell r="CV12">
            <v>336</v>
          </cell>
          <cell r="CW12">
            <v>205</v>
          </cell>
          <cell r="CX12">
            <v>205</v>
          </cell>
          <cell r="CY12">
            <v>145</v>
          </cell>
          <cell r="CZ12">
            <v>147</v>
          </cell>
          <cell r="DA12">
            <v>111</v>
          </cell>
          <cell r="DB12">
            <v>104</v>
          </cell>
          <cell r="DC12">
            <v>69</v>
          </cell>
          <cell r="DD12">
            <v>67</v>
          </cell>
          <cell r="DE12">
            <v>42</v>
          </cell>
          <cell r="DF12">
            <v>42</v>
          </cell>
          <cell r="DG12">
            <v>222</v>
          </cell>
          <cell r="DH12">
            <v>213</v>
          </cell>
          <cell r="DI12">
            <v>40</v>
          </cell>
          <cell r="DJ12" t="str">
            <v>-</v>
          </cell>
          <cell r="DK12">
            <v>399</v>
          </cell>
          <cell r="DL12" t="str">
            <v>-</v>
          </cell>
          <cell r="DM12">
            <v>568</v>
          </cell>
          <cell r="DN12" t="str">
            <v>-</v>
          </cell>
          <cell r="DO12">
            <v>655</v>
          </cell>
          <cell r="DP12" t="str">
            <v>-</v>
          </cell>
          <cell r="DQ12">
            <v>0</v>
          </cell>
          <cell r="DR12" t="str">
            <v>-</v>
          </cell>
          <cell r="DS12">
            <v>278</v>
          </cell>
          <cell r="DT12" t="str">
            <v>-</v>
          </cell>
          <cell r="DU12">
            <v>40</v>
          </cell>
          <cell r="DV12" t="str">
            <v>-</v>
          </cell>
          <cell r="DW12">
            <v>0</v>
          </cell>
          <cell r="DX12" t="str">
            <v>-</v>
          </cell>
          <cell r="DY12">
            <v>53</v>
          </cell>
        </row>
        <row r="13">
          <cell r="C13">
            <v>700000058</v>
          </cell>
          <cell r="D13" t="str">
            <v>SECTOR AMAZONAS CAROLINA</v>
          </cell>
          <cell r="E13">
            <v>2025</v>
          </cell>
          <cell r="F13">
            <v>202514</v>
          </cell>
          <cell r="G13">
            <v>2014</v>
          </cell>
          <cell r="H13">
            <v>2023</v>
          </cell>
          <cell r="I13">
            <v>851</v>
          </cell>
          <cell r="J13" t="str">
            <v>-</v>
          </cell>
          <cell r="K13">
            <v>-27</v>
          </cell>
          <cell r="L13">
            <v>6</v>
          </cell>
          <cell r="M13">
            <v>1251</v>
          </cell>
          <cell r="N13">
            <v>1308</v>
          </cell>
          <cell r="O13">
            <v>0</v>
          </cell>
          <cell r="P13" t="str">
            <v>-</v>
          </cell>
          <cell r="Q13">
            <v>6</v>
          </cell>
          <cell r="R13" t="str">
            <v>-</v>
          </cell>
          <cell r="S13">
            <v>20</v>
          </cell>
          <cell r="T13" t="str">
            <v>-</v>
          </cell>
          <cell r="U13">
            <v>1239</v>
          </cell>
          <cell r="V13" t="str">
            <v>-</v>
          </cell>
          <cell r="W13">
            <v>6</v>
          </cell>
          <cell r="X13" t="str">
            <v>-</v>
          </cell>
          <cell r="Y13" t="str">
            <v>-</v>
          </cell>
          <cell r="Z13" t="str">
            <v>-</v>
          </cell>
          <cell r="AA13">
            <v>1031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553</v>
          </cell>
          <cell r="AH13" t="str">
            <v>-</v>
          </cell>
          <cell r="AI13" t="str">
            <v>-</v>
          </cell>
          <cell r="AJ13" t="str">
            <v>-</v>
          </cell>
          <cell r="AK13">
            <v>220</v>
          </cell>
          <cell r="AL13" t="str">
            <v>-</v>
          </cell>
          <cell r="AM13">
            <v>62.115193644488578</v>
          </cell>
          <cell r="AN13">
            <v>63.9</v>
          </cell>
          <cell r="AO13">
            <v>333</v>
          </cell>
          <cell r="AP13" t="str">
            <v>-</v>
          </cell>
          <cell r="AQ13">
            <v>476</v>
          </cell>
          <cell r="AR13" t="str">
            <v>-</v>
          </cell>
          <cell r="AS13">
            <v>0</v>
          </cell>
          <cell r="AT13" t="str">
            <v>-</v>
          </cell>
          <cell r="AU13">
            <v>199</v>
          </cell>
          <cell r="AV13" t="str">
            <v>-</v>
          </cell>
          <cell r="AW13">
            <v>23</v>
          </cell>
          <cell r="AX13" t="str">
            <v>-</v>
          </cell>
          <cell r="AY13" t="str">
            <v>-</v>
          </cell>
          <cell r="AZ13" t="str">
            <v>-</v>
          </cell>
          <cell r="BA13">
            <v>1121</v>
          </cell>
          <cell r="BB13">
            <v>1151</v>
          </cell>
          <cell r="BC13">
            <v>55.660377358490564</v>
          </cell>
          <cell r="BD13">
            <v>56.3</v>
          </cell>
          <cell r="BE13" t="str">
            <v>-</v>
          </cell>
          <cell r="BF13" t="str">
            <v>-</v>
          </cell>
          <cell r="BG13">
            <v>449089.05</v>
          </cell>
          <cell r="BH13">
            <v>461030</v>
          </cell>
          <cell r="BI13">
            <v>561810405.28999996</v>
          </cell>
          <cell r="BJ13">
            <v>603027393</v>
          </cell>
          <cell r="BK13">
            <v>556439644</v>
          </cell>
          <cell r="BL13" t="str">
            <v>-</v>
          </cell>
          <cell r="BM13">
            <v>5370761.29</v>
          </cell>
          <cell r="BN13" t="str">
            <v>-</v>
          </cell>
          <cell r="BO13">
            <v>433430704.29000002</v>
          </cell>
          <cell r="BP13" t="str">
            <v>-</v>
          </cell>
          <cell r="BQ13">
            <v>5370761.29</v>
          </cell>
          <cell r="BR13" t="str">
            <v>-</v>
          </cell>
          <cell r="BS13">
            <v>1175</v>
          </cell>
          <cell r="BT13" t="str">
            <v>-</v>
          </cell>
          <cell r="BU13">
            <v>428059943</v>
          </cell>
          <cell r="BV13" t="str">
            <v>-</v>
          </cell>
          <cell r="BW13">
            <v>783</v>
          </cell>
          <cell r="BX13" t="str">
            <v>-</v>
          </cell>
          <cell r="BY13">
            <v>558</v>
          </cell>
          <cell r="BZ13" t="str">
            <v>-</v>
          </cell>
          <cell r="CA13">
            <v>111433761</v>
          </cell>
          <cell r="CB13" t="str">
            <v>-</v>
          </cell>
          <cell r="CC13">
            <v>785</v>
          </cell>
          <cell r="CD13" t="str">
            <v>-</v>
          </cell>
          <cell r="CE13">
            <v>621</v>
          </cell>
          <cell r="CF13" t="str">
            <v>-</v>
          </cell>
          <cell r="CG13">
            <v>0</v>
          </cell>
          <cell r="CH13" t="str">
            <v>-</v>
          </cell>
          <cell r="CI13">
            <v>218</v>
          </cell>
          <cell r="CJ13" t="str">
            <v>-</v>
          </cell>
          <cell r="CK13">
            <v>23</v>
          </cell>
          <cell r="CL13" t="str">
            <v>-</v>
          </cell>
          <cell r="CM13">
            <v>16796740</v>
          </cell>
          <cell r="CN13" t="str">
            <v>-</v>
          </cell>
          <cell r="CO13">
            <v>128230501</v>
          </cell>
          <cell r="CP13" t="str">
            <v>-</v>
          </cell>
          <cell r="CQ13">
            <v>0</v>
          </cell>
          <cell r="CR13" t="str">
            <v>-</v>
          </cell>
          <cell r="CS13">
            <v>6</v>
          </cell>
          <cell r="CT13" t="str">
            <v>-</v>
          </cell>
          <cell r="CU13">
            <v>376</v>
          </cell>
          <cell r="CV13">
            <v>361</v>
          </cell>
          <cell r="CW13">
            <v>217</v>
          </cell>
          <cell r="CX13">
            <v>213</v>
          </cell>
          <cell r="CY13">
            <v>170</v>
          </cell>
          <cell r="CZ13">
            <v>158</v>
          </cell>
          <cell r="DA13">
            <v>104</v>
          </cell>
          <cell r="DB13">
            <v>94</v>
          </cell>
          <cell r="DC13">
            <v>51</v>
          </cell>
          <cell r="DD13">
            <v>53</v>
          </cell>
          <cell r="DE13">
            <v>36</v>
          </cell>
          <cell r="DF13">
            <v>36</v>
          </cell>
          <cell r="DG13">
            <v>191</v>
          </cell>
          <cell r="DH13">
            <v>183</v>
          </cell>
          <cell r="DI13">
            <v>27</v>
          </cell>
          <cell r="DJ13" t="str">
            <v>-</v>
          </cell>
          <cell r="DK13">
            <v>460</v>
          </cell>
          <cell r="DL13" t="str">
            <v>-</v>
          </cell>
          <cell r="DM13">
            <v>703</v>
          </cell>
          <cell r="DN13" t="str">
            <v>-</v>
          </cell>
          <cell r="DO13">
            <v>611</v>
          </cell>
          <cell r="DP13" t="str">
            <v>-</v>
          </cell>
          <cell r="DQ13">
            <v>0</v>
          </cell>
          <cell r="DR13" t="str">
            <v>-</v>
          </cell>
          <cell r="DS13">
            <v>217</v>
          </cell>
          <cell r="DT13" t="str">
            <v>-</v>
          </cell>
          <cell r="DU13">
            <v>23</v>
          </cell>
          <cell r="DV13" t="str">
            <v>-</v>
          </cell>
          <cell r="DW13">
            <v>0</v>
          </cell>
          <cell r="DX13" t="str">
            <v>-</v>
          </cell>
          <cell r="DY13">
            <v>45</v>
          </cell>
        </row>
        <row r="14">
          <cell r="C14">
            <v>700000059</v>
          </cell>
          <cell r="D14" t="str">
            <v>SECTOR MAR CAROLINA</v>
          </cell>
          <cell r="E14">
            <v>2025</v>
          </cell>
          <cell r="F14">
            <v>202514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 t="str">
            <v>-</v>
          </cell>
          <cell r="CN14" t="str">
            <v>-</v>
          </cell>
          <cell r="CO14" t="str">
            <v>-</v>
          </cell>
          <cell r="CP14" t="str">
            <v>-</v>
          </cell>
          <cell r="CQ14" t="str">
            <v>-</v>
          </cell>
          <cell r="CR14" t="str">
            <v>-</v>
          </cell>
          <cell r="CS14" t="str">
            <v>-</v>
          </cell>
          <cell r="CT14" t="str">
            <v>-</v>
          </cell>
          <cell r="CU14" t="str">
            <v>-</v>
          </cell>
          <cell r="CV14" t="str">
            <v>-</v>
          </cell>
          <cell r="CW14" t="str">
            <v>-</v>
          </cell>
          <cell r="CX14" t="str">
            <v>-</v>
          </cell>
          <cell r="CY14" t="str">
            <v>-</v>
          </cell>
          <cell r="CZ14" t="str">
            <v>-</v>
          </cell>
          <cell r="DA14" t="str">
            <v>-</v>
          </cell>
          <cell r="DB14" t="str">
            <v>-</v>
          </cell>
          <cell r="DC14" t="str">
            <v>-</v>
          </cell>
          <cell r="DD14" t="str">
            <v>-</v>
          </cell>
          <cell r="DE14" t="str">
            <v>-</v>
          </cell>
          <cell r="DF14" t="str">
            <v>-</v>
          </cell>
          <cell r="DG14" t="str">
            <v>-</v>
          </cell>
          <cell r="DH14" t="str">
            <v>-</v>
          </cell>
          <cell r="DI14" t="str">
            <v>-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</row>
        <row r="15">
          <cell r="C15">
            <v>700000062</v>
          </cell>
          <cell r="D15" t="str">
            <v>SECTOR ARROYO LILIANA</v>
          </cell>
          <cell r="E15">
            <v>2025</v>
          </cell>
          <cell r="F15">
            <v>202514</v>
          </cell>
          <cell r="G15">
            <v>1979</v>
          </cell>
          <cell r="H15">
            <v>2084</v>
          </cell>
          <cell r="I15">
            <v>906</v>
          </cell>
          <cell r="J15" t="str">
            <v>-</v>
          </cell>
          <cell r="K15">
            <v>16</v>
          </cell>
          <cell r="L15">
            <v>6</v>
          </cell>
          <cell r="M15">
            <v>1266</v>
          </cell>
          <cell r="N15">
            <v>1258</v>
          </cell>
          <cell r="O15">
            <v>0</v>
          </cell>
          <cell r="P15" t="str">
            <v>-</v>
          </cell>
          <cell r="Q15">
            <v>6</v>
          </cell>
          <cell r="R15" t="str">
            <v>-</v>
          </cell>
          <cell r="S15">
            <v>37</v>
          </cell>
          <cell r="T15" t="str">
            <v>-</v>
          </cell>
          <cell r="U15">
            <v>1246</v>
          </cell>
          <cell r="V15" t="str">
            <v>-</v>
          </cell>
          <cell r="W15">
            <v>14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1058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532</v>
          </cell>
          <cell r="AH15" t="str">
            <v>-</v>
          </cell>
          <cell r="AI15" t="str">
            <v>-</v>
          </cell>
          <cell r="AJ15" t="str">
            <v>-</v>
          </cell>
          <cell r="AK15">
            <v>208</v>
          </cell>
          <cell r="AL15" t="str">
            <v>-</v>
          </cell>
          <cell r="AM15">
            <v>63.971702880242546</v>
          </cell>
          <cell r="AN15">
            <v>63.9</v>
          </cell>
          <cell r="AO15">
            <v>324</v>
          </cell>
          <cell r="AP15" t="str">
            <v>-</v>
          </cell>
          <cell r="AQ15">
            <v>471</v>
          </cell>
          <cell r="AR15" t="str">
            <v>-</v>
          </cell>
          <cell r="AS15">
            <v>0</v>
          </cell>
          <cell r="AT15" t="str">
            <v>-</v>
          </cell>
          <cell r="AU15">
            <v>229</v>
          </cell>
          <cell r="AV15" t="str">
            <v>-</v>
          </cell>
          <cell r="AW15">
            <v>34</v>
          </cell>
          <cell r="AX15" t="str">
            <v>-</v>
          </cell>
          <cell r="AY15" t="str">
            <v>-</v>
          </cell>
          <cell r="AZ15" t="str">
            <v>-</v>
          </cell>
          <cell r="BA15">
            <v>1127</v>
          </cell>
          <cell r="BB15">
            <v>1135</v>
          </cell>
          <cell r="BC15">
            <v>56.94795351187468</v>
          </cell>
          <cell r="BD15">
            <v>57.7</v>
          </cell>
          <cell r="BE15" t="str">
            <v>-</v>
          </cell>
          <cell r="BF15" t="str">
            <v>-</v>
          </cell>
          <cell r="BG15">
            <v>505887.25</v>
          </cell>
          <cell r="BH15">
            <v>522134</v>
          </cell>
          <cell r="BI15">
            <v>640453256.34000003</v>
          </cell>
          <cell r="BJ15">
            <v>656843969</v>
          </cell>
          <cell r="BK15">
            <v>632662503</v>
          </cell>
          <cell r="BL15" t="str">
            <v>-</v>
          </cell>
          <cell r="BM15">
            <v>7790753.3399999999</v>
          </cell>
          <cell r="BN15" t="str">
            <v>-</v>
          </cell>
          <cell r="BO15">
            <v>512114267.84000003</v>
          </cell>
          <cell r="BP15" t="str">
            <v>-</v>
          </cell>
          <cell r="BQ15">
            <v>7666355.8399999999</v>
          </cell>
          <cell r="BR15" t="str">
            <v>-</v>
          </cell>
          <cell r="BS15">
            <v>1212</v>
          </cell>
          <cell r="BT15" t="str">
            <v>-</v>
          </cell>
          <cell r="BU15">
            <v>504447912</v>
          </cell>
          <cell r="BV15" t="str">
            <v>-</v>
          </cell>
          <cell r="BW15">
            <v>777</v>
          </cell>
          <cell r="BX15" t="str">
            <v>-</v>
          </cell>
          <cell r="BY15">
            <v>516</v>
          </cell>
          <cell r="BZ15" t="str">
            <v>-</v>
          </cell>
          <cell r="CA15">
            <v>111718230</v>
          </cell>
          <cell r="CB15" t="str">
            <v>-</v>
          </cell>
          <cell r="CC15">
            <v>692</v>
          </cell>
          <cell r="CD15" t="str">
            <v>-</v>
          </cell>
          <cell r="CE15">
            <v>636</v>
          </cell>
          <cell r="CF15" t="str">
            <v>-</v>
          </cell>
          <cell r="CG15">
            <v>0</v>
          </cell>
          <cell r="CH15" t="str">
            <v>-</v>
          </cell>
          <cell r="CI15">
            <v>245</v>
          </cell>
          <cell r="CJ15" t="str">
            <v>-</v>
          </cell>
          <cell r="CK15">
            <v>35</v>
          </cell>
          <cell r="CL15" t="str">
            <v>-</v>
          </cell>
          <cell r="CM15">
            <v>16087356</v>
          </cell>
          <cell r="CN15" t="str">
            <v>-</v>
          </cell>
          <cell r="CO15">
            <v>127805586</v>
          </cell>
          <cell r="CP15" t="str">
            <v>-</v>
          </cell>
          <cell r="CQ15">
            <v>0</v>
          </cell>
          <cell r="CR15" t="str">
            <v>-</v>
          </cell>
          <cell r="CS15">
            <v>-2</v>
          </cell>
          <cell r="CT15" t="str">
            <v>-</v>
          </cell>
          <cell r="CU15">
            <v>374</v>
          </cell>
          <cell r="CV15">
            <v>349</v>
          </cell>
          <cell r="CW15">
            <v>197</v>
          </cell>
          <cell r="CX15">
            <v>211</v>
          </cell>
          <cell r="CY15">
            <v>142</v>
          </cell>
          <cell r="CZ15">
            <v>144</v>
          </cell>
          <cell r="DA15">
            <v>56</v>
          </cell>
          <cell r="DB15">
            <v>80</v>
          </cell>
          <cell r="DC15">
            <v>41</v>
          </cell>
          <cell r="DD15">
            <v>45</v>
          </cell>
          <cell r="DE15">
            <v>48</v>
          </cell>
          <cell r="DF15">
            <v>48</v>
          </cell>
          <cell r="DG15">
            <v>145</v>
          </cell>
          <cell r="DH15">
            <v>173</v>
          </cell>
          <cell r="DI15">
            <v>30</v>
          </cell>
          <cell r="DJ15" t="str">
            <v>-</v>
          </cell>
          <cell r="DK15">
            <v>434</v>
          </cell>
          <cell r="DL15" t="str">
            <v>-</v>
          </cell>
          <cell r="DM15">
            <v>639</v>
          </cell>
          <cell r="DN15" t="str">
            <v>-</v>
          </cell>
          <cell r="DO15">
            <v>626</v>
          </cell>
          <cell r="DP15" t="str">
            <v>-</v>
          </cell>
          <cell r="DQ15">
            <v>0</v>
          </cell>
          <cell r="DR15" t="str">
            <v>-</v>
          </cell>
          <cell r="DS15">
            <v>245</v>
          </cell>
          <cell r="DT15" t="str">
            <v>-</v>
          </cell>
          <cell r="DU15">
            <v>35</v>
          </cell>
          <cell r="DV15" t="str">
            <v>-</v>
          </cell>
          <cell r="DW15">
            <v>0</v>
          </cell>
          <cell r="DX15" t="str">
            <v>-</v>
          </cell>
          <cell r="DY15">
            <v>47</v>
          </cell>
        </row>
        <row r="16">
          <cell r="C16">
            <v>700000063</v>
          </cell>
          <cell r="D16" t="str">
            <v>SECTOR RÍO VERONIQUE</v>
          </cell>
          <cell r="E16">
            <v>2025</v>
          </cell>
          <cell r="F16">
            <v>202514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 t="str">
            <v>-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</row>
        <row r="17">
          <cell r="C17">
            <v>700000064</v>
          </cell>
          <cell r="D17" t="str">
            <v>SECTOR TORRENTE MAIRA</v>
          </cell>
          <cell r="E17">
            <v>2025</v>
          </cell>
          <cell r="F17">
            <v>202514</v>
          </cell>
          <cell r="G17">
            <v>1415</v>
          </cell>
          <cell r="H17">
            <v>1485</v>
          </cell>
          <cell r="I17">
            <v>639</v>
          </cell>
          <cell r="J17" t="str">
            <v>-</v>
          </cell>
          <cell r="K17">
            <v>20</v>
          </cell>
          <cell r="L17">
            <v>6</v>
          </cell>
          <cell r="M17">
            <v>936</v>
          </cell>
          <cell r="N17">
            <v>917</v>
          </cell>
          <cell r="O17">
            <v>0</v>
          </cell>
          <cell r="P17" t="str">
            <v>-</v>
          </cell>
          <cell r="Q17">
            <v>0</v>
          </cell>
          <cell r="R17" t="str">
            <v>-</v>
          </cell>
          <cell r="S17">
            <v>12</v>
          </cell>
          <cell r="T17" t="str">
            <v>-</v>
          </cell>
          <cell r="U17">
            <v>930</v>
          </cell>
          <cell r="V17" t="str">
            <v>-</v>
          </cell>
          <cell r="W17">
            <v>6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732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393</v>
          </cell>
          <cell r="AH17" t="str">
            <v>-</v>
          </cell>
          <cell r="AI17" t="str">
            <v>-</v>
          </cell>
          <cell r="AJ17" t="str">
            <v>-</v>
          </cell>
          <cell r="AK17">
            <v>204</v>
          </cell>
          <cell r="AL17" t="str">
            <v>-</v>
          </cell>
          <cell r="AM17">
            <v>66.148409893992934</v>
          </cell>
          <cell r="AN17">
            <v>65.400000000000006</v>
          </cell>
          <cell r="AO17">
            <v>189</v>
          </cell>
          <cell r="AP17" t="str">
            <v>-</v>
          </cell>
          <cell r="AQ17">
            <v>360</v>
          </cell>
          <cell r="AR17" t="str">
            <v>-</v>
          </cell>
          <cell r="AS17">
            <v>0</v>
          </cell>
          <cell r="AT17" t="str">
            <v>-</v>
          </cell>
          <cell r="AU17">
            <v>150</v>
          </cell>
          <cell r="AV17" t="str">
            <v>-</v>
          </cell>
          <cell r="AW17">
            <v>33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797</v>
          </cell>
          <cell r="BB17">
            <v>783</v>
          </cell>
          <cell r="BC17">
            <v>56.325088339222617</v>
          </cell>
          <cell r="BD17">
            <v>55.8</v>
          </cell>
          <cell r="BE17" t="str">
            <v>-</v>
          </cell>
          <cell r="BF17" t="str">
            <v>-</v>
          </cell>
          <cell r="BG17">
            <v>554778.13</v>
          </cell>
          <cell r="BH17">
            <v>604244</v>
          </cell>
          <cell r="BI17">
            <v>519272325.41000003</v>
          </cell>
          <cell r="BJ17">
            <v>554091701</v>
          </cell>
          <cell r="BK17">
            <v>515293683</v>
          </cell>
          <cell r="BL17" t="str">
            <v>-</v>
          </cell>
          <cell r="BM17">
            <v>3978642.41</v>
          </cell>
          <cell r="BN17" t="str">
            <v>-</v>
          </cell>
          <cell r="BO17">
            <v>363689546.41000003</v>
          </cell>
          <cell r="BP17" t="str">
            <v>-</v>
          </cell>
          <cell r="BQ17">
            <v>3910982.41</v>
          </cell>
          <cell r="BR17" t="str">
            <v>-</v>
          </cell>
          <cell r="BS17">
            <v>799</v>
          </cell>
          <cell r="BT17" t="str">
            <v>-</v>
          </cell>
          <cell r="BU17">
            <v>359778564</v>
          </cell>
          <cell r="BV17" t="str">
            <v>-</v>
          </cell>
          <cell r="BW17">
            <v>678</v>
          </cell>
          <cell r="BX17" t="str">
            <v>-</v>
          </cell>
          <cell r="BY17">
            <v>498</v>
          </cell>
          <cell r="BZ17" t="str">
            <v>-</v>
          </cell>
          <cell r="CA17">
            <v>140688119</v>
          </cell>
          <cell r="CB17" t="str">
            <v>-</v>
          </cell>
          <cell r="CC17">
            <v>423</v>
          </cell>
          <cell r="CD17" t="str">
            <v>-</v>
          </cell>
          <cell r="CE17">
            <v>454</v>
          </cell>
          <cell r="CF17" t="str">
            <v>-</v>
          </cell>
          <cell r="CG17">
            <v>0</v>
          </cell>
          <cell r="CH17" t="str">
            <v>-</v>
          </cell>
          <cell r="CI17">
            <v>163</v>
          </cell>
          <cell r="CJ17" t="str">
            <v>-</v>
          </cell>
          <cell r="CK17">
            <v>35</v>
          </cell>
          <cell r="CL17" t="str">
            <v>-</v>
          </cell>
          <cell r="CM17">
            <v>14827000</v>
          </cell>
          <cell r="CN17" t="str">
            <v>-</v>
          </cell>
          <cell r="CO17">
            <v>155515119</v>
          </cell>
          <cell r="CP17" t="str">
            <v>-</v>
          </cell>
          <cell r="CQ17">
            <v>0</v>
          </cell>
          <cell r="CR17" t="str">
            <v>-</v>
          </cell>
          <cell r="CS17">
            <v>22</v>
          </cell>
          <cell r="CT17" t="str">
            <v>-</v>
          </cell>
          <cell r="CU17">
            <v>208</v>
          </cell>
          <cell r="CV17">
            <v>235</v>
          </cell>
          <cell r="CW17">
            <v>131</v>
          </cell>
          <cell r="CX17">
            <v>142</v>
          </cell>
          <cell r="CY17">
            <v>140</v>
          </cell>
          <cell r="CZ17">
            <v>117</v>
          </cell>
          <cell r="DA17">
            <v>74</v>
          </cell>
          <cell r="DB17">
            <v>72</v>
          </cell>
          <cell r="DC17">
            <v>50</v>
          </cell>
          <cell r="DD17">
            <v>57</v>
          </cell>
          <cell r="DE17">
            <v>34</v>
          </cell>
          <cell r="DF17">
            <v>36</v>
          </cell>
          <cell r="DG17">
            <v>158</v>
          </cell>
          <cell r="DH17">
            <v>165</v>
          </cell>
          <cell r="DI17">
            <v>43</v>
          </cell>
          <cell r="DJ17" t="str">
            <v>-</v>
          </cell>
          <cell r="DK17">
            <v>415</v>
          </cell>
          <cell r="DL17" t="str">
            <v>-</v>
          </cell>
          <cell r="DM17">
            <v>361</v>
          </cell>
          <cell r="DN17" t="str">
            <v>-</v>
          </cell>
          <cell r="DO17">
            <v>445</v>
          </cell>
          <cell r="DP17" t="str">
            <v>-</v>
          </cell>
          <cell r="DQ17">
            <v>0</v>
          </cell>
          <cell r="DR17" t="str">
            <v>-</v>
          </cell>
          <cell r="DS17">
            <v>160</v>
          </cell>
          <cell r="DT17" t="str">
            <v>-</v>
          </cell>
          <cell r="DU17">
            <v>34</v>
          </cell>
          <cell r="DV17" t="str">
            <v>-</v>
          </cell>
          <cell r="DW17">
            <v>0</v>
          </cell>
          <cell r="DX17" t="str">
            <v>-</v>
          </cell>
          <cell r="DY17">
            <v>57</v>
          </cell>
        </row>
        <row r="18">
          <cell r="C18">
            <v>700000068</v>
          </cell>
          <cell r="D18" t="str">
            <v>SECTOR CASCADA OLGA</v>
          </cell>
          <cell r="E18">
            <v>2025</v>
          </cell>
          <cell r="F18">
            <v>202514</v>
          </cell>
          <cell r="G18">
            <v>1281</v>
          </cell>
          <cell r="H18">
            <v>1410</v>
          </cell>
          <cell r="I18">
            <v>663</v>
          </cell>
          <cell r="J18" t="str">
            <v>-</v>
          </cell>
          <cell r="K18">
            <v>-22</v>
          </cell>
          <cell r="L18">
            <v>7</v>
          </cell>
          <cell r="M18">
            <v>833</v>
          </cell>
          <cell r="N18">
            <v>886</v>
          </cell>
          <cell r="O18">
            <v>0</v>
          </cell>
          <cell r="P18" t="str">
            <v>-</v>
          </cell>
          <cell r="Q18">
            <v>3</v>
          </cell>
          <cell r="R18" t="str">
            <v>-</v>
          </cell>
          <cell r="S18">
            <v>12</v>
          </cell>
          <cell r="T18" t="str">
            <v>-</v>
          </cell>
          <cell r="U18">
            <v>825</v>
          </cell>
          <cell r="V18" t="str">
            <v>-</v>
          </cell>
          <cell r="W18">
            <v>5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723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280</v>
          </cell>
          <cell r="AH18" t="str">
            <v>-</v>
          </cell>
          <cell r="AI18" t="str">
            <v>-</v>
          </cell>
          <cell r="AJ18" t="str">
            <v>-</v>
          </cell>
          <cell r="AK18">
            <v>110</v>
          </cell>
          <cell r="AL18" t="str">
            <v>-</v>
          </cell>
          <cell r="AM18">
            <v>65.027322404371574</v>
          </cell>
          <cell r="AN18">
            <v>67.599999999999994</v>
          </cell>
          <cell r="AO18">
            <v>170</v>
          </cell>
          <cell r="AP18" t="str">
            <v>-</v>
          </cell>
          <cell r="AQ18">
            <v>348</v>
          </cell>
          <cell r="AR18" t="str">
            <v>-</v>
          </cell>
          <cell r="AS18">
            <v>0</v>
          </cell>
          <cell r="AT18" t="str">
            <v>-</v>
          </cell>
          <cell r="AU18">
            <v>177</v>
          </cell>
          <cell r="AV18" t="str">
            <v>-</v>
          </cell>
          <cell r="AW18">
            <v>28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776</v>
          </cell>
          <cell r="BB18">
            <v>794</v>
          </cell>
          <cell r="BC18">
            <v>60.577673692427794</v>
          </cell>
          <cell r="BD18">
            <v>60.6</v>
          </cell>
          <cell r="BE18" t="str">
            <v>-</v>
          </cell>
          <cell r="BF18" t="str">
            <v>-</v>
          </cell>
          <cell r="BG18">
            <v>539526.49</v>
          </cell>
          <cell r="BH18">
            <v>544861</v>
          </cell>
          <cell r="BI18">
            <v>449425568</v>
          </cell>
          <cell r="BJ18">
            <v>482746790</v>
          </cell>
          <cell r="BK18">
            <v>446368962</v>
          </cell>
          <cell r="BL18" t="str">
            <v>-</v>
          </cell>
          <cell r="BM18">
            <v>3056606</v>
          </cell>
          <cell r="BN18" t="str">
            <v>-</v>
          </cell>
          <cell r="BO18">
            <v>323676618</v>
          </cell>
          <cell r="BP18" t="str">
            <v>-</v>
          </cell>
          <cell r="BQ18">
            <v>3056606</v>
          </cell>
          <cell r="BR18" t="str">
            <v>-</v>
          </cell>
          <cell r="BS18">
            <v>774</v>
          </cell>
          <cell r="BT18" t="str">
            <v>-</v>
          </cell>
          <cell r="BU18">
            <v>320620012</v>
          </cell>
          <cell r="BV18" t="str">
            <v>-</v>
          </cell>
          <cell r="BW18">
            <v>606</v>
          </cell>
          <cell r="BX18" t="str">
            <v>-</v>
          </cell>
          <cell r="BY18">
            <v>300</v>
          </cell>
          <cell r="BZ18" t="str">
            <v>-</v>
          </cell>
          <cell r="CA18">
            <v>110784595</v>
          </cell>
          <cell r="CB18" t="str">
            <v>-</v>
          </cell>
          <cell r="CC18">
            <v>444</v>
          </cell>
          <cell r="CD18" t="str">
            <v>-</v>
          </cell>
          <cell r="CE18">
            <v>457</v>
          </cell>
          <cell r="CF18" t="str">
            <v>-</v>
          </cell>
          <cell r="CG18">
            <v>0</v>
          </cell>
          <cell r="CH18" t="str">
            <v>-</v>
          </cell>
          <cell r="CI18">
            <v>186</v>
          </cell>
          <cell r="CJ18" t="str">
            <v>-</v>
          </cell>
          <cell r="CK18">
            <v>29</v>
          </cell>
          <cell r="CL18" t="str">
            <v>-</v>
          </cell>
          <cell r="CM18">
            <v>14964355</v>
          </cell>
          <cell r="CN18" t="str">
            <v>-</v>
          </cell>
          <cell r="CO18">
            <v>125748950</v>
          </cell>
          <cell r="CP18" t="str">
            <v>-</v>
          </cell>
          <cell r="CQ18">
            <v>0</v>
          </cell>
          <cell r="CR18" t="str">
            <v>-</v>
          </cell>
          <cell r="CS18">
            <v>-2</v>
          </cell>
          <cell r="CT18" t="str">
            <v>-</v>
          </cell>
          <cell r="CU18">
            <v>230</v>
          </cell>
          <cell r="CV18">
            <v>214</v>
          </cell>
          <cell r="CW18">
            <v>127</v>
          </cell>
          <cell r="CX18">
            <v>130</v>
          </cell>
          <cell r="CY18">
            <v>91</v>
          </cell>
          <cell r="CZ18">
            <v>86</v>
          </cell>
          <cell r="DA18">
            <v>61</v>
          </cell>
          <cell r="DB18">
            <v>54</v>
          </cell>
          <cell r="DC18">
            <v>48</v>
          </cell>
          <cell r="DD18">
            <v>48</v>
          </cell>
          <cell r="DE18">
            <v>26</v>
          </cell>
          <cell r="DF18">
            <v>26</v>
          </cell>
          <cell r="DG18">
            <v>135</v>
          </cell>
          <cell r="DH18">
            <v>128</v>
          </cell>
          <cell r="DI18">
            <v>16</v>
          </cell>
          <cell r="DJ18" t="str">
            <v>-</v>
          </cell>
          <cell r="DK18">
            <v>224</v>
          </cell>
          <cell r="DL18" t="str">
            <v>-</v>
          </cell>
          <cell r="DM18">
            <v>394</v>
          </cell>
          <cell r="DN18" t="str">
            <v>-</v>
          </cell>
          <cell r="DO18">
            <v>449</v>
          </cell>
          <cell r="DP18" t="str">
            <v>-</v>
          </cell>
          <cell r="DQ18">
            <v>0</v>
          </cell>
          <cell r="DR18" t="str">
            <v>-</v>
          </cell>
          <cell r="DS18">
            <v>185</v>
          </cell>
          <cell r="DT18" t="str">
            <v>-</v>
          </cell>
          <cell r="DU18">
            <v>29</v>
          </cell>
          <cell r="DV18" t="str">
            <v>-</v>
          </cell>
          <cell r="DW18">
            <v>0</v>
          </cell>
          <cell r="DX18" t="str">
            <v>-</v>
          </cell>
          <cell r="DY18">
            <v>24</v>
          </cell>
        </row>
        <row r="19">
          <cell r="C19">
            <v>700000071</v>
          </cell>
          <cell r="D19" t="str">
            <v>SECTOR CIUDAD BLANCA CAROLINA</v>
          </cell>
          <cell r="E19">
            <v>2025</v>
          </cell>
          <cell r="F19">
            <v>202514</v>
          </cell>
          <cell r="G19">
            <v>1312</v>
          </cell>
          <cell r="H19">
            <v>1518</v>
          </cell>
          <cell r="I19">
            <v>452</v>
          </cell>
          <cell r="J19" t="str">
            <v>-</v>
          </cell>
          <cell r="K19">
            <v>-111</v>
          </cell>
          <cell r="L19">
            <v>6</v>
          </cell>
          <cell r="M19">
            <v>151</v>
          </cell>
          <cell r="N19">
            <v>878</v>
          </cell>
          <cell r="O19">
            <v>0</v>
          </cell>
          <cell r="P19" t="str">
            <v>-</v>
          </cell>
          <cell r="Q19">
            <v>0</v>
          </cell>
          <cell r="R19" t="str">
            <v>-</v>
          </cell>
          <cell r="S19">
            <v>3</v>
          </cell>
          <cell r="T19" t="str">
            <v>-</v>
          </cell>
          <cell r="U19">
            <v>148</v>
          </cell>
          <cell r="V19" t="str">
            <v>-</v>
          </cell>
          <cell r="W19">
            <v>3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132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61</v>
          </cell>
          <cell r="AH19" t="str">
            <v>-</v>
          </cell>
          <cell r="AI19" t="str">
            <v>-</v>
          </cell>
          <cell r="AJ19" t="str">
            <v>-</v>
          </cell>
          <cell r="AK19">
            <v>19</v>
          </cell>
          <cell r="AL19" t="str">
            <v>-</v>
          </cell>
          <cell r="AM19">
            <v>11.509146341463415</v>
          </cell>
          <cell r="AN19">
            <v>61.4</v>
          </cell>
          <cell r="AO19">
            <v>42</v>
          </cell>
          <cell r="AP19" t="str">
            <v>-</v>
          </cell>
          <cell r="AQ19">
            <v>39</v>
          </cell>
          <cell r="AR19" t="str">
            <v>-</v>
          </cell>
          <cell r="AS19">
            <v>0</v>
          </cell>
          <cell r="AT19" t="str">
            <v>-</v>
          </cell>
          <cell r="AU19">
            <v>39</v>
          </cell>
          <cell r="AV19" t="str">
            <v>-</v>
          </cell>
          <cell r="AW19">
            <v>12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131</v>
          </cell>
          <cell r="BB19">
            <v>759</v>
          </cell>
          <cell r="BC19">
            <v>9.9847560975609753</v>
          </cell>
          <cell r="BD19">
            <v>53.1</v>
          </cell>
          <cell r="BE19" t="str">
            <v>-</v>
          </cell>
          <cell r="BF19" t="str">
            <v>-</v>
          </cell>
          <cell r="BG19">
            <v>645395.11</v>
          </cell>
          <cell r="BH19">
            <v>495721</v>
          </cell>
          <cell r="BI19">
            <v>97454661.960000008</v>
          </cell>
          <cell r="BJ19">
            <v>435242781</v>
          </cell>
          <cell r="BK19">
            <v>96387897</v>
          </cell>
          <cell r="BL19" t="str">
            <v>-</v>
          </cell>
          <cell r="BM19">
            <v>1066764.96</v>
          </cell>
          <cell r="BN19" t="str">
            <v>-</v>
          </cell>
          <cell r="BO19">
            <v>81736846.960000008</v>
          </cell>
          <cell r="BP19" t="str">
            <v>-</v>
          </cell>
          <cell r="BQ19">
            <v>1066764.96</v>
          </cell>
          <cell r="BR19" t="str">
            <v>-</v>
          </cell>
          <cell r="BS19">
            <v>144</v>
          </cell>
          <cell r="BT19" t="str">
            <v>-</v>
          </cell>
          <cell r="BU19">
            <v>80670082</v>
          </cell>
          <cell r="BV19" t="str">
            <v>-</v>
          </cell>
          <cell r="BW19">
            <v>86</v>
          </cell>
          <cell r="BX19" t="str">
            <v>-</v>
          </cell>
          <cell r="BY19">
            <v>490</v>
          </cell>
          <cell r="BZ19" t="str">
            <v>-</v>
          </cell>
          <cell r="CA19">
            <v>13729096</v>
          </cell>
          <cell r="CB19" t="str">
            <v>-</v>
          </cell>
          <cell r="CC19">
            <v>584</v>
          </cell>
          <cell r="CD19" t="str">
            <v>-</v>
          </cell>
          <cell r="CE19">
            <v>350</v>
          </cell>
          <cell r="CF19" t="str">
            <v>-</v>
          </cell>
          <cell r="CG19">
            <v>0</v>
          </cell>
          <cell r="CH19" t="str">
            <v>-</v>
          </cell>
          <cell r="CI19">
            <v>102</v>
          </cell>
          <cell r="CJ19" t="str">
            <v>-</v>
          </cell>
          <cell r="CK19">
            <v>16</v>
          </cell>
          <cell r="CL19" t="str">
            <v>-</v>
          </cell>
          <cell r="CM19">
            <v>1988719</v>
          </cell>
          <cell r="CN19" t="str">
            <v>-</v>
          </cell>
          <cell r="CO19">
            <v>15717815</v>
          </cell>
          <cell r="CP19" t="str">
            <v>-</v>
          </cell>
          <cell r="CQ19">
            <v>0</v>
          </cell>
          <cell r="CR19" t="str">
            <v>-</v>
          </cell>
          <cell r="CS19">
            <v>-29</v>
          </cell>
          <cell r="CT19" t="str">
            <v>-</v>
          </cell>
          <cell r="CU19">
            <v>670</v>
          </cell>
          <cell r="CV19">
            <v>240</v>
          </cell>
          <cell r="CW19">
            <v>333</v>
          </cell>
          <cell r="CX19">
            <v>190</v>
          </cell>
          <cell r="CY19">
            <v>158</v>
          </cell>
          <cell r="CZ19">
            <v>104</v>
          </cell>
          <cell r="DA19">
            <v>123</v>
          </cell>
          <cell r="DB19">
            <v>80</v>
          </cell>
          <cell r="DC19">
            <v>70</v>
          </cell>
          <cell r="DD19">
            <v>61</v>
          </cell>
          <cell r="DE19">
            <v>37</v>
          </cell>
          <cell r="DF19">
            <v>34</v>
          </cell>
          <cell r="DG19">
            <v>230</v>
          </cell>
          <cell r="DH19">
            <v>175</v>
          </cell>
          <cell r="DI19">
            <v>8</v>
          </cell>
          <cell r="DJ19" t="str">
            <v>-</v>
          </cell>
          <cell r="DK19">
            <v>366</v>
          </cell>
          <cell r="DL19" t="str">
            <v>-</v>
          </cell>
          <cell r="DM19">
            <v>494</v>
          </cell>
          <cell r="DN19" t="str">
            <v>-</v>
          </cell>
          <cell r="DO19">
            <v>335</v>
          </cell>
          <cell r="DP19" t="str">
            <v>-</v>
          </cell>
          <cell r="DQ19">
            <v>0</v>
          </cell>
          <cell r="DR19" t="str">
            <v>-</v>
          </cell>
          <cell r="DS19">
            <v>101</v>
          </cell>
          <cell r="DT19" t="str">
            <v>-</v>
          </cell>
          <cell r="DU19">
            <v>16</v>
          </cell>
          <cell r="DV19" t="str">
            <v>-</v>
          </cell>
          <cell r="DW19">
            <v>0</v>
          </cell>
          <cell r="DX19" t="str">
            <v>-</v>
          </cell>
          <cell r="DY19">
            <v>8</v>
          </cell>
        </row>
        <row r="20">
          <cell r="C20">
            <v>700000072</v>
          </cell>
          <cell r="D20" t="str">
            <v>SECTOR NIRVANA LILIANA</v>
          </cell>
          <cell r="E20">
            <v>2025</v>
          </cell>
          <cell r="F20">
            <v>202514</v>
          </cell>
          <cell r="G20">
            <v>1239</v>
          </cell>
          <cell r="H20">
            <v>1408</v>
          </cell>
          <cell r="I20">
            <v>534</v>
          </cell>
          <cell r="J20" t="str">
            <v>-</v>
          </cell>
          <cell r="K20">
            <v>-73</v>
          </cell>
          <cell r="L20">
            <v>8</v>
          </cell>
          <cell r="M20">
            <v>163</v>
          </cell>
          <cell r="N20">
            <v>832</v>
          </cell>
          <cell r="O20">
            <v>0</v>
          </cell>
          <cell r="P20" t="str">
            <v>-</v>
          </cell>
          <cell r="Q20">
            <v>1</v>
          </cell>
          <cell r="R20" t="str">
            <v>-</v>
          </cell>
          <cell r="S20">
            <v>1</v>
          </cell>
          <cell r="T20" t="str">
            <v>-</v>
          </cell>
          <cell r="U20">
            <v>162</v>
          </cell>
          <cell r="V20" t="str">
            <v>-</v>
          </cell>
          <cell r="W20">
            <v>0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140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47</v>
          </cell>
          <cell r="AH20" t="str">
            <v>-</v>
          </cell>
          <cell r="AI20" t="str">
            <v>-</v>
          </cell>
          <cell r="AJ20" t="str">
            <v>-</v>
          </cell>
          <cell r="AK20">
            <v>23</v>
          </cell>
          <cell r="AL20" t="str">
            <v>-</v>
          </cell>
          <cell r="AM20">
            <v>13.155770782889428</v>
          </cell>
          <cell r="AN20">
            <v>62.9</v>
          </cell>
          <cell r="AO20">
            <v>24</v>
          </cell>
          <cell r="AP20" t="str">
            <v>-</v>
          </cell>
          <cell r="AQ20">
            <v>63</v>
          </cell>
          <cell r="AR20" t="str">
            <v>-</v>
          </cell>
          <cell r="AS20">
            <v>0</v>
          </cell>
          <cell r="AT20" t="str">
            <v>-</v>
          </cell>
          <cell r="AU20">
            <v>44</v>
          </cell>
          <cell r="AV20" t="str">
            <v>-</v>
          </cell>
          <cell r="AW20">
            <v>9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150</v>
          </cell>
          <cell r="BB20">
            <v>714</v>
          </cell>
          <cell r="BC20">
            <v>12.106537530266344</v>
          </cell>
          <cell r="BD20">
            <v>54</v>
          </cell>
          <cell r="BE20" t="str">
            <v>-</v>
          </cell>
          <cell r="BF20" t="str">
            <v>-</v>
          </cell>
          <cell r="BG20">
            <v>515248.51</v>
          </cell>
          <cell r="BH20">
            <v>455567</v>
          </cell>
          <cell r="BI20">
            <v>83985506.5</v>
          </cell>
          <cell r="BJ20">
            <v>379031822</v>
          </cell>
          <cell r="BK20">
            <v>83786989</v>
          </cell>
          <cell r="BL20" t="str">
            <v>-</v>
          </cell>
          <cell r="BM20">
            <v>198517.5</v>
          </cell>
          <cell r="BN20" t="str">
            <v>-</v>
          </cell>
          <cell r="BO20">
            <v>62294066.5</v>
          </cell>
          <cell r="BP20" t="str">
            <v>-</v>
          </cell>
          <cell r="BQ20">
            <v>198517.5</v>
          </cell>
          <cell r="BR20" t="str">
            <v>-</v>
          </cell>
          <cell r="BS20">
            <v>154</v>
          </cell>
          <cell r="BT20" t="str">
            <v>-</v>
          </cell>
          <cell r="BU20">
            <v>62095549</v>
          </cell>
          <cell r="BV20" t="str">
            <v>-</v>
          </cell>
          <cell r="BW20">
            <v>102</v>
          </cell>
          <cell r="BX20" t="str">
            <v>-</v>
          </cell>
          <cell r="BY20">
            <v>424</v>
          </cell>
          <cell r="BZ20" t="str">
            <v>-</v>
          </cell>
          <cell r="CA20">
            <v>19278490</v>
          </cell>
          <cell r="CB20" t="str">
            <v>-</v>
          </cell>
          <cell r="CC20">
            <v>470</v>
          </cell>
          <cell r="CD20" t="str">
            <v>-</v>
          </cell>
          <cell r="CE20">
            <v>393</v>
          </cell>
          <cell r="CF20" t="str">
            <v>-</v>
          </cell>
          <cell r="CG20">
            <v>0</v>
          </cell>
          <cell r="CH20" t="str">
            <v>-</v>
          </cell>
          <cell r="CI20">
            <v>136</v>
          </cell>
          <cell r="CJ20" t="str">
            <v>-</v>
          </cell>
          <cell r="CK20">
            <v>17</v>
          </cell>
          <cell r="CL20" t="str">
            <v>-</v>
          </cell>
          <cell r="CM20">
            <v>2412950</v>
          </cell>
          <cell r="CN20" t="str">
            <v>-</v>
          </cell>
          <cell r="CO20">
            <v>21691440</v>
          </cell>
          <cell r="CP20" t="str">
            <v>-</v>
          </cell>
          <cell r="CQ20">
            <v>0</v>
          </cell>
          <cell r="CR20" t="str">
            <v>-</v>
          </cell>
          <cell r="CS20">
            <v>-38</v>
          </cell>
          <cell r="CT20" t="str">
            <v>-</v>
          </cell>
          <cell r="CU20">
            <v>707</v>
          </cell>
          <cell r="CV20">
            <v>236</v>
          </cell>
          <cell r="CW20">
            <v>226</v>
          </cell>
          <cell r="CX20">
            <v>182</v>
          </cell>
          <cell r="CY20">
            <v>143</v>
          </cell>
          <cell r="CZ20">
            <v>96</v>
          </cell>
          <cell r="DA20">
            <v>84</v>
          </cell>
          <cell r="DB20">
            <v>67</v>
          </cell>
          <cell r="DC20">
            <v>70</v>
          </cell>
          <cell r="DD20">
            <v>50</v>
          </cell>
          <cell r="DE20">
            <v>47</v>
          </cell>
          <cell r="DF20">
            <v>31</v>
          </cell>
          <cell r="DG20">
            <v>201</v>
          </cell>
          <cell r="DH20">
            <v>148</v>
          </cell>
          <cell r="DI20">
            <v>6</v>
          </cell>
          <cell r="DJ20" t="str">
            <v>-</v>
          </cell>
          <cell r="DK20">
            <v>298</v>
          </cell>
          <cell r="DL20" t="str">
            <v>-</v>
          </cell>
          <cell r="DM20">
            <v>407</v>
          </cell>
          <cell r="DN20" t="str">
            <v>-</v>
          </cell>
          <cell r="DO20">
            <v>382</v>
          </cell>
          <cell r="DP20" t="str">
            <v>-</v>
          </cell>
          <cell r="DQ20">
            <v>0</v>
          </cell>
          <cell r="DR20" t="str">
            <v>-</v>
          </cell>
          <cell r="DS20">
            <v>135</v>
          </cell>
          <cell r="DT20" t="str">
            <v>-</v>
          </cell>
          <cell r="DU20">
            <v>17</v>
          </cell>
          <cell r="DV20" t="str">
            <v>-</v>
          </cell>
          <cell r="DW20">
            <v>0</v>
          </cell>
          <cell r="DX20" t="str">
            <v>-</v>
          </cell>
          <cell r="DY20">
            <v>9</v>
          </cell>
        </row>
        <row r="21">
          <cell r="C21">
            <v>700000076</v>
          </cell>
          <cell r="D21" t="str">
            <v>SECTOR LETICIA</v>
          </cell>
          <cell r="E21">
            <v>2025</v>
          </cell>
          <cell r="F21">
            <v>202514</v>
          </cell>
          <cell r="G21">
            <v>163</v>
          </cell>
          <cell r="H21">
            <v>165</v>
          </cell>
          <cell r="I21">
            <v>47</v>
          </cell>
          <cell r="J21" t="str">
            <v>-</v>
          </cell>
          <cell r="K21">
            <v>0</v>
          </cell>
          <cell r="L21">
            <v>1</v>
          </cell>
          <cell r="M21">
            <v>104</v>
          </cell>
          <cell r="N21">
            <v>99</v>
          </cell>
          <cell r="O21">
            <v>0</v>
          </cell>
          <cell r="P21" t="str">
            <v>-</v>
          </cell>
          <cell r="Q21">
            <v>0</v>
          </cell>
          <cell r="R21" t="str">
            <v>-</v>
          </cell>
          <cell r="S21">
            <v>0</v>
          </cell>
          <cell r="T21" t="str">
            <v>-</v>
          </cell>
          <cell r="U21">
            <v>104</v>
          </cell>
          <cell r="V21" t="str">
            <v>-</v>
          </cell>
          <cell r="W21">
            <v>0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74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64</v>
          </cell>
          <cell r="AH21" t="str">
            <v>-</v>
          </cell>
          <cell r="AI21" t="str">
            <v>-</v>
          </cell>
          <cell r="AJ21" t="str">
            <v>-</v>
          </cell>
          <cell r="AK21">
            <v>30</v>
          </cell>
          <cell r="AL21" t="str">
            <v>-</v>
          </cell>
          <cell r="AM21">
            <v>63.803680981595093</v>
          </cell>
          <cell r="AN21">
            <v>60.4</v>
          </cell>
          <cell r="AO21">
            <v>34</v>
          </cell>
          <cell r="AP21" t="str">
            <v>-</v>
          </cell>
          <cell r="AQ21">
            <v>30</v>
          </cell>
          <cell r="AR21" t="str">
            <v>-</v>
          </cell>
          <cell r="AS21">
            <v>0</v>
          </cell>
          <cell r="AT21" t="str">
            <v>-</v>
          </cell>
          <cell r="AU21">
            <v>8</v>
          </cell>
          <cell r="AV21" t="str">
            <v>-</v>
          </cell>
          <cell r="AW21">
            <v>2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91</v>
          </cell>
          <cell r="BB21">
            <v>82</v>
          </cell>
          <cell r="BC21">
            <v>55.828220858895705</v>
          </cell>
          <cell r="BD21">
            <v>50</v>
          </cell>
          <cell r="BE21" t="str">
            <v>-</v>
          </cell>
          <cell r="BF21" t="str">
            <v>-</v>
          </cell>
          <cell r="BG21">
            <v>437336.09</v>
          </cell>
          <cell r="BH21">
            <v>473983</v>
          </cell>
          <cell r="BI21">
            <v>45482953</v>
          </cell>
          <cell r="BJ21">
            <v>46924327</v>
          </cell>
          <cell r="BK21">
            <v>45482953</v>
          </cell>
          <cell r="BL21" t="str">
            <v>-</v>
          </cell>
          <cell r="BM21">
            <v>0</v>
          </cell>
          <cell r="BN21" t="str">
            <v>-</v>
          </cell>
          <cell r="BO21">
            <v>33150878</v>
          </cell>
          <cell r="BP21" t="str">
            <v>-</v>
          </cell>
          <cell r="BQ21">
            <v>0</v>
          </cell>
          <cell r="BR21" t="str">
            <v>-</v>
          </cell>
          <cell r="BS21">
            <v>94</v>
          </cell>
          <cell r="BT21" t="str">
            <v>-</v>
          </cell>
          <cell r="BU21">
            <v>33150878</v>
          </cell>
          <cell r="BV21" t="str">
            <v>-</v>
          </cell>
          <cell r="BW21">
            <v>70</v>
          </cell>
          <cell r="BX21" t="str">
            <v>-</v>
          </cell>
          <cell r="BY21">
            <v>74</v>
          </cell>
          <cell r="BZ21" t="str">
            <v>-</v>
          </cell>
          <cell r="CA21">
            <v>7875860</v>
          </cell>
          <cell r="CB21" t="str">
            <v>-</v>
          </cell>
          <cell r="CC21">
            <v>70</v>
          </cell>
          <cell r="CD21" t="str">
            <v>-</v>
          </cell>
          <cell r="CE21">
            <v>36</v>
          </cell>
          <cell r="CF21" t="str">
            <v>-</v>
          </cell>
          <cell r="CG21">
            <v>0</v>
          </cell>
          <cell r="CH21" t="str">
            <v>-</v>
          </cell>
          <cell r="CI21">
            <v>10</v>
          </cell>
          <cell r="CJ21" t="str">
            <v>-</v>
          </cell>
          <cell r="CK21">
            <v>2</v>
          </cell>
          <cell r="CL21" t="str">
            <v>-</v>
          </cell>
          <cell r="CM21">
            <v>4456215</v>
          </cell>
          <cell r="CN21" t="str">
            <v>-</v>
          </cell>
          <cell r="CO21">
            <v>12332075</v>
          </cell>
          <cell r="CP21" t="str">
            <v>-</v>
          </cell>
          <cell r="CQ21">
            <v>0</v>
          </cell>
          <cell r="CR21" t="str">
            <v>-</v>
          </cell>
          <cell r="CS21">
            <v>-5</v>
          </cell>
          <cell r="CT21" t="str">
            <v>-</v>
          </cell>
          <cell r="CU21">
            <v>26</v>
          </cell>
          <cell r="CV21">
            <v>30</v>
          </cell>
          <cell r="CW21">
            <v>21</v>
          </cell>
          <cell r="CX21">
            <v>28</v>
          </cell>
          <cell r="CY21">
            <v>12</v>
          </cell>
          <cell r="CZ21">
            <v>10</v>
          </cell>
          <cell r="DA21">
            <v>9</v>
          </cell>
          <cell r="DB21">
            <v>8</v>
          </cell>
          <cell r="DC21">
            <v>9</v>
          </cell>
          <cell r="DD21">
            <v>9</v>
          </cell>
          <cell r="DE21">
            <v>11</v>
          </cell>
          <cell r="DF21">
            <v>10</v>
          </cell>
          <cell r="DG21">
            <v>29</v>
          </cell>
          <cell r="DH21">
            <v>27</v>
          </cell>
          <cell r="DI21">
            <v>3</v>
          </cell>
          <cell r="DJ21" t="str">
            <v>-</v>
          </cell>
          <cell r="DK21">
            <v>57</v>
          </cell>
          <cell r="DL21" t="str">
            <v>-</v>
          </cell>
          <cell r="DM21">
            <v>59</v>
          </cell>
          <cell r="DN21" t="str">
            <v>-</v>
          </cell>
          <cell r="DO21">
            <v>35</v>
          </cell>
          <cell r="DP21" t="str">
            <v>-</v>
          </cell>
          <cell r="DQ21">
            <v>0</v>
          </cell>
          <cell r="DR21" t="str">
            <v>-</v>
          </cell>
          <cell r="DS21">
            <v>10</v>
          </cell>
          <cell r="DT21" t="str">
            <v>-</v>
          </cell>
          <cell r="DU21">
            <v>2</v>
          </cell>
          <cell r="DV21" t="str">
            <v>-</v>
          </cell>
          <cell r="DW21">
            <v>0</v>
          </cell>
          <cell r="DX21" t="str">
            <v>-</v>
          </cell>
          <cell r="DY21">
            <v>6</v>
          </cell>
        </row>
        <row r="22">
          <cell r="C22">
            <v>700000077</v>
          </cell>
          <cell r="D22" t="str">
            <v>SECTOR BORONDO AMANDA</v>
          </cell>
          <cell r="E22">
            <v>2025</v>
          </cell>
          <cell r="F22">
            <v>202514</v>
          </cell>
          <cell r="G22">
            <v>1451</v>
          </cell>
          <cell r="H22">
            <v>1728</v>
          </cell>
          <cell r="I22">
            <v>693</v>
          </cell>
          <cell r="J22" t="str">
            <v>-</v>
          </cell>
          <cell r="K22">
            <v>-108</v>
          </cell>
          <cell r="L22">
            <v>8</v>
          </cell>
          <cell r="M22">
            <v>232</v>
          </cell>
          <cell r="N22">
            <v>980</v>
          </cell>
          <cell r="O22">
            <v>0</v>
          </cell>
          <cell r="P22" t="str">
            <v>-</v>
          </cell>
          <cell r="Q22">
            <v>2</v>
          </cell>
          <cell r="R22" t="str">
            <v>-</v>
          </cell>
          <cell r="S22">
            <v>8</v>
          </cell>
          <cell r="T22" t="str">
            <v>-</v>
          </cell>
          <cell r="U22">
            <v>228</v>
          </cell>
          <cell r="V22" t="str">
            <v>-</v>
          </cell>
          <cell r="W22">
            <v>2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204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70</v>
          </cell>
          <cell r="AH22" t="str">
            <v>-</v>
          </cell>
          <cell r="AI22" t="str">
            <v>-</v>
          </cell>
          <cell r="AJ22" t="str">
            <v>-</v>
          </cell>
          <cell r="AK22">
            <v>28</v>
          </cell>
          <cell r="AL22" t="str">
            <v>-</v>
          </cell>
          <cell r="AM22">
            <v>15.988973121984836</v>
          </cell>
          <cell r="AN22">
            <v>62.5</v>
          </cell>
          <cell r="AO22">
            <v>42</v>
          </cell>
          <cell r="AP22" t="str">
            <v>-</v>
          </cell>
          <cell r="AQ22">
            <v>89</v>
          </cell>
          <cell r="AR22" t="str">
            <v>-</v>
          </cell>
          <cell r="AS22">
            <v>0</v>
          </cell>
          <cell r="AT22" t="str">
            <v>-</v>
          </cell>
          <cell r="AU22">
            <v>59</v>
          </cell>
          <cell r="AV22" t="str">
            <v>-</v>
          </cell>
          <cell r="AW22">
            <v>14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219</v>
          </cell>
          <cell r="BB22">
            <v>856</v>
          </cell>
          <cell r="BC22">
            <v>15.09303928325293</v>
          </cell>
          <cell r="BD22">
            <v>54.6</v>
          </cell>
          <cell r="BE22" t="str">
            <v>-</v>
          </cell>
          <cell r="BF22" t="str">
            <v>-</v>
          </cell>
          <cell r="BG22">
            <v>512367.47</v>
          </cell>
          <cell r="BH22">
            <v>472961</v>
          </cell>
          <cell r="BI22">
            <v>118869253</v>
          </cell>
          <cell r="BJ22">
            <v>463502140</v>
          </cell>
          <cell r="BK22">
            <v>117049124</v>
          </cell>
          <cell r="BL22" t="str">
            <v>-</v>
          </cell>
          <cell r="BM22">
            <v>1820129</v>
          </cell>
          <cell r="BN22" t="str">
            <v>-</v>
          </cell>
          <cell r="BO22">
            <v>89610323</v>
          </cell>
          <cell r="BP22" t="str">
            <v>-</v>
          </cell>
          <cell r="BQ22">
            <v>1820129</v>
          </cell>
          <cell r="BR22" t="str">
            <v>-</v>
          </cell>
          <cell r="BS22">
            <v>211</v>
          </cell>
          <cell r="BT22" t="str">
            <v>-</v>
          </cell>
          <cell r="BU22">
            <v>87790194</v>
          </cell>
          <cell r="BV22" t="str">
            <v>-</v>
          </cell>
          <cell r="BW22">
            <v>158</v>
          </cell>
          <cell r="BX22" t="str">
            <v>-</v>
          </cell>
          <cell r="BY22">
            <v>387</v>
          </cell>
          <cell r="BZ22" t="str">
            <v>-</v>
          </cell>
          <cell r="CA22">
            <v>24923150</v>
          </cell>
          <cell r="CB22" t="str">
            <v>-</v>
          </cell>
          <cell r="CC22">
            <v>605</v>
          </cell>
          <cell r="CD22" t="str">
            <v>-</v>
          </cell>
          <cell r="CE22">
            <v>527</v>
          </cell>
          <cell r="CF22" t="str">
            <v>-</v>
          </cell>
          <cell r="CG22">
            <v>0</v>
          </cell>
          <cell r="CH22" t="str">
            <v>-</v>
          </cell>
          <cell r="CI22">
            <v>169</v>
          </cell>
          <cell r="CJ22" t="str">
            <v>-</v>
          </cell>
          <cell r="CK22">
            <v>18</v>
          </cell>
          <cell r="CL22" t="str">
            <v>-</v>
          </cell>
          <cell r="CM22">
            <v>4335780</v>
          </cell>
          <cell r="CN22" t="str">
            <v>-</v>
          </cell>
          <cell r="CO22">
            <v>29258930</v>
          </cell>
          <cell r="CP22" t="str">
            <v>-</v>
          </cell>
          <cell r="CQ22">
            <v>0</v>
          </cell>
          <cell r="CR22" t="str">
            <v>-</v>
          </cell>
          <cell r="CS22">
            <v>-60</v>
          </cell>
          <cell r="CT22" t="str">
            <v>-</v>
          </cell>
          <cell r="CU22">
            <v>762</v>
          </cell>
          <cell r="CV22">
            <v>261</v>
          </cell>
          <cell r="CW22">
            <v>255</v>
          </cell>
          <cell r="CX22">
            <v>207</v>
          </cell>
          <cell r="CY22">
            <v>202</v>
          </cell>
          <cell r="CZ22">
            <v>114</v>
          </cell>
          <cell r="DA22">
            <v>117</v>
          </cell>
          <cell r="DB22">
            <v>87</v>
          </cell>
          <cell r="DC22">
            <v>75</v>
          </cell>
          <cell r="DD22">
            <v>65</v>
          </cell>
          <cell r="DE22">
            <v>63</v>
          </cell>
          <cell r="DF22">
            <v>37</v>
          </cell>
          <cell r="DG22">
            <v>255</v>
          </cell>
          <cell r="DH22">
            <v>189</v>
          </cell>
          <cell r="DI22">
            <v>3</v>
          </cell>
          <cell r="DJ22" t="str">
            <v>-</v>
          </cell>
          <cell r="DK22">
            <v>258</v>
          </cell>
          <cell r="DL22" t="str">
            <v>-</v>
          </cell>
          <cell r="DM22">
            <v>500</v>
          </cell>
          <cell r="DN22" t="str">
            <v>-</v>
          </cell>
          <cell r="DO22">
            <v>507</v>
          </cell>
          <cell r="DP22" t="str">
            <v>-</v>
          </cell>
          <cell r="DQ22">
            <v>0</v>
          </cell>
          <cell r="DR22" t="str">
            <v>-</v>
          </cell>
          <cell r="DS22">
            <v>168</v>
          </cell>
          <cell r="DT22" t="str">
            <v>-</v>
          </cell>
          <cell r="DU22">
            <v>18</v>
          </cell>
          <cell r="DV22" t="str">
            <v>-</v>
          </cell>
          <cell r="DW22">
            <v>0</v>
          </cell>
          <cell r="DX22" t="str">
            <v>-</v>
          </cell>
          <cell r="DY22">
            <v>3</v>
          </cell>
        </row>
        <row r="23">
          <cell r="C23">
            <v>700000078</v>
          </cell>
          <cell r="D23" t="str">
            <v>SECTOR DELIRIO ZOLANDY</v>
          </cell>
          <cell r="E23">
            <v>2025</v>
          </cell>
          <cell r="F23">
            <v>202514</v>
          </cell>
          <cell r="G23">
            <v>1592</v>
          </cell>
          <cell r="H23">
            <v>1686</v>
          </cell>
          <cell r="I23">
            <v>661</v>
          </cell>
          <cell r="J23" t="str">
            <v>-</v>
          </cell>
          <cell r="K23">
            <v>-121</v>
          </cell>
          <cell r="L23">
            <v>8</v>
          </cell>
          <cell r="M23">
            <v>280</v>
          </cell>
          <cell r="N23">
            <v>1081</v>
          </cell>
          <cell r="O23">
            <v>0</v>
          </cell>
          <cell r="P23" t="str">
            <v>-</v>
          </cell>
          <cell r="Q23">
            <v>0</v>
          </cell>
          <cell r="R23" t="str">
            <v>-</v>
          </cell>
          <cell r="S23">
            <v>6</v>
          </cell>
          <cell r="T23" t="str">
            <v>-</v>
          </cell>
          <cell r="U23">
            <v>278</v>
          </cell>
          <cell r="V23" t="str">
            <v>-</v>
          </cell>
          <cell r="W23">
            <v>2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238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>
            <v>101</v>
          </cell>
          <cell r="AH23" t="str">
            <v>-</v>
          </cell>
          <cell r="AI23" t="str">
            <v>-</v>
          </cell>
          <cell r="AJ23" t="str">
            <v>-</v>
          </cell>
          <cell r="AK23">
            <v>42</v>
          </cell>
          <cell r="AL23" t="str">
            <v>-</v>
          </cell>
          <cell r="AM23">
            <v>17.587939698492463</v>
          </cell>
          <cell r="AN23">
            <v>62.5</v>
          </cell>
          <cell r="AO23">
            <v>59</v>
          </cell>
          <cell r="AP23" t="str">
            <v>-</v>
          </cell>
          <cell r="AQ23">
            <v>111</v>
          </cell>
          <cell r="AR23" t="str">
            <v>-</v>
          </cell>
          <cell r="AS23">
            <v>0</v>
          </cell>
          <cell r="AT23" t="str">
            <v>-</v>
          </cell>
          <cell r="AU23">
            <v>61</v>
          </cell>
          <cell r="AV23" t="str">
            <v>-</v>
          </cell>
          <cell r="AW23">
            <v>7</v>
          </cell>
          <cell r="AX23" t="str">
            <v>-</v>
          </cell>
          <cell r="AY23" t="str">
            <v>-</v>
          </cell>
          <cell r="AZ23" t="str">
            <v>-</v>
          </cell>
          <cell r="BA23">
            <v>259</v>
          </cell>
          <cell r="BB23">
            <v>913</v>
          </cell>
          <cell r="BC23">
            <v>16.268844221105528</v>
          </cell>
          <cell r="BD23">
            <v>52.8</v>
          </cell>
          <cell r="BE23" t="str">
            <v>-</v>
          </cell>
          <cell r="BF23" t="str">
            <v>-</v>
          </cell>
          <cell r="BG23">
            <v>449468.41</v>
          </cell>
          <cell r="BH23">
            <v>439448</v>
          </cell>
          <cell r="BI23">
            <v>125851155.5</v>
          </cell>
          <cell r="BJ23">
            <v>475042752</v>
          </cell>
          <cell r="BK23">
            <v>124927143</v>
          </cell>
          <cell r="BL23" t="str">
            <v>-</v>
          </cell>
          <cell r="BM23">
            <v>924012.5</v>
          </cell>
          <cell r="BN23" t="str">
            <v>-</v>
          </cell>
          <cell r="BO23">
            <v>95248998.5</v>
          </cell>
          <cell r="BP23" t="str">
            <v>-</v>
          </cell>
          <cell r="BQ23">
            <v>924012.5</v>
          </cell>
          <cell r="BR23" t="str">
            <v>-</v>
          </cell>
          <cell r="BS23">
            <v>266</v>
          </cell>
          <cell r="BT23" t="str">
            <v>-</v>
          </cell>
          <cell r="BU23">
            <v>94324986</v>
          </cell>
          <cell r="BV23" t="str">
            <v>-</v>
          </cell>
          <cell r="BW23">
            <v>173</v>
          </cell>
          <cell r="BX23" t="str">
            <v>-</v>
          </cell>
          <cell r="BY23">
            <v>601</v>
          </cell>
          <cell r="BZ23" t="str">
            <v>-</v>
          </cell>
          <cell r="CA23">
            <v>26928080</v>
          </cell>
          <cell r="CB23" t="str">
            <v>-</v>
          </cell>
          <cell r="CC23">
            <v>606</v>
          </cell>
          <cell r="CD23" t="str">
            <v>-</v>
          </cell>
          <cell r="CE23">
            <v>489</v>
          </cell>
          <cell r="CF23" t="str">
            <v>-</v>
          </cell>
          <cell r="CG23">
            <v>0</v>
          </cell>
          <cell r="CH23" t="str">
            <v>-</v>
          </cell>
          <cell r="CI23">
            <v>168</v>
          </cell>
          <cell r="CJ23" t="str">
            <v>-</v>
          </cell>
          <cell r="CK23">
            <v>19</v>
          </cell>
          <cell r="CL23" t="str">
            <v>-</v>
          </cell>
          <cell r="CM23">
            <v>3674077</v>
          </cell>
          <cell r="CN23" t="str">
            <v>-</v>
          </cell>
          <cell r="CO23">
            <v>30602157</v>
          </cell>
          <cell r="CP23" t="str">
            <v>-</v>
          </cell>
          <cell r="CQ23">
            <v>0</v>
          </cell>
          <cell r="CR23" t="str">
            <v>-</v>
          </cell>
          <cell r="CS23">
            <v>-61</v>
          </cell>
          <cell r="CT23" t="str">
            <v>-</v>
          </cell>
          <cell r="CU23">
            <v>843</v>
          </cell>
          <cell r="CV23">
            <v>304</v>
          </cell>
          <cell r="CW23">
            <v>279</v>
          </cell>
          <cell r="CX23">
            <v>236</v>
          </cell>
          <cell r="CY23">
            <v>190</v>
          </cell>
          <cell r="CZ23">
            <v>125</v>
          </cell>
          <cell r="DA23">
            <v>134</v>
          </cell>
          <cell r="DB23">
            <v>104</v>
          </cell>
          <cell r="DC23">
            <v>85</v>
          </cell>
          <cell r="DD23">
            <v>81</v>
          </cell>
          <cell r="DE23">
            <v>72</v>
          </cell>
          <cell r="DF23">
            <v>41</v>
          </cell>
          <cell r="DG23">
            <v>291</v>
          </cell>
          <cell r="DH23">
            <v>226</v>
          </cell>
          <cell r="DI23">
            <v>8</v>
          </cell>
          <cell r="DJ23" t="str">
            <v>-</v>
          </cell>
          <cell r="DK23">
            <v>422</v>
          </cell>
          <cell r="DL23" t="str">
            <v>-</v>
          </cell>
          <cell r="DM23">
            <v>509</v>
          </cell>
          <cell r="DN23" t="str">
            <v>-</v>
          </cell>
          <cell r="DO23">
            <v>475</v>
          </cell>
          <cell r="DP23" t="str">
            <v>-</v>
          </cell>
          <cell r="DQ23">
            <v>0</v>
          </cell>
          <cell r="DR23" t="str">
            <v>-</v>
          </cell>
          <cell r="DS23">
            <v>167</v>
          </cell>
          <cell r="DT23" t="str">
            <v>-</v>
          </cell>
          <cell r="DU23">
            <v>19</v>
          </cell>
          <cell r="DV23" t="str">
            <v>-</v>
          </cell>
          <cell r="DW23">
            <v>0</v>
          </cell>
          <cell r="DX23" t="str">
            <v>-</v>
          </cell>
          <cell r="DY23">
            <v>12</v>
          </cell>
        </row>
        <row r="24">
          <cell r="C24">
            <v>700000079</v>
          </cell>
          <cell r="D24" t="str">
            <v>SECTOR ERMITA MARYURI</v>
          </cell>
          <cell r="E24">
            <v>2025</v>
          </cell>
          <cell r="F24">
            <v>202514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</row>
        <row r="25">
          <cell r="C25">
            <v>700000082</v>
          </cell>
          <cell r="D25" t="str">
            <v>SECTOR PANCE NATALIA</v>
          </cell>
          <cell r="E25">
            <v>2025</v>
          </cell>
          <cell r="F25">
            <v>202514</v>
          </cell>
          <cell r="G25">
            <v>1301</v>
          </cell>
          <cell r="H25">
            <v>1360</v>
          </cell>
          <cell r="I25">
            <v>521</v>
          </cell>
          <cell r="J25" t="str">
            <v>-</v>
          </cell>
          <cell r="K25">
            <v>-104</v>
          </cell>
          <cell r="L25">
            <v>8</v>
          </cell>
          <cell r="M25">
            <v>166</v>
          </cell>
          <cell r="N25">
            <v>883</v>
          </cell>
          <cell r="O25">
            <v>0</v>
          </cell>
          <cell r="P25" t="str">
            <v>-</v>
          </cell>
          <cell r="Q25">
            <v>1</v>
          </cell>
          <cell r="R25" t="str">
            <v>-</v>
          </cell>
          <cell r="S25">
            <v>7</v>
          </cell>
          <cell r="T25" t="str">
            <v>-</v>
          </cell>
          <cell r="U25">
            <v>165</v>
          </cell>
          <cell r="V25" t="str">
            <v>-</v>
          </cell>
          <cell r="W25">
            <v>0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149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45</v>
          </cell>
          <cell r="AH25" t="str">
            <v>-</v>
          </cell>
          <cell r="AI25" t="str">
            <v>-</v>
          </cell>
          <cell r="AJ25" t="str">
            <v>-</v>
          </cell>
          <cell r="AK25">
            <v>17</v>
          </cell>
          <cell r="AL25" t="str">
            <v>-</v>
          </cell>
          <cell r="AM25">
            <v>12.759415833973867</v>
          </cell>
          <cell r="AN25">
            <v>62.5</v>
          </cell>
          <cell r="AO25">
            <v>28</v>
          </cell>
          <cell r="AP25" t="str">
            <v>-</v>
          </cell>
          <cell r="AQ25">
            <v>56</v>
          </cell>
          <cell r="AR25" t="str">
            <v>-</v>
          </cell>
          <cell r="AS25">
            <v>0</v>
          </cell>
          <cell r="AT25" t="str">
            <v>-</v>
          </cell>
          <cell r="AU25">
            <v>50</v>
          </cell>
          <cell r="AV25" t="str">
            <v>-</v>
          </cell>
          <cell r="AW25">
            <v>15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156</v>
          </cell>
          <cell r="BB25">
            <v>792</v>
          </cell>
          <cell r="BC25">
            <v>11.990776325903152</v>
          </cell>
          <cell r="BD25">
            <v>56.1</v>
          </cell>
          <cell r="BE25" t="str">
            <v>-</v>
          </cell>
          <cell r="BF25" t="str">
            <v>-</v>
          </cell>
          <cell r="BG25">
            <v>597804.32999999996</v>
          </cell>
          <cell r="BH25">
            <v>461856</v>
          </cell>
          <cell r="BI25">
            <v>99235518.5</v>
          </cell>
          <cell r="BJ25">
            <v>407818484</v>
          </cell>
          <cell r="BK25">
            <v>98567353</v>
          </cell>
          <cell r="BL25" t="str">
            <v>-</v>
          </cell>
          <cell r="BM25">
            <v>668165.5</v>
          </cell>
          <cell r="BN25" t="str">
            <v>-</v>
          </cell>
          <cell r="BO25">
            <v>74660207.5</v>
          </cell>
          <cell r="BP25" t="str">
            <v>-</v>
          </cell>
          <cell r="BQ25">
            <v>668165.5</v>
          </cell>
          <cell r="BR25" t="str">
            <v>-</v>
          </cell>
          <cell r="BS25">
            <v>154</v>
          </cell>
          <cell r="BT25" t="str">
            <v>-</v>
          </cell>
          <cell r="BU25">
            <v>73992042</v>
          </cell>
          <cell r="BV25" t="str">
            <v>-</v>
          </cell>
          <cell r="BW25">
            <v>121</v>
          </cell>
          <cell r="BX25" t="str">
            <v>-</v>
          </cell>
          <cell r="BY25">
            <v>382</v>
          </cell>
          <cell r="BZ25" t="str">
            <v>-</v>
          </cell>
          <cell r="CA25">
            <v>21596054</v>
          </cell>
          <cell r="CB25" t="str">
            <v>-</v>
          </cell>
          <cell r="CC25">
            <v>557</v>
          </cell>
          <cell r="CD25" t="str">
            <v>-</v>
          </cell>
          <cell r="CE25">
            <v>390</v>
          </cell>
          <cell r="CF25" t="str">
            <v>-</v>
          </cell>
          <cell r="CG25">
            <v>0</v>
          </cell>
          <cell r="CH25" t="str">
            <v>-</v>
          </cell>
          <cell r="CI25">
            <v>128</v>
          </cell>
          <cell r="CJ25" t="str">
            <v>-</v>
          </cell>
          <cell r="CK25">
            <v>19</v>
          </cell>
          <cell r="CL25" t="str">
            <v>-</v>
          </cell>
          <cell r="CM25">
            <v>2979257</v>
          </cell>
          <cell r="CN25" t="str">
            <v>-</v>
          </cell>
          <cell r="CO25">
            <v>24575311</v>
          </cell>
          <cell r="CP25" t="str">
            <v>-</v>
          </cell>
          <cell r="CQ25">
            <v>0</v>
          </cell>
          <cell r="CR25" t="str">
            <v>-</v>
          </cell>
          <cell r="CS25">
            <v>-28</v>
          </cell>
          <cell r="CT25" t="str">
            <v>-</v>
          </cell>
          <cell r="CU25">
            <v>715</v>
          </cell>
          <cell r="CV25">
            <v>218</v>
          </cell>
          <cell r="CW25">
            <v>266</v>
          </cell>
          <cell r="CX25">
            <v>180</v>
          </cell>
          <cell r="CY25">
            <v>154</v>
          </cell>
          <cell r="CZ25">
            <v>102</v>
          </cell>
          <cell r="DA25">
            <v>109</v>
          </cell>
          <cell r="DB25">
            <v>59</v>
          </cell>
          <cell r="DC25">
            <v>39</v>
          </cell>
          <cell r="DD25">
            <v>41</v>
          </cell>
          <cell r="DE25">
            <v>27</v>
          </cell>
          <cell r="DF25">
            <v>33</v>
          </cell>
          <cell r="DG25">
            <v>175</v>
          </cell>
          <cell r="DH25">
            <v>133</v>
          </cell>
          <cell r="DI25">
            <v>1</v>
          </cell>
          <cell r="DJ25" t="str">
            <v>-</v>
          </cell>
          <cell r="DK25">
            <v>297</v>
          </cell>
          <cell r="DL25" t="str">
            <v>-</v>
          </cell>
          <cell r="DM25">
            <v>483</v>
          </cell>
          <cell r="DN25" t="str">
            <v>-</v>
          </cell>
          <cell r="DO25">
            <v>376</v>
          </cell>
          <cell r="DP25" t="str">
            <v>-</v>
          </cell>
          <cell r="DQ25">
            <v>0</v>
          </cell>
          <cell r="DR25" t="str">
            <v>-</v>
          </cell>
          <cell r="DS25">
            <v>126</v>
          </cell>
          <cell r="DT25" t="str">
            <v>-</v>
          </cell>
          <cell r="DU25">
            <v>19</v>
          </cell>
          <cell r="DV25" t="str">
            <v>-</v>
          </cell>
          <cell r="DW25">
            <v>0</v>
          </cell>
          <cell r="DX25" t="str">
            <v>-</v>
          </cell>
          <cell r="DY25">
            <v>1</v>
          </cell>
        </row>
        <row r="26">
          <cell r="C26">
            <v>700000084</v>
          </cell>
          <cell r="D26" t="str">
            <v>SECTOR LA SULTANA CAROLINA</v>
          </cell>
          <cell r="E26">
            <v>2025</v>
          </cell>
          <cell r="F26">
            <v>202514</v>
          </cell>
          <cell r="G26">
            <v>1653</v>
          </cell>
          <cell r="H26">
            <v>1798</v>
          </cell>
          <cell r="I26">
            <v>650</v>
          </cell>
          <cell r="J26" t="str">
            <v>-</v>
          </cell>
          <cell r="K26">
            <v>-107</v>
          </cell>
          <cell r="L26">
            <v>8</v>
          </cell>
          <cell r="M26">
            <v>251</v>
          </cell>
          <cell r="N26">
            <v>1118</v>
          </cell>
          <cell r="O26">
            <v>1</v>
          </cell>
          <cell r="P26" t="str">
            <v>-</v>
          </cell>
          <cell r="Q26">
            <v>0</v>
          </cell>
          <cell r="R26" t="str">
            <v>-</v>
          </cell>
          <cell r="S26">
            <v>5</v>
          </cell>
          <cell r="T26" t="str">
            <v>-</v>
          </cell>
          <cell r="U26">
            <v>248</v>
          </cell>
          <cell r="V26" t="str">
            <v>-</v>
          </cell>
          <cell r="W26">
            <v>3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219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88</v>
          </cell>
          <cell r="AH26" t="str">
            <v>-</v>
          </cell>
          <cell r="AI26" t="str">
            <v>-</v>
          </cell>
          <cell r="AJ26" t="str">
            <v>-</v>
          </cell>
          <cell r="AK26">
            <v>32</v>
          </cell>
          <cell r="AL26" t="str">
            <v>-</v>
          </cell>
          <cell r="AM26">
            <v>15.184513006654567</v>
          </cell>
          <cell r="AN26">
            <v>62.5</v>
          </cell>
          <cell r="AO26">
            <v>56</v>
          </cell>
          <cell r="AP26" t="str">
            <v>-</v>
          </cell>
          <cell r="AQ26">
            <v>92</v>
          </cell>
          <cell r="AR26" t="str">
            <v>-</v>
          </cell>
          <cell r="AS26">
            <v>0</v>
          </cell>
          <cell r="AT26" t="str">
            <v>-</v>
          </cell>
          <cell r="AU26">
            <v>58</v>
          </cell>
          <cell r="AV26" t="str">
            <v>-</v>
          </cell>
          <cell r="AW26">
            <v>13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226</v>
          </cell>
          <cell r="BB26">
            <v>974</v>
          </cell>
          <cell r="BC26">
            <v>13.67211131276467</v>
          </cell>
          <cell r="BD26">
            <v>54.5</v>
          </cell>
          <cell r="BE26" t="str">
            <v>-</v>
          </cell>
          <cell r="BF26" t="str">
            <v>-</v>
          </cell>
          <cell r="BG26">
            <v>543248.79</v>
          </cell>
          <cell r="BH26">
            <v>456429</v>
          </cell>
          <cell r="BI26">
            <v>136355446.27000001</v>
          </cell>
          <cell r="BJ26">
            <v>510287822</v>
          </cell>
          <cell r="BK26">
            <v>133637141</v>
          </cell>
          <cell r="BL26" t="str">
            <v>-</v>
          </cell>
          <cell r="BM26">
            <v>2718305.27</v>
          </cell>
          <cell r="BN26" t="str">
            <v>-</v>
          </cell>
          <cell r="BO26">
            <v>101754395.27000001</v>
          </cell>
          <cell r="BP26" t="str">
            <v>-</v>
          </cell>
          <cell r="BQ26">
            <v>2718305.27</v>
          </cell>
          <cell r="BR26" t="str">
            <v>-</v>
          </cell>
          <cell r="BS26">
            <v>224</v>
          </cell>
          <cell r="BT26" t="str">
            <v>-</v>
          </cell>
          <cell r="BU26">
            <v>99036090</v>
          </cell>
          <cell r="BV26" t="str">
            <v>-</v>
          </cell>
          <cell r="BW26">
            <v>178</v>
          </cell>
          <cell r="BX26" t="str">
            <v>-</v>
          </cell>
          <cell r="BY26">
            <v>576</v>
          </cell>
          <cell r="BZ26" t="str">
            <v>-</v>
          </cell>
          <cell r="CA26">
            <v>30496733</v>
          </cell>
          <cell r="CB26" t="str">
            <v>-</v>
          </cell>
          <cell r="CC26">
            <v>653</v>
          </cell>
          <cell r="CD26" t="str">
            <v>-</v>
          </cell>
          <cell r="CE26">
            <v>493</v>
          </cell>
          <cell r="CF26" t="str">
            <v>-</v>
          </cell>
          <cell r="CG26">
            <v>0</v>
          </cell>
          <cell r="CH26" t="str">
            <v>-</v>
          </cell>
          <cell r="CI26">
            <v>162</v>
          </cell>
          <cell r="CJ26" t="str">
            <v>-</v>
          </cell>
          <cell r="CK26">
            <v>19</v>
          </cell>
          <cell r="CL26" t="str">
            <v>-</v>
          </cell>
          <cell r="CM26">
            <v>2906793</v>
          </cell>
          <cell r="CN26" t="str">
            <v>-</v>
          </cell>
          <cell r="CO26">
            <v>33403526</v>
          </cell>
          <cell r="CP26" t="str">
            <v>-</v>
          </cell>
          <cell r="CQ26">
            <v>5.2548607461902258E-4</v>
          </cell>
          <cell r="CR26" t="str">
            <v>-</v>
          </cell>
          <cell r="CS26">
            <v>-41</v>
          </cell>
          <cell r="CT26" t="str">
            <v>-</v>
          </cell>
          <cell r="CU26">
            <v>808</v>
          </cell>
          <cell r="CV26">
            <v>304</v>
          </cell>
          <cell r="CW26">
            <v>389</v>
          </cell>
          <cell r="CX26">
            <v>239</v>
          </cell>
          <cell r="CY26">
            <v>205</v>
          </cell>
          <cell r="CZ26">
            <v>130</v>
          </cell>
          <cell r="DA26">
            <v>123</v>
          </cell>
          <cell r="DB26">
            <v>87</v>
          </cell>
          <cell r="DC26">
            <v>77</v>
          </cell>
          <cell r="DD26">
            <v>62</v>
          </cell>
          <cell r="DE26">
            <v>50</v>
          </cell>
          <cell r="DF26">
            <v>42</v>
          </cell>
          <cell r="DG26">
            <v>250</v>
          </cell>
          <cell r="DH26">
            <v>191</v>
          </cell>
          <cell r="DI26">
            <v>7</v>
          </cell>
          <cell r="DJ26" t="str">
            <v>-</v>
          </cell>
          <cell r="DK26">
            <v>434</v>
          </cell>
          <cell r="DL26" t="str">
            <v>-</v>
          </cell>
          <cell r="DM26">
            <v>569</v>
          </cell>
          <cell r="DN26" t="str">
            <v>-</v>
          </cell>
          <cell r="DO26">
            <v>472</v>
          </cell>
          <cell r="DP26" t="str">
            <v>-</v>
          </cell>
          <cell r="DQ26">
            <v>0</v>
          </cell>
          <cell r="DR26" t="str">
            <v>-</v>
          </cell>
          <cell r="DS26">
            <v>159</v>
          </cell>
          <cell r="DT26" t="str">
            <v>-</v>
          </cell>
          <cell r="DU26">
            <v>19</v>
          </cell>
          <cell r="DV26" t="str">
            <v>-</v>
          </cell>
          <cell r="DW26">
            <v>0</v>
          </cell>
          <cell r="DX26" t="str">
            <v>-</v>
          </cell>
          <cell r="DY26">
            <v>10</v>
          </cell>
        </row>
        <row r="27">
          <cell r="C27">
            <v>700000086</v>
          </cell>
          <cell r="D27" t="str">
            <v>Sector Gerente Colaborador</v>
          </cell>
          <cell r="E27">
            <v>2025</v>
          </cell>
          <cell r="F27">
            <v>202514</v>
          </cell>
          <cell r="G27">
            <v>0</v>
          </cell>
          <cell r="H27" t="str">
            <v>-</v>
          </cell>
          <cell r="I27">
            <v>0</v>
          </cell>
          <cell r="J27" t="str">
            <v>-</v>
          </cell>
          <cell r="K27">
            <v>0</v>
          </cell>
          <cell r="L27" t="str">
            <v>-</v>
          </cell>
          <cell r="M27">
            <v>0</v>
          </cell>
          <cell r="N27" t="str">
            <v>-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0</v>
          </cell>
          <cell r="T27" t="str">
            <v>-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0</v>
          </cell>
          <cell r="AH27" t="str">
            <v>-</v>
          </cell>
          <cell r="AI27" t="str">
            <v>-</v>
          </cell>
          <cell r="AJ27" t="str">
            <v>-</v>
          </cell>
          <cell r="AK27">
            <v>0</v>
          </cell>
          <cell r="AL27" t="str">
            <v>-</v>
          </cell>
          <cell r="AM27">
            <v>0</v>
          </cell>
          <cell r="AN27" t="str">
            <v>-</v>
          </cell>
          <cell r="AO27">
            <v>0</v>
          </cell>
          <cell r="AP27" t="str">
            <v>-</v>
          </cell>
          <cell r="AQ27">
            <v>0</v>
          </cell>
          <cell r="AR27" t="str">
            <v>-</v>
          </cell>
          <cell r="AS27">
            <v>0</v>
          </cell>
          <cell r="AT27" t="str">
            <v>-</v>
          </cell>
          <cell r="AU27">
            <v>0</v>
          </cell>
          <cell r="AV27" t="str">
            <v>-</v>
          </cell>
          <cell r="AW27">
            <v>0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0</v>
          </cell>
          <cell r="BB27" t="str">
            <v>-</v>
          </cell>
          <cell r="BC27">
            <v>0</v>
          </cell>
          <cell r="BD27" t="str">
            <v>-</v>
          </cell>
          <cell r="BE27" t="str">
            <v>-</v>
          </cell>
          <cell r="BF27" t="str">
            <v>-</v>
          </cell>
          <cell r="BG27">
            <v>0</v>
          </cell>
          <cell r="BH27" t="str">
            <v>-</v>
          </cell>
          <cell r="BI27">
            <v>0</v>
          </cell>
          <cell r="BJ27" t="str">
            <v>-</v>
          </cell>
          <cell r="BK27">
            <v>0</v>
          </cell>
          <cell r="BL27" t="str">
            <v>-</v>
          </cell>
          <cell r="BM27">
            <v>0</v>
          </cell>
          <cell r="BN27" t="str">
            <v>-</v>
          </cell>
          <cell r="BO27">
            <v>0</v>
          </cell>
          <cell r="BP27" t="str">
            <v>-</v>
          </cell>
          <cell r="BQ27">
            <v>0</v>
          </cell>
          <cell r="BR27" t="str">
            <v>-</v>
          </cell>
          <cell r="BS27">
            <v>0</v>
          </cell>
          <cell r="BT27" t="str">
            <v>-</v>
          </cell>
          <cell r="BU27">
            <v>0</v>
          </cell>
          <cell r="BV27" t="str">
            <v>-</v>
          </cell>
          <cell r="BW27">
            <v>0</v>
          </cell>
          <cell r="BX27" t="str">
            <v>-</v>
          </cell>
          <cell r="BY27">
            <v>0</v>
          </cell>
          <cell r="BZ27" t="str">
            <v>-</v>
          </cell>
          <cell r="CA27">
            <v>0</v>
          </cell>
          <cell r="CB27" t="str">
            <v>-</v>
          </cell>
          <cell r="CC27">
            <v>0</v>
          </cell>
          <cell r="CD27" t="str">
            <v>-</v>
          </cell>
          <cell r="CE27">
            <v>0</v>
          </cell>
          <cell r="CF27" t="str">
            <v>-</v>
          </cell>
          <cell r="CG27">
            <v>0</v>
          </cell>
          <cell r="CH27" t="str">
            <v>-</v>
          </cell>
          <cell r="CI27">
            <v>0</v>
          </cell>
          <cell r="CJ27" t="str">
            <v>-</v>
          </cell>
          <cell r="CK27">
            <v>0</v>
          </cell>
          <cell r="CL27" t="str">
            <v>-</v>
          </cell>
          <cell r="CM27">
            <v>0</v>
          </cell>
          <cell r="CN27" t="str">
            <v>-</v>
          </cell>
          <cell r="CO27">
            <v>0</v>
          </cell>
          <cell r="CP27" t="str">
            <v>-</v>
          </cell>
          <cell r="CQ27">
            <v>0</v>
          </cell>
          <cell r="CR27" t="str">
            <v>-</v>
          </cell>
          <cell r="CS27">
            <v>0</v>
          </cell>
          <cell r="CT27" t="str">
            <v>-</v>
          </cell>
          <cell r="CU27">
            <v>0</v>
          </cell>
          <cell r="CV27" t="str">
            <v>-</v>
          </cell>
          <cell r="CW27">
            <v>0</v>
          </cell>
          <cell r="CX27" t="str">
            <v>-</v>
          </cell>
          <cell r="CY27">
            <v>0</v>
          </cell>
          <cell r="CZ27" t="str">
            <v>-</v>
          </cell>
          <cell r="DA27">
            <v>0</v>
          </cell>
          <cell r="DB27" t="str">
            <v>-</v>
          </cell>
          <cell r="DC27">
            <v>0</v>
          </cell>
          <cell r="DD27" t="str">
            <v>-</v>
          </cell>
          <cell r="DE27">
            <v>0</v>
          </cell>
          <cell r="DF27" t="str">
            <v>-</v>
          </cell>
          <cell r="DG27">
            <v>0</v>
          </cell>
          <cell r="DH27" t="str">
            <v>-</v>
          </cell>
          <cell r="DI27">
            <v>0</v>
          </cell>
          <cell r="DJ27" t="str">
            <v>-</v>
          </cell>
          <cell r="DK27">
            <v>0</v>
          </cell>
          <cell r="DL27" t="str">
            <v>-</v>
          </cell>
          <cell r="DM27">
            <v>0</v>
          </cell>
          <cell r="DN27" t="str">
            <v>-</v>
          </cell>
          <cell r="DO27">
            <v>0</v>
          </cell>
          <cell r="DP27" t="str">
            <v>-</v>
          </cell>
          <cell r="DQ27">
            <v>0</v>
          </cell>
          <cell r="DR27" t="str">
            <v>-</v>
          </cell>
          <cell r="DS27">
            <v>0</v>
          </cell>
          <cell r="DT27" t="str">
            <v>-</v>
          </cell>
          <cell r="DU27">
            <v>0</v>
          </cell>
          <cell r="DV27" t="str">
            <v>-</v>
          </cell>
          <cell r="DW27">
            <v>0</v>
          </cell>
          <cell r="DX27" t="str">
            <v>-</v>
          </cell>
          <cell r="DY27">
            <v>0</v>
          </cell>
        </row>
        <row r="28">
          <cell r="C28">
            <v>700000090</v>
          </cell>
          <cell r="D28" t="str">
            <v>SECTOR ROBLE VIVIANA</v>
          </cell>
          <cell r="E28">
            <v>2025</v>
          </cell>
          <cell r="F28">
            <v>202514</v>
          </cell>
          <cell r="G28">
            <v>0</v>
          </cell>
          <cell r="H28" t="str">
            <v>-</v>
          </cell>
          <cell r="I28">
            <v>0</v>
          </cell>
          <cell r="J28" t="str">
            <v>-</v>
          </cell>
          <cell r="K28">
            <v>0</v>
          </cell>
          <cell r="L28" t="str">
            <v>-</v>
          </cell>
          <cell r="M28">
            <v>0</v>
          </cell>
          <cell r="N28" t="str">
            <v>-</v>
          </cell>
          <cell r="O28">
            <v>0</v>
          </cell>
          <cell r="P28" t="str">
            <v>-</v>
          </cell>
          <cell r="Q28">
            <v>0</v>
          </cell>
          <cell r="R28" t="str">
            <v>-</v>
          </cell>
          <cell r="S28">
            <v>0</v>
          </cell>
          <cell r="T28" t="str">
            <v>-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0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0</v>
          </cell>
          <cell r="AH28" t="str">
            <v>-</v>
          </cell>
          <cell r="AI28" t="str">
            <v>-</v>
          </cell>
          <cell r="AJ28" t="str">
            <v>-</v>
          </cell>
          <cell r="AK28">
            <v>0</v>
          </cell>
          <cell r="AL28" t="str">
            <v>-</v>
          </cell>
          <cell r="AM28">
            <v>0</v>
          </cell>
          <cell r="AN28" t="str">
            <v>-</v>
          </cell>
          <cell r="AO28">
            <v>0</v>
          </cell>
          <cell r="AP28" t="str">
            <v>-</v>
          </cell>
          <cell r="AQ28">
            <v>0</v>
          </cell>
          <cell r="AR28" t="str">
            <v>-</v>
          </cell>
          <cell r="AS28">
            <v>0</v>
          </cell>
          <cell r="AT28" t="str">
            <v>-</v>
          </cell>
          <cell r="AU28">
            <v>0</v>
          </cell>
          <cell r="AV28" t="str">
            <v>-</v>
          </cell>
          <cell r="AW28">
            <v>0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0</v>
          </cell>
          <cell r="BB28" t="str">
            <v>-</v>
          </cell>
          <cell r="BC28">
            <v>0</v>
          </cell>
          <cell r="BD28" t="str">
            <v>-</v>
          </cell>
          <cell r="BE28" t="str">
            <v>-</v>
          </cell>
          <cell r="BF28" t="str">
            <v>-</v>
          </cell>
          <cell r="BG28">
            <v>0</v>
          </cell>
          <cell r="BH28" t="str">
            <v>-</v>
          </cell>
          <cell r="BI28">
            <v>0</v>
          </cell>
          <cell r="BJ28" t="str">
            <v>-</v>
          </cell>
          <cell r="BK28">
            <v>0</v>
          </cell>
          <cell r="BL28" t="str">
            <v>-</v>
          </cell>
          <cell r="BM28">
            <v>0</v>
          </cell>
          <cell r="BN28" t="str">
            <v>-</v>
          </cell>
          <cell r="BO28">
            <v>0</v>
          </cell>
          <cell r="BP28" t="str">
            <v>-</v>
          </cell>
          <cell r="BQ28">
            <v>0</v>
          </cell>
          <cell r="BR28" t="str">
            <v>-</v>
          </cell>
          <cell r="BS28">
            <v>0</v>
          </cell>
          <cell r="BT28" t="str">
            <v>-</v>
          </cell>
          <cell r="BU28">
            <v>0</v>
          </cell>
          <cell r="BV28" t="str">
            <v>-</v>
          </cell>
          <cell r="BW28">
            <v>0</v>
          </cell>
          <cell r="BX28" t="str">
            <v>-</v>
          </cell>
          <cell r="BY28">
            <v>0</v>
          </cell>
          <cell r="BZ28" t="str">
            <v>-</v>
          </cell>
          <cell r="CA28">
            <v>0</v>
          </cell>
          <cell r="CB28" t="str">
            <v>-</v>
          </cell>
          <cell r="CC28">
            <v>0</v>
          </cell>
          <cell r="CD28" t="str">
            <v>-</v>
          </cell>
          <cell r="CE28">
            <v>0</v>
          </cell>
          <cell r="CF28" t="str">
            <v>-</v>
          </cell>
          <cell r="CG28">
            <v>0</v>
          </cell>
          <cell r="CH28" t="str">
            <v>-</v>
          </cell>
          <cell r="CI28">
            <v>0</v>
          </cell>
          <cell r="CJ28" t="str">
            <v>-</v>
          </cell>
          <cell r="CK28">
            <v>0</v>
          </cell>
          <cell r="CL28" t="str">
            <v>-</v>
          </cell>
          <cell r="CM28">
            <v>0</v>
          </cell>
          <cell r="CN28" t="str">
            <v>-</v>
          </cell>
          <cell r="CO28">
            <v>0</v>
          </cell>
          <cell r="CP28" t="str">
            <v>-</v>
          </cell>
          <cell r="CQ28">
            <v>0</v>
          </cell>
          <cell r="CR28" t="str">
            <v>-</v>
          </cell>
          <cell r="CS28">
            <v>0</v>
          </cell>
          <cell r="CT28" t="str">
            <v>-</v>
          </cell>
          <cell r="CU28">
            <v>0</v>
          </cell>
          <cell r="CV28" t="str">
            <v>-</v>
          </cell>
          <cell r="CW28">
            <v>0</v>
          </cell>
          <cell r="CX28" t="str">
            <v>-</v>
          </cell>
          <cell r="CY28">
            <v>0</v>
          </cell>
          <cell r="CZ28" t="str">
            <v>-</v>
          </cell>
          <cell r="DA28">
            <v>0</v>
          </cell>
          <cell r="DB28" t="str">
            <v>-</v>
          </cell>
          <cell r="DC28">
            <v>0</v>
          </cell>
          <cell r="DD28" t="str">
            <v>-</v>
          </cell>
          <cell r="DE28">
            <v>0</v>
          </cell>
          <cell r="DF28" t="str">
            <v>-</v>
          </cell>
          <cell r="DG28">
            <v>0</v>
          </cell>
          <cell r="DH28" t="str">
            <v>-</v>
          </cell>
          <cell r="DI28">
            <v>0</v>
          </cell>
          <cell r="DJ28" t="str">
            <v>-</v>
          </cell>
          <cell r="DK28">
            <v>0</v>
          </cell>
          <cell r="DL28" t="str">
            <v>-</v>
          </cell>
          <cell r="DM28">
            <v>0</v>
          </cell>
          <cell r="DN28" t="str">
            <v>-</v>
          </cell>
          <cell r="DO28">
            <v>0</v>
          </cell>
          <cell r="DP28" t="str">
            <v>-</v>
          </cell>
          <cell r="DQ28">
            <v>0</v>
          </cell>
          <cell r="DR28" t="str">
            <v>-</v>
          </cell>
          <cell r="DS28">
            <v>0</v>
          </cell>
          <cell r="DT28" t="str">
            <v>-</v>
          </cell>
          <cell r="DU28">
            <v>0</v>
          </cell>
          <cell r="DV28" t="str">
            <v>-</v>
          </cell>
          <cell r="DW28">
            <v>0</v>
          </cell>
          <cell r="DX28" t="str">
            <v>-</v>
          </cell>
          <cell r="DY28">
            <v>0</v>
          </cell>
        </row>
        <row r="29">
          <cell r="C29">
            <v>700000091</v>
          </cell>
          <cell r="D29" t="str">
            <v>SECTOR GUADUA CAROL</v>
          </cell>
          <cell r="E29">
            <v>2025</v>
          </cell>
          <cell r="F29">
            <v>202514</v>
          </cell>
          <cell r="G29">
            <v>1300</v>
          </cell>
          <cell r="H29">
            <v>1487</v>
          </cell>
          <cell r="I29">
            <v>576</v>
          </cell>
          <cell r="J29" t="str">
            <v>-</v>
          </cell>
          <cell r="K29">
            <v>-93</v>
          </cell>
          <cell r="L29">
            <v>6</v>
          </cell>
          <cell r="M29">
            <v>254</v>
          </cell>
          <cell r="N29">
            <v>896</v>
          </cell>
          <cell r="O29">
            <v>0</v>
          </cell>
          <cell r="P29" t="str">
            <v>-</v>
          </cell>
          <cell r="Q29">
            <v>2</v>
          </cell>
          <cell r="R29" t="str">
            <v>-</v>
          </cell>
          <cell r="S29">
            <v>7</v>
          </cell>
          <cell r="T29" t="str">
            <v>-</v>
          </cell>
          <cell r="U29">
            <v>251</v>
          </cell>
          <cell r="V29" t="str">
            <v>-</v>
          </cell>
          <cell r="W29">
            <v>1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225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90</v>
          </cell>
          <cell r="AH29" t="str">
            <v>-</v>
          </cell>
          <cell r="AI29" t="str">
            <v>-</v>
          </cell>
          <cell r="AJ29" t="str">
            <v>-</v>
          </cell>
          <cell r="AK29">
            <v>29</v>
          </cell>
          <cell r="AL29" t="str">
            <v>-</v>
          </cell>
          <cell r="AM29">
            <v>19.538461538461537</v>
          </cell>
          <cell r="AN29">
            <v>64</v>
          </cell>
          <cell r="AO29">
            <v>61</v>
          </cell>
          <cell r="AP29" t="str">
            <v>-</v>
          </cell>
          <cell r="AQ29">
            <v>83</v>
          </cell>
          <cell r="AR29" t="str">
            <v>-</v>
          </cell>
          <cell r="AS29">
            <v>0</v>
          </cell>
          <cell r="AT29" t="str">
            <v>-</v>
          </cell>
          <cell r="AU29">
            <v>74</v>
          </cell>
          <cell r="AV29" t="str">
            <v>-</v>
          </cell>
          <cell r="AW29">
            <v>7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236</v>
          </cell>
          <cell r="BB29">
            <v>801</v>
          </cell>
          <cell r="BC29">
            <v>18.153846153846153</v>
          </cell>
          <cell r="BD29">
            <v>57.2</v>
          </cell>
          <cell r="BE29" t="str">
            <v>-</v>
          </cell>
          <cell r="BF29" t="str">
            <v>-</v>
          </cell>
          <cell r="BG29">
            <v>507132.81</v>
          </cell>
          <cell r="BH29">
            <v>445188</v>
          </cell>
          <cell r="BI29">
            <v>128811734.5</v>
          </cell>
          <cell r="BJ29">
            <v>400572890</v>
          </cell>
          <cell r="BK29">
            <v>126732178</v>
          </cell>
          <cell r="BL29" t="str">
            <v>-</v>
          </cell>
          <cell r="BM29">
            <v>2079556.5</v>
          </cell>
          <cell r="BN29" t="str">
            <v>-</v>
          </cell>
          <cell r="BO29">
            <v>99230636.5</v>
          </cell>
          <cell r="BP29" t="str">
            <v>-</v>
          </cell>
          <cell r="BQ29">
            <v>2079556.5</v>
          </cell>
          <cell r="BR29" t="str">
            <v>-</v>
          </cell>
          <cell r="BS29">
            <v>236</v>
          </cell>
          <cell r="BT29" t="str">
            <v>-</v>
          </cell>
          <cell r="BU29">
            <v>97151080</v>
          </cell>
          <cell r="BV29" t="str">
            <v>-</v>
          </cell>
          <cell r="BW29">
            <v>147</v>
          </cell>
          <cell r="BX29" t="str">
            <v>-</v>
          </cell>
          <cell r="BY29">
            <v>358</v>
          </cell>
          <cell r="BZ29" t="str">
            <v>-</v>
          </cell>
          <cell r="CA29">
            <v>25229553</v>
          </cell>
          <cell r="CB29" t="str">
            <v>-</v>
          </cell>
          <cell r="CC29">
            <v>532</v>
          </cell>
          <cell r="CD29" t="str">
            <v>-</v>
          </cell>
          <cell r="CE29">
            <v>437</v>
          </cell>
          <cell r="CF29" t="str">
            <v>-</v>
          </cell>
          <cell r="CG29">
            <v>0</v>
          </cell>
          <cell r="CH29" t="str">
            <v>-</v>
          </cell>
          <cell r="CI29">
            <v>137</v>
          </cell>
          <cell r="CJ29" t="str">
            <v>-</v>
          </cell>
          <cell r="CK29">
            <v>11</v>
          </cell>
          <cell r="CL29" t="str">
            <v>-</v>
          </cell>
          <cell r="CM29">
            <v>4351545</v>
          </cell>
          <cell r="CN29" t="str">
            <v>-</v>
          </cell>
          <cell r="CO29">
            <v>29581098</v>
          </cell>
          <cell r="CP29" t="str">
            <v>-</v>
          </cell>
          <cell r="CQ29">
            <v>0</v>
          </cell>
          <cell r="CR29" t="str">
            <v>-</v>
          </cell>
          <cell r="CS29">
            <v>-23</v>
          </cell>
          <cell r="CT29" t="str">
            <v>-</v>
          </cell>
          <cell r="CU29">
            <v>660</v>
          </cell>
          <cell r="CV29">
            <v>215</v>
          </cell>
          <cell r="CW29">
            <v>248</v>
          </cell>
          <cell r="CX29">
            <v>178</v>
          </cell>
          <cell r="CY29">
            <v>138</v>
          </cell>
          <cell r="CZ29">
            <v>94</v>
          </cell>
          <cell r="DA29">
            <v>104</v>
          </cell>
          <cell r="DB29">
            <v>70</v>
          </cell>
          <cell r="DC29">
            <v>40</v>
          </cell>
          <cell r="DD29">
            <v>42</v>
          </cell>
          <cell r="DE29">
            <v>31</v>
          </cell>
          <cell r="DF29">
            <v>32</v>
          </cell>
          <cell r="DG29">
            <v>175</v>
          </cell>
          <cell r="DH29">
            <v>144</v>
          </cell>
          <cell r="DI29">
            <v>8</v>
          </cell>
          <cell r="DJ29" t="str">
            <v>-</v>
          </cell>
          <cell r="DK29">
            <v>272</v>
          </cell>
          <cell r="DL29" t="str">
            <v>-</v>
          </cell>
          <cell r="DM29">
            <v>452</v>
          </cell>
          <cell r="DN29" t="str">
            <v>-</v>
          </cell>
          <cell r="DO29">
            <v>429</v>
          </cell>
          <cell r="DP29" t="str">
            <v>-</v>
          </cell>
          <cell r="DQ29">
            <v>0</v>
          </cell>
          <cell r="DR29" t="str">
            <v>-</v>
          </cell>
          <cell r="DS29">
            <v>136</v>
          </cell>
          <cell r="DT29" t="str">
            <v>-</v>
          </cell>
          <cell r="DU29">
            <v>11</v>
          </cell>
          <cell r="DV29" t="str">
            <v>-</v>
          </cell>
          <cell r="DW29">
            <v>0</v>
          </cell>
          <cell r="DX29" t="str">
            <v>-</v>
          </cell>
          <cell r="DY29">
            <v>9</v>
          </cell>
        </row>
        <row r="30">
          <cell r="C30">
            <v>700000092</v>
          </cell>
          <cell r="D30" t="str">
            <v>SECTOR PALMA DE CERA JOHANNA</v>
          </cell>
          <cell r="E30">
            <v>2025</v>
          </cell>
          <cell r="F30">
            <v>202514</v>
          </cell>
          <cell r="G30">
            <v>1362</v>
          </cell>
          <cell r="H30">
            <v>1481</v>
          </cell>
          <cell r="I30">
            <v>623</v>
          </cell>
          <cell r="J30" t="str">
            <v>-</v>
          </cell>
          <cell r="K30">
            <v>-71</v>
          </cell>
          <cell r="L30">
            <v>6</v>
          </cell>
          <cell r="M30">
            <v>294</v>
          </cell>
          <cell r="N30">
            <v>931</v>
          </cell>
          <cell r="O30">
            <v>0</v>
          </cell>
          <cell r="P30" t="str">
            <v>-</v>
          </cell>
          <cell r="Q30">
            <v>0</v>
          </cell>
          <cell r="R30" t="str">
            <v>-</v>
          </cell>
          <cell r="S30">
            <v>5</v>
          </cell>
          <cell r="T30" t="str">
            <v>-</v>
          </cell>
          <cell r="U30">
            <v>292</v>
          </cell>
          <cell r="V30" t="str">
            <v>-</v>
          </cell>
          <cell r="W30">
            <v>2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255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101</v>
          </cell>
          <cell r="AH30" t="str">
            <v>-</v>
          </cell>
          <cell r="AI30" t="str">
            <v>-</v>
          </cell>
          <cell r="AJ30" t="str">
            <v>-</v>
          </cell>
          <cell r="AK30">
            <v>39</v>
          </cell>
          <cell r="AL30" t="str">
            <v>-</v>
          </cell>
          <cell r="AM30">
            <v>21.58590308370044</v>
          </cell>
          <cell r="AN30">
            <v>64.7</v>
          </cell>
          <cell r="AO30">
            <v>62</v>
          </cell>
          <cell r="AP30" t="str">
            <v>-</v>
          </cell>
          <cell r="AQ30">
            <v>121</v>
          </cell>
          <cell r="AR30" t="str">
            <v>-</v>
          </cell>
          <cell r="AS30">
            <v>0</v>
          </cell>
          <cell r="AT30" t="str">
            <v>-</v>
          </cell>
          <cell r="AU30">
            <v>48</v>
          </cell>
          <cell r="AV30" t="str">
            <v>-</v>
          </cell>
          <cell r="AW30">
            <v>24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270</v>
          </cell>
          <cell r="BB30">
            <v>834</v>
          </cell>
          <cell r="BC30">
            <v>19.823788546255507</v>
          </cell>
          <cell r="BD30">
            <v>58</v>
          </cell>
          <cell r="BE30" t="str">
            <v>-</v>
          </cell>
          <cell r="BF30" t="str">
            <v>-</v>
          </cell>
          <cell r="BG30">
            <v>522614.7</v>
          </cell>
          <cell r="BH30">
            <v>488125</v>
          </cell>
          <cell r="BI30">
            <v>153648722.40000001</v>
          </cell>
          <cell r="BJ30">
            <v>456362775</v>
          </cell>
          <cell r="BK30">
            <v>150698805</v>
          </cell>
          <cell r="BL30" t="str">
            <v>-</v>
          </cell>
          <cell r="BM30">
            <v>2949917.4</v>
          </cell>
          <cell r="BN30" t="str">
            <v>-</v>
          </cell>
          <cell r="BO30">
            <v>111568039.40000001</v>
          </cell>
          <cell r="BP30" t="str">
            <v>-</v>
          </cell>
          <cell r="BQ30">
            <v>2949917.4</v>
          </cell>
          <cell r="BR30" t="str">
            <v>-</v>
          </cell>
          <cell r="BS30">
            <v>254</v>
          </cell>
          <cell r="BT30" t="str">
            <v>-</v>
          </cell>
          <cell r="BU30">
            <v>108618122</v>
          </cell>
          <cell r="BV30" t="str">
            <v>-</v>
          </cell>
          <cell r="BW30">
            <v>210</v>
          </cell>
          <cell r="BX30" t="str">
            <v>-</v>
          </cell>
          <cell r="BY30">
            <v>350</v>
          </cell>
          <cell r="BZ30" t="str">
            <v>-</v>
          </cell>
          <cell r="CA30">
            <v>35669443</v>
          </cell>
          <cell r="CB30" t="str">
            <v>-</v>
          </cell>
          <cell r="CC30">
            <v>531</v>
          </cell>
          <cell r="CD30" t="str">
            <v>-</v>
          </cell>
          <cell r="CE30">
            <v>485</v>
          </cell>
          <cell r="CF30" t="str">
            <v>-</v>
          </cell>
          <cell r="CG30">
            <v>0</v>
          </cell>
          <cell r="CH30" t="str">
            <v>-</v>
          </cell>
          <cell r="CI30">
            <v>120</v>
          </cell>
          <cell r="CJ30" t="str">
            <v>-</v>
          </cell>
          <cell r="CK30">
            <v>31</v>
          </cell>
          <cell r="CL30" t="str">
            <v>-</v>
          </cell>
          <cell r="CM30">
            <v>6411240</v>
          </cell>
          <cell r="CN30" t="str">
            <v>-</v>
          </cell>
          <cell r="CO30">
            <v>42080683</v>
          </cell>
          <cell r="CP30" t="str">
            <v>-</v>
          </cell>
          <cell r="CQ30">
            <v>0</v>
          </cell>
          <cell r="CR30" t="str">
            <v>-</v>
          </cell>
          <cell r="CS30">
            <v>-25</v>
          </cell>
          <cell r="CT30" t="str">
            <v>-</v>
          </cell>
          <cell r="CU30">
            <v>716</v>
          </cell>
          <cell r="CV30">
            <v>237</v>
          </cell>
          <cell r="CW30">
            <v>219</v>
          </cell>
          <cell r="CX30">
            <v>190</v>
          </cell>
          <cell r="CY30">
            <v>133</v>
          </cell>
          <cell r="CZ30">
            <v>96</v>
          </cell>
          <cell r="DA30">
            <v>85</v>
          </cell>
          <cell r="DB30">
            <v>71</v>
          </cell>
          <cell r="DC30">
            <v>38</v>
          </cell>
          <cell r="DD30">
            <v>42</v>
          </cell>
          <cell r="DE30">
            <v>32</v>
          </cell>
          <cell r="DF30">
            <v>33</v>
          </cell>
          <cell r="DG30">
            <v>155</v>
          </cell>
          <cell r="DH30">
            <v>146</v>
          </cell>
          <cell r="DI30">
            <v>4</v>
          </cell>
          <cell r="DJ30" t="str">
            <v>-</v>
          </cell>
          <cell r="DK30">
            <v>277</v>
          </cell>
          <cell r="DL30" t="str">
            <v>-</v>
          </cell>
          <cell r="DM30">
            <v>462</v>
          </cell>
          <cell r="DN30" t="str">
            <v>-</v>
          </cell>
          <cell r="DO30">
            <v>474</v>
          </cell>
          <cell r="DP30" t="str">
            <v>-</v>
          </cell>
          <cell r="DQ30">
            <v>0</v>
          </cell>
          <cell r="DR30" t="str">
            <v>-</v>
          </cell>
          <cell r="DS30">
            <v>118</v>
          </cell>
          <cell r="DT30" t="str">
            <v>-</v>
          </cell>
          <cell r="DU30">
            <v>31</v>
          </cell>
          <cell r="DV30" t="str">
            <v>-</v>
          </cell>
          <cell r="DW30">
            <v>0</v>
          </cell>
          <cell r="DX30" t="str">
            <v>-</v>
          </cell>
          <cell r="DY30">
            <v>8</v>
          </cell>
        </row>
        <row r="31">
          <cell r="C31">
            <v>700000094</v>
          </cell>
          <cell r="D31" t="str">
            <v>SECTOR OCOBO ZAIRA</v>
          </cell>
          <cell r="E31">
            <v>2025</v>
          </cell>
          <cell r="F31">
            <v>202514</v>
          </cell>
          <cell r="G31">
            <v>1146</v>
          </cell>
          <cell r="H31">
            <v>1327</v>
          </cell>
          <cell r="I31">
            <v>490</v>
          </cell>
          <cell r="J31" t="str">
            <v>-</v>
          </cell>
          <cell r="K31">
            <v>-106</v>
          </cell>
          <cell r="L31">
            <v>6</v>
          </cell>
          <cell r="M31">
            <v>196</v>
          </cell>
          <cell r="N31">
            <v>793</v>
          </cell>
          <cell r="O31">
            <v>0</v>
          </cell>
          <cell r="P31" t="str">
            <v>-</v>
          </cell>
          <cell r="Q31">
            <v>4</v>
          </cell>
          <cell r="R31" t="str">
            <v>-</v>
          </cell>
          <cell r="S31">
            <v>10</v>
          </cell>
          <cell r="T31" t="str">
            <v>-</v>
          </cell>
          <cell r="U31">
            <v>191</v>
          </cell>
          <cell r="V31" t="str">
            <v>-</v>
          </cell>
          <cell r="W31">
            <v>1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175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74</v>
          </cell>
          <cell r="AH31" t="str">
            <v>-</v>
          </cell>
          <cell r="AI31" t="str">
            <v>-</v>
          </cell>
          <cell r="AJ31" t="str">
            <v>-</v>
          </cell>
          <cell r="AK31">
            <v>21</v>
          </cell>
          <cell r="AL31" t="str">
            <v>-</v>
          </cell>
          <cell r="AM31">
            <v>17.102966841186738</v>
          </cell>
          <cell r="AN31">
            <v>63</v>
          </cell>
          <cell r="AO31">
            <v>53</v>
          </cell>
          <cell r="AP31" t="str">
            <v>-</v>
          </cell>
          <cell r="AQ31">
            <v>56</v>
          </cell>
          <cell r="AR31" t="str">
            <v>-</v>
          </cell>
          <cell r="AS31">
            <v>0</v>
          </cell>
          <cell r="AT31" t="str">
            <v>-</v>
          </cell>
          <cell r="AU31">
            <v>54</v>
          </cell>
          <cell r="AV31" t="str">
            <v>-</v>
          </cell>
          <cell r="AW31">
            <v>12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182</v>
          </cell>
          <cell r="BB31">
            <v>697</v>
          </cell>
          <cell r="BC31">
            <v>15.881326352530541</v>
          </cell>
          <cell r="BD31">
            <v>55.4</v>
          </cell>
          <cell r="BE31" t="str">
            <v>-</v>
          </cell>
          <cell r="BF31" t="str">
            <v>-</v>
          </cell>
          <cell r="BG31">
            <v>574809.89</v>
          </cell>
          <cell r="BH31">
            <v>482001</v>
          </cell>
          <cell r="BI31">
            <v>112662738.59999999</v>
          </cell>
          <cell r="BJ31">
            <v>383840636</v>
          </cell>
          <cell r="BK31">
            <v>110845738</v>
          </cell>
          <cell r="BL31" t="str">
            <v>-</v>
          </cell>
          <cell r="BM31">
            <v>1817000.6</v>
          </cell>
          <cell r="BN31" t="str">
            <v>-</v>
          </cell>
          <cell r="BO31">
            <v>89198491.599999994</v>
          </cell>
          <cell r="BP31" t="str">
            <v>-</v>
          </cell>
          <cell r="BQ31">
            <v>1817000.6</v>
          </cell>
          <cell r="BR31" t="str">
            <v>-</v>
          </cell>
          <cell r="BS31">
            <v>188</v>
          </cell>
          <cell r="BT31" t="str">
            <v>-</v>
          </cell>
          <cell r="BU31">
            <v>87381491</v>
          </cell>
          <cell r="BV31" t="str">
            <v>-</v>
          </cell>
          <cell r="BW31">
            <v>113</v>
          </cell>
          <cell r="BX31" t="str">
            <v>-</v>
          </cell>
          <cell r="BY31">
            <v>344</v>
          </cell>
          <cell r="BZ31" t="str">
            <v>-</v>
          </cell>
          <cell r="CA31">
            <v>18973271</v>
          </cell>
          <cell r="CB31" t="str">
            <v>-</v>
          </cell>
          <cell r="CC31">
            <v>475</v>
          </cell>
          <cell r="CD31" t="str">
            <v>-</v>
          </cell>
          <cell r="CE31">
            <v>359</v>
          </cell>
          <cell r="CF31" t="str">
            <v>-</v>
          </cell>
          <cell r="CG31">
            <v>0</v>
          </cell>
          <cell r="CH31" t="str">
            <v>-</v>
          </cell>
          <cell r="CI31">
            <v>127</v>
          </cell>
          <cell r="CJ31" t="str">
            <v>-</v>
          </cell>
          <cell r="CK31">
            <v>16</v>
          </cell>
          <cell r="CL31" t="str">
            <v>-</v>
          </cell>
          <cell r="CM31">
            <v>4490976</v>
          </cell>
          <cell r="CN31" t="str">
            <v>-</v>
          </cell>
          <cell r="CO31">
            <v>23464247</v>
          </cell>
          <cell r="CP31" t="str">
            <v>-</v>
          </cell>
          <cell r="CQ31">
            <v>0</v>
          </cell>
          <cell r="CR31" t="str">
            <v>-</v>
          </cell>
          <cell r="CS31">
            <v>-17</v>
          </cell>
          <cell r="CT31" t="str">
            <v>-</v>
          </cell>
          <cell r="CU31">
            <v>586</v>
          </cell>
          <cell r="CV31">
            <v>197</v>
          </cell>
          <cell r="CW31">
            <v>247</v>
          </cell>
          <cell r="CX31">
            <v>162</v>
          </cell>
          <cell r="CY31">
            <v>117</v>
          </cell>
          <cell r="CZ31">
            <v>84</v>
          </cell>
          <cell r="DA31">
            <v>115</v>
          </cell>
          <cell r="DB31">
            <v>64</v>
          </cell>
          <cell r="DC31">
            <v>37</v>
          </cell>
          <cell r="DD31">
            <v>37</v>
          </cell>
          <cell r="DE31">
            <v>23</v>
          </cell>
          <cell r="DF31">
            <v>29</v>
          </cell>
          <cell r="DG31">
            <v>175</v>
          </cell>
          <cell r="DH31">
            <v>130</v>
          </cell>
          <cell r="DI31">
            <v>7</v>
          </cell>
          <cell r="DJ31" t="str">
            <v>-</v>
          </cell>
          <cell r="DK31">
            <v>253</v>
          </cell>
          <cell r="DL31" t="str">
            <v>-</v>
          </cell>
          <cell r="DM31">
            <v>403</v>
          </cell>
          <cell r="DN31" t="str">
            <v>-</v>
          </cell>
          <cell r="DO31">
            <v>349</v>
          </cell>
          <cell r="DP31" t="str">
            <v>-</v>
          </cell>
          <cell r="DQ31">
            <v>0</v>
          </cell>
          <cell r="DR31" t="str">
            <v>-</v>
          </cell>
          <cell r="DS31">
            <v>125</v>
          </cell>
          <cell r="DT31" t="str">
            <v>-</v>
          </cell>
          <cell r="DU31">
            <v>16</v>
          </cell>
          <cell r="DV31" t="str">
            <v>-</v>
          </cell>
          <cell r="DW31">
            <v>0</v>
          </cell>
          <cell r="DX31" t="str">
            <v>-</v>
          </cell>
          <cell r="DY31">
            <v>7</v>
          </cell>
        </row>
        <row r="32">
          <cell r="C32">
            <v>700000095</v>
          </cell>
          <cell r="D32" t="str">
            <v>SECTOR PIANGUITA KAROL</v>
          </cell>
          <cell r="E32">
            <v>2025</v>
          </cell>
          <cell r="F32">
            <v>202514</v>
          </cell>
          <cell r="G32">
            <v>1506</v>
          </cell>
          <cell r="H32">
            <v>1785</v>
          </cell>
          <cell r="I32">
            <v>573</v>
          </cell>
          <cell r="J32" t="str">
            <v>-</v>
          </cell>
          <cell r="K32">
            <v>-151</v>
          </cell>
          <cell r="L32">
            <v>5</v>
          </cell>
          <cell r="M32">
            <v>203</v>
          </cell>
          <cell r="N32">
            <v>1027</v>
          </cell>
          <cell r="O32">
            <v>0</v>
          </cell>
          <cell r="P32" t="str">
            <v>-</v>
          </cell>
          <cell r="Q32">
            <v>0</v>
          </cell>
          <cell r="R32" t="str">
            <v>-</v>
          </cell>
          <cell r="S32">
            <v>1</v>
          </cell>
          <cell r="T32" t="str">
            <v>-</v>
          </cell>
          <cell r="U32">
            <v>203</v>
          </cell>
          <cell r="V32" t="str">
            <v>-</v>
          </cell>
          <cell r="W32">
            <v>0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177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73</v>
          </cell>
          <cell r="AH32" t="str">
            <v>-</v>
          </cell>
          <cell r="AI32" t="str">
            <v>-</v>
          </cell>
          <cell r="AJ32" t="str">
            <v>-</v>
          </cell>
          <cell r="AK32">
            <v>26</v>
          </cell>
          <cell r="AL32" t="str">
            <v>-</v>
          </cell>
          <cell r="AM32">
            <v>13.479415670650729</v>
          </cell>
          <cell r="AN32">
            <v>61.8</v>
          </cell>
          <cell r="AO32">
            <v>47</v>
          </cell>
          <cell r="AP32" t="str">
            <v>-</v>
          </cell>
          <cell r="AQ32">
            <v>72</v>
          </cell>
          <cell r="AR32" t="str">
            <v>-</v>
          </cell>
          <cell r="AS32">
            <v>0</v>
          </cell>
          <cell r="AT32" t="str">
            <v>-</v>
          </cell>
          <cell r="AU32">
            <v>45</v>
          </cell>
          <cell r="AV32" t="str">
            <v>-</v>
          </cell>
          <cell r="AW32">
            <v>13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192</v>
          </cell>
          <cell r="BB32">
            <v>879</v>
          </cell>
          <cell r="BC32">
            <v>12.749003984063744</v>
          </cell>
          <cell r="BD32">
            <v>52.9</v>
          </cell>
          <cell r="BE32" t="str">
            <v>-</v>
          </cell>
          <cell r="BF32" t="str">
            <v>-</v>
          </cell>
          <cell r="BG32">
            <v>540569.01</v>
          </cell>
          <cell r="BH32">
            <v>427459</v>
          </cell>
          <cell r="BI32">
            <v>109735509</v>
          </cell>
          <cell r="BJ32">
            <v>439000432</v>
          </cell>
          <cell r="BK32">
            <v>109609369</v>
          </cell>
          <cell r="BL32" t="str">
            <v>-</v>
          </cell>
          <cell r="BM32">
            <v>126140</v>
          </cell>
          <cell r="BN32" t="str">
            <v>-</v>
          </cell>
          <cell r="BO32">
            <v>89061007</v>
          </cell>
          <cell r="BP32" t="str">
            <v>-</v>
          </cell>
          <cell r="BQ32">
            <v>126140</v>
          </cell>
          <cell r="BR32" t="str">
            <v>-</v>
          </cell>
          <cell r="BS32">
            <v>183</v>
          </cell>
          <cell r="BT32" t="str">
            <v>-</v>
          </cell>
          <cell r="BU32">
            <v>88934867</v>
          </cell>
          <cell r="BV32" t="str">
            <v>-</v>
          </cell>
          <cell r="BW32">
            <v>120</v>
          </cell>
          <cell r="BX32" t="str">
            <v>-</v>
          </cell>
          <cell r="BY32">
            <v>523</v>
          </cell>
          <cell r="BZ32" t="str">
            <v>-</v>
          </cell>
          <cell r="CA32">
            <v>17823065</v>
          </cell>
          <cell r="CB32" t="str">
            <v>-</v>
          </cell>
          <cell r="CC32">
            <v>699</v>
          </cell>
          <cell r="CD32" t="str">
            <v>-</v>
          </cell>
          <cell r="CE32">
            <v>459</v>
          </cell>
          <cell r="CF32" t="str">
            <v>-</v>
          </cell>
          <cell r="CG32">
            <v>0</v>
          </cell>
          <cell r="CH32" t="str">
            <v>-</v>
          </cell>
          <cell r="CI32">
            <v>117</v>
          </cell>
          <cell r="CJ32" t="str">
            <v>-</v>
          </cell>
          <cell r="CK32">
            <v>16</v>
          </cell>
          <cell r="CL32" t="str">
            <v>-</v>
          </cell>
          <cell r="CM32">
            <v>2851437</v>
          </cell>
          <cell r="CN32" t="str">
            <v>-</v>
          </cell>
          <cell r="CO32">
            <v>20674502</v>
          </cell>
          <cell r="CP32" t="str">
            <v>-</v>
          </cell>
          <cell r="CQ32">
            <v>0</v>
          </cell>
          <cell r="CR32" t="str">
            <v>-</v>
          </cell>
          <cell r="CS32">
            <v>-75</v>
          </cell>
          <cell r="CT32" t="str">
            <v>-</v>
          </cell>
          <cell r="CU32">
            <v>758</v>
          </cell>
          <cell r="CV32">
            <v>276</v>
          </cell>
          <cell r="CW32">
            <v>365</v>
          </cell>
          <cell r="CX32">
            <v>219</v>
          </cell>
          <cell r="CY32">
            <v>180</v>
          </cell>
          <cell r="CZ32">
            <v>120</v>
          </cell>
          <cell r="DA32">
            <v>155</v>
          </cell>
          <cell r="DB32">
            <v>104</v>
          </cell>
          <cell r="DC32">
            <v>73</v>
          </cell>
          <cell r="DD32">
            <v>82</v>
          </cell>
          <cell r="DE32">
            <v>80</v>
          </cell>
          <cell r="DF32">
            <v>39</v>
          </cell>
          <cell r="DG32">
            <v>308</v>
          </cell>
          <cell r="DH32">
            <v>225</v>
          </cell>
          <cell r="DI32">
            <v>3</v>
          </cell>
          <cell r="DJ32" t="str">
            <v>-</v>
          </cell>
          <cell r="DK32">
            <v>351</v>
          </cell>
          <cell r="DL32" t="str">
            <v>-</v>
          </cell>
          <cell r="DM32">
            <v>582</v>
          </cell>
          <cell r="DN32" t="str">
            <v>-</v>
          </cell>
          <cell r="DO32">
            <v>443</v>
          </cell>
          <cell r="DP32" t="str">
            <v>-</v>
          </cell>
          <cell r="DQ32">
            <v>0</v>
          </cell>
          <cell r="DR32" t="str">
            <v>-</v>
          </cell>
          <cell r="DS32">
            <v>114</v>
          </cell>
          <cell r="DT32" t="str">
            <v>-</v>
          </cell>
          <cell r="DU32">
            <v>16</v>
          </cell>
          <cell r="DV32" t="str">
            <v>-</v>
          </cell>
          <cell r="DW32">
            <v>0</v>
          </cell>
          <cell r="DX32" t="str">
            <v>-</v>
          </cell>
          <cell r="DY32">
            <v>5</v>
          </cell>
        </row>
        <row r="33">
          <cell r="C33">
            <v>700000097</v>
          </cell>
          <cell r="D33" t="str">
            <v>SECTOR CAÑA DE AZUCAR REINA</v>
          </cell>
          <cell r="E33">
            <v>2025</v>
          </cell>
          <cell r="F33">
            <v>202514</v>
          </cell>
          <cell r="G33">
            <v>2743</v>
          </cell>
          <cell r="H33">
            <v>2824</v>
          </cell>
          <cell r="I33">
            <v>1172</v>
          </cell>
          <cell r="J33" t="str">
            <v>-</v>
          </cell>
          <cell r="K33">
            <v>-191</v>
          </cell>
          <cell r="L33">
            <v>6</v>
          </cell>
          <cell r="M33">
            <v>493</v>
          </cell>
          <cell r="N33">
            <v>1855</v>
          </cell>
          <cell r="O33">
            <v>0</v>
          </cell>
          <cell r="P33" t="str">
            <v>-</v>
          </cell>
          <cell r="Q33">
            <v>0</v>
          </cell>
          <cell r="R33" t="str">
            <v>-</v>
          </cell>
          <cell r="S33">
            <v>2</v>
          </cell>
          <cell r="T33" t="str">
            <v>-</v>
          </cell>
          <cell r="U33">
            <v>492</v>
          </cell>
          <cell r="V33" t="str">
            <v>-</v>
          </cell>
          <cell r="W33">
            <v>1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397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206</v>
          </cell>
          <cell r="AH33" t="str">
            <v>-</v>
          </cell>
          <cell r="AI33" t="str">
            <v>-</v>
          </cell>
          <cell r="AJ33" t="str">
            <v>-</v>
          </cell>
          <cell r="AK33">
            <v>96</v>
          </cell>
          <cell r="AL33" t="str">
            <v>-</v>
          </cell>
          <cell r="AM33">
            <v>17.973022238425081</v>
          </cell>
          <cell r="AN33">
            <v>62.9</v>
          </cell>
          <cell r="AO33">
            <v>110</v>
          </cell>
          <cell r="AP33" t="str">
            <v>-</v>
          </cell>
          <cell r="AQ33">
            <v>169</v>
          </cell>
          <cell r="AR33" t="str">
            <v>-</v>
          </cell>
          <cell r="AS33">
            <v>0</v>
          </cell>
          <cell r="AT33" t="str">
            <v>-</v>
          </cell>
          <cell r="AU33">
            <v>92</v>
          </cell>
          <cell r="AV33" t="str">
            <v>-</v>
          </cell>
          <cell r="AW33">
            <v>26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432</v>
          </cell>
          <cell r="BB33">
            <v>1592</v>
          </cell>
          <cell r="BC33">
            <v>15.749179730222384</v>
          </cell>
          <cell r="BD33">
            <v>54</v>
          </cell>
          <cell r="BE33" t="str">
            <v>-</v>
          </cell>
          <cell r="BF33" t="str">
            <v>-</v>
          </cell>
          <cell r="BG33">
            <v>448412.19</v>
          </cell>
          <cell r="BH33">
            <v>442678</v>
          </cell>
          <cell r="BI33">
            <v>221067208.5</v>
          </cell>
          <cell r="BJ33">
            <v>824633927</v>
          </cell>
          <cell r="BK33">
            <v>220464791</v>
          </cell>
          <cell r="BL33" t="str">
            <v>-</v>
          </cell>
          <cell r="BM33">
            <v>602417.5</v>
          </cell>
          <cell r="BN33" t="str">
            <v>-</v>
          </cell>
          <cell r="BO33">
            <v>162972538.5</v>
          </cell>
          <cell r="BP33" t="str">
            <v>-</v>
          </cell>
          <cell r="BQ33">
            <v>602417.5</v>
          </cell>
          <cell r="BR33" t="str">
            <v>-</v>
          </cell>
          <cell r="BS33">
            <v>431</v>
          </cell>
          <cell r="BT33" t="str">
            <v>-</v>
          </cell>
          <cell r="BU33">
            <v>162370121</v>
          </cell>
          <cell r="BV33" t="str">
            <v>-</v>
          </cell>
          <cell r="BW33">
            <v>280</v>
          </cell>
          <cell r="BX33" t="str">
            <v>-</v>
          </cell>
          <cell r="BY33">
            <v>883</v>
          </cell>
          <cell r="BZ33" t="str">
            <v>-</v>
          </cell>
          <cell r="CA33">
            <v>52281154</v>
          </cell>
          <cell r="CB33" t="str">
            <v>-</v>
          </cell>
          <cell r="CC33">
            <v>1105</v>
          </cell>
          <cell r="CD33" t="str">
            <v>-</v>
          </cell>
          <cell r="CE33">
            <v>889</v>
          </cell>
          <cell r="CF33" t="str">
            <v>-</v>
          </cell>
          <cell r="CG33">
            <v>0</v>
          </cell>
          <cell r="CH33" t="str">
            <v>-</v>
          </cell>
          <cell r="CI33">
            <v>285</v>
          </cell>
          <cell r="CJ33" t="str">
            <v>-</v>
          </cell>
          <cell r="CK33">
            <v>45</v>
          </cell>
          <cell r="CL33" t="str">
            <v>-</v>
          </cell>
          <cell r="CM33">
            <v>5813516</v>
          </cell>
          <cell r="CN33" t="str">
            <v>-</v>
          </cell>
          <cell r="CO33">
            <v>58094670</v>
          </cell>
          <cell r="CP33" t="str">
            <v>-</v>
          </cell>
          <cell r="CQ33">
            <v>0</v>
          </cell>
          <cell r="CR33" t="str">
            <v>-</v>
          </cell>
          <cell r="CS33">
            <v>-56</v>
          </cell>
          <cell r="CT33" t="str">
            <v>-</v>
          </cell>
          <cell r="CU33">
            <v>1339</v>
          </cell>
          <cell r="CV33">
            <v>488</v>
          </cell>
          <cell r="CW33">
            <v>632</v>
          </cell>
          <cell r="CX33">
            <v>389</v>
          </cell>
          <cell r="CY33">
            <v>279</v>
          </cell>
          <cell r="CZ33">
            <v>197</v>
          </cell>
          <cell r="DA33">
            <v>235</v>
          </cell>
          <cell r="DB33">
            <v>145</v>
          </cell>
          <cell r="DC33">
            <v>148</v>
          </cell>
          <cell r="DD33">
            <v>85</v>
          </cell>
          <cell r="DE33">
            <v>81</v>
          </cell>
          <cell r="DF33">
            <v>68</v>
          </cell>
          <cell r="DG33">
            <v>464</v>
          </cell>
          <cell r="DH33">
            <v>298</v>
          </cell>
          <cell r="DI33">
            <v>17</v>
          </cell>
          <cell r="DJ33" t="str">
            <v>-</v>
          </cell>
          <cell r="DK33">
            <v>648</v>
          </cell>
          <cell r="DL33" t="str">
            <v>-</v>
          </cell>
          <cell r="DM33">
            <v>923</v>
          </cell>
          <cell r="DN33" t="str">
            <v>-</v>
          </cell>
          <cell r="DO33">
            <v>845</v>
          </cell>
          <cell r="DP33" t="str">
            <v>-</v>
          </cell>
          <cell r="DQ33">
            <v>0</v>
          </cell>
          <cell r="DR33" t="str">
            <v>-</v>
          </cell>
          <cell r="DS33">
            <v>282</v>
          </cell>
          <cell r="DT33" t="str">
            <v>-</v>
          </cell>
          <cell r="DU33">
            <v>45</v>
          </cell>
          <cell r="DV33" t="str">
            <v>-</v>
          </cell>
          <cell r="DW33">
            <v>0</v>
          </cell>
          <cell r="DX33" t="str">
            <v>-</v>
          </cell>
          <cell r="DY33">
            <v>28</v>
          </cell>
        </row>
        <row r="34">
          <cell r="C34">
            <v>700000098</v>
          </cell>
          <cell r="D34" t="str">
            <v>SECTOR MOSAICO JULIETH</v>
          </cell>
          <cell r="E34">
            <v>2025</v>
          </cell>
          <cell r="F34">
            <v>202514</v>
          </cell>
          <cell r="G34">
            <v>1056</v>
          </cell>
          <cell r="H34">
            <v>1098</v>
          </cell>
          <cell r="I34">
            <v>476</v>
          </cell>
          <cell r="J34" t="str">
            <v>-</v>
          </cell>
          <cell r="K34">
            <v>-3</v>
          </cell>
          <cell r="L34">
            <v>7</v>
          </cell>
          <cell r="M34">
            <v>658</v>
          </cell>
          <cell r="N34">
            <v>678</v>
          </cell>
          <cell r="O34">
            <v>0</v>
          </cell>
          <cell r="P34" t="str">
            <v>-</v>
          </cell>
          <cell r="Q34">
            <v>2</v>
          </cell>
          <cell r="R34" t="str">
            <v>-</v>
          </cell>
          <cell r="S34">
            <v>8</v>
          </cell>
          <cell r="T34" t="str">
            <v>-</v>
          </cell>
          <cell r="U34">
            <v>654</v>
          </cell>
          <cell r="V34" t="str">
            <v>-</v>
          </cell>
          <cell r="W34">
            <v>2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550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277</v>
          </cell>
          <cell r="AH34" t="str">
            <v>-</v>
          </cell>
          <cell r="AI34" t="str">
            <v>-</v>
          </cell>
          <cell r="AJ34" t="str">
            <v>-</v>
          </cell>
          <cell r="AK34">
            <v>108</v>
          </cell>
          <cell r="AL34" t="str">
            <v>-</v>
          </cell>
          <cell r="AM34">
            <v>62.310606060606055</v>
          </cell>
          <cell r="AN34">
            <v>63.6</v>
          </cell>
          <cell r="AO34">
            <v>169</v>
          </cell>
          <cell r="AP34" t="str">
            <v>-</v>
          </cell>
          <cell r="AQ34">
            <v>241</v>
          </cell>
          <cell r="AR34" t="str">
            <v>-</v>
          </cell>
          <cell r="AS34">
            <v>0</v>
          </cell>
          <cell r="AT34" t="str">
            <v>-</v>
          </cell>
          <cell r="AU34">
            <v>126</v>
          </cell>
          <cell r="AV34" t="str">
            <v>-</v>
          </cell>
          <cell r="AW34">
            <v>14</v>
          </cell>
          <cell r="AX34" t="str">
            <v>-</v>
          </cell>
          <cell r="AY34" t="str">
            <v>-</v>
          </cell>
          <cell r="AZ34" t="str">
            <v>-</v>
          </cell>
          <cell r="BA34">
            <v>591</v>
          </cell>
          <cell r="BB34">
            <v>607</v>
          </cell>
          <cell r="BC34">
            <v>55.965909090909093</v>
          </cell>
          <cell r="BD34">
            <v>56.9</v>
          </cell>
          <cell r="BE34" t="str">
            <v>-</v>
          </cell>
          <cell r="BF34" t="str">
            <v>-</v>
          </cell>
          <cell r="BG34">
            <v>491914.82</v>
          </cell>
          <cell r="BH34">
            <v>528756</v>
          </cell>
          <cell r="BI34">
            <v>323679953.99000001</v>
          </cell>
          <cell r="BJ34">
            <v>358496893</v>
          </cell>
          <cell r="BK34">
            <v>318043587</v>
          </cell>
          <cell r="BL34" t="str">
            <v>-</v>
          </cell>
          <cell r="BM34">
            <v>5636366.9900000002</v>
          </cell>
          <cell r="BN34" t="str">
            <v>-</v>
          </cell>
          <cell r="BO34">
            <v>266907357.99000001</v>
          </cell>
          <cell r="BP34" t="str">
            <v>-</v>
          </cell>
          <cell r="BQ34">
            <v>5636366.9900000002</v>
          </cell>
          <cell r="BR34" t="str">
            <v>-</v>
          </cell>
          <cell r="BS34">
            <v>637</v>
          </cell>
          <cell r="BT34" t="str">
            <v>-</v>
          </cell>
          <cell r="BU34">
            <v>261270991</v>
          </cell>
          <cell r="BV34" t="str">
            <v>-</v>
          </cell>
          <cell r="BW34">
            <v>414</v>
          </cell>
          <cell r="BX34" t="str">
            <v>-</v>
          </cell>
          <cell r="BY34">
            <v>308</v>
          </cell>
          <cell r="BZ34" t="str">
            <v>-</v>
          </cell>
          <cell r="CA34">
            <v>46926359</v>
          </cell>
          <cell r="CB34" t="str">
            <v>-</v>
          </cell>
          <cell r="CC34">
            <v>359</v>
          </cell>
          <cell r="CD34" t="str">
            <v>-</v>
          </cell>
          <cell r="CE34">
            <v>329</v>
          </cell>
          <cell r="CF34" t="str">
            <v>-</v>
          </cell>
          <cell r="CG34">
            <v>0</v>
          </cell>
          <cell r="CH34" t="str">
            <v>-</v>
          </cell>
          <cell r="CI34">
            <v>142</v>
          </cell>
          <cell r="CJ34" t="str">
            <v>-</v>
          </cell>
          <cell r="CK34">
            <v>15</v>
          </cell>
          <cell r="CL34" t="str">
            <v>-</v>
          </cell>
          <cell r="CM34">
            <v>9846237</v>
          </cell>
          <cell r="CN34" t="str">
            <v>-</v>
          </cell>
          <cell r="CO34">
            <v>56772596</v>
          </cell>
          <cell r="CP34" t="str">
            <v>-</v>
          </cell>
          <cell r="CQ34">
            <v>0</v>
          </cell>
          <cell r="CR34" t="str">
            <v>-</v>
          </cell>
          <cell r="CS34">
            <v>10</v>
          </cell>
          <cell r="CT34" t="str">
            <v>-</v>
          </cell>
          <cell r="CU34">
            <v>191</v>
          </cell>
          <cell r="CV34">
            <v>195</v>
          </cell>
          <cell r="CW34">
            <v>141</v>
          </cell>
          <cell r="CX34">
            <v>124</v>
          </cell>
          <cell r="CY34">
            <v>66</v>
          </cell>
          <cell r="CZ34">
            <v>63</v>
          </cell>
          <cell r="DA34">
            <v>41</v>
          </cell>
          <cell r="DB34">
            <v>48</v>
          </cell>
          <cell r="DC34">
            <v>36</v>
          </cell>
          <cell r="DD34">
            <v>33</v>
          </cell>
          <cell r="DE34">
            <v>20</v>
          </cell>
          <cell r="DF34">
            <v>19</v>
          </cell>
          <cell r="DG34">
            <v>97</v>
          </cell>
          <cell r="DH34">
            <v>100</v>
          </cell>
          <cell r="DI34">
            <v>24</v>
          </cell>
          <cell r="DJ34" t="str">
            <v>-</v>
          </cell>
          <cell r="DK34">
            <v>258</v>
          </cell>
          <cell r="DL34" t="str">
            <v>-</v>
          </cell>
          <cell r="DM34">
            <v>322</v>
          </cell>
          <cell r="DN34" t="str">
            <v>-</v>
          </cell>
          <cell r="DO34">
            <v>322</v>
          </cell>
          <cell r="DP34" t="str">
            <v>-</v>
          </cell>
          <cell r="DQ34">
            <v>0</v>
          </cell>
          <cell r="DR34" t="str">
            <v>-</v>
          </cell>
          <cell r="DS34">
            <v>140</v>
          </cell>
          <cell r="DT34" t="str">
            <v>-</v>
          </cell>
          <cell r="DU34">
            <v>14</v>
          </cell>
          <cell r="DV34" t="str">
            <v>-</v>
          </cell>
          <cell r="DW34">
            <v>0</v>
          </cell>
          <cell r="DX34" t="str">
            <v>-</v>
          </cell>
          <cell r="DY34">
            <v>30</v>
          </cell>
        </row>
        <row r="35">
          <cell r="C35">
            <v>700000099</v>
          </cell>
          <cell r="D35" t="str">
            <v>SECTOR HICHA ANGELA</v>
          </cell>
          <cell r="E35">
            <v>2025</v>
          </cell>
          <cell r="F35">
            <v>202514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</row>
        <row r="36">
          <cell r="C36">
            <v>700000104</v>
          </cell>
          <cell r="D36" t="str">
            <v>SECTOR OLIVO PAULA</v>
          </cell>
          <cell r="E36">
            <v>2025</v>
          </cell>
          <cell r="F36">
            <v>202514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  <cell r="BC36" t="str">
            <v>-</v>
          </cell>
          <cell r="BD36" t="str">
            <v>-</v>
          </cell>
          <cell r="BE36" t="str">
            <v>-</v>
          </cell>
          <cell r="BF36" t="str">
            <v>-</v>
          </cell>
          <cell r="BG36" t="str">
            <v>-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 t="str">
            <v>-</v>
          </cell>
          <cell r="BO36" t="str">
            <v>-</v>
          </cell>
          <cell r="BP36" t="str">
            <v>-</v>
          </cell>
          <cell r="BQ36" t="str">
            <v>-</v>
          </cell>
          <cell r="BR36" t="str">
            <v>-</v>
          </cell>
          <cell r="BS36" t="str">
            <v>-</v>
          </cell>
          <cell r="BT36" t="str">
            <v>-</v>
          </cell>
          <cell r="BU36" t="str">
            <v>-</v>
          </cell>
          <cell r="BV36" t="str">
            <v>-</v>
          </cell>
          <cell r="BW36" t="str">
            <v>-</v>
          </cell>
          <cell r="BX36" t="str">
            <v>-</v>
          </cell>
          <cell r="BY36" t="str">
            <v>-</v>
          </cell>
          <cell r="BZ36" t="str">
            <v>-</v>
          </cell>
          <cell r="CA36" t="str">
            <v>-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 t="str">
            <v>-</v>
          </cell>
          <cell r="CS36" t="str">
            <v>-</v>
          </cell>
          <cell r="CT36" t="str">
            <v>-</v>
          </cell>
          <cell r="CU36" t="str">
            <v>-</v>
          </cell>
          <cell r="CV36" t="str">
            <v>-</v>
          </cell>
          <cell r="CW36" t="str">
            <v>-</v>
          </cell>
          <cell r="CX36" t="str">
            <v>-</v>
          </cell>
          <cell r="CY36" t="str">
            <v>-</v>
          </cell>
          <cell r="CZ36" t="str">
            <v>-</v>
          </cell>
          <cell r="DA36" t="str">
            <v>-</v>
          </cell>
          <cell r="DB36" t="str">
            <v>-</v>
          </cell>
          <cell r="DC36" t="str">
            <v>-</v>
          </cell>
          <cell r="DD36" t="str">
            <v>-</v>
          </cell>
          <cell r="DE36" t="str">
            <v>-</v>
          </cell>
          <cell r="DF36" t="str">
            <v>-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 t="str">
            <v>-</v>
          </cell>
          <cell r="DX36" t="str">
            <v>-</v>
          </cell>
          <cell r="DY36" t="str">
            <v>-</v>
          </cell>
        </row>
        <row r="37">
          <cell r="C37">
            <v>700000105</v>
          </cell>
          <cell r="D37" t="str">
            <v>SECTOR ROSA ALEJANDRA</v>
          </cell>
          <cell r="E37">
            <v>2025</v>
          </cell>
          <cell r="F37">
            <v>202514</v>
          </cell>
          <cell r="G37">
            <v>1429</v>
          </cell>
          <cell r="H37">
            <v>1486</v>
          </cell>
          <cell r="I37">
            <v>639</v>
          </cell>
          <cell r="J37" t="str">
            <v>-</v>
          </cell>
          <cell r="K37">
            <v>-36</v>
          </cell>
          <cell r="L37">
            <v>8</v>
          </cell>
          <cell r="M37">
            <v>821</v>
          </cell>
          <cell r="N37">
            <v>959</v>
          </cell>
          <cell r="O37">
            <v>0</v>
          </cell>
          <cell r="P37" t="str">
            <v>-</v>
          </cell>
          <cell r="Q37">
            <v>1</v>
          </cell>
          <cell r="R37" t="str">
            <v>-</v>
          </cell>
          <cell r="S37">
            <v>9</v>
          </cell>
          <cell r="T37" t="str">
            <v>-</v>
          </cell>
          <cell r="U37">
            <v>816</v>
          </cell>
          <cell r="V37" t="str">
            <v>-</v>
          </cell>
          <cell r="W37">
            <v>4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703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319</v>
          </cell>
          <cell r="AH37" t="str">
            <v>-</v>
          </cell>
          <cell r="AI37" t="str">
            <v>-</v>
          </cell>
          <cell r="AJ37" t="str">
            <v>-</v>
          </cell>
          <cell r="AK37">
            <v>118</v>
          </cell>
          <cell r="AL37" t="str">
            <v>-</v>
          </cell>
          <cell r="AM37">
            <v>57.452764170748772</v>
          </cell>
          <cell r="AN37">
            <v>64.900000000000006</v>
          </cell>
          <cell r="AO37">
            <v>201</v>
          </cell>
          <cell r="AP37" t="str">
            <v>-</v>
          </cell>
          <cell r="AQ37">
            <v>329</v>
          </cell>
          <cell r="AR37" t="str">
            <v>-</v>
          </cell>
          <cell r="AS37">
            <v>0</v>
          </cell>
          <cell r="AT37" t="str">
            <v>-</v>
          </cell>
          <cell r="AU37">
            <v>146</v>
          </cell>
          <cell r="AV37" t="str">
            <v>-</v>
          </cell>
          <cell r="AW37">
            <v>27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761</v>
          </cell>
          <cell r="BB37">
            <v>862</v>
          </cell>
          <cell r="BC37">
            <v>53.254023792862135</v>
          </cell>
          <cell r="BD37">
            <v>58.4</v>
          </cell>
          <cell r="BE37" t="str">
            <v>-</v>
          </cell>
          <cell r="BF37" t="str">
            <v>-</v>
          </cell>
          <cell r="BG37">
            <v>512823.73</v>
          </cell>
          <cell r="BH37">
            <v>506981</v>
          </cell>
          <cell r="BI37">
            <v>421028279</v>
          </cell>
          <cell r="BJ37">
            <v>486194343</v>
          </cell>
          <cell r="BK37">
            <v>418497370</v>
          </cell>
          <cell r="BL37" t="str">
            <v>-</v>
          </cell>
          <cell r="BM37">
            <v>2530909</v>
          </cell>
          <cell r="BN37" t="str">
            <v>-</v>
          </cell>
          <cell r="BO37">
            <v>325220097</v>
          </cell>
          <cell r="BP37" t="str">
            <v>-</v>
          </cell>
          <cell r="BQ37">
            <v>2530909</v>
          </cell>
          <cell r="BR37" t="str">
            <v>-</v>
          </cell>
          <cell r="BS37">
            <v>764</v>
          </cell>
          <cell r="BT37" t="str">
            <v>-</v>
          </cell>
          <cell r="BU37">
            <v>322689188</v>
          </cell>
          <cell r="BV37" t="str">
            <v>-</v>
          </cell>
          <cell r="BW37">
            <v>538</v>
          </cell>
          <cell r="BX37" t="str">
            <v>-</v>
          </cell>
          <cell r="BY37">
            <v>410</v>
          </cell>
          <cell r="BZ37" t="str">
            <v>-</v>
          </cell>
          <cell r="CA37">
            <v>83599715</v>
          </cell>
          <cell r="CB37" t="str">
            <v>-</v>
          </cell>
          <cell r="CC37">
            <v>514</v>
          </cell>
          <cell r="CD37" t="str">
            <v>-</v>
          </cell>
          <cell r="CE37">
            <v>467</v>
          </cell>
          <cell r="CF37" t="str">
            <v>-</v>
          </cell>
          <cell r="CG37">
            <v>0</v>
          </cell>
          <cell r="CH37" t="str">
            <v>-</v>
          </cell>
          <cell r="CI37">
            <v>154</v>
          </cell>
          <cell r="CJ37" t="str">
            <v>-</v>
          </cell>
          <cell r="CK37">
            <v>28</v>
          </cell>
          <cell r="CL37" t="str">
            <v>-</v>
          </cell>
          <cell r="CM37">
            <v>12208467</v>
          </cell>
          <cell r="CN37" t="str">
            <v>-</v>
          </cell>
          <cell r="CO37">
            <v>95808182</v>
          </cell>
          <cell r="CP37" t="str">
            <v>-</v>
          </cell>
          <cell r="CQ37">
            <v>0</v>
          </cell>
          <cell r="CR37" t="str">
            <v>-</v>
          </cell>
          <cell r="CS37">
            <v>5</v>
          </cell>
          <cell r="CT37" t="str">
            <v>-</v>
          </cell>
          <cell r="CU37">
            <v>332</v>
          </cell>
          <cell r="CV37">
            <v>268</v>
          </cell>
          <cell r="CW37">
            <v>160</v>
          </cell>
          <cell r="CX37">
            <v>150</v>
          </cell>
          <cell r="CY37">
            <v>116</v>
          </cell>
          <cell r="CZ37">
            <v>92</v>
          </cell>
          <cell r="DA37">
            <v>77</v>
          </cell>
          <cell r="DB37">
            <v>60</v>
          </cell>
          <cell r="DC37">
            <v>38</v>
          </cell>
          <cell r="DD37">
            <v>36</v>
          </cell>
          <cell r="DE37">
            <v>29</v>
          </cell>
          <cell r="DF37">
            <v>27</v>
          </cell>
          <cell r="DG37">
            <v>144</v>
          </cell>
          <cell r="DH37">
            <v>123</v>
          </cell>
          <cell r="DI37">
            <v>26</v>
          </cell>
          <cell r="DJ37" t="str">
            <v>-</v>
          </cell>
          <cell r="DK37">
            <v>332</v>
          </cell>
          <cell r="DL37" t="str">
            <v>-</v>
          </cell>
          <cell r="DM37">
            <v>458</v>
          </cell>
          <cell r="DN37" t="str">
            <v>-</v>
          </cell>
          <cell r="DO37">
            <v>458</v>
          </cell>
          <cell r="DP37" t="str">
            <v>-</v>
          </cell>
          <cell r="DQ37">
            <v>0</v>
          </cell>
          <cell r="DR37" t="str">
            <v>-</v>
          </cell>
          <cell r="DS37">
            <v>153</v>
          </cell>
          <cell r="DT37" t="str">
            <v>-</v>
          </cell>
          <cell r="DU37">
            <v>28</v>
          </cell>
          <cell r="DV37" t="str">
            <v>-</v>
          </cell>
          <cell r="DW37">
            <v>0</v>
          </cell>
          <cell r="DX37" t="str">
            <v>-</v>
          </cell>
          <cell r="DY37">
            <v>34</v>
          </cell>
        </row>
        <row r="38">
          <cell r="C38">
            <v>700000106</v>
          </cell>
          <cell r="D38" t="str">
            <v>SECTOR CAFÉ DIANA</v>
          </cell>
          <cell r="E38">
            <v>2025</v>
          </cell>
          <cell r="F38">
            <v>202514</v>
          </cell>
          <cell r="G38">
            <v>0</v>
          </cell>
          <cell r="H38" t="str">
            <v>-</v>
          </cell>
          <cell r="I38">
            <v>0</v>
          </cell>
          <cell r="J38" t="str">
            <v>-</v>
          </cell>
          <cell r="K38">
            <v>0</v>
          </cell>
          <cell r="L38" t="str">
            <v>-</v>
          </cell>
          <cell r="M38">
            <v>0</v>
          </cell>
          <cell r="N38" t="str">
            <v>-</v>
          </cell>
          <cell r="O38">
            <v>0</v>
          </cell>
          <cell r="P38" t="str">
            <v>-</v>
          </cell>
          <cell r="Q38">
            <v>0</v>
          </cell>
          <cell r="R38" t="str">
            <v>-</v>
          </cell>
          <cell r="S38">
            <v>0</v>
          </cell>
          <cell r="T38" t="str">
            <v>-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0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  <cell r="AH38" t="str">
            <v>-</v>
          </cell>
          <cell r="AI38" t="str">
            <v>-</v>
          </cell>
          <cell r="AJ38" t="str">
            <v>-</v>
          </cell>
          <cell r="AK38">
            <v>0</v>
          </cell>
          <cell r="AL38" t="str">
            <v>-</v>
          </cell>
          <cell r="AM38">
            <v>0</v>
          </cell>
          <cell r="AN38" t="str">
            <v>-</v>
          </cell>
          <cell r="AO38">
            <v>0</v>
          </cell>
          <cell r="AP38" t="str">
            <v>-</v>
          </cell>
          <cell r="AQ38">
            <v>0</v>
          </cell>
          <cell r="AR38" t="str">
            <v>-</v>
          </cell>
          <cell r="AS38">
            <v>0</v>
          </cell>
          <cell r="AT38" t="str">
            <v>-</v>
          </cell>
          <cell r="AU38">
            <v>0</v>
          </cell>
          <cell r="AV38" t="str">
            <v>-</v>
          </cell>
          <cell r="AW38">
            <v>0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0</v>
          </cell>
          <cell r="BB38" t="str">
            <v>-</v>
          </cell>
          <cell r="BC38">
            <v>0</v>
          </cell>
          <cell r="BD38" t="str">
            <v>-</v>
          </cell>
          <cell r="BE38" t="str">
            <v>-</v>
          </cell>
          <cell r="BF38" t="str">
            <v>-</v>
          </cell>
          <cell r="BG38">
            <v>0</v>
          </cell>
          <cell r="BH38" t="str">
            <v>-</v>
          </cell>
          <cell r="BI38">
            <v>0</v>
          </cell>
          <cell r="BJ38" t="str">
            <v>-</v>
          </cell>
          <cell r="BK38">
            <v>0</v>
          </cell>
          <cell r="BL38" t="str">
            <v>-</v>
          </cell>
          <cell r="BM38">
            <v>0</v>
          </cell>
          <cell r="BN38" t="str">
            <v>-</v>
          </cell>
          <cell r="BO38">
            <v>0</v>
          </cell>
          <cell r="BP38" t="str">
            <v>-</v>
          </cell>
          <cell r="BQ38">
            <v>0</v>
          </cell>
          <cell r="BR38" t="str">
            <v>-</v>
          </cell>
          <cell r="BS38">
            <v>0</v>
          </cell>
          <cell r="BT38" t="str">
            <v>-</v>
          </cell>
          <cell r="BU38">
            <v>0</v>
          </cell>
          <cell r="BV38" t="str">
            <v>-</v>
          </cell>
          <cell r="BW38">
            <v>0</v>
          </cell>
          <cell r="BX38" t="str">
            <v>-</v>
          </cell>
          <cell r="BY38">
            <v>0</v>
          </cell>
          <cell r="BZ38" t="str">
            <v>-</v>
          </cell>
          <cell r="CA38">
            <v>0</v>
          </cell>
          <cell r="CB38" t="str">
            <v>-</v>
          </cell>
          <cell r="CC38">
            <v>0</v>
          </cell>
          <cell r="CD38" t="str">
            <v>-</v>
          </cell>
          <cell r="CE38">
            <v>0</v>
          </cell>
          <cell r="CF38" t="str">
            <v>-</v>
          </cell>
          <cell r="CG38">
            <v>0</v>
          </cell>
          <cell r="CH38" t="str">
            <v>-</v>
          </cell>
          <cell r="CI38">
            <v>0</v>
          </cell>
          <cell r="CJ38" t="str">
            <v>-</v>
          </cell>
          <cell r="CK38">
            <v>0</v>
          </cell>
          <cell r="CL38" t="str">
            <v>-</v>
          </cell>
          <cell r="CM38">
            <v>0</v>
          </cell>
          <cell r="CN38" t="str">
            <v>-</v>
          </cell>
          <cell r="CO38">
            <v>0</v>
          </cell>
          <cell r="CP38" t="str">
            <v>-</v>
          </cell>
          <cell r="CQ38">
            <v>0</v>
          </cell>
          <cell r="CR38" t="str">
            <v>-</v>
          </cell>
          <cell r="CS38">
            <v>0</v>
          </cell>
          <cell r="CT38" t="str">
            <v>-</v>
          </cell>
          <cell r="CU38">
            <v>0</v>
          </cell>
          <cell r="CV38" t="str">
            <v>-</v>
          </cell>
          <cell r="CW38">
            <v>0</v>
          </cell>
          <cell r="CX38" t="str">
            <v>-</v>
          </cell>
          <cell r="CY38">
            <v>0</v>
          </cell>
          <cell r="CZ38" t="str">
            <v>-</v>
          </cell>
          <cell r="DA38">
            <v>0</v>
          </cell>
          <cell r="DB38" t="str">
            <v>-</v>
          </cell>
          <cell r="DC38">
            <v>0</v>
          </cell>
          <cell r="DD38" t="str">
            <v>-</v>
          </cell>
          <cell r="DE38">
            <v>0</v>
          </cell>
          <cell r="DF38" t="str">
            <v>-</v>
          </cell>
          <cell r="DG38">
            <v>0</v>
          </cell>
          <cell r="DH38" t="str">
            <v>-</v>
          </cell>
          <cell r="DI38">
            <v>0</v>
          </cell>
          <cell r="DJ38" t="str">
            <v>-</v>
          </cell>
          <cell r="DK38">
            <v>0</v>
          </cell>
          <cell r="DL38" t="str">
            <v>-</v>
          </cell>
          <cell r="DM38">
            <v>0</v>
          </cell>
          <cell r="DN38" t="str">
            <v>-</v>
          </cell>
          <cell r="DO38">
            <v>0</v>
          </cell>
          <cell r="DP38" t="str">
            <v>-</v>
          </cell>
          <cell r="DQ38">
            <v>0</v>
          </cell>
          <cell r="DR38" t="str">
            <v>-</v>
          </cell>
          <cell r="DS38">
            <v>0</v>
          </cell>
          <cell r="DT38" t="str">
            <v>-</v>
          </cell>
          <cell r="DU38">
            <v>0</v>
          </cell>
          <cell r="DV38" t="str">
            <v>-</v>
          </cell>
          <cell r="DW38">
            <v>0</v>
          </cell>
          <cell r="DX38" t="str">
            <v>-</v>
          </cell>
          <cell r="DY38">
            <v>0</v>
          </cell>
        </row>
        <row r="39">
          <cell r="C39">
            <v>700000108</v>
          </cell>
          <cell r="D39" t="str">
            <v>SECTOR ORQUÍDEA CAROLINA</v>
          </cell>
          <cell r="E39">
            <v>2025</v>
          </cell>
          <cell r="F39">
            <v>202514</v>
          </cell>
          <cell r="G39">
            <v>1232</v>
          </cell>
          <cell r="H39">
            <v>1361</v>
          </cell>
          <cell r="I39">
            <v>511</v>
          </cell>
          <cell r="J39" t="str">
            <v>-</v>
          </cell>
          <cell r="K39">
            <v>-54</v>
          </cell>
          <cell r="L39">
            <v>7</v>
          </cell>
          <cell r="M39">
            <v>647</v>
          </cell>
          <cell r="N39">
            <v>822</v>
          </cell>
          <cell r="O39">
            <v>0</v>
          </cell>
          <cell r="P39" t="str">
            <v>-</v>
          </cell>
          <cell r="Q39">
            <v>2</v>
          </cell>
          <cell r="R39" t="str">
            <v>-</v>
          </cell>
          <cell r="S39">
            <v>13</v>
          </cell>
          <cell r="T39" t="str">
            <v>-</v>
          </cell>
          <cell r="U39">
            <v>644</v>
          </cell>
          <cell r="V39" t="str">
            <v>-</v>
          </cell>
          <cell r="W39">
            <v>1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550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261</v>
          </cell>
          <cell r="AH39" t="str">
            <v>-</v>
          </cell>
          <cell r="AI39" t="str">
            <v>-</v>
          </cell>
          <cell r="AJ39" t="str">
            <v>-</v>
          </cell>
          <cell r="AK39">
            <v>97</v>
          </cell>
          <cell r="AL39" t="str">
            <v>-</v>
          </cell>
          <cell r="AM39">
            <v>52.516233766233768</v>
          </cell>
          <cell r="AN39">
            <v>63.5</v>
          </cell>
          <cell r="AO39">
            <v>164</v>
          </cell>
          <cell r="AP39" t="str">
            <v>-</v>
          </cell>
          <cell r="AQ39">
            <v>255</v>
          </cell>
          <cell r="AR39" t="str">
            <v>-</v>
          </cell>
          <cell r="AS39">
            <v>0</v>
          </cell>
          <cell r="AT39" t="str">
            <v>-</v>
          </cell>
          <cell r="AU39">
            <v>115</v>
          </cell>
          <cell r="AV39" t="str">
            <v>-</v>
          </cell>
          <cell r="AW39">
            <v>16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590</v>
          </cell>
          <cell r="BB39">
            <v>707</v>
          </cell>
          <cell r="BC39">
            <v>47.88961038961039</v>
          </cell>
          <cell r="BD39">
            <v>54.6</v>
          </cell>
          <cell r="BE39" t="str">
            <v>-</v>
          </cell>
          <cell r="BF39" t="str">
            <v>-</v>
          </cell>
          <cell r="BG39">
            <v>483632.7</v>
          </cell>
          <cell r="BH39">
            <v>488749</v>
          </cell>
          <cell r="BI39">
            <v>312910356</v>
          </cell>
          <cell r="BJ39">
            <v>401751980</v>
          </cell>
          <cell r="BK39">
            <v>311760698</v>
          </cell>
          <cell r="BL39" t="str">
            <v>-</v>
          </cell>
          <cell r="BM39">
            <v>1149658</v>
          </cell>
          <cell r="BN39" t="str">
            <v>-</v>
          </cell>
          <cell r="BO39">
            <v>226292113</v>
          </cell>
          <cell r="BP39" t="str">
            <v>-</v>
          </cell>
          <cell r="BQ39">
            <v>1149658</v>
          </cell>
          <cell r="BR39" t="str">
            <v>-</v>
          </cell>
          <cell r="BS39">
            <v>566</v>
          </cell>
          <cell r="BT39" t="str">
            <v>-</v>
          </cell>
          <cell r="BU39">
            <v>225142455</v>
          </cell>
          <cell r="BV39" t="str">
            <v>-</v>
          </cell>
          <cell r="BW39">
            <v>476</v>
          </cell>
          <cell r="BX39" t="str">
            <v>-</v>
          </cell>
          <cell r="BY39">
            <v>393</v>
          </cell>
          <cell r="BZ39" t="str">
            <v>-</v>
          </cell>
          <cell r="CA39">
            <v>73939643</v>
          </cell>
          <cell r="CB39" t="str">
            <v>-</v>
          </cell>
          <cell r="CC39">
            <v>477</v>
          </cell>
          <cell r="CD39" t="str">
            <v>-</v>
          </cell>
          <cell r="CE39">
            <v>382</v>
          </cell>
          <cell r="CF39" t="str">
            <v>-</v>
          </cell>
          <cell r="CG39">
            <v>0</v>
          </cell>
          <cell r="CH39" t="str">
            <v>-</v>
          </cell>
          <cell r="CI39">
            <v>128</v>
          </cell>
          <cell r="CJ39" t="str">
            <v>-</v>
          </cell>
          <cell r="CK39">
            <v>16</v>
          </cell>
          <cell r="CL39" t="str">
            <v>-</v>
          </cell>
          <cell r="CM39">
            <v>10746075</v>
          </cell>
          <cell r="CN39" t="str">
            <v>-</v>
          </cell>
          <cell r="CO39">
            <v>84685718</v>
          </cell>
          <cell r="CP39" t="str">
            <v>-</v>
          </cell>
          <cell r="CQ39">
            <v>0</v>
          </cell>
          <cell r="CR39" t="str">
            <v>-</v>
          </cell>
          <cell r="CS39">
            <v>-9</v>
          </cell>
          <cell r="CT39" t="str">
            <v>-</v>
          </cell>
          <cell r="CU39">
            <v>285</v>
          </cell>
          <cell r="CV39">
            <v>228</v>
          </cell>
          <cell r="CW39">
            <v>162</v>
          </cell>
          <cell r="CX39">
            <v>139</v>
          </cell>
          <cell r="CY39">
            <v>138</v>
          </cell>
          <cell r="CZ39">
            <v>98</v>
          </cell>
          <cell r="DA39">
            <v>91</v>
          </cell>
          <cell r="DB39">
            <v>70</v>
          </cell>
          <cell r="DC39">
            <v>45</v>
          </cell>
          <cell r="DD39">
            <v>33</v>
          </cell>
          <cell r="DE39">
            <v>28</v>
          </cell>
          <cell r="DF39">
            <v>27</v>
          </cell>
          <cell r="DG39">
            <v>164</v>
          </cell>
          <cell r="DH39">
            <v>130</v>
          </cell>
          <cell r="DI39">
            <v>24</v>
          </cell>
          <cell r="DJ39" t="str">
            <v>-</v>
          </cell>
          <cell r="DK39">
            <v>310</v>
          </cell>
          <cell r="DL39" t="str">
            <v>-</v>
          </cell>
          <cell r="DM39">
            <v>411</v>
          </cell>
          <cell r="DN39" t="str">
            <v>-</v>
          </cell>
          <cell r="DO39">
            <v>367</v>
          </cell>
          <cell r="DP39" t="str">
            <v>-</v>
          </cell>
          <cell r="DQ39">
            <v>0</v>
          </cell>
          <cell r="DR39" t="str">
            <v>-</v>
          </cell>
          <cell r="DS39">
            <v>128</v>
          </cell>
          <cell r="DT39" t="str">
            <v>-</v>
          </cell>
          <cell r="DU39">
            <v>16</v>
          </cell>
          <cell r="DV39" t="str">
            <v>-</v>
          </cell>
          <cell r="DW39">
            <v>0</v>
          </cell>
          <cell r="DX39" t="str">
            <v>-</v>
          </cell>
          <cell r="DY39">
            <v>30</v>
          </cell>
        </row>
        <row r="40">
          <cell r="C40">
            <v>700000109</v>
          </cell>
          <cell r="D40" t="str">
            <v>SECTOR PRALINÉ ANDREA</v>
          </cell>
          <cell r="E40">
            <v>2025</v>
          </cell>
          <cell r="F40">
            <v>202514</v>
          </cell>
          <cell r="G40">
            <v>1970</v>
          </cell>
          <cell r="H40">
            <v>2041</v>
          </cell>
          <cell r="I40">
            <v>770</v>
          </cell>
          <cell r="J40" t="str">
            <v>-</v>
          </cell>
          <cell r="K40">
            <v>-31</v>
          </cell>
          <cell r="L40">
            <v>5</v>
          </cell>
          <cell r="M40">
            <v>1097</v>
          </cell>
          <cell r="N40">
            <v>1283</v>
          </cell>
          <cell r="O40">
            <v>0</v>
          </cell>
          <cell r="P40" t="str">
            <v>-</v>
          </cell>
          <cell r="Q40">
            <v>1</v>
          </cell>
          <cell r="R40" t="str">
            <v>-</v>
          </cell>
          <cell r="S40">
            <v>11</v>
          </cell>
          <cell r="T40" t="str">
            <v>-</v>
          </cell>
          <cell r="U40">
            <v>1091</v>
          </cell>
          <cell r="V40" t="str">
            <v>-</v>
          </cell>
          <cell r="W40">
            <v>5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924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>
            <v>488</v>
          </cell>
          <cell r="AH40" t="str">
            <v>-</v>
          </cell>
          <cell r="AI40" t="str">
            <v>-</v>
          </cell>
          <cell r="AJ40" t="str">
            <v>-</v>
          </cell>
          <cell r="AK40">
            <v>173</v>
          </cell>
          <cell r="AL40" t="str">
            <v>-</v>
          </cell>
          <cell r="AM40">
            <v>55.685279187817258</v>
          </cell>
          <cell r="AN40">
            <v>63.9</v>
          </cell>
          <cell r="AO40">
            <v>315</v>
          </cell>
          <cell r="AP40" t="str">
            <v>-</v>
          </cell>
          <cell r="AQ40">
            <v>416</v>
          </cell>
          <cell r="AR40" t="str">
            <v>-</v>
          </cell>
          <cell r="AS40">
            <v>0</v>
          </cell>
          <cell r="AT40" t="str">
            <v>-</v>
          </cell>
          <cell r="AU40">
            <v>169</v>
          </cell>
          <cell r="AV40" t="str">
            <v>-</v>
          </cell>
          <cell r="AW40">
            <v>24</v>
          </cell>
          <cell r="AX40" t="str">
            <v>-</v>
          </cell>
          <cell r="AY40" t="str">
            <v>-</v>
          </cell>
          <cell r="AZ40" t="str">
            <v>-</v>
          </cell>
          <cell r="BA40">
            <v>991</v>
          </cell>
          <cell r="BB40">
            <v>1135</v>
          </cell>
          <cell r="BC40">
            <v>50.304568527918782</v>
          </cell>
          <cell r="BD40">
            <v>56.6</v>
          </cell>
          <cell r="BE40" t="str">
            <v>-</v>
          </cell>
          <cell r="BF40" t="str">
            <v>-</v>
          </cell>
          <cell r="BG40">
            <v>452366.91</v>
          </cell>
          <cell r="BH40">
            <v>467995</v>
          </cell>
          <cell r="BI40">
            <v>496246499.01999998</v>
          </cell>
          <cell r="BJ40">
            <v>600437886</v>
          </cell>
          <cell r="BK40">
            <v>493485744</v>
          </cell>
          <cell r="BL40" t="str">
            <v>-</v>
          </cell>
          <cell r="BM40">
            <v>2760755.02</v>
          </cell>
          <cell r="BN40" t="str">
            <v>-</v>
          </cell>
          <cell r="BO40">
            <v>350808807.01999998</v>
          </cell>
          <cell r="BP40" t="str">
            <v>-</v>
          </cell>
          <cell r="BQ40">
            <v>2760755.02</v>
          </cell>
          <cell r="BR40" t="str">
            <v>-</v>
          </cell>
          <cell r="BS40">
            <v>976</v>
          </cell>
          <cell r="BT40" t="str">
            <v>-</v>
          </cell>
          <cell r="BU40">
            <v>348048052</v>
          </cell>
          <cell r="BV40" t="str">
            <v>-</v>
          </cell>
          <cell r="BW40">
            <v>777</v>
          </cell>
          <cell r="BX40" t="str">
            <v>-</v>
          </cell>
          <cell r="BY40">
            <v>613</v>
          </cell>
          <cell r="BZ40" t="str">
            <v>-</v>
          </cell>
          <cell r="CA40">
            <v>129777279</v>
          </cell>
          <cell r="CB40" t="str">
            <v>-</v>
          </cell>
          <cell r="CC40">
            <v>746</v>
          </cell>
          <cell r="CD40" t="str">
            <v>-</v>
          </cell>
          <cell r="CE40">
            <v>573</v>
          </cell>
          <cell r="CF40" t="str">
            <v>-</v>
          </cell>
          <cell r="CG40">
            <v>0</v>
          </cell>
          <cell r="CH40" t="str">
            <v>-</v>
          </cell>
          <cell r="CI40">
            <v>181</v>
          </cell>
          <cell r="CJ40" t="str">
            <v>-</v>
          </cell>
          <cell r="CK40">
            <v>25</v>
          </cell>
          <cell r="CL40" t="str">
            <v>-</v>
          </cell>
          <cell r="CM40">
            <v>15660413</v>
          </cell>
          <cell r="CN40" t="str">
            <v>-</v>
          </cell>
          <cell r="CO40">
            <v>145437692</v>
          </cell>
          <cell r="CP40" t="str">
            <v>-</v>
          </cell>
          <cell r="CQ40">
            <v>0</v>
          </cell>
          <cell r="CR40" t="str">
            <v>-</v>
          </cell>
          <cell r="CS40">
            <v>-15</v>
          </cell>
          <cell r="CT40" t="str">
            <v>-</v>
          </cell>
          <cell r="CU40">
            <v>435</v>
          </cell>
          <cell r="CV40">
            <v>364</v>
          </cell>
          <cell r="CW40">
            <v>249</v>
          </cell>
          <cell r="CX40">
            <v>215</v>
          </cell>
          <cell r="CY40">
            <v>189</v>
          </cell>
          <cell r="CZ40">
            <v>151</v>
          </cell>
          <cell r="DA40">
            <v>79</v>
          </cell>
          <cell r="DB40">
            <v>83</v>
          </cell>
          <cell r="DC40">
            <v>50</v>
          </cell>
          <cell r="DD40">
            <v>28</v>
          </cell>
          <cell r="DE40">
            <v>39</v>
          </cell>
          <cell r="DF40">
            <v>42</v>
          </cell>
          <cell r="DG40">
            <v>168</v>
          </cell>
          <cell r="DH40">
            <v>153</v>
          </cell>
          <cell r="DI40">
            <v>18</v>
          </cell>
          <cell r="DJ40" t="str">
            <v>-</v>
          </cell>
          <cell r="DK40">
            <v>501</v>
          </cell>
          <cell r="DL40" t="str">
            <v>-</v>
          </cell>
          <cell r="DM40">
            <v>699</v>
          </cell>
          <cell r="DN40" t="str">
            <v>-</v>
          </cell>
          <cell r="DO40">
            <v>565</v>
          </cell>
          <cell r="DP40" t="str">
            <v>-</v>
          </cell>
          <cell r="DQ40">
            <v>0</v>
          </cell>
          <cell r="DR40" t="str">
            <v>-</v>
          </cell>
          <cell r="DS40">
            <v>180</v>
          </cell>
          <cell r="DT40" t="str">
            <v>-</v>
          </cell>
          <cell r="DU40">
            <v>25</v>
          </cell>
          <cell r="DV40" t="str">
            <v>-</v>
          </cell>
          <cell r="DW40">
            <v>0</v>
          </cell>
          <cell r="DX40" t="str">
            <v>-</v>
          </cell>
          <cell r="DY40">
            <v>27</v>
          </cell>
        </row>
        <row r="41">
          <cell r="C41">
            <v>700000110</v>
          </cell>
          <cell r="D41" t="str">
            <v>SECTOR CUMARÚ JENIFER</v>
          </cell>
          <cell r="E41">
            <v>2025</v>
          </cell>
          <cell r="F41">
            <v>202514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  <cell r="BC41" t="str">
            <v>-</v>
          </cell>
          <cell r="BD41" t="str">
            <v>-</v>
          </cell>
          <cell r="BE41" t="str">
            <v>-</v>
          </cell>
          <cell r="BF41" t="str">
            <v>-</v>
          </cell>
          <cell r="BG41" t="str">
            <v>-</v>
          </cell>
          <cell r="BH41" t="str">
            <v>-</v>
          </cell>
          <cell r="BI41" t="str">
            <v>-</v>
          </cell>
          <cell r="BJ41" t="str">
            <v>-</v>
          </cell>
          <cell r="BK41" t="str">
            <v>-</v>
          </cell>
          <cell r="BL41" t="str">
            <v>-</v>
          </cell>
          <cell r="BM41" t="str">
            <v>-</v>
          </cell>
          <cell r="BN41" t="str">
            <v>-</v>
          </cell>
          <cell r="BO41" t="str">
            <v>-</v>
          </cell>
          <cell r="BP41" t="str">
            <v>-</v>
          </cell>
          <cell r="BQ41" t="str">
            <v>-</v>
          </cell>
          <cell r="BR41" t="str">
            <v>-</v>
          </cell>
          <cell r="BS41" t="str">
            <v>-</v>
          </cell>
          <cell r="BT41" t="str">
            <v>-</v>
          </cell>
          <cell r="BU41" t="str">
            <v>-</v>
          </cell>
          <cell r="BV41" t="str">
            <v>-</v>
          </cell>
          <cell r="BW41" t="str">
            <v>-</v>
          </cell>
          <cell r="BX41" t="str">
            <v>-</v>
          </cell>
          <cell r="BY41" t="str">
            <v>-</v>
          </cell>
          <cell r="BZ41" t="str">
            <v>-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</row>
        <row r="42">
          <cell r="C42">
            <v>700000111</v>
          </cell>
          <cell r="D42" t="str">
            <v>SECTOR PROPÓSITO ASTRYTH</v>
          </cell>
          <cell r="E42">
            <v>2025</v>
          </cell>
          <cell r="F42">
            <v>202514</v>
          </cell>
          <cell r="G42">
            <v>1747</v>
          </cell>
          <cell r="H42">
            <v>1831</v>
          </cell>
          <cell r="I42">
            <v>760</v>
          </cell>
          <cell r="J42" t="str">
            <v>-</v>
          </cell>
          <cell r="K42">
            <v>4</v>
          </cell>
          <cell r="L42">
            <v>6</v>
          </cell>
          <cell r="M42">
            <v>1152</v>
          </cell>
          <cell r="N42">
            <v>1140</v>
          </cell>
          <cell r="O42">
            <v>0</v>
          </cell>
          <cell r="P42" t="str">
            <v>-</v>
          </cell>
          <cell r="Q42">
            <v>5</v>
          </cell>
          <cell r="R42" t="str">
            <v>-</v>
          </cell>
          <cell r="S42">
            <v>12</v>
          </cell>
          <cell r="T42" t="str">
            <v>-</v>
          </cell>
          <cell r="U42">
            <v>1142</v>
          </cell>
          <cell r="V42" t="str">
            <v>-</v>
          </cell>
          <cell r="W42">
            <v>5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921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512</v>
          </cell>
          <cell r="AH42" t="str">
            <v>-</v>
          </cell>
          <cell r="AI42" t="str">
            <v>-</v>
          </cell>
          <cell r="AJ42" t="str">
            <v>-</v>
          </cell>
          <cell r="AK42">
            <v>231</v>
          </cell>
          <cell r="AL42" t="str">
            <v>-</v>
          </cell>
          <cell r="AM42">
            <v>65.94161419576416</v>
          </cell>
          <cell r="AN42">
            <v>65.2</v>
          </cell>
          <cell r="AO42">
            <v>281</v>
          </cell>
          <cell r="AP42" t="str">
            <v>-</v>
          </cell>
          <cell r="AQ42">
            <v>396</v>
          </cell>
          <cell r="AR42" t="str">
            <v>-</v>
          </cell>
          <cell r="AS42">
            <v>0</v>
          </cell>
          <cell r="AT42" t="str">
            <v>-</v>
          </cell>
          <cell r="AU42">
            <v>193</v>
          </cell>
          <cell r="AV42" t="str">
            <v>-</v>
          </cell>
          <cell r="AW42">
            <v>51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1029</v>
          </cell>
          <cell r="BB42">
            <v>1016</v>
          </cell>
          <cell r="BC42">
            <v>58.90097309673726</v>
          </cell>
          <cell r="BD42">
            <v>58.1</v>
          </cell>
          <cell r="BE42" t="str">
            <v>-</v>
          </cell>
          <cell r="BF42" t="str">
            <v>-</v>
          </cell>
          <cell r="BG42">
            <v>495651.85</v>
          </cell>
          <cell r="BH42">
            <v>531964</v>
          </cell>
          <cell r="BI42">
            <v>570990925.75999999</v>
          </cell>
          <cell r="BJ42">
            <v>606439125</v>
          </cell>
          <cell r="BK42">
            <v>566959283</v>
          </cell>
          <cell r="BL42" t="str">
            <v>-</v>
          </cell>
          <cell r="BM42">
            <v>4031642.76</v>
          </cell>
          <cell r="BN42" t="str">
            <v>-</v>
          </cell>
          <cell r="BO42">
            <v>433795032.75999999</v>
          </cell>
          <cell r="BP42" t="str">
            <v>-</v>
          </cell>
          <cell r="BQ42">
            <v>4031642.76</v>
          </cell>
          <cell r="BR42" t="str">
            <v>-</v>
          </cell>
          <cell r="BS42">
            <v>1047</v>
          </cell>
          <cell r="BT42" t="str">
            <v>-</v>
          </cell>
          <cell r="BU42">
            <v>429763390</v>
          </cell>
          <cell r="BV42" t="str">
            <v>-</v>
          </cell>
          <cell r="BW42">
            <v>720</v>
          </cell>
          <cell r="BX42" t="str">
            <v>-</v>
          </cell>
          <cell r="BY42">
            <v>541</v>
          </cell>
          <cell r="BZ42" t="str">
            <v>-</v>
          </cell>
          <cell r="CA42">
            <v>118498591</v>
          </cell>
          <cell r="CB42" t="str">
            <v>-</v>
          </cell>
          <cell r="CC42">
            <v>592</v>
          </cell>
          <cell r="CD42" t="str">
            <v>-</v>
          </cell>
          <cell r="CE42">
            <v>523</v>
          </cell>
          <cell r="CF42" t="str">
            <v>-</v>
          </cell>
          <cell r="CG42">
            <v>0</v>
          </cell>
          <cell r="CH42" t="str">
            <v>-</v>
          </cell>
          <cell r="CI42">
            <v>206</v>
          </cell>
          <cell r="CJ42" t="str">
            <v>-</v>
          </cell>
          <cell r="CK42">
            <v>52</v>
          </cell>
          <cell r="CL42" t="str">
            <v>-</v>
          </cell>
          <cell r="CM42">
            <v>18697302</v>
          </cell>
          <cell r="CN42" t="str">
            <v>-</v>
          </cell>
          <cell r="CO42">
            <v>137195893</v>
          </cell>
          <cell r="CP42" t="str">
            <v>-</v>
          </cell>
          <cell r="CQ42">
            <v>0</v>
          </cell>
          <cell r="CR42" t="str">
            <v>-</v>
          </cell>
          <cell r="CS42">
            <v>25</v>
          </cell>
          <cell r="CT42" t="str">
            <v>-</v>
          </cell>
          <cell r="CU42">
            <v>239</v>
          </cell>
          <cell r="CV42">
            <v>279</v>
          </cell>
          <cell r="CW42">
            <v>231</v>
          </cell>
          <cell r="CX42">
            <v>210</v>
          </cell>
          <cell r="CY42">
            <v>125</v>
          </cell>
          <cell r="CZ42">
            <v>119</v>
          </cell>
          <cell r="DA42">
            <v>70</v>
          </cell>
          <cell r="DB42">
            <v>81</v>
          </cell>
          <cell r="DC42">
            <v>56</v>
          </cell>
          <cell r="DD42">
            <v>50</v>
          </cell>
          <cell r="DE42">
            <v>41</v>
          </cell>
          <cell r="DF42">
            <v>38</v>
          </cell>
          <cell r="DG42">
            <v>167</v>
          </cell>
          <cell r="DH42">
            <v>169</v>
          </cell>
          <cell r="DI42">
            <v>55</v>
          </cell>
          <cell r="DJ42" t="str">
            <v>-</v>
          </cell>
          <cell r="DK42">
            <v>463</v>
          </cell>
          <cell r="DL42" t="str">
            <v>-</v>
          </cell>
          <cell r="DM42">
            <v>524</v>
          </cell>
          <cell r="DN42" t="str">
            <v>-</v>
          </cell>
          <cell r="DO42">
            <v>503</v>
          </cell>
          <cell r="DP42" t="str">
            <v>-</v>
          </cell>
          <cell r="DQ42">
            <v>0</v>
          </cell>
          <cell r="DR42" t="str">
            <v>-</v>
          </cell>
          <cell r="DS42">
            <v>205</v>
          </cell>
          <cell r="DT42" t="str">
            <v>-</v>
          </cell>
          <cell r="DU42">
            <v>52</v>
          </cell>
          <cell r="DV42" t="str">
            <v>-</v>
          </cell>
          <cell r="DW42">
            <v>0</v>
          </cell>
          <cell r="DX42" t="str">
            <v>-</v>
          </cell>
          <cell r="DY42">
            <v>66</v>
          </cell>
        </row>
        <row r="43">
          <cell r="C43">
            <v>700000112</v>
          </cell>
          <cell r="D43" t="str">
            <v>SECTOR BAMBÚ ADRIANA</v>
          </cell>
          <cell r="E43">
            <v>2025</v>
          </cell>
          <cell r="F43">
            <v>202514</v>
          </cell>
          <cell r="G43">
            <v>1209</v>
          </cell>
          <cell r="H43">
            <v>1224</v>
          </cell>
          <cell r="I43">
            <v>407</v>
          </cell>
          <cell r="J43" t="str">
            <v>-</v>
          </cell>
          <cell r="K43">
            <v>-26</v>
          </cell>
          <cell r="L43">
            <v>8</v>
          </cell>
          <cell r="M43">
            <v>671</v>
          </cell>
          <cell r="N43">
            <v>776</v>
          </cell>
          <cell r="O43">
            <v>0</v>
          </cell>
          <cell r="P43" t="str">
            <v>-</v>
          </cell>
          <cell r="Q43">
            <v>0</v>
          </cell>
          <cell r="R43" t="str">
            <v>-</v>
          </cell>
          <cell r="S43">
            <v>0</v>
          </cell>
          <cell r="T43" t="str">
            <v>-</v>
          </cell>
          <cell r="U43">
            <v>671</v>
          </cell>
          <cell r="V43" t="str">
            <v>-</v>
          </cell>
          <cell r="W43">
            <v>0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537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359</v>
          </cell>
          <cell r="AH43" t="str">
            <v>-</v>
          </cell>
          <cell r="AI43" t="str">
            <v>-</v>
          </cell>
          <cell r="AJ43" t="str">
            <v>-</v>
          </cell>
          <cell r="AK43">
            <v>134</v>
          </cell>
          <cell r="AL43" t="str">
            <v>-</v>
          </cell>
          <cell r="AM43">
            <v>55.500413564929694</v>
          </cell>
          <cell r="AN43">
            <v>62.4</v>
          </cell>
          <cell r="AO43">
            <v>225</v>
          </cell>
          <cell r="AP43" t="str">
            <v>-</v>
          </cell>
          <cell r="AQ43">
            <v>228</v>
          </cell>
          <cell r="AR43" t="str">
            <v>-</v>
          </cell>
          <cell r="AS43">
            <v>0</v>
          </cell>
          <cell r="AT43" t="str">
            <v>-</v>
          </cell>
          <cell r="AU43">
            <v>77</v>
          </cell>
          <cell r="AV43" t="str">
            <v>-</v>
          </cell>
          <cell r="AW43">
            <v>7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585</v>
          </cell>
          <cell r="BB43">
            <v>673</v>
          </cell>
          <cell r="BC43">
            <v>48.387096774193552</v>
          </cell>
          <cell r="BD43">
            <v>54.1</v>
          </cell>
          <cell r="BE43" t="str">
            <v>-</v>
          </cell>
          <cell r="BF43" t="str">
            <v>-</v>
          </cell>
          <cell r="BG43">
            <v>400268</v>
          </cell>
          <cell r="BH43">
            <v>401310</v>
          </cell>
          <cell r="BI43">
            <v>268579825</v>
          </cell>
          <cell r="BJ43">
            <v>311416934</v>
          </cell>
          <cell r="BK43">
            <v>268579825</v>
          </cell>
          <cell r="BL43" t="str">
            <v>-</v>
          </cell>
          <cell r="BM43">
            <v>0</v>
          </cell>
          <cell r="BN43" t="str">
            <v>-</v>
          </cell>
          <cell r="BO43">
            <v>181384992</v>
          </cell>
          <cell r="BP43" t="str">
            <v>-</v>
          </cell>
          <cell r="BQ43">
            <v>0</v>
          </cell>
          <cell r="BR43" t="str">
            <v>-</v>
          </cell>
          <cell r="BS43">
            <v>562</v>
          </cell>
          <cell r="BT43" t="str">
            <v>-</v>
          </cell>
          <cell r="BU43">
            <v>181384992</v>
          </cell>
          <cell r="BV43" t="str">
            <v>-</v>
          </cell>
          <cell r="BW43">
            <v>503</v>
          </cell>
          <cell r="BX43" t="str">
            <v>-</v>
          </cell>
          <cell r="BY43">
            <v>435</v>
          </cell>
          <cell r="BZ43" t="str">
            <v>-</v>
          </cell>
          <cell r="CA43">
            <v>74395401</v>
          </cell>
          <cell r="CB43" t="str">
            <v>-</v>
          </cell>
          <cell r="CC43">
            <v>496</v>
          </cell>
          <cell r="CD43" t="str">
            <v>-</v>
          </cell>
          <cell r="CE43">
            <v>318</v>
          </cell>
          <cell r="CF43" t="str">
            <v>-</v>
          </cell>
          <cell r="CG43">
            <v>0</v>
          </cell>
          <cell r="CH43" t="str">
            <v>-</v>
          </cell>
          <cell r="CI43">
            <v>86</v>
          </cell>
          <cell r="CJ43" t="str">
            <v>-</v>
          </cell>
          <cell r="CK43">
            <v>7</v>
          </cell>
          <cell r="CL43" t="str">
            <v>-</v>
          </cell>
          <cell r="CM43">
            <v>11633897</v>
          </cell>
          <cell r="CN43" t="str">
            <v>-</v>
          </cell>
          <cell r="CO43">
            <v>86029298</v>
          </cell>
          <cell r="CP43" t="str">
            <v>-</v>
          </cell>
          <cell r="CQ43">
            <v>0</v>
          </cell>
          <cell r="CR43" t="str">
            <v>-</v>
          </cell>
          <cell r="CS43">
            <v>4</v>
          </cell>
          <cell r="CT43" t="str">
            <v>-</v>
          </cell>
          <cell r="CU43">
            <v>283</v>
          </cell>
          <cell r="CV43">
            <v>227</v>
          </cell>
          <cell r="CW43">
            <v>167</v>
          </cell>
          <cell r="CX43">
            <v>144</v>
          </cell>
          <cell r="CY43">
            <v>88</v>
          </cell>
          <cell r="CZ43">
            <v>80</v>
          </cell>
          <cell r="DA43">
            <v>80</v>
          </cell>
          <cell r="DB43">
            <v>68</v>
          </cell>
          <cell r="DC43">
            <v>24</v>
          </cell>
          <cell r="DD43">
            <v>29</v>
          </cell>
          <cell r="DE43">
            <v>29</v>
          </cell>
          <cell r="DF43">
            <v>32</v>
          </cell>
          <cell r="DG43">
            <v>133</v>
          </cell>
          <cell r="DH43">
            <v>129</v>
          </cell>
          <cell r="DI43">
            <v>25</v>
          </cell>
          <cell r="DJ43" t="str">
            <v>-</v>
          </cell>
          <cell r="DK43">
            <v>354</v>
          </cell>
          <cell r="DL43" t="str">
            <v>-</v>
          </cell>
          <cell r="DM43">
            <v>448</v>
          </cell>
          <cell r="DN43" t="str">
            <v>-</v>
          </cell>
          <cell r="DO43">
            <v>314</v>
          </cell>
          <cell r="DP43" t="str">
            <v>-</v>
          </cell>
          <cell r="DQ43">
            <v>0</v>
          </cell>
          <cell r="DR43" t="str">
            <v>-</v>
          </cell>
          <cell r="DS43">
            <v>86</v>
          </cell>
          <cell r="DT43" t="str">
            <v>-</v>
          </cell>
          <cell r="DU43">
            <v>7</v>
          </cell>
          <cell r="DV43" t="str">
            <v>-</v>
          </cell>
          <cell r="DW43">
            <v>0</v>
          </cell>
          <cell r="DX43" t="str">
            <v>-</v>
          </cell>
          <cell r="DY43">
            <v>34</v>
          </cell>
        </row>
        <row r="44">
          <cell r="C44">
            <v>700000113</v>
          </cell>
          <cell r="D44" t="str">
            <v>SECTOR POMELO DIANA</v>
          </cell>
          <cell r="E44">
            <v>2025</v>
          </cell>
          <cell r="F44">
            <v>202514</v>
          </cell>
          <cell r="G44">
            <v>1335</v>
          </cell>
          <cell r="H44">
            <v>1368</v>
          </cell>
          <cell r="I44">
            <v>456</v>
          </cell>
          <cell r="J44" t="str">
            <v>-</v>
          </cell>
          <cell r="K44">
            <v>-33</v>
          </cell>
          <cell r="L44">
            <v>8</v>
          </cell>
          <cell r="M44">
            <v>704</v>
          </cell>
          <cell r="N44">
            <v>859</v>
          </cell>
          <cell r="O44">
            <v>0</v>
          </cell>
          <cell r="P44" t="str">
            <v>-</v>
          </cell>
          <cell r="Q44">
            <v>1</v>
          </cell>
          <cell r="R44" t="str">
            <v>-</v>
          </cell>
          <cell r="S44">
            <v>4</v>
          </cell>
          <cell r="T44" t="str">
            <v>-</v>
          </cell>
          <cell r="U44">
            <v>703</v>
          </cell>
          <cell r="V44" t="str">
            <v>-</v>
          </cell>
          <cell r="W44">
            <v>0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546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353</v>
          </cell>
          <cell r="AH44" t="str">
            <v>-</v>
          </cell>
          <cell r="AI44" t="str">
            <v>-</v>
          </cell>
          <cell r="AJ44" t="str">
            <v>-</v>
          </cell>
          <cell r="AK44">
            <v>158</v>
          </cell>
          <cell r="AL44" t="str">
            <v>-</v>
          </cell>
          <cell r="AM44">
            <v>52.734082397003746</v>
          </cell>
          <cell r="AN44">
            <v>62.4</v>
          </cell>
          <cell r="AO44">
            <v>195</v>
          </cell>
          <cell r="AP44" t="str">
            <v>-</v>
          </cell>
          <cell r="AQ44">
            <v>228</v>
          </cell>
          <cell r="AR44" t="str">
            <v>-</v>
          </cell>
          <cell r="AS44">
            <v>0</v>
          </cell>
          <cell r="AT44" t="str">
            <v>-</v>
          </cell>
          <cell r="AU44">
            <v>112</v>
          </cell>
          <cell r="AV44" t="str">
            <v>-</v>
          </cell>
          <cell r="AW44">
            <v>11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628</v>
          </cell>
          <cell r="BB44">
            <v>750</v>
          </cell>
          <cell r="BC44">
            <v>47.041198501872664</v>
          </cell>
          <cell r="BD44">
            <v>54.5</v>
          </cell>
          <cell r="BE44" t="str">
            <v>-</v>
          </cell>
          <cell r="BF44" t="str">
            <v>-</v>
          </cell>
          <cell r="BG44">
            <v>432234.29</v>
          </cell>
          <cell r="BH44">
            <v>430206</v>
          </cell>
          <cell r="BI44">
            <v>304292942.30000001</v>
          </cell>
          <cell r="BJ44">
            <v>369547031</v>
          </cell>
          <cell r="BK44">
            <v>302354221</v>
          </cell>
          <cell r="BL44" t="str">
            <v>-</v>
          </cell>
          <cell r="BM44">
            <v>1938721.3</v>
          </cell>
          <cell r="BN44" t="str">
            <v>-</v>
          </cell>
          <cell r="BO44">
            <v>253772970.30000001</v>
          </cell>
          <cell r="BP44" t="str">
            <v>-</v>
          </cell>
          <cell r="BQ44">
            <v>1938721.2999999998</v>
          </cell>
          <cell r="BR44" t="str">
            <v>-</v>
          </cell>
          <cell r="BS44">
            <v>674</v>
          </cell>
          <cell r="BT44" t="str">
            <v>-</v>
          </cell>
          <cell r="BU44">
            <v>251834249</v>
          </cell>
          <cell r="BV44" t="str">
            <v>-</v>
          </cell>
          <cell r="BW44">
            <v>379</v>
          </cell>
          <cell r="BX44" t="str">
            <v>-</v>
          </cell>
          <cell r="BY44">
            <v>501</v>
          </cell>
          <cell r="BZ44" t="str">
            <v>-</v>
          </cell>
          <cell r="CA44">
            <v>42116560</v>
          </cell>
          <cell r="CB44" t="str">
            <v>-</v>
          </cell>
          <cell r="CC44">
            <v>531</v>
          </cell>
          <cell r="CD44" t="str">
            <v>-</v>
          </cell>
          <cell r="CE44">
            <v>326</v>
          </cell>
          <cell r="CF44" t="str">
            <v>-</v>
          </cell>
          <cell r="CG44">
            <v>0</v>
          </cell>
          <cell r="CH44" t="str">
            <v>-</v>
          </cell>
          <cell r="CI44">
            <v>123</v>
          </cell>
          <cell r="CJ44" t="str">
            <v>-</v>
          </cell>
          <cell r="CK44">
            <v>12</v>
          </cell>
          <cell r="CL44" t="str">
            <v>-</v>
          </cell>
          <cell r="CM44">
            <v>8403412</v>
          </cell>
          <cell r="CN44" t="str">
            <v>-</v>
          </cell>
          <cell r="CO44">
            <v>50519972</v>
          </cell>
          <cell r="CP44" t="str">
            <v>-</v>
          </cell>
          <cell r="CQ44">
            <v>0</v>
          </cell>
          <cell r="CR44" t="str">
            <v>-</v>
          </cell>
          <cell r="CS44">
            <v>-3</v>
          </cell>
          <cell r="CT44" t="str">
            <v>-</v>
          </cell>
          <cell r="CU44">
            <v>350</v>
          </cell>
          <cell r="CV44">
            <v>263</v>
          </cell>
          <cell r="CW44">
            <v>147</v>
          </cell>
          <cell r="CX44">
            <v>140</v>
          </cell>
          <cell r="CY44">
            <v>134</v>
          </cell>
          <cell r="CZ44">
            <v>106</v>
          </cell>
          <cell r="DA44">
            <v>85</v>
          </cell>
          <cell r="DB44">
            <v>68</v>
          </cell>
          <cell r="DC44">
            <v>31</v>
          </cell>
          <cell r="DD44">
            <v>30</v>
          </cell>
          <cell r="DE44">
            <v>42</v>
          </cell>
          <cell r="DF44">
            <v>40</v>
          </cell>
          <cell r="DG44">
            <v>158</v>
          </cell>
          <cell r="DH44">
            <v>138</v>
          </cell>
          <cell r="DI44">
            <v>39</v>
          </cell>
          <cell r="DJ44" t="str">
            <v>-</v>
          </cell>
          <cell r="DK44">
            <v>408</v>
          </cell>
          <cell r="DL44" t="str">
            <v>-</v>
          </cell>
          <cell r="DM44">
            <v>471</v>
          </cell>
          <cell r="DN44" t="str">
            <v>-</v>
          </cell>
          <cell r="DO44">
            <v>321</v>
          </cell>
          <cell r="DP44" t="str">
            <v>-</v>
          </cell>
          <cell r="DQ44">
            <v>0</v>
          </cell>
          <cell r="DR44" t="str">
            <v>-</v>
          </cell>
          <cell r="DS44">
            <v>123</v>
          </cell>
          <cell r="DT44" t="str">
            <v>-</v>
          </cell>
          <cell r="DU44">
            <v>12</v>
          </cell>
          <cell r="DV44" t="str">
            <v>-</v>
          </cell>
          <cell r="DW44">
            <v>0</v>
          </cell>
          <cell r="DX44" t="str">
            <v>-</v>
          </cell>
          <cell r="DY44">
            <v>42</v>
          </cell>
        </row>
        <row r="45">
          <cell r="C45">
            <v>700000114</v>
          </cell>
          <cell r="D45" t="str">
            <v>SECTOR MACADAMIA MIREYA</v>
          </cell>
          <cell r="E45">
            <v>2025</v>
          </cell>
          <cell r="F45">
            <v>202514</v>
          </cell>
          <cell r="G45">
            <v>1194</v>
          </cell>
          <cell r="H45">
            <v>1168</v>
          </cell>
          <cell r="I45">
            <v>518</v>
          </cell>
          <cell r="J45" t="str">
            <v>-</v>
          </cell>
          <cell r="K45">
            <v>-21</v>
          </cell>
          <cell r="L45">
            <v>8</v>
          </cell>
          <cell r="M45">
            <v>642</v>
          </cell>
          <cell r="N45">
            <v>786</v>
          </cell>
          <cell r="O45">
            <v>0</v>
          </cell>
          <cell r="P45" t="str">
            <v>-</v>
          </cell>
          <cell r="Q45">
            <v>1</v>
          </cell>
          <cell r="R45" t="str">
            <v>-</v>
          </cell>
          <cell r="S45">
            <v>2</v>
          </cell>
          <cell r="T45" t="str">
            <v>-</v>
          </cell>
          <cell r="U45">
            <v>641</v>
          </cell>
          <cell r="V45" t="str">
            <v>-</v>
          </cell>
          <cell r="W45">
            <v>0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535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281</v>
          </cell>
          <cell r="AH45" t="str">
            <v>-</v>
          </cell>
          <cell r="AI45" t="str">
            <v>-</v>
          </cell>
          <cell r="AJ45" t="str">
            <v>-</v>
          </cell>
          <cell r="AK45">
            <v>107</v>
          </cell>
          <cell r="AL45" t="str">
            <v>-</v>
          </cell>
          <cell r="AM45">
            <v>53.768844221105525</v>
          </cell>
          <cell r="AN45">
            <v>64.3</v>
          </cell>
          <cell r="AO45">
            <v>174</v>
          </cell>
          <cell r="AP45" t="str">
            <v>-</v>
          </cell>
          <cell r="AQ45">
            <v>232</v>
          </cell>
          <cell r="AR45" t="str">
            <v>-</v>
          </cell>
          <cell r="AS45">
            <v>0</v>
          </cell>
          <cell r="AT45" t="str">
            <v>-</v>
          </cell>
          <cell r="AU45">
            <v>112</v>
          </cell>
          <cell r="AV45" t="str">
            <v>-</v>
          </cell>
          <cell r="AW45">
            <v>17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580</v>
          </cell>
          <cell r="BB45">
            <v>703</v>
          </cell>
          <cell r="BC45">
            <v>48.576214405360133</v>
          </cell>
          <cell r="BD45">
            <v>57.5</v>
          </cell>
          <cell r="BE45" t="str">
            <v>-</v>
          </cell>
          <cell r="BF45" t="str">
            <v>-</v>
          </cell>
          <cell r="BG45">
            <v>473174.39</v>
          </cell>
          <cell r="BH45">
            <v>440337</v>
          </cell>
          <cell r="BI45">
            <v>303777957.75</v>
          </cell>
          <cell r="BJ45">
            <v>346104733</v>
          </cell>
          <cell r="BK45">
            <v>303506004</v>
          </cell>
          <cell r="BL45" t="str">
            <v>-</v>
          </cell>
          <cell r="BM45">
            <v>271953.75</v>
          </cell>
          <cell r="BN45" t="str">
            <v>-</v>
          </cell>
          <cell r="BO45">
            <v>252062482.75</v>
          </cell>
          <cell r="BP45" t="str">
            <v>-</v>
          </cell>
          <cell r="BQ45">
            <v>271953.75</v>
          </cell>
          <cell r="BR45" t="str">
            <v>-</v>
          </cell>
          <cell r="BS45">
            <v>594</v>
          </cell>
          <cell r="BT45" t="str">
            <v>-</v>
          </cell>
          <cell r="BU45">
            <v>251790529</v>
          </cell>
          <cell r="BV45" t="str">
            <v>-</v>
          </cell>
          <cell r="BW45">
            <v>335</v>
          </cell>
          <cell r="BX45" t="str">
            <v>-</v>
          </cell>
          <cell r="BY45">
            <v>294</v>
          </cell>
          <cell r="BZ45" t="str">
            <v>-</v>
          </cell>
          <cell r="CA45">
            <v>42692658</v>
          </cell>
          <cell r="CB45" t="str">
            <v>-</v>
          </cell>
          <cell r="CC45">
            <v>472</v>
          </cell>
          <cell r="CD45" t="str">
            <v>-</v>
          </cell>
          <cell r="CE45">
            <v>367</v>
          </cell>
          <cell r="CF45" t="str">
            <v>-</v>
          </cell>
          <cell r="CG45">
            <v>0</v>
          </cell>
          <cell r="CH45" t="str">
            <v>-</v>
          </cell>
          <cell r="CI45">
            <v>138</v>
          </cell>
          <cell r="CJ45" t="str">
            <v>-</v>
          </cell>
          <cell r="CK45">
            <v>18</v>
          </cell>
          <cell r="CL45" t="str">
            <v>-</v>
          </cell>
          <cell r="CM45">
            <v>9022817</v>
          </cell>
          <cell r="CN45" t="str">
            <v>-</v>
          </cell>
          <cell r="CO45">
            <v>51715475</v>
          </cell>
          <cell r="CP45" t="str">
            <v>-</v>
          </cell>
          <cell r="CQ45">
            <v>0</v>
          </cell>
          <cell r="CR45" t="str">
            <v>-</v>
          </cell>
          <cell r="CS45">
            <v>7</v>
          </cell>
          <cell r="CT45" t="str">
            <v>-</v>
          </cell>
          <cell r="CU45">
            <v>318</v>
          </cell>
          <cell r="CV45">
            <v>218</v>
          </cell>
          <cell r="CW45">
            <v>138</v>
          </cell>
          <cell r="CX45">
            <v>128</v>
          </cell>
          <cell r="CY45">
            <v>96</v>
          </cell>
          <cell r="CZ45">
            <v>83</v>
          </cell>
          <cell r="DA45">
            <v>53</v>
          </cell>
          <cell r="DB45">
            <v>50</v>
          </cell>
          <cell r="DC45">
            <v>24</v>
          </cell>
          <cell r="DD45">
            <v>17</v>
          </cell>
          <cell r="DE45">
            <v>18</v>
          </cell>
          <cell r="DF45">
            <v>17</v>
          </cell>
          <cell r="DG45">
            <v>95</v>
          </cell>
          <cell r="DH45">
            <v>84</v>
          </cell>
          <cell r="DI45">
            <v>19</v>
          </cell>
          <cell r="DJ45" t="str">
            <v>-</v>
          </cell>
          <cell r="DK45">
            <v>251</v>
          </cell>
          <cell r="DL45" t="str">
            <v>-</v>
          </cell>
          <cell r="DM45">
            <v>425</v>
          </cell>
          <cell r="DN45" t="str">
            <v>-</v>
          </cell>
          <cell r="DO45">
            <v>362</v>
          </cell>
          <cell r="DP45" t="str">
            <v>-</v>
          </cell>
          <cell r="DQ45">
            <v>0</v>
          </cell>
          <cell r="DR45" t="str">
            <v>-</v>
          </cell>
          <cell r="DS45">
            <v>138</v>
          </cell>
          <cell r="DT45" t="str">
            <v>-</v>
          </cell>
          <cell r="DU45">
            <v>18</v>
          </cell>
          <cell r="DV45" t="str">
            <v>-</v>
          </cell>
          <cell r="DW45">
            <v>0</v>
          </cell>
          <cell r="DX45" t="str">
            <v>-</v>
          </cell>
          <cell r="DY45">
            <v>25</v>
          </cell>
        </row>
        <row r="46">
          <cell r="C46">
            <v>700000116</v>
          </cell>
          <cell r="D46" t="str">
            <v>SECTOR PRIMAVERA EVELING</v>
          </cell>
          <cell r="E46">
            <v>2025</v>
          </cell>
          <cell r="F46">
            <v>202514</v>
          </cell>
          <cell r="G46">
            <v>1733</v>
          </cell>
          <cell r="H46">
            <v>1834</v>
          </cell>
          <cell r="I46">
            <v>645</v>
          </cell>
          <cell r="J46" t="str">
            <v>-</v>
          </cell>
          <cell r="K46">
            <v>-44</v>
          </cell>
          <cell r="L46">
            <v>7</v>
          </cell>
          <cell r="M46">
            <v>875</v>
          </cell>
          <cell r="N46">
            <v>1134</v>
          </cell>
          <cell r="O46">
            <v>0</v>
          </cell>
          <cell r="P46" t="str">
            <v>-</v>
          </cell>
          <cell r="Q46">
            <v>3</v>
          </cell>
          <cell r="R46" t="str">
            <v>-</v>
          </cell>
          <cell r="S46">
            <v>9</v>
          </cell>
          <cell r="T46" t="str">
            <v>-</v>
          </cell>
          <cell r="U46">
            <v>871</v>
          </cell>
          <cell r="V46" t="str">
            <v>-</v>
          </cell>
          <cell r="W46">
            <v>1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729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380</v>
          </cell>
          <cell r="AH46" t="str">
            <v>-</v>
          </cell>
          <cell r="AI46" t="str">
            <v>-</v>
          </cell>
          <cell r="AJ46" t="str">
            <v>-</v>
          </cell>
          <cell r="AK46">
            <v>146</v>
          </cell>
          <cell r="AL46" t="str">
            <v>-</v>
          </cell>
          <cell r="AM46">
            <v>50.490478938257354</v>
          </cell>
          <cell r="AN46">
            <v>63.6</v>
          </cell>
          <cell r="AO46">
            <v>234</v>
          </cell>
          <cell r="AP46" t="str">
            <v>-</v>
          </cell>
          <cell r="AQ46">
            <v>347</v>
          </cell>
          <cell r="AR46" t="str">
            <v>-</v>
          </cell>
          <cell r="AS46">
            <v>0</v>
          </cell>
          <cell r="AT46" t="str">
            <v>-</v>
          </cell>
          <cell r="AU46">
            <v>131</v>
          </cell>
          <cell r="AV46" t="str">
            <v>-</v>
          </cell>
          <cell r="AW46">
            <v>17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812</v>
          </cell>
          <cell r="BB46">
            <v>1016</v>
          </cell>
          <cell r="BC46">
            <v>46.85516445470283</v>
          </cell>
          <cell r="BD46">
            <v>57</v>
          </cell>
          <cell r="BE46" t="str">
            <v>-</v>
          </cell>
          <cell r="BF46" t="str">
            <v>-</v>
          </cell>
          <cell r="BG46">
            <v>461615.05</v>
          </cell>
          <cell r="BH46">
            <v>446127</v>
          </cell>
          <cell r="BI46">
            <v>403913173.00999999</v>
          </cell>
          <cell r="BJ46">
            <v>505908077</v>
          </cell>
          <cell r="BK46">
            <v>401687129</v>
          </cell>
          <cell r="BL46" t="str">
            <v>-</v>
          </cell>
          <cell r="BM46">
            <v>2226044.0099999998</v>
          </cell>
          <cell r="BN46" t="str">
            <v>-</v>
          </cell>
          <cell r="BO46">
            <v>301573285.00999999</v>
          </cell>
          <cell r="BP46" t="str">
            <v>-</v>
          </cell>
          <cell r="BQ46">
            <v>2226044.0099999998</v>
          </cell>
          <cell r="BR46" t="str">
            <v>-</v>
          </cell>
          <cell r="BS46">
            <v>796</v>
          </cell>
          <cell r="BT46" t="str">
            <v>-</v>
          </cell>
          <cell r="BU46">
            <v>299347241</v>
          </cell>
          <cell r="BV46" t="str">
            <v>-</v>
          </cell>
          <cell r="BW46">
            <v>599</v>
          </cell>
          <cell r="BX46" t="str">
            <v>-</v>
          </cell>
          <cell r="BY46">
            <v>523</v>
          </cell>
          <cell r="BZ46" t="str">
            <v>-</v>
          </cell>
          <cell r="CA46">
            <v>86753075</v>
          </cell>
          <cell r="CB46" t="str">
            <v>-</v>
          </cell>
          <cell r="CC46">
            <v>730</v>
          </cell>
          <cell r="CD46" t="str">
            <v>-</v>
          </cell>
          <cell r="CE46">
            <v>494</v>
          </cell>
          <cell r="CF46" t="str">
            <v>-</v>
          </cell>
          <cell r="CG46">
            <v>0</v>
          </cell>
          <cell r="CH46" t="str">
            <v>-</v>
          </cell>
          <cell r="CI46">
            <v>142</v>
          </cell>
          <cell r="CJ46" t="str">
            <v>-</v>
          </cell>
          <cell r="CK46">
            <v>17</v>
          </cell>
          <cell r="CL46" t="str">
            <v>-</v>
          </cell>
          <cell r="CM46">
            <v>15586813</v>
          </cell>
          <cell r="CN46" t="str">
            <v>-</v>
          </cell>
          <cell r="CO46">
            <v>102339888</v>
          </cell>
          <cell r="CP46" t="str">
            <v>-</v>
          </cell>
          <cell r="CQ46">
            <v>0</v>
          </cell>
          <cell r="CR46" t="str">
            <v>-</v>
          </cell>
          <cell r="CS46">
            <v>-16</v>
          </cell>
          <cell r="CT46" t="str">
            <v>-</v>
          </cell>
          <cell r="CU46">
            <v>440</v>
          </cell>
          <cell r="CV46">
            <v>331</v>
          </cell>
          <cell r="CW46">
            <v>259</v>
          </cell>
          <cell r="CX46">
            <v>200</v>
          </cell>
          <cell r="CY46">
            <v>159</v>
          </cell>
          <cell r="CZ46">
            <v>123</v>
          </cell>
          <cell r="DA46">
            <v>87</v>
          </cell>
          <cell r="DB46">
            <v>65</v>
          </cell>
          <cell r="DC46">
            <v>37</v>
          </cell>
          <cell r="DD46">
            <v>30</v>
          </cell>
          <cell r="DE46">
            <v>49</v>
          </cell>
          <cell r="DF46">
            <v>45</v>
          </cell>
          <cell r="DG46">
            <v>173</v>
          </cell>
          <cell r="DH46">
            <v>140</v>
          </cell>
          <cell r="DI46">
            <v>26</v>
          </cell>
          <cell r="DJ46" t="str">
            <v>-</v>
          </cell>
          <cell r="DK46">
            <v>424</v>
          </cell>
          <cell r="DL46" t="str">
            <v>-</v>
          </cell>
          <cell r="DM46">
            <v>664</v>
          </cell>
          <cell r="DN46" t="str">
            <v>-</v>
          </cell>
          <cell r="DO46">
            <v>486</v>
          </cell>
          <cell r="DP46" t="str">
            <v>-</v>
          </cell>
          <cell r="DQ46">
            <v>0</v>
          </cell>
          <cell r="DR46" t="str">
            <v>-</v>
          </cell>
          <cell r="DS46">
            <v>142</v>
          </cell>
          <cell r="DT46" t="str">
            <v>-</v>
          </cell>
          <cell r="DU46">
            <v>17</v>
          </cell>
          <cell r="DV46" t="str">
            <v>-</v>
          </cell>
          <cell r="DW46">
            <v>0</v>
          </cell>
          <cell r="DX46" t="str">
            <v>-</v>
          </cell>
          <cell r="DY46">
            <v>35</v>
          </cell>
        </row>
        <row r="47">
          <cell r="C47">
            <v>700000119</v>
          </cell>
          <cell r="D47" t="str">
            <v>SECTOR CUMBIA ISABEL</v>
          </cell>
          <cell r="E47">
            <v>2025</v>
          </cell>
          <cell r="F47">
            <v>202514</v>
          </cell>
          <cell r="G47">
            <v>1410</v>
          </cell>
          <cell r="H47">
            <v>1411</v>
          </cell>
          <cell r="I47">
            <v>578</v>
          </cell>
          <cell r="J47" t="str">
            <v>-</v>
          </cell>
          <cell r="K47">
            <v>-49</v>
          </cell>
          <cell r="L47">
            <v>9</v>
          </cell>
          <cell r="M47">
            <v>518</v>
          </cell>
          <cell r="N47">
            <v>943</v>
          </cell>
          <cell r="O47">
            <v>0</v>
          </cell>
          <cell r="P47" t="str">
            <v>-</v>
          </cell>
          <cell r="Q47">
            <v>0</v>
          </cell>
          <cell r="R47" t="str">
            <v>-</v>
          </cell>
          <cell r="S47">
            <v>7</v>
          </cell>
          <cell r="T47" t="str">
            <v>-</v>
          </cell>
          <cell r="U47">
            <v>516</v>
          </cell>
          <cell r="V47" t="str">
            <v>-</v>
          </cell>
          <cell r="W47">
            <v>2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422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208</v>
          </cell>
          <cell r="AH47" t="str">
            <v>-</v>
          </cell>
          <cell r="AI47" t="str">
            <v>-</v>
          </cell>
          <cell r="AJ47" t="str">
            <v>-</v>
          </cell>
          <cell r="AK47">
            <v>96</v>
          </cell>
          <cell r="AL47" t="str">
            <v>-</v>
          </cell>
          <cell r="AM47">
            <v>36.737588652482266</v>
          </cell>
          <cell r="AN47">
            <v>64.2</v>
          </cell>
          <cell r="AO47">
            <v>112</v>
          </cell>
          <cell r="AP47" t="str">
            <v>-</v>
          </cell>
          <cell r="AQ47">
            <v>184</v>
          </cell>
          <cell r="AR47" t="str">
            <v>-</v>
          </cell>
          <cell r="AS47">
            <v>0</v>
          </cell>
          <cell r="AT47" t="str">
            <v>-</v>
          </cell>
          <cell r="AU47">
            <v>105</v>
          </cell>
          <cell r="AV47" t="str">
            <v>-</v>
          </cell>
          <cell r="AW47">
            <v>21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461</v>
          </cell>
          <cell r="BB47">
            <v>837</v>
          </cell>
          <cell r="BC47">
            <v>32.695035460992905</v>
          </cell>
          <cell r="BD47">
            <v>57</v>
          </cell>
          <cell r="BE47" t="str">
            <v>-</v>
          </cell>
          <cell r="BF47" t="str">
            <v>-</v>
          </cell>
          <cell r="BG47">
            <v>485674.11</v>
          </cell>
          <cell r="BH47">
            <v>467066</v>
          </cell>
          <cell r="BI47">
            <v>251579188</v>
          </cell>
          <cell r="BJ47">
            <v>440442929</v>
          </cell>
          <cell r="BK47">
            <v>250092909</v>
          </cell>
          <cell r="BL47" t="str">
            <v>-</v>
          </cell>
          <cell r="BM47">
            <v>1486279</v>
          </cell>
          <cell r="BN47" t="str">
            <v>-</v>
          </cell>
          <cell r="BO47">
            <v>208209530</v>
          </cell>
          <cell r="BP47" t="str">
            <v>-</v>
          </cell>
          <cell r="BQ47">
            <v>1486279</v>
          </cell>
          <cell r="BR47" t="str">
            <v>-</v>
          </cell>
          <cell r="BS47">
            <v>511</v>
          </cell>
          <cell r="BT47" t="str">
            <v>-</v>
          </cell>
          <cell r="BU47">
            <v>206723251</v>
          </cell>
          <cell r="BV47" t="str">
            <v>-</v>
          </cell>
          <cell r="BW47">
            <v>296</v>
          </cell>
          <cell r="BX47" t="str">
            <v>-</v>
          </cell>
          <cell r="BY47">
            <v>435</v>
          </cell>
          <cell r="BZ47" t="str">
            <v>-</v>
          </cell>
          <cell r="CA47">
            <v>37161367</v>
          </cell>
          <cell r="CB47" t="str">
            <v>-</v>
          </cell>
          <cell r="CC47">
            <v>561</v>
          </cell>
          <cell r="CD47" t="str">
            <v>-</v>
          </cell>
          <cell r="CE47">
            <v>407</v>
          </cell>
          <cell r="CF47" t="str">
            <v>-</v>
          </cell>
          <cell r="CG47">
            <v>0</v>
          </cell>
          <cell r="CH47" t="str">
            <v>-</v>
          </cell>
          <cell r="CI47">
            <v>159</v>
          </cell>
          <cell r="CJ47" t="str">
            <v>-</v>
          </cell>
          <cell r="CK47">
            <v>24</v>
          </cell>
          <cell r="CL47" t="str">
            <v>-</v>
          </cell>
          <cell r="CM47">
            <v>5527740</v>
          </cell>
          <cell r="CN47" t="str">
            <v>-</v>
          </cell>
          <cell r="CO47">
            <v>42689107</v>
          </cell>
          <cell r="CP47" t="str">
            <v>-</v>
          </cell>
          <cell r="CQ47">
            <v>0</v>
          </cell>
          <cell r="CR47" t="str">
            <v>-</v>
          </cell>
          <cell r="CS47">
            <v>-7</v>
          </cell>
          <cell r="CT47" t="str">
            <v>-</v>
          </cell>
          <cell r="CU47">
            <v>526</v>
          </cell>
          <cell r="CV47">
            <v>233</v>
          </cell>
          <cell r="CW47">
            <v>220</v>
          </cell>
          <cell r="CX47">
            <v>178</v>
          </cell>
          <cell r="CY47">
            <v>146</v>
          </cell>
          <cell r="CZ47">
            <v>105</v>
          </cell>
          <cell r="DA47">
            <v>89</v>
          </cell>
          <cell r="DB47">
            <v>68</v>
          </cell>
          <cell r="DC47">
            <v>55</v>
          </cell>
          <cell r="DD47">
            <v>42</v>
          </cell>
          <cell r="DE47">
            <v>32</v>
          </cell>
          <cell r="DF47">
            <v>50</v>
          </cell>
          <cell r="DG47">
            <v>176</v>
          </cell>
          <cell r="DH47">
            <v>160</v>
          </cell>
          <cell r="DI47">
            <v>18</v>
          </cell>
          <cell r="DJ47" t="str">
            <v>-</v>
          </cell>
          <cell r="DK47">
            <v>352</v>
          </cell>
          <cell r="DL47" t="str">
            <v>-</v>
          </cell>
          <cell r="DM47">
            <v>480</v>
          </cell>
          <cell r="DN47" t="str">
            <v>-</v>
          </cell>
          <cell r="DO47">
            <v>397</v>
          </cell>
          <cell r="DP47" t="str">
            <v>-</v>
          </cell>
          <cell r="DQ47">
            <v>0</v>
          </cell>
          <cell r="DR47" t="str">
            <v>-</v>
          </cell>
          <cell r="DS47">
            <v>157</v>
          </cell>
          <cell r="DT47" t="str">
            <v>-</v>
          </cell>
          <cell r="DU47">
            <v>24</v>
          </cell>
          <cell r="DV47" t="str">
            <v>-</v>
          </cell>
          <cell r="DW47">
            <v>0</v>
          </cell>
          <cell r="DX47" t="str">
            <v>-</v>
          </cell>
          <cell r="DY47">
            <v>27</v>
          </cell>
        </row>
        <row r="48">
          <cell r="C48">
            <v>700000120</v>
          </cell>
          <cell r="D48" t="str">
            <v>SECTOR SALSA DORA</v>
          </cell>
          <cell r="E48">
            <v>2025</v>
          </cell>
          <cell r="F48">
            <v>202514</v>
          </cell>
          <cell r="G48">
            <v>1753</v>
          </cell>
          <cell r="H48">
            <v>1722</v>
          </cell>
          <cell r="I48">
            <v>648</v>
          </cell>
          <cell r="J48" t="str">
            <v>-</v>
          </cell>
          <cell r="K48">
            <v>-66</v>
          </cell>
          <cell r="L48">
            <v>8</v>
          </cell>
          <cell r="M48">
            <v>780</v>
          </cell>
          <cell r="N48">
            <v>1155</v>
          </cell>
          <cell r="O48">
            <v>0</v>
          </cell>
          <cell r="P48" t="str">
            <v>-</v>
          </cell>
          <cell r="Q48">
            <v>3</v>
          </cell>
          <cell r="R48" t="str">
            <v>-</v>
          </cell>
          <cell r="S48">
            <v>8</v>
          </cell>
          <cell r="T48" t="str">
            <v>-</v>
          </cell>
          <cell r="U48">
            <v>776</v>
          </cell>
          <cell r="V48" t="str">
            <v>-</v>
          </cell>
          <cell r="W48">
            <v>1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590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375</v>
          </cell>
          <cell r="AH48" t="str">
            <v>-</v>
          </cell>
          <cell r="AI48" t="str">
            <v>-</v>
          </cell>
          <cell r="AJ48" t="str">
            <v>-</v>
          </cell>
          <cell r="AK48">
            <v>190</v>
          </cell>
          <cell r="AL48" t="str">
            <v>-</v>
          </cell>
          <cell r="AM48">
            <v>44.495151169423849</v>
          </cell>
          <cell r="AN48">
            <v>63</v>
          </cell>
          <cell r="AO48">
            <v>185</v>
          </cell>
          <cell r="AP48" t="str">
            <v>-</v>
          </cell>
          <cell r="AQ48">
            <v>254</v>
          </cell>
          <cell r="AR48" t="str">
            <v>-</v>
          </cell>
          <cell r="AS48">
            <v>0</v>
          </cell>
          <cell r="AT48" t="str">
            <v>-</v>
          </cell>
          <cell r="AU48">
            <v>137</v>
          </cell>
          <cell r="AV48" t="str">
            <v>-</v>
          </cell>
          <cell r="AW48">
            <v>14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696</v>
          </cell>
          <cell r="BB48">
            <v>996</v>
          </cell>
          <cell r="BC48">
            <v>39.70336565887051</v>
          </cell>
          <cell r="BD48">
            <v>54.4</v>
          </cell>
          <cell r="BE48" t="str">
            <v>-</v>
          </cell>
          <cell r="BF48" t="str">
            <v>-</v>
          </cell>
          <cell r="BG48">
            <v>449206.37</v>
          </cell>
          <cell r="BH48">
            <v>446286</v>
          </cell>
          <cell r="BI48">
            <v>350380966.49000001</v>
          </cell>
          <cell r="BJ48">
            <v>515459916</v>
          </cell>
          <cell r="BK48">
            <v>348769563</v>
          </cell>
          <cell r="BL48" t="str">
            <v>-</v>
          </cell>
          <cell r="BM48">
            <v>1611403.49</v>
          </cell>
          <cell r="BN48" t="str">
            <v>-</v>
          </cell>
          <cell r="BO48">
            <v>255460747.49000001</v>
          </cell>
          <cell r="BP48" t="str">
            <v>-</v>
          </cell>
          <cell r="BQ48">
            <v>1611403.49</v>
          </cell>
          <cell r="BR48" t="str">
            <v>-</v>
          </cell>
          <cell r="BS48">
            <v>718</v>
          </cell>
          <cell r="BT48" t="str">
            <v>-</v>
          </cell>
          <cell r="BU48">
            <v>253849344</v>
          </cell>
          <cell r="BV48" t="str">
            <v>-</v>
          </cell>
          <cell r="BW48">
            <v>566</v>
          </cell>
          <cell r="BX48" t="str">
            <v>-</v>
          </cell>
          <cell r="BY48">
            <v>738</v>
          </cell>
          <cell r="BZ48" t="str">
            <v>-</v>
          </cell>
          <cell r="CA48">
            <v>84179865</v>
          </cell>
          <cell r="CB48" t="str">
            <v>-</v>
          </cell>
          <cell r="CC48">
            <v>609</v>
          </cell>
          <cell r="CD48" t="str">
            <v>-</v>
          </cell>
          <cell r="CE48">
            <v>493</v>
          </cell>
          <cell r="CF48" t="str">
            <v>-</v>
          </cell>
          <cell r="CG48">
            <v>0</v>
          </cell>
          <cell r="CH48" t="str">
            <v>-</v>
          </cell>
          <cell r="CI48">
            <v>167</v>
          </cell>
          <cell r="CJ48" t="str">
            <v>-</v>
          </cell>
          <cell r="CK48">
            <v>15</v>
          </cell>
          <cell r="CL48" t="str">
            <v>-</v>
          </cell>
          <cell r="CM48">
            <v>10740354</v>
          </cell>
          <cell r="CN48" t="str">
            <v>-</v>
          </cell>
          <cell r="CO48">
            <v>94920219</v>
          </cell>
          <cell r="CP48" t="str">
            <v>-</v>
          </cell>
          <cell r="CQ48">
            <v>0</v>
          </cell>
          <cell r="CR48" t="str">
            <v>-</v>
          </cell>
          <cell r="CS48">
            <v>-24</v>
          </cell>
          <cell r="CT48" t="str">
            <v>-</v>
          </cell>
          <cell r="CU48">
            <v>499</v>
          </cell>
          <cell r="CV48">
            <v>315</v>
          </cell>
          <cell r="CW48">
            <v>274</v>
          </cell>
          <cell r="CX48">
            <v>233</v>
          </cell>
          <cell r="CY48">
            <v>200</v>
          </cell>
          <cell r="CZ48">
            <v>131</v>
          </cell>
          <cell r="DA48">
            <v>132</v>
          </cell>
          <cell r="DB48">
            <v>109</v>
          </cell>
          <cell r="DC48">
            <v>72</v>
          </cell>
          <cell r="DD48">
            <v>76</v>
          </cell>
          <cell r="DE48">
            <v>66</v>
          </cell>
          <cell r="DF48">
            <v>62</v>
          </cell>
          <cell r="DG48">
            <v>270</v>
          </cell>
          <cell r="DH48">
            <v>247</v>
          </cell>
          <cell r="DI48">
            <v>54</v>
          </cell>
          <cell r="DJ48" t="str">
            <v>-</v>
          </cell>
          <cell r="DK48">
            <v>568</v>
          </cell>
          <cell r="DL48" t="str">
            <v>-</v>
          </cell>
          <cell r="DM48">
            <v>536</v>
          </cell>
          <cell r="DN48" t="str">
            <v>-</v>
          </cell>
          <cell r="DO48">
            <v>468</v>
          </cell>
          <cell r="DP48" t="str">
            <v>-</v>
          </cell>
          <cell r="DQ48">
            <v>0</v>
          </cell>
          <cell r="DR48" t="str">
            <v>-</v>
          </cell>
          <cell r="DS48">
            <v>165</v>
          </cell>
          <cell r="DT48" t="str">
            <v>-</v>
          </cell>
          <cell r="DU48">
            <v>15</v>
          </cell>
          <cell r="DV48" t="str">
            <v>-</v>
          </cell>
          <cell r="DW48">
            <v>0</v>
          </cell>
          <cell r="DX48" t="str">
            <v>-</v>
          </cell>
          <cell r="DY48">
            <v>57</v>
          </cell>
        </row>
        <row r="49">
          <cell r="C49">
            <v>700000121</v>
          </cell>
          <cell r="D49" t="str">
            <v>SECTOR FOLCLOR SANDRA</v>
          </cell>
          <cell r="E49">
            <v>2025</v>
          </cell>
          <cell r="F49">
            <v>202514</v>
          </cell>
          <cell r="G49">
            <v>1396</v>
          </cell>
          <cell r="H49">
            <v>1554</v>
          </cell>
          <cell r="I49">
            <v>613</v>
          </cell>
          <cell r="J49" t="str">
            <v>-</v>
          </cell>
          <cell r="K49">
            <v>-84</v>
          </cell>
          <cell r="L49">
            <v>7</v>
          </cell>
          <cell r="M49">
            <v>627</v>
          </cell>
          <cell r="N49">
            <v>935</v>
          </cell>
          <cell r="O49">
            <v>0</v>
          </cell>
          <cell r="P49" t="str">
            <v>-</v>
          </cell>
          <cell r="Q49">
            <v>3</v>
          </cell>
          <cell r="R49" t="str">
            <v>-</v>
          </cell>
          <cell r="S49">
            <v>10</v>
          </cell>
          <cell r="T49" t="str">
            <v>-</v>
          </cell>
          <cell r="U49">
            <v>621</v>
          </cell>
          <cell r="V49" t="str">
            <v>-</v>
          </cell>
          <cell r="W49">
            <v>3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502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253</v>
          </cell>
          <cell r="AH49" t="str">
            <v>-</v>
          </cell>
          <cell r="AI49" t="str">
            <v>-</v>
          </cell>
          <cell r="AJ49" t="str">
            <v>-</v>
          </cell>
          <cell r="AK49">
            <v>124</v>
          </cell>
          <cell r="AL49" t="str">
            <v>-</v>
          </cell>
          <cell r="AM49">
            <v>44.914040114613179</v>
          </cell>
          <cell r="AN49">
            <v>62.9</v>
          </cell>
          <cell r="AO49">
            <v>128</v>
          </cell>
          <cell r="AP49" t="str">
            <v>-</v>
          </cell>
          <cell r="AQ49">
            <v>228</v>
          </cell>
          <cell r="AR49" t="str">
            <v>-</v>
          </cell>
          <cell r="AS49">
            <v>0</v>
          </cell>
          <cell r="AT49" t="str">
            <v>-</v>
          </cell>
          <cell r="AU49">
            <v>128</v>
          </cell>
          <cell r="AV49" t="str">
            <v>-</v>
          </cell>
          <cell r="AW49">
            <v>18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557</v>
          </cell>
          <cell r="BB49">
            <v>803</v>
          </cell>
          <cell r="BC49">
            <v>39.899713467048706</v>
          </cell>
          <cell r="BD49">
            <v>54</v>
          </cell>
          <cell r="BE49" t="str">
            <v>-</v>
          </cell>
          <cell r="BF49" t="str">
            <v>-</v>
          </cell>
          <cell r="BG49">
            <v>493767.06</v>
          </cell>
          <cell r="BH49">
            <v>502896</v>
          </cell>
          <cell r="BI49">
            <v>309591946.24000001</v>
          </cell>
          <cell r="BJ49">
            <v>470207403</v>
          </cell>
          <cell r="BK49">
            <v>307274983</v>
          </cell>
          <cell r="BL49" t="str">
            <v>-</v>
          </cell>
          <cell r="BM49">
            <v>2316963.2400000002</v>
          </cell>
          <cell r="BN49" t="str">
            <v>-</v>
          </cell>
          <cell r="BO49">
            <v>245540067.23999998</v>
          </cell>
          <cell r="BP49" t="str">
            <v>-</v>
          </cell>
          <cell r="BQ49">
            <v>2316963.2400000002</v>
          </cell>
          <cell r="BR49" t="str">
            <v>-</v>
          </cell>
          <cell r="BS49">
            <v>602</v>
          </cell>
          <cell r="BT49" t="str">
            <v>-</v>
          </cell>
          <cell r="BU49">
            <v>243223104</v>
          </cell>
          <cell r="BV49" t="str">
            <v>-</v>
          </cell>
          <cell r="BW49">
            <v>410</v>
          </cell>
          <cell r="BX49" t="str">
            <v>-</v>
          </cell>
          <cell r="BY49">
            <v>465</v>
          </cell>
          <cell r="BZ49" t="str">
            <v>-</v>
          </cell>
          <cell r="CA49">
            <v>54762340</v>
          </cell>
          <cell r="CB49" t="str">
            <v>-</v>
          </cell>
          <cell r="CC49">
            <v>558</v>
          </cell>
          <cell r="CD49" t="str">
            <v>-</v>
          </cell>
          <cell r="CE49">
            <v>447</v>
          </cell>
          <cell r="CF49" t="str">
            <v>-</v>
          </cell>
          <cell r="CG49">
            <v>0</v>
          </cell>
          <cell r="CH49" t="str">
            <v>-</v>
          </cell>
          <cell r="CI49">
            <v>162</v>
          </cell>
          <cell r="CJ49" t="str">
            <v>-</v>
          </cell>
          <cell r="CK49">
            <v>21</v>
          </cell>
          <cell r="CL49" t="str">
            <v>-</v>
          </cell>
          <cell r="CM49">
            <v>8293063</v>
          </cell>
          <cell r="CN49" t="str">
            <v>-</v>
          </cell>
          <cell r="CO49">
            <v>63055403</v>
          </cell>
          <cell r="CP49" t="str">
            <v>-</v>
          </cell>
          <cell r="CQ49">
            <v>0</v>
          </cell>
          <cell r="CR49" t="str">
            <v>-</v>
          </cell>
          <cell r="CS49">
            <v>-14</v>
          </cell>
          <cell r="CT49" t="str">
            <v>-</v>
          </cell>
          <cell r="CU49">
            <v>431</v>
          </cell>
          <cell r="CV49">
            <v>236</v>
          </cell>
          <cell r="CW49">
            <v>192</v>
          </cell>
          <cell r="CX49">
            <v>181</v>
          </cell>
          <cell r="CY49">
            <v>146</v>
          </cell>
          <cell r="CZ49">
            <v>106</v>
          </cell>
          <cell r="DA49">
            <v>141</v>
          </cell>
          <cell r="DB49">
            <v>98</v>
          </cell>
          <cell r="DC49">
            <v>64</v>
          </cell>
          <cell r="DD49">
            <v>70</v>
          </cell>
          <cell r="DE49">
            <v>52</v>
          </cell>
          <cell r="DF49">
            <v>50</v>
          </cell>
          <cell r="DG49">
            <v>257</v>
          </cell>
          <cell r="DH49">
            <v>218</v>
          </cell>
          <cell r="DI49">
            <v>34</v>
          </cell>
          <cell r="DJ49" t="str">
            <v>-</v>
          </cell>
          <cell r="DK49">
            <v>337</v>
          </cell>
          <cell r="DL49" t="str">
            <v>-</v>
          </cell>
          <cell r="DM49">
            <v>445</v>
          </cell>
          <cell r="DN49" t="str">
            <v>-</v>
          </cell>
          <cell r="DO49">
            <v>430</v>
          </cell>
          <cell r="DP49" t="str">
            <v>-</v>
          </cell>
          <cell r="DQ49">
            <v>0</v>
          </cell>
          <cell r="DR49" t="str">
            <v>-</v>
          </cell>
          <cell r="DS49">
            <v>162</v>
          </cell>
          <cell r="DT49" t="str">
            <v>-</v>
          </cell>
          <cell r="DU49">
            <v>21</v>
          </cell>
          <cell r="DV49" t="str">
            <v>-</v>
          </cell>
          <cell r="DW49">
            <v>0</v>
          </cell>
          <cell r="DX49" t="str">
            <v>-</v>
          </cell>
          <cell r="DY49">
            <v>42</v>
          </cell>
        </row>
        <row r="50">
          <cell r="C50">
            <v>700000122</v>
          </cell>
          <cell r="D50" t="str">
            <v>SECTOR CALIPSO ROCIO</v>
          </cell>
          <cell r="E50">
            <v>2025</v>
          </cell>
          <cell r="F50">
            <v>202514</v>
          </cell>
          <cell r="G50">
            <v>1687</v>
          </cell>
          <cell r="H50">
            <v>1678</v>
          </cell>
          <cell r="I50">
            <v>614</v>
          </cell>
          <cell r="J50" t="str">
            <v>-</v>
          </cell>
          <cell r="K50">
            <v>-68</v>
          </cell>
          <cell r="L50">
            <v>8</v>
          </cell>
          <cell r="M50">
            <v>697</v>
          </cell>
          <cell r="N50">
            <v>1130</v>
          </cell>
          <cell r="O50">
            <v>0</v>
          </cell>
          <cell r="P50" t="str">
            <v>-</v>
          </cell>
          <cell r="Q50">
            <v>1</v>
          </cell>
          <cell r="R50" t="str">
            <v>-</v>
          </cell>
          <cell r="S50">
            <v>3</v>
          </cell>
          <cell r="T50" t="str">
            <v>-</v>
          </cell>
          <cell r="U50">
            <v>696</v>
          </cell>
          <cell r="V50" t="str">
            <v>-</v>
          </cell>
          <cell r="W50">
            <v>0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530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335</v>
          </cell>
          <cell r="AH50" t="str">
            <v>-</v>
          </cell>
          <cell r="AI50" t="str">
            <v>-</v>
          </cell>
          <cell r="AJ50" t="str">
            <v>-</v>
          </cell>
          <cell r="AK50">
            <v>167</v>
          </cell>
          <cell r="AL50" t="str">
            <v>-</v>
          </cell>
          <cell r="AM50">
            <v>41.315945465323054</v>
          </cell>
          <cell r="AN50">
            <v>64</v>
          </cell>
          <cell r="AO50">
            <v>168</v>
          </cell>
          <cell r="AP50" t="str">
            <v>-</v>
          </cell>
          <cell r="AQ50">
            <v>259</v>
          </cell>
          <cell r="AR50" t="str">
            <v>-</v>
          </cell>
          <cell r="AS50">
            <v>0</v>
          </cell>
          <cell r="AT50" t="str">
            <v>-</v>
          </cell>
          <cell r="AU50">
            <v>87</v>
          </cell>
          <cell r="AV50" t="str">
            <v>-</v>
          </cell>
          <cell r="AW50">
            <v>16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623</v>
          </cell>
          <cell r="BB50">
            <v>988</v>
          </cell>
          <cell r="BC50">
            <v>36.929460580912867</v>
          </cell>
          <cell r="BD50">
            <v>56</v>
          </cell>
          <cell r="BE50" t="str">
            <v>-</v>
          </cell>
          <cell r="BF50" t="str">
            <v>-</v>
          </cell>
          <cell r="BG50">
            <v>428410.27</v>
          </cell>
          <cell r="BH50">
            <v>424290</v>
          </cell>
          <cell r="BI50">
            <v>298601959</v>
          </cell>
          <cell r="BJ50">
            <v>479448028</v>
          </cell>
          <cell r="BK50">
            <v>298498159</v>
          </cell>
          <cell r="BL50" t="str">
            <v>-</v>
          </cell>
          <cell r="BM50">
            <v>103800</v>
          </cell>
          <cell r="BN50" t="str">
            <v>-</v>
          </cell>
          <cell r="BO50">
            <v>220713026</v>
          </cell>
          <cell r="BP50" t="str">
            <v>-</v>
          </cell>
          <cell r="BQ50">
            <v>103800</v>
          </cell>
          <cell r="BR50" t="str">
            <v>-</v>
          </cell>
          <cell r="BS50">
            <v>642</v>
          </cell>
          <cell r="BT50" t="str">
            <v>-</v>
          </cell>
          <cell r="BU50">
            <v>220609226</v>
          </cell>
          <cell r="BV50" t="str">
            <v>-</v>
          </cell>
          <cell r="BW50">
            <v>470</v>
          </cell>
          <cell r="BX50" t="str">
            <v>-</v>
          </cell>
          <cell r="BY50">
            <v>653</v>
          </cell>
          <cell r="BZ50" t="str">
            <v>-</v>
          </cell>
          <cell r="CA50">
            <v>68282613</v>
          </cell>
          <cell r="CB50" t="str">
            <v>-</v>
          </cell>
          <cell r="CC50">
            <v>665</v>
          </cell>
          <cell r="CD50" t="str">
            <v>-</v>
          </cell>
          <cell r="CE50">
            <v>498</v>
          </cell>
          <cell r="CF50" t="str">
            <v>-</v>
          </cell>
          <cell r="CG50">
            <v>0</v>
          </cell>
          <cell r="CH50" t="str">
            <v>-</v>
          </cell>
          <cell r="CI50">
            <v>118</v>
          </cell>
          <cell r="CJ50" t="str">
            <v>-</v>
          </cell>
          <cell r="CK50">
            <v>17</v>
          </cell>
          <cell r="CL50" t="str">
            <v>-</v>
          </cell>
          <cell r="CM50">
            <v>9606320</v>
          </cell>
          <cell r="CN50" t="str">
            <v>-</v>
          </cell>
          <cell r="CO50">
            <v>77888933</v>
          </cell>
          <cell r="CP50" t="str">
            <v>-</v>
          </cell>
          <cell r="CQ50">
            <v>0</v>
          </cell>
          <cell r="CR50" t="str">
            <v>-</v>
          </cell>
          <cell r="CS50">
            <v>-17</v>
          </cell>
          <cell r="CT50" t="str">
            <v>-</v>
          </cell>
          <cell r="CU50">
            <v>555</v>
          </cell>
          <cell r="CV50">
            <v>285</v>
          </cell>
          <cell r="CW50">
            <v>267</v>
          </cell>
          <cell r="CX50">
            <v>215</v>
          </cell>
          <cell r="CY50">
            <v>168</v>
          </cell>
          <cell r="CZ50">
            <v>126</v>
          </cell>
          <cell r="DA50">
            <v>130</v>
          </cell>
          <cell r="DB50">
            <v>98</v>
          </cell>
          <cell r="DC50">
            <v>62</v>
          </cell>
          <cell r="DD50">
            <v>64</v>
          </cell>
          <cell r="DE50">
            <v>72</v>
          </cell>
          <cell r="DF50">
            <v>60</v>
          </cell>
          <cell r="DG50">
            <v>264</v>
          </cell>
          <cell r="DH50">
            <v>222</v>
          </cell>
          <cell r="DI50">
            <v>51</v>
          </cell>
          <cell r="DJ50" t="str">
            <v>-</v>
          </cell>
          <cell r="DK50">
            <v>498</v>
          </cell>
          <cell r="DL50" t="str">
            <v>-</v>
          </cell>
          <cell r="DM50">
            <v>575</v>
          </cell>
          <cell r="DN50" t="str">
            <v>-</v>
          </cell>
          <cell r="DO50">
            <v>481</v>
          </cell>
          <cell r="DP50" t="str">
            <v>-</v>
          </cell>
          <cell r="DQ50">
            <v>0</v>
          </cell>
          <cell r="DR50" t="str">
            <v>-</v>
          </cell>
          <cell r="DS50">
            <v>116</v>
          </cell>
          <cell r="DT50" t="str">
            <v>-</v>
          </cell>
          <cell r="DU50">
            <v>17</v>
          </cell>
          <cell r="DV50" t="str">
            <v>-</v>
          </cell>
          <cell r="DW50">
            <v>0</v>
          </cell>
          <cell r="DX50" t="str">
            <v>-</v>
          </cell>
          <cell r="DY50">
            <v>57</v>
          </cell>
        </row>
        <row r="51">
          <cell r="C51">
            <v>700000123</v>
          </cell>
          <cell r="D51" t="str">
            <v>SECTOR TAMBORA SARA</v>
          </cell>
          <cell r="E51">
            <v>2025</v>
          </cell>
          <cell r="F51">
            <v>202514</v>
          </cell>
          <cell r="G51">
            <v>2242</v>
          </cell>
          <cell r="H51">
            <v>2192</v>
          </cell>
          <cell r="I51">
            <v>866</v>
          </cell>
          <cell r="J51" t="str">
            <v>-</v>
          </cell>
          <cell r="K51">
            <v>-104</v>
          </cell>
          <cell r="L51">
            <v>7</v>
          </cell>
          <cell r="M51">
            <v>806</v>
          </cell>
          <cell r="N51">
            <v>1512</v>
          </cell>
          <cell r="O51">
            <v>0</v>
          </cell>
          <cell r="P51" t="str">
            <v>-</v>
          </cell>
          <cell r="Q51">
            <v>0</v>
          </cell>
          <cell r="R51" t="str">
            <v>-</v>
          </cell>
          <cell r="S51">
            <v>5</v>
          </cell>
          <cell r="T51" t="str">
            <v>-</v>
          </cell>
          <cell r="U51">
            <v>805</v>
          </cell>
          <cell r="V51" t="str">
            <v>-</v>
          </cell>
          <cell r="W51">
            <v>1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645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346</v>
          </cell>
          <cell r="AH51" t="str">
            <v>-</v>
          </cell>
          <cell r="AI51" t="str">
            <v>-</v>
          </cell>
          <cell r="AJ51" t="str">
            <v>-</v>
          </cell>
          <cell r="AK51">
            <v>161</v>
          </cell>
          <cell r="AL51" t="str">
            <v>-</v>
          </cell>
          <cell r="AM51">
            <v>35.950044603033007</v>
          </cell>
          <cell r="AN51">
            <v>64.2</v>
          </cell>
          <cell r="AO51">
            <v>185</v>
          </cell>
          <cell r="AP51" t="str">
            <v>-</v>
          </cell>
          <cell r="AQ51">
            <v>315</v>
          </cell>
          <cell r="AR51" t="str">
            <v>-</v>
          </cell>
          <cell r="AS51">
            <v>0</v>
          </cell>
          <cell r="AT51" t="str">
            <v>-</v>
          </cell>
          <cell r="AU51">
            <v>125</v>
          </cell>
          <cell r="AV51" t="str">
            <v>-</v>
          </cell>
          <cell r="AW51">
            <v>20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751</v>
          </cell>
          <cell r="BB51">
            <v>1342</v>
          </cell>
          <cell r="BC51">
            <v>33.496877787689563</v>
          </cell>
          <cell r="BD51">
            <v>57</v>
          </cell>
          <cell r="BE51" t="str">
            <v>-</v>
          </cell>
          <cell r="BF51" t="str">
            <v>-</v>
          </cell>
          <cell r="BG51">
            <v>475496.9</v>
          </cell>
          <cell r="BH51">
            <v>439612</v>
          </cell>
          <cell r="BI51">
            <v>383250504.75</v>
          </cell>
          <cell r="BJ51">
            <v>664693289</v>
          </cell>
          <cell r="BK51">
            <v>382469392</v>
          </cell>
          <cell r="BL51" t="str">
            <v>-</v>
          </cell>
          <cell r="BM51">
            <v>781112.75</v>
          </cell>
          <cell r="BN51" t="str">
            <v>-</v>
          </cell>
          <cell r="BO51">
            <v>306482261.75</v>
          </cell>
          <cell r="BP51" t="str">
            <v>-</v>
          </cell>
          <cell r="BQ51">
            <v>781112.75</v>
          </cell>
          <cell r="BR51" t="str">
            <v>-</v>
          </cell>
          <cell r="BS51">
            <v>779</v>
          </cell>
          <cell r="BT51" t="str">
            <v>-</v>
          </cell>
          <cell r="BU51">
            <v>305701149</v>
          </cell>
          <cell r="BV51" t="str">
            <v>-</v>
          </cell>
          <cell r="BW51">
            <v>503</v>
          </cell>
          <cell r="BX51" t="str">
            <v>-</v>
          </cell>
          <cell r="BY51">
            <v>807</v>
          </cell>
          <cell r="BZ51" t="str">
            <v>-</v>
          </cell>
          <cell r="CA51">
            <v>66467833</v>
          </cell>
          <cell r="CB51" t="str">
            <v>-</v>
          </cell>
          <cell r="CC51">
            <v>844</v>
          </cell>
          <cell r="CD51" t="str">
            <v>-</v>
          </cell>
          <cell r="CE51">
            <v>658</v>
          </cell>
          <cell r="CF51" t="str">
            <v>-</v>
          </cell>
          <cell r="CG51">
            <v>0</v>
          </cell>
          <cell r="CH51" t="str">
            <v>-</v>
          </cell>
          <cell r="CI51">
            <v>208</v>
          </cell>
          <cell r="CJ51" t="str">
            <v>-</v>
          </cell>
          <cell r="CK51">
            <v>22</v>
          </cell>
          <cell r="CL51" t="str">
            <v>-</v>
          </cell>
          <cell r="CM51">
            <v>10300410</v>
          </cell>
          <cell r="CN51" t="str">
            <v>-</v>
          </cell>
          <cell r="CO51">
            <v>76768243</v>
          </cell>
          <cell r="CP51" t="str">
            <v>-</v>
          </cell>
          <cell r="CQ51">
            <v>0</v>
          </cell>
          <cell r="CR51" t="str">
            <v>-</v>
          </cell>
          <cell r="CS51">
            <v>-31</v>
          </cell>
          <cell r="CT51" t="str">
            <v>-</v>
          </cell>
          <cell r="CU51">
            <v>864</v>
          </cell>
          <cell r="CV51">
            <v>388</v>
          </cell>
          <cell r="CW51">
            <v>354</v>
          </cell>
          <cell r="CX51">
            <v>292</v>
          </cell>
          <cell r="CY51">
            <v>218</v>
          </cell>
          <cell r="CZ51">
            <v>168</v>
          </cell>
          <cell r="DA51">
            <v>147</v>
          </cell>
          <cell r="DB51">
            <v>102</v>
          </cell>
          <cell r="DC51">
            <v>81</v>
          </cell>
          <cell r="DD51">
            <v>59</v>
          </cell>
          <cell r="DE51">
            <v>69</v>
          </cell>
          <cell r="DF51">
            <v>80</v>
          </cell>
          <cell r="DG51">
            <v>297</v>
          </cell>
          <cell r="DH51">
            <v>241</v>
          </cell>
          <cell r="DI51">
            <v>32</v>
          </cell>
          <cell r="DJ51" t="str">
            <v>-</v>
          </cell>
          <cell r="DK51">
            <v>658</v>
          </cell>
          <cell r="DL51" t="str">
            <v>-</v>
          </cell>
          <cell r="DM51">
            <v>718</v>
          </cell>
          <cell r="DN51" t="str">
            <v>-</v>
          </cell>
          <cell r="DO51">
            <v>637</v>
          </cell>
          <cell r="DP51" t="str">
            <v>-</v>
          </cell>
          <cell r="DQ51">
            <v>0</v>
          </cell>
          <cell r="DR51" t="str">
            <v>-</v>
          </cell>
          <cell r="DS51">
            <v>207</v>
          </cell>
          <cell r="DT51" t="str">
            <v>-</v>
          </cell>
          <cell r="DU51">
            <v>22</v>
          </cell>
          <cell r="DV51" t="str">
            <v>-</v>
          </cell>
          <cell r="DW51">
            <v>0</v>
          </cell>
          <cell r="DX51" t="str">
            <v>-</v>
          </cell>
          <cell r="DY51">
            <v>41</v>
          </cell>
        </row>
        <row r="52">
          <cell r="C52">
            <v>700000125</v>
          </cell>
          <cell r="D52" t="str">
            <v>SECTOR CHARANGA KAREN</v>
          </cell>
          <cell r="E52">
            <v>2025</v>
          </cell>
          <cell r="F52">
            <v>202514</v>
          </cell>
          <cell r="G52">
            <v>1676</v>
          </cell>
          <cell r="H52">
            <v>1758</v>
          </cell>
          <cell r="I52">
            <v>710</v>
          </cell>
          <cell r="J52" t="str">
            <v>-</v>
          </cell>
          <cell r="K52">
            <v>-70</v>
          </cell>
          <cell r="L52">
            <v>8</v>
          </cell>
          <cell r="M52">
            <v>715</v>
          </cell>
          <cell r="N52">
            <v>1119</v>
          </cell>
          <cell r="O52">
            <v>0</v>
          </cell>
          <cell r="P52" t="str">
            <v>-</v>
          </cell>
          <cell r="Q52">
            <v>1</v>
          </cell>
          <cell r="R52" t="str">
            <v>-</v>
          </cell>
          <cell r="S52">
            <v>11</v>
          </cell>
          <cell r="T52" t="str">
            <v>-</v>
          </cell>
          <cell r="U52">
            <v>711</v>
          </cell>
          <cell r="V52" t="str">
            <v>-</v>
          </cell>
          <cell r="W52">
            <v>3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594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281</v>
          </cell>
          <cell r="AH52" t="str">
            <v>-</v>
          </cell>
          <cell r="AI52" t="str">
            <v>-</v>
          </cell>
          <cell r="AJ52" t="str">
            <v>-</v>
          </cell>
          <cell r="AK52">
            <v>121</v>
          </cell>
          <cell r="AL52" t="str">
            <v>-</v>
          </cell>
          <cell r="AM52">
            <v>42.661097852028639</v>
          </cell>
          <cell r="AN52">
            <v>63.8</v>
          </cell>
          <cell r="AO52">
            <v>160</v>
          </cell>
          <cell r="AP52" t="str">
            <v>-</v>
          </cell>
          <cell r="AQ52">
            <v>280</v>
          </cell>
          <cell r="AR52" t="str">
            <v>-</v>
          </cell>
          <cell r="AS52">
            <v>0</v>
          </cell>
          <cell r="AT52" t="str">
            <v>-</v>
          </cell>
          <cell r="AU52">
            <v>135</v>
          </cell>
          <cell r="AV52" t="str">
            <v>-</v>
          </cell>
          <cell r="AW52">
            <v>19</v>
          </cell>
          <cell r="AX52" t="str">
            <v>-</v>
          </cell>
          <cell r="AY52" t="str">
            <v>-</v>
          </cell>
          <cell r="AZ52" t="str">
            <v>-</v>
          </cell>
          <cell r="BA52">
            <v>668</v>
          </cell>
          <cell r="BB52">
            <v>987</v>
          </cell>
          <cell r="BC52">
            <v>39.856801909307876</v>
          </cell>
          <cell r="BD52">
            <v>56.3</v>
          </cell>
          <cell r="BE52" t="str">
            <v>-</v>
          </cell>
          <cell r="BF52" t="str">
            <v>-</v>
          </cell>
          <cell r="BG52">
            <v>482779.39</v>
          </cell>
          <cell r="BH52">
            <v>467282</v>
          </cell>
          <cell r="BI52">
            <v>345187261.75</v>
          </cell>
          <cell r="BJ52">
            <v>522888646</v>
          </cell>
          <cell r="BK52">
            <v>342975719</v>
          </cell>
          <cell r="BL52" t="str">
            <v>-</v>
          </cell>
          <cell r="BM52">
            <v>2211542.75</v>
          </cell>
          <cell r="BN52" t="str">
            <v>-</v>
          </cell>
          <cell r="BO52">
            <v>273951179.75</v>
          </cell>
          <cell r="BP52" t="str">
            <v>-</v>
          </cell>
          <cell r="BQ52">
            <v>2211542.75</v>
          </cell>
          <cell r="BR52" t="str">
            <v>-</v>
          </cell>
          <cell r="BS52">
            <v>689</v>
          </cell>
          <cell r="BT52" t="str">
            <v>-</v>
          </cell>
          <cell r="BU52">
            <v>271739637</v>
          </cell>
          <cell r="BV52" t="str">
            <v>-</v>
          </cell>
          <cell r="BW52">
            <v>475</v>
          </cell>
          <cell r="BX52" t="str">
            <v>-</v>
          </cell>
          <cell r="BY52">
            <v>560</v>
          </cell>
          <cell r="BZ52" t="str">
            <v>-</v>
          </cell>
          <cell r="CA52">
            <v>60709422</v>
          </cell>
          <cell r="CB52" t="str">
            <v>-</v>
          </cell>
          <cell r="CC52">
            <v>613</v>
          </cell>
          <cell r="CD52" t="str">
            <v>-</v>
          </cell>
          <cell r="CE52">
            <v>532</v>
          </cell>
          <cell r="CF52" t="str">
            <v>-</v>
          </cell>
          <cell r="CG52">
            <v>0</v>
          </cell>
          <cell r="CH52" t="str">
            <v>-</v>
          </cell>
          <cell r="CI52">
            <v>174</v>
          </cell>
          <cell r="CJ52" t="str">
            <v>-</v>
          </cell>
          <cell r="CK52">
            <v>21</v>
          </cell>
          <cell r="CL52" t="str">
            <v>-</v>
          </cell>
          <cell r="CM52">
            <v>10526660</v>
          </cell>
          <cell r="CN52" t="str">
            <v>-</v>
          </cell>
          <cell r="CO52">
            <v>71236082</v>
          </cell>
          <cell r="CP52" t="str">
            <v>-</v>
          </cell>
          <cell r="CQ52">
            <v>0</v>
          </cell>
          <cell r="CR52" t="str">
            <v>-</v>
          </cell>
          <cell r="CS52">
            <v>-46</v>
          </cell>
          <cell r="CT52" t="str">
            <v>-</v>
          </cell>
          <cell r="CU52">
            <v>548</v>
          </cell>
          <cell r="CV52">
            <v>297</v>
          </cell>
          <cell r="CW52">
            <v>241</v>
          </cell>
          <cell r="CX52">
            <v>221</v>
          </cell>
          <cell r="CY52">
            <v>172</v>
          </cell>
          <cell r="CZ52">
            <v>125</v>
          </cell>
          <cell r="DA52">
            <v>102</v>
          </cell>
          <cell r="DB52">
            <v>83</v>
          </cell>
          <cell r="DC52">
            <v>52</v>
          </cell>
          <cell r="DD52">
            <v>52</v>
          </cell>
          <cell r="DE52">
            <v>70</v>
          </cell>
          <cell r="DF52">
            <v>59</v>
          </cell>
          <cell r="DG52">
            <v>224</v>
          </cell>
          <cell r="DH52">
            <v>194</v>
          </cell>
          <cell r="DI52">
            <v>19</v>
          </cell>
          <cell r="DJ52" t="str">
            <v>-</v>
          </cell>
          <cell r="DK52">
            <v>443</v>
          </cell>
          <cell r="DL52" t="str">
            <v>-</v>
          </cell>
          <cell r="DM52">
            <v>523</v>
          </cell>
          <cell r="DN52" t="str">
            <v>-</v>
          </cell>
          <cell r="DO52">
            <v>517</v>
          </cell>
          <cell r="DP52" t="str">
            <v>-</v>
          </cell>
          <cell r="DQ52">
            <v>0</v>
          </cell>
          <cell r="DR52" t="str">
            <v>-</v>
          </cell>
          <cell r="DS52">
            <v>172</v>
          </cell>
          <cell r="DT52" t="str">
            <v>-</v>
          </cell>
          <cell r="DU52">
            <v>21</v>
          </cell>
          <cell r="DV52" t="str">
            <v>-</v>
          </cell>
          <cell r="DW52">
            <v>0</v>
          </cell>
          <cell r="DX52" t="str">
            <v>-</v>
          </cell>
          <cell r="DY52">
            <v>24</v>
          </cell>
        </row>
        <row r="53">
          <cell r="C53">
            <v>700000128</v>
          </cell>
          <cell r="D53" t="str">
            <v>SECTOR BURITI MARGARITA</v>
          </cell>
          <cell r="E53">
            <v>2025</v>
          </cell>
          <cell r="F53">
            <v>202514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 t="str">
            <v>-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 t="str">
            <v>-</v>
          </cell>
          <cell r="BB53" t="str">
            <v>-</v>
          </cell>
          <cell r="BC53" t="str">
            <v>-</v>
          </cell>
          <cell r="BD53" t="str">
            <v>-</v>
          </cell>
          <cell r="BE53" t="str">
            <v>-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J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O53" t="str">
            <v>-</v>
          </cell>
          <cell r="BP53" t="str">
            <v>-</v>
          </cell>
          <cell r="BQ53" t="str">
            <v>-</v>
          </cell>
          <cell r="BR53" t="str">
            <v>-</v>
          </cell>
          <cell r="BS53" t="str">
            <v>-</v>
          </cell>
          <cell r="BT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 t="str">
            <v>-</v>
          </cell>
          <cell r="BY53" t="str">
            <v>-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 t="str">
            <v>-</v>
          </cell>
          <cell r="CN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 t="str">
            <v>-</v>
          </cell>
          <cell r="CS53" t="str">
            <v>-</v>
          </cell>
          <cell r="CT53" t="str">
            <v>-</v>
          </cell>
          <cell r="CU53" t="str">
            <v>-</v>
          </cell>
          <cell r="CV53" t="str">
            <v>-</v>
          </cell>
          <cell r="CW53" t="str">
            <v>-</v>
          </cell>
          <cell r="CX53" t="str">
            <v>-</v>
          </cell>
          <cell r="CY53" t="str">
            <v>-</v>
          </cell>
          <cell r="CZ53" t="str">
            <v>-</v>
          </cell>
          <cell r="DA53" t="str">
            <v>-</v>
          </cell>
          <cell r="DB53" t="str">
            <v>-</v>
          </cell>
          <cell r="DC53" t="str">
            <v>-</v>
          </cell>
          <cell r="DD53" t="str">
            <v>-</v>
          </cell>
          <cell r="DE53" t="str">
            <v>-</v>
          </cell>
          <cell r="DF53" t="str">
            <v>-</v>
          </cell>
          <cell r="DG53" t="str">
            <v>-</v>
          </cell>
          <cell r="DH53" t="str">
            <v>-</v>
          </cell>
          <cell r="DI53" t="str">
            <v>-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 t="str">
            <v>-</v>
          </cell>
          <cell r="DX53" t="str">
            <v>-</v>
          </cell>
          <cell r="DY53" t="str">
            <v>-</v>
          </cell>
        </row>
        <row r="54">
          <cell r="C54">
            <v>700000131</v>
          </cell>
          <cell r="D54" t="str">
            <v>SECTOR PILONERAS EMNA</v>
          </cell>
          <cell r="E54">
            <v>2025</v>
          </cell>
          <cell r="F54">
            <v>202514</v>
          </cell>
          <cell r="G54">
            <v>1659</v>
          </cell>
          <cell r="H54">
            <v>1672</v>
          </cell>
          <cell r="I54">
            <v>598</v>
          </cell>
          <cell r="J54" t="str">
            <v>-</v>
          </cell>
          <cell r="K54">
            <v>-53</v>
          </cell>
          <cell r="L54">
            <v>9</v>
          </cell>
          <cell r="M54">
            <v>657</v>
          </cell>
          <cell r="N54">
            <v>1100</v>
          </cell>
          <cell r="O54">
            <v>0</v>
          </cell>
          <cell r="P54" t="str">
            <v>-</v>
          </cell>
          <cell r="Q54">
            <v>2</v>
          </cell>
          <cell r="R54" t="str">
            <v>-</v>
          </cell>
          <cell r="S54">
            <v>4</v>
          </cell>
          <cell r="T54" t="str">
            <v>-</v>
          </cell>
          <cell r="U54">
            <v>654</v>
          </cell>
          <cell r="V54" t="str">
            <v>-</v>
          </cell>
          <cell r="W54">
            <v>1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506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315</v>
          </cell>
          <cell r="AH54" t="str">
            <v>-</v>
          </cell>
          <cell r="AI54" t="str">
            <v>-</v>
          </cell>
          <cell r="AJ54" t="str">
            <v>-</v>
          </cell>
          <cell r="AK54">
            <v>151</v>
          </cell>
          <cell r="AL54" t="str">
            <v>-</v>
          </cell>
          <cell r="AM54">
            <v>39.602169981916816</v>
          </cell>
          <cell r="AN54">
            <v>63.8</v>
          </cell>
          <cell r="AO54">
            <v>164</v>
          </cell>
          <cell r="AP54" t="str">
            <v>-</v>
          </cell>
          <cell r="AQ54">
            <v>238</v>
          </cell>
          <cell r="AR54" t="str">
            <v>-</v>
          </cell>
          <cell r="AS54">
            <v>0</v>
          </cell>
          <cell r="AT54" t="str">
            <v>-</v>
          </cell>
          <cell r="AU54">
            <v>89</v>
          </cell>
          <cell r="AV54" t="str">
            <v>-</v>
          </cell>
          <cell r="AW54">
            <v>15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599</v>
          </cell>
          <cell r="BB54">
            <v>982</v>
          </cell>
          <cell r="BC54">
            <v>36.106088004822183</v>
          </cell>
          <cell r="BD54">
            <v>57</v>
          </cell>
          <cell r="BE54" t="str">
            <v>-</v>
          </cell>
          <cell r="BF54" t="str">
            <v>-</v>
          </cell>
          <cell r="BG54">
            <v>439874.68</v>
          </cell>
          <cell r="BH54">
            <v>407979</v>
          </cell>
          <cell r="BI54">
            <v>288997663.5</v>
          </cell>
          <cell r="BJ54">
            <v>448776407</v>
          </cell>
          <cell r="BK54">
            <v>288448501</v>
          </cell>
          <cell r="BL54" t="str">
            <v>-</v>
          </cell>
          <cell r="BM54">
            <v>549162.5</v>
          </cell>
          <cell r="BN54" t="str">
            <v>-</v>
          </cell>
          <cell r="BO54">
            <v>223115378.5</v>
          </cell>
          <cell r="BP54" t="str">
            <v>-</v>
          </cell>
          <cell r="BQ54">
            <v>549162.5</v>
          </cell>
          <cell r="BR54" t="str">
            <v>-</v>
          </cell>
          <cell r="BS54">
            <v>613</v>
          </cell>
          <cell r="BT54" t="str">
            <v>-</v>
          </cell>
          <cell r="BU54">
            <v>222566216</v>
          </cell>
          <cell r="BV54" t="str">
            <v>-</v>
          </cell>
          <cell r="BW54">
            <v>431</v>
          </cell>
          <cell r="BX54" t="str">
            <v>-</v>
          </cell>
          <cell r="BY54">
            <v>597</v>
          </cell>
          <cell r="BZ54" t="str">
            <v>-</v>
          </cell>
          <cell r="CA54">
            <v>56248078</v>
          </cell>
          <cell r="CB54" t="str">
            <v>-</v>
          </cell>
          <cell r="CC54">
            <v>663</v>
          </cell>
          <cell r="CD54" t="str">
            <v>-</v>
          </cell>
          <cell r="CE54">
            <v>478</v>
          </cell>
          <cell r="CF54" t="str">
            <v>-</v>
          </cell>
          <cell r="CG54">
            <v>0</v>
          </cell>
          <cell r="CH54" t="str">
            <v>-</v>
          </cell>
          <cell r="CI54">
            <v>119</v>
          </cell>
          <cell r="CJ54" t="str">
            <v>-</v>
          </cell>
          <cell r="CK54">
            <v>16</v>
          </cell>
          <cell r="CL54" t="str">
            <v>-</v>
          </cell>
          <cell r="CM54">
            <v>9634207</v>
          </cell>
          <cell r="CN54" t="str">
            <v>-</v>
          </cell>
          <cell r="CO54">
            <v>65882285</v>
          </cell>
          <cell r="CP54" t="str">
            <v>-</v>
          </cell>
          <cell r="CQ54">
            <v>0</v>
          </cell>
          <cell r="CR54" t="str">
            <v>-</v>
          </cell>
          <cell r="CS54">
            <v>-29</v>
          </cell>
          <cell r="CT54" t="str">
            <v>-</v>
          </cell>
          <cell r="CU54">
            <v>538</v>
          </cell>
          <cell r="CV54">
            <v>285</v>
          </cell>
          <cell r="CW54">
            <v>311</v>
          </cell>
          <cell r="CX54">
            <v>214</v>
          </cell>
          <cell r="CY54">
            <v>153</v>
          </cell>
          <cell r="CZ54">
            <v>123</v>
          </cell>
          <cell r="DA54">
            <v>96</v>
          </cell>
          <cell r="DB54">
            <v>79</v>
          </cell>
          <cell r="DC54">
            <v>63</v>
          </cell>
          <cell r="DD54">
            <v>48</v>
          </cell>
          <cell r="DE54">
            <v>55</v>
          </cell>
          <cell r="DF54">
            <v>58</v>
          </cell>
          <cell r="DG54">
            <v>214</v>
          </cell>
          <cell r="DH54">
            <v>185</v>
          </cell>
          <cell r="DI54">
            <v>29</v>
          </cell>
          <cell r="DJ54" t="str">
            <v>-</v>
          </cell>
          <cell r="DK54">
            <v>465</v>
          </cell>
          <cell r="DL54" t="str">
            <v>-</v>
          </cell>
          <cell r="DM54">
            <v>596</v>
          </cell>
          <cell r="DN54" t="str">
            <v>-</v>
          </cell>
          <cell r="DO54">
            <v>464</v>
          </cell>
          <cell r="DP54" t="str">
            <v>-</v>
          </cell>
          <cell r="DQ54">
            <v>0</v>
          </cell>
          <cell r="DR54" t="str">
            <v>-</v>
          </cell>
          <cell r="DS54">
            <v>118</v>
          </cell>
          <cell r="DT54" t="str">
            <v>-</v>
          </cell>
          <cell r="DU54">
            <v>16</v>
          </cell>
          <cell r="DV54" t="str">
            <v>-</v>
          </cell>
          <cell r="DW54">
            <v>0</v>
          </cell>
          <cell r="DX54" t="str">
            <v>-</v>
          </cell>
          <cell r="DY54">
            <v>37</v>
          </cell>
        </row>
        <row r="55">
          <cell r="C55">
            <v>700000132</v>
          </cell>
          <cell r="D55" t="str">
            <v>SECTOR VALLENATO YULIETH</v>
          </cell>
          <cell r="E55">
            <v>2025</v>
          </cell>
          <cell r="F55">
            <v>202514</v>
          </cell>
          <cell r="G55">
            <v>1305</v>
          </cell>
          <cell r="H55">
            <v>1426</v>
          </cell>
          <cell r="I55">
            <v>482</v>
          </cell>
          <cell r="J55" t="str">
            <v>-</v>
          </cell>
          <cell r="K55">
            <v>-64</v>
          </cell>
          <cell r="L55">
            <v>9</v>
          </cell>
          <cell r="M55">
            <v>533</v>
          </cell>
          <cell r="N55">
            <v>870</v>
          </cell>
          <cell r="O55">
            <v>0</v>
          </cell>
          <cell r="P55" t="str">
            <v>-</v>
          </cell>
          <cell r="Q55">
            <v>1</v>
          </cell>
          <cell r="R55" t="str">
            <v>-</v>
          </cell>
          <cell r="S55">
            <v>4</v>
          </cell>
          <cell r="T55" t="str">
            <v>-</v>
          </cell>
          <cell r="U55">
            <v>530</v>
          </cell>
          <cell r="V55" t="str">
            <v>-</v>
          </cell>
          <cell r="W55">
            <v>2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431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244</v>
          </cell>
          <cell r="AH55" t="str">
            <v>-</v>
          </cell>
          <cell r="AI55" t="str">
            <v>-</v>
          </cell>
          <cell r="AJ55" t="str">
            <v>-</v>
          </cell>
          <cell r="AK55">
            <v>102</v>
          </cell>
          <cell r="AL55" t="str">
            <v>-</v>
          </cell>
          <cell r="AM55">
            <v>40.842911877394641</v>
          </cell>
          <cell r="AN55">
            <v>63</v>
          </cell>
          <cell r="AO55">
            <v>142</v>
          </cell>
          <cell r="AP55" t="str">
            <v>-</v>
          </cell>
          <cell r="AQ55">
            <v>200</v>
          </cell>
          <cell r="AR55" t="str">
            <v>-</v>
          </cell>
          <cell r="AS55">
            <v>0</v>
          </cell>
          <cell r="AT55" t="str">
            <v>-</v>
          </cell>
          <cell r="AU55">
            <v>74</v>
          </cell>
          <cell r="AV55" t="str">
            <v>-</v>
          </cell>
          <cell r="AW55">
            <v>15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482</v>
          </cell>
          <cell r="BB55">
            <v>771</v>
          </cell>
          <cell r="BC55">
            <v>36.934865900383137</v>
          </cell>
          <cell r="BD55">
            <v>55.9</v>
          </cell>
          <cell r="BE55" t="str">
            <v>-</v>
          </cell>
          <cell r="BF55" t="str">
            <v>-</v>
          </cell>
          <cell r="BG55">
            <v>486622.66</v>
          </cell>
          <cell r="BH55">
            <v>464452</v>
          </cell>
          <cell r="BI55">
            <v>259369878.58000001</v>
          </cell>
          <cell r="BJ55">
            <v>404073130</v>
          </cell>
          <cell r="BK55">
            <v>255497084</v>
          </cell>
          <cell r="BL55" t="str">
            <v>-</v>
          </cell>
          <cell r="BM55">
            <v>3872794.58</v>
          </cell>
          <cell r="BN55" t="str">
            <v>-</v>
          </cell>
          <cell r="BO55">
            <v>205496105.58000001</v>
          </cell>
          <cell r="BP55" t="str">
            <v>-</v>
          </cell>
          <cell r="BQ55">
            <v>3872794.5799999996</v>
          </cell>
          <cell r="BR55" t="str">
            <v>-</v>
          </cell>
          <cell r="BS55">
            <v>514</v>
          </cell>
          <cell r="BT55" t="str">
            <v>-</v>
          </cell>
          <cell r="BU55">
            <v>201623311</v>
          </cell>
          <cell r="BV55" t="str">
            <v>-</v>
          </cell>
          <cell r="BW55">
            <v>352</v>
          </cell>
          <cell r="BX55" t="str">
            <v>-</v>
          </cell>
          <cell r="BY55">
            <v>414</v>
          </cell>
          <cell r="BZ55" t="str">
            <v>-</v>
          </cell>
          <cell r="CA55">
            <v>45858736</v>
          </cell>
          <cell r="CB55" t="str">
            <v>-</v>
          </cell>
          <cell r="CC55">
            <v>560</v>
          </cell>
          <cell r="CD55" t="str">
            <v>-</v>
          </cell>
          <cell r="CE55">
            <v>373</v>
          </cell>
          <cell r="CF55" t="str">
            <v>-</v>
          </cell>
          <cell r="CG55">
            <v>0</v>
          </cell>
          <cell r="CH55" t="str">
            <v>-</v>
          </cell>
          <cell r="CI55">
            <v>104</v>
          </cell>
          <cell r="CJ55" t="str">
            <v>-</v>
          </cell>
          <cell r="CK55">
            <v>16</v>
          </cell>
          <cell r="CL55" t="str">
            <v>-</v>
          </cell>
          <cell r="CM55">
            <v>8015037</v>
          </cell>
          <cell r="CN55" t="str">
            <v>-</v>
          </cell>
          <cell r="CO55">
            <v>53873773</v>
          </cell>
          <cell r="CP55" t="str">
            <v>-</v>
          </cell>
          <cell r="CQ55">
            <v>0</v>
          </cell>
          <cell r="CR55" t="str">
            <v>-</v>
          </cell>
          <cell r="CS55">
            <v>-6</v>
          </cell>
          <cell r="CT55" t="str">
            <v>-</v>
          </cell>
          <cell r="CU55">
            <v>407</v>
          </cell>
          <cell r="CV55">
            <v>219</v>
          </cell>
          <cell r="CW55">
            <v>243</v>
          </cell>
          <cell r="CX55">
            <v>167</v>
          </cell>
          <cell r="CY55">
            <v>122</v>
          </cell>
          <cell r="CZ55">
            <v>99</v>
          </cell>
          <cell r="DA55">
            <v>89</v>
          </cell>
          <cell r="DB55">
            <v>62</v>
          </cell>
          <cell r="DC55">
            <v>50</v>
          </cell>
          <cell r="DD55">
            <v>36</v>
          </cell>
          <cell r="DE55">
            <v>23</v>
          </cell>
          <cell r="DF55">
            <v>47</v>
          </cell>
          <cell r="DG55">
            <v>162</v>
          </cell>
          <cell r="DH55">
            <v>145</v>
          </cell>
          <cell r="DI55">
            <v>13</v>
          </cell>
          <cell r="DJ55" t="str">
            <v>-</v>
          </cell>
          <cell r="DK55">
            <v>344</v>
          </cell>
          <cell r="DL55" t="str">
            <v>-</v>
          </cell>
          <cell r="DM55">
            <v>479</v>
          </cell>
          <cell r="DN55" t="str">
            <v>-</v>
          </cell>
          <cell r="DO55">
            <v>363</v>
          </cell>
          <cell r="DP55" t="str">
            <v>-</v>
          </cell>
          <cell r="DQ55">
            <v>0</v>
          </cell>
          <cell r="DR55" t="str">
            <v>-</v>
          </cell>
          <cell r="DS55">
            <v>103</v>
          </cell>
          <cell r="DT55" t="str">
            <v>-</v>
          </cell>
          <cell r="DU55">
            <v>16</v>
          </cell>
          <cell r="DV55" t="str">
            <v>-</v>
          </cell>
          <cell r="DW55">
            <v>0</v>
          </cell>
          <cell r="DX55" t="str">
            <v>-</v>
          </cell>
          <cell r="DY55">
            <v>18</v>
          </cell>
        </row>
        <row r="56">
          <cell r="C56">
            <v>700000133</v>
          </cell>
          <cell r="D56" t="str">
            <v>SECTOR INSPIRACIÓN VANESA</v>
          </cell>
          <cell r="E56">
            <v>2025</v>
          </cell>
          <cell r="F56">
            <v>202514</v>
          </cell>
          <cell r="G56">
            <v>1173</v>
          </cell>
          <cell r="H56">
            <v>1238</v>
          </cell>
          <cell r="I56">
            <v>511</v>
          </cell>
          <cell r="J56" t="str">
            <v>-</v>
          </cell>
          <cell r="K56">
            <v>-9</v>
          </cell>
          <cell r="L56">
            <v>7</v>
          </cell>
          <cell r="M56">
            <v>715</v>
          </cell>
          <cell r="N56">
            <v>758</v>
          </cell>
          <cell r="O56">
            <v>0</v>
          </cell>
          <cell r="P56" t="str">
            <v>-</v>
          </cell>
          <cell r="Q56">
            <v>1</v>
          </cell>
          <cell r="R56" t="str">
            <v>-</v>
          </cell>
          <cell r="S56">
            <v>3</v>
          </cell>
          <cell r="T56" t="str">
            <v>-</v>
          </cell>
          <cell r="U56">
            <v>712</v>
          </cell>
          <cell r="V56" t="str">
            <v>-</v>
          </cell>
          <cell r="W56">
            <v>1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601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310</v>
          </cell>
          <cell r="AH56" t="str">
            <v>-</v>
          </cell>
          <cell r="AI56" t="str">
            <v>-</v>
          </cell>
          <cell r="AJ56" t="str">
            <v>-</v>
          </cell>
          <cell r="AK56">
            <v>114</v>
          </cell>
          <cell r="AL56" t="str">
            <v>-</v>
          </cell>
          <cell r="AM56">
            <v>60.954816709292416</v>
          </cell>
          <cell r="AN56">
            <v>63.6</v>
          </cell>
          <cell r="AO56">
            <v>196</v>
          </cell>
          <cell r="AP56" t="str">
            <v>-</v>
          </cell>
          <cell r="AQ56">
            <v>273</v>
          </cell>
          <cell r="AR56" t="str">
            <v>-</v>
          </cell>
          <cell r="AS56">
            <v>0</v>
          </cell>
          <cell r="AT56" t="str">
            <v>-</v>
          </cell>
          <cell r="AU56">
            <v>115</v>
          </cell>
          <cell r="AV56" t="str">
            <v>-</v>
          </cell>
          <cell r="AW56">
            <v>17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646</v>
          </cell>
          <cell r="BB56">
            <v>671</v>
          </cell>
          <cell r="BC56">
            <v>55.072463768115945</v>
          </cell>
          <cell r="BD56">
            <v>56.3</v>
          </cell>
          <cell r="BE56" t="str">
            <v>-</v>
          </cell>
          <cell r="BF56" t="str">
            <v>-</v>
          </cell>
          <cell r="BG56">
            <v>460992.04</v>
          </cell>
          <cell r="BH56">
            <v>495206</v>
          </cell>
          <cell r="BI56">
            <v>329609308.98000002</v>
          </cell>
          <cell r="BJ56">
            <v>375365948</v>
          </cell>
          <cell r="BK56">
            <v>328957619</v>
          </cell>
          <cell r="BL56" t="str">
            <v>-</v>
          </cell>
          <cell r="BM56">
            <v>651689.98</v>
          </cell>
          <cell r="BN56" t="str">
            <v>-</v>
          </cell>
          <cell r="BO56">
            <v>278677836.98000002</v>
          </cell>
          <cell r="BP56" t="str">
            <v>-</v>
          </cell>
          <cell r="BQ56">
            <v>651689.98</v>
          </cell>
          <cell r="BR56" t="str">
            <v>-</v>
          </cell>
          <cell r="BS56">
            <v>692</v>
          </cell>
          <cell r="BT56" t="str">
            <v>-</v>
          </cell>
          <cell r="BU56">
            <v>278026147</v>
          </cell>
          <cell r="BV56" t="str">
            <v>-</v>
          </cell>
          <cell r="BW56">
            <v>402</v>
          </cell>
          <cell r="BX56" t="str">
            <v>-</v>
          </cell>
          <cell r="BY56">
            <v>306</v>
          </cell>
          <cell r="BZ56" t="str">
            <v>-</v>
          </cell>
          <cell r="CA56">
            <v>42732420</v>
          </cell>
          <cell r="CB56" t="str">
            <v>-</v>
          </cell>
          <cell r="CC56">
            <v>451</v>
          </cell>
          <cell r="CD56" t="str">
            <v>-</v>
          </cell>
          <cell r="CE56">
            <v>375</v>
          </cell>
          <cell r="CF56" t="str">
            <v>-</v>
          </cell>
          <cell r="CG56">
            <v>0</v>
          </cell>
          <cell r="CH56" t="str">
            <v>-</v>
          </cell>
          <cell r="CI56">
            <v>125</v>
          </cell>
          <cell r="CJ56" t="str">
            <v>-</v>
          </cell>
          <cell r="CK56">
            <v>17</v>
          </cell>
          <cell r="CL56" t="str">
            <v>-</v>
          </cell>
          <cell r="CM56">
            <v>7929648</v>
          </cell>
          <cell r="CN56" t="str">
            <v>-</v>
          </cell>
          <cell r="CO56">
            <v>50662068</v>
          </cell>
          <cell r="CP56" t="str">
            <v>-</v>
          </cell>
          <cell r="CQ56">
            <v>0</v>
          </cell>
          <cell r="CR56" t="str">
            <v>-</v>
          </cell>
          <cell r="CS56">
            <v>3</v>
          </cell>
          <cell r="CT56" t="str">
            <v>-</v>
          </cell>
          <cell r="CU56">
            <v>209</v>
          </cell>
          <cell r="CV56">
            <v>206</v>
          </cell>
          <cell r="CW56">
            <v>157</v>
          </cell>
          <cell r="CX56">
            <v>141</v>
          </cell>
          <cell r="CY56">
            <v>92</v>
          </cell>
          <cell r="CZ56">
            <v>89</v>
          </cell>
          <cell r="DA56">
            <v>48</v>
          </cell>
          <cell r="DB56">
            <v>53</v>
          </cell>
          <cell r="DC56">
            <v>25</v>
          </cell>
          <cell r="DD56">
            <v>24</v>
          </cell>
          <cell r="DE56">
            <v>28</v>
          </cell>
          <cell r="DF56">
            <v>27</v>
          </cell>
          <cell r="DG56">
            <v>101</v>
          </cell>
          <cell r="DH56">
            <v>104</v>
          </cell>
          <cell r="DI56">
            <v>24</v>
          </cell>
          <cell r="DJ56" t="str">
            <v>-</v>
          </cell>
          <cell r="DK56">
            <v>247</v>
          </cell>
          <cell r="DL56" t="str">
            <v>-</v>
          </cell>
          <cell r="DM56">
            <v>415</v>
          </cell>
          <cell r="DN56" t="str">
            <v>-</v>
          </cell>
          <cell r="DO56">
            <v>370</v>
          </cell>
          <cell r="DP56" t="str">
            <v>-</v>
          </cell>
          <cell r="DQ56">
            <v>0</v>
          </cell>
          <cell r="DR56" t="str">
            <v>-</v>
          </cell>
          <cell r="DS56">
            <v>124</v>
          </cell>
          <cell r="DT56" t="str">
            <v>-</v>
          </cell>
          <cell r="DU56">
            <v>17</v>
          </cell>
          <cell r="DV56" t="str">
            <v>-</v>
          </cell>
          <cell r="DW56">
            <v>0</v>
          </cell>
          <cell r="DX56" t="str">
            <v>-</v>
          </cell>
          <cell r="DY56">
            <v>32</v>
          </cell>
        </row>
        <row r="57">
          <cell r="C57">
            <v>700000135</v>
          </cell>
          <cell r="D57" t="str">
            <v>SECTOR PINO VIVIANA</v>
          </cell>
          <cell r="E57">
            <v>2025</v>
          </cell>
          <cell r="F57">
            <v>202514</v>
          </cell>
          <cell r="G57">
            <v>1992</v>
          </cell>
          <cell r="H57">
            <v>2027</v>
          </cell>
          <cell r="I57">
            <v>840</v>
          </cell>
          <cell r="J57" t="str">
            <v>-</v>
          </cell>
          <cell r="K57">
            <v>-117</v>
          </cell>
          <cell r="L57">
            <v>6</v>
          </cell>
          <cell r="M57">
            <v>381</v>
          </cell>
          <cell r="N57">
            <v>1356</v>
          </cell>
          <cell r="O57">
            <v>0</v>
          </cell>
          <cell r="P57" t="str">
            <v>-</v>
          </cell>
          <cell r="Q57">
            <v>2</v>
          </cell>
          <cell r="R57" t="str">
            <v>-</v>
          </cell>
          <cell r="S57">
            <v>7</v>
          </cell>
          <cell r="T57" t="str">
            <v>-</v>
          </cell>
          <cell r="U57">
            <v>377</v>
          </cell>
          <cell r="V57" t="str">
            <v>-</v>
          </cell>
          <cell r="W57">
            <v>2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320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131</v>
          </cell>
          <cell r="AH57" t="str">
            <v>-</v>
          </cell>
          <cell r="AI57" t="str">
            <v>-</v>
          </cell>
          <cell r="AJ57" t="str">
            <v>-</v>
          </cell>
          <cell r="AK57">
            <v>61</v>
          </cell>
          <cell r="AL57" t="str">
            <v>-</v>
          </cell>
          <cell r="AM57">
            <v>19.126506024096386</v>
          </cell>
          <cell r="AN57">
            <v>64</v>
          </cell>
          <cell r="AO57">
            <v>70</v>
          </cell>
          <cell r="AP57" t="str">
            <v>-</v>
          </cell>
          <cell r="AQ57">
            <v>117</v>
          </cell>
          <cell r="AR57" t="str">
            <v>-</v>
          </cell>
          <cell r="AS57">
            <v>0</v>
          </cell>
          <cell r="AT57" t="str">
            <v>-</v>
          </cell>
          <cell r="AU57">
            <v>105</v>
          </cell>
          <cell r="AV57" t="str">
            <v>-</v>
          </cell>
          <cell r="AW57">
            <v>28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352</v>
          </cell>
          <cell r="BB57">
            <v>1198</v>
          </cell>
          <cell r="BC57">
            <v>17.670682730923694</v>
          </cell>
          <cell r="BD57">
            <v>56.5</v>
          </cell>
          <cell r="BE57" t="str">
            <v>-</v>
          </cell>
          <cell r="BF57" t="str">
            <v>-</v>
          </cell>
          <cell r="BG57">
            <v>640022.18000000005</v>
          </cell>
          <cell r="BH57">
            <v>492784</v>
          </cell>
          <cell r="BI57">
            <v>243848449</v>
          </cell>
          <cell r="BJ57">
            <v>671036718</v>
          </cell>
          <cell r="BK57">
            <v>242636465</v>
          </cell>
          <cell r="BL57" t="str">
            <v>-</v>
          </cell>
          <cell r="BM57">
            <v>1211984</v>
          </cell>
          <cell r="BN57" t="str">
            <v>-</v>
          </cell>
          <cell r="BO57">
            <v>205433307</v>
          </cell>
          <cell r="BP57" t="str">
            <v>-</v>
          </cell>
          <cell r="BQ57">
            <v>1211984</v>
          </cell>
          <cell r="BR57" t="str">
            <v>-</v>
          </cell>
          <cell r="BS57">
            <v>373</v>
          </cell>
          <cell r="BT57" t="str">
            <v>-</v>
          </cell>
          <cell r="BU57">
            <v>204221323</v>
          </cell>
          <cell r="BV57" t="str">
            <v>-</v>
          </cell>
          <cell r="BW57">
            <v>226</v>
          </cell>
          <cell r="BX57" t="str">
            <v>-</v>
          </cell>
          <cell r="BY57">
            <v>602</v>
          </cell>
          <cell r="BZ57" t="str">
            <v>-</v>
          </cell>
          <cell r="CA57">
            <v>33099546</v>
          </cell>
          <cell r="CB57" t="str">
            <v>-</v>
          </cell>
          <cell r="CC57">
            <v>794</v>
          </cell>
          <cell r="CD57" t="str">
            <v>-</v>
          </cell>
          <cell r="CE57">
            <v>586</v>
          </cell>
          <cell r="CF57" t="str">
            <v>-</v>
          </cell>
          <cell r="CG57">
            <v>0</v>
          </cell>
          <cell r="CH57" t="str">
            <v>-</v>
          </cell>
          <cell r="CI57">
            <v>234</v>
          </cell>
          <cell r="CJ57" t="str">
            <v>-</v>
          </cell>
          <cell r="CK57">
            <v>37</v>
          </cell>
          <cell r="CL57" t="str">
            <v>-</v>
          </cell>
          <cell r="CM57">
            <v>5315596</v>
          </cell>
          <cell r="CN57" t="str">
            <v>-</v>
          </cell>
          <cell r="CO57">
            <v>38415142</v>
          </cell>
          <cell r="CP57" t="str">
            <v>-</v>
          </cell>
          <cell r="CQ57">
            <v>0</v>
          </cell>
          <cell r="CR57" t="str">
            <v>-</v>
          </cell>
          <cell r="CS57">
            <v>-43</v>
          </cell>
          <cell r="CT57" t="str">
            <v>-</v>
          </cell>
          <cell r="CU57">
            <v>1011</v>
          </cell>
          <cell r="CV57">
            <v>344</v>
          </cell>
          <cell r="CW57">
            <v>363</v>
          </cell>
          <cell r="CX57">
            <v>277</v>
          </cell>
          <cell r="CY57">
            <v>237</v>
          </cell>
          <cell r="CZ57">
            <v>142</v>
          </cell>
          <cell r="DA57">
            <v>137</v>
          </cell>
          <cell r="DB57">
            <v>104</v>
          </cell>
          <cell r="DC57">
            <v>66</v>
          </cell>
          <cell r="DD57">
            <v>62</v>
          </cell>
          <cell r="DE57">
            <v>58</v>
          </cell>
          <cell r="DF57">
            <v>49</v>
          </cell>
          <cell r="DG57">
            <v>261</v>
          </cell>
          <cell r="DH57">
            <v>215</v>
          </cell>
          <cell r="DI57">
            <v>14</v>
          </cell>
          <cell r="DJ57" t="str">
            <v>-</v>
          </cell>
          <cell r="DK57">
            <v>467</v>
          </cell>
          <cell r="DL57" t="str">
            <v>-</v>
          </cell>
          <cell r="DM57">
            <v>685</v>
          </cell>
          <cell r="DN57" t="str">
            <v>-</v>
          </cell>
          <cell r="DO57">
            <v>571</v>
          </cell>
          <cell r="DP57" t="str">
            <v>-</v>
          </cell>
          <cell r="DQ57">
            <v>0</v>
          </cell>
          <cell r="DR57" t="str">
            <v>-</v>
          </cell>
          <cell r="DS57">
            <v>232</v>
          </cell>
          <cell r="DT57" t="str">
            <v>-</v>
          </cell>
          <cell r="DU57">
            <v>37</v>
          </cell>
          <cell r="DV57" t="str">
            <v>-</v>
          </cell>
          <cell r="DW57">
            <v>0</v>
          </cell>
          <cell r="DX57" t="str">
            <v>-</v>
          </cell>
          <cell r="DY57">
            <v>18</v>
          </cell>
        </row>
        <row r="58">
          <cell r="C58">
            <v>700000137</v>
          </cell>
          <cell r="D58" t="str">
            <v>SECTOR CAÑAHUATE ESPERANZA</v>
          </cell>
          <cell r="E58">
            <v>2025</v>
          </cell>
          <cell r="F58">
            <v>202514</v>
          </cell>
          <cell r="G58">
            <v>1324</v>
          </cell>
          <cell r="H58">
            <v>1390</v>
          </cell>
          <cell r="I58">
            <v>668</v>
          </cell>
          <cell r="J58" t="str">
            <v>-</v>
          </cell>
          <cell r="K58">
            <v>-82</v>
          </cell>
          <cell r="L58">
            <v>6</v>
          </cell>
          <cell r="M58">
            <v>293</v>
          </cell>
          <cell r="N58">
            <v>914</v>
          </cell>
          <cell r="O58">
            <v>0</v>
          </cell>
          <cell r="P58" t="str">
            <v>-</v>
          </cell>
          <cell r="Q58">
            <v>1</v>
          </cell>
          <cell r="R58" t="str">
            <v>-</v>
          </cell>
          <cell r="S58">
            <v>2</v>
          </cell>
          <cell r="T58" t="str">
            <v>-</v>
          </cell>
          <cell r="U58">
            <v>292</v>
          </cell>
          <cell r="V58" t="str">
            <v>-</v>
          </cell>
          <cell r="W58">
            <v>0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257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92</v>
          </cell>
          <cell r="AH58" t="str">
            <v>-</v>
          </cell>
          <cell r="AI58" t="str">
            <v>-</v>
          </cell>
          <cell r="AJ58" t="str">
            <v>-</v>
          </cell>
          <cell r="AK58">
            <v>36</v>
          </cell>
          <cell r="AL58" t="str">
            <v>-</v>
          </cell>
          <cell r="AM58">
            <v>22.129909365558913</v>
          </cell>
          <cell r="AN58">
            <v>64.7</v>
          </cell>
          <cell r="AO58">
            <v>56</v>
          </cell>
          <cell r="AP58" t="str">
            <v>-</v>
          </cell>
          <cell r="AQ58">
            <v>98</v>
          </cell>
          <cell r="AR58" t="str">
            <v>-</v>
          </cell>
          <cell r="AS58">
            <v>0</v>
          </cell>
          <cell r="AT58" t="str">
            <v>-</v>
          </cell>
          <cell r="AU58">
            <v>73</v>
          </cell>
          <cell r="AV58" t="str">
            <v>-</v>
          </cell>
          <cell r="AW58">
            <v>30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274</v>
          </cell>
          <cell r="BB58">
            <v>817</v>
          </cell>
          <cell r="BC58">
            <v>20.694864048338367</v>
          </cell>
          <cell r="BD58">
            <v>57.9</v>
          </cell>
          <cell r="BE58" t="str">
            <v>-</v>
          </cell>
          <cell r="BF58" t="str">
            <v>-</v>
          </cell>
          <cell r="BG58">
            <v>668185.85</v>
          </cell>
          <cell r="BH58">
            <v>529996</v>
          </cell>
          <cell r="BI58">
            <v>195778455</v>
          </cell>
          <cell r="BJ58">
            <v>486461517</v>
          </cell>
          <cell r="BK58">
            <v>195401601</v>
          </cell>
          <cell r="BL58" t="str">
            <v>-</v>
          </cell>
          <cell r="BM58">
            <v>376854</v>
          </cell>
          <cell r="BN58" t="str">
            <v>-</v>
          </cell>
          <cell r="BO58">
            <v>170404606</v>
          </cell>
          <cell r="BP58" t="str">
            <v>-</v>
          </cell>
          <cell r="BQ58">
            <v>376854</v>
          </cell>
          <cell r="BR58" t="str">
            <v>-</v>
          </cell>
          <cell r="BS58">
            <v>280</v>
          </cell>
          <cell r="BT58" t="str">
            <v>-</v>
          </cell>
          <cell r="BU58">
            <v>170027752</v>
          </cell>
          <cell r="BV58" t="str">
            <v>-</v>
          </cell>
          <cell r="BW58">
            <v>146</v>
          </cell>
          <cell r="BX58" t="str">
            <v>-</v>
          </cell>
          <cell r="BY58">
            <v>299</v>
          </cell>
          <cell r="BZ58" t="str">
            <v>-</v>
          </cell>
          <cell r="CA58">
            <v>22429505</v>
          </cell>
          <cell r="CB58" t="str">
            <v>-</v>
          </cell>
          <cell r="CC58">
            <v>491</v>
          </cell>
          <cell r="CD58" t="str">
            <v>-</v>
          </cell>
          <cell r="CE58">
            <v>440</v>
          </cell>
          <cell r="CF58" t="str">
            <v>-</v>
          </cell>
          <cell r="CG58">
            <v>0</v>
          </cell>
          <cell r="CH58" t="str">
            <v>-</v>
          </cell>
          <cell r="CI58">
            <v>208</v>
          </cell>
          <cell r="CJ58" t="str">
            <v>-</v>
          </cell>
          <cell r="CK58">
            <v>42</v>
          </cell>
          <cell r="CL58" t="str">
            <v>-</v>
          </cell>
          <cell r="CM58">
            <v>2944344</v>
          </cell>
          <cell r="CN58" t="str">
            <v>-</v>
          </cell>
          <cell r="CO58">
            <v>25373849</v>
          </cell>
          <cell r="CP58" t="str">
            <v>-</v>
          </cell>
          <cell r="CQ58">
            <v>0</v>
          </cell>
          <cell r="CR58" t="str">
            <v>-</v>
          </cell>
          <cell r="CS58">
            <v>-20</v>
          </cell>
          <cell r="CT58" t="str">
            <v>-</v>
          </cell>
          <cell r="CU58">
            <v>662</v>
          </cell>
          <cell r="CV58">
            <v>224</v>
          </cell>
          <cell r="CW58">
            <v>268</v>
          </cell>
          <cell r="CX58">
            <v>183</v>
          </cell>
          <cell r="CY58">
            <v>101</v>
          </cell>
          <cell r="CZ58">
            <v>95</v>
          </cell>
          <cell r="DA58">
            <v>94</v>
          </cell>
          <cell r="DB58">
            <v>71</v>
          </cell>
          <cell r="DC58">
            <v>32</v>
          </cell>
          <cell r="DD58">
            <v>41</v>
          </cell>
          <cell r="DE58">
            <v>30</v>
          </cell>
          <cell r="DF58">
            <v>32</v>
          </cell>
          <cell r="DG58">
            <v>156</v>
          </cell>
          <cell r="DH58">
            <v>144</v>
          </cell>
          <cell r="DI58">
            <v>5</v>
          </cell>
          <cell r="DJ58" t="str">
            <v>-</v>
          </cell>
          <cell r="DK58">
            <v>235</v>
          </cell>
          <cell r="DL58" t="str">
            <v>-</v>
          </cell>
          <cell r="DM58">
            <v>421</v>
          </cell>
          <cell r="DN58" t="str">
            <v>-</v>
          </cell>
          <cell r="DO58">
            <v>422</v>
          </cell>
          <cell r="DP58" t="str">
            <v>-</v>
          </cell>
          <cell r="DQ58">
            <v>0</v>
          </cell>
          <cell r="DR58" t="str">
            <v>-</v>
          </cell>
          <cell r="DS58">
            <v>204</v>
          </cell>
          <cell r="DT58" t="str">
            <v>-</v>
          </cell>
          <cell r="DU58">
            <v>42</v>
          </cell>
          <cell r="DV58" t="str">
            <v>-</v>
          </cell>
          <cell r="DW58">
            <v>0</v>
          </cell>
          <cell r="DX58" t="str">
            <v>-</v>
          </cell>
          <cell r="DY58">
            <v>10</v>
          </cell>
        </row>
        <row r="59">
          <cell r="C59">
            <v>700000138</v>
          </cell>
          <cell r="D59" t="str">
            <v>SECTOR FLOR AMARILLO MARIA FERNANDA</v>
          </cell>
          <cell r="E59">
            <v>2025</v>
          </cell>
          <cell r="F59">
            <v>202514</v>
          </cell>
          <cell r="G59">
            <v>803</v>
          </cell>
          <cell r="H59">
            <v>933</v>
          </cell>
          <cell r="I59">
            <v>347</v>
          </cell>
          <cell r="J59" t="str">
            <v>-</v>
          </cell>
          <cell r="K59">
            <v>-62</v>
          </cell>
          <cell r="L59">
            <v>9</v>
          </cell>
          <cell r="M59">
            <v>152</v>
          </cell>
          <cell r="N59">
            <v>566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1</v>
          </cell>
          <cell r="T59" t="str">
            <v>-</v>
          </cell>
          <cell r="U59">
            <v>152</v>
          </cell>
          <cell r="V59" t="str">
            <v>-</v>
          </cell>
          <cell r="W59">
            <v>0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131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50</v>
          </cell>
          <cell r="AH59" t="str">
            <v>-</v>
          </cell>
          <cell r="AI59" t="str">
            <v>-</v>
          </cell>
          <cell r="AJ59" t="str">
            <v>-</v>
          </cell>
          <cell r="AK59">
            <v>21</v>
          </cell>
          <cell r="AL59" t="str">
            <v>-</v>
          </cell>
          <cell r="AM59">
            <v>18.929016189290163</v>
          </cell>
          <cell r="AN59">
            <v>64.7</v>
          </cell>
          <cell r="AO59">
            <v>29</v>
          </cell>
          <cell r="AP59" t="str">
            <v>-</v>
          </cell>
          <cell r="AQ59">
            <v>42</v>
          </cell>
          <cell r="AR59" t="str">
            <v>-</v>
          </cell>
          <cell r="AS59">
            <v>0</v>
          </cell>
          <cell r="AT59" t="str">
            <v>-</v>
          </cell>
          <cell r="AU59">
            <v>44</v>
          </cell>
          <cell r="AV59" t="str">
            <v>-</v>
          </cell>
          <cell r="AW59">
            <v>16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146</v>
          </cell>
          <cell r="BB59">
            <v>494</v>
          </cell>
          <cell r="BC59">
            <v>18.181818181818183</v>
          </cell>
          <cell r="BD59">
            <v>56.5</v>
          </cell>
          <cell r="BE59" t="str">
            <v>-</v>
          </cell>
          <cell r="BF59" t="str">
            <v>-</v>
          </cell>
          <cell r="BG59">
            <v>625706.27</v>
          </cell>
          <cell r="BH59">
            <v>510104</v>
          </cell>
          <cell r="BI59">
            <v>95107353</v>
          </cell>
          <cell r="BJ59">
            <v>289937954</v>
          </cell>
          <cell r="BK59">
            <v>95041353</v>
          </cell>
          <cell r="BL59" t="str">
            <v>-</v>
          </cell>
          <cell r="BM59">
            <v>66000</v>
          </cell>
          <cell r="BN59" t="str">
            <v>-</v>
          </cell>
          <cell r="BO59">
            <v>73908032</v>
          </cell>
          <cell r="BP59" t="str">
            <v>-</v>
          </cell>
          <cell r="BQ59">
            <v>66000</v>
          </cell>
          <cell r="BR59" t="str">
            <v>-</v>
          </cell>
          <cell r="BS59">
            <v>136</v>
          </cell>
          <cell r="BT59" t="str">
            <v>-</v>
          </cell>
          <cell r="BU59">
            <v>73842032</v>
          </cell>
          <cell r="BV59" t="str">
            <v>-</v>
          </cell>
          <cell r="BW59">
            <v>102</v>
          </cell>
          <cell r="BX59" t="str">
            <v>-</v>
          </cell>
          <cell r="BY59">
            <v>245</v>
          </cell>
          <cell r="BZ59" t="str">
            <v>-</v>
          </cell>
          <cell r="CA59">
            <v>18592271</v>
          </cell>
          <cell r="CB59" t="str">
            <v>-</v>
          </cell>
          <cell r="CC59">
            <v>324</v>
          </cell>
          <cell r="CD59" t="str">
            <v>-</v>
          </cell>
          <cell r="CE59">
            <v>239</v>
          </cell>
          <cell r="CF59" t="str">
            <v>-</v>
          </cell>
          <cell r="CG59">
            <v>0</v>
          </cell>
          <cell r="CH59" t="str">
            <v>-</v>
          </cell>
          <cell r="CI59">
            <v>94</v>
          </cell>
          <cell r="CJ59" t="str">
            <v>-</v>
          </cell>
          <cell r="CK59">
            <v>22</v>
          </cell>
          <cell r="CL59" t="str">
            <v>-</v>
          </cell>
          <cell r="CM59">
            <v>2607050</v>
          </cell>
          <cell r="CN59" t="str">
            <v>-</v>
          </cell>
          <cell r="CO59">
            <v>21199321</v>
          </cell>
          <cell r="CP59" t="str">
            <v>-</v>
          </cell>
          <cell r="CQ59">
            <v>0</v>
          </cell>
          <cell r="CR59" t="str">
            <v>-</v>
          </cell>
          <cell r="CS59">
            <v>-21</v>
          </cell>
          <cell r="CT59" t="str">
            <v>-</v>
          </cell>
          <cell r="CU59">
            <v>433</v>
          </cell>
          <cell r="CV59">
            <v>143</v>
          </cell>
          <cell r="CW59">
            <v>139</v>
          </cell>
          <cell r="CX59">
            <v>115</v>
          </cell>
          <cell r="CY59">
            <v>79</v>
          </cell>
          <cell r="CZ59">
            <v>59</v>
          </cell>
          <cell r="DA59">
            <v>68</v>
          </cell>
          <cell r="DB59">
            <v>42</v>
          </cell>
          <cell r="DC59">
            <v>29</v>
          </cell>
          <cell r="DD59">
            <v>25</v>
          </cell>
          <cell r="DE59">
            <v>24</v>
          </cell>
          <cell r="DF59">
            <v>20</v>
          </cell>
          <cell r="DG59">
            <v>121</v>
          </cell>
          <cell r="DH59">
            <v>87</v>
          </cell>
          <cell r="DI59">
            <v>3</v>
          </cell>
          <cell r="DJ59" t="str">
            <v>-</v>
          </cell>
          <cell r="DK59">
            <v>179</v>
          </cell>
          <cell r="DL59" t="str">
            <v>-</v>
          </cell>
          <cell r="DM59">
            <v>277</v>
          </cell>
          <cell r="DN59" t="str">
            <v>-</v>
          </cell>
          <cell r="DO59">
            <v>232</v>
          </cell>
          <cell r="DP59" t="str">
            <v>-</v>
          </cell>
          <cell r="DQ59">
            <v>0</v>
          </cell>
          <cell r="DR59" t="str">
            <v>-</v>
          </cell>
          <cell r="DS59">
            <v>93</v>
          </cell>
          <cell r="DT59" t="str">
            <v>-</v>
          </cell>
          <cell r="DU59">
            <v>22</v>
          </cell>
          <cell r="DV59" t="str">
            <v>-</v>
          </cell>
          <cell r="DW59">
            <v>0</v>
          </cell>
          <cell r="DX59" t="str">
            <v>-</v>
          </cell>
          <cell r="DY59">
            <v>4</v>
          </cell>
        </row>
        <row r="60">
          <cell r="C60">
            <v>700000139</v>
          </cell>
          <cell r="D60" t="str">
            <v>SECTOR CACAO DIANA</v>
          </cell>
          <cell r="E60">
            <v>2025</v>
          </cell>
          <cell r="F60">
            <v>202514</v>
          </cell>
          <cell r="G60">
            <v>1728</v>
          </cell>
          <cell r="H60">
            <v>1985</v>
          </cell>
          <cell r="I60">
            <v>816</v>
          </cell>
          <cell r="J60" t="str">
            <v>-</v>
          </cell>
          <cell r="K60">
            <v>-181</v>
          </cell>
          <cell r="L60">
            <v>6</v>
          </cell>
          <cell r="M60">
            <v>254</v>
          </cell>
          <cell r="N60">
            <v>1205</v>
          </cell>
          <cell r="O60">
            <v>0</v>
          </cell>
          <cell r="P60" t="str">
            <v>-</v>
          </cell>
          <cell r="Q60">
            <v>0</v>
          </cell>
          <cell r="R60" t="str">
            <v>-</v>
          </cell>
          <cell r="S60">
            <v>2</v>
          </cell>
          <cell r="T60" t="str">
            <v>-</v>
          </cell>
          <cell r="U60">
            <v>253</v>
          </cell>
          <cell r="V60" t="str">
            <v>-</v>
          </cell>
          <cell r="W60">
            <v>1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227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73</v>
          </cell>
          <cell r="AH60" t="str">
            <v>-</v>
          </cell>
          <cell r="AI60" t="str">
            <v>-</v>
          </cell>
          <cell r="AJ60" t="str">
            <v>-</v>
          </cell>
          <cell r="AK60">
            <v>27</v>
          </cell>
          <cell r="AL60" t="str">
            <v>-</v>
          </cell>
          <cell r="AM60">
            <v>14.699074074074073</v>
          </cell>
          <cell r="AN60">
            <v>62.9</v>
          </cell>
          <cell r="AO60">
            <v>46</v>
          </cell>
          <cell r="AP60" t="str">
            <v>-</v>
          </cell>
          <cell r="AQ60">
            <v>103</v>
          </cell>
          <cell r="AR60" t="str">
            <v>-</v>
          </cell>
          <cell r="AS60">
            <v>0</v>
          </cell>
          <cell r="AT60" t="str">
            <v>-</v>
          </cell>
          <cell r="AU60">
            <v>58</v>
          </cell>
          <cell r="AV60" t="str">
            <v>-</v>
          </cell>
          <cell r="AW60">
            <v>20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234</v>
          </cell>
          <cell r="BB60">
            <v>1037</v>
          </cell>
          <cell r="BC60">
            <v>13.541666666666666</v>
          </cell>
          <cell r="BD60">
            <v>54.1</v>
          </cell>
          <cell r="BE60" t="str">
            <v>-</v>
          </cell>
          <cell r="BF60" t="str">
            <v>-</v>
          </cell>
          <cell r="BG60">
            <v>572133.12</v>
          </cell>
          <cell r="BH60">
            <v>505424</v>
          </cell>
          <cell r="BI60">
            <v>145321813</v>
          </cell>
          <cell r="BJ60">
            <v>611607694</v>
          </cell>
          <cell r="BK60">
            <v>144610303</v>
          </cell>
          <cell r="BL60" t="str">
            <v>-</v>
          </cell>
          <cell r="BM60">
            <v>711510</v>
          </cell>
          <cell r="BN60" t="str">
            <v>-</v>
          </cell>
          <cell r="BO60">
            <v>108788645</v>
          </cell>
          <cell r="BP60" t="str">
            <v>-</v>
          </cell>
          <cell r="BQ60">
            <v>711510</v>
          </cell>
          <cell r="BR60" t="str">
            <v>-</v>
          </cell>
          <cell r="BS60">
            <v>228</v>
          </cell>
          <cell r="BT60" t="str">
            <v>-</v>
          </cell>
          <cell r="BU60">
            <v>108077135</v>
          </cell>
          <cell r="BV60" t="str">
            <v>-</v>
          </cell>
          <cell r="BW60">
            <v>159</v>
          </cell>
          <cell r="BX60" t="str">
            <v>-</v>
          </cell>
          <cell r="BY60">
            <v>501</v>
          </cell>
          <cell r="BZ60" t="str">
            <v>-</v>
          </cell>
          <cell r="CA60">
            <v>33200619</v>
          </cell>
          <cell r="CB60" t="str">
            <v>-</v>
          </cell>
          <cell r="CC60">
            <v>672</v>
          </cell>
          <cell r="CD60" t="str">
            <v>-</v>
          </cell>
          <cell r="CE60">
            <v>615</v>
          </cell>
          <cell r="CF60" t="str">
            <v>-</v>
          </cell>
          <cell r="CG60">
            <v>0</v>
          </cell>
          <cell r="CH60" t="str">
            <v>-</v>
          </cell>
          <cell r="CI60">
            <v>206</v>
          </cell>
          <cell r="CJ60" t="str">
            <v>-</v>
          </cell>
          <cell r="CK60">
            <v>36</v>
          </cell>
          <cell r="CL60" t="str">
            <v>-</v>
          </cell>
          <cell r="CM60">
            <v>3332549</v>
          </cell>
          <cell r="CN60" t="str">
            <v>-</v>
          </cell>
          <cell r="CO60">
            <v>36533168</v>
          </cell>
          <cell r="CP60" t="str">
            <v>-</v>
          </cell>
          <cell r="CQ60">
            <v>0</v>
          </cell>
          <cell r="CR60" t="str">
            <v>-</v>
          </cell>
          <cell r="CS60">
            <v>-65</v>
          </cell>
          <cell r="CT60" t="str">
            <v>-</v>
          </cell>
          <cell r="CU60">
            <v>851</v>
          </cell>
          <cell r="CV60">
            <v>291</v>
          </cell>
          <cell r="CW60">
            <v>421</v>
          </cell>
          <cell r="CX60">
            <v>242</v>
          </cell>
          <cell r="CY60">
            <v>202</v>
          </cell>
          <cell r="CZ60">
            <v>128</v>
          </cell>
          <cell r="DA60">
            <v>184</v>
          </cell>
          <cell r="DB60">
            <v>96</v>
          </cell>
          <cell r="DC60">
            <v>49</v>
          </cell>
          <cell r="DD60">
            <v>57</v>
          </cell>
          <cell r="DE60">
            <v>69</v>
          </cell>
          <cell r="DF60">
            <v>44</v>
          </cell>
          <cell r="DG60">
            <v>302</v>
          </cell>
          <cell r="DH60">
            <v>197</v>
          </cell>
          <cell r="DI60">
            <v>3</v>
          </cell>
          <cell r="DJ60" t="str">
            <v>-</v>
          </cell>
          <cell r="DK60">
            <v>361</v>
          </cell>
          <cell r="DL60" t="str">
            <v>-</v>
          </cell>
          <cell r="DM60">
            <v>551</v>
          </cell>
          <cell r="DN60" t="str">
            <v>-</v>
          </cell>
          <cell r="DO60">
            <v>581</v>
          </cell>
          <cell r="DP60" t="str">
            <v>-</v>
          </cell>
          <cell r="DQ60">
            <v>0</v>
          </cell>
          <cell r="DR60" t="str">
            <v>-</v>
          </cell>
          <cell r="DS60">
            <v>199</v>
          </cell>
          <cell r="DT60" t="str">
            <v>-</v>
          </cell>
          <cell r="DU60">
            <v>36</v>
          </cell>
          <cell r="DV60" t="str">
            <v>-</v>
          </cell>
          <cell r="DW60">
            <v>0</v>
          </cell>
          <cell r="DX60" t="str">
            <v>-</v>
          </cell>
          <cell r="DY60">
            <v>5</v>
          </cell>
        </row>
        <row r="61">
          <cell r="C61">
            <v>700000141</v>
          </cell>
          <cell r="D61" t="str">
            <v>SECTOR TALENTO MARIBEL</v>
          </cell>
          <cell r="E61">
            <v>2025</v>
          </cell>
          <cell r="F61">
            <v>202514</v>
          </cell>
          <cell r="G61">
            <v>1405</v>
          </cell>
          <cell r="H61">
            <v>1593</v>
          </cell>
          <cell r="I61">
            <v>500</v>
          </cell>
          <cell r="J61" t="str">
            <v>-</v>
          </cell>
          <cell r="K61">
            <v>-51</v>
          </cell>
          <cell r="L61">
            <v>9</v>
          </cell>
          <cell r="M61">
            <v>868</v>
          </cell>
          <cell r="N61">
            <v>903</v>
          </cell>
          <cell r="O61">
            <v>0</v>
          </cell>
          <cell r="P61" t="str">
            <v>-</v>
          </cell>
          <cell r="Q61">
            <v>7</v>
          </cell>
          <cell r="R61" t="str">
            <v>-</v>
          </cell>
          <cell r="S61">
            <v>26</v>
          </cell>
          <cell r="T61" t="str">
            <v>-</v>
          </cell>
          <cell r="U61">
            <v>854</v>
          </cell>
          <cell r="V61" t="str">
            <v>-</v>
          </cell>
          <cell r="W61">
            <v>7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682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464</v>
          </cell>
          <cell r="AH61" t="str">
            <v>-</v>
          </cell>
          <cell r="AI61" t="str">
            <v>-</v>
          </cell>
          <cell r="AJ61" t="str">
            <v>-</v>
          </cell>
          <cell r="AK61">
            <v>186</v>
          </cell>
          <cell r="AL61" t="str">
            <v>-</v>
          </cell>
          <cell r="AM61">
            <v>61.779359430604984</v>
          </cell>
          <cell r="AN61">
            <v>61.6</v>
          </cell>
          <cell r="AO61">
            <v>278</v>
          </cell>
          <cell r="AP61" t="str">
            <v>-</v>
          </cell>
          <cell r="AQ61">
            <v>301</v>
          </cell>
          <cell r="AR61" t="str">
            <v>-</v>
          </cell>
          <cell r="AS61">
            <v>0</v>
          </cell>
          <cell r="AT61" t="str">
            <v>-</v>
          </cell>
          <cell r="AU61">
            <v>96</v>
          </cell>
          <cell r="AV61" t="str">
            <v>-</v>
          </cell>
          <cell r="AW61">
            <v>7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764</v>
          </cell>
          <cell r="BB61">
            <v>766</v>
          </cell>
          <cell r="BC61">
            <v>54.377224199288257</v>
          </cell>
          <cell r="BD61">
            <v>52.3</v>
          </cell>
          <cell r="BE61" t="str">
            <v>-</v>
          </cell>
          <cell r="BF61" t="str">
            <v>-</v>
          </cell>
          <cell r="BG61">
            <v>428955.98</v>
          </cell>
          <cell r="BH61">
            <v>447756</v>
          </cell>
          <cell r="BI61">
            <v>372333787</v>
          </cell>
          <cell r="BJ61">
            <v>404324112</v>
          </cell>
          <cell r="BK61">
            <v>367198390</v>
          </cell>
          <cell r="BL61" t="str">
            <v>-</v>
          </cell>
          <cell r="BM61">
            <v>5135397</v>
          </cell>
          <cell r="BN61" t="str">
            <v>-</v>
          </cell>
          <cell r="BO61">
            <v>290029183</v>
          </cell>
          <cell r="BP61" t="str">
            <v>-</v>
          </cell>
          <cell r="BQ61">
            <v>5135397</v>
          </cell>
          <cell r="BR61" t="str">
            <v>-</v>
          </cell>
          <cell r="BS61">
            <v>831</v>
          </cell>
          <cell r="BT61" t="str">
            <v>-</v>
          </cell>
          <cell r="BU61">
            <v>284893786</v>
          </cell>
          <cell r="BV61" t="str">
            <v>-</v>
          </cell>
          <cell r="BW61">
            <v>529</v>
          </cell>
          <cell r="BX61" t="str">
            <v>-</v>
          </cell>
          <cell r="BY61">
            <v>570</v>
          </cell>
          <cell r="BZ61" t="str">
            <v>-</v>
          </cell>
          <cell r="CA61">
            <v>68607014</v>
          </cell>
          <cell r="CB61" t="str">
            <v>-</v>
          </cell>
          <cell r="CC61">
            <v>557</v>
          </cell>
          <cell r="CD61" t="str">
            <v>-</v>
          </cell>
          <cell r="CE61">
            <v>395</v>
          </cell>
          <cell r="CF61" t="str">
            <v>-</v>
          </cell>
          <cell r="CG61">
            <v>0</v>
          </cell>
          <cell r="CH61" t="str">
            <v>-</v>
          </cell>
          <cell r="CI61">
            <v>103</v>
          </cell>
          <cell r="CJ61" t="str">
            <v>-</v>
          </cell>
          <cell r="CK61">
            <v>9</v>
          </cell>
          <cell r="CL61" t="str">
            <v>-</v>
          </cell>
          <cell r="CM61">
            <v>13697590</v>
          </cell>
          <cell r="CN61" t="str">
            <v>-</v>
          </cell>
          <cell r="CO61">
            <v>82304604</v>
          </cell>
          <cell r="CP61" t="str">
            <v>-</v>
          </cell>
          <cell r="CQ61">
            <v>0</v>
          </cell>
          <cell r="CR61" t="str">
            <v>-</v>
          </cell>
          <cell r="CS61">
            <v>-30</v>
          </cell>
          <cell r="CT61" t="str">
            <v>-</v>
          </cell>
          <cell r="CU61">
            <v>214</v>
          </cell>
          <cell r="CV61">
            <v>199</v>
          </cell>
          <cell r="CW61">
            <v>179</v>
          </cell>
          <cell r="CX61">
            <v>186</v>
          </cell>
          <cell r="CY61">
            <v>144</v>
          </cell>
          <cell r="CZ61">
            <v>151</v>
          </cell>
          <cell r="DA61">
            <v>112</v>
          </cell>
          <cell r="DB61">
            <v>104</v>
          </cell>
          <cell r="DC61">
            <v>50</v>
          </cell>
          <cell r="DD61">
            <v>54</v>
          </cell>
          <cell r="DE61">
            <v>67</v>
          </cell>
          <cell r="DF61">
            <v>63</v>
          </cell>
          <cell r="DG61">
            <v>229</v>
          </cell>
          <cell r="DH61">
            <v>221</v>
          </cell>
          <cell r="DI61">
            <v>35</v>
          </cell>
          <cell r="DJ61" t="str">
            <v>-</v>
          </cell>
          <cell r="DK61">
            <v>407</v>
          </cell>
          <cell r="DL61" t="str">
            <v>-</v>
          </cell>
          <cell r="DM61">
            <v>498</v>
          </cell>
          <cell r="DN61" t="str">
            <v>-</v>
          </cell>
          <cell r="DO61">
            <v>388</v>
          </cell>
          <cell r="DP61" t="str">
            <v>-</v>
          </cell>
          <cell r="DQ61">
            <v>0</v>
          </cell>
          <cell r="DR61" t="str">
            <v>-</v>
          </cell>
          <cell r="DS61">
            <v>103</v>
          </cell>
          <cell r="DT61" t="str">
            <v>-</v>
          </cell>
          <cell r="DU61">
            <v>9</v>
          </cell>
          <cell r="DV61" t="str">
            <v>-</v>
          </cell>
          <cell r="DW61">
            <v>0</v>
          </cell>
          <cell r="DX61" t="str">
            <v>-</v>
          </cell>
          <cell r="DY61">
            <v>37</v>
          </cell>
        </row>
        <row r="62">
          <cell r="C62">
            <v>700000146</v>
          </cell>
          <cell r="D62" t="str">
            <v>SNAC</v>
          </cell>
          <cell r="E62">
            <v>2025</v>
          </cell>
          <cell r="F62">
            <v>202514</v>
          </cell>
          <cell r="G62">
            <v>0</v>
          </cell>
          <cell r="H62" t="str">
            <v>-</v>
          </cell>
          <cell r="I62">
            <v>0</v>
          </cell>
          <cell r="J62" t="str">
            <v>-</v>
          </cell>
          <cell r="K62">
            <v>0</v>
          </cell>
          <cell r="L62" t="str">
            <v>-</v>
          </cell>
          <cell r="M62">
            <v>0</v>
          </cell>
          <cell r="N62" t="str">
            <v>-</v>
          </cell>
          <cell r="O62">
            <v>0</v>
          </cell>
          <cell r="P62" t="str">
            <v>-</v>
          </cell>
          <cell r="Q62">
            <v>0</v>
          </cell>
          <cell r="R62" t="str">
            <v>-</v>
          </cell>
          <cell r="S62">
            <v>0</v>
          </cell>
          <cell r="T62" t="str">
            <v>-</v>
          </cell>
          <cell r="U62">
            <v>0</v>
          </cell>
          <cell r="V62" t="str">
            <v>-</v>
          </cell>
          <cell r="W62">
            <v>0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0</v>
          </cell>
          <cell r="AH62" t="str">
            <v>-</v>
          </cell>
          <cell r="AI62" t="str">
            <v>-</v>
          </cell>
          <cell r="AJ62" t="str">
            <v>-</v>
          </cell>
          <cell r="AK62">
            <v>0</v>
          </cell>
          <cell r="AL62" t="str">
            <v>-</v>
          </cell>
          <cell r="AM62">
            <v>0</v>
          </cell>
          <cell r="AN62" t="str">
            <v>-</v>
          </cell>
          <cell r="AO62">
            <v>0</v>
          </cell>
          <cell r="AP62" t="str">
            <v>-</v>
          </cell>
          <cell r="AQ62">
            <v>0</v>
          </cell>
          <cell r="AR62" t="str">
            <v>-</v>
          </cell>
          <cell r="AS62">
            <v>0</v>
          </cell>
          <cell r="AT62" t="str">
            <v>-</v>
          </cell>
          <cell r="AU62">
            <v>0</v>
          </cell>
          <cell r="AV62" t="str">
            <v>-</v>
          </cell>
          <cell r="AW62">
            <v>0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0</v>
          </cell>
          <cell r="BB62" t="str">
            <v>-</v>
          </cell>
          <cell r="BC62">
            <v>0</v>
          </cell>
          <cell r="BD62" t="str">
            <v>-</v>
          </cell>
          <cell r="BE62" t="str">
            <v>-</v>
          </cell>
          <cell r="BF62" t="str">
            <v>-</v>
          </cell>
          <cell r="BG62">
            <v>0</v>
          </cell>
          <cell r="BH62" t="str">
            <v>-</v>
          </cell>
          <cell r="BI62">
            <v>0</v>
          </cell>
          <cell r="BJ62" t="str">
            <v>-</v>
          </cell>
          <cell r="BK62">
            <v>0</v>
          </cell>
          <cell r="BL62" t="str">
            <v>-</v>
          </cell>
          <cell r="BM62">
            <v>0</v>
          </cell>
          <cell r="BN62" t="str">
            <v>-</v>
          </cell>
          <cell r="BO62">
            <v>0</v>
          </cell>
          <cell r="BP62" t="str">
            <v>-</v>
          </cell>
          <cell r="BQ62">
            <v>0</v>
          </cell>
          <cell r="BR62" t="str">
            <v>-</v>
          </cell>
          <cell r="BS62">
            <v>0</v>
          </cell>
          <cell r="BT62" t="str">
            <v>-</v>
          </cell>
          <cell r="BU62">
            <v>0</v>
          </cell>
          <cell r="BV62" t="str">
            <v>-</v>
          </cell>
          <cell r="BW62">
            <v>0</v>
          </cell>
          <cell r="BX62" t="str">
            <v>-</v>
          </cell>
          <cell r="BY62">
            <v>0</v>
          </cell>
          <cell r="BZ62" t="str">
            <v>-</v>
          </cell>
          <cell r="CA62">
            <v>0</v>
          </cell>
          <cell r="CB62" t="str">
            <v>-</v>
          </cell>
          <cell r="CC62">
            <v>0</v>
          </cell>
          <cell r="CD62" t="str">
            <v>-</v>
          </cell>
          <cell r="CE62">
            <v>0</v>
          </cell>
          <cell r="CF62" t="str">
            <v>-</v>
          </cell>
          <cell r="CG62">
            <v>0</v>
          </cell>
          <cell r="CH62" t="str">
            <v>-</v>
          </cell>
          <cell r="CI62">
            <v>0</v>
          </cell>
          <cell r="CJ62" t="str">
            <v>-</v>
          </cell>
          <cell r="CK62">
            <v>0</v>
          </cell>
          <cell r="CL62" t="str">
            <v>-</v>
          </cell>
          <cell r="CM62">
            <v>0</v>
          </cell>
          <cell r="CN62" t="str">
            <v>-</v>
          </cell>
          <cell r="CO62">
            <v>0</v>
          </cell>
          <cell r="CP62" t="str">
            <v>-</v>
          </cell>
          <cell r="CQ62">
            <v>0</v>
          </cell>
          <cell r="CR62" t="str">
            <v>-</v>
          </cell>
          <cell r="CS62">
            <v>0</v>
          </cell>
          <cell r="CT62" t="str">
            <v>-</v>
          </cell>
          <cell r="CU62">
            <v>0</v>
          </cell>
          <cell r="CV62" t="str">
            <v>-</v>
          </cell>
          <cell r="CW62">
            <v>0</v>
          </cell>
          <cell r="CX62" t="str">
            <v>-</v>
          </cell>
          <cell r="CY62">
            <v>0</v>
          </cell>
          <cell r="CZ62" t="str">
            <v>-</v>
          </cell>
          <cell r="DA62">
            <v>0</v>
          </cell>
          <cell r="DB62" t="str">
            <v>-</v>
          </cell>
          <cell r="DC62">
            <v>0</v>
          </cell>
          <cell r="DD62" t="str">
            <v>-</v>
          </cell>
          <cell r="DE62">
            <v>0</v>
          </cell>
          <cell r="DF62" t="str">
            <v>-</v>
          </cell>
          <cell r="DG62">
            <v>0</v>
          </cell>
          <cell r="DH62" t="str">
            <v>-</v>
          </cell>
          <cell r="DI62">
            <v>0</v>
          </cell>
          <cell r="DJ62" t="str">
            <v>-</v>
          </cell>
          <cell r="DK62">
            <v>0</v>
          </cell>
          <cell r="DL62" t="str">
            <v>-</v>
          </cell>
          <cell r="DM62">
            <v>0</v>
          </cell>
          <cell r="DN62" t="str">
            <v>-</v>
          </cell>
          <cell r="DO62">
            <v>0</v>
          </cell>
          <cell r="DP62" t="str">
            <v>-</v>
          </cell>
          <cell r="DQ62">
            <v>0</v>
          </cell>
          <cell r="DR62" t="str">
            <v>-</v>
          </cell>
          <cell r="DS62">
            <v>0</v>
          </cell>
          <cell r="DT62" t="str">
            <v>-</v>
          </cell>
          <cell r="DU62">
            <v>0</v>
          </cell>
          <cell r="DV62" t="str">
            <v>-</v>
          </cell>
          <cell r="DW62">
            <v>0</v>
          </cell>
          <cell r="DX62" t="str">
            <v>-</v>
          </cell>
          <cell r="DY62">
            <v>0</v>
          </cell>
        </row>
        <row r="63">
          <cell r="C63">
            <v>700000148</v>
          </cell>
          <cell r="D63" t="str">
            <v>SECTOR BACHATA LEONOR</v>
          </cell>
          <cell r="E63">
            <v>2025</v>
          </cell>
          <cell r="F63">
            <v>202514</v>
          </cell>
          <cell r="G63">
            <v>1420</v>
          </cell>
          <cell r="H63">
            <v>1385</v>
          </cell>
          <cell r="I63">
            <v>518</v>
          </cell>
          <cell r="J63" t="str">
            <v>-</v>
          </cell>
          <cell r="K63">
            <v>-75</v>
          </cell>
          <cell r="L63">
            <v>8</v>
          </cell>
          <cell r="M63">
            <v>556</v>
          </cell>
          <cell r="N63">
            <v>963</v>
          </cell>
          <cell r="O63">
            <v>0</v>
          </cell>
          <cell r="P63" t="str">
            <v>-</v>
          </cell>
          <cell r="Q63">
            <v>0</v>
          </cell>
          <cell r="R63" t="str">
            <v>-</v>
          </cell>
          <cell r="S63">
            <v>11</v>
          </cell>
          <cell r="T63" t="str">
            <v>-</v>
          </cell>
          <cell r="U63">
            <v>554</v>
          </cell>
          <cell r="V63" t="str">
            <v>-</v>
          </cell>
          <cell r="W63">
            <v>2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431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249</v>
          </cell>
          <cell r="AH63" t="str">
            <v>-</v>
          </cell>
          <cell r="AI63" t="str">
            <v>-</v>
          </cell>
          <cell r="AJ63" t="str">
            <v>-</v>
          </cell>
          <cell r="AK63">
            <v>125</v>
          </cell>
          <cell r="AL63" t="str">
            <v>-</v>
          </cell>
          <cell r="AM63">
            <v>39.154929577464785</v>
          </cell>
          <cell r="AN63">
            <v>63.8</v>
          </cell>
          <cell r="AO63">
            <v>124</v>
          </cell>
          <cell r="AP63" t="str">
            <v>-</v>
          </cell>
          <cell r="AQ63">
            <v>202</v>
          </cell>
          <cell r="AR63" t="str">
            <v>-</v>
          </cell>
          <cell r="AS63">
            <v>0</v>
          </cell>
          <cell r="AT63" t="str">
            <v>-</v>
          </cell>
          <cell r="AU63">
            <v>90</v>
          </cell>
          <cell r="AV63" t="str">
            <v>-</v>
          </cell>
          <cell r="AW63">
            <v>15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502</v>
          </cell>
          <cell r="BB63">
            <v>823</v>
          </cell>
          <cell r="BC63">
            <v>35.352112676056336</v>
          </cell>
          <cell r="BD63">
            <v>54.5</v>
          </cell>
          <cell r="BE63" t="str">
            <v>-</v>
          </cell>
          <cell r="BF63" t="str">
            <v>-</v>
          </cell>
          <cell r="BG63">
            <v>489917.65</v>
          </cell>
          <cell r="BH63">
            <v>461862</v>
          </cell>
          <cell r="BI63">
            <v>272394211.09000003</v>
          </cell>
          <cell r="BJ63">
            <v>444773409</v>
          </cell>
          <cell r="BK63">
            <v>271410263</v>
          </cell>
          <cell r="BL63" t="str">
            <v>-</v>
          </cell>
          <cell r="BM63">
            <v>983948.09</v>
          </cell>
          <cell r="BN63" t="str">
            <v>-</v>
          </cell>
          <cell r="BO63">
            <v>214113522.09</v>
          </cell>
          <cell r="BP63" t="str">
            <v>-</v>
          </cell>
          <cell r="BQ63">
            <v>983948.09</v>
          </cell>
          <cell r="BR63" t="str">
            <v>-</v>
          </cell>
          <cell r="BS63">
            <v>526</v>
          </cell>
          <cell r="BT63" t="str">
            <v>-</v>
          </cell>
          <cell r="BU63">
            <v>213129574</v>
          </cell>
          <cell r="BV63" t="str">
            <v>-</v>
          </cell>
          <cell r="BW63">
            <v>387</v>
          </cell>
          <cell r="BX63" t="str">
            <v>-</v>
          </cell>
          <cell r="BY63">
            <v>595</v>
          </cell>
          <cell r="BZ63" t="str">
            <v>-</v>
          </cell>
          <cell r="CA63">
            <v>50807100</v>
          </cell>
          <cell r="CB63" t="str">
            <v>-</v>
          </cell>
          <cell r="CC63">
            <v>512</v>
          </cell>
          <cell r="CD63" t="str">
            <v>-</v>
          </cell>
          <cell r="CE63">
            <v>395</v>
          </cell>
          <cell r="CF63" t="str">
            <v>-</v>
          </cell>
          <cell r="CG63">
            <v>0</v>
          </cell>
          <cell r="CH63" t="str">
            <v>-</v>
          </cell>
          <cell r="CI63">
            <v>124</v>
          </cell>
          <cell r="CJ63" t="str">
            <v>-</v>
          </cell>
          <cell r="CK63">
            <v>16</v>
          </cell>
          <cell r="CL63" t="str">
            <v>-</v>
          </cell>
          <cell r="CM63">
            <v>7473589</v>
          </cell>
          <cell r="CN63" t="str">
            <v>-</v>
          </cell>
          <cell r="CO63">
            <v>58280689</v>
          </cell>
          <cell r="CP63" t="str">
            <v>-</v>
          </cell>
          <cell r="CQ63">
            <v>0</v>
          </cell>
          <cell r="CR63" t="str">
            <v>-</v>
          </cell>
          <cell r="CS63">
            <v>-18</v>
          </cell>
          <cell r="CT63" t="str">
            <v>-</v>
          </cell>
          <cell r="CU63">
            <v>484</v>
          </cell>
          <cell r="CV63">
            <v>252</v>
          </cell>
          <cell r="CW63">
            <v>243</v>
          </cell>
          <cell r="CX63">
            <v>188</v>
          </cell>
          <cell r="CY63">
            <v>137</v>
          </cell>
          <cell r="CZ63">
            <v>108</v>
          </cell>
          <cell r="DA63">
            <v>116</v>
          </cell>
          <cell r="DB63">
            <v>82</v>
          </cell>
          <cell r="DC63">
            <v>54</v>
          </cell>
          <cell r="DD63">
            <v>55</v>
          </cell>
          <cell r="DE63">
            <v>52</v>
          </cell>
          <cell r="DF63">
            <v>51</v>
          </cell>
          <cell r="DG63">
            <v>222</v>
          </cell>
          <cell r="DH63">
            <v>188</v>
          </cell>
          <cell r="DI63">
            <v>30</v>
          </cell>
          <cell r="DJ63" t="str">
            <v>-</v>
          </cell>
          <cell r="DK63">
            <v>456</v>
          </cell>
          <cell r="DL63" t="str">
            <v>-</v>
          </cell>
          <cell r="DM63">
            <v>446</v>
          </cell>
          <cell r="DN63" t="str">
            <v>-</v>
          </cell>
          <cell r="DO63">
            <v>379</v>
          </cell>
          <cell r="DP63" t="str">
            <v>-</v>
          </cell>
          <cell r="DQ63">
            <v>0</v>
          </cell>
          <cell r="DR63" t="str">
            <v>-</v>
          </cell>
          <cell r="DS63">
            <v>123</v>
          </cell>
          <cell r="DT63" t="str">
            <v>-</v>
          </cell>
          <cell r="DU63">
            <v>16</v>
          </cell>
          <cell r="DV63" t="str">
            <v>-</v>
          </cell>
          <cell r="DW63">
            <v>0</v>
          </cell>
          <cell r="DX63" t="str">
            <v>-</v>
          </cell>
          <cell r="DY63">
            <v>36</v>
          </cell>
        </row>
        <row r="64">
          <cell r="C64">
            <v>700000149</v>
          </cell>
          <cell r="D64" t="str">
            <v>SECTOR CHAMPETA MARIBEL</v>
          </cell>
          <cell r="E64">
            <v>2025</v>
          </cell>
          <cell r="F64">
            <v>202514</v>
          </cell>
          <cell r="G64">
            <v>1303</v>
          </cell>
          <cell r="H64">
            <v>1431</v>
          </cell>
          <cell r="I64">
            <v>503</v>
          </cell>
          <cell r="J64" t="str">
            <v>-</v>
          </cell>
          <cell r="K64">
            <v>-58</v>
          </cell>
          <cell r="L64">
            <v>7</v>
          </cell>
          <cell r="M64">
            <v>459</v>
          </cell>
          <cell r="N64">
            <v>860</v>
          </cell>
          <cell r="O64">
            <v>0</v>
          </cell>
          <cell r="P64" t="str">
            <v>-</v>
          </cell>
          <cell r="Q64">
            <v>1</v>
          </cell>
          <cell r="R64" t="str">
            <v>-</v>
          </cell>
          <cell r="S64">
            <v>8</v>
          </cell>
          <cell r="T64" t="str">
            <v>-</v>
          </cell>
          <cell r="U64">
            <v>455</v>
          </cell>
          <cell r="V64" t="str">
            <v>-</v>
          </cell>
          <cell r="W64">
            <v>3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363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202</v>
          </cell>
          <cell r="AH64" t="str">
            <v>-</v>
          </cell>
          <cell r="AI64" t="str">
            <v>-</v>
          </cell>
          <cell r="AJ64" t="str">
            <v>-</v>
          </cell>
          <cell r="AK64">
            <v>96</v>
          </cell>
          <cell r="AL64" t="str">
            <v>-</v>
          </cell>
          <cell r="AM64">
            <v>35.226400613967769</v>
          </cell>
          <cell r="AN64">
            <v>62.7</v>
          </cell>
          <cell r="AO64">
            <v>106</v>
          </cell>
          <cell r="AP64" t="str">
            <v>-</v>
          </cell>
          <cell r="AQ64">
            <v>176</v>
          </cell>
          <cell r="AR64" t="str">
            <v>-</v>
          </cell>
          <cell r="AS64">
            <v>0</v>
          </cell>
          <cell r="AT64" t="str">
            <v>-</v>
          </cell>
          <cell r="AU64">
            <v>74</v>
          </cell>
          <cell r="AV64" t="str">
            <v>-</v>
          </cell>
          <cell r="AW64">
            <v>7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417</v>
          </cell>
          <cell r="BB64">
            <v>753</v>
          </cell>
          <cell r="BC64">
            <v>32.003069838833461</v>
          </cell>
          <cell r="BD64">
            <v>54.9</v>
          </cell>
          <cell r="BE64" t="str">
            <v>-</v>
          </cell>
          <cell r="BF64" t="str">
            <v>-</v>
          </cell>
          <cell r="BG64">
            <v>465467.42</v>
          </cell>
          <cell r="BH64">
            <v>445120</v>
          </cell>
          <cell r="BI64">
            <v>213649544.25</v>
          </cell>
          <cell r="BJ64">
            <v>382803412</v>
          </cell>
          <cell r="BK64">
            <v>212085498</v>
          </cell>
          <cell r="BL64" t="str">
            <v>-</v>
          </cell>
          <cell r="BM64">
            <v>1564046.25</v>
          </cell>
          <cell r="BN64" t="str">
            <v>-</v>
          </cell>
          <cell r="BO64">
            <v>161791370.25</v>
          </cell>
          <cell r="BP64" t="str">
            <v>-</v>
          </cell>
          <cell r="BQ64">
            <v>1564046.25</v>
          </cell>
          <cell r="BR64" t="str">
            <v>-</v>
          </cell>
          <cell r="BS64">
            <v>441</v>
          </cell>
          <cell r="BT64" t="str">
            <v>-</v>
          </cell>
          <cell r="BU64">
            <v>160227324</v>
          </cell>
          <cell r="BV64" t="str">
            <v>-</v>
          </cell>
          <cell r="BW64">
            <v>320</v>
          </cell>
          <cell r="BX64" t="str">
            <v>-</v>
          </cell>
          <cell r="BY64">
            <v>474</v>
          </cell>
          <cell r="BZ64" t="str">
            <v>-</v>
          </cell>
          <cell r="CA64">
            <v>45698005</v>
          </cell>
          <cell r="CB64" t="str">
            <v>-</v>
          </cell>
          <cell r="CC64">
            <v>508</v>
          </cell>
          <cell r="CD64" t="str">
            <v>-</v>
          </cell>
          <cell r="CE64">
            <v>406</v>
          </cell>
          <cell r="CF64" t="str">
            <v>-</v>
          </cell>
          <cell r="CG64">
            <v>0</v>
          </cell>
          <cell r="CH64" t="str">
            <v>-</v>
          </cell>
          <cell r="CI64">
            <v>101</v>
          </cell>
          <cell r="CJ64" t="str">
            <v>-</v>
          </cell>
          <cell r="CK64">
            <v>7</v>
          </cell>
          <cell r="CL64" t="str">
            <v>-</v>
          </cell>
          <cell r="CM64">
            <v>6160169</v>
          </cell>
          <cell r="CN64" t="str">
            <v>-</v>
          </cell>
          <cell r="CO64">
            <v>51858174</v>
          </cell>
          <cell r="CP64" t="str">
            <v>-</v>
          </cell>
          <cell r="CQ64">
            <v>0</v>
          </cell>
          <cell r="CR64" t="str">
            <v>-</v>
          </cell>
          <cell r="CS64">
            <v>-22</v>
          </cell>
          <cell r="CT64" t="str">
            <v>-</v>
          </cell>
          <cell r="CU64">
            <v>450</v>
          </cell>
          <cell r="CV64">
            <v>238</v>
          </cell>
          <cell r="CW64">
            <v>252</v>
          </cell>
          <cell r="CX64">
            <v>175</v>
          </cell>
          <cell r="CY64">
            <v>142</v>
          </cell>
          <cell r="CZ64">
            <v>98</v>
          </cell>
          <cell r="DA64">
            <v>92</v>
          </cell>
          <cell r="DB64">
            <v>67</v>
          </cell>
          <cell r="DC64">
            <v>53</v>
          </cell>
          <cell r="DD64">
            <v>43</v>
          </cell>
          <cell r="DE64">
            <v>48</v>
          </cell>
          <cell r="DF64">
            <v>46</v>
          </cell>
          <cell r="DG64">
            <v>193</v>
          </cell>
          <cell r="DH64">
            <v>156</v>
          </cell>
          <cell r="DI64">
            <v>18</v>
          </cell>
          <cell r="DJ64" t="str">
            <v>-</v>
          </cell>
          <cell r="DK64">
            <v>362</v>
          </cell>
          <cell r="DL64" t="str">
            <v>-</v>
          </cell>
          <cell r="DM64">
            <v>438</v>
          </cell>
          <cell r="DN64" t="str">
            <v>-</v>
          </cell>
          <cell r="DO64">
            <v>396</v>
          </cell>
          <cell r="DP64" t="str">
            <v>-</v>
          </cell>
          <cell r="DQ64">
            <v>0</v>
          </cell>
          <cell r="DR64" t="str">
            <v>-</v>
          </cell>
          <cell r="DS64">
            <v>100</v>
          </cell>
          <cell r="DT64" t="str">
            <v>-</v>
          </cell>
          <cell r="DU64">
            <v>7</v>
          </cell>
          <cell r="DV64" t="str">
            <v>-</v>
          </cell>
          <cell r="DW64">
            <v>0</v>
          </cell>
          <cell r="DX64" t="str">
            <v>-</v>
          </cell>
          <cell r="DY64">
            <v>27</v>
          </cell>
        </row>
        <row r="65">
          <cell r="C65">
            <v>700000151</v>
          </cell>
          <cell r="D65" t="str">
            <v>SECTOR CEREZO MARÍA DEL PILAR</v>
          </cell>
          <cell r="E65">
            <v>2025</v>
          </cell>
          <cell r="F65">
            <v>202514</v>
          </cell>
          <cell r="G65">
            <v>1784</v>
          </cell>
          <cell r="H65">
            <v>1935</v>
          </cell>
          <cell r="I65">
            <v>777</v>
          </cell>
          <cell r="J65" t="str">
            <v>-</v>
          </cell>
          <cell r="K65">
            <v>-141</v>
          </cell>
          <cell r="L65">
            <v>7</v>
          </cell>
          <cell r="M65">
            <v>346</v>
          </cell>
          <cell r="N65">
            <v>1217</v>
          </cell>
          <cell r="O65">
            <v>0</v>
          </cell>
          <cell r="P65" t="str">
            <v>-</v>
          </cell>
          <cell r="Q65">
            <v>2</v>
          </cell>
          <cell r="R65" t="str">
            <v>-</v>
          </cell>
          <cell r="S65">
            <v>4</v>
          </cell>
          <cell r="T65" t="str">
            <v>-</v>
          </cell>
          <cell r="U65">
            <v>344</v>
          </cell>
          <cell r="V65" t="str">
            <v>-</v>
          </cell>
          <cell r="W65">
            <v>0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289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121</v>
          </cell>
          <cell r="AH65" t="str">
            <v>-</v>
          </cell>
          <cell r="AI65" t="str">
            <v>-</v>
          </cell>
          <cell r="AJ65" t="str">
            <v>-</v>
          </cell>
          <cell r="AK65">
            <v>56</v>
          </cell>
          <cell r="AL65" t="str">
            <v>-</v>
          </cell>
          <cell r="AM65">
            <v>19.394618834080717</v>
          </cell>
          <cell r="AN65">
            <v>63</v>
          </cell>
          <cell r="AO65">
            <v>65</v>
          </cell>
          <cell r="AP65" t="str">
            <v>-</v>
          </cell>
          <cell r="AQ65">
            <v>124</v>
          </cell>
          <cell r="AR65" t="str">
            <v>-</v>
          </cell>
          <cell r="AS65">
            <v>0</v>
          </cell>
          <cell r="AT65" t="str">
            <v>-</v>
          </cell>
          <cell r="AU65">
            <v>84</v>
          </cell>
          <cell r="AV65" t="str">
            <v>-</v>
          </cell>
          <cell r="AW65">
            <v>16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305</v>
          </cell>
          <cell r="BB65">
            <v>1049</v>
          </cell>
          <cell r="BC65">
            <v>17.09641255605381</v>
          </cell>
          <cell r="BD65">
            <v>54.3</v>
          </cell>
          <cell r="BE65" t="str">
            <v>-</v>
          </cell>
          <cell r="BF65" t="str">
            <v>-</v>
          </cell>
          <cell r="BG65">
            <v>536440.29</v>
          </cell>
          <cell r="BH65">
            <v>484475</v>
          </cell>
          <cell r="BI65">
            <v>185608341.19999999</v>
          </cell>
          <cell r="BJ65">
            <v>592095743</v>
          </cell>
          <cell r="BK65">
            <v>185229198</v>
          </cell>
          <cell r="BL65" t="str">
            <v>-</v>
          </cell>
          <cell r="BM65">
            <v>379143.2</v>
          </cell>
          <cell r="BN65" t="str">
            <v>-</v>
          </cell>
          <cell r="BO65">
            <v>158067604.19999999</v>
          </cell>
          <cell r="BP65" t="str">
            <v>-</v>
          </cell>
          <cell r="BQ65">
            <v>379143.2</v>
          </cell>
          <cell r="BR65" t="str">
            <v>-</v>
          </cell>
          <cell r="BS65">
            <v>339</v>
          </cell>
          <cell r="BT65" t="str">
            <v>-</v>
          </cell>
          <cell r="BU65">
            <v>157688461</v>
          </cell>
          <cell r="BV65" t="str">
            <v>-</v>
          </cell>
          <cell r="BW65">
            <v>188</v>
          </cell>
          <cell r="BX65" t="str">
            <v>-</v>
          </cell>
          <cell r="BY65">
            <v>557</v>
          </cell>
          <cell r="BZ65" t="str">
            <v>-</v>
          </cell>
          <cell r="CA65">
            <v>23475657</v>
          </cell>
          <cell r="CB65" t="str">
            <v>-</v>
          </cell>
          <cell r="CC65">
            <v>714</v>
          </cell>
          <cell r="CD65" t="str">
            <v>-</v>
          </cell>
          <cell r="CE65">
            <v>581</v>
          </cell>
          <cell r="CF65" t="str">
            <v>-</v>
          </cell>
          <cell r="CG65">
            <v>0</v>
          </cell>
          <cell r="CH65" t="str">
            <v>-</v>
          </cell>
          <cell r="CI65">
            <v>192</v>
          </cell>
          <cell r="CJ65" t="str">
            <v>-</v>
          </cell>
          <cell r="CK65">
            <v>24</v>
          </cell>
          <cell r="CL65" t="str">
            <v>-</v>
          </cell>
          <cell r="CM65">
            <v>4065080</v>
          </cell>
          <cell r="CN65" t="str">
            <v>-</v>
          </cell>
          <cell r="CO65">
            <v>27540737</v>
          </cell>
          <cell r="CP65" t="str">
            <v>-</v>
          </cell>
          <cell r="CQ65">
            <v>0</v>
          </cell>
          <cell r="CR65" t="str">
            <v>-</v>
          </cell>
          <cell r="CS65">
            <v>-27</v>
          </cell>
          <cell r="CT65" t="str">
            <v>-</v>
          </cell>
          <cell r="CU65">
            <v>849</v>
          </cell>
          <cell r="CV65">
            <v>305</v>
          </cell>
          <cell r="CW65">
            <v>367</v>
          </cell>
          <cell r="CX65">
            <v>249</v>
          </cell>
          <cell r="CY65">
            <v>222</v>
          </cell>
          <cell r="CZ65">
            <v>129</v>
          </cell>
          <cell r="DA65">
            <v>166</v>
          </cell>
          <cell r="DB65">
            <v>98</v>
          </cell>
          <cell r="DC65">
            <v>77</v>
          </cell>
          <cell r="DD65">
            <v>57</v>
          </cell>
          <cell r="DE65">
            <v>41</v>
          </cell>
          <cell r="DF65">
            <v>44</v>
          </cell>
          <cell r="DG65">
            <v>284</v>
          </cell>
          <cell r="DH65">
            <v>199</v>
          </cell>
          <cell r="DI65">
            <v>10</v>
          </cell>
          <cell r="DJ65" t="str">
            <v>-</v>
          </cell>
          <cell r="DK65">
            <v>411</v>
          </cell>
          <cell r="DL65" t="str">
            <v>-</v>
          </cell>
          <cell r="DM65">
            <v>595</v>
          </cell>
          <cell r="DN65" t="str">
            <v>-</v>
          </cell>
          <cell r="DO65">
            <v>561</v>
          </cell>
          <cell r="DP65" t="str">
            <v>-</v>
          </cell>
          <cell r="DQ65">
            <v>0</v>
          </cell>
          <cell r="DR65" t="str">
            <v>-</v>
          </cell>
          <cell r="DS65">
            <v>192</v>
          </cell>
          <cell r="DT65" t="str">
            <v>-</v>
          </cell>
          <cell r="DU65">
            <v>24</v>
          </cell>
          <cell r="DV65" t="str">
            <v>-</v>
          </cell>
          <cell r="DW65">
            <v>0</v>
          </cell>
          <cell r="DX65" t="str">
            <v>-</v>
          </cell>
          <cell r="DY65">
            <v>16</v>
          </cell>
        </row>
        <row r="66">
          <cell r="C66">
            <v>700000154</v>
          </cell>
          <cell r="D66" t="str">
            <v>SECTOR CASTAÑO JENNY</v>
          </cell>
          <cell r="E66">
            <v>2025</v>
          </cell>
          <cell r="F66">
            <v>202514</v>
          </cell>
          <cell r="G66">
            <v>2540</v>
          </cell>
          <cell r="H66">
            <v>2476</v>
          </cell>
          <cell r="I66">
            <v>941</v>
          </cell>
          <cell r="J66" t="str">
            <v>-</v>
          </cell>
          <cell r="K66">
            <v>-89</v>
          </cell>
          <cell r="L66">
            <v>5</v>
          </cell>
          <cell r="M66">
            <v>434</v>
          </cell>
          <cell r="N66">
            <v>1681</v>
          </cell>
          <cell r="O66">
            <v>0</v>
          </cell>
          <cell r="P66" t="str">
            <v>-</v>
          </cell>
          <cell r="Q66">
            <v>0</v>
          </cell>
          <cell r="R66" t="str">
            <v>-</v>
          </cell>
          <cell r="S66">
            <v>2</v>
          </cell>
          <cell r="T66" t="str">
            <v>-</v>
          </cell>
          <cell r="U66">
            <v>434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349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223</v>
          </cell>
          <cell r="AH66" t="str">
            <v>-</v>
          </cell>
          <cell r="AI66" t="str">
            <v>-</v>
          </cell>
          <cell r="AJ66" t="str">
            <v>-</v>
          </cell>
          <cell r="AK66">
            <v>85</v>
          </cell>
          <cell r="AL66" t="str">
            <v>-</v>
          </cell>
          <cell r="AM66">
            <v>17.086614173228345</v>
          </cell>
          <cell r="AN66">
            <v>63.8</v>
          </cell>
          <cell r="AO66">
            <v>138</v>
          </cell>
          <cell r="AP66" t="str">
            <v>-</v>
          </cell>
          <cell r="AQ66">
            <v>143</v>
          </cell>
          <cell r="AR66" t="str">
            <v>-</v>
          </cell>
          <cell r="AS66">
            <v>0</v>
          </cell>
          <cell r="AT66" t="str">
            <v>-</v>
          </cell>
          <cell r="AU66">
            <v>63</v>
          </cell>
          <cell r="AV66" t="str">
            <v>-</v>
          </cell>
          <cell r="AW66">
            <v>5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414</v>
          </cell>
          <cell r="BB66">
            <v>1548</v>
          </cell>
          <cell r="BC66">
            <v>16.299212598425196</v>
          </cell>
          <cell r="BD66">
            <v>58.8</v>
          </cell>
          <cell r="BE66" t="str">
            <v>-</v>
          </cell>
          <cell r="BF66" t="str">
            <v>-</v>
          </cell>
          <cell r="BG66">
            <v>532518.37</v>
          </cell>
          <cell r="BH66">
            <v>467402</v>
          </cell>
          <cell r="BI66">
            <v>231112971</v>
          </cell>
          <cell r="BJ66">
            <v>789020105</v>
          </cell>
          <cell r="BK66">
            <v>230918871</v>
          </cell>
          <cell r="BL66" t="str">
            <v>-</v>
          </cell>
          <cell r="BM66">
            <v>194100</v>
          </cell>
          <cell r="BN66" t="str">
            <v>-</v>
          </cell>
          <cell r="BO66">
            <v>205195724</v>
          </cell>
          <cell r="BP66" t="str">
            <v>-</v>
          </cell>
          <cell r="BQ66">
            <v>194100</v>
          </cell>
          <cell r="BR66" t="str">
            <v>-</v>
          </cell>
          <cell r="BS66">
            <v>425</v>
          </cell>
          <cell r="BT66" t="str">
            <v>-</v>
          </cell>
          <cell r="BU66">
            <v>205001624</v>
          </cell>
          <cell r="BV66" t="str">
            <v>-</v>
          </cell>
          <cell r="BW66">
            <v>164</v>
          </cell>
          <cell r="BX66" t="str">
            <v>-</v>
          </cell>
          <cell r="BY66">
            <v>611</v>
          </cell>
          <cell r="BZ66" t="str">
            <v>-</v>
          </cell>
          <cell r="CA66">
            <v>21731852</v>
          </cell>
          <cell r="CB66" t="str">
            <v>-</v>
          </cell>
          <cell r="CC66">
            <v>1165</v>
          </cell>
          <cell r="CD66" t="str">
            <v>-</v>
          </cell>
          <cell r="CE66">
            <v>780</v>
          </cell>
          <cell r="CF66" t="str">
            <v>-</v>
          </cell>
          <cell r="CG66">
            <v>0</v>
          </cell>
          <cell r="CH66" t="str">
            <v>-</v>
          </cell>
          <cell r="CI66">
            <v>163</v>
          </cell>
          <cell r="CJ66" t="str">
            <v>-</v>
          </cell>
          <cell r="CK66">
            <v>11</v>
          </cell>
          <cell r="CL66" t="str">
            <v>-</v>
          </cell>
          <cell r="CM66">
            <v>4185395</v>
          </cell>
          <cell r="CN66" t="str">
            <v>-</v>
          </cell>
          <cell r="CO66">
            <v>25917247</v>
          </cell>
          <cell r="CP66" t="str">
            <v>-</v>
          </cell>
          <cell r="CQ66">
            <v>0</v>
          </cell>
          <cell r="CR66" t="str">
            <v>-</v>
          </cell>
          <cell r="CS66">
            <v>-28</v>
          </cell>
          <cell r="CT66" t="str">
            <v>-</v>
          </cell>
          <cell r="CU66">
            <v>1394</v>
          </cell>
          <cell r="CV66">
            <v>411</v>
          </cell>
          <cell r="CW66">
            <v>501</v>
          </cell>
          <cell r="CX66">
            <v>338</v>
          </cell>
          <cell r="CY66">
            <v>211</v>
          </cell>
          <cell r="CZ66">
            <v>176</v>
          </cell>
          <cell r="DA66">
            <v>102</v>
          </cell>
          <cell r="DB66">
            <v>131</v>
          </cell>
          <cell r="DC66">
            <v>51</v>
          </cell>
          <cell r="DD66">
            <v>76</v>
          </cell>
          <cell r="DE66">
            <v>37</v>
          </cell>
          <cell r="DF66">
            <v>61</v>
          </cell>
          <cell r="DG66">
            <v>190</v>
          </cell>
          <cell r="DH66">
            <v>268</v>
          </cell>
          <cell r="DI66">
            <v>11</v>
          </cell>
          <cell r="DJ66" t="str">
            <v>-</v>
          </cell>
          <cell r="DK66">
            <v>525</v>
          </cell>
          <cell r="DL66" t="str">
            <v>-</v>
          </cell>
          <cell r="DM66">
            <v>1074</v>
          </cell>
          <cell r="DN66" t="str">
            <v>-</v>
          </cell>
          <cell r="DO66">
            <v>768</v>
          </cell>
          <cell r="DP66" t="str">
            <v>-</v>
          </cell>
          <cell r="DQ66">
            <v>0</v>
          </cell>
          <cell r="DR66" t="str">
            <v>-</v>
          </cell>
          <cell r="DS66">
            <v>162</v>
          </cell>
          <cell r="DT66" t="str">
            <v>-</v>
          </cell>
          <cell r="DU66">
            <v>11</v>
          </cell>
          <cell r="DV66" t="str">
            <v>-</v>
          </cell>
          <cell r="DW66">
            <v>0</v>
          </cell>
          <cell r="DX66" t="str">
            <v>-</v>
          </cell>
          <cell r="DY66">
            <v>11</v>
          </cell>
        </row>
        <row r="67">
          <cell r="C67">
            <v>700000162</v>
          </cell>
          <cell r="D67" t="str">
            <v xml:space="preserve">SECTOR_PRUEBAS </v>
          </cell>
          <cell r="E67">
            <v>2025</v>
          </cell>
          <cell r="F67">
            <v>202514</v>
          </cell>
          <cell r="G67">
            <v>1</v>
          </cell>
          <cell r="H67" t="str">
            <v>-</v>
          </cell>
          <cell r="I67">
            <v>0</v>
          </cell>
          <cell r="J67" t="str">
            <v>-</v>
          </cell>
          <cell r="K67">
            <v>-1</v>
          </cell>
          <cell r="L67" t="str">
            <v>-</v>
          </cell>
          <cell r="M67">
            <v>1</v>
          </cell>
          <cell r="N67" t="str">
            <v>-</v>
          </cell>
          <cell r="O67">
            <v>0</v>
          </cell>
          <cell r="P67" t="str">
            <v>-</v>
          </cell>
          <cell r="Q67">
            <v>0</v>
          </cell>
          <cell r="R67" t="str">
            <v>-</v>
          </cell>
          <cell r="S67">
            <v>0</v>
          </cell>
          <cell r="T67" t="str">
            <v>-</v>
          </cell>
          <cell r="U67">
            <v>1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0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1</v>
          </cell>
          <cell r="AH67" t="str">
            <v>-</v>
          </cell>
          <cell r="AI67" t="str">
            <v>-</v>
          </cell>
          <cell r="AJ67" t="str">
            <v>-</v>
          </cell>
          <cell r="AK67">
            <v>1</v>
          </cell>
          <cell r="AL67" t="str">
            <v>-</v>
          </cell>
          <cell r="AM67">
            <v>100</v>
          </cell>
          <cell r="AN67" t="str">
            <v>-</v>
          </cell>
          <cell r="AO67">
            <v>0</v>
          </cell>
          <cell r="AP67" t="str">
            <v>-</v>
          </cell>
          <cell r="AQ67">
            <v>0</v>
          </cell>
          <cell r="AR67" t="str">
            <v>-</v>
          </cell>
          <cell r="AS67">
            <v>0</v>
          </cell>
          <cell r="AT67" t="str">
            <v>-</v>
          </cell>
          <cell r="AU67">
            <v>0</v>
          </cell>
          <cell r="AV67" t="str">
            <v>-</v>
          </cell>
          <cell r="AW67">
            <v>0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0</v>
          </cell>
          <cell r="BB67" t="str">
            <v>-</v>
          </cell>
          <cell r="BC67">
            <v>0</v>
          </cell>
          <cell r="BD67" t="str">
            <v>-</v>
          </cell>
          <cell r="BE67" t="str">
            <v>-</v>
          </cell>
          <cell r="BF67" t="str">
            <v>-</v>
          </cell>
          <cell r="BG67">
            <v>1428320</v>
          </cell>
          <cell r="BH67" t="str">
            <v>-</v>
          </cell>
          <cell r="BI67">
            <v>1428320</v>
          </cell>
          <cell r="BJ67" t="str">
            <v>-</v>
          </cell>
          <cell r="BK67">
            <v>1428320</v>
          </cell>
          <cell r="BL67" t="str">
            <v>-</v>
          </cell>
          <cell r="BM67">
            <v>0</v>
          </cell>
          <cell r="BN67" t="str">
            <v>-</v>
          </cell>
          <cell r="BO67">
            <v>0</v>
          </cell>
          <cell r="BP67" t="str">
            <v>-</v>
          </cell>
          <cell r="BQ67">
            <v>0</v>
          </cell>
          <cell r="BR67" t="str">
            <v>-</v>
          </cell>
          <cell r="BS67">
            <v>0</v>
          </cell>
          <cell r="BT67" t="str">
            <v>-</v>
          </cell>
          <cell r="BU67">
            <v>0</v>
          </cell>
          <cell r="BV67" t="str">
            <v>-</v>
          </cell>
          <cell r="BW67">
            <v>1</v>
          </cell>
          <cell r="BX67" t="str">
            <v>-</v>
          </cell>
          <cell r="BY67">
            <v>1</v>
          </cell>
          <cell r="BZ67" t="str">
            <v>-</v>
          </cell>
          <cell r="CA67">
            <v>1428320</v>
          </cell>
          <cell r="CB67" t="str">
            <v>-</v>
          </cell>
          <cell r="CC67">
            <v>0</v>
          </cell>
          <cell r="CD67" t="str">
            <v>-</v>
          </cell>
          <cell r="CE67">
            <v>2</v>
          </cell>
          <cell r="CF67" t="str">
            <v>-</v>
          </cell>
          <cell r="CG67">
            <v>0</v>
          </cell>
          <cell r="CH67" t="str">
            <v>-</v>
          </cell>
          <cell r="CI67">
            <v>0</v>
          </cell>
          <cell r="CJ67" t="str">
            <v>-</v>
          </cell>
          <cell r="CK67">
            <v>0</v>
          </cell>
          <cell r="CL67" t="str">
            <v>-</v>
          </cell>
          <cell r="CM67">
            <v>0</v>
          </cell>
          <cell r="CN67" t="str">
            <v>-</v>
          </cell>
          <cell r="CO67">
            <v>1428320</v>
          </cell>
          <cell r="CP67" t="str">
            <v>-</v>
          </cell>
          <cell r="CQ67">
            <v>0</v>
          </cell>
          <cell r="CR67" t="str">
            <v>-</v>
          </cell>
          <cell r="CS67">
            <v>0</v>
          </cell>
          <cell r="CT67" t="str">
            <v>-</v>
          </cell>
          <cell r="CU67">
            <v>0</v>
          </cell>
          <cell r="CV67" t="str">
            <v>-</v>
          </cell>
          <cell r="CW67">
            <v>0</v>
          </cell>
          <cell r="CX67" t="str">
            <v>-</v>
          </cell>
          <cell r="CY67">
            <v>0</v>
          </cell>
          <cell r="CZ67" t="str">
            <v>-</v>
          </cell>
          <cell r="DA67">
            <v>2</v>
          </cell>
          <cell r="DB67" t="str">
            <v>-</v>
          </cell>
          <cell r="DC67">
            <v>0</v>
          </cell>
          <cell r="DD67" t="str">
            <v>-</v>
          </cell>
          <cell r="DE67">
            <v>0</v>
          </cell>
          <cell r="DF67" t="str">
            <v>-</v>
          </cell>
          <cell r="DG67">
            <v>2</v>
          </cell>
          <cell r="DH67" t="str">
            <v>-</v>
          </cell>
          <cell r="DI67">
            <v>0</v>
          </cell>
          <cell r="DJ67" t="str">
            <v>-</v>
          </cell>
          <cell r="DK67">
            <v>1</v>
          </cell>
          <cell r="DL67" t="str">
            <v>-</v>
          </cell>
          <cell r="DM67">
            <v>0</v>
          </cell>
          <cell r="DN67" t="str">
            <v>-</v>
          </cell>
          <cell r="DO67">
            <v>0</v>
          </cell>
          <cell r="DP67" t="str">
            <v>-</v>
          </cell>
          <cell r="DQ67">
            <v>0</v>
          </cell>
          <cell r="DR67" t="str">
            <v>-</v>
          </cell>
          <cell r="DS67">
            <v>0</v>
          </cell>
          <cell r="DT67" t="str">
            <v>-</v>
          </cell>
          <cell r="DU67">
            <v>0</v>
          </cell>
          <cell r="DV67" t="str">
            <v>-</v>
          </cell>
          <cell r="DW67">
            <v>0</v>
          </cell>
          <cell r="DX67" t="str">
            <v>-</v>
          </cell>
          <cell r="DY67">
            <v>0</v>
          </cell>
        </row>
        <row r="68">
          <cell r="C68">
            <v>700000173</v>
          </cell>
          <cell r="D68" t="str">
            <v>SECTOR NULO</v>
          </cell>
          <cell r="E68">
            <v>2025</v>
          </cell>
          <cell r="F68">
            <v>202514</v>
          </cell>
          <cell r="G68">
            <v>0</v>
          </cell>
          <cell r="H68" t="str">
            <v>-</v>
          </cell>
          <cell r="I68">
            <v>0</v>
          </cell>
          <cell r="J68" t="str">
            <v>-</v>
          </cell>
          <cell r="K68">
            <v>0</v>
          </cell>
          <cell r="L68" t="str">
            <v>-</v>
          </cell>
          <cell r="M68">
            <v>0</v>
          </cell>
          <cell r="N68" t="str">
            <v>-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0</v>
          </cell>
          <cell r="T68" t="str">
            <v>-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  <cell r="AH68" t="str">
            <v>-</v>
          </cell>
          <cell r="AI68" t="str">
            <v>-</v>
          </cell>
          <cell r="AJ68" t="str">
            <v>-</v>
          </cell>
          <cell r="AK68">
            <v>0</v>
          </cell>
          <cell r="AL68" t="str">
            <v>-</v>
          </cell>
          <cell r="AM68">
            <v>0</v>
          </cell>
          <cell r="AN68" t="str">
            <v>-</v>
          </cell>
          <cell r="AO68">
            <v>0</v>
          </cell>
          <cell r="AP68" t="str">
            <v>-</v>
          </cell>
          <cell r="AQ68">
            <v>0</v>
          </cell>
          <cell r="AR68" t="str">
            <v>-</v>
          </cell>
          <cell r="AS68">
            <v>0</v>
          </cell>
          <cell r="AT68" t="str">
            <v>-</v>
          </cell>
          <cell r="AU68">
            <v>0</v>
          </cell>
          <cell r="AV68" t="str">
            <v>-</v>
          </cell>
          <cell r="AW68">
            <v>0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0</v>
          </cell>
          <cell r="BB68" t="str">
            <v>-</v>
          </cell>
          <cell r="BC68">
            <v>0</v>
          </cell>
          <cell r="BD68" t="str">
            <v>-</v>
          </cell>
          <cell r="BE68" t="str">
            <v>-</v>
          </cell>
          <cell r="BF68" t="str">
            <v>-</v>
          </cell>
          <cell r="BG68">
            <v>0</v>
          </cell>
          <cell r="BH68" t="str">
            <v>-</v>
          </cell>
          <cell r="BI68">
            <v>0</v>
          </cell>
          <cell r="BJ68" t="str">
            <v>-</v>
          </cell>
          <cell r="BK68">
            <v>0</v>
          </cell>
          <cell r="BL68" t="str">
            <v>-</v>
          </cell>
          <cell r="BM68">
            <v>0</v>
          </cell>
          <cell r="BN68" t="str">
            <v>-</v>
          </cell>
          <cell r="BO68">
            <v>0</v>
          </cell>
          <cell r="BP68" t="str">
            <v>-</v>
          </cell>
          <cell r="BQ68">
            <v>0</v>
          </cell>
          <cell r="BR68" t="str">
            <v>-</v>
          </cell>
          <cell r="BS68">
            <v>0</v>
          </cell>
          <cell r="BT68" t="str">
            <v>-</v>
          </cell>
          <cell r="BU68">
            <v>0</v>
          </cell>
          <cell r="BV68" t="str">
            <v>-</v>
          </cell>
          <cell r="BW68">
            <v>0</v>
          </cell>
          <cell r="BX68" t="str">
            <v>-</v>
          </cell>
          <cell r="BY68">
            <v>0</v>
          </cell>
          <cell r="BZ68" t="str">
            <v>-</v>
          </cell>
          <cell r="CA68">
            <v>0</v>
          </cell>
          <cell r="CB68" t="str">
            <v>-</v>
          </cell>
          <cell r="CC68">
            <v>0</v>
          </cell>
          <cell r="CD68" t="str">
            <v>-</v>
          </cell>
          <cell r="CE68">
            <v>0</v>
          </cell>
          <cell r="CF68" t="str">
            <v>-</v>
          </cell>
          <cell r="CG68">
            <v>0</v>
          </cell>
          <cell r="CH68" t="str">
            <v>-</v>
          </cell>
          <cell r="CI68">
            <v>0</v>
          </cell>
          <cell r="CJ68" t="str">
            <v>-</v>
          </cell>
          <cell r="CK68">
            <v>0</v>
          </cell>
          <cell r="CL68" t="str">
            <v>-</v>
          </cell>
          <cell r="CM68">
            <v>0</v>
          </cell>
          <cell r="CN68" t="str">
            <v>-</v>
          </cell>
          <cell r="CO68">
            <v>0</v>
          </cell>
          <cell r="CP68" t="str">
            <v>-</v>
          </cell>
          <cell r="CQ68">
            <v>0</v>
          </cell>
          <cell r="CR68" t="str">
            <v>-</v>
          </cell>
          <cell r="CS68">
            <v>0</v>
          </cell>
          <cell r="CT68" t="str">
            <v>-</v>
          </cell>
          <cell r="CU68">
            <v>0</v>
          </cell>
          <cell r="CV68" t="str">
            <v>-</v>
          </cell>
          <cell r="CW68">
            <v>0</v>
          </cell>
          <cell r="CX68" t="str">
            <v>-</v>
          </cell>
          <cell r="CY68">
            <v>0</v>
          </cell>
          <cell r="CZ68" t="str">
            <v>-</v>
          </cell>
          <cell r="DA68">
            <v>0</v>
          </cell>
          <cell r="DB68" t="str">
            <v>-</v>
          </cell>
          <cell r="DC68">
            <v>0</v>
          </cell>
          <cell r="DD68" t="str">
            <v>-</v>
          </cell>
          <cell r="DE68">
            <v>0</v>
          </cell>
          <cell r="DF68" t="str">
            <v>-</v>
          </cell>
          <cell r="DG68">
            <v>0</v>
          </cell>
          <cell r="DH68" t="str">
            <v>-</v>
          </cell>
          <cell r="DI68">
            <v>0</v>
          </cell>
          <cell r="DJ68" t="str">
            <v>-</v>
          </cell>
          <cell r="DK68">
            <v>0</v>
          </cell>
          <cell r="DL68" t="str">
            <v>-</v>
          </cell>
          <cell r="DM68">
            <v>0</v>
          </cell>
          <cell r="DN68" t="str">
            <v>-</v>
          </cell>
          <cell r="DO68">
            <v>0</v>
          </cell>
          <cell r="DP68" t="str">
            <v>-</v>
          </cell>
          <cell r="DQ68">
            <v>0</v>
          </cell>
          <cell r="DR68" t="str">
            <v>-</v>
          </cell>
          <cell r="DS68">
            <v>0</v>
          </cell>
          <cell r="DT68" t="str">
            <v>-</v>
          </cell>
          <cell r="DU68">
            <v>0</v>
          </cell>
          <cell r="DV68" t="str">
            <v>-</v>
          </cell>
          <cell r="DW68">
            <v>0</v>
          </cell>
          <cell r="DX68" t="str">
            <v>-</v>
          </cell>
          <cell r="DY68">
            <v>0</v>
          </cell>
        </row>
        <row r="69">
          <cell r="C69">
            <v>700000176</v>
          </cell>
          <cell r="D69" t="str">
            <v>SECTOR CAUDAL CECILIA</v>
          </cell>
          <cell r="E69">
            <v>2025</v>
          </cell>
          <cell r="F69">
            <v>202514</v>
          </cell>
          <cell r="G69">
            <v>1432</v>
          </cell>
          <cell r="H69">
            <v>1454</v>
          </cell>
          <cell r="I69">
            <v>671</v>
          </cell>
          <cell r="J69" t="str">
            <v>-</v>
          </cell>
          <cell r="K69">
            <v>5</v>
          </cell>
          <cell r="L69">
            <v>7</v>
          </cell>
          <cell r="M69">
            <v>938</v>
          </cell>
          <cell r="N69">
            <v>940</v>
          </cell>
          <cell r="O69">
            <v>0</v>
          </cell>
          <cell r="P69" t="str">
            <v>-</v>
          </cell>
          <cell r="Q69">
            <v>0</v>
          </cell>
          <cell r="R69" t="str">
            <v>-</v>
          </cell>
          <cell r="S69">
            <v>2</v>
          </cell>
          <cell r="T69" t="str">
            <v>-</v>
          </cell>
          <cell r="U69">
            <v>936</v>
          </cell>
          <cell r="V69" t="str">
            <v>-</v>
          </cell>
          <cell r="W69">
            <v>2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758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399</v>
          </cell>
          <cell r="AH69" t="str">
            <v>-</v>
          </cell>
          <cell r="AI69" t="str">
            <v>-</v>
          </cell>
          <cell r="AJ69" t="str">
            <v>-</v>
          </cell>
          <cell r="AK69">
            <v>180</v>
          </cell>
          <cell r="AL69" t="str">
            <v>-</v>
          </cell>
          <cell r="AM69">
            <v>65.502793296089393</v>
          </cell>
          <cell r="AN69">
            <v>65.5</v>
          </cell>
          <cell r="AO69">
            <v>219</v>
          </cell>
          <cell r="AP69" t="str">
            <v>-</v>
          </cell>
          <cell r="AQ69">
            <v>324</v>
          </cell>
          <cell r="AR69" t="str">
            <v>-</v>
          </cell>
          <cell r="AS69">
            <v>0</v>
          </cell>
          <cell r="AT69" t="str">
            <v>-</v>
          </cell>
          <cell r="AU69">
            <v>180</v>
          </cell>
          <cell r="AV69" t="str">
            <v>-</v>
          </cell>
          <cell r="AW69">
            <v>35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839</v>
          </cell>
          <cell r="BB69">
            <v>834</v>
          </cell>
          <cell r="BC69">
            <v>58.589385474860336</v>
          </cell>
          <cell r="BD69">
            <v>58.1</v>
          </cell>
          <cell r="BE69" t="str">
            <v>-</v>
          </cell>
          <cell r="BF69" t="str">
            <v>-</v>
          </cell>
          <cell r="BG69">
            <v>573490.04</v>
          </cell>
          <cell r="BH69">
            <v>560866</v>
          </cell>
          <cell r="BI69">
            <v>537933653.49000001</v>
          </cell>
          <cell r="BJ69">
            <v>527214486</v>
          </cell>
          <cell r="BK69">
            <v>537512011</v>
          </cell>
          <cell r="BL69" t="str">
            <v>-</v>
          </cell>
          <cell r="BM69">
            <v>421642.49</v>
          </cell>
          <cell r="BN69" t="str">
            <v>-</v>
          </cell>
          <cell r="BO69">
            <v>431435265.49000001</v>
          </cell>
          <cell r="BP69" t="str">
            <v>-</v>
          </cell>
          <cell r="BQ69">
            <v>421642.49</v>
          </cell>
          <cell r="BR69" t="str">
            <v>-</v>
          </cell>
          <cell r="BS69">
            <v>889</v>
          </cell>
          <cell r="BT69" t="str">
            <v>-</v>
          </cell>
          <cell r="BU69">
            <v>431013623</v>
          </cell>
          <cell r="BV69" t="str">
            <v>-</v>
          </cell>
          <cell r="BW69">
            <v>606</v>
          </cell>
          <cell r="BX69" t="str">
            <v>-</v>
          </cell>
          <cell r="BY69">
            <v>405</v>
          </cell>
          <cell r="BZ69" t="str">
            <v>-</v>
          </cell>
          <cell r="CA69">
            <v>91960776</v>
          </cell>
          <cell r="CB69" t="str">
            <v>-</v>
          </cell>
          <cell r="CC69">
            <v>481</v>
          </cell>
          <cell r="CD69" t="str">
            <v>-</v>
          </cell>
          <cell r="CE69">
            <v>447</v>
          </cell>
          <cell r="CF69" t="str">
            <v>-</v>
          </cell>
          <cell r="CG69">
            <v>0</v>
          </cell>
          <cell r="CH69" t="str">
            <v>-</v>
          </cell>
          <cell r="CI69">
            <v>204</v>
          </cell>
          <cell r="CJ69" t="str">
            <v>-</v>
          </cell>
          <cell r="CK69">
            <v>37</v>
          </cell>
          <cell r="CL69" t="str">
            <v>-</v>
          </cell>
          <cell r="CM69">
            <v>14537612</v>
          </cell>
          <cell r="CN69" t="str">
            <v>-</v>
          </cell>
          <cell r="CO69">
            <v>106498388</v>
          </cell>
          <cell r="CP69" t="str">
            <v>-</v>
          </cell>
          <cell r="CQ69">
            <v>0</v>
          </cell>
          <cell r="CR69" t="str">
            <v>-</v>
          </cell>
          <cell r="CS69">
            <v>8</v>
          </cell>
          <cell r="CT69" t="str">
            <v>-</v>
          </cell>
          <cell r="CU69">
            <v>214</v>
          </cell>
          <cell r="CV69">
            <v>237</v>
          </cell>
          <cell r="CW69">
            <v>177</v>
          </cell>
          <cell r="CX69">
            <v>169</v>
          </cell>
          <cell r="CY69">
            <v>103</v>
          </cell>
          <cell r="CZ69">
            <v>95</v>
          </cell>
          <cell r="DA69">
            <v>65</v>
          </cell>
          <cell r="DB69">
            <v>66</v>
          </cell>
          <cell r="DC69">
            <v>38</v>
          </cell>
          <cell r="DD69">
            <v>44</v>
          </cell>
          <cell r="DE69">
            <v>39</v>
          </cell>
          <cell r="DF69">
            <v>40</v>
          </cell>
          <cell r="DG69">
            <v>142</v>
          </cell>
          <cell r="DH69">
            <v>150</v>
          </cell>
          <cell r="DI69">
            <v>37</v>
          </cell>
          <cell r="DJ69" t="str">
            <v>-</v>
          </cell>
          <cell r="DK69">
            <v>340</v>
          </cell>
          <cell r="DL69" t="str">
            <v>-</v>
          </cell>
          <cell r="DM69">
            <v>421</v>
          </cell>
          <cell r="DN69" t="str">
            <v>-</v>
          </cell>
          <cell r="DO69">
            <v>432</v>
          </cell>
          <cell r="DP69" t="str">
            <v>-</v>
          </cell>
          <cell r="DQ69">
            <v>0</v>
          </cell>
          <cell r="DR69" t="str">
            <v>-</v>
          </cell>
          <cell r="DS69">
            <v>203</v>
          </cell>
          <cell r="DT69" t="str">
            <v>-</v>
          </cell>
          <cell r="DU69">
            <v>36</v>
          </cell>
          <cell r="DV69" t="str">
            <v>-</v>
          </cell>
          <cell r="DW69">
            <v>0</v>
          </cell>
          <cell r="DX69" t="str">
            <v>-</v>
          </cell>
          <cell r="DY69">
            <v>47</v>
          </cell>
        </row>
        <row r="70">
          <cell r="C70">
            <v>700000178</v>
          </cell>
          <cell r="D70" t="str">
            <v>SECTOR DESTELLO KARINA</v>
          </cell>
          <cell r="E70">
            <v>2025</v>
          </cell>
          <cell r="F70">
            <v>202514</v>
          </cell>
          <cell r="G70">
            <v>1583</v>
          </cell>
          <cell r="H70">
            <v>1591</v>
          </cell>
          <cell r="I70">
            <v>622</v>
          </cell>
          <cell r="J70" t="str">
            <v>-</v>
          </cell>
          <cell r="K70">
            <v>-21</v>
          </cell>
          <cell r="L70">
            <v>8</v>
          </cell>
          <cell r="M70">
            <v>997</v>
          </cell>
          <cell r="N70">
            <v>1020</v>
          </cell>
          <cell r="O70">
            <v>0</v>
          </cell>
          <cell r="P70" t="str">
            <v>-</v>
          </cell>
          <cell r="Q70">
            <v>0</v>
          </cell>
          <cell r="R70" t="str">
            <v>-</v>
          </cell>
          <cell r="S70">
            <v>5</v>
          </cell>
          <cell r="T70" t="str">
            <v>-</v>
          </cell>
          <cell r="U70">
            <v>994</v>
          </cell>
          <cell r="V70" t="str">
            <v>-</v>
          </cell>
          <cell r="W70">
            <v>3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772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481</v>
          </cell>
          <cell r="AH70" t="str">
            <v>-</v>
          </cell>
          <cell r="AI70" t="str">
            <v>-</v>
          </cell>
          <cell r="AJ70" t="str">
            <v>-</v>
          </cell>
          <cell r="AK70">
            <v>224</v>
          </cell>
          <cell r="AL70" t="str">
            <v>-</v>
          </cell>
          <cell r="AM70">
            <v>62.981680353758684</v>
          </cell>
          <cell r="AN70">
            <v>63.3</v>
          </cell>
          <cell r="AO70">
            <v>257</v>
          </cell>
          <cell r="AP70" t="str">
            <v>-</v>
          </cell>
          <cell r="AQ70">
            <v>350</v>
          </cell>
          <cell r="AR70" t="str">
            <v>-</v>
          </cell>
          <cell r="AS70">
            <v>0</v>
          </cell>
          <cell r="AT70" t="str">
            <v>-</v>
          </cell>
          <cell r="AU70">
            <v>141</v>
          </cell>
          <cell r="AV70" t="str">
            <v>-</v>
          </cell>
          <cell r="AW70">
            <v>24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873</v>
          </cell>
          <cell r="BB70">
            <v>864</v>
          </cell>
          <cell r="BC70">
            <v>55.148452305748577</v>
          </cell>
          <cell r="BD70">
            <v>53.6</v>
          </cell>
          <cell r="BE70" t="str">
            <v>-</v>
          </cell>
          <cell r="BF70" t="str">
            <v>-</v>
          </cell>
          <cell r="BG70">
            <v>460149.08</v>
          </cell>
          <cell r="BH70">
            <v>467934</v>
          </cell>
          <cell r="BI70">
            <v>458768636</v>
          </cell>
          <cell r="BJ70">
            <v>477292717</v>
          </cell>
          <cell r="BK70">
            <v>454327098</v>
          </cell>
          <cell r="BL70" t="str">
            <v>-</v>
          </cell>
          <cell r="BM70">
            <v>4441538</v>
          </cell>
          <cell r="BN70" t="str">
            <v>-</v>
          </cell>
          <cell r="BO70">
            <v>355715868</v>
          </cell>
          <cell r="BP70" t="str">
            <v>-</v>
          </cell>
          <cell r="BQ70">
            <v>4441538</v>
          </cell>
          <cell r="BR70" t="str">
            <v>-</v>
          </cell>
          <cell r="BS70">
            <v>916</v>
          </cell>
          <cell r="BT70" t="str">
            <v>-</v>
          </cell>
          <cell r="BU70">
            <v>351274330</v>
          </cell>
          <cell r="BV70" t="str">
            <v>-</v>
          </cell>
          <cell r="BW70">
            <v>650</v>
          </cell>
          <cell r="BX70" t="str">
            <v>-</v>
          </cell>
          <cell r="BY70">
            <v>668</v>
          </cell>
          <cell r="BZ70" t="str">
            <v>-</v>
          </cell>
          <cell r="CA70">
            <v>87861893</v>
          </cell>
          <cell r="CB70" t="str">
            <v>-</v>
          </cell>
          <cell r="CC70">
            <v>534</v>
          </cell>
          <cell r="CD70" t="str">
            <v>-</v>
          </cell>
          <cell r="CE70">
            <v>455</v>
          </cell>
          <cell r="CF70" t="str">
            <v>-</v>
          </cell>
          <cell r="CG70">
            <v>0</v>
          </cell>
          <cell r="CH70" t="str">
            <v>-</v>
          </cell>
          <cell r="CI70">
            <v>152</v>
          </cell>
          <cell r="CJ70" t="str">
            <v>-</v>
          </cell>
          <cell r="CK70">
            <v>26</v>
          </cell>
          <cell r="CL70" t="str">
            <v>-</v>
          </cell>
          <cell r="CM70">
            <v>15190875</v>
          </cell>
          <cell r="CN70" t="str">
            <v>-</v>
          </cell>
          <cell r="CO70">
            <v>103052768</v>
          </cell>
          <cell r="CP70" t="str">
            <v>-</v>
          </cell>
          <cell r="CQ70">
            <v>0</v>
          </cell>
          <cell r="CR70" t="str">
            <v>-</v>
          </cell>
          <cell r="CS70">
            <v>-15</v>
          </cell>
          <cell r="CT70" t="str">
            <v>-</v>
          </cell>
          <cell r="CU70">
            <v>226</v>
          </cell>
          <cell r="CV70">
            <v>278</v>
          </cell>
          <cell r="CW70">
            <v>240</v>
          </cell>
          <cell r="CX70">
            <v>204</v>
          </cell>
          <cell r="CY70">
            <v>120</v>
          </cell>
          <cell r="CZ70">
            <v>113</v>
          </cell>
          <cell r="DA70">
            <v>115</v>
          </cell>
          <cell r="DB70">
            <v>95</v>
          </cell>
          <cell r="DC70">
            <v>51</v>
          </cell>
          <cell r="DD70">
            <v>52</v>
          </cell>
          <cell r="DE70">
            <v>86</v>
          </cell>
          <cell r="DF70">
            <v>79</v>
          </cell>
          <cell r="DG70">
            <v>252</v>
          </cell>
          <cell r="DH70">
            <v>226</v>
          </cell>
          <cell r="DI70">
            <v>60</v>
          </cell>
          <cell r="DJ70" t="str">
            <v>-</v>
          </cell>
          <cell r="DK70">
            <v>482</v>
          </cell>
          <cell r="DL70" t="str">
            <v>-</v>
          </cell>
          <cell r="DM70">
            <v>478</v>
          </cell>
          <cell r="DN70" t="str">
            <v>-</v>
          </cell>
          <cell r="DO70">
            <v>444</v>
          </cell>
          <cell r="DP70" t="str">
            <v>-</v>
          </cell>
          <cell r="DQ70">
            <v>0</v>
          </cell>
          <cell r="DR70" t="str">
            <v>-</v>
          </cell>
          <cell r="DS70">
            <v>152</v>
          </cell>
          <cell r="DT70" t="str">
            <v>-</v>
          </cell>
          <cell r="DU70">
            <v>26</v>
          </cell>
          <cell r="DV70" t="str">
            <v>-</v>
          </cell>
          <cell r="DW70">
            <v>0</v>
          </cell>
          <cell r="DX70" t="str">
            <v>-</v>
          </cell>
          <cell r="DY70">
            <v>72</v>
          </cell>
        </row>
        <row r="71">
          <cell r="C71">
            <v>700000180</v>
          </cell>
          <cell r="D71" t="str">
            <v>SECTOR TROPICAL MARIA INES</v>
          </cell>
          <cell r="E71">
            <v>2025</v>
          </cell>
          <cell r="F71">
            <v>202514</v>
          </cell>
          <cell r="G71">
            <v>2138</v>
          </cell>
          <cell r="H71">
            <v>2250</v>
          </cell>
          <cell r="I71">
            <v>755</v>
          </cell>
          <cell r="J71" t="str">
            <v>-</v>
          </cell>
          <cell r="K71">
            <v>-82</v>
          </cell>
          <cell r="L71">
            <v>6</v>
          </cell>
          <cell r="M71">
            <v>767</v>
          </cell>
          <cell r="N71">
            <v>1420</v>
          </cell>
          <cell r="O71">
            <v>0</v>
          </cell>
          <cell r="P71" t="str">
            <v>-</v>
          </cell>
          <cell r="Q71">
            <v>0</v>
          </cell>
          <cell r="R71" t="str">
            <v>-</v>
          </cell>
          <cell r="S71">
            <v>2</v>
          </cell>
          <cell r="T71" t="str">
            <v>-</v>
          </cell>
          <cell r="U71">
            <v>767</v>
          </cell>
          <cell r="V71" t="str">
            <v>-</v>
          </cell>
          <cell r="W71">
            <v>0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591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374</v>
          </cell>
          <cell r="AH71" t="str">
            <v>-</v>
          </cell>
          <cell r="AI71" t="str">
            <v>-</v>
          </cell>
          <cell r="AJ71" t="str">
            <v>-</v>
          </cell>
          <cell r="AK71">
            <v>176</v>
          </cell>
          <cell r="AL71" t="str">
            <v>-</v>
          </cell>
          <cell r="AM71">
            <v>35.874649204864362</v>
          </cell>
          <cell r="AN71">
            <v>63.6</v>
          </cell>
          <cell r="AO71">
            <v>198</v>
          </cell>
          <cell r="AP71" t="str">
            <v>-</v>
          </cell>
          <cell r="AQ71">
            <v>281</v>
          </cell>
          <cell r="AR71" t="str">
            <v>-</v>
          </cell>
          <cell r="AS71">
            <v>0</v>
          </cell>
          <cell r="AT71" t="str">
            <v>-</v>
          </cell>
          <cell r="AU71">
            <v>97</v>
          </cell>
          <cell r="AV71" t="str">
            <v>-</v>
          </cell>
          <cell r="AW71">
            <v>15</v>
          </cell>
          <cell r="AX71" t="str">
            <v>-</v>
          </cell>
          <cell r="AY71" t="str">
            <v>-</v>
          </cell>
          <cell r="AZ71" t="str">
            <v>-</v>
          </cell>
          <cell r="BA71">
            <v>698</v>
          </cell>
          <cell r="BB71">
            <v>1248</v>
          </cell>
          <cell r="BC71">
            <v>32.647333956969135</v>
          </cell>
          <cell r="BD71">
            <v>55.9</v>
          </cell>
          <cell r="BE71" t="str">
            <v>-</v>
          </cell>
          <cell r="BF71" t="str">
            <v>-</v>
          </cell>
          <cell r="BG71">
            <v>422776.48</v>
          </cell>
          <cell r="BH71">
            <v>411986</v>
          </cell>
          <cell r="BI71">
            <v>324269563.5</v>
          </cell>
          <cell r="BJ71">
            <v>585019565</v>
          </cell>
          <cell r="BK71">
            <v>324101001</v>
          </cell>
          <cell r="BL71" t="str">
            <v>-</v>
          </cell>
          <cell r="BM71">
            <v>168562.5</v>
          </cell>
          <cell r="BN71" t="str">
            <v>-</v>
          </cell>
          <cell r="BO71">
            <v>230784768.5</v>
          </cell>
          <cell r="BP71" t="str">
            <v>-</v>
          </cell>
          <cell r="BQ71">
            <v>168562.5</v>
          </cell>
          <cell r="BR71" t="str">
            <v>-</v>
          </cell>
          <cell r="BS71">
            <v>685</v>
          </cell>
          <cell r="BT71" t="str">
            <v>-</v>
          </cell>
          <cell r="BU71">
            <v>230616206</v>
          </cell>
          <cell r="BV71" t="str">
            <v>-</v>
          </cell>
          <cell r="BW71">
            <v>564</v>
          </cell>
          <cell r="BX71" t="str">
            <v>-</v>
          </cell>
          <cell r="BY71">
            <v>799</v>
          </cell>
          <cell r="BZ71" t="str">
            <v>-</v>
          </cell>
          <cell r="CA71">
            <v>80285240</v>
          </cell>
          <cell r="CB71" t="str">
            <v>-</v>
          </cell>
          <cell r="CC71">
            <v>902</v>
          </cell>
          <cell r="CD71" t="str">
            <v>-</v>
          </cell>
          <cell r="CE71">
            <v>605</v>
          </cell>
          <cell r="CF71" t="str">
            <v>-</v>
          </cell>
          <cell r="CG71">
            <v>0</v>
          </cell>
          <cell r="CH71" t="str">
            <v>-</v>
          </cell>
          <cell r="CI71">
            <v>148</v>
          </cell>
          <cell r="CJ71" t="str">
            <v>-</v>
          </cell>
          <cell r="CK71">
            <v>18</v>
          </cell>
          <cell r="CL71" t="str">
            <v>-</v>
          </cell>
          <cell r="CM71">
            <v>12921731</v>
          </cell>
          <cell r="CN71" t="str">
            <v>-</v>
          </cell>
          <cell r="CO71">
            <v>93206971</v>
          </cell>
          <cell r="CP71" t="str">
            <v>-</v>
          </cell>
          <cell r="CQ71">
            <v>0</v>
          </cell>
          <cell r="CR71" t="str">
            <v>-</v>
          </cell>
          <cell r="CS71">
            <v>-65</v>
          </cell>
          <cell r="CT71" t="str">
            <v>-</v>
          </cell>
          <cell r="CU71">
            <v>761</v>
          </cell>
          <cell r="CV71">
            <v>385</v>
          </cell>
          <cell r="CW71">
            <v>408</v>
          </cell>
          <cell r="CX71">
            <v>284</v>
          </cell>
          <cell r="CY71">
            <v>202</v>
          </cell>
          <cell r="CZ71">
            <v>160</v>
          </cell>
          <cell r="DA71">
            <v>138</v>
          </cell>
          <cell r="DB71">
            <v>121</v>
          </cell>
          <cell r="DC71">
            <v>96</v>
          </cell>
          <cell r="DD71">
            <v>81</v>
          </cell>
          <cell r="DE71">
            <v>100</v>
          </cell>
          <cell r="DF71">
            <v>76</v>
          </cell>
          <cell r="DG71">
            <v>334</v>
          </cell>
          <cell r="DH71">
            <v>278</v>
          </cell>
          <cell r="DI71">
            <v>40</v>
          </cell>
          <cell r="DJ71" t="str">
            <v>-</v>
          </cell>
          <cell r="DK71">
            <v>615</v>
          </cell>
          <cell r="DL71" t="str">
            <v>-</v>
          </cell>
          <cell r="DM71">
            <v>768</v>
          </cell>
          <cell r="DN71" t="str">
            <v>-</v>
          </cell>
          <cell r="DO71">
            <v>589</v>
          </cell>
          <cell r="DP71" t="str">
            <v>-</v>
          </cell>
          <cell r="DQ71">
            <v>0</v>
          </cell>
          <cell r="DR71" t="str">
            <v>-</v>
          </cell>
          <cell r="DS71">
            <v>148</v>
          </cell>
          <cell r="DT71" t="str">
            <v>-</v>
          </cell>
          <cell r="DU71">
            <v>18</v>
          </cell>
          <cell r="DV71" t="str">
            <v>-</v>
          </cell>
          <cell r="DW71">
            <v>0</v>
          </cell>
          <cell r="DX71" t="str">
            <v>-</v>
          </cell>
          <cell r="DY71">
            <v>44</v>
          </cell>
        </row>
        <row r="72">
          <cell r="C72">
            <v>700000182</v>
          </cell>
          <cell r="D72" t="str">
            <v>SECTOR MANIGUA PAOLA</v>
          </cell>
          <cell r="E72">
            <v>2025</v>
          </cell>
          <cell r="F72">
            <v>202514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 t="str">
            <v>-</v>
          </cell>
          <cell r="BB72" t="str">
            <v>-</v>
          </cell>
          <cell r="BC72" t="str">
            <v>-</v>
          </cell>
          <cell r="BD72" t="str">
            <v>-</v>
          </cell>
          <cell r="BE72" t="str">
            <v>-</v>
          </cell>
          <cell r="BF72" t="str">
            <v>-</v>
          </cell>
          <cell r="BG72" t="str">
            <v>-</v>
          </cell>
          <cell r="BH72" t="str">
            <v>-</v>
          </cell>
          <cell r="BI72" t="str">
            <v>-</v>
          </cell>
          <cell r="BJ72" t="str">
            <v>-</v>
          </cell>
          <cell r="BK72" t="str">
            <v>-</v>
          </cell>
          <cell r="BL72" t="str">
            <v>-</v>
          </cell>
          <cell r="BM72" t="str">
            <v>-</v>
          </cell>
          <cell r="BN72" t="str">
            <v>-</v>
          </cell>
          <cell r="BO72" t="str">
            <v>-</v>
          </cell>
          <cell r="BP72" t="str">
            <v>-</v>
          </cell>
          <cell r="BQ72" t="str">
            <v>-</v>
          </cell>
          <cell r="BR72" t="str">
            <v>-</v>
          </cell>
          <cell r="BS72" t="str">
            <v>-</v>
          </cell>
          <cell r="BT72" t="str">
            <v>-</v>
          </cell>
          <cell r="BU72" t="str">
            <v>-</v>
          </cell>
          <cell r="BV72" t="str">
            <v>-</v>
          </cell>
          <cell r="BW72" t="str">
            <v>-</v>
          </cell>
          <cell r="BX72" t="str">
            <v>-</v>
          </cell>
          <cell r="BY72" t="str">
            <v>-</v>
          </cell>
          <cell r="BZ72" t="str">
            <v>-</v>
          </cell>
          <cell r="CA72" t="str">
            <v>-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 t="str">
            <v>-</v>
          </cell>
          <cell r="CN72" t="str">
            <v>-</v>
          </cell>
          <cell r="CO72" t="str">
            <v>-</v>
          </cell>
          <cell r="CP72" t="str">
            <v>-</v>
          </cell>
          <cell r="CQ72" t="str">
            <v>-</v>
          </cell>
          <cell r="CR72" t="str">
            <v>-</v>
          </cell>
          <cell r="CS72" t="str">
            <v>-</v>
          </cell>
          <cell r="CT72" t="str">
            <v>-</v>
          </cell>
          <cell r="CU72" t="str">
            <v>-</v>
          </cell>
          <cell r="CV72" t="str">
            <v>-</v>
          </cell>
          <cell r="CW72" t="str">
            <v>-</v>
          </cell>
          <cell r="CX72" t="str">
            <v>-</v>
          </cell>
          <cell r="CY72" t="str">
            <v>-</v>
          </cell>
          <cell r="CZ72" t="str">
            <v>-</v>
          </cell>
          <cell r="DA72" t="str">
            <v>-</v>
          </cell>
          <cell r="DB72" t="str">
            <v>-</v>
          </cell>
          <cell r="DC72" t="str">
            <v>-</v>
          </cell>
          <cell r="DD72" t="str">
            <v>-</v>
          </cell>
          <cell r="DE72" t="str">
            <v>-</v>
          </cell>
          <cell r="DF72" t="str">
            <v>-</v>
          </cell>
          <cell r="DG72" t="str">
            <v>-</v>
          </cell>
          <cell r="DH72" t="str">
            <v>-</v>
          </cell>
          <cell r="DI72" t="str">
            <v>-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 t="str">
            <v>-</v>
          </cell>
          <cell r="DX72" t="str">
            <v>-</v>
          </cell>
          <cell r="DY72" t="str">
            <v>-</v>
          </cell>
        </row>
        <row r="73">
          <cell r="C73">
            <v>700000183</v>
          </cell>
          <cell r="D73" t="str">
            <v>SECTOR PRIPRIOCA KELLY</v>
          </cell>
          <cell r="E73">
            <v>2025</v>
          </cell>
          <cell r="F73">
            <v>202514</v>
          </cell>
          <cell r="G73">
            <v>1056</v>
          </cell>
          <cell r="H73">
            <v>1172</v>
          </cell>
          <cell r="I73">
            <v>451</v>
          </cell>
          <cell r="J73" t="str">
            <v>-</v>
          </cell>
          <cell r="K73">
            <v>-40</v>
          </cell>
          <cell r="L73">
            <v>8</v>
          </cell>
          <cell r="M73">
            <v>526</v>
          </cell>
          <cell r="N73">
            <v>701</v>
          </cell>
          <cell r="O73">
            <v>0</v>
          </cell>
          <cell r="P73" t="str">
            <v>-</v>
          </cell>
          <cell r="Q73">
            <v>0</v>
          </cell>
          <cell r="R73" t="str">
            <v>-</v>
          </cell>
          <cell r="S73">
            <v>4</v>
          </cell>
          <cell r="T73" t="str">
            <v>-</v>
          </cell>
          <cell r="U73">
            <v>524</v>
          </cell>
          <cell r="V73" t="str">
            <v>-</v>
          </cell>
          <cell r="W73">
            <v>2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430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221</v>
          </cell>
          <cell r="AH73" t="str">
            <v>-</v>
          </cell>
          <cell r="AI73" t="str">
            <v>-</v>
          </cell>
          <cell r="AJ73" t="str">
            <v>-</v>
          </cell>
          <cell r="AK73">
            <v>96</v>
          </cell>
          <cell r="AL73" t="str">
            <v>-</v>
          </cell>
          <cell r="AM73">
            <v>49.810606060606062</v>
          </cell>
          <cell r="AN73">
            <v>63.5</v>
          </cell>
          <cell r="AO73">
            <v>125</v>
          </cell>
          <cell r="AP73" t="str">
            <v>-</v>
          </cell>
          <cell r="AQ73">
            <v>200</v>
          </cell>
          <cell r="AR73" t="str">
            <v>-</v>
          </cell>
          <cell r="AS73">
            <v>0</v>
          </cell>
          <cell r="AT73" t="str">
            <v>-</v>
          </cell>
          <cell r="AU73">
            <v>87</v>
          </cell>
          <cell r="AV73" t="str">
            <v>-</v>
          </cell>
          <cell r="AW73">
            <v>18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473</v>
          </cell>
          <cell r="BB73">
            <v>604</v>
          </cell>
          <cell r="BC73">
            <v>44.791666666666671</v>
          </cell>
          <cell r="BD73">
            <v>54.7</v>
          </cell>
          <cell r="BE73" t="str">
            <v>-</v>
          </cell>
          <cell r="BF73" t="str">
            <v>-</v>
          </cell>
          <cell r="BG73">
            <v>510075.27</v>
          </cell>
          <cell r="BH73">
            <v>507164</v>
          </cell>
          <cell r="BI73">
            <v>268299590.90000001</v>
          </cell>
          <cell r="BJ73">
            <v>355521772</v>
          </cell>
          <cell r="BK73">
            <v>267553518</v>
          </cell>
          <cell r="BL73" t="str">
            <v>-</v>
          </cell>
          <cell r="BM73">
            <v>746072.9</v>
          </cell>
          <cell r="BN73" t="str">
            <v>-</v>
          </cell>
          <cell r="BO73">
            <v>193236568.90000001</v>
          </cell>
          <cell r="BP73" t="str">
            <v>-</v>
          </cell>
          <cell r="BQ73">
            <v>746072.9</v>
          </cell>
          <cell r="BR73" t="str">
            <v>-</v>
          </cell>
          <cell r="BS73">
            <v>466</v>
          </cell>
          <cell r="BT73" t="str">
            <v>-</v>
          </cell>
          <cell r="BU73">
            <v>192490496</v>
          </cell>
          <cell r="BV73" t="str">
            <v>-</v>
          </cell>
          <cell r="BW73">
            <v>368</v>
          </cell>
          <cell r="BX73" t="str">
            <v>-</v>
          </cell>
          <cell r="BY73">
            <v>339</v>
          </cell>
          <cell r="BZ73" t="str">
            <v>-</v>
          </cell>
          <cell r="CA73">
            <v>65774531</v>
          </cell>
          <cell r="CB73" t="str">
            <v>-</v>
          </cell>
          <cell r="CC73">
            <v>401</v>
          </cell>
          <cell r="CD73" t="str">
            <v>-</v>
          </cell>
          <cell r="CE73">
            <v>332</v>
          </cell>
          <cell r="CF73" t="str">
            <v>-</v>
          </cell>
          <cell r="CG73">
            <v>0</v>
          </cell>
          <cell r="CH73" t="str">
            <v>-</v>
          </cell>
          <cell r="CI73">
            <v>111</v>
          </cell>
          <cell r="CJ73" t="str">
            <v>-</v>
          </cell>
          <cell r="CK73">
            <v>18</v>
          </cell>
          <cell r="CL73" t="str">
            <v>-</v>
          </cell>
          <cell r="CM73">
            <v>8937310</v>
          </cell>
          <cell r="CN73" t="str">
            <v>-</v>
          </cell>
          <cell r="CO73">
            <v>74711841</v>
          </cell>
          <cell r="CP73" t="str">
            <v>-</v>
          </cell>
          <cell r="CQ73">
            <v>0</v>
          </cell>
          <cell r="CR73" t="str">
            <v>-</v>
          </cell>
          <cell r="CS73">
            <v>-2</v>
          </cell>
          <cell r="CT73" t="str">
            <v>-</v>
          </cell>
          <cell r="CU73">
            <v>280</v>
          </cell>
          <cell r="CV73">
            <v>193</v>
          </cell>
          <cell r="CW73">
            <v>165</v>
          </cell>
          <cell r="CX73">
            <v>135</v>
          </cell>
          <cell r="CY73">
            <v>85</v>
          </cell>
          <cell r="CZ73">
            <v>71</v>
          </cell>
          <cell r="DA73">
            <v>76</v>
          </cell>
          <cell r="DB73">
            <v>60</v>
          </cell>
          <cell r="DC73">
            <v>43</v>
          </cell>
          <cell r="DD73">
            <v>41</v>
          </cell>
          <cell r="DE73">
            <v>26</v>
          </cell>
          <cell r="DF73">
            <v>26</v>
          </cell>
          <cell r="DG73">
            <v>145</v>
          </cell>
          <cell r="DH73">
            <v>127</v>
          </cell>
          <cell r="DI73">
            <v>18</v>
          </cell>
          <cell r="DJ73" t="str">
            <v>-</v>
          </cell>
          <cell r="DK73">
            <v>256</v>
          </cell>
          <cell r="DL73" t="str">
            <v>-</v>
          </cell>
          <cell r="DM73">
            <v>349</v>
          </cell>
          <cell r="DN73" t="str">
            <v>-</v>
          </cell>
          <cell r="DO73">
            <v>325</v>
          </cell>
          <cell r="DP73" t="str">
            <v>-</v>
          </cell>
          <cell r="DQ73">
            <v>0</v>
          </cell>
          <cell r="DR73" t="str">
            <v>-</v>
          </cell>
          <cell r="DS73">
            <v>108</v>
          </cell>
          <cell r="DT73" t="str">
            <v>-</v>
          </cell>
          <cell r="DU73">
            <v>18</v>
          </cell>
          <cell r="DV73" t="str">
            <v>-</v>
          </cell>
          <cell r="DW73">
            <v>0</v>
          </cell>
          <cell r="DX73" t="str">
            <v>-</v>
          </cell>
          <cell r="DY73">
            <v>25</v>
          </cell>
        </row>
        <row r="74">
          <cell r="C74">
            <v>700000186</v>
          </cell>
          <cell r="D74" t="str">
            <v>SECTOR MIRRA PATRICIA</v>
          </cell>
          <cell r="E74">
            <v>2025</v>
          </cell>
          <cell r="F74">
            <v>202514</v>
          </cell>
          <cell r="G74">
            <v>1099</v>
          </cell>
          <cell r="H74">
            <v>1179</v>
          </cell>
          <cell r="I74">
            <v>550</v>
          </cell>
          <cell r="J74" t="str">
            <v>-</v>
          </cell>
          <cell r="K74">
            <v>-33</v>
          </cell>
          <cell r="L74">
            <v>7</v>
          </cell>
          <cell r="M74">
            <v>680</v>
          </cell>
          <cell r="N74">
            <v>740</v>
          </cell>
          <cell r="O74">
            <v>0</v>
          </cell>
          <cell r="P74" t="str">
            <v>-</v>
          </cell>
          <cell r="Q74">
            <v>1</v>
          </cell>
          <cell r="R74" t="str">
            <v>-</v>
          </cell>
          <cell r="S74">
            <v>4</v>
          </cell>
          <cell r="T74" t="str">
            <v>-</v>
          </cell>
          <cell r="U74">
            <v>679</v>
          </cell>
          <cell r="V74" t="str">
            <v>-</v>
          </cell>
          <cell r="W74">
            <v>0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584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247</v>
          </cell>
          <cell r="AH74" t="str">
            <v>-</v>
          </cell>
          <cell r="AI74" t="str">
            <v>-</v>
          </cell>
          <cell r="AJ74" t="str">
            <v>-</v>
          </cell>
          <cell r="AK74">
            <v>96</v>
          </cell>
          <cell r="AL74" t="str">
            <v>-</v>
          </cell>
          <cell r="AM74">
            <v>61.874431301182895</v>
          </cell>
          <cell r="AN74">
            <v>65</v>
          </cell>
          <cell r="AO74">
            <v>151</v>
          </cell>
          <cell r="AP74" t="str">
            <v>-</v>
          </cell>
          <cell r="AQ74">
            <v>260</v>
          </cell>
          <cell r="AR74" t="str">
            <v>-</v>
          </cell>
          <cell r="AS74">
            <v>0</v>
          </cell>
          <cell r="AT74" t="str">
            <v>-</v>
          </cell>
          <cell r="AU74">
            <v>141</v>
          </cell>
          <cell r="AV74" t="str">
            <v>-</v>
          </cell>
          <cell r="AW74">
            <v>32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642</v>
          </cell>
          <cell r="BB74">
            <v>664</v>
          </cell>
          <cell r="BC74">
            <v>58.416742493175612</v>
          </cell>
          <cell r="BD74">
            <v>58.3</v>
          </cell>
          <cell r="BE74" t="str">
            <v>-</v>
          </cell>
          <cell r="BF74" t="str">
            <v>-</v>
          </cell>
          <cell r="BG74">
            <v>528768.32999999996</v>
          </cell>
          <cell r="BH74">
            <v>574109</v>
          </cell>
          <cell r="BI74">
            <v>359562465</v>
          </cell>
          <cell r="BJ74">
            <v>424840294</v>
          </cell>
          <cell r="BK74">
            <v>358694209</v>
          </cell>
          <cell r="BL74" t="str">
            <v>-</v>
          </cell>
          <cell r="BM74">
            <v>868256</v>
          </cell>
          <cell r="BN74" t="str">
            <v>-</v>
          </cell>
          <cell r="BO74">
            <v>278903576</v>
          </cell>
          <cell r="BP74" t="str">
            <v>-</v>
          </cell>
          <cell r="BQ74">
            <v>868256</v>
          </cell>
          <cell r="BR74" t="str">
            <v>-</v>
          </cell>
          <cell r="BS74">
            <v>620</v>
          </cell>
          <cell r="BT74" t="str">
            <v>-</v>
          </cell>
          <cell r="BU74">
            <v>278035320</v>
          </cell>
          <cell r="BV74" t="str">
            <v>-</v>
          </cell>
          <cell r="BW74">
            <v>451</v>
          </cell>
          <cell r="BX74" t="str">
            <v>-</v>
          </cell>
          <cell r="BY74">
            <v>264</v>
          </cell>
          <cell r="BZ74" t="str">
            <v>-</v>
          </cell>
          <cell r="CA74">
            <v>70151637</v>
          </cell>
          <cell r="CB74" t="str">
            <v>-</v>
          </cell>
          <cell r="CC74">
            <v>377</v>
          </cell>
          <cell r="CD74" t="str">
            <v>-</v>
          </cell>
          <cell r="CE74">
            <v>372</v>
          </cell>
          <cell r="CF74" t="str">
            <v>-</v>
          </cell>
          <cell r="CG74">
            <v>0</v>
          </cell>
          <cell r="CH74" t="str">
            <v>-</v>
          </cell>
          <cell r="CI74">
            <v>158</v>
          </cell>
          <cell r="CJ74" t="str">
            <v>-</v>
          </cell>
          <cell r="CK74">
            <v>35</v>
          </cell>
          <cell r="CL74" t="str">
            <v>-</v>
          </cell>
          <cell r="CM74">
            <v>10507252</v>
          </cell>
          <cell r="CN74" t="str">
            <v>-</v>
          </cell>
          <cell r="CO74">
            <v>80658889</v>
          </cell>
          <cell r="CP74" t="str">
            <v>-</v>
          </cell>
          <cell r="CQ74">
            <v>0</v>
          </cell>
          <cell r="CR74" t="str">
            <v>-</v>
          </cell>
          <cell r="CS74">
            <v>-4</v>
          </cell>
          <cell r="CT74" t="str">
            <v>-</v>
          </cell>
          <cell r="CU74">
            <v>225</v>
          </cell>
          <cell r="CV74">
            <v>217</v>
          </cell>
          <cell r="CW74">
            <v>126</v>
          </cell>
          <cell r="CX74">
            <v>113</v>
          </cell>
          <cell r="CY74">
            <v>68</v>
          </cell>
          <cell r="CZ74">
            <v>66</v>
          </cell>
          <cell r="DA74">
            <v>55</v>
          </cell>
          <cell r="DB74">
            <v>46</v>
          </cell>
          <cell r="DC74">
            <v>33</v>
          </cell>
          <cell r="DD74">
            <v>30</v>
          </cell>
          <cell r="DE74">
            <v>19</v>
          </cell>
          <cell r="DF74">
            <v>18</v>
          </cell>
          <cell r="DG74">
            <v>107</v>
          </cell>
          <cell r="DH74">
            <v>94</v>
          </cell>
          <cell r="DI74">
            <v>14</v>
          </cell>
          <cell r="DJ74" t="str">
            <v>-</v>
          </cell>
          <cell r="DK74">
            <v>217</v>
          </cell>
          <cell r="DL74" t="str">
            <v>-</v>
          </cell>
          <cell r="DM74">
            <v>332</v>
          </cell>
          <cell r="DN74" t="str">
            <v>-</v>
          </cell>
          <cell r="DO74">
            <v>357</v>
          </cell>
          <cell r="DP74" t="str">
            <v>-</v>
          </cell>
          <cell r="DQ74">
            <v>0</v>
          </cell>
          <cell r="DR74" t="str">
            <v>-</v>
          </cell>
          <cell r="DS74">
            <v>158</v>
          </cell>
          <cell r="DT74" t="str">
            <v>-</v>
          </cell>
          <cell r="DU74">
            <v>35</v>
          </cell>
          <cell r="DV74" t="str">
            <v>-</v>
          </cell>
          <cell r="DW74">
            <v>0</v>
          </cell>
          <cell r="DX74" t="str">
            <v>-</v>
          </cell>
          <cell r="DY74">
            <v>16</v>
          </cell>
        </row>
        <row r="75">
          <cell r="C75">
            <v>700000187</v>
          </cell>
          <cell r="D75" t="str">
            <v>SECTOR SANDALO MARIA VICTORIA</v>
          </cell>
          <cell r="E75">
            <v>2025</v>
          </cell>
          <cell r="F75">
            <v>202514</v>
          </cell>
          <cell r="G75">
            <v>1145</v>
          </cell>
          <cell r="H75">
            <v>1330</v>
          </cell>
          <cell r="I75">
            <v>531</v>
          </cell>
          <cell r="J75" t="str">
            <v>-</v>
          </cell>
          <cell r="K75">
            <v>-79</v>
          </cell>
          <cell r="L75">
            <v>7</v>
          </cell>
          <cell r="M75">
            <v>152</v>
          </cell>
          <cell r="N75">
            <v>776</v>
          </cell>
          <cell r="O75">
            <v>0</v>
          </cell>
          <cell r="P75" t="str">
            <v>-</v>
          </cell>
          <cell r="Q75">
            <v>1</v>
          </cell>
          <cell r="R75" t="str">
            <v>-</v>
          </cell>
          <cell r="S75">
            <v>3</v>
          </cell>
          <cell r="T75" t="str">
            <v>-</v>
          </cell>
          <cell r="U75">
            <v>151</v>
          </cell>
          <cell r="V75" t="str">
            <v>-</v>
          </cell>
          <cell r="W75">
            <v>0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138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36</v>
          </cell>
          <cell r="AH75" t="str">
            <v>-</v>
          </cell>
          <cell r="AI75" t="str">
            <v>-</v>
          </cell>
          <cell r="AJ75" t="str">
            <v>-</v>
          </cell>
          <cell r="AK75">
            <v>14</v>
          </cell>
          <cell r="AL75" t="str">
            <v>-</v>
          </cell>
          <cell r="AM75">
            <v>13.275109170305676</v>
          </cell>
          <cell r="AN75">
            <v>63</v>
          </cell>
          <cell r="AO75">
            <v>22</v>
          </cell>
          <cell r="AP75" t="str">
            <v>-</v>
          </cell>
          <cell r="AQ75">
            <v>54</v>
          </cell>
          <cell r="AR75" t="str">
            <v>-</v>
          </cell>
          <cell r="AS75">
            <v>0</v>
          </cell>
          <cell r="AT75" t="str">
            <v>-</v>
          </cell>
          <cell r="AU75">
            <v>45</v>
          </cell>
          <cell r="AV75" t="str">
            <v>-</v>
          </cell>
          <cell r="AW75">
            <v>17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143</v>
          </cell>
          <cell r="BB75">
            <v>688</v>
          </cell>
          <cell r="BC75">
            <v>12.489082969432316</v>
          </cell>
          <cell r="BD75">
            <v>55.9</v>
          </cell>
          <cell r="BE75" t="str">
            <v>-</v>
          </cell>
          <cell r="BF75" t="str">
            <v>-</v>
          </cell>
          <cell r="BG75">
            <v>614370.66</v>
          </cell>
          <cell r="BH75">
            <v>511677</v>
          </cell>
          <cell r="BI75">
            <v>93384341</v>
          </cell>
          <cell r="BJ75">
            <v>397061293</v>
          </cell>
          <cell r="BK75">
            <v>93000161</v>
          </cell>
          <cell r="BL75" t="str">
            <v>-</v>
          </cell>
          <cell r="BM75">
            <v>384180</v>
          </cell>
          <cell r="BN75" t="str">
            <v>-</v>
          </cell>
          <cell r="BO75">
            <v>76515011</v>
          </cell>
          <cell r="BP75" t="str">
            <v>-</v>
          </cell>
          <cell r="BQ75">
            <v>384180</v>
          </cell>
          <cell r="BR75" t="str">
            <v>-</v>
          </cell>
          <cell r="BS75">
            <v>142</v>
          </cell>
          <cell r="BT75" t="str">
            <v>-</v>
          </cell>
          <cell r="BU75">
            <v>76130831</v>
          </cell>
          <cell r="BV75" t="str">
            <v>-</v>
          </cell>
          <cell r="BW75">
            <v>84</v>
          </cell>
          <cell r="BX75" t="str">
            <v>-</v>
          </cell>
          <cell r="BY75">
            <v>341</v>
          </cell>
          <cell r="BZ75" t="str">
            <v>-</v>
          </cell>
          <cell r="CA75">
            <v>15664071</v>
          </cell>
          <cell r="CB75" t="str">
            <v>-</v>
          </cell>
          <cell r="CC75">
            <v>431</v>
          </cell>
          <cell r="CD75" t="str">
            <v>-</v>
          </cell>
          <cell r="CE75">
            <v>370</v>
          </cell>
          <cell r="CF75" t="str">
            <v>-</v>
          </cell>
          <cell r="CG75">
            <v>0</v>
          </cell>
          <cell r="CH75" t="str">
            <v>-</v>
          </cell>
          <cell r="CI75">
            <v>145</v>
          </cell>
          <cell r="CJ75" t="str">
            <v>-</v>
          </cell>
          <cell r="CK75">
            <v>22</v>
          </cell>
          <cell r="CL75" t="str">
            <v>-</v>
          </cell>
          <cell r="CM75">
            <v>1205259</v>
          </cell>
          <cell r="CN75" t="str">
            <v>-</v>
          </cell>
          <cell r="CO75">
            <v>16869330</v>
          </cell>
          <cell r="CP75" t="str">
            <v>-</v>
          </cell>
          <cell r="CQ75">
            <v>0</v>
          </cell>
          <cell r="CR75" t="str">
            <v>-</v>
          </cell>
          <cell r="CS75">
            <v>-33</v>
          </cell>
          <cell r="CT75" t="str">
            <v>-</v>
          </cell>
          <cell r="CU75">
            <v>586</v>
          </cell>
          <cell r="CV75">
            <v>199</v>
          </cell>
          <cell r="CW75">
            <v>266</v>
          </cell>
          <cell r="CX75">
            <v>160</v>
          </cell>
          <cell r="CY75">
            <v>141</v>
          </cell>
          <cell r="CZ75">
            <v>89</v>
          </cell>
          <cell r="DA75">
            <v>83</v>
          </cell>
          <cell r="DB75">
            <v>52</v>
          </cell>
          <cell r="DC75">
            <v>46</v>
          </cell>
          <cell r="DD75">
            <v>37</v>
          </cell>
          <cell r="DE75">
            <v>35</v>
          </cell>
          <cell r="DF75">
            <v>29</v>
          </cell>
          <cell r="DG75">
            <v>164</v>
          </cell>
          <cell r="DH75">
            <v>118</v>
          </cell>
          <cell r="DI75">
            <v>1</v>
          </cell>
          <cell r="DJ75" t="str">
            <v>-</v>
          </cell>
          <cell r="DK75">
            <v>253</v>
          </cell>
          <cell r="DL75" t="str">
            <v>-</v>
          </cell>
          <cell r="DM75">
            <v>361</v>
          </cell>
          <cell r="DN75" t="str">
            <v>-</v>
          </cell>
          <cell r="DO75">
            <v>364</v>
          </cell>
          <cell r="DP75" t="str">
            <v>-</v>
          </cell>
          <cell r="DQ75">
            <v>0</v>
          </cell>
          <cell r="DR75" t="str">
            <v>-</v>
          </cell>
          <cell r="DS75">
            <v>145</v>
          </cell>
          <cell r="DT75" t="str">
            <v>-</v>
          </cell>
          <cell r="DU75">
            <v>22</v>
          </cell>
          <cell r="DV75" t="str">
            <v>-</v>
          </cell>
          <cell r="DW75">
            <v>0</v>
          </cell>
          <cell r="DX75" t="str">
            <v>-</v>
          </cell>
          <cell r="DY75">
            <v>2</v>
          </cell>
        </row>
        <row r="76">
          <cell r="C76">
            <v>700000188</v>
          </cell>
          <cell r="D76" t="str">
            <v>SECTOR PARAÍSO ROSARIO</v>
          </cell>
          <cell r="E76">
            <v>2025</v>
          </cell>
          <cell r="F76">
            <v>202514</v>
          </cell>
          <cell r="G76">
            <v>1322</v>
          </cell>
          <cell r="H76">
            <v>1464</v>
          </cell>
          <cell r="I76">
            <v>572</v>
          </cell>
          <cell r="J76" t="str">
            <v>-</v>
          </cell>
          <cell r="K76">
            <v>-116</v>
          </cell>
          <cell r="L76">
            <v>8</v>
          </cell>
          <cell r="M76">
            <v>175</v>
          </cell>
          <cell r="N76">
            <v>906</v>
          </cell>
          <cell r="O76">
            <v>0</v>
          </cell>
          <cell r="P76" t="str">
            <v>-</v>
          </cell>
          <cell r="Q76">
            <v>2</v>
          </cell>
          <cell r="R76" t="str">
            <v>-</v>
          </cell>
          <cell r="S76">
            <v>4</v>
          </cell>
          <cell r="T76" t="str">
            <v>-</v>
          </cell>
          <cell r="U76">
            <v>173</v>
          </cell>
          <cell r="V76" t="str">
            <v>-</v>
          </cell>
          <cell r="W76">
            <v>0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145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61</v>
          </cell>
          <cell r="AH76" t="str">
            <v>-</v>
          </cell>
          <cell r="AI76" t="str">
            <v>-</v>
          </cell>
          <cell r="AJ76" t="str">
            <v>-</v>
          </cell>
          <cell r="AK76">
            <v>30</v>
          </cell>
          <cell r="AL76" t="str">
            <v>-</v>
          </cell>
          <cell r="AM76">
            <v>13.237518910741301</v>
          </cell>
          <cell r="AN76">
            <v>62.6</v>
          </cell>
          <cell r="AO76">
            <v>31</v>
          </cell>
          <cell r="AP76" t="str">
            <v>-</v>
          </cell>
          <cell r="AQ76">
            <v>69</v>
          </cell>
          <cell r="AR76" t="str">
            <v>-</v>
          </cell>
          <cell r="AS76">
            <v>0</v>
          </cell>
          <cell r="AT76" t="str">
            <v>-</v>
          </cell>
          <cell r="AU76">
            <v>30</v>
          </cell>
          <cell r="AV76" t="str">
            <v>-</v>
          </cell>
          <cell r="AW76">
            <v>15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160</v>
          </cell>
          <cell r="BB76">
            <v>784</v>
          </cell>
          <cell r="BC76">
            <v>12.102874432677762</v>
          </cell>
          <cell r="BD76">
            <v>54.2</v>
          </cell>
          <cell r="BE76" t="str">
            <v>-</v>
          </cell>
          <cell r="BF76" t="str">
            <v>-</v>
          </cell>
          <cell r="BG76">
            <v>518504.89</v>
          </cell>
          <cell r="BH76">
            <v>467989</v>
          </cell>
          <cell r="BI76">
            <v>90738356</v>
          </cell>
          <cell r="BJ76">
            <v>423998102</v>
          </cell>
          <cell r="BK76">
            <v>90427884</v>
          </cell>
          <cell r="BL76" t="str">
            <v>-</v>
          </cell>
          <cell r="BM76">
            <v>310472</v>
          </cell>
          <cell r="BN76" t="str">
            <v>-</v>
          </cell>
          <cell r="BO76">
            <v>65114649</v>
          </cell>
          <cell r="BP76" t="str">
            <v>-</v>
          </cell>
          <cell r="BQ76">
            <v>310472</v>
          </cell>
          <cell r="BR76" t="str">
            <v>-</v>
          </cell>
          <cell r="BS76">
            <v>158</v>
          </cell>
          <cell r="BT76" t="str">
            <v>-</v>
          </cell>
          <cell r="BU76">
            <v>64804177</v>
          </cell>
          <cell r="BV76" t="str">
            <v>-</v>
          </cell>
          <cell r="BW76">
            <v>123</v>
          </cell>
          <cell r="BX76" t="str">
            <v>-</v>
          </cell>
          <cell r="BY76">
            <v>449</v>
          </cell>
          <cell r="BZ76" t="str">
            <v>-</v>
          </cell>
          <cell r="CA76">
            <v>22331584</v>
          </cell>
          <cell r="CB76" t="str">
            <v>-</v>
          </cell>
          <cell r="CC76">
            <v>508</v>
          </cell>
          <cell r="CD76" t="str">
            <v>-</v>
          </cell>
          <cell r="CE76">
            <v>420</v>
          </cell>
          <cell r="CF76" t="str">
            <v>-</v>
          </cell>
          <cell r="CG76">
            <v>0</v>
          </cell>
          <cell r="CH76" t="str">
            <v>-</v>
          </cell>
          <cell r="CI76">
            <v>138</v>
          </cell>
          <cell r="CJ76" t="str">
            <v>-</v>
          </cell>
          <cell r="CK76">
            <v>24</v>
          </cell>
          <cell r="CL76" t="str">
            <v>-</v>
          </cell>
          <cell r="CM76">
            <v>3292123</v>
          </cell>
          <cell r="CN76" t="str">
            <v>-</v>
          </cell>
          <cell r="CO76">
            <v>25623707</v>
          </cell>
          <cell r="CP76" t="str">
            <v>-</v>
          </cell>
          <cell r="CQ76">
            <v>0</v>
          </cell>
          <cell r="CR76" t="str">
            <v>-</v>
          </cell>
          <cell r="CS76">
            <v>-39</v>
          </cell>
          <cell r="CT76" t="str">
            <v>-</v>
          </cell>
          <cell r="CU76">
            <v>647</v>
          </cell>
          <cell r="CV76">
            <v>231</v>
          </cell>
          <cell r="CW76">
            <v>327</v>
          </cell>
          <cell r="CX76">
            <v>188</v>
          </cell>
          <cell r="CY76">
            <v>173</v>
          </cell>
          <cell r="CZ76">
            <v>105</v>
          </cell>
          <cell r="DA76">
            <v>124</v>
          </cell>
          <cell r="DB76">
            <v>72</v>
          </cell>
          <cell r="DC76">
            <v>50</v>
          </cell>
          <cell r="DD76">
            <v>53</v>
          </cell>
          <cell r="DE76">
            <v>43</v>
          </cell>
          <cell r="DF76">
            <v>34</v>
          </cell>
          <cell r="DG76">
            <v>217</v>
          </cell>
          <cell r="DH76">
            <v>159</v>
          </cell>
          <cell r="DI76">
            <v>3</v>
          </cell>
          <cell r="DJ76" t="str">
            <v>-</v>
          </cell>
          <cell r="DK76">
            <v>325</v>
          </cell>
          <cell r="DL76" t="str">
            <v>-</v>
          </cell>
          <cell r="DM76">
            <v>425</v>
          </cell>
          <cell r="DN76" t="str">
            <v>-</v>
          </cell>
          <cell r="DO76">
            <v>410</v>
          </cell>
          <cell r="DP76" t="str">
            <v>-</v>
          </cell>
          <cell r="DQ76">
            <v>0</v>
          </cell>
          <cell r="DR76" t="str">
            <v>-</v>
          </cell>
          <cell r="DS76">
            <v>138</v>
          </cell>
          <cell r="DT76" t="str">
            <v>-</v>
          </cell>
          <cell r="DU76">
            <v>24</v>
          </cell>
          <cell r="DV76" t="str">
            <v>-</v>
          </cell>
          <cell r="DW76">
            <v>0</v>
          </cell>
          <cell r="DX76" t="str">
            <v>-</v>
          </cell>
          <cell r="DY76">
            <v>4</v>
          </cell>
        </row>
        <row r="77">
          <cell r="C77">
            <v>700000193</v>
          </cell>
          <cell r="D77" t="str">
            <v>SECTOR CEDRO MARILUZ</v>
          </cell>
          <cell r="E77">
            <v>2025</v>
          </cell>
          <cell r="F77">
            <v>202514</v>
          </cell>
          <cell r="G77">
            <v>1155</v>
          </cell>
          <cell r="H77">
            <v>1245</v>
          </cell>
          <cell r="I77">
            <v>535</v>
          </cell>
          <cell r="J77" t="str">
            <v>-</v>
          </cell>
          <cell r="K77">
            <v>-100</v>
          </cell>
          <cell r="L77">
            <v>7</v>
          </cell>
          <cell r="M77">
            <v>222</v>
          </cell>
          <cell r="N77">
            <v>796</v>
          </cell>
          <cell r="O77">
            <v>0</v>
          </cell>
          <cell r="P77" t="str">
            <v>-</v>
          </cell>
          <cell r="Q77">
            <v>0</v>
          </cell>
          <cell r="R77" t="str">
            <v>-</v>
          </cell>
          <cell r="S77">
            <v>2</v>
          </cell>
          <cell r="T77" t="str">
            <v>-</v>
          </cell>
          <cell r="U77">
            <v>221</v>
          </cell>
          <cell r="V77" t="str">
            <v>-</v>
          </cell>
          <cell r="W77">
            <v>1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192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78</v>
          </cell>
          <cell r="AH77" t="str">
            <v>-</v>
          </cell>
          <cell r="AI77" t="str">
            <v>-</v>
          </cell>
          <cell r="AJ77" t="str">
            <v>-</v>
          </cell>
          <cell r="AK77">
            <v>30</v>
          </cell>
          <cell r="AL77" t="str">
            <v>-</v>
          </cell>
          <cell r="AM77">
            <v>19.220779220779221</v>
          </cell>
          <cell r="AN77">
            <v>63</v>
          </cell>
          <cell r="AO77">
            <v>48</v>
          </cell>
          <cell r="AP77" t="str">
            <v>-</v>
          </cell>
          <cell r="AQ77">
            <v>63</v>
          </cell>
          <cell r="AR77" t="str">
            <v>-</v>
          </cell>
          <cell r="AS77">
            <v>0</v>
          </cell>
          <cell r="AT77" t="str">
            <v>-</v>
          </cell>
          <cell r="AU77">
            <v>58</v>
          </cell>
          <cell r="AV77" t="str">
            <v>-</v>
          </cell>
          <cell r="AW77">
            <v>23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208</v>
          </cell>
          <cell r="BB77">
            <v>673</v>
          </cell>
          <cell r="BC77">
            <v>18.00865800865801</v>
          </cell>
          <cell r="BD77">
            <v>53.3</v>
          </cell>
          <cell r="BE77" t="str">
            <v>-</v>
          </cell>
          <cell r="BF77" t="str">
            <v>-</v>
          </cell>
          <cell r="BG77">
            <v>596147.5</v>
          </cell>
          <cell r="BH77">
            <v>539544</v>
          </cell>
          <cell r="BI77">
            <v>132344744.5</v>
          </cell>
          <cell r="BJ77">
            <v>431289933</v>
          </cell>
          <cell r="BK77">
            <v>132058237</v>
          </cell>
          <cell r="BL77" t="str">
            <v>-</v>
          </cell>
          <cell r="BM77">
            <v>286507.5</v>
          </cell>
          <cell r="BN77" t="str">
            <v>-</v>
          </cell>
          <cell r="BO77">
            <v>98814490.5</v>
          </cell>
          <cell r="BP77" t="str">
            <v>-</v>
          </cell>
          <cell r="BQ77">
            <v>286507.5</v>
          </cell>
          <cell r="BR77" t="str">
            <v>-</v>
          </cell>
          <cell r="BS77">
            <v>205</v>
          </cell>
          <cell r="BT77" t="str">
            <v>-</v>
          </cell>
          <cell r="BU77">
            <v>98527983</v>
          </cell>
          <cell r="BV77" t="str">
            <v>-</v>
          </cell>
          <cell r="BW77">
            <v>131</v>
          </cell>
          <cell r="BX77" t="str">
            <v>-</v>
          </cell>
          <cell r="BY77">
            <v>342</v>
          </cell>
          <cell r="BZ77" t="str">
            <v>-</v>
          </cell>
          <cell r="CA77">
            <v>30298894</v>
          </cell>
          <cell r="CB77" t="str">
            <v>-</v>
          </cell>
          <cell r="CC77">
            <v>454</v>
          </cell>
          <cell r="CD77" t="str">
            <v>-</v>
          </cell>
          <cell r="CE77">
            <v>382</v>
          </cell>
          <cell r="CF77" t="str">
            <v>-</v>
          </cell>
          <cell r="CG77">
            <v>0</v>
          </cell>
          <cell r="CH77" t="str">
            <v>-</v>
          </cell>
          <cell r="CI77">
            <v>146</v>
          </cell>
          <cell r="CJ77" t="str">
            <v>-</v>
          </cell>
          <cell r="CK77">
            <v>36</v>
          </cell>
          <cell r="CL77" t="str">
            <v>-</v>
          </cell>
          <cell r="CM77">
            <v>3231360</v>
          </cell>
          <cell r="CN77" t="str">
            <v>-</v>
          </cell>
          <cell r="CO77">
            <v>33530254</v>
          </cell>
          <cell r="CP77" t="str">
            <v>-</v>
          </cell>
          <cell r="CQ77">
            <v>0</v>
          </cell>
          <cell r="CR77" t="str">
            <v>-</v>
          </cell>
          <cell r="CS77">
            <v>-33</v>
          </cell>
          <cell r="CT77" t="str">
            <v>-</v>
          </cell>
          <cell r="CU77">
            <v>588</v>
          </cell>
          <cell r="CV77">
            <v>219</v>
          </cell>
          <cell r="CW77">
            <v>225</v>
          </cell>
          <cell r="CX77">
            <v>172</v>
          </cell>
          <cell r="CY77">
            <v>120</v>
          </cell>
          <cell r="CZ77">
            <v>85</v>
          </cell>
          <cell r="DA77">
            <v>106</v>
          </cell>
          <cell r="DB77">
            <v>62</v>
          </cell>
          <cell r="DC77">
            <v>62</v>
          </cell>
          <cell r="DD77">
            <v>37</v>
          </cell>
          <cell r="DE77">
            <v>37</v>
          </cell>
          <cell r="DF77">
            <v>29</v>
          </cell>
          <cell r="DG77">
            <v>205</v>
          </cell>
          <cell r="DH77">
            <v>128</v>
          </cell>
          <cell r="DI77">
            <v>4</v>
          </cell>
          <cell r="DJ77" t="str">
            <v>-</v>
          </cell>
          <cell r="DK77">
            <v>256</v>
          </cell>
          <cell r="DL77" t="str">
            <v>-</v>
          </cell>
          <cell r="DM77">
            <v>364</v>
          </cell>
          <cell r="DN77" t="str">
            <v>-</v>
          </cell>
          <cell r="DO77">
            <v>355</v>
          </cell>
          <cell r="DP77" t="str">
            <v>-</v>
          </cell>
          <cell r="DQ77">
            <v>0</v>
          </cell>
          <cell r="DR77" t="str">
            <v>-</v>
          </cell>
          <cell r="DS77">
            <v>144</v>
          </cell>
          <cell r="DT77" t="str">
            <v>-</v>
          </cell>
          <cell r="DU77">
            <v>36</v>
          </cell>
          <cell r="DV77" t="str">
            <v>-</v>
          </cell>
          <cell r="DW77">
            <v>0</v>
          </cell>
          <cell r="DX77" t="str">
            <v>-</v>
          </cell>
          <cell r="DY77">
            <v>4</v>
          </cell>
        </row>
        <row r="78">
          <cell r="C78">
            <v>700000194</v>
          </cell>
          <cell r="D78" t="str">
            <v>SECTOR LLUVIA MARCELA</v>
          </cell>
          <cell r="E78">
            <v>2025</v>
          </cell>
          <cell r="F78">
            <v>202514</v>
          </cell>
          <cell r="G78">
            <v>1423</v>
          </cell>
          <cell r="H78">
            <v>1352</v>
          </cell>
          <cell r="I78">
            <v>551</v>
          </cell>
          <cell r="J78" t="str">
            <v>-</v>
          </cell>
          <cell r="K78">
            <v>-2</v>
          </cell>
          <cell r="L78">
            <v>9</v>
          </cell>
          <cell r="M78">
            <v>835</v>
          </cell>
          <cell r="N78">
            <v>902</v>
          </cell>
          <cell r="O78">
            <v>0</v>
          </cell>
          <cell r="P78" t="str">
            <v>-</v>
          </cell>
          <cell r="Q78">
            <v>1</v>
          </cell>
          <cell r="R78" t="str">
            <v>-</v>
          </cell>
          <cell r="S78">
            <v>1</v>
          </cell>
          <cell r="T78" t="str">
            <v>-</v>
          </cell>
          <cell r="U78">
            <v>834</v>
          </cell>
          <cell r="V78" t="str">
            <v>-</v>
          </cell>
          <cell r="W78">
            <v>0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664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421</v>
          </cell>
          <cell r="AH78" t="str">
            <v>-</v>
          </cell>
          <cell r="AI78" t="str">
            <v>-</v>
          </cell>
          <cell r="AJ78" t="str">
            <v>-</v>
          </cell>
          <cell r="AK78">
            <v>171</v>
          </cell>
          <cell r="AL78" t="str">
            <v>-</v>
          </cell>
          <cell r="AM78">
            <v>58.678847505270561</v>
          </cell>
          <cell r="AN78">
            <v>62.9</v>
          </cell>
          <cell r="AO78">
            <v>250</v>
          </cell>
          <cell r="AP78" t="str">
            <v>-</v>
          </cell>
          <cell r="AQ78">
            <v>280</v>
          </cell>
          <cell r="AR78" t="str">
            <v>-</v>
          </cell>
          <cell r="AS78">
            <v>0</v>
          </cell>
          <cell r="AT78" t="str">
            <v>-</v>
          </cell>
          <cell r="AU78">
            <v>121</v>
          </cell>
          <cell r="AV78" t="str">
            <v>-</v>
          </cell>
          <cell r="AW78">
            <v>13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724</v>
          </cell>
          <cell r="BB78">
            <v>789</v>
          </cell>
          <cell r="BC78">
            <v>50.878425860857348</v>
          </cell>
          <cell r="BD78">
            <v>55</v>
          </cell>
          <cell r="BE78" t="str">
            <v>-</v>
          </cell>
          <cell r="BF78" t="str">
            <v>-</v>
          </cell>
          <cell r="BG78">
            <v>493536.21</v>
          </cell>
          <cell r="BH78">
            <v>471513</v>
          </cell>
          <cell r="BI78">
            <v>412102734</v>
          </cell>
          <cell r="BJ78">
            <v>425304769</v>
          </cell>
          <cell r="BK78">
            <v>408127455</v>
          </cell>
          <cell r="BL78" t="str">
            <v>-</v>
          </cell>
          <cell r="BM78">
            <v>3975279</v>
          </cell>
          <cell r="BN78" t="str">
            <v>-</v>
          </cell>
          <cell r="BO78">
            <v>303254169</v>
          </cell>
          <cell r="BP78" t="str">
            <v>-</v>
          </cell>
          <cell r="BQ78">
            <v>3975279</v>
          </cell>
          <cell r="BR78" t="str">
            <v>-</v>
          </cell>
          <cell r="BS78">
            <v>761</v>
          </cell>
          <cell r="BT78" t="str">
            <v>-</v>
          </cell>
          <cell r="BU78">
            <v>299278890</v>
          </cell>
          <cell r="BV78" t="str">
            <v>-</v>
          </cell>
          <cell r="BW78">
            <v>584</v>
          </cell>
          <cell r="BX78" t="str">
            <v>-</v>
          </cell>
          <cell r="BY78">
            <v>428</v>
          </cell>
          <cell r="BZ78" t="str">
            <v>-</v>
          </cell>
          <cell r="CA78">
            <v>92710825</v>
          </cell>
          <cell r="CB78" t="str">
            <v>-</v>
          </cell>
          <cell r="CC78">
            <v>569</v>
          </cell>
          <cell r="CD78" t="str">
            <v>-</v>
          </cell>
          <cell r="CE78">
            <v>400</v>
          </cell>
          <cell r="CF78" t="str">
            <v>-</v>
          </cell>
          <cell r="CG78">
            <v>0</v>
          </cell>
          <cell r="CH78" t="str">
            <v>-</v>
          </cell>
          <cell r="CI78">
            <v>143</v>
          </cell>
          <cell r="CJ78" t="str">
            <v>-</v>
          </cell>
          <cell r="CK78">
            <v>15</v>
          </cell>
          <cell r="CL78" t="str">
            <v>-</v>
          </cell>
          <cell r="CM78">
            <v>16137740</v>
          </cell>
          <cell r="CN78" t="str">
            <v>-</v>
          </cell>
          <cell r="CO78">
            <v>108848565</v>
          </cell>
          <cell r="CP78" t="str">
            <v>-</v>
          </cell>
          <cell r="CQ78">
            <v>0</v>
          </cell>
          <cell r="CR78" t="str">
            <v>-</v>
          </cell>
          <cell r="CS78">
            <v>27</v>
          </cell>
          <cell r="CT78" t="str">
            <v>-</v>
          </cell>
          <cell r="CU78">
            <v>321</v>
          </cell>
          <cell r="CV78">
            <v>260</v>
          </cell>
          <cell r="CW78">
            <v>193</v>
          </cell>
          <cell r="CX78">
            <v>178</v>
          </cell>
          <cell r="CY78">
            <v>74</v>
          </cell>
          <cell r="CZ78">
            <v>86</v>
          </cell>
          <cell r="DA78">
            <v>67</v>
          </cell>
          <cell r="DB78">
            <v>71</v>
          </cell>
          <cell r="DC78">
            <v>46</v>
          </cell>
          <cell r="DD78">
            <v>46</v>
          </cell>
          <cell r="DE78">
            <v>19</v>
          </cell>
          <cell r="DF78">
            <v>18</v>
          </cell>
          <cell r="DG78">
            <v>132</v>
          </cell>
          <cell r="DH78">
            <v>135</v>
          </cell>
          <cell r="DI78">
            <v>39</v>
          </cell>
          <cell r="DJ78" t="str">
            <v>-</v>
          </cell>
          <cell r="DK78">
            <v>359</v>
          </cell>
          <cell r="DL78" t="str">
            <v>-</v>
          </cell>
          <cell r="DM78">
            <v>513</v>
          </cell>
          <cell r="DN78" t="str">
            <v>-</v>
          </cell>
          <cell r="DO78">
            <v>394</v>
          </cell>
          <cell r="DP78" t="str">
            <v>-</v>
          </cell>
          <cell r="DQ78">
            <v>0</v>
          </cell>
          <cell r="DR78" t="str">
            <v>-</v>
          </cell>
          <cell r="DS78">
            <v>142</v>
          </cell>
          <cell r="DT78" t="str">
            <v>-</v>
          </cell>
          <cell r="DU78">
            <v>15</v>
          </cell>
          <cell r="DV78" t="str">
            <v>-</v>
          </cell>
          <cell r="DW78">
            <v>0</v>
          </cell>
          <cell r="DX78" t="str">
            <v>-</v>
          </cell>
          <cell r="DY78">
            <v>47</v>
          </cell>
        </row>
        <row r="79">
          <cell r="C79">
            <v>700000196</v>
          </cell>
          <cell r="D79" t="str">
            <v>SECTOR YARUMO</v>
          </cell>
          <cell r="E79">
            <v>2025</v>
          </cell>
          <cell r="F79">
            <v>202514</v>
          </cell>
          <cell r="G79">
            <v>0</v>
          </cell>
          <cell r="H79" t="str">
            <v>-</v>
          </cell>
          <cell r="I79">
            <v>0</v>
          </cell>
          <cell r="J79" t="str">
            <v>-</v>
          </cell>
          <cell r="K79">
            <v>0</v>
          </cell>
          <cell r="L79" t="str">
            <v>-</v>
          </cell>
          <cell r="M79">
            <v>0</v>
          </cell>
          <cell r="N79" t="str">
            <v>-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0</v>
          </cell>
          <cell r="T79" t="str">
            <v>-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0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0</v>
          </cell>
          <cell r="AH79" t="str">
            <v>-</v>
          </cell>
          <cell r="AI79" t="str">
            <v>-</v>
          </cell>
          <cell r="AJ79" t="str">
            <v>-</v>
          </cell>
          <cell r="AK79">
            <v>0</v>
          </cell>
          <cell r="AL79" t="str">
            <v>-</v>
          </cell>
          <cell r="AM79">
            <v>0</v>
          </cell>
          <cell r="AN79" t="str">
            <v>-</v>
          </cell>
          <cell r="AO79">
            <v>0</v>
          </cell>
          <cell r="AP79" t="str">
            <v>-</v>
          </cell>
          <cell r="AQ79">
            <v>0</v>
          </cell>
          <cell r="AR79" t="str">
            <v>-</v>
          </cell>
          <cell r="AS79">
            <v>0</v>
          </cell>
          <cell r="AT79" t="str">
            <v>-</v>
          </cell>
          <cell r="AU79">
            <v>0</v>
          </cell>
          <cell r="AV79" t="str">
            <v>-</v>
          </cell>
          <cell r="AW79">
            <v>0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0</v>
          </cell>
          <cell r="BB79" t="str">
            <v>-</v>
          </cell>
          <cell r="BC79">
            <v>0</v>
          </cell>
          <cell r="BD79" t="str">
            <v>-</v>
          </cell>
          <cell r="BE79" t="str">
            <v>-</v>
          </cell>
          <cell r="BF79" t="str">
            <v>-</v>
          </cell>
          <cell r="BG79">
            <v>0</v>
          </cell>
          <cell r="BH79" t="str">
            <v>-</v>
          </cell>
          <cell r="BI79">
            <v>0</v>
          </cell>
          <cell r="BJ79" t="str">
            <v>-</v>
          </cell>
          <cell r="BK79">
            <v>0</v>
          </cell>
          <cell r="BL79" t="str">
            <v>-</v>
          </cell>
          <cell r="BM79">
            <v>0</v>
          </cell>
          <cell r="BN79" t="str">
            <v>-</v>
          </cell>
          <cell r="BO79">
            <v>0</v>
          </cell>
          <cell r="BP79" t="str">
            <v>-</v>
          </cell>
          <cell r="BQ79">
            <v>0</v>
          </cell>
          <cell r="BR79" t="str">
            <v>-</v>
          </cell>
          <cell r="BS79">
            <v>0</v>
          </cell>
          <cell r="BT79" t="str">
            <v>-</v>
          </cell>
          <cell r="BU79">
            <v>0</v>
          </cell>
          <cell r="BV79" t="str">
            <v>-</v>
          </cell>
          <cell r="BW79">
            <v>0</v>
          </cell>
          <cell r="BX79" t="str">
            <v>-</v>
          </cell>
          <cell r="BY79">
            <v>0</v>
          </cell>
          <cell r="BZ79" t="str">
            <v>-</v>
          </cell>
          <cell r="CA79">
            <v>0</v>
          </cell>
          <cell r="CB79" t="str">
            <v>-</v>
          </cell>
          <cell r="CC79">
            <v>0</v>
          </cell>
          <cell r="CD79" t="str">
            <v>-</v>
          </cell>
          <cell r="CE79">
            <v>0</v>
          </cell>
          <cell r="CF79" t="str">
            <v>-</v>
          </cell>
          <cell r="CG79">
            <v>0</v>
          </cell>
          <cell r="CH79" t="str">
            <v>-</v>
          </cell>
          <cell r="CI79">
            <v>0</v>
          </cell>
          <cell r="CJ79" t="str">
            <v>-</v>
          </cell>
          <cell r="CK79">
            <v>0</v>
          </cell>
          <cell r="CL79" t="str">
            <v>-</v>
          </cell>
          <cell r="CM79">
            <v>0</v>
          </cell>
          <cell r="CN79" t="str">
            <v>-</v>
          </cell>
          <cell r="CO79">
            <v>0</v>
          </cell>
          <cell r="CP79" t="str">
            <v>-</v>
          </cell>
          <cell r="CQ79">
            <v>0</v>
          </cell>
          <cell r="CR79" t="str">
            <v>-</v>
          </cell>
          <cell r="CS79">
            <v>0</v>
          </cell>
          <cell r="CT79" t="str">
            <v>-</v>
          </cell>
          <cell r="CU79">
            <v>0</v>
          </cell>
          <cell r="CV79" t="str">
            <v>-</v>
          </cell>
          <cell r="CW79">
            <v>0</v>
          </cell>
          <cell r="CX79" t="str">
            <v>-</v>
          </cell>
          <cell r="CY79">
            <v>0</v>
          </cell>
          <cell r="CZ79" t="str">
            <v>-</v>
          </cell>
          <cell r="DA79">
            <v>0</v>
          </cell>
          <cell r="DB79" t="str">
            <v>-</v>
          </cell>
          <cell r="DC79">
            <v>0</v>
          </cell>
          <cell r="DD79" t="str">
            <v>-</v>
          </cell>
          <cell r="DE79">
            <v>0</v>
          </cell>
          <cell r="DF79" t="str">
            <v>-</v>
          </cell>
          <cell r="DG79">
            <v>0</v>
          </cell>
          <cell r="DH79" t="str">
            <v>-</v>
          </cell>
          <cell r="DI79">
            <v>0</v>
          </cell>
          <cell r="DJ79" t="str">
            <v>-</v>
          </cell>
          <cell r="DK79">
            <v>0</v>
          </cell>
          <cell r="DL79" t="str">
            <v>-</v>
          </cell>
          <cell r="DM79">
            <v>0</v>
          </cell>
          <cell r="DN79" t="str">
            <v>-</v>
          </cell>
          <cell r="DO79">
            <v>0</v>
          </cell>
          <cell r="DP79" t="str">
            <v>-</v>
          </cell>
          <cell r="DQ79">
            <v>0</v>
          </cell>
          <cell r="DR79" t="str">
            <v>-</v>
          </cell>
          <cell r="DS79">
            <v>0</v>
          </cell>
          <cell r="DT79" t="str">
            <v>-</v>
          </cell>
          <cell r="DU79">
            <v>0</v>
          </cell>
          <cell r="DV79" t="str">
            <v>-</v>
          </cell>
          <cell r="DW79">
            <v>0</v>
          </cell>
          <cell r="DX79" t="str">
            <v>-</v>
          </cell>
          <cell r="DY79">
            <v>0</v>
          </cell>
        </row>
        <row r="80">
          <cell r="C80">
            <v>700000197</v>
          </cell>
          <cell r="D80" t="str">
            <v>SECTOR BAMBU SANDRA</v>
          </cell>
          <cell r="E80">
            <v>2025</v>
          </cell>
          <cell r="F80">
            <v>202514</v>
          </cell>
          <cell r="G80">
            <v>1251</v>
          </cell>
          <cell r="H80">
            <v>1328</v>
          </cell>
          <cell r="I80">
            <v>583</v>
          </cell>
          <cell r="J80" t="str">
            <v>-</v>
          </cell>
          <cell r="K80">
            <v>-66</v>
          </cell>
          <cell r="L80">
            <v>8</v>
          </cell>
          <cell r="M80">
            <v>284</v>
          </cell>
          <cell r="N80">
            <v>856</v>
          </cell>
          <cell r="O80">
            <v>0</v>
          </cell>
          <cell r="P80" t="str">
            <v>-</v>
          </cell>
          <cell r="Q80">
            <v>2</v>
          </cell>
          <cell r="R80" t="str">
            <v>-</v>
          </cell>
          <cell r="S80">
            <v>4</v>
          </cell>
          <cell r="T80" t="str">
            <v>-</v>
          </cell>
          <cell r="U80">
            <v>281</v>
          </cell>
          <cell r="V80" t="str">
            <v>-</v>
          </cell>
          <cell r="W80">
            <v>1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252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92</v>
          </cell>
          <cell r="AH80" t="str">
            <v>-</v>
          </cell>
          <cell r="AI80" t="str">
            <v>-</v>
          </cell>
          <cell r="AJ80" t="str">
            <v>-</v>
          </cell>
          <cell r="AK80">
            <v>32</v>
          </cell>
          <cell r="AL80" t="str">
            <v>-</v>
          </cell>
          <cell r="AM80">
            <v>22.701838529176658</v>
          </cell>
          <cell r="AN80">
            <v>64.7</v>
          </cell>
          <cell r="AO80">
            <v>60</v>
          </cell>
          <cell r="AP80" t="str">
            <v>-</v>
          </cell>
          <cell r="AQ80">
            <v>94</v>
          </cell>
          <cell r="AR80" t="str">
            <v>-</v>
          </cell>
          <cell r="AS80">
            <v>0</v>
          </cell>
          <cell r="AT80" t="str">
            <v>-</v>
          </cell>
          <cell r="AU80">
            <v>82</v>
          </cell>
          <cell r="AV80" t="str">
            <v>-</v>
          </cell>
          <cell r="AW80">
            <v>16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266</v>
          </cell>
          <cell r="BB80">
            <v>758</v>
          </cell>
          <cell r="BC80">
            <v>21.262989608313347</v>
          </cell>
          <cell r="BD80">
            <v>57.3</v>
          </cell>
          <cell r="BE80" t="str">
            <v>-</v>
          </cell>
          <cell r="BF80" t="str">
            <v>-</v>
          </cell>
          <cell r="BG80">
            <v>586151.12</v>
          </cell>
          <cell r="BH80">
            <v>497451</v>
          </cell>
          <cell r="BI80">
            <v>166466919</v>
          </cell>
          <cell r="BJ80">
            <v>427616312</v>
          </cell>
          <cell r="BK80">
            <v>165769204</v>
          </cell>
          <cell r="BL80" t="str">
            <v>-</v>
          </cell>
          <cell r="BM80">
            <v>697715</v>
          </cell>
          <cell r="BN80" t="str">
            <v>-</v>
          </cell>
          <cell r="BO80">
            <v>131147944</v>
          </cell>
          <cell r="BP80" t="str">
            <v>-</v>
          </cell>
          <cell r="BQ80">
            <v>697715</v>
          </cell>
          <cell r="BR80" t="str">
            <v>-</v>
          </cell>
          <cell r="BS80">
            <v>268</v>
          </cell>
          <cell r="BT80" t="str">
            <v>-</v>
          </cell>
          <cell r="BU80">
            <v>130450229</v>
          </cell>
          <cell r="BV80" t="str">
            <v>-</v>
          </cell>
          <cell r="BW80">
            <v>191</v>
          </cell>
          <cell r="BX80" t="str">
            <v>-</v>
          </cell>
          <cell r="BY80">
            <v>349</v>
          </cell>
          <cell r="BZ80" t="str">
            <v>-</v>
          </cell>
          <cell r="CA80">
            <v>30992444</v>
          </cell>
          <cell r="CB80" t="str">
            <v>-</v>
          </cell>
          <cell r="CC80">
            <v>465</v>
          </cell>
          <cell r="CD80" t="str">
            <v>-</v>
          </cell>
          <cell r="CE80">
            <v>393</v>
          </cell>
          <cell r="CF80" t="str">
            <v>-</v>
          </cell>
          <cell r="CG80">
            <v>0</v>
          </cell>
          <cell r="CH80" t="str">
            <v>-</v>
          </cell>
          <cell r="CI80">
            <v>178</v>
          </cell>
          <cell r="CJ80" t="str">
            <v>-</v>
          </cell>
          <cell r="CK80">
            <v>25</v>
          </cell>
          <cell r="CL80" t="str">
            <v>-</v>
          </cell>
          <cell r="CM80">
            <v>4326531</v>
          </cell>
          <cell r="CN80" t="str">
            <v>-</v>
          </cell>
          <cell r="CO80">
            <v>35318975</v>
          </cell>
          <cell r="CP80" t="str">
            <v>-</v>
          </cell>
          <cell r="CQ80">
            <v>0</v>
          </cell>
          <cell r="CR80" t="str">
            <v>-</v>
          </cell>
          <cell r="CS80">
            <v>-29</v>
          </cell>
          <cell r="CT80" t="str">
            <v>-</v>
          </cell>
          <cell r="CU80">
            <v>617</v>
          </cell>
          <cell r="CV80">
            <v>214</v>
          </cell>
          <cell r="CW80">
            <v>221</v>
          </cell>
          <cell r="CX80">
            <v>173</v>
          </cell>
          <cell r="CY80">
            <v>129</v>
          </cell>
          <cell r="CZ80">
            <v>89</v>
          </cell>
          <cell r="DA80">
            <v>80</v>
          </cell>
          <cell r="DB80">
            <v>65</v>
          </cell>
          <cell r="DC80">
            <v>39</v>
          </cell>
          <cell r="DD80">
            <v>37</v>
          </cell>
          <cell r="DE80">
            <v>40</v>
          </cell>
          <cell r="DF80">
            <v>30</v>
          </cell>
          <cell r="DG80">
            <v>159</v>
          </cell>
          <cell r="DH80">
            <v>132</v>
          </cell>
          <cell r="DI80">
            <v>9</v>
          </cell>
          <cell r="DJ80" t="str">
            <v>-</v>
          </cell>
          <cell r="DK80">
            <v>273</v>
          </cell>
          <cell r="DL80" t="str">
            <v>-</v>
          </cell>
          <cell r="DM80">
            <v>395</v>
          </cell>
          <cell r="DN80" t="str">
            <v>-</v>
          </cell>
          <cell r="DO80">
            <v>381</v>
          </cell>
          <cell r="DP80" t="str">
            <v>-</v>
          </cell>
          <cell r="DQ80">
            <v>0</v>
          </cell>
          <cell r="DR80" t="str">
            <v>-</v>
          </cell>
          <cell r="DS80">
            <v>177</v>
          </cell>
          <cell r="DT80" t="str">
            <v>-</v>
          </cell>
          <cell r="DU80">
            <v>25</v>
          </cell>
          <cell r="DV80" t="str">
            <v>-</v>
          </cell>
          <cell r="DW80">
            <v>0</v>
          </cell>
          <cell r="DX80" t="str">
            <v>-</v>
          </cell>
          <cell r="DY80">
            <v>11</v>
          </cell>
        </row>
        <row r="81">
          <cell r="C81">
            <v>700000202</v>
          </cell>
          <cell r="D81" t="str">
            <v>SECTOR MUSICA DIANA</v>
          </cell>
          <cell r="E81">
            <v>2025</v>
          </cell>
          <cell r="F81">
            <v>202514</v>
          </cell>
          <cell r="G81">
            <v>2354</v>
          </cell>
          <cell r="H81">
            <v>2414</v>
          </cell>
          <cell r="I81">
            <v>910</v>
          </cell>
          <cell r="J81" t="str">
            <v>-</v>
          </cell>
          <cell r="K81">
            <v>-110</v>
          </cell>
          <cell r="L81">
            <v>6</v>
          </cell>
          <cell r="M81">
            <v>1010</v>
          </cell>
          <cell r="N81">
            <v>1587</v>
          </cell>
          <cell r="O81">
            <v>0</v>
          </cell>
          <cell r="P81" t="str">
            <v>-</v>
          </cell>
          <cell r="Q81">
            <v>0</v>
          </cell>
          <cell r="R81" t="str">
            <v>-</v>
          </cell>
          <cell r="S81">
            <v>5</v>
          </cell>
          <cell r="T81" t="str">
            <v>-</v>
          </cell>
          <cell r="U81">
            <v>1008</v>
          </cell>
          <cell r="V81" t="str">
            <v>-</v>
          </cell>
          <cell r="W81">
            <v>2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763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466</v>
          </cell>
          <cell r="AH81" t="str">
            <v>-</v>
          </cell>
          <cell r="AI81" t="str">
            <v>-</v>
          </cell>
          <cell r="AJ81" t="str">
            <v>-</v>
          </cell>
          <cell r="AK81">
            <v>247</v>
          </cell>
          <cell r="AL81" t="str">
            <v>-</v>
          </cell>
          <cell r="AM81">
            <v>42.905692438402724</v>
          </cell>
          <cell r="AN81">
            <v>63.9</v>
          </cell>
          <cell r="AO81">
            <v>219</v>
          </cell>
          <cell r="AP81" t="str">
            <v>-</v>
          </cell>
          <cell r="AQ81">
            <v>392</v>
          </cell>
          <cell r="AR81" t="str">
            <v>-</v>
          </cell>
          <cell r="AS81">
            <v>0</v>
          </cell>
          <cell r="AT81" t="str">
            <v>-</v>
          </cell>
          <cell r="AU81">
            <v>135</v>
          </cell>
          <cell r="AV81" t="str">
            <v>-</v>
          </cell>
          <cell r="AW81">
            <v>17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932</v>
          </cell>
          <cell r="BB81">
            <v>1392</v>
          </cell>
          <cell r="BC81">
            <v>39.592183517417162</v>
          </cell>
          <cell r="BD81">
            <v>56</v>
          </cell>
          <cell r="BE81" t="str">
            <v>-</v>
          </cell>
          <cell r="BF81" t="str">
            <v>-</v>
          </cell>
          <cell r="BG81">
            <v>414701.16</v>
          </cell>
          <cell r="BH81">
            <v>413108</v>
          </cell>
          <cell r="BI81">
            <v>418848168.80000001</v>
          </cell>
          <cell r="BJ81">
            <v>655602398</v>
          </cell>
          <cell r="BK81">
            <v>417580722</v>
          </cell>
          <cell r="BL81" t="str">
            <v>-</v>
          </cell>
          <cell r="BM81">
            <v>1267446.8</v>
          </cell>
          <cell r="BN81" t="str">
            <v>-</v>
          </cell>
          <cell r="BO81">
            <v>317212820.80000001</v>
          </cell>
          <cell r="BP81" t="str">
            <v>-</v>
          </cell>
          <cell r="BQ81">
            <v>1267446.8</v>
          </cell>
          <cell r="BR81" t="str">
            <v>-</v>
          </cell>
          <cell r="BS81">
            <v>896</v>
          </cell>
          <cell r="BT81" t="str">
            <v>-</v>
          </cell>
          <cell r="BU81">
            <v>315945374</v>
          </cell>
          <cell r="BV81" t="str">
            <v>-</v>
          </cell>
          <cell r="BW81">
            <v>637</v>
          </cell>
          <cell r="BX81" t="str">
            <v>-</v>
          </cell>
          <cell r="BY81">
            <v>875</v>
          </cell>
          <cell r="BZ81" t="str">
            <v>-</v>
          </cell>
          <cell r="CA81">
            <v>89410285</v>
          </cell>
          <cell r="CB81" t="str">
            <v>-</v>
          </cell>
          <cell r="CC81">
            <v>899</v>
          </cell>
          <cell r="CD81" t="str">
            <v>-</v>
          </cell>
          <cell r="CE81">
            <v>728</v>
          </cell>
          <cell r="CF81" t="str">
            <v>-</v>
          </cell>
          <cell r="CG81">
            <v>0</v>
          </cell>
          <cell r="CH81" t="str">
            <v>-</v>
          </cell>
          <cell r="CI81">
            <v>185</v>
          </cell>
          <cell r="CJ81" t="str">
            <v>-</v>
          </cell>
          <cell r="CK81">
            <v>24</v>
          </cell>
          <cell r="CL81" t="str">
            <v>-</v>
          </cell>
          <cell r="CM81">
            <v>12225063</v>
          </cell>
          <cell r="CN81" t="str">
            <v>-</v>
          </cell>
          <cell r="CO81">
            <v>101635348</v>
          </cell>
          <cell r="CP81" t="str">
            <v>-</v>
          </cell>
          <cell r="CQ81">
            <v>0</v>
          </cell>
          <cell r="CR81" t="str">
            <v>-</v>
          </cell>
          <cell r="CS81">
            <v>-44</v>
          </cell>
          <cell r="CT81" t="str">
            <v>-</v>
          </cell>
          <cell r="CU81">
            <v>706</v>
          </cell>
          <cell r="CV81">
            <v>411</v>
          </cell>
          <cell r="CW81">
            <v>444</v>
          </cell>
          <cell r="CX81">
            <v>309</v>
          </cell>
          <cell r="CY81">
            <v>194</v>
          </cell>
          <cell r="CZ81">
            <v>178</v>
          </cell>
          <cell r="DA81">
            <v>166</v>
          </cell>
          <cell r="DB81">
            <v>132</v>
          </cell>
          <cell r="DC81">
            <v>107</v>
          </cell>
          <cell r="DD81">
            <v>86</v>
          </cell>
          <cell r="DE81">
            <v>84</v>
          </cell>
          <cell r="DF81">
            <v>84</v>
          </cell>
          <cell r="DG81">
            <v>357</v>
          </cell>
          <cell r="DH81">
            <v>302</v>
          </cell>
          <cell r="DI81">
            <v>41</v>
          </cell>
          <cell r="DJ81" t="str">
            <v>-</v>
          </cell>
          <cell r="DK81">
            <v>682</v>
          </cell>
          <cell r="DL81" t="str">
            <v>-</v>
          </cell>
          <cell r="DM81">
            <v>762</v>
          </cell>
          <cell r="DN81" t="str">
            <v>-</v>
          </cell>
          <cell r="DO81">
            <v>702</v>
          </cell>
          <cell r="DP81" t="str">
            <v>-</v>
          </cell>
          <cell r="DQ81">
            <v>0</v>
          </cell>
          <cell r="DR81" t="str">
            <v>-</v>
          </cell>
          <cell r="DS81">
            <v>184</v>
          </cell>
          <cell r="DT81" t="str">
            <v>-</v>
          </cell>
          <cell r="DU81">
            <v>24</v>
          </cell>
          <cell r="DV81" t="str">
            <v>-</v>
          </cell>
          <cell r="DW81">
            <v>0</v>
          </cell>
          <cell r="DX81" t="str">
            <v>-</v>
          </cell>
          <cell r="DY81">
            <v>46</v>
          </cell>
        </row>
        <row r="82">
          <cell r="C82">
            <v>700000205</v>
          </cell>
          <cell r="D82" t="str">
            <v>SECTOR MERENGUE REMEDIOS</v>
          </cell>
          <cell r="E82">
            <v>2025</v>
          </cell>
          <cell r="F82">
            <v>202514</v>
          </cell>
          <cell r="G82">
            <v>1579</v>
          </cell>
          <cell r="H82">
            <v>1513</v>
          </cell>
          <cell r="I82">
            <v>578</v>
          </cell>
          <cell r="J82" t="str">
            <v>-</v>
          </cell>
          <cell r="K82">
            <v>-59</v>
          </cell>
          <cell r="L82">
            <v>7</v>
          </cell>
          <cell r="M82">
            <v>591</v>
          </cell>
          <cell r="N82">
            <v>1025</v>
          </cell>
          <cell r="O82">
            <v>0</v>
          </cell>
          <cell r="P82" t="str">
            <v>-</v>
          </cell>
          <cell r="Q82">
            <v>0</v>
          </cell>
          <cell r="R82" t="str">
            <v>-</v>
          </cell>
          <cell r="S82">
            <v>2</v>
          </cell>
          <cell r="T82" t="str">
            <v>-</v>
          </cell>
          <cell r="U82">
            <v>590</v>
          </cell>
          <cell r="V82" t="str">
            <v>-</v>
          </cell>
          <cell r="W82">
            <v>1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439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287</v>
          </cell>
          <cell r="AH82" t="str">
            <v>-</v>
          </cell>
          <cell r="AI82" t="str">
            <v>-</v>
          </cell>
          <cell r="AJ82" t="str">
            <v>-</v>
          </cell>
          <cell r="AK82">
            <v>152</v>
          </cell>
          <cell r="AL82" t="str">
            <v>-</v>
          </cell>
          <cell r="AM82">
            <v>37.42875237492084</v>
          </cell>
          <cell r="AN82">
            <v>62.3</v>
          </cell>
          <cell r="AO82">
            <v>135</v>
          </cell>
          <cell r="AP82" t="str">
            <v>-</v>
          </cell>
          <cell r="AQ82">
            <v>201</v>
          </cell>
          <cell r="AR82" t="str">
            <v>-</v>
          </cell>
          <cell r="AS82">
            <v>0</v>
          </cell>
          <cell r="AT82" t="str">
            <v>-</v>
          </cell>
          <cell r="AU82">
            <v>90</v>
          </cell>
          <cell r="AV82" t="str">
            <v>-</v>
          </cell>
          <cell r="AW82">
            <v>13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533</v>
          </cell>
          <cell r="BB82">
            <v>870</v>
          </cell>
          <cell r="BC82">
            <v>33.755541481950601</v>
          </cell>
          <cell r="BD82">
            <v>52.9</v>
          </cell>
          <cell r="BE82" t="str">
            <v>-</v>
          </cell>
          <cell r="BF82" t="str">
            <v>-</v>
          </cell>
          <cell r="BG82">
            <v>537949.26</v>
          </cell>
          <cell r="BH82">
            <v>471456</v>
          </cell>
          <cell r="BI82">
            <v>317928010</v>
          </cell>
          <cell r="BJ82">
            <v>483242448</v>
          </cell>
          <cell r="BK82">
            <v>317753455</v>
          </cell>
          <cell r="BL82" t="str">
            <v>-</v>
          </cell>
          <cell r="BM82">
            <v>174555</v>
          </cell>
          <cell r="BN82" t="str">
            <v>-</v>
          </cell>
          <cell r="BO82">
            <v>259760720</v>
          </cell>
          <cell r="BP82" t="str">
            <v>-</v>
          </cell>
          <cell r="BQ82">
            <v>174555</v>
          </cell>
          <cell r="BR82" t="str">
            <v>-</v>
          </cell>
          <cell r="BS82">
            <v>560</v>
          </cell>
          <cell r="BT82" t="str">
            <v>-</v>
          </cell>
          <cell r="BU82">
            <v>259586165</v>
          </cell>
          <cell r="BV82" t="str">
            <v>-</v>
          </cell>
          <cell r="BW82">
            <v>347</v>
          </cell>
          <cell r="BX82" t="str">
            <v>-</v>
          </cell>
          <cell r="BY82">
            <v>708</v>
          </cell>
          <cell r="BZ82" t="str">
            <v>-</v>
          </cell>
          <cell r="CA82">
            <v>48479751</v>
          </cell>
          <cell r="CB82" t="str">
            <v>-</v>
          </cell>
          <cell r="CC82">
            <v>583</v>
          </cell>
          <cell r="CD82" t="str">
            <v>-</v>
          </cell>
          <cell r="CE82">
            <v>444</v>
          </cell>
          <cell r="CF82" t="str">
            <v>-</v>
          </cell>
          <cell r="CG82">
            <v>0</v>
          </cell>
          <cell r="CH82" t="str">
            <v>-</v>
          </cell>
          <cell r="CI82">
            <v>139</v>
          </cell>
          <cell r="CJ82" t="str">
            <v>-</v>
          </cell>
          <cell r="CK82">
            <v>14</v>
          </cell>
          <cell r="CL82" t="str">
            <v>-</v>
          </cell>
          <cell r="CM82">
            <v>9687539</v>
          </cell>
          <cell r="CN82" t="str">
            <v>-</v>
          </cell>
          <cell r="CO82">
            <v>58167290</v>
          </cell>
          <cell r="CP82" t="str">
            <v>-</v>
          </cell>
          <cell r="CQ82">
            <v>0</v>
          </cell>
          <cell r="CR82" t="str">
            <v>-</v>
          </cell>
          <cell r="CS82">
            <v>-58</v>
          </cell>
          <cell r="CT82" t="str">
            <v>-</v>
          </cell>
          <cell r="CU82">
            <v>584</v>
          </cell>
          <cell r="CV82">
            <v>312</v>
          </cell>
          <cell r="CW82">
            <v>305</v>
          </cell>
          <cell r="CX82">
            <v>221</v>
          </cell>
          <cell r="CY82">
            <v>99</v>
          </cell>
          <cell r="CZ82">
            <v>118</v>
          </cell>
          <cell r="DA82">
            <v>108</v>
          </cell>
          <cell r="DB82">
            <v>114</v>
          </cell>
          <cell r="DC82">
            <v>95</v>
          </cell>
          <cell r="DD82">
            <v>84</v>
          </cell>
          <cell r="DE82">
            <v>106</v>
          </cell>
          <cell r="DF82">
            <v>56</v>
          </cell>
          <cell r="DG82">
            <v>309</v>
          </cell>
          <cell r="DH82">
            <v>254</v>
          </cell>
          <cell r="DI82">
            <v>45</v>
          </cell>
          <cell r="DJ82" t="str">
            <v>-</v>
          </cell>
          <cell r="DK82">
            <v>491</v>
          </cell>
          <cell r="DL82" t="str">
            <v>-</v>
          </cell>
          <cell r="DM82">
            <v>510</v>
          </cell>
          <cell r="DN82" t="str">
            <v>-</v>
          </cell>
          <cell r="DO82">
            <v>428</v>
          </cell>
          <cell r="DP82" t="str">
            <v>-</v>
          </cell>
          <cell r="DQ82">
            <v>0</v>
          </cell>
          <cell r="DR82" t="str">
            <v>-</v>
          </cell>
          <cell r="DS82">
            <v>136</v>
          </cell>
          <cell r="DT82" t="str">
            <v>-</v>
          </cell>
          <cell r="DU82">
            <v>14</v>
          </cell>
          <cell r="DV82" t="str">
            <v>-</v>
          </cell>
          <cell r="DW82">
            <v>0</v>
          </cell>
          <cell r="DX82" t="str">
            <v>-</v>
          </cell>
          <cell r="DY82">
            <v>48</v>
          </cell>
        </row>
        <row r="83">
          <cell r="C83">
            <v>700000210</v>
          </cell>
          <cell r="D83" t="str">
            <v>SECTOR ANIS DIANA</v>
          </cell>
          <cell r="E83">
            <v>2025</v>
          </cell>
          <cell r="F83">
            <v>202514</v>
          </cell>
          <cell r="G83">
            <v>1717</v>
          </cell>
          <cell r="H83">
            <v>1712</v>
          </cell>
          <cell r="I83">
            <v>643</v>
          </cell>
          <cell r="J83" t="str">
            <v>-</v>
          </cell>
          <cell r="K83">
            <v>-50</v>
          </cell>
          <cell r="L83">
            <v>9</v>
          </cell>
          <cell r="M83">
            <v>804</v>
          </cell>
          <cell r="N83">
            <v>1131</v>
          </cell>
          <cell r="O83">
            <v>0</v>
          </cell>
          <cell r="P83" t="str">
            <v>-</v>
          </cell>
          <cell r="Q83">
            <v>0</v>
          </cell>
          <cell r="R83" t="str">
            <v>-</v>
          </cell>
          <cell r="S83">
            <v>10</v>
          </cell>
          <cell r="T83" t="str">
            <v>-</v>
          </cell>
          <cell r="U83">
            <v>799</v>
          </cell>
          <cell r="V83" t="str">
            <v>-</v>
          </cell>
          <cell r="W83">
            <v>5</v>
          </cell>
          <cell r="X83" t="str">
            <v>-</v>
          </cell>
          <cell r="Y83" t="str">
            <v>-</v>
          </cell>
          <cell r="Z83" t="str">
            <v>-</v>
          </cell>
          <cell r="AA83">
            <v>651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373</v>
          </cell>
          <cell r="AH83" t="str">
            <v>-</v>
          </cell>
          <cell r="AI83" t="str">
            <v>-</v>
          </cell>
          <cell r="AJ83" t="str">
            <v>-</v>
          </cell>
          <cell r="AK83">
            <v>153</v>
          </cell>
          <cell r="AL83" t="str">
            <v>-</v>
          </cell>
          <cell r="AM83">
            <v>46.825859056493883</v>
          </cell>
          <cell r="AN83">
            <v>63.7</v>
          </cell>
          <cell r="AO83">
            <v>220</v>
          </cell>
          <cell r="AP83" t="str">
            <v>-</v>
          </cell>
          <cell r="AQ83">
            <v>276</v>
          </cell>
          <cell r="AR83" t="str">
            <v>-</v>
          </cell>
          <cell r="AS83">
            <v>0</v>
          </cell>
          <cell r="AT83" t="str">
            <v>-</v>
          </cell>
          <cell r="AU83">
            <v>120</v>
          </cell>
          <cell r="AV83" t="str">
            <v>-</v>
          </cell>
          <cell r="AW83">
            <v>35</v>
          </cell>
          <cell r="AX83" t="str">
            <v>-</v>
          </cell>
          <cell r="AY83" t="str">
            <v>-</v>
          </cell>
          <cell r="AZ83" t="str">
            <v>-</v>
          </cell>
          <cell r="BA83">
            <v>724</v>
          </cell>
          <cell r="BB83">
            <v>1000</v>
          </cell>
          <cell r="BC83">
            <v>42.166569598136284</v>
          </cell>
          <cell r="BD83">
            <v>56.3</v>
          </cell>
          <cell r="BE83" t="str">
            <v>-</v>
          </cell>
          <cell r="BF83" t="str">
            <v>-</v>
          </cell>
          <cell r="BG83">
            <v>534176.22</v>
          </cell>
          <cell r="BH83">
            <v>540708</v>
          </cell>
          <cell r="BI83">
            <v>429477678.10000002</v>
          </cell>
          <cell r="BJ83">
            <v>611541188</v>
          </cell>
          <cell r="BK83">
            <v>427606397</v>
          </cell>
          <cell r="BL83" t="str">
            <v>-</v>
          </cell>
          <cell r="BM83">
            <v>1871281.1</v>
          </cell>
          <cell r="BN83" t="str">
            <v>-</v>
          </cell>
          <cell r="BO83">
            <v>260730724.09999999</v>
          </cell>
          <cell r="BP83" t="str">
            <v>-</v>
          </cell>
          <cell r="BQ83">
            <v>1871281.1</v>
          </cell>
          <cell r="BR83" t="str">
            <v>-</v>
          </cell>
          <cell r="BS83">
            <v>702</v>
          </cell>
          <cell r="BT83" t="str">
            <v>-</v>
          </cell>
          <cell r="BU83">
            <v>258859443</v>
          </cell>
          <cell r="BV83" t="str">
            <v>-</v>
          </cell>
          <cell r="BW83">
            <v>624</v>
          </cell>
          <cell r="BX83" t="str">
            <v>-</v>
          </cell>
          <cell r="BY83">
            <v>613</v>
          </cell>
          <cell r="BZ83" t="str">
            <v>-</v>
          </cell>
          <cell r="CA83">
            <v>149746602</v>
          </cell>
          <cell r="CB83" t="str">
            <v>-</v>
          </cell>
          <cell r="CC83">
            <v>664</v>
          </cell>
          <cell r="CD83" t="str">
            <v>-</v>
          </cell>
          <cell r="CE83">
            <v>476</v>
          </cell>
          <cell r="CF83" t="str">
            <v>-</v>
          </cell>
          <cell r="CG83">
            <v>0</v>
          </cell>
          <cell r="CH83" t="str">
            <v>-</v>
          </cell>
          <cell r="CI83">
            <v>142</v>
          </cell>
          <cell r="CJ83" t="str">
            <v>-</v>
          </cell>
          <cell r="CK83">
            <v>38</v>
          </cell>
          <cell r="CL83" t="str">
            <v>-</v>
          </cell>
          <cell r="CM83">
            <v>19000352</v>
          </cell>
          <cell r="CN83" t="str">
            <v>-</v>
          </cell>
          <cell r="CO83">
            <v>168746954</v>
          </cell>
          <cell r="CP83" t="str">
            <v>-</v>
          </cell>
          <cell r="CQ83">
            <v>0</v>
          </cell>
          <cell r="CR83" t="str">
            <v>-</v>
          </cell>
          <cell r="CS83">
            <v>-10</v>
          </cell>
          <cell r="CT83" t="str">
            <v>-</v>
          </cell>
          <cell r="CU83">
            <v>521</v>
          </cell>
          <cell r="CV83">
            <v>323</v>
          </cell>
          <cell r="CW83">
            <v>242</v>
          </cell>
          <cell r="CX83">
            <v>190</v>
          </cell>
          <cell r="CY83">
            <v>150</v>
          </cell>
          <cell r="CZ83">
            <v>123</v>
          </cell>
          <cell r="DA83">
            <v>104</v>
          </cell>
          <cell r="DB83">
            <v>81</v>
          </cell>
          <cell r="DC83">
            <v>61</v>
          </cell>
          <cell r="DD83">
            <v>52</v>
          </cell>
          <cell r="DE83">
            <v>51</v>
          </cell>
          <cell r="DF83">
            <v>50</v>
          </cell>
          <cell r="DG83">
            <v>216</v>
          </cell>
          <cell r="DH83">
            <v>183</v>
          </cell>
          <cell r="DI83">
            <v>35</v>
          </cell>
          <cell r="DJ83" t="str">
            <v>-</v>
          </cell>
          <cell r="DK83">
            <v>474</v>
          </cell>
          <cell r="DL83" t="str">
            <v>-</v>
          </cell>
          <cell r="DM83">
            <v>600</v>
          </cell>
          <cell r="DN83" t="str">
            <v>-</v>
          </cell>
          <cell r="DO83">
            <v>463</v>
          </cell>
          <cell r="DP83" t="str">
            <v>-</v>
          </cell>
          <cell r="DQ83">
            <v>0</v>
          </cell>
          <cell r="DR83" t="str">
            <v>-</v>
          </cell>
          <cell r="DS83">
            <v>142</v>
          </cell>
          <cell r="DT83" t="str">
            <v>-</v>
          </cell>
          <cell r="DU83">
            <v>38</v>
          </cell>
          <cell r="DV83" t="str">
            <v>-</v>
          </cell>
          <cell r="DW83">
            <v>0</v>
          </cell>
          <cell r="DX83" t="str">
            <v>-</v>
          </cell>
          <cell r="DY83">
            <v>42</v>
          </cell>
        </row>
        <row r="84">
          <cell r="C84">
            <v>700000217</v>
          </cell>
          <cell r="D84" t="str">
            <v>SECTOR FUENTE MARIA</v>
          </cell>
          <cell r="E84">
            <v>2025</v>
          </cell>
          <cell r="F84">
            <v>202514</v>
          </cell>
          <cell r="G84">
            <v>812</v>
          </cell>
          <cell r="H84">
            <v>920</v>
          </cell>
          <cell r="I84">
            <v>398</v>
          </cell>
          <cell r="J84" t="str">
            <v>-</v>
          </cell>
          <cell r="K84">
            <v>-24</v>
          </cell>
          <cell r="L84">
            <v>7</v>
          </cell>
          <cell r="M84">
            <v>540</v>
          </cell>
          <cell r="N84">
            <v>551</v>
          </cell>
          <cell r="O84">
            <v>0</v>
          </cell>
          <cell r="P84" t="str">
            <v>-</v>
          </cell>
          <cell r="Q84">
            <v>0</v>
          </cell>
          <cell r="R84" t="str">
            <v>-</v>
          </cell>
          <cell r="S84">
            <v>2</v>
          </cell>
          <cell r="T84" t="str">
            <v>-</v>
          </cell>
          <cell r="U84">
            <v>539</v>
          </cell>
          <cell r="V84" t="str">
            <v>-</v>
          </cell>
          <cell r="W84">
            <v>1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455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191</v>
          </cell>
          <cell r="AH84" t="str">
            <v>-</v>
          </cell>
          <cell r="AI84" t="str">
            <v>-</v>
          </cell>
          <cell r="AJ84" t="str">
            <v>-</v>
          </cell>
          <cell r="AK84">
            <v>85</v>
          </cell>
          <cell r="AL84" t="str">
            <v>-</v>
          </cell>
          <cell r="AM84">
            <v>66.502463054187189</v>
          </cell>
          <cell r="AN84">
            <v>65.3</v>
          </cell>
          <cell r="AO84">
            <v>106</v>
          </cell>
          <cell r="AP84" t="str">
            <v>-</v>
          </cell>
          <cell r="AQ84">
            <v>216</v>
          </cell>
          <cell r="AR84" t="str">
            <v>-</v>
          </cell>
          <cell r="AS84">
            <v>0</v>
          </cell>
          <cell r="AT84" t="str">
            <v>-</v>
          </cell>
          <cell r="AU84">
            <v>108</v>
          </cell>
          <cell r="AV84" t="str">
            <v>-</v>
          </cell>
          <cell r="AW84">
            <v>25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494</v>
          </cell>
          <cell r="BB84">
            <v>481</v>
          </cell>
          <cell r="BC84">
            <v>60.837438423645317</v>
          </cell>
          <cell r="BD84">
            <v>57</v>
          </cell>
          <cell r="BE84" t="str">
            <v>-</v>
          </cell>
          <cell r="BF84" t="str">
            <v>-</v>
          </cell>
          <cell r="BG84">
            <v>522368.82</v>
          </cell>
          <cell r="BH84">
            <v>553128</v>
          </cell>
          <cell r="BI84">
            <v>282079165</v>
          </cell>
          <cell r="BJ84">
            <v>304773303</v>
          </cell>
          <cell r="BK84">
            <v>281738440</v>
          </cell>
          <cell r="BL84" t="str">
            <v>-</v>
          </cell>
          <cell r="BM84">
            <v>340725</v>
          </cell>
          <cell r="BN84" t="str">
            <v>-</v>
          </cell>
          <cell r="BO84">
            <v>201600570</v>
          </cell>
          <cell r="BP84" t="str">
            <v>-</v>
          </cell>
          <cell r="BQ84">
            <v>340725</v>
          </cell>
          <cell r="BR84" t="str">
            <v>-</v>
          </cell>
          <cell r="BS84">
            <v>487</v>
          </cell>
          <cell r="BT84" t="str">
            <v>-</v>
          </cell>
          <cell r="BU84">
            <v>201259845</v>
          </cell>
          <cell r="BV84" t="str">
            <v>-</v>
          </cell>
          <cell r="BW84">
            <v>401</v>
          </cell>
          <cell r="BX84" t="str">
            <v>-</v>
          </cell>
          <cell r="BY84">
            <v>283</v>
          </cell>
          <cell r="BZ84" t="str">
            <v>-</v>
          </cell>
          <cell r="CA84">
            <v>71664415</v>
          </cell>
          <cell r="CB84" t="str">
            <v>-</v>
          </cell>
          <cell r="CC84">
            <v>237</v>
          </cell>
          <cell r="CD84" t="str">
            <v>-</v>
          </cell>
          <cell r="CE84">
            <v>268</v>
          </cell>
          <cell r="CF84" t="str">
            <v>-</v>
          </cell>
          <cell r="CG84">
            <v>0</v>
          </cell>
          <cell r="CH84" t="str">
            <v>-</v>
          </cell>
          <cell r="CI84">
            <v>113</v>
          </cell>
          <cell r="CJ84" t="str">
            <v>-</v>
          </cell>
          <cell r="CK84">
            <v>25</v>
          </cell>
          <cell r="CL84" t="str">
            <v>-</v>
          </cell>
          <cell r="CM84">
            <v>8814180</v>
          </cell>
          <cell r="CN84" t="str">
            <v>-</v>
          </cell>
          <cell r="CO84">
            <v>80478595</v>
          </cell>
          <cell r="CP84" t="str">
            <v>-</v>
          </cell>
          <cell r="CQ84">
            <v>0</v>
          </cell>
          <cell r="CR84" t="str">
            <v>-</v>
          </cell>
          <cell r="CS84">
            <v>-9</v>
          </cell>
          <cell r="CT84" t="str">
            <v>-</v>
          </cell>
          <cell r="CU84">
            <v>119</v>
          </cell>
          <cell r="CV84">
            <v>135</v>
          </cell>
          <cell r="CW84">
            <v>69</v>
          </cell>
          <cell r="CX84">
            <v>77</v>
          </cell>
          <cell r="CY84">
            <v>84</v>
          </cell>
          <cell r="CZ84">
            <v>74</v>
          </cell>
          <cell r="DA84">
            <v>59</v>
          </cell>
          <cell r="DB84">
            <v>46</v>
          </cell>
          <cell r="DC84">
            <v>27</v>
          </cell>
          <cell r="DD84">
            <v>30</v>
          </cell>
          <cell r="DE84">
            <v>28</v>
          </cell>
          <cell r="DF84">
            <v>27</v>
          </cell>
          <cell r="DG84">
            <v>114</v>
          </cell>
          <cell r="DH84">
            <v>103</v>
          </cell>
          <cell r="DI84">
            <v>11</v>
          </cell>
          <cell r="DJ84" t="str">
            <v>-</v>
          </cell>
          <cell r="DK84">
            <v>204</v>
          </cell>
          <cell r="DL84" t="str">
            <v>-</v>
          </cell>
          <cell r="DM84">
            <v>210</v>
          </cell>
          <cell r="DN84" t="str">
            <v>-</v>
          </cell>
          <cell r="DO84">
            <v>260</v>
          </cell>
          <cell r="DP84" t="str">
            <v>-</v>
          </cell>
          <cell r="DQ84">
            <v>0</v>
          </cell>
          <cell r="DR84" t="str">
            <v>-</v>
          </cell>
          <cell r="DS84">
            <v>113</v>
          </cell>
          <cell r="DT84" t="str">
            <v>-</v>
          </cell>
          <cell r="DU84">
            <v>25</v>
          </cell>
          <cell r="DV84" t="str">
            <v>-</v>
          </cell>
          <cell r="DW84">
            <v>0</v>
          </cell>
          <cell r="DX84" t="str">
            <v>-</v>
          </cell>
          <cell r="DY84">
            <v>19</v>
          </cell>
        </row>
        <row r="85">
          <cell r="C85">
            <v>700000218</v>
          </cell>
          <cell r="D85" t="str">
            <v>SECTOR OLEOS MARISOL</v>
          </cell>
          <cell r="E85">
            <v>2025</v>
          </cell>
          <cell r="F85">
            <v>202514</v>
          </cell>
          <cell r="G85" t="str">
            <v>-</v>
          </cell>
          <cell r="H85" t="str">
            <v>-</v>
          </cell>
          <cell r="I85" t="str">
            <v>-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  <cell r="BC85" t="str">
            <v>-</v>
          </cell>
          <cell r="BD85" t="str">
            <v>-</v>
          </cell>
          <cell r="BE85" t="str">
            <v>-</v>
          </cell>
          <cell r="BF85" t="str">
            <v>-</v>
          </cell>
          <cell r="BG85" t="str">
            <v>-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 t="str">
            <v>-</v>
          </cell>
          <cell r="BO85" t="str">
            <v>-</v>
          </cell>
          <cell r="BP85" t="str">
            <v>-</v>
          </cell>
          <cell r="BQ85" t="str">
            <v>-</v>
          </cell>
          <cell r="BR85" t="str">
            <v>-</v>
          </cell>
          <cell r="BS85" t="str">
            <v>-</v>
          </cell>
          <cell r="BT85" t="str">
            <v>-</v>
          </cell>
          <cell r="BU85" t="str">
            <v>-</v>
          </cell>
          <cell r="BV85" t="str">
            <v>-</v>
          </cell>
          <cell r="BW85" t="str">
            <v>-</v>
          </cell>
          <cell r="BX85" t="str">
            <v>-</v>
          </cell>
          <cell r="BY85" t="str">
            <v>-</v>
          </cell>
          <cell r="BZ85" t="str">
            <v>-</v>
          </cell>
          <cell r="CA85" t="str">
            <v>-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 t="str">
            <v>-</v>
          </cell>
          <cell r="CN85" t="str">
            <v>-</v>
          </cell>
          <cell r="CO85" t="str">
            <v>-</v>
          </cell>
          <cell r="CP85" t="str">
            <v>-</v>
          </cell>
          <cell r="CQ85" t="str">
            <v>-</v>
          </cell>
          <cell r="CR85" t="str">
            <v>-</v>
          </cell>
          <cell r="CS85" t="str">
            <v>-</v>
          </cell>
          <cell r="CT85" t="str">
            <v>-</v>
          </cell>
          <cell r="CU85" t="str">
            <v>-</v>
          </cell>
          <cell r="CV85" t="str">
            <v>-</v>
          </cell>
          <cell r="CW85" t="str">
            <v>-</v>
          </cell>
          <cell r="CX85" t="str">
            <v>-</v>
          </cell>
          <cell r="CY85" t="str">
            <v>-</v>
          </cell>
          <cell r="CZ85" t="str">
            <v>-</v>
          </cell>
          <cell r="DA85" t="str">
            <v>-</v>
          </cell>
          <cell r="DB85" t="str">
            <v>-</v>
          </cell>
          <cell r="DC85" t="str">
            <v>-</v>
          </cell>
          <cell r="DD85" t="str">
            <v>-</v>
          </cell>
          <cell r="DE85" t="str">
            <v>-</v>
          </cell>
          <cell r="DF85" t="str">
            <v>-</v>
          </cell>
          <cell r="DG85" t="str">
            <v>-</v>
          </cell>
          <cell r="DH85" t="str">
            <v>-</v>
          </cell>
          <cell r="DI85" t="str">
            <v>-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 t="str">
            <v>-</v>
          </cell>
          <cell r="DX85" t="str">
            <v>-</v>
          </cell>
          <cell r="DY85" t="str">
            <v>-</v>
          </cell>
        </row>
        <row r="86">
          <cell r="C86">
            <v>700000221</v>
          </cell>
          <cell r="D86" t="str">
            <v>SECTOR NUBES VERDES ANA CAROLINA</v>
          </cell>
          <cell r="E86">
            <v>2025</v>
          </cell>
          <cell r="F86">
            <v>202514</v>
          </cell>
          <cell r="G86">
            <v>1115</v>
          </cell>
          <cell r="H86">
            <v>1190</v>
          </cell>
          <cell r="I86">
            <v>372</v>
          </cell>
          <cell r="J86" t="str">
            <v>-</v>
          </cell>
          <cell r="K86">
            <v>-59</v>
          </cell>
          <cell r="L86">
            <v>9</v>
          </cell>
          <cell r="M86">
            <v>146</v>
          </cell>
          <cell r="N86">
            <v>736</v>
          </cell>
          <cell r="O86">
            <v>0</v>
          </cell>
          <cell r="P86" t="str">
            <v>-</v>
          </cell>
          <cell r="Q86">
            <v>0</v>
          </cell>
          <cell r="R86" t="str">
            <v>-</v>
          </cell>
          <cell r="S86">
            <v>1</v>
          </cell>
          <cell r="T86" t="str">
            <v>-</v>
          </cell>
          <cell r="U86">
            <v>146</v>
          </cell>
          <cell r="V86" t="str">
            <v>-</v>
          </cell>
          <cell r="W86">
            <v>0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107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64</v>
          </cell>
          <cell r="AH86" t="str">
            <v>-</v>
          </cell>
          <cell r="AI86" t="str">
            <v>-</v>
          </cell>
          <cell r="AJ86" t="str">
            <v>-</v>
          </cell>
          <cell r="AK86">
            <v>39</v>
          </cell>
          <cell r="AL86" t="str">
            <v>-</v>
          </cell>
          <cell r="AM86">
            <v>13.094170403587443</v>
          </cell>
          <cell r="AN86">
            <v>61.8</v>
          </cell>
          <cell r="AO86">
            <v>25</v>
          </cell>
          <cell r="AP86" t="str">
            <v>-</v>
          </cell>
          <cell r="AQ86">
            <v>38</v>
          </cell>
          <cell r="AR86" t="str">
            <v>-</v>
          </cell>
          <cell r="AS86">
            <v>0</v>
          </cell>
          <cell r="AT86" t="str">
            <v>-</v>
          </cell>
          <cell r="AU86">
            <v>28</v>
          </cell>
          <cell r="AV86" t="str">
            <v>-</v>
          </cell>
          <cell r="AW86">
            <v>16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119</v>
          </cell>
          <cell r="BB86">
            <v>635</v>
          </cell>
          <cell r="BC86">
            <v>10.672645739910314</v>
          </cell>
          <cell r="BD86">
            <v>53.4</v>
          </cell>
          <cell r="BE86" t="str">
            <v>-</v>
          </cell>
          <cell r="BF86" t="str">
            <v>-</v>
          </cell>
          <cell r="BG86">
            <v>611973.9</v>
          </cell>
          <cell r="BH86">
            <v>493580</v>
          </cell>
          <cell r="BI86">
            <v>89348189</v>
          </cell>
          <cell r="BJ86">
            <v>363274870</v>
          </cell>
          <cell r="BK86">
            <v>89194214</v>
          </cell>
          <cell r="BL86" t="str">
            <v>-</v>
          </cell>
          <cell r="BM86">
            <v>153975</v>
          </cell>
          <cell r="BN86" t="str">
            <v>-</v>
          </cell>
          <cell r="BO86">
            <v>63080650</v>
          </cell>
          <cell r="BP86" t="str">
            <v>-</v>
          </cell>
          <cell r="BQ86">
            <v>153975</v>
          </cell>
          <cell r="BR86" t="str">
            <v>-</v>
          </cell>
          <cell r="BS86">
            <v>113</v>
          </cell>
          <cell r="BT86" t="str">
            <v>-</v>
          </cell>
          <cell r="BU86">
            <v>62926675</v>
          </cell>
          <cell r="BV86" t="str">
            <v>-</v>
          </cell>
          <cell r="BW86">
            <v>90</v>
          </cell>
          <cell r="BX86" t="str">
            <v>-</v>
          </cell>
          <cell r="BY86">
            <v>513</v>
          </cell>
          <cell r="BZ86" t="str">
            <v>-</v>
          </cell>
          <cell r="CA86">
            <v>24107667</v>
          </cell>
          <cell r="CB86" t="str">
            <v>-</v>
          </cell>
          <cell r="CC86">
            <v>392</v>
          </cell>
          <cell r="CD86" t="str">
            <v>-</v>
          </cell>
          <cell r="CE86">
            <v>258</v>
          </cell>
          <cell r="CF86" t="str">
            <v>-</v>
          </cell>
          <cell r="CG86">
            <v>0</v>
          </cell>
          <cell r="CH86" t="str">
            <v>-</v>
          </cell>
          <cell r="CI86">
            <v>87</v>
          </cell>
          <cell r="CJ86" t="str">
            <v>-</v>
          </cell>
          <cell r="CK86">
            <v>35</v>
          </cell>
          <cell r="CL86" t="str">
            <v>-</v>
          </cell>
          <cell r="CM86">
            <v>2159872</v>
          </cell>
          <cell r="CN86" t="str">
            <v>-</v>
          </cell>
          <cell r="CO86">
            <v>26267539</v>
          </cell>
          <cell r="CP86" t="str">
            <v>-</v>
          </cell>
          <cell r="CQ86">
            <v>0</v>
          </cell>
          <cell r="CR86" t="str">
            <v>-</v>
          </cell>
          <cell r="CS86">
            <v>-20</v>
          </cell>
          <cell r="CT86" t="str">
            <v>-</v>
          </cell>
          <cell r="CU86">
            <v>470</v>
          </cell>
          <cell r="CV86">
            <v>211</v>
          </cell>
          <cell r="CW86">
            <v>309</v>
          </cell>
          <cell r="CX86">
            <v>163</v>
          </cell>
          <cell r="CY86">
            <v>190</v>
          </cell>
          <cell r="CZ86">
            <v>86</v>
          </cell>
          <cell r="DA86">
            <v>81</v>
          </cell>
          <cell r="DB86">
            <v>62</v>
          </cell>
          <cell r="DC86">
            <v>55</v>
          </cell>
          <cell r="DD86">
            <v>47</v>
          </cell>
          <cell r="DE86">
            <v>34</v>
          </cell>
          <cell r="DF86">
            <v>28</v>
          </cell>
          <cell r="DG86">
            <v>170</v>
          </cell>
          <cell r="DH86">
            <v>137</v>
          </cell>
          <cell r="DI86">
            <v>17</v>
          </cell>
          <cell r="DJ86" t="str">
            <v>-</v>
          </cell>
          <cell r="DK86">
            <v>411</v>
          </cell>
          <cell r="DL86" t="str">
            <v>-</v>
          </cell>
          <cell r="DM86">
            <v>332</v>
          </cell>
          <cell r="DN86" t="str">
            <v>-</v>
          </cell>
          <cell r="DO86">
            <v>251</v>
          </cell>
          <cell r="DP86" t="str">
            <v>-</v>
          </cell>
          <cell r="DQ86">
            <v>0</v>
          </cell>
          <cell r="DR86" t="str">
            <v>-</v>
          </cell>
          <cell r="DS86">
            <v>86</v>
          </cell>
          <cell r="DT86" t="str">
            <v>-</v>
          </cell>
          <cell r="DU86">
            <v>35</v>
          </cell>
          <cell r="DV86" t="str">
            <v>-</v>
          </cell>
          <cell r="DW86">
            <v>0</v>
          </cell>
          <cell r="DX86" t="str">
            <v>-</v>
          </cell>
          <cell r="DY86">
            <v>17</v>
          </cell>
        </row>
        <row r="87">
          <cell r="C87">
            <v>700000223</v>
          </cell>
          <cell r="D87" t="str">
            <v>SECTOR TINTINDEO GINA</v>
          </cell>
          <cell r="E87">
            <v>2025</v>
          </cell>
          <cell r="F87">
            <v>202514</v>
          </cell>
          <cell r="G87">
            <v>1515</v>
          </cell>
          <cell r="H87">
            <v>1676</v>
          </cell>
          <cell r="I87">
            <v>626</v>
          </cell>
          <cell r="J87" t="str">
            <v>-</v>
          </cell>
          <cell r="K87">
            <v>-116</v>
          </cell>
          <cell r="L87">
            <v>8</v>
          </cell>
          <cell r="M87">
            <v>188</v>
          </cell>
          <cell r="N87">
            <v>1022</v>
          </cell>
          <cell r="O87">
            <v>0</v>
          </cell>
          <cell r="P87" t="str">
            <v>-</v>
          </cell>
          <cell r="Q87">
            <v>1</v>
          </cell>
          <cell r="R87" t="str">
            <v>-</v>
          </cell>
          <cell r="S87">
            <v>6</v>
          </cell>
          <cell r="T87" t="str">
            <v>-</v>
          </cell>
          <cell r="U87">
            <v>187</v>
          </cell>
          <cell r="V87" t="str">
            <v>-</v>
          </cell>
          <cell r="W87">
            <v>0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155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66</v>
          </cell>
          <cell r="AH87" t="str">
            <v>-</v>
          </cell>
          <cell r="AI87" t="str">
            <v>-</v>
          </cell>
          <cell r="AJ87" t="str">
            <v>-</v>
          </cell>
          <cell r="AK87">
            <v>32</v>
          </cell>
          <cell r="AL87" t="str">
            <v>-</v>
          </cell>
          <cell r="AM87">
            <v>12.409240924092408</v>
          </cell>
          <cell r="AN87">
            <v>62.5</v>
          </cell>
          <cell r="AO87">
            <v>34</v>
          </cell>
          <cell r="AP87" t="str">
            <v>-</v>
          </cell>
          <cell r="AQ87">
            <v>56</v>
          </cell>
          <cell r="AR87" t="str">
            <v>-</v>
          </cell>
          <cell r="AS87">
            <v>0</v>
          </cell>
          <cell r="AT87" t="str">
            <v>-</v>
          </cell>
          <cell r="AU87">
            <v>54</v>
          </cell>
          <cell r="AV87" t="str">
            <v>-</v>
          </cell>
          <cell r="AW87">
            <v>11</v>
          </cell>
          <cell r="AX87" t="str">
            <v>-</v>
          </cell>
          <cell r="AY87" t="str">
            <v>-</v>
          </cell>
          <cell r="AZ87" t="str">
            <v>-</v>
          </cell>
          <cell r="BA87">
            <v>170</v>
          </cell>
          <cell r="BB87">
            <v>890</v>
          </cell>
          <cell r="BC87">
            <v>11.221122112211221</v>
          </cell>
          <cell r="BD87">
            <v>54.4</v>
          </cell>
          <cell r="BE87" t="str">
            <v>-</v>
          </cell>
          <cell r="BF87" t="str">
            <v>-</v>
          </cell>
          <cell r="BG87">
            <v>519995.73</v>
          </cell>
          <cell r="BH87">
            <v>453589</v>
          </cell>
          <cell r="BI87">
            <v>97759197</v>
          </cell>
          <cell r="BJ87">
            <v>463568043</v>
          </cell>
          <cell r="BK87">
            <v>97074474</v>
          </cell>
          <cell r="BL87" t="str">
            <v>-</v>
          </cell>
          <cell r="BM87">
            <v>684723</v>
          </cell>
          <cell r="BN87" t="str">
            <v>-</v>
          </cell>
          <cell r="BO87">
            <v>74391555</v>
          </cell>
          <cell r="BP87" t="str">
            <v>-</v>
          </cell>
          <cell r="BQ87">
            <v>684723</v>
          </cell>
          <cell r="BR87" t="str">
            <v>-</v>
          </cell>
          <cell r="BS87">
            <v>178</v>
          </cell>
          <cell r="BT87" t="str">
            <v>-</v>
          </cell>
          <cell r="BU87">
            <v>73706832</v>
          </cell>
          <cell r="BV87" t="str">
            <v>-</v>
          </cell>
          <cell r="BW87">
            <v>123</v>
          </cell>
          <cell r="BX87" t="str">
            <v>-</v>
          </cell>
          <cell r="BY87">
            <v>495</v>
          </cell>
          <cell r="BZ87" t="str">
            <v>-</v>
          </cell>
          <cell r="CA87">
            <v>20836748</v>
          </cell>
          <cell r="CB87" t="str">
            <v>-</v>
          </cell>
          <cell r="CC87">
            <v>622</v>
          </cell>
          <cell r="CD87" t="str">
            <v>-</v>
          </cell>
          <cell r="CE87">
            <v>482</v>
          </cell>
          <cell r="CF87" t="str">
            <v>-</v>
          </cell>
          <cell r="CG87">
            <v>0</v>
          </cell>
          <cell r="CH87" t="str">
            <v>-</v>
          </cell>
          <cell r="CI87">
            <v>145</v>
          </cell>
          <cell r="CJ87" t="str">
            <v>-</v>
          </cell>
          <cell r="CK87">
            <v>18</v>
          </cell>
          <cell r="CL87" t="str">
            <v>-</v>
          </cell>
          <cell r="CM87">
            <v>2530894</v>
          </cell>
          <cell r="CN87" t="str">
            <v>-</v>
          </cell>
          <cell r="CO87">
            <v>23367642</v>
          </cell>
          <cell r="CP87" t="str">
            <v>-</v>
          </cell>
          <cell r="CQ87">
            <v>0</v>
          </cell>
          <cell r="CR87" t="str">
            <v>-</v>
          </cell>
          <cell r="CS87">
            <v>-30</v>
          </cell>
          <cell r="CT87" t="str">
            <v>-</v>
          </cell>
          <cell r="CU87">
            <v>840</v>
          </cell>
          <cell r="CV87">
            <v>269</v>
          </cell>
          <cell r="CW87">
            <v>328</v>
          </cell>
          <cell r="CX87">
            <v>215</v>
          </cell>
          <cell r="CY87">
            <v>159</v>
          </cell>
          <cell r="CZ87">
            <v>119</v>
          </cell>
          <cell r="DA87">
            <v>128</v>
          </cell>
          <cell r="DB87">
            <v>85</v>
          </cell>
          <cell r="DC87">
            <v>83</v>
          </cell>
          <cell r="DD87">
            <v>62</v>
          </cell>
          <cell r="DE87">
            <v>39</v>
          </cell>
          <cell r="DF87">
            <v>39</v>
          </cell>
          <cell r="DG87">
            <v>250</v>
          </cell>
          <cell r="DH87">
            <v>186</v>
          </cell>
          <cell r="DI87">
            <v>5</v>
          </cell>
          <cell r="DJ87" t="str">
            <v>-</v>
          </cell>
          <cell r="DK87">
            <v>344</v>
          </cell>
          <cell r="DL87" t="str">
            <v>-</v>
          </cell>
          <cell r="DM87">
            <v>541</v>
          </cell>
          <cell r="DN87" t="str">
            <v>-</v>
          </cell>
          <cell r="DO87">
            <v>466</v>
          </cell>
          <cell r="DP87" t="str">
            <v>-</v>
          </cell>
          <cell r="DQ87">
            <v>0</v>
          </cell>
          <cell r="DR87" t="str">
            <v>-</v>
          </cell>
          <cell r="DS87">
            <v>142</v>
          </cell>
          <cell r="DT87" t="str">
            <v>-</v>
          </cell>
          <cell r="DU87">
            <v>18</v>
          </cell>
          <cell r="DV87" t="str">
            <v>-</v>
          </cell>
          <cell r="DW87">
            <v>0</v>
          </cell>
          <cell r="DX87" t="str">
            <v>-</v>
          </cell>
          <cell r="DY87">
            <v>9</v>
          </cell>
        </row>
        <row r="88">
          <cell r="C88">
            <v>700000224</v>
          </cell>
          <cell r="D88" t="str">
            <v>SECTOR FARALLONES PAOLA</v>
          </cell>
          <cell r="E88">
            <v>2025</v>
          </cell>
          <cell r="F88">
            <v>202514</v>
          </cell>
          <cell r="G88">
            <v>1645</v>
          </cell>
          <cell r="H88">
            <v>1904</v>
          </cell>
          <cell r="I88">
            <v>677</v>
          </cell>
          <cell r="J88" t="str">
            <v>-</v>
          </cell>
          <cell r="K88">
            <v>-126</v>
          </cell>
          <cell r="L88">
            <v>8</v>
          </cell>
          <cell r="M88">
            <v>199</v>
          </cell>
          <cell r="N88">
            <v>1114</v>
          </cell>
          <cell r="O88">
            <v>0</v>
          </cell>
          <cell r="P88" t="str">
            <v>-</v>
          </cell>
          <cell r="Q88">
            <v>2</v>
          </cell>
          <cell r="R88" t="str">
            <v>-</v>
          </cell>
          <cell r="S88">
            <v>6</v>
          </cell>
          <cell r="T88" t="str">
            <v>-</v>
          </cell>
          <cell r="U88">
            <v>197</v>
          </cell>
          <cell r="V88" t="str">
            <v>-</v>
          </cell>
          <cell r="W88">
            <v>0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177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54</v>
          </cell>
          <cell r="AH88" t="str">
            <v>-</v>
          </cell>
          <cell r="AI88" t="str">
            <v>-</v>
          </cell>
          <cell r="AJ88" t="str">
            <v>-</v>
          </cell>
          <cell r="AK88">
            <v>22</v>
          </cell>
          <cell r="AL88" t="str">
            <v>-</v>
          </cell>
          <cell r="AM88">
            <v>12.097264437689969</v>
          </cell>
          <cell r="AN88">
            <v>62.5</v>
          </cell>
          <cell r="AO88">
            <v>32</v>
          </cell>
          <cell r="AP88" t="str">
            <v>-</v>
          </cell>
          <cell r="AQ88">
            <v>76</v>
          </cell>
          <cell r="AR88" t="str">
            <v>-</v>
          </cell>
          <cell r="AS88">
            <v>0</v>
          </cell>
          <cell r="AT88" t="str">
            <v>-</v>
          </cell>
          <cell r="AU88">
            <v>61</v>
          </cell>
          <cell r="AV88" t="str">
            <v>-</v>
          </cell>
          <cell r="AW88">
            <v>8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194</v>
          </cell>
          <cell r="BB88">
            <v>987</v>
          </cell>
          <cell r="BC88">
            <v>11.793313069908814</v>
          </cell>
          <cell r="BD88">
            <v>55.4</v>
          </cell>
          <cell r="BE88" t="str">
            <v>-</v>
          </cell>
          <cell r="BF88" t="str">
            <v>-</v>
          </cell>
          <cell r="BG88">
            <v>531795.27</v>
          </cell>
          <cell r="BH88">
            <v>447314</v>
          </cell>
          <cell r="BI88">
            <v>105827258.47</v>
          </cell>
          <cell r="BJ88">
            <v>498307958</v>
          </cell>
          <cell r="BK88">
            <v>105088956</v>
          </cell>
          <cell r="BL88" t="str">
            <v>-</v>
          </cell>
          <cell r="BM88">
            <v>738302.47</v>
          </cell>
          <cell r="BN88" t="str">
            <v>-</v>
          </cell>
          <cell r="BO88">
            <v>83497337.469999999</v>
          </cell>
          <cell r="BP88" t="str">
            <v>-</v>
          </cell>
          <cell r="BQ88">
            <v>738302.47</v>
          </cell>
          <cell r="BR88" t="str">
            <v>-</v>
          </cell>
          <cell r="BS88">
            <v>189</v>
          </cell>
          <cell r="BT88" t="str">
            <v>-</v>
          </cell>
          <cell r="BU88">
            <v>82759035</v>
          </cell>
          <cell r="BV88" t="str">
            <v>-</v>
          </cell>
          <cell r="BW88">
            <v>127</v>
          </cell>
          <cell r="BX88" t="str">
            <v>-</v>
          </cell>
          <cell r="BY88">
            <v>508</v>
          </cell>
          <cell r="BZ88" t="str">
            <v>-</v>
          </cell>
          <cell r="CA88">
            <v>19144596</v>
          </cell>
          <cell r="CB88" t="str">
            <v>-</v>
          </cell>
          <cell r="CC88">
            <v>674</v>
          </cell>
          <cell r="CD88" t="str">
            <v>-</v>
          </cell>
          <cell r="CE88">
            <v>514</v>
          </cell>
          <cell r="CF88" t="str">
            <v>-</v>
          </cell>
          <cell r="CG88">
            <v>0</v>
          </cell>
          <cell r="CH88" t="str">
            <v>-</v>
          </cell>
          <cell r="CI88">
            <v>163</v>
          </cell>
          <cell r="CJ88" t="str">
            <v>-</v>
          </cell>
          <cell r="CK88">
            <v>16</v>
          </cell>
          <cell r="CL88" t="str">
            <v>-</v>
          </cell>
          <cell r="CM88">
            <v>3185325</v>
          </cell>
          <cell r="CN88" t="str">
            <v>-</v>
          </cell>
          <cell r="CO88">
            <v>22329921</v>
          </cell>
          <cell r="CP88" t="str">
            <v>-</v>
          </cell>
          <cell r="CQ88">
            <v>0</v>
          </cell>
          <cell r="CR88" t="str">
            <v>-</v>
          </cell>
          <cell r="CS88">
            <v>-38</v>
          </cell>
          <cell r="CT88" t="str">
            <v>-</v>
          </cell>
          <cell r="CU88">
            <v>919</v>
          </cell>
          <cell r="CV88">
            <v>293</v>
          </cell>
          <cell r="CW88">
            <v>306</v>
          </cell>
          <cell r="CX88">
            <v>235</v>
          </cell>
          <cell r="CY88">
            <v>221</v>
          </cell>
          <cell r="CZ88">
            <v>129</v>
          </cell>
          <cell r="DA88">
            <v>127</v>
          </cell>
          <cell r="DB88">
            <v>76</v>
          </cell>
          <cell r="DC88">
            <v>64</v>
          </cell>
          <cell r="DD88">
            <v>53</v>
          </cell>
          <cell r="DE88">
            <v>39</v>
          </cell>
          <cell r="DF88">
            <v>42</v>
          </cell>
          <cell r="DG88">
            <v>230</v>
          </cell>
          <cell r="DH88">
            <v>171</v>
          </cell>
          <cell r="DI88">
            <v>0</v>
          </cell>
          <cell r="DJ88" t="str">
            <v>-</v>
          </cell>
          <cell r="DK88">
            <v>395</v>
          </cell>
          <cell r="DL88" t="str">
            <v>-</v>
          </cell>
          <cell r="DM88">
            <v>573</v>
          </cell>
          <cell r="DN88" t="str">
            <v>-</v>
          </cell>
          <cell r="DO88">
            <v>500</v>
          </cell>
          <cell r="DP88" t="str">
            <v>-</v>
          </cell>
          <cell r="DQ88">
            <v>0</v>
          </cell>
          <cell r="DR88" t="str">
            <v>-</v>
          </cell>
          <cell r="DS88">
            <v>161</v>
          </cell>
          <cell r="DT88" t="str">
            <v>-</v>
          </cell>
          <cell r="DU88">
            <v>16</v>
          </cell>
          <cell r="DV88" t="str">
            <v>-</v>
          </cell>
          <cell r="DW88">
            <v>0</v>
          </cell>
          <cell r="DX88" t="str">
            <v>-</v>
          </cell>
          <cell r="DY88">
            <v>1</v>
          </cell>
        </row>
        <row r="89">
          <cell r="C89">
            <v>700000225</v>
          </cell>
          <cell r="D89" t="str">
            <v>SECTOR EMOCIÓN GLORIA</v>
          </cell>
          <cell r="E89">
            <v>2025</v>
          </cell>
          <cell r="F89">
            <v>202514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  <cell r="BC89" t="str">
            <v>-</v>
          </cell>
          <cell r="BD89" t="str">
            <v>-</v>
          </cell>
          <cell r="BE89" t="str">
            <v>-</v>
          </cell>
          <cell r="BF89" t="str">
            <v>-</v>
          </cell>
          <cell r="BG89" t="str">
            <v>-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 t="str">
            <v>-</v>
          </cell>
          <cell r="BM89" t="str">
            <v>-</v>
          </cell>
          <cell r="BN89" t="str">
            <v>-</v>
          </cell>
          <cell r="BO89" t="str">
            <v>-</v>
          </cell>
          <cell r="BP89" t="str">
            <v>-</v>
          </cell>
          <cell r="BQ89" t="str">
            <v>-</v>
          </cell>
          <cell r="BR89" t="str">
            <v>-</v>
          </cell>
          <cell r="BS89" t="str">
            <v>-</v>
          </cell>
          <cell r="BT89" t="str">
            <v>-</v>
          </cell>
          <cell r="BU89" t="str">
            <v>-</v>
          </cell>
          <cell r="BV89" t="str">
            <v>-</v>
          </cell>
          <cell r="BW89" t="str">
            <v>-</v>
          </cell>
          <cell r="BX89" t="str">
            <v>-</v>
          </cell>
          <cell r="BY89" t="str">
            <v>-</v>
          </cell>
          <cell r="BZ89" t="str">
            <v>-</v>
          </cell>
          <cell r="CA89" t="str">
            <v>-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 t="str">
            <v>-</v>
          </cell>
          <cell r="CN89" t="str">
            <v>-</v>
          </cell>
          <cell r="CO89" t="str">
            <v>-</v>
          </cell>
          <cell r="CP89" t="str">
            <v>-</v>
          </cell>
          <cell r="CQ89" t="str">
            <v>-</v>
          </cell>
          <cell r="CR89" t="str">
            <v>-</v>
          </cell>
          <cell r="CS89" t="str">
            <v>-</v>
          </cell>
          <cell r="CT89" t="str">
            <v>-</v>
          </cell>
          <cell r="CU89" t="str">
            <v>-</v>
          </cell>
          <cell r="CV89" t="str">
            <v>-</v>
          </cell>
          <cell r="CW89" t="str">
            <v>-</v>
          </cell>
          <cell r="CX89" t="str">
            <v>-</v>
          </cell>
          <cell r="CY89" t="str">
            <v>-</v>
          </cell>
          <cell r="CZ89" t="str">
            <v>-</v>
          </cell>
          <cell r="DA89" t="str">
            <v>-</v>
          </cell>
          <cell r="DB89" t="str">
            <v>-</v>
          </cell>
          <cell r="DC89" t="str">
            <v>-</v>
          </cell>
          <cell r="DD89" t="str">
            <v>-</v>
          </cell>
          <cell r="DE89" t="str">
            <v>-</v>
          </cell>
          <cell r="DF89" t="str">
            <v>-</v>
          </cell>
          <cell r="DG89" t="str">
            <v>-</v>
          </cell>
          <cell r="DH89" t="str">
            <v>-</v>
          </cell>
          <cell r="DI89" t="str">
            <v>-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 t="str">
            <v>-</v>
          </cell>
          <cell r="DX89" t="str">
            <v>-</v>
          </cell>
          <cell r="DY89" t="str">
            <v>-</v>
          </cell>
        </row>
        <row r="90">
          <cell r="C90">
            <v>700000229</v>
          </cell>
          <cell r="D90" t="str">
            <v>SECTOR CASIA CAROLINA</v>
          </cell>
          <cell r="E90">
            <v>2025</v>
          </cell>
          <cell r="F90">
            <v>202514</v>
          </cell>
          <cell r="G90">
            <v>2</v>
          </cell>
          <cell r="H90" t="str">
            <v>-</v>
          </cell>
          <cell r="I90">
            <v>0</v>
          </cell>
          <cell r="J90" t="str">
            <v>-</v>
          </cell>
          <cell r="K90">
            <v>2</v>
          </cell>
          <cell r="L90" t="str">
            <v>-</v>
          </cell>
          <cell r="M90">
            <v>2</v>
          </cell>
          <cell r="N90" t="str">
            <v>-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0</v>
          </cell>
          <cell r="T90" t="str">
            <v>-</v>
          </cell>
          <cell r="U90">
            <v>2</v>
          </cell>
          <cell r="V90" t="str">
            <v>-</v>
          </cell>
          <cell r="W90">
            <v>0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0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2</v>
          </cell>
          <cell r="AH90" t="str">
            <v>-</v>
          </cell>
          <cell r="AI90" t="str">
            <v>-</v>
          </cell>
          <cell r="AJ90" t="str">
            <v>-</v>
          </cell>
          <cell r="AK90">
            <v>2</v>
          </cell>
          <cell r="AL90" t="str">
            <v>-</v>
          </cell>
          <cell r="AM90">
            <v>100</v>
          </cell>
          <cell r="AN90" t="str">
            <v>-</v>
          </cell>
          <cell r="AO90">
            <v>0</v>
          </cell>
          <cell r="AP90" t="str">
            <v>-</v>
          </cell>
          <cell r="AQ90">
            <v>0</v>
          </cell>
          <cell r="AR90" t="str">
            <v>-</v>
          </cell>
          <cell r="AS90">
            <v>0</v>
          </cell>
          <cell r="AT90" t="str">
            <v>-</v>
          </cell>
          <cell r="AU90">
            <v>0</v>
          </cell>
          <cell r="AV90" t="str">
            <v>-</v>
          </cell>
          <cell r="AW90">
            <v>0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0</v>
          </cell>
          <cell r="BB90" t="str">
            <v>-</v>
          </cell>
          <cell r="BC90">
            <v>0</v>
          </cell>
          <cell r="BD90" t="str">
            <v>-</v>
          </cell>
          <cell r="BE90" t="str">
            <v>-</v>
          </cell>
          <cell r="BF90" t="str">
            <v>-</v>
          </cell>
          <cell r="BG90">
            <v>351953</v>
          </cell>
          <cell r="BH90" t="str">
            <v>-</v>
          </cell>
          <cell r="BI90">
            <v>703906</v>
          </cell>
          <cell r="BJ90" t="str">
            <v>-</v>
          </cell>
          <cell r="BK90">
            <v>703906</v>
          </cell>
          <cell r="BL90" t="str">
            <v>-</v>
          </cell>
          <cell r="BM90">
            <v>0</v>
          </cell>
          <cell r="BN90" t="str">
            <v>-</v>
          </cell>
          <cell r="BO90">
            <v>195580</v>
          </cell>
          <cell r="BP90" t="str">
            <v>-</v>
          </cell>
          <cell r="BQ90">
            <v>0</v>
          </cell>
          <cell r="BR90" t="str">
            <v>-</v>
          </cell>
          <cell r="BS90">
            <v>1</v>
          </cell>
          <cell r="BT90" t="str">
            <v>-</v>
          </cell>
          <cell r="BU90">
            <v>195580</v>
          </cell>
          <cell r="BV90" t="str">
            <v>-</v>
          </cell>
          <cell r="BW90">
            <v>2</v>
          </cell>
          <cell r="BX90" t="str">
            <v>-</v>
          </cell>
          <cell r="BY90">
            <v>2</v>
          </cell>
          <cell r="BZ90" t="str">
            <v>-</v>
          </cell>
          <cell r="CA90">
            <v>375641</v>
          </cell>
          <cell r="CB90" t="str">
            <v>-</v>
          </cell>
          <cell r="CC90">
            <v>0</v>
          </cell>
          <cell r="CD90" t="str">
            <v>-</v>
          </cell>
          <cell r="CE90">
            <v>0</v>
          </cell>
          <cell r="CF90" t="str">
            <v>-</v>
          </cell>
          <cell r="CG90">
            <v>0</v>
          </cell>
          <cell r="CH90" t="str">
            <v>-</v>
          </cell>
          <cell r="CI90">
            <v>0</v>
          </cell>
          <cell r="CJ90" t="str">
            <v>-</v>
          </cell>
          <cell r="CK90">
            <v>0</v>
          </cell>
          <cell r="CL90" t="str">
            <v>-</v>
          </cell>
          <cell r="CM90">
            <v>132685</v>
          </cell>
          <cell r="CN90" t="str">
            <v>-</v>
          </cell>
          <cell r="CO90">
            <v>508326</v>
          </cell>
          <cell r="CP90" t="str">
            <v>-</v>
          </cell>
          <cell r="CQ90">
            <v>0</v>
          </cell>
          <cell r="CR90" t="str">
            <v>-</v>
          </cell>
          <cell r="CS90">
            <v>2</v>
          </cell>
          <cell r="CT90" t="str">
            <v>-</v>
          </cell>
          <cell r="CU90">
            <v>0</v>
          </cell>
          <cell r="CV90" t="str">
            <v>-</v>
          </cell>
          <cell r="CW90">
            <v>0</v>
          </cell>
          <cell r="CX90" t="str">
            <v>-</v>
          </cell>
          <cell r="CY90">
            <v>0</v>
          </cell>
          <cell r="CZ90" t="str">
            <v>-</v>
          </cell>
          <cell r="DA90">
            <v>0</v>
          </cell>
          <cell r="DB90" t="str">
            <v>-</v>
          </cell>
          <cell r="DC90">
            <v>0</v>
          </cell>
          <cell r="DD90" t="str">
            <v>-</v>
          </cell>
          <cell r="DE90">
            <v>0</v>
          </cell>
          <cell r="DF90" t="str">
            <v>-</v>
          </cell>
          <cell r="DG90">
            <v>0</v>
          </cell>
          <cell r="DH90" t="str">
            <v>-</v>
          </cell>
          <cell r="DI90">
            <v>2</v>
          </cell>
          <cell r="DJ90" t="str">
            <v>-</v>
          </cell>
          <cell r="DK90">
            <v>2</v>
          </cell>
          <cell r="DL90" t="str">
            <v>-</v>
          </cell>
          <cell r="DM90">
            <v>0</v>
          </cell>
          <cell r="DN90" t="str">
            <v>-</v>
          </cell>
          <cell r="DO90">
            <v>0</v>
          </cell>
          <cell r="DP90" t="str">
            <v>-</v>
          </cell>
          <cell r="DQ90">
            <v>0</v>
          </cell>
          <cell r="DR90" t="str">
            <v>-</v>
          </cell>
          <cell r="DS90">
            <v>0</v>
          </cell>
          <cell r="DT90" t="str">
            <v>-</v>
          </cell>
          <cell r="DU90">
            <v>0</v>
          </cell>
          <cell r="DV90" t="str">
            <v>-</v>
          </cell>
          <cell r="DW90">
            <v>0</v>
          </cell>
          <cell r="DX90" t="str">
            <v>-</v>
          </cell>
          <cell r="DY90">
            <v>2</v>
          </cell>
        </row>
        <row r="91">
          <cell r="C91">
            <v>700000232</v>
          </cell>
          <cell r="D91" t="str">
            <v>SECTOR EXPRESIÓN NAYIBE</v>
          </cell>
          <cell r="E91">
            <v>2025</v>
          </cell>
          <cell r="F91">
            <v>202514</v>
          </cell>
          <cell r="G91">
            <v>1410</v>
          </cell>
          <cell r="H91">
            <v>1363</v>
          </cell>
          <cell r="I91">
            <v>478</v>
          </cell>
          <cell r="J91" t="str">
            <v>-</v>
          </cell>
          <cell r="K91">
            <v>21</v>
          </cell>
          <cell r="L91">
            <v>9</v>
          </cell>
          <cell r="M91">
            <v>884</v>
          </cell>
          <cell r="N91">
            <v>872</v>
          </cell>
          <cell r="O91">
            <v>0</v>
          </cell>
          <cell r="P91" t="str">
            <v>-</v>
          </cell>
          <cell r="Q91">
            <v>1</v>
          </cell>
          <cell r="R91" t="str">
            <v>-</v>
          </cell>
          <cell r="S91">
            <v>9</v>
          </cell>
          <cell r="T91" t="str">
            <v>-</v>
          </cell>
          <cell r="U91">
            <v>879</v>
          </cell>
          <cell r="V91" t="str">
            <v>-</v>
          </cell>
          <cell r="W91">
            <v>4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645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494</v>
          </cell>
          <cell r="AH91" t="str">
            <v>-</v>
          </cell>
          <cell r="AI91" t="str">
            <v>-</v>
          </cell>
          <cell r="AJ91" t="str">
            <v>-</v>
          </cell>
          <cell r="AK91">
            <v>239</v>
          </cell>
          <cell r="AL91" t="str">
            <v>-</v>
          </cell>
          <cell r="AM91">
            <v>62.695035460992912</v>
          </cell>
          <cell r="AN91">
            <v>62.3</v>
          </cell>
          <cell r="AO91">
            <v>255</v>
          </cell>
          <cell r="AP91" t="str">
            <v>-</v>
          </cell>
          <cell r="AQ91">
            <v>261</v>
          </cell>
          <cell r="AR91" t="str">
            <v>-</v>
          </cell>
          <cell r="AS91">
            <v>0</v>
          </cell>
          <cell r="AT91" t="str">
            <v>-</v>
          </cell>
          <cell r="AU91">
            <v>109</v>
          </cell>
          <cell r="AV91" t="str">
            <v>-</v>
          </cell>
          <cell r="AW91">
            <v>20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744</v>
          </cell>
          <cell r="BB91">
            <v>736</v>
          </cell>
          <cell r="BC91">
            <v>52.765957446808507</v>
          </cell>
          <cell r="BD91">
            <v>52.6</v>
          </cell>
          <cell r="BE91" t="str">
            <v>-</v>
          </cell>
          <cell r="BF91" t="str">
            <v>-</v>
          </cell>
          <cell r="BG91">
            <v>465895.67999999999</v>
          </cell>
          <cell r="BH91">
            <v>504443</v>
          </cell>
          <cell r="BI91">
            <v>411851778</v>
          </cell>
          <cell r="BJ91">
            <v>439874103</v>
          </cell>
          <cell r="BK91">
            <v>410333281</v>
          </cell>
          <cell r="BL91" t="str">
            <v>-</v>
          </cell>
          <cell r="BM91">
            <v>1518497</v>
          </cell>
          <cell r="BN91" t="str">
            <v>-</v>
          </cell>
          <cell r="BO91">
            <v>299944750</v>
          </cell>
          <cell r="BP91" t="str">
            <v>-</v>
          </cell>
          <cell r="BQ91">
            <v>1518497</v>
          </cell>
          <cell r="BR91" t="str">
            <v>-</v>
          </cell>
          <cell r="BS91">
            <v>825</v>
          </cell>
          <cell r="BT91" t="str">
            <v>-</v>
          </cell>
          <cell r="BU91">
            <v>298426253</v>
          </cell>
          <cell r="BV91" t="str">
            <v>-</v>
          </cell>
          <cell r="BW91">
            <v>543</v>
          </cell>
          <cell r="BX91" t="str">
            <v>-</v>
          </cell>
          <cell r="BY91">
            <v>578</v>
          </cell>
          <cell r="BZ91" t="str">
            <v>-</v>
          </cell>
          <cell r="CA91">
            <v>97402498</v>
          </cell>
          <cell r="CB91" t="str">
            <v>-</v>
          </cell>
          <cell r="CC91">
            <v>524</v>
          </cell>
          <cell r="CD91" t="str">
            <v>-</v>
          </cell>
          <cell r="CE91">
            <v>350</v>
          </cell>
          <cell r="CF91" t="str">
            <v>-</v>
          </cell>
          <cell r="CG91">
            <v>0</v>
          </cell>
          <cell r="CH91" t="str">
            <v>-</v>
          </cell>
          <cell r="CI91">
            <v>117</v>
          </cell>
          <cell r="CJ91" t="str">
            <v>-</v>
          </cell>
          <cell r="CK91">
            <v>22</v>
          </cell>
          <cell r="CL91" t="str">
            <v>-</v>
          </cell>
          <cell r="CM91">
            <v>14504530</v>
          </cell>
          <cell r="CN91" t="str">
            <v>-</v>
          </cell>
          <cell r="CO91">
            <v>111907028</v>
          </cell>
          <cell r="CP91" t="str">
            <v>-</v>
          </cell>
          <cell r="CQ91">
            <v>0</v>
          </cell>
          <cell r="CR91" t="str">
            <v>-</v>
          </cell>
          <cell r="CS91">
            <v>19</v>
          </cell>
          <cell r="CT91" t="str">
            <v>-</v>
          </cell>
          <cell r="CU91">
            <v>203</v>
          </cell>
          <cell r="CV91">
            <v>228</v>
          </cell>
          <cell r="CW91">
            <v>184</v>
          </cell>
          <cell r="CX91">
            <v>168</v>
          </cell>
          <cell r="CY91">
            <v>139</v>
          </cell>
          <cell r="CZ91">
            <v>139</v>
          </cell>
          <cell r="DA91">
            <v>74</v>
          </cell>
          <cell r="DB91">
            <v>79</v>
          </cell>
          <cell r="DC91">
            <v>63</v>
          </cell>
          <cell r="DD91">
            <v>67</v>
          </cell>
          <cell r="DE91">
            <v>44</v>
          </cell>
          <cell r="DF91">
            <v>45</v>
          </cell>
          <cell r="DG91">
            <v>181</v>
          </cell>
          <cell r="DH91">
            <v>191</v>
          </cell>
          <cell r="DI91">
            <v>53</v>
          </cell>
          <cell r="DJ91" t="str">
            <v>-</v>
          </cell>
          <cell r="DK91">
            <v>463</v>
          </cell>
          <cell r="DL91" t="str">
            <v>-</v>
          </cell>
          <cell r="DM91">
            <v>469</v>
          </cell>
          <cell r="DN91" t="str">
            <v>-</v>
          </cell>
          <cell r="DO91">
            <v>340</v>
          </cell>
          <cell r="DP91" t="str">
            <v>-</v>
          </cell>
          <cell r="DQ91">
            <v>0</v>
          </cell>
          <cell r="DR91" t="str">
            <v>-</v>
          </cell>
          <cell r="DS91">
            <v>116</v>
          </cell>
          <cell r="DT91" t="str">
            <v>-</v>
          </cell>
          <cell r="DU91">
            <v>22</v>
          </cell>
          <cell r="DV91" t="str">
            <v>-</v>
          </cell>
          <cell r="DW91">
            <v>0</v>
          </cell>
          <cell r="DX91" t="str">
            <v>-</v>
          </cell>
          <cell r="DY91">
            <v>64</v>
          </cell>
        </row>
        <row r="92">
          <cell r="C92">
            <v>700000235</v>
          </cell>
          <cell r="D92" t="str">
            <v>SECTOR ISLA</v>
          </cell>
          <cell r="E92">
            <v>2025</v>
          </cell>
          <cell r="F92">
            <v>202514</v>
          </cell>
          <cell r="G92">
            <v>728</v>
          </cell>
          <cell r="H92">
            <v>764</v>
          </cell>
          <cell r="I92">
            <v>272</v>
          </cell>
          <cell r="J92" t="str">
            <v>-</v>
          </cell>
          <cell r="K92">
            <v>-6</v>
          </cell>
          <cell r="L92">
            <v>1</v>
          </cell>
          <cell r="M92">
            <v>411</v>
          </cell>
          <cell r="N92">
            <v>449</v>
          </cell>
          <cell r="O92">
            <v>0</v>
          </cell>
          <cell r="P92" t="str">
            <v>-</v>
          </cell>
          <cell r="Q92">
            <v>0</v>
          </cell>
          <cell r="R92" t="str">
            <v>-</v>
          </cell>
          <cell r="S92">
            <v>0</v>
          </cell>
          <cell r="T92" t="str">
            <v>-</v>
          </cell>
          <cell r="U92">
            <v>411</v>
          </cell>
          <cell r="V92" t="str">
            <v>-</v>
          </cell>
          <cell r="W92">
            <v>0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326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216</v>
          </cell>
          <cell r="AH92" t="str">
            <v>-</v>
          </cell>
          <cell r="AI92" t="str">
            <v>-</v>
          </cell>
          <cell r="AJ92" t="str">
            <v>-</v>
          </cell>
          <cell r="AK92">
            <v>85</v>
          </cell>
          <cell r="AL92" t="str">
            <v>-</v>
          </cell>
          <cell r="AM92">
            <v>56.456043956043956</v>
          </cell>
          <cell r="AN92">
            <v>61.1</v>
          </cell>
          <cell r="AO92">
            <v>131</v>
          </cell>
          <cell r="AP92" t="str">
            <v>-</v>
          </cell>
          <cell r="AQ92">
            <v>133</v>
          </cell>
          <cell r="AR92" t="str">
            <v>-</v>
          </cell>
          <cell r="AS92">
            <v>0</v>
          </cell>
          <cell r="AT92" t="str">
            <v>-</v>
          </cell>
          <cell r="AU92">
            <v>56</v>
          </cell>
          <cell r="AV92" t="str">
            <v>-</v>
          </cell>
          <cell r="AW92">
            <v>6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343</v>
          </cell>
          <cell r="BB92">
            <v>385</v>
          </cell>
          <cell r="BC92">
            <v>47.115384615384613</v>
          </cell>
          <cell r="BD92">
            <v>52.4</v>
          </cell>
          <cell r="BE92" t="str">
            <v>-</v>
          </cell>
          <cell r="BF92" t="str">
            <v>-</v>
          </cell>
          <cell r="BG92">
            <v>423570.42</v>
          </cell>
          <cell r="BH92">
            <v>449528</v>
          </cell>
          <cell r="BI92">
            <v>174087443</v>
          </cell>
          <cell r="BJ92">
            <v>201838256</v>
          </cell>
          <cell r="BK92">
            <v>174087443</v>
          </cell>
          <cell r="BL92" t="str">
            <v>-</v>
          </cell>
          <cell r="BM92">
            <v>0</v>
          </cell>
          <cell r="BN92" t="str">
            <v>-</v>
          </cell>
          <cell r="BO92">
            <v>128745098</v>
          </cell>
          <cell r="BP92" t="str">
            <v>-</v>
          </cell>
          <cell r="BQ92">
            <v>0</v>
          </cell>
          <cell r="BR92" t="str">
            <v>-</v>
          </cell>
          <cell r="BS92">
            <v>386</v>
          </cell>
          <cell r="BT92" t="str">
            <v>-</v>
          </cell>
          <cell r="BU92">
            <v>128745098</v>
          </cell>
          <cell r="BV92" t="str">
            <v>-</v>
          </cell>
          <cell r="BW92">
            <v>291</v>
          </cell>
          <cell r="BX92" t="str">
            <v>-</v>
          </cell>
          <cell r="BY92">
            <v>234</v>
          </cell>
          <cell r="BZ92" t="str">
            <v>-</v>
          </cell>
          <cell r="CA92">
            <v>36566738</v>
          </cell>
          <cell r="CB92" t="str">
            <v>-</v>
          </cell>
          <cell r="CC92">
            <v>296</v>
          </cell>
          <cell r="CD92" t="str">
            <v>-</v>
          </cell>
          <cell r="CE92">
            <v>209</v>
          </cell>
          <cell r="CF92" t="str">
            <v>-</v>
          </cell>
          <cell r="CG92">
            <v>0</v>
          </cell>
          <cell r="CH92" t="str">
            <v>-</v>
          </cell>
          <cell r="CI92">
            <v>62</v>
          </cell>
          <cell r="CJ92" t="str">
            <v>-</v>
          </cell>
          <cell r="CK92">
            <v>6</v>
          </cell>
          <cell r="CL92" t="str">
            <v>-</v>
          </cell>
          <cell r="CM92">
            <v>8775607</v>
          </cell>
          <cell r="CN92" t="str">
            <v>-</v>
          </cell>
          <cell r="CO92">
            <v>45342345</v>
          </cell>
          <cell r="CP92" t="str">
            <v>-</v>
          </cell>
          <cell r="CQ92">
            <v>0</v>
          </cell>
          <cell r="CR92" t="str">
            <v>-</v>
          </cell>
          <cell r="CS92">
            <v>-4</v>
          </cell>
          <cell r="CT92" t="str">
            <v>-</v>
          </cell>
          <cell r="CU92">
            <v>151</v>
          </cell>
          <cell r="CV92">
            <v>121</v>
          </cell>
          <cell r="CW92">
            <v>102</v>
          </cell>
          <cell r="CX92">
            <v>99</v>
          </cell>
          <cell r="CY92">
            <v>64</v>
          </cell>
          <cell r="CZ92">
            <v>55</v>
          </cell>
          <cell r="DA92">
            <v>38</v>
          </cell>
          <cell r="DB92">
            <v>43</v>
          </cell>
          <cell r="DC92">
            <v>18</v>
          </cell>
          <cell r="DD92">
            <v>15</v>
          </cell>
          <cell r="DE92">
            <v>23</v>
          </cell>
          <cell r="DF92">
            <v>24</v>
          </cell>
          <cell r="DG92">
            <v>79</v>
          </cell>
          <cell r="DH92">
            <v>82</v>
          </cell>
          <cell r="DI92">
            <v>9</v>
          </cell>
          <cell r="DJ92" t="str">
            <v>-</v>
          </cell>
          <cell r="DK92">
            <v>191</v>
          </cell>
          <cell r="DL92" t="str">
            <v>-</v>
          </cell>
          <cell r="DM92">
            <v>265</v>
          </cell>
          <cell r="DN92" t="str">
            <v>-</v>
          </cell>
          <cell r="DO92">
            <v>204</v>
          </cell>
          <cell r="DP92" t="str">
            <v>-</v>
          </cell>
          <cell r="DQ92">
            <v>0</v>
          </cell>
          <cell r="DR92" t="str">
            <v>-</v>
          </cell>
          <cell r="DS92">
            <v>62</v>
          </cell>
          <cell r="DT92" t="str">
            <v>-</v>
          </cell>
          <cell r="DU92">
            <v>6</v>
          </cell>
          <cell r="DV92" t="str">
            <v>-</v>
          </cell>
          <cell r="DW92">
            <v>0</v>
          </cell>
          <cell r="DX92" t="str">
            <v>-</v>
          </cell>
          <cell r="DY92">
            <v>19</v>
          </cell>
        </row>
        <row r="93">
          <cell r="C93">
            <v>700000238</v>
          </cell>
          <cell r="D93" t="str">
            <v>SECTOR GERANIO DIANA</v>
          </cell>
          <cell r="E93">
            <v>2025</v>
          </cell>
          <cell r="F93">
            <v>202514</v>
          </cell>
          <cell r="G93">
            <v>1203</v>
          </cell>
          <cell r="H93">
            <v>1301</v>
          </cell>
          <cell r="I93">
            <v>542</v>
          </cell>
          <cell r="J93" t="str">
            <v>-</v>
          </cell>
          <cell r="K93">
            <v>-28</v>
          </cell>
          <cell r="L93">
            <v>7</v>
          </cell>
          <cell r="M93">
            <v>749</v>
          </cell>
          <cell r="N93">
            <v>786</v>
          </cell>
          <cell r="O93">
            <v>0</v>
          </cell>
          <cell r="P93" t="str">
            <v>-</v>
          </cell>
          <cell r="Q93">
            <v>1</v>
          </cell>
          <cell r="R93" t="str">
            <v>-</v>
          </cell>
          <cell r="S93">
            <v>2</v>
          </cell>
          <cell r="T93" t="str">
            <v>-</v>
          </cell>
          <cell r="U93">
            <v>748</v>
          </cell>
          <cell r="V93" t="str">
            <v>-</v>
          </cell>
          <cell r="W93">
            <v>0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637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298</v>
          </cell>
          <cell r="AH93" t="str">
            <v>-</v>
          </cell>
          <cell r="AI93" t="str">
            <v>-</v>
          </cell>
          <cell r="AJ93" t="str">
            <v>-</v>
          </cell>
          <cell r="AK93">
            <v>112</v>
          </cell>
          <cell r="AL93" t="str">
            <v>-</v>
          </cell>
          <cell r="AM93">
            <v>62.261014131338321</v>
          </cell>
          <cell r="AN93">
            <v>63.5</v>
          </cell>
          <cell r="AO93">
            <v>186</v>
          </cell>
          <cell r="AP93" t="str">
            <v>-</v>
          </cell>
          <cell r="AQ93">
            <v>296</v>
          </cell>
          <cell r="AR93" t="str">
            <v>-</v>
          </cell>
          <cell r="AS93">
            <v>0</v>
          </cell>
          <cell r="AT93" t="str">
            <v>-</v>
          </cell>
          <cell r="AU93">
            <v>133</v>
          </cell>
          <cell r="AV93" t="str">
            <v>-</v>
          </cell>
          <cell r="AW93">
            <v>22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680</v>
          </cell>
          <cell r="BB93">
            <v>688</v>
          </cell>
          <cell r="BC93">
            <v>56.525353283458024</v>
          </cell>
          <cell r="BD93">
            <v>55.6</v>
          </cell>
          <cell r="BE93" t="str">
            <v>-</v>
          </cell>
          <cell r="BF93" t="str">
            <v>-</v>
          </cell>
          <cell r="BG93">
            <v>470093.13</v>
          </cell>
          <cell r="BH93">
            <v>505911</v>
          </cell>
          <cell r="BI93">
            <v>352099756</v>
          </cell>
          <cell r="BJ93">
            <v>397646422</v>
          </cell>
          <cell r="BK93">
            <v>351817558</v>
          </cell>
          <cell r="BL93" t="str">
            <v>-</v>
          </cell>
          <cell r="BM93">
            <v>282198</v>
          </cell>
          <cell r="BN93" t="str">
            <v>-</v>
          </cell>
          <cell r="BO93">
            <v>249413379</v>
          </cell>
          <cell r="BP93" t="str">
            <v>-</v>
          </cell>
          <cell r="BQ93">
            <v>282198</v>
          </cell>
          <cell r="BR93" t="str">
            <v>-</v>
          </cell>
          <cell r="BS93">
            <v>660</v>
          </cell>
          <cell r="BT93" t="str">
            <v>-</v>
          </cell>
          <cell r="BU93">
            <v>249131181</v>
          </cell>
          <cell r="BV93" t="str">
            <v>-</v>
          </cell>
          <cell r="BW93">
            <v>509</v>
          </cell>
          <cell r="BX93" t="str">
            <v>-</v>
          </cell>
          <cell r="BY93">
            <v>347</v>
          </cell>
          <cell r="BZ93" t="str">
            <v>-</v>
          </cell>
          <cell r="CA93">
            <v>92005330</v>
          </cell>
          <cell r="CB93" t="str">
            <v>-</v>
          </cell>
          <cell r="CC93">
            <v>436</v>
          </cell>
          <cell r="CD93" t="str">
            <v>-</v>
          </cell>
          <cell r="CE93">
            <v>383</v>
          </cell>
          <cell r="CF93" t="str">
            <v>-</v>
          </cell>
          <cell r="CG93">
            <v>0</v>
          </cell>
          <cell r="CH93" t="str">
            <v>-</v>
          </cell>
          <cell r="CI93">
            <v>142</v>
          </cell>
          <cell r="CJ93" t="str">
            <v>-</v>
          </cell>
          <cell r="CK93">
            <v>22</v>
          </cell>
          <cell r="CL93" t="str">
            <v>-</v>
          </cell>
          <cell r="CM93">
            <v>9882920</v>
          </cell>
          <cell r="CN93" t="str">
            <v>-</v>
          </cell>
          <cell r="CO93">
            <v>101888250</v>
          </cell>
          <cell r="CP93" t="str">
            <v>-</v>
          </cell>
          <cell r="CQ93">
            <v>0</v>
          </cell>
          <cell r="CR93" t="str">
            <v>-</v>
          </cell>
          <cell r="CS93">
            <v>7</v>
          </cell>
          <cell r="CT93" t="str">
            <v>-</v>
          </cell>
          <cell r="CU93">
            <v>211</v>
          </cell>
          <cell r="CV93">
            <v>228</v>
          </cell>
          <cell r="CW93">
            <v>155</v>
          </cell>
          <cell r="CX93">
            <v>134</v>
          </cell>
          <cell r="CY93">
            <v>88</v>
          </cell>
          <cell r="CZ93">
            <v>84</v>
          </cell>
          <cell r="DA93">
            <v>71</v>
          </cell>
          <cell r="DB93">
            <v>61</v>
          </cell>
          <cell r="DC93">
            <v>34</v>
          </cell>
          <cell r="DD93">
            <v>34</v>
          </cell>
          <cell r="DE93">
            <v>22</v>
          </cell>
          <cell r="DF93">
            <v>24</v>
          </cell>
          <cell r="DG93">
            <v>127</v>
          </cell>
          <cell r="DH93">
            <v>119</v>
          </cell>
          <cell r="DI93">
            <v>22</v>
          </cell>
          <cell r="DJ93" t="str">
            <v>-</v>
          </cell>
          <cell r="DK93">
            <v>286</v>
          </cell>
          <cell r="DL93" t="str">
            <v>-</v>
          </cell>
          <cell r="DM93">
            <v>375</v>
          </cell>
          <cell r="DN93" t="str">
            <v>-</v>
          </cell>
          <cell r="DO93">
            <v>378</v>
          </cell>
          <cell r="DP93" t="str">
            <v>-</v>
          </cell>
          <cell r="DQ93">
            <v>0</v>
          </cell>
          <cell r="DR93" t="str">
            <v>-</v>
          </cell>
          <cell r="DS93">
            <v>142</v>
          </cell>
          <cell r="DT93" t="str">
            <v>-</v>
          </cell>
          <cell r="DU93">
            <v>22</v>
          </cell>
          <cell r="DV93" t="str">
            <v>-</v>
          </cell>
          <cell r="DW93">
            <v>0</v>
          </cell>
          <cell r="DX93" t="str">
            <v>-</v>
          </cell>
          <cell r="DY93">
            <v>29</v>
          </cell>
        </row>
        <row r="94">
          <cell r="C94">
            <v>700000239</v>
          </cell>
          <cell r="D94" t="str">
            <v>SECTOR HIERBABUENA ANDREA</v>
          </cell>
          <cell r="E94">
            <v>2025</v>
          </cell>
          <cell r="F94">
            <v>202514</v>
          </cell>
          <cell r="G94">
            <v>1097</v>
          </cell>
          <cell r="H94">
            <v>1210</v>
          </cell>
          <cell r="I94">
            <v>495</v>
          </cell>
          <cell r="J94" t="str">
            <v>-</v>
          </cell>
          <cell r="K94">
            <v>-39</v>
          </cell>
          <cell r="L94">
            <v>6</v>
          </cell>
          <cell r="M94">
            <v>662</v>
          </cell>
          <cell r="N94">
            <v>732</v>
          </cell>
          <cell r="O94">
            <v>0</v>
          </cell>
          <cell r="P94" t="str">
            <v>-</v>
          </cell>
          <cell r="Q94">
            <v>1</v>
          </cell>
          <cell r="R94" t="str">
            <v>-</v>
          </cell>
          <cell r="S94">
            <v>3</v>
          </cell>
          <cell r="T94" t="str">
            <v>-</v>
          </cell>
          <cell r="U94">
            <v>661</v>
          </cell>
          <cell r="V94" t="str">
            <v>-</v>
          </cell>
          <cell r="W94">
            <v>0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563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255</v>
          </cell>
          <cell r="AH94" t="str">
            <v>-</v>
          </cell>
          <cell r="AI94" t="str">
            <v>-</v>
          </cell>
          <cell r="AJ94" t="str">
            <v>-</v>
          </cell>
          <cell r="AK94">
            <v>99</v>
          </cell>
          <cell r="AL94" t="str">
            <v>-</v>
          </cell>
          <cell r="AM94">
            <v>60.346399270738381</v>
          </cell>
          <cell r="AN94">
            <v>63.9</v>
          </cell>
          <cell r="AO94">
            <v>156</v>
          </cell>
          <cell r="AP94" t="str">
            <v>-</v>
          </cell>
          <cell r="AQ94">
            <v>250</v>
          </cell>
          <cell r="AR94" t="str">
            <v>-</v>
          </cell>
          <cell r="AS94">
            <v>0</v>
          </cell>
          <cell r="AT94" t="str">
            <v>-</v>
          </cell>
          <cell r="AU94">
            <v>130</v>
          </cell>
          <cell r="AV94" t="str">
            <v>-</v>
          </cell>
          <cell r="AW94">
            <v>27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614</v>
          </cell>
          <cell r="BB94">
            <v>635</v>
          </cell>
          <cell r="BC94">
            <v>55.97082953509571</v>
          </cell>
          <cell r="BD94">
            <v>55.5</v>
          </cell>
          <cell r="BE94" t="str">
            <v>-</v>
          </cell>
          <cell r="BF94" t="str">
            <v>-</v>
          </cell>
          <cell r="BG94">
            <v>500013.1</v>
          </cell>
          <cell r="BH94">
            <v>538948</v>
          </cell>
          <cell r="BI94">
            <v>331008673.75</v>
          </cell>
          <cell r="BJ94">
            <v>394509744</v>
          </cell>
          <cell r="BK94">
            <v>330255940</v>
          </cell>
          <cell r="BL94" t="str">
            <v>-</v>
          </cell>
          <cell r="BM94">
            <v>752733.75</v>
          </cell>
          <cell r="BN94" t="str">
            <v>-</v>
          </cell>
          <cell r="BO94">
            <v>236765012.75</v>
          </cell>
          <cell r="BP94" t="str">
            <v>-</v>
          </cell>
          <cell r="BQ94">
            <v>752733.75</v>
          </cell>
          <cell r="BR94" t="str">
            <v>-</v>
          </cell>
          <cell r="BS94">
            <v>590</v>
          </cell>
          <cell r="BT94" t="str">
            <v>-</v>
          </cell>
          <cell r="BU94">
            <v>236012279</v>
          </cell>
          <cell r="BV94" t="str">
            <v>-</v>
          </cell>
          <cell r="BW94">
            <v>467</v>
          </cell>
          <cell r="BX94" t="str">
            <v>-</v>
          </cell>
          <cell r="BY94">
            <v>379</v>
          </cell>
          <cell r="BZ94" t="str">
            <v>-</v>
          </cell>
          <cell r="CA94">
            <v>82609954</v>
          </cell>
          <cell r="CB94" t="str">
            <v>-</v>
          </cell>
          <cell r="CC94">
            <v>340</v>
          </cell>
          <cell r="CD94" t="str">
            <v>-</v>
          </cell>
          <cell r="CE94">
            <v>335</v>
          </cell>
          <cell r="CF94" t="str">
            <v>-</v>
          </cell>
          <cell r="CG94">
            <v>0</v>
          </cell>
          <cell r="CH94" t="str">
            <v>-</v>
          </cell>
          <cell r="CI94">
            <v>140</v>
          </cell>
          <cell r="CJ94" t="str">
            <v>-</v>
          </cell>
          <cell r="CK94">
            <v>28</v>
          </cell>
          <cell r="CL94" t="str">
            <v>-</v>
          </cell>
          <cell r="CM94">
            <v>11633707</v>
          </cell>
          <cell r="CN94" t="str">
            <v>-</v>
          </cell>
          <cell r="CO94">
            <v>94243661</v>
          </cell>
          <cell r="CP94" t="str">
            <v>-</v>
          </cell>
          <cell r="CQ94">
            <v>0</v>
          </cell>
          <cell r="CR94" t="str">
            <v>-</v>
          </cell>
          <cell r="CS94">
            <v>-14</v>
          </cell>
          <cell r="CT94" t="str">
            <v>-</v>
          </cell>
          <cell r="CU94">
            <v>210</v>
          </cell>
          <cell r="CV94">
            <v>213</v>
          </cell>
          <cell r="CW94">
            <v>137</v>
          </cell>
          <cell r="CX94">
            <v>132</v>
          </cell>
          <cell r="CY94">
            <v>88</v>
          </cell>
          <cell r="CZ94">
            <v>72</v>
          </cell>
          <cell r="DA94">
            <v>60</v>
          </cell>
          <cell r="DB94">
            <v>53</v>
          </cell>
          <cell r="DC94">
            <v>40</v>
          </cell>
          <cell r="DD94">
            <v>36</v>
          </cell>
          <cell r="DE94">
            <v>25</v>
          </cell>
          <cell r="DF94">
            <v>25</v>
          </cell>
          <cell r="DG94">
            <v>125</v>
          </cell>
          <cell r="DH94">
            <v>114</v>
          </cell>
          <cell r="DI94">
            <v>9</v>
          </cell>
          <cell r="DJ94" t="str">
            <v>-</v>
          </cell>
          <cell r="DK94">
            <v>312</v>
          </cell>
          <cell r="DL94" t="str">
            <v>-</v>
          </cell>
          <cell r="DM94">
            <v>290</v>
          </cell>
          <cell r="DN94" t="str">
            <v>-</v>
          </cell>
          <cell r="DO94">
            <v>327</v>
          </cell>
          <cell r="DP94" t="str">
            <v>-</v>
          </cell>
          <cell r="DQ94">
            <v>0</v>
          </cell>
          <cell r="DR94" t="str">
            <v>-</v>
          </cell>
          <cell r="DS94">
            <v>140</v>
          </cell>
          <cell r="DT94" t="str">
            <v>-</v>
          </cell>
          <cell r="DU94">
            <v>28</v>
          </cell>
          <cell r="DV94" t="str">
            <v>-</v>
          </cell>
          <cell r="DW94">
            <v>0</v>
          </cell>
          <cell r="DX94" t="str">
            <v>-</v>
          </cell>
          <cell r="DY94">
            <v>12</v>
          </cell>
        </row>
        <row r="95">
          <cell r="C95">
            <v>700000240</v>
          </cell>
          <cell r="D95" t="str">
            <v>SECTOR TIERRA DE ORO CLAUDIA</v>
          </cell>
          <cell r="E95">
            <v>2025</v>
          </cell>
          <cell r="F95">
            <v>202514</v>
          </cell>
          <cell r="G95">
            <v>1739</v>
          </cell>
          <cell r="H95">
            <v>1800</v>
          </cell>
          <cell r="I95">
            <v>690</v>
          </cell>
          <cell r="J95" t="str">
            <v>-</v>
          </cell>
          <cell r="K95">
            <v>-122</v>
          </cell>
          <cell r="L95">
            <v>6</v>
          </cell>
          <cell r="M95">
            <v>184</v>
          </cell>
          <cell r="N95">
            <v>1167</v>
          </cell>
          <cell r="O95">
            <v>0</v>
          </cell>
          <cell r="P95" t="str">
            <v>-</v>
          </cell>
          <cell r="Q95">
            <v>2</v>
          </cell>
          <cell r="R95" t="str">
            <v>-</v>
          </cell>
          <cell r="S95">
            <v>2</v>
          </cell>
          <cell r="T95" t="str">
            <v>-</v>
          </cell>
          <cell r="U95">
            <v>182</v>
          </cell>
          <cell r="V95" t="str">
            <v>-</v>
          </cell>
          <cell r="W95">
            <v>0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161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63</v>
          </cell>
          <cell r="AH95" t="str">
            <v>-</v>
          </cell>
          <cell r="AI95" t="str">
            <v>-</v>
          </cell>
          <cell r="AJ95" t="str">
            <v>-</v>
          </cell>
          <cell r="AK95">
            <v>23</v>
          </cell>
          <cell r="AL95" t="str">
            <v>-</v>
          </cell>
          <cell r="AM95">
            <v>10.580793559516964</v>
          </cell>
          <cell r="AN95">
            <v>62.5</v>
          </cell>
          <cell r="AO95">
            <v>40</v>
          </cell>
          <cell r="AP95" t="str">
            <v>-</v>
          </cell>
          <cell r="AQ95">
            <v>57</v>
          </cell>
          <cell r="AR95" t="str">
            <v>-</v>
          </cell>
          <cell r="AS95">
            <v>0</v>
          </cell>
          <cell r="AT95" t="str">
            <v>-</v>
          </cell>
          <cell r="AU95">
            <v>47</v>
          </cell>
          <cell r="AV95" t="str">
            <v>-</v>
          </cell>
          <cell r="AW95">
            <v>17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170</v>
          </cell>
          <cell r="BB95">
            <v>1026</v>
          </cell>
          <cell r="BC95">
            <v>9.7757331799884994</v>
          </cell>
          <cell r="BD95">
            <v>55</v>
          </cell>
          <cell r="BE95" t="str">
            <v>-</v>
          </cell>
          <cell r="BF95" t="str">
            <v>-</v>
          </cell>
          <cell r="BG95">
            <v>619462.69999999995</v>
          </cell>
          <cell r="BH95">
            <v>458505</v>
          </cell>
          <cell r="BI95">
            <v>113981136.00999999</v>
          </cell>
          <cell r="BJ95">
            <v>535075372</v>
          </cell>
          <cell r="BK95">
            <v>113759856</v>
          </cell>
          <cell r="BL95" t="str">
            <v>-</v>
          </cell>
          <cell r="BM95">
            <v>221280.01</v>
          </cell>
          <cell r="BN95" t="str">
            <v>-</v>
          </cell>
          <cell r="BO95">
            <v>84087233.00999999</v>
          </cell>
          <cell r="BP95" t="str">
            <v>-</v>
          </cell>
          <cell r="BQ95">
            <v>221280.01</v>
          </cell>
          <cell r="BR95" t="str">
            <v>-</v>
          </cell>
          <cell r="BS95">
            <v>157</v>
          </cell>
          <cell r="BT95" t="str">
            <v>-</v>
          </cell>
          <cell r="BU95">
            <v>83865953</v>
          </cell>
          <cell r="BV95" t="str">
            <v>-</v>
          </cell>
          <cell r="BW95">
            <v>129</v>
          </cell>
          <cell r="BX95" t="str">
            <v>-</v>
          </cell>
          <cell r="BY95">
            <v>559</v>
          </cell>
          <cell r="BZ95" t="str">
            <v>-</v>
          </cell>
          <cell r="CA95">
            <v>27914069</v>
          </cell>
          <cell r="CB95" t="str">
            <v>-</v>
          </cell>
          <cell r="CC95">
            <v>729</v>
          </cell>
          <cell r="CD95" t="str">
            <v>-</v>
          </cell>
          <cell r="CE95">
            <v>501</v>
          </cell>
          <cell r="CF95" t="str">
            <v>-</v>
          </cell>
          <cell r="CG95">
            <v>0</v>
          </cell>
          <cell r="CH95" t="str">
            <v>-</v>
          </cell>
          <cell r="CI95">
            <v>181</v>
          </cell>
          <cell r="CJ95" t="str">
            <v>-</v>
          </cell>
          <cell r="CK95">
            <v>25</v>
          </cell>
          <cell r="CL95" t="str">
            <v>-</v>
          </cell>
          <cell r="CM95">
            <v>1979834</v>
          </cell>
          <cell r="CN95" t="str">
            <v>-</v>
          </cell>
          <cell r="CO95">
            <v>29893903</v>
          </cell>
          <cell r="CP95" t="str">
            <v>-</v>
          </cell>
          <cell r="CQ95">
            <v>0</v>
          </cell>
          <cell r="CR95" t="str">
            <v>-</v>
          </cell>
          <cell r="CS95">
            <v>-32</v>
          </cell>
          <cell r="CT95" t="str">
            <v>-</v>
          </cell>
          <cell r="CU95">
            <v>936</v>
          </cell>
          <cell r="CV95">
            <v>315</v>
          </cell>
          <cell r="CW95">
            <v>392</v>
          </cell>
          <cell r="CX95">
            <v>249</v>
          </cell>
          <cell r="CY95">
            <v>227</v>
          </cell>
          <cell r="CZ95">
            <v>135</v>
          </cell>
          <cell r="DA95">
            <v>133</v>
          </cell>
          <cell r="DB95">
            <v>86</v>
          </cell>
          <cell r="DC95">
            <v>84</v>
          </cell>
          <cell r="DD95">
            <v>62</v>
          </cell>
          <cell r="DE95">
            <v>39</v>
          </cell>
          <cell r="DF95">
            <v>44</v>
          </cell>
          <cell r="DG95">
            <v>256</v>
          </cell>
          <cell r="DH95">
            <v>192</v>
          </cell>
          <cell r="DI95">
            <v>5</v>
          </cell>
          <cell r="DJ95" t="str">
            <v>-</v>
          </cell>
          <cell r="DK95">
            <v>430</v>
          </cell>
          <cell r="DL95" t="str">
            <v>-</v>
          </cell>
          <cell r="DM95">
            <v>619</v>
          </cell>
          <cell r="DN95" t="str">
            <v>-</v>
          </cell>
          <cell r="DO95">
            <v>486</v>
          </cell>
          <cell r="DP95" t="str">
            <v>-</v>
          </cell>
          <cell r="DQ95">
            <v>0</v>
          </cell>
          <cell r="DR95" t="str">
            <v>-</v>
          </cell>
          <cell r="DS95">
            <v>179</v>
          </cell>
          <cell r="DT95" t="str">
            <v>-</v>
          </cell>
          <cell r="DU95">
            <v>25</v>
          </cell>
          <cell r="DV95" t="str">
            <v>-</v>
          </cell>
          <cell r="DW95">
            <v>0</v>
          </cell>
          <cell r="DX95" t="str">
            <v>-</v>
          </cell>
          <cell r="DY95">
            <v>7</v>
          </cell>
        </row>
        <row r="96">
          <cell r="C96">
            <v>700000244</v>
          </cell>
          <cell r="D96" t="str">
            <v>SECTOR FLUIR ANA</v>
          </cell>
          <cell r="E96">
            <v>2025</v>
          </cell>
          <cell r="F96">
            <v>202514</v>
          </cell>
          <cell r="G96">
            <v>1041</v>
          </cell>
          <cell r="H96">
            <v>1165</v>
          </cell>
          <cell r="I96">
            <v>533</v>
          </cell>
          <cell r="J96" t="str">
            <v>-</v>
          </cell>
          <cell r="K96">
            <v>-24</v>
          </cell>
          <cell r="L96">
            <v>7</v>
          </cell>
          <cell r="M96">
            <v>709</v>
          </cell>
          <cell r="N96">
            <v>699</v>
          </cell>
          <cell r="O96">
            <v>0</v>
          </cell>
          <cell r="P96" t="str">
            <v>-</v>
          </cell>
          <cell r="Q96">
            <v>0</v>
          </cell>
          <cell r="R96" t="str">
            <v>-</v>
          </cell>
          <cell r="S96">
            <v>1</v>
          </cell>
          <cell r="T96" t="str">
            <v>-</v>
          </cell>
          <cell r="U96">
            <v>708</v>
          </cell>
          <cell r="V96" t="str">
            <v>-</v>
          </cell>
          <cell r="W96">
            <v>1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607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252</v>
          </cell>
          <cell r="AH96" t="str">
            <v>-</v>
          </cell>
          <cell r="AI96" t="str">
            <v>-</v>
          </cell>
          <cell r="AJ96" t="str">
            <v>-</v>
          </cell>
          <cell r="AK96">
            <v>102</v>
          </cell>
          <cell r="AL96" t="str">
            <v>-</v>
          </cell>
          <cell r="AM96">
            <v>68.107588856868389</v>
          </cell>
          <cell r="AN96">
            <v>65.2</v>
          </cell>
          <cell r="AO96">
            <v>150</v>
          </cell>
          <cell r="AP96" t="str">
            <v>-</v>
          </cell>
          <cell r="AQ96">
            <v>302</v>
          </cell>
          <cell r="AR96" t="str">
            <v>-</v>
          </cell>
          <cell r="AS96">
            <v>0</v>
          </cell>
          <cell r="AT96" t="str">
            <v>-</v>
          </cell>
          <cell r="AU96">
            <v>116</v>
          </cell>
          <cell r="AV96" t="str">
            <v>-</v>
          </cell>
          <cell r="AW96">
            <v>39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636</v>
          </cell>
          <cell r="BB96">
            <v>602</v>
          </cell>
          <cell r="BC96">
            <v>61.095100864553309</v>
          </cell>
          <cell r="BD96">
            <v>56.2</v>
          </cell>
          <cell r="BE96" t="str">
            <v>-</v>
          </cell>
          <cell r="BF96" t="str">
            <v>-</v>
          </cell>
          <cell r="BG96">
            <v>494922.99</v>
          </cell>
          <cell r="BH96">
            <v>534404</v>
          </cell>
          <cell r="BI96">
            <v>350900398.75</v>
          </cell>
          <cell r="BJ96">
            <v>373548627</v>
          </cell>
          <cell r="BK96">
            <v>350557552</v>
          </cell>
          <cell r="BL96" t="str">
            <v>-</v>
          </cell>
          <cell r="BM96">
            <v>342846.75</v>
          </cell>
          <cell r="BN96" t="str">
            <v>-</v>
          </cell>
          <cell r="BO96">
            <v>237222649.75</v>
          </cell>
          <cell r="BP96" t="str">
            <v>-</v>
          </cell>
          <cell r="BQ96">
            <v>342846.75</v>
          </cell>
          <cell r="BR96" t="str">
            <v>-</v>
          </cell>
          <cell r="BS96">
            <v>597</v>
          </cell>
          <cell r="BT96" t="str">
            <v>-</v>
          </cell>
          <cell r="BU96">
            <v>236879803</v>
          </cell>
          <cell r="BV96" t="str">
            <v>-</v>
          </cell>
          <cell r="BW96">
            <v>526</v>
          </cell>
          <cell r="BX96" t="str">
            <v>-</v>
          </cell>
          <cell r="BY96">
            <v>258</v>
          </cell>
          <cell r="BZ96" t="str">
            <v>-</v>
          </cell>
          <cell r="CA96">
            <v>101631325</v>
          </cell>
          <cell r="CB96" t="str">
            <v>-</v>
          </cell>
          <cell r="CC96">
            <v>371</v>
          </cell>
          <cell r="CD96" t="str">
            <v>-</v>
          </cell>
          <cell r="CE96">
            <v>383</v>
          </cell>
          <cell r="CF96" t="str">
            <v>-</v>
          </cell>
          <cell r="CG96">
            <v>0</v>
          </cell>
          <cell r="CH96" t="str">
            <v>-</v>
          </cell>
          <cell r="CI96">
            <v>125</v>
          </cell>
          <cell r="CJ96" t="str">
            <v>-</v>
          </cell>
          <cell r="CK96">
            <v>39</v>
          </cell>
          <cell r="CL96" t="str">
            <v>-</v>
          </cell>
          <cell r="CM96">
            <v>12046424</v>
          </cell>
          <cell r="CN96" t="str">
            <v>-</v>
          </cell>
          <cell r="CO96">
            <v>113677749</v>
          </cell>
          <cell r="CP96" t="str">
            <v>-</v>
          </cell>
          <cell r="CQ96">
            <v>0</v>
          </cell>
          <cell r="CR96" t="str">
            <v>-</v>
          </cell>
          <cell r="CS96">
            <v>7</v>
          </cell>
          <cell r="CT96" t="str">
            <v>-</v>
          </cell>
          <cell r="CU96">
            <v>129</v>
          </cell>
          <cell r="CV96">
            <v>168</v>
          </cell>
          <cell r="CW96">
            <v>134</v>
          </cell>
          <cell r="CX96">
            <v>128</v>
          </cell>
          <cell r="CY96">
            <v>69</v>
          </cell>
          <cell r="CZ96">
            <v>70</v>
          </cell>
          <cell r="DA96">
            <v>71</v>
          </cell>
          <cell r="DB96">
            <v>58</v>
          </cell>
          <cell r="DC96">
            <v>42</v>
          </cell>
          <cell r="DD96">
            <v>37</v>
          </cell>
          <cell r="DE96">
            <v>22</v>
          </cell>
          <cell r="DF96">
            <v>25</v>
          </cell>
          <cell r="DG96">
            <v>135</v>
          </cell>
          <cell r="DH96">
            <v>120</v>
          </cell>
          <cell r="DI96">
            <v>23</v>
          </cell>
          <cell r="DJ96" t="str">
            <v>-</v>
          </cell>
          <cell r="DK96">
            <v>203</v>
          </cell>
          <cell r="DL96" t="str">
            <v>-</v>
          </cell>
          <cell r="DM96">
            <v>305</v>
          </cell>
          <cell r="DN96" t="str">
            <v>-</v>
          </cell>
          <cell r="DO96">
            <v>369</v>
          </cell>
          <cell r="DP96" t="str">
            <v>-</v>
          </cell>
          <cell r="DQ96">
            <v>0</v>
          </cell>
          <cell r="DR96" t="str">
            <v>-</v>
          </cell>
          <cell r="DS96">
            <v>125</v>
          </cell>
          <cell r="DT96" t="str">
            <v>-</v>
          </cell>
          <cell r="DU96">
            <v>39</v>
          </cell>
          <cell r="DV96" t="str">
            <v>-</v>
          </cell>
          <cell r="DW96">
            <v>0</v>
          </cell>
          <cell r="DX96" t="str">
            <v>-</v>
          </cell>
          <cell r="DY96">
            <v>29</v>
          </cell>
        </row>
        <row r="97">
          <cell r="C97">
            <v>700000245</v>
          </cell>
          <cell r="D97" t="str">
            <v>SECTOR ARTESANÍA FERNANDA</v>
          </cell>
          <cell r="E97">
            <v>2025</v>
          </cell>
          <cell r="F97">
            <v>202514</v>
          </cell>
          <cell r="G97">
            <v>1544</v>
          </cell>
          <cell r="H97">
            <v>1501</v>
          </cell>
          <cell r="I97">
            <v>596</v>
          </cell>
          <cell r="J97" t="str">
            <v>-</v>
          </cell>
          <cell r="K97">
            <v>-13</v>
          </cell>
          <cell r="L97">
            <v>9</v>
          </cell>
          <cell r="M97">
            <v>967</v>
          </cell>
          <cell r="N97">
            <v>976</v>
          </cell>
          <cell r="O97">
            <v>0</v>
          </cell>
          <cell r="P97" t="str">
            <v>-</v>
          </cell>
          <cell r="Q97">
            <v>1</v>
          </cell>
          <cell r="R97" t="str">
            <v>-</v>
          </cell>
          <cell r="S97">
            <v>10</v>
          </cell>
          <cell r="T97" t="str">
            <v>-</v>
          </cell>
          <cell r="U97">
            <v>962</v>
          </cell>
          <cell r="V97" t="str">
            <v>-</v>
          </cell>
          <cell r="W97">
            <v>4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792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484</v>
          </cell>
          <cell r="AH97" t="str">
            <v>-</v>
          </cell>
          <cell r="AI97" t="str">
            <v>-</v>
          </cell>
          <cell r="AJ97" t="str">
            <v>-</v>
          </cell>
          <cell r="AK97">
            <v>175</v>
          </cell>
          <cell r="AL97" t="str">
            <v>-</v>
          </cell>
          <cell r="AM97">
            <v>62.629533678756474</v>
          </cell>
          <cell r="AN97">
            <v>62.3</v>
          </cell>
          <cell r="AO97">
            <v>309</v>
          </cell>
          <cell r="AP97" t="str">
            <v>-</v>
          </cell>
          <cell r="AQ97">
            <v>357</v>
          </cell>
          <cell r="AR97" t="str">
            <v>-</v>
          </cell>
          <cell r="AS97">
            <v>0</v>
          </cell>
          <cell r="AT97" t="str">
            <v>-</v>
          </cell>
          <cell r="AU97">
            <v>108</v>
          </cell>
          <cell r="AV97" t="str">
            <v>-</v>
          </cell>
          <cell r="AW97">
            <v>18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851</v>
          </cell>
          <cell r="BB97">
            <v>856</v>
          </cell>
          <cell r="BC97">
            <v>55.116580310880828</v>
          </cell>
          <cell r="BD97">
            <v>54.7</v>
          </cell>
          <cell r="BE97" t="str">
            <v>-</v>
          </cell>
          <cell r="BF97" t="str">
            <v>-</v>
          </cell>
          <cell r="BG97">
            <v>428471.09</v>
          </cell>
          <cell r="BH97">
            <v>450350</v>
          </cell>
          <cell r="BI97">
            <v>414331547.5</v>
          </cell>
          <cell r="BJ97">
            <v>439541608</v>
          </cell>
          <cell r="BK97">
            <v>412242261</v>
          </cell>
          <cell r="BL97" t="str">
            <v>-</v>
          </cell>
          <cell r="BM97">
            <v>2089286.5</v>
          </cell>
          <cell r="BN97" t="str">
            <v>-</v>
          </cell>
          <cell r="BO97">
            <v>286489252.5</v>
          </cell>
          <cell r="BP97" t="str">
            <v>-</v>
          </cell>
          <cell r="BQ97">
            <v>2089286.5</v>
          </cell>
          <cell r="BR97" t="str">
            <v>-</v>
          </cell>
          <cell r="BS97">
            <v>825</v>
          </cell>
          <cell r="BT97" t="str">
            <v>-</v>
          </cell>
          <cell r="BU97">
            <v>284399966</v>
          </cell>
          <cell r="BV97" t="str">
            <v>-</v>
          </cell>
          <cell r="BW97">
            <v>671</v>
          </cell>
          <cell r="BX97" t="str">
            <v>-</v>
          </cell>
          <cell r="BY97">
            <v>463</v>
          </cell>
          <cell r="BZ97" t="str">
            <v>-</v>
          </cell>
          <cell r="CA97">
            <v>111075085</v>
          </cell>
          <cell r="CB97" t="str">
            <v>-</v>
          </cell>
          <cell r="CC97">
            <v>637</v>
          </cell>
          <cell r="CD97" t="str">
            <v>-</v>
          </cell>
          <cell r="CE97">
            <v>470</v>
          </cell>
          <cell r="CF97" t="str">
            <v>-</v>
          </cell>
          <cell r="CG97">
            <v>0</v>
          </cell>
          <cell r="CH97" t="str">
            <v>-</v>
          </cell>
          <cell r="CI97">
            <v>115</v>
          </cell>
          <cell r="CJ97" t="str">
            <v>-</v>
          </cell>
          <cell r="CK97">
            <v>18</v>
          </cell>
          <cell r="CL97" t="str">
            <v>-</v>
          </cell>
          <cell r="CM97">
            <v>16767210</v>
          </cell>
          <cell r="CN97" t="str">
            <v>-</v>
          </cell>
          <cell r="CO97">
            <v>127842295</v>
          </cell>
          <cell r="CP97" t="str">
            <v>-</v>
          </cell>
          <cell r="CQ97">
            <v>0</v>
          </cell>
          <cell r="CR97" t="str">
            <v>-</v>
          </cell>
          <cell r="CS97">
            <v>10</v>
          </cell>
          <cell r="CT97" t="str">
            <v>-</v>
          </cell>
          <cell r="CU97">
            <v>266</v>
          </cell>
          <cell r="CV97">
            <v>269</v>
          </cell>
          <cell r="CW97">
            <v>191</v>
          </cell>
          <cell r="CX97">
            <v>186</v>
          </cell>
          <cell r="CY97">
            <v>120</v>
          </cell>
          <cell r="CZ97">
            <v>117</v>
          </cell>
          <cell r="DA97">
            <v>84</v>
          </cell>
          <cell r="DB97">
            <v>87</v>
          </cell>
          <cell r="DC97">
            <v>44</v>
          </cell>
          <cell r="DD97">
            <v>52</v>
          </cell>
          <cell r="DE97">
            <v>31</v>
          </cell>
          <cell r="DF97">
            <v>35</v>
          </cell>
          <cell r="DG97">
            <v>159</v>
          </cell>
          <cell r="DH97">
            <v>174</v>
          </cell>
          <cell r="DI97">
            <v>37</v>
          </cell>
          <cell r="DJ97" t="str">
            <v>-</v>
          </cell>
          <cell r="DK97">
            <v>381</v>
          </cell>
          <cell r="DL97" t="str">
            <v>-</v>
          </cell>
          <cell r="DM97">
            <v>567</v>
          </cell>
          <cell r="DN97" t="str">
            <v>-</v>
          </cell>
          <cell r="DO97">
            <v>463</v>
          </cell>
          <cell r="DP97" t="str">
            <v>-</v>
          </cell>
          <cell r="DQ97">
            <v>0</v>
          </cell>
          <cell r="DR97" t="str">
            <v>-</v>
          </cell>
          <cell r="DS97">
            <v>115</v>
          </cell>
          <cell r="DT97" t="str">
            <v>-</v>
          </cell>
          <cell r="DU97">
            <v>18</v>
          </cell>
          <cell r="DV97" t="str">
            <v>-</v>
          </cell>
          <cell r="DW97">
            <v>0</v>
          </cell>
          <cell r="DX97" t="str">
            <v>-</v>
          </cell>
          <cell r="DY97">
            <v>43</v>
          </cell>
        </row>
        <row r="98">
          <cell r="C98">
            <v>700000247</v>
          </cell>
          <cell r="D98" t="str">
            <v>SECTOR JAZMÍN DIANA</v>
          </cell>
          <cell r="E98">
            <v>2025</v>
          </cell>
          <cell r="F98">
            <v>202514</v>
          </cell>
          <cell r="G98">
            <v>2060</v>
          </cell>
          <cell r="H98">
            <v>2025</v>
          </cell>
          <cell r="I98">
            <v>845</v>
          </cell>
          <cell r="J98" t="str">
            <v>-</v>
          </cell>
          <cell r="K98">
            <v>-12</v>
          </cell>
          <cell r="L98">
            <v>5</v>
          </cell>
          <cell r="M98">
            <v>1186</v>
          </cell>
          <cell r="N98">
            <v>1328</v>
          </cell>
          <cell r="O98">
            <v>0</v>
          </cell>
          <cell r="P98" t="str">
            <v>-</v>
          </cell>
          <cell r="Q98">
            <v>1</v>
          </cell>
          <cell r="R98" t="str">
            <v>-</v>
          </cell>
          <cell r="S98">
            <v>7</v>
          </cell>
          <cell r="T98" t="str">
            <v>-</v>
          </cell>
          <cell r="U98">
            <v>1182</v>
          </cell>
          <cell r="V98" t="str">
            <v>-</v>
          </cell>
          <cell r="W98">
            <v>3</v>
          </cell>
          <cell r="X98" t="str">
            <v>-</v>
          </cell>
          <cell r="Y98" t="str">
            <v>-</v>
          </cell>
          <cell r="Z98" t="str">
            <v>-</v>
          </cell>
          <cell r="AA98">
            <v>975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521</v>
          </cell>
          <cell r="AH98" t="str">
            <v>-</v>
          </cell>
          <cell r="AI98" t="str">
            <v>-</v>
          </cell>
          <cell r="AJ98" t="str">
            <v>-</v>
          </cell>
          <cell r="AK98">
            <v>211</v>
          </cell>
          <cell r="AL98" t="str">
            <v>-</v>
          </cell>
          <cell r="AM98">
            <v>57.572815533980581</v>
          </cell>
          <cell r="AN98">
            <v>63.9</v>
          </cell>
          <cell r="AO98">
            <v>310</v>
          </cell>
          <cell r="AP98" t="str">
            <v>-</v>
          </cell>
          <cell r="AQ98">
            <v>471</v>
          </cell>
          <cell r="AR98" t="str">
            <v>-</v>
          </cell>
          <cell r="AS98">
            <v>0</v>
          </cell>
          <cell r="AT98" t="str">
            <v>-</v>
          </cell>
          <cell r="AU98">
            <v>175</v>
          </cell>
          <cell r="AV98" t="str">
            <v>-</v>
          </cell>
          <cell r="AW98">
            <v>19</v>
          </cell>
          <cell r="AX98" t="str">
            <v>-</v>
          </cell>
          <cell r="AY98" t="str">
            <v>-</v>
          </cell>
          <cell r="AZ98" t="str">
            <v>-</v>
          </cell>
          <cell r="BA98">
            <v>1067</v>
          </cell>
          <cell r="BB98">
            <v>1196</v>
          </cell>
          <cell r="BC98">
            <v>51.796116504854375</v>
          </cell>
          <cell r="BD98">
            <v>57.6</v>
          </cell>
          <cell r="BE98" t="str">
            <v>-</v>
          </cell>
          <cell r="BF98" t="str">
            <v>-</v>
          </cell>
          <cell r="BG98">
            <v>430165.13</v>
          </cell>
          <cell r="BH98">
            <v>436688</v>
          </cell>
          <cell r="BI98">
            <v>510175843.25999999</v>
          </cell>
          <cell r="BJ98">
            <v>579921567</v>
          </cell>
          <cell r="BK98">
            <v>508573769</v>
          </cell>
          <cell r="BL98" t="str">
            <v>-</v>
          </cell>
          <cell r="BM98">
            <v>1602074.26</v>
          </cell>
          <cell r="BN98" t="str">
            <v>-</v>
          </cell>
          <cell r="BO98">
            <v>359702458.25999999</v>
          </cell>
          <cell r="BP98" t="str">
            <v>-</v>
          </cell>
          <cell r="BQ98">
            <v>1602074.26</v>
          </cell>
          <cell r="BR98" t="str">
            <v>-</v>
          </cell>
          <cell r="BS98">
            <v>1043</v>
          </cell>
          <cell r="BT98" t="str">
            <v>-</v>
          </cell>
          <cell r="BU98">
            <v>358100384</v>
          </cell>
          <cell r="BV98" t="str">
            <v>-</v>
          </cell>
          <cell r="BW98">
            <v>784</v>
          </cell>
          <cell r="BX98" t="str">
            <v>-</v>
          </cell>
          <cell r="BY98">
            <v>652</v>
          </cell>
          <cell r="BZ98" t="str">
            <v>-</v>
          </cell>
          <cell r="CA98">
            <v>132187612</v>
          </cell>
          <cell r="CB98" t="str">
            <v>-</v>
          </cell>
          <cell r="CC98">
            <v>730</v>
          </cell>
          <cell r="CD98" t="str">
            <v>-</v>
          </cell>
          <cell r="CE98">
            <v>639</v>
          </cell>
          <cell r="CF98" t="str">
            <v>-</v>
          </cell>
          <cell r="CG98">
            <v>0</v>
          </cell>
          <cell r="CH98" t="str">
            <v>-</v>
          </cell>
          <cell r="CI98">
            <v>197</v>
          </cell>
          <cell r="CJ98" t="str">
            <v>-</v>
          </cell>
          <cell r="CK98">
            <v>20</v>
          </cell>
          <cell r="CL98" t="str">
            <v>-</v>
          </cell>
          <cell r="CM98">
            <v>17015723</v>
          </cell>
          <cell r="CN98" t="str">
            <v>-</v>
          </cell>
          <cell r="CO98">
            <v>149203335</v>
          </cell>
          <cell r="CP98" t="str">
            <v>-</v>
          </cell>
          <cell r="CQ98">
            <v>0</v>
          </cell>
          <cell r="CR98" t="str">
            <v>-</v>
          </cell>
          <cell r="CS98">
            <v>29</v>
          </cell>
          <cell r="CT98" t="str">
            <v>-</v>
          </cell>
          <cell r="CU98">
            <v>480</v>
          </cell>
          <cell r="CV98">
            <v>387</v>
          </cell>
          <cell r="CW98">
            <v>253</v>
          </cell>
          <cell r="CX98">
            <v>221</v>
          </cell>
          <cell r="CY98">
            <v>141</v>
          </cell>
          <cell r="CZ98">
            <v>138</v>
          </cell>
          <cell r="DA98">
            <v>96</v>
          </cell>
          <cell r="DB98">
            <v>83</v>
          </cell>
          <cell r="DC98">
            <v>45</v>
          </cell>
          <cell r="DD98">
            <v>45</v>
          </cell>
          <cell r="DE98">
            <v>37</v>
          </cell>
          <cell r="DF98">
            <v>35</v>
          </cell>
          <cell r="DG98">
            <v>178</v>
          </cell>
          <cell r="DH98">
            <v>163</v>
          </cell>
          <cell r="DI98">
            <v>49</v>
          </cell>
          <cell r="DJ98" t="str">
            <v>-</v>
          </cell>
          <cell r="DK98">
            <v>552</v>
          </cell>
          <cell r="DL98" t="str">
            <v>-</v>
          </cell>
          <cell r="DM98">
            <v>663</v>
          </cell>
          <cell r="DN98" t="str">
            <v>-</v>
          </cell>
          <cell r="DO98">
            <v>628</v>
          </cell>
          <cell r="DP98" t="str">
            <v>-</v>
          </cell>
          <cell r="DQ98">
            <v>0</v>
          </cell>
          <cell r="DR98" t="str">
            <v>-</v>
          </cell>
          <cell r="DS98">
            <v>197</v>
          </cell>
          <cell r="DT98" t="str">
            <v>-</v>
          </cell>
          <cell r="DU98">
            <v>20</v>
          </cell>
          <cell r="DV98" t="str">
            <v>-</v>
          </cell>
          <cell r="DW98">
            <v>0</v>
          </cell>
          <cell r="DX98" t="str">
            <v>-</v>
          </cell>
          <cell r="DY98">
            <v>69</v>
          </cell>
        </row>
        <row r="99">
          <cell r="C99">
            <v>700000248</v>
          </cell>
          <cell r="D99" t="str">
            <v>SECTOR VALLE DE ATRIZ IVONNE</v>
          </cell>
          <cell r="E99">
            <v>2025</v>
          </cell>
          <cell r="F99">
            <v>202514</v>
          </cell>
          <cell r="G99">
            <v>2195</v>
          </cell>
          <cell r="H99">
            <v>2273</v>
          </cell>
          <cell r="I99">
            <v>689</v>
          </cell>
          <cell r="J99" t="str">
            <v>-</v>
          </cell>
          <cell r="K99">
            <v>-121</v>
          </cell>
          <cell r="L99">
            <v>7</v>
          </cell>
          <cell r="M99">
            <v>229</v>
          </cell>
          <cell r="N99">
            <v>1453</v>
          </cell>
          <cell r="O99">
            <v>0</v>
          </cell>
          <cell r="P99" t="str">
            <v>-</v>
          </cell>
          <cell r="Q99">
            <v>1</v>
          </cell>
          <cell r="R99" t="str">
            <v>-</v>
          </cell>
          <cell r="S99">
            <v>5</v>
          </cell>
          <cell r="T99" t="str">
            <v>-</v>
          </cell>
          <cell r="U99">
            <v>228</v>
          </cell>
          <cell r="V99" t="str">
            <v>-</v>
          </cell>
          <cell r="W99">
            <v>0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187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87</v>
          </cell>
          <cell r="AH99" t="str">
            <v>-</v>
          </cell>
          <cell r="AI99" t="str">
            <v>-</v>
          </cell>
          <cell r="AJ99" t="str">
            <v>-</v>
          </cell>
          <cell r="AK99">
            <v>42</v>
          </cell>
          <cell r="AL99" t="str">
            <v>-</v>
          </cell>
          <cell r="AM99">
            <v>10.432801822323462</v>
          </cell>
          <cell r="AN99">
            <v>62.5</v>
          </cell>
          <cell r="AO99">
            <v>45</v>
          </cell>
          <cell r="AP99" t="str">
            <v>-</v>
          </cell>
          <cell r="AQ99">
            <v>74</v>
          </cell>
          <cell r="AR99" t="str">
            <v>-</v>
          </cell>
          <cell r="AS99">
            <v>0</v>
          </cell>
          <cell r="AT99" t="str">
            <v>-</v>
          </cell>
          <cell r="AU99">
            <v>43</v>
          </cell>
          <cell r="AV99" t="str">
            <v>-</v>
          </cell>
          <cell r="AW99">
            <v>25</v>
          </cell>
          <cell r="AX99" t="str">
            <v>-</v>
          </cell>
          <cell r="AY99" t="str">
            <v>-</v>
          </cell>
          <cell r="AZ99" t="str">
            <v>-</v>
          </cell>
          <cell r="BA99">
            <v>211</v>
          </cell>
          <cell r="BB99">
            <v>1287</v>
          </cell>
          <cell r="BC99">
            <v>9.6127562642369018</v>
          </cell>
          <cell r="BD99">
            <v>55.3</v>
          </cell>
          <cell r="BE99" t="str">
            <v>-</v>
          </cell>
          <cell r="BF99" t="str">
            <v>-</v>
          </cell>
          <cell r="BG99">
            <v>629862.21</v>
          </cell>
          <cell r="BH99">
            <v>434863</v>
          </cell>
          <cell r="BI99">
            <v>144238447</v>
          </cell>
          <cell r="BJ99">
            <v>631855481</v>
          </cell>
          <cell r="BK99">
            <v>143844690</v>
          </cell>
          <cell r="BL99" t="str">
            <v>-</v>
          </cell>
          <cell r="BM99">
            <v>393757</v>
          </cell>
          <cell r="BN99" t="str">
            <v>-</v>
          </cell>
          <cell r="BO99">
            <v>112812200</v>
          </cell>
          <cell r="BP99" t="str">
            <v>-</v>
          </cell>
          <cell r="BQ99">
            <v>393757</v>
          </cell>
          <cell r="BR99" t="str">
            <v>-</v>
          </cell>
          <cell r="BS99">
            <v>210</v>
          </cell>
          <cell r="BT99" t="str">
            <v>-</v>
          </cell>
          <cell r="BU99">
            <v>112418443</v>
          </cell>
          <cell r="BV99" t="str">
            <v>-</v>
          </cell>
          <cell r="BW99">
            <v>120</v>
          </cell>
          <cell r="BX99" t="str">
            <v>-</v>
          </cell>
          <cell r="BY99">
            <v>882</v>
          </cell>
          <cell r="BZ99" t="str">
            <v>-</v>
          </cell>
          <cell r="CA99">
            <v>28105350</v>
          </cell>
          <cell r="CB99" t="str">
            <v>-</v>
          </cell>
          <cell r="CC99">
            <v>878</v>
          </cell>
          <cell r="CD99" t="str">
            <v>-</v>
          </cell>
          <cell r="CE99">
            <v>503</v>
          </cell>
          <cell r="CF99" t="str">
            <v>-</v>
          </cell>
          <cell r="CG99">
            <v>0</v>
          </cell>
          <cell r="CH99" t="str">
            <v>-</v>
          </cell>
          <cell r="CI99">
            <v>154</v>
          </cell>
          <cell r="CJ99" t="str">
            <v>-</v>
          </cell>
          <cell r="CK99">
            <v>42</v>
          </cell>
          <cell r="CL99" t="str">
            <v>-</v>
          </cell>
          <cell r="CM99">
            <v>3320897</v>
          </cell>
          <cell r="CN99" t="str">
            <v>-</v>
          </cell>
          <cell r="CO99">
            <v>31426247</v>
          </cell>
          <cell r="CP99" t="str">
            <v>-</v>
          </cell>
          <cell r="CQ99">
            <v>0</v>
          </cell>
          <cell r="CR99" t="str">
            <v>-</v>
          </cell>
          <cell r="CS99">
            <v>-47</v>
          </cell>
          <cell r="CT99" t="str">
            <v>-</v>
          </cell>
          <cell r="CU99">
            <v>1221</v>
          </cell>
          <cell r="CV99">
            <v>407</v>
          </cell>
          <cell r="CW99">
            <v>485</v>
          </cell>
          <cell r="CX99">
            <v>317</v>
          </cell>
          <cell r="CY99">
            <v>260</v>
          </cell>
          <cell r="CZ99">
            <v>169</v>
          </cell>
          <cell r="DA99">
            <v>137</v>
          </cell>
          <cell r="DB99">
            <v>86</v>
          </cell>
          <cell r="DC99">
            <v>68</v>
          </cell>
          <cell r="DD99">
            <v>56</v>
          </cell>
          <cell r="DE99">
            <v>59</v>
          </cell>
          <cell r="DF99">
            <v>55</v>
          </cell>
          <cell r="DG99">
            <v>264</v>
          </cell>
          <cell r="DH99">
            <v>197</v>
          </cell>
          <cell r="DI99">
            <v>11</v>
          </cell>
          <cell r="DJ99" t="str">
            <v>-</v>
          </cell>
          <cell r="DK99">
            <v>709</v>
          </cell>
          <cell r="DL99" t="str">
            <v>-</v>
          </cell>
          <cell r="DM99">
            <v>797</v>
          </cell>
          <cell r="DN99" t="str">
            <v>-</v>
          </cell>
          <cell r="DO99">
            <v>494</v>
          </cell>
          <cell r="DP99" t="str">
            <v>-</v>
          </cell>
          <cell r="DQ99">
            <v>0</v>
          </cell>
          <cell r="DR99" t="str">
            <v>-</v>
          </cell>
          <cell r="DS99">
            <v>153</v>
          </cell>
          <cell r="DT99" t="str">
            <v>-</v>
          </cell>
          <cell r="DU99">
            <v>42</v>
          </cell>
          <cell r="DV99" t="str">
            <v>-</v>
          </cell>
          <cell r="DW99">
            <v>0</v>
          </cell>
          <cell r="DX99" t="str">
            <v>-</v>
          </cell>
          <cell r="DY99">
            <v>14</v>
          </cell>
        </row>
        <row r="100">
          <cell r="C100">
            <v>700000252</v>
          </cell>
          <cell r="D100" t="str">
            <v xml:space="preserve">SECTOR ARRAYAN MARIA </v>
          </cell>
          <cell r="E100">
            <v>2025</v>
          </cell>
          <cell r="F100">
            <v>202514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 t="str">
            <v>-</v>
          </cell>
          <cell r="BQ100" t="str">
            <v>-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 t="str">
            <v>-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 t="str">
            <v>-</v>
          </cell>
          <cell r="CN100" t="str">
            <v>-</v>
          </cell>
          <cell r="CO100" t="str">
            <v>-</v>
          </cell>
          <cell r="CP100" t="str">
            <v>-</v>
          </cell>
          <cell r="CQ100" t="str">
            <v>-</v>
          </cell>
          <cell r="CR100" t="str">
            <v>-</v>
          </cell>
          <cell r="CS100" t="str">
            <v>-</v>
          </cell>
          <cell r="CT100" t="str">
            <v>-</v>
          </cell>
          <cell r="CU100" t="str">
            <v>-</v>
          </cell>
          <cell r="CV100" t="str">
            <v>-</v>
          </cell>
          <cell r="CW100" t="str">
            <v>-</v>
          </cell>
          <cell r="CX100" t="str">
            <v>-</v>
          </cell>
          <cell r="CY100" t="str">
            <v>-</v>
          </cell>
          <cell r="CZ100" t="str">
            <v>-</v>
          </cell>
          <cell r="DA100" t="str">
            <v>-</v>
          </cell>
          <cell r="DB100" t="str">
            <v>-</v>
          </cell>
          <cell r="DC100" t="str">
            <v>-</v>
          </cell>
          <cell r="DD100" t="str">
            <v>-</v>
          </cell>
          <cell r="DE100" t="str">
            <v>-</v>
          </cell>
          <cell r="DF100" t="str">
            <v>-</v>
          </cell>
          <cell r="DG100" t="str">
            <v>-</v>
          </cell>
          <cell r="DH100" t="str">
            <v>-</v>
          </cell>
          <cell r="DI100" t="str">
            <v>-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 t="str">
            <v>-</v>
          </cell>
          <cell r="DX100" t="str">
            <v>-</v>
          </cell>
          <cell r="DY100" t="str">
            <v>-</v>
          </cell>
        </row>
        <row r="101">
          <cell r="C101">
            <v>700000253</v>
          </cell>
          <cell r="D101" t="str">
            <v>SECTOR ALAMO LAURA</v>
          </cell>
          <cell r="E101">
            <v>2025</v>
          </cell>
          <cell r="F101">
            <v>202514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  <cell r="BC101" t="str">
            <v>-</v>
          </cell>
          <cell r="BD101" t="str">
            <v>-</v>
          </cell>
          <cell r="BE101" t="str">
            <v>-</v>
          </cell>
          <cell r="BF101" t="str">
            <v>-</v>
          </cell>
          <cell r="BG101" t="str">
            <v>-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 t="str">
            <v>-</v>
          </cell>
          <cell r="BO101" t="str">
            <v>-</v>
          </cell>
          <cell r="BP101" t="str">
            <v>-</v>
          </cell>
          <cell r="BQ101" t="str">
            <v>-</v>
          </cell>
          <cell r="BR101" t="str">
            <v>-</v>
          </cell>
          <cell r="BS101" t="str">
            <v>-</v>
          </cell>
          <cell r="BT101" t="str">
            <v>-</v>
          </cell>
          <cell r="BU101" t="str">
            <v>-</v>
          </cell>
          <cell r="BV101" t="str">
            <v>-</v>
          </cell>
          <cell r="BW101" t="str">
            <v>-</v>
          </cell>
          <cell r="BX101" t="str">
            <v>-</v>
          </cell>
          <cell r="BY101" t="str">
            <v>-</v>
          </cell>
          <cell r="BZ101" t="str">
            <v>-</v>
          </cell>
          <cell r="CA101" t="str">
            <v>-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 t="str">
            <v>-</v>
          </cell>
          <cell r="CN101" t="str">
            <v>-</v>
          </cell>
          <cell r="CO101" t="str">
            <v>-</v>
          </cell>
          <cell r="CP101" t="str">
            <v>-</v>
          </cell>
          <cell r="CQ101" t="str">
            <v>-</v>
          </cell>
          <cell r="CR101" t="str">
            <v>-</v>
          </cell>
          <cell r="CS101" t="str">
            <v>-</v>
          </cell>
          <cell r="CT101" t="str">
            <v>-</v>
          </cell>
          <cell r="CU101" t="str">
            <v>-</v>
          </cell>
          <cell r="CV101" t="str">
            <v>-</v>
          </cell>
          <cell r="CW101" t="str">
            <v>-</v>
          </cell>
          <cell r="CX101" t="str">
            <v>-</v>
          </cell>
          <cell r="CY101" t="str">
            <v>-</v>
          </cell>
          <cell r="CZ101" t="str">
            <v>-</v>
          </cell>
          <cell r="DA101" t="str">
            <v>-</v>
          </cell>
          <cell r="DB101" t="str">
            <v>-</v>
          </cell>
          <cell r="DC101" t="str">
            <v>-</v>
          </cell>
          <cell r="DD101" t="str">
            <v>-</v>
          </cell>
          <cell r="DE101" t="str">
            <v>-</v>
          </cell>
          <cell r="DF101" t="str">
            <v>-</v>
          </cell>
          <cell r="DG101" t="str">
            <v>-</v>
          </cell>
          <cell r="DH101" t="str">
            <v>-</v>
          </cell>
          <cell r="DI101" t="str">
            <v>-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 t="str">
            <v>-</v>
          </cell>
          <cell r="DX101" t="str">
            <v>-</v>
          </cell>
          <cell r="DY101" t="str">
            <v>-</v>
          </cell>
        </row>
        <row r="102">
          <cell r="C102">
            <v>700000254</v>
          </cell>
          <cell r="D102" t="str">
            <v>SECTOR CREATIVIDAD YOMAIRA</v>
          </cell>
          <cell r="E102">
            <v>2025</v>
          </cell>
          <cell r="F102">
            <v>202514</v>
          </cell>
          <cell r="G102">
            <v>1218</v>
          </cell>
          <cell r="H102">
            <v>1217</v>
          </cell>
          <cell r="I102">
            <v>458</v>
          </cell>
          <cell r="J102" t="str">
            <v>-</v>
          </cell>
          <cell r="K102">
            <v>8</v>
          </cell>
          <cell r="L102">
            <v>8</v>
          </cell>
          <cell r="M102">
            <v>816</v>
          </cell>
          <cell r="N102">
            <v>770</v>
          </cell>
          <cell r="O102">
            <v>0</v>
          </cell>
          <cell r="P102" t="str">
            <v>-</v>
          </cell>
          <cell r="Q102">
            <v>0</v>
          </cell>
          <cell r="R102" t="str">
            <v>-</v>
          </cell>
          <cell r="S102">
            <v>0</v>
          </cell>
          <cell r="T102" t="str">
            <v>-</v>
          </cell>
          <cell r="U102">
            <v>816</v>
          </cell>
          <cell r="V102" t="str">
            <v>-</v>
          </cell>
          <cell r="W102">
            <v>0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608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411</v>
          </cell>
          <cell r="AH102" t="str">
            <v>-</v>
          </cell>
          <cell r="AI102" t="str">
            <v>-</v>
          </cell>
          <cell r="AJ102" t="str">
            <v>-</v>
          </cell>
          <cell r="AK102">
            <v>208</v>
          </cell>
          <cell r="AL102" t="str">
            <v>-</v>
          </cell>
          <cell r="AM102">
            <v>66.995073891625609</v>
          </cell>
          <cell r="AN102">
            <v>63.3</v>
          </cell>
          <cell r="AO102">
            <v>203</v>
          </cell>
          <cell r="AP102" t="str">
            <v>-</v>
          </cell>
          <cell r="AQ102">
            <v>291</v>
          </cell>
          <cell r="AR102" t="str">
            <v>-</v>
          </cell>
          <cell r="AS102">
            <v>0</v>
          </cell>
          <cell r="AT102" t="str">
            <v>-</v>
          </cell>
          <cell r="AU102">
            <v>100</v>
          </cell>
          <cell r="AV102" t="str">
            <v>-</v>
          </cell>
          <cell r="AW102">
            <v>14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725</v>
          </cell>
          <cell r="BB102">
            <v>673</v>
          </cell>
          <cell r="BC102">
            <v>59.523809523809526</v>
          </cell>
          <cell r="BD102">
            <v>55.3</v>
          </cell>
          <cell r="BE102" t="str">
            <v>-</v>
          </cell>
          <cell r="BF102" t="str">
            <v>-</v>
          </cell>
          <cell r="BG102">
            <v>410772.01</v>
          </cell>
          <cell r="BH102">
            <v>439228</v>
          </cell>
          <cell r="BI102">
            <v>335189960</v>
          </cell>
          <cell r="BJ102">
            <v>338205729</v>
          </cell>
          <cell r="BK102">
            <v>335189960</v>
          </cell>
          <cell r="BL102" t="str">
            <v>-</v>
          </cell>
          <cell r="BM102">
            <v>0</v>
          </cell>
          <cell r="BN102" t="str">
            <v>-</v>
          </cell>
          <cell r="BO102">
            <v>242773380</v>
          </cell>
          <cell r="BP102" t="str">
            <v>-</v>
          </cell>
          <cell r="BQ102">
            <v>0</v>
          </cell>
          <cell r="BR102" t="str">
            <v>-</v>
          </cell>
          <cell r="BS102">
            <v>710</v>
          </cell>
          <cell r="BT102" t="str">
            <v>-</v>
          </cell>
          <cell r="BU102">
            <v>242773380</v>
          </cell>
          <cell r="BV102" t="str">
            <v>-</v>
          </cell>
          <cell r="BW102">
            <v>556</v>
          </cell>
          <cell r="BX102" t="str">
            <v>-</v>
          </cell>
          <cell r="BY102">
            <v>473</v>
          </cell>
          <cell r="BZ102" t="str">
            <v>-</v>
          </cell>
          <cell r="CA102">
            <v>81677983</v>
          </cell>
          <cell r="CB102" t="str">
            <v>-</v>
          </cell>
          <cell r="CC102">
            <v>426</v>
          </cell>
          <cell r="CD102" t="str">
            <v>-</v>
          </cell>
          <cell r="CE102">
            <v>347</v>
          </cell>
          <cell r="CF102" t="str">
            <v>-</v>
          </cell>
          <cell r="CG102">
            <v>0</v>
          </cell>
          <cell r="CH102" t="str">
            <v>-</v>
          </cell>
          <cell r="CI102">
            <v>106</v>
          </cell>
          <cell r="CJ102" t="str">
            <v>-</v>
          </cell>
          <cell r="CK102">
            <v>14</v>
          </cell>
          <cell r="CL102" t="str">
            <v>-</v>
          </cell>
          <cell r="CM102">
            <v>10738597</v>
          </cell>
          <cell r="CN102" t="str">
            <v>-</v>
          </cell>
          <cell r="CO102">
            <v>92416580</v>
          </cell>
          <cell r="CP102" t="str">
            <v>-</v>
          </cell>
          <cell r="CQ102">
            <v>0</v>
          </cell>
          <cell r="CR102" t="str">
            <v>-</v>
          </cell>
          <cell r="CS102">
            <v>16</v>
          </cell>
          <cell r="CT102" t="str">
            <v>-</v>
          </cell>
          <cell r="CU102">
            <v>169</v>
          </cell>
          <cell r="CV102">
            <v>222</v>
          </cell>
          <cell r="CW102">
            <v>147</v>
          </cell>
          <cell r="CX102">
            <v>147</v>
          </cell>
          <cell r="CY102">
            <v>86</v>
          </cell>
          <cell r="CZ102">
            <v>84</v>
          </cell>
          <cell r="DA102">
            <v>64</v>
          </cell>
          <cell r="DB102">
            <v>54</v>
          </cell>
          <cell r="DC102">
            <v>41</v>
          </cell>
          <cell r="DD102">
            <v>40</v>
          </cell>
          <cell r="DE102">
            <v>43</v>
          </cell>
          <cell r="DF102">
            <v>39</v>
          </cell>
          <cell r="DG102">
            <v>148</v>
          </cell>
          <cell r="DH102">
            <v>133</v>
          </cell>
          <cell r="DI102">
            <v>53</v>
          </cell>
          <cell r="DJ102" t="str">
            <v>-</v>
          </cell>
          <cell r="DK102">
            <v>396</v>
          </cell>
          <cell r="DL102" t="str">
            <v>-</v>
          </cell>
          <cell r="DM102">
            <v>364</v>
          </cell>
          <cell r="DN102" t="str">
            <v>-</v>
          </cell>
          <cell r="DO102">
            <v>339</v>
          </cell>
          <cell r="DP102" t="str">
            <v>-</v>
          </cell>
          <cell r="DQ102">
            <v>0</v>
          </cell>
          <cell r="DR102" t="str">
            <v>-</v>
          </cell>
          <cell r="DS102">
            <v>105</v>
          </cell>
          <cell r="DT102" t="str">
            <v>-</v>
          </cell>
          <cell r="DU102">
            <v>14</v>
          </cell>
          <cell r="DV102" t="str">
            <v>-</v>
          </cell>
          <cell r="DW102">
            <v>0</v>
          </cell>
          <cell r="DX102" t="str">
            <v>-</v>
          </cell>
          <cell r="DY102">
            <v>60</v>
          </cell>
        </row>
        <row r="103">
          <cell r="C103">
            <v>700000255</v>
          </cell>
          <cell r="D103" t="str">
            <v xml:space="preserve">SECTOR CEIBA DEYSI </v>
          </cell>
          <cell r="E103">
            <v>2025</v>
          </cell>
          <cell r="F103">
            <v>202514</v>
          </cell>
          <cell r="G103">
            <v>1649</v>
          </cell>
          <cell r="H103">
            <v>1750</v>
          </cell>
          <cell r="I103">
            <v>591</v>
          </cell>
          <cell r="J103" t="str">
            <v>-</v>
          </cell>
          <cell r="K103">
            <v>-98</v>
          </cell>
          <cell r="L103">
            <v>5</v>
          </cell>
          <cell r="M103">
            <v>440</v>
          </cell>
          <cell r="N103">
            <v>1103</v>
          </cell>
          <cell r="O103">
            <v>0</v>
          </cell>
          <cell r="P103" t="str">
            <v>-</v>
          </cell>
          <cell r="Q103">
            <v>0</v>
          </cell>
          <cell r="R103" t="str">
            <v>-</v>
          </cell>
          <cell r="S103">
            <v>0</v>
          </cell>
          <cell r="T103" t="str">
            <v>-</v>
          </cell>
          <cell r="U103">
            <v>440</v>
          </cell>
          <cell r="V103" t="str">
            <v>-</v>
          </cell>
          <cell r="W103">
            <v>0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337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223</v>
          </cell>
          <cell r="AH103" t="str">
            <v>-</v>
          </cell>
          <cell r="AI103" t="str">
            <v>-</v>
          </cell>
          <cell r="AJ103" t="str">
            <v>-</v>
          </cell>
          <cell r="AK103">
            <v>103</v>
          </cell>
          <cell r="AL103" t="str">
            <v>-</v>
          </cell>
          <cell r="AM103">
            <v>26.682838083687084</v>
          </cell>
          <cell r="AN103">
            <v>63</v>
          </cell>
          <cell r="AO103">
            <v>120</v>
          </cell>
          <cell r="AP103" t="str">
            <v>-</v>
          </cell>
          <cell r="AQ103">
            <v>138</v>
          </cell>
          <cell r="AR103" t="str">
            <v>-</v>
          </cell>
          <cell r="AS103">
            <v>0</v>
          </cell>
          <cell r="AT103" t="str">
            <v>-</v>
          </cell>
          <cell r="AU103">
            <v>62</v>
          </cell>
          <cell r="AV103" t="str">
            <v>-</v>
          </cell>
          <cell r="AW103">
            <v>17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394</v>
          </cell>
          <cell r="BB103">
            <v>947</v>
          </cell>
          <cell r="BC103">
            <v>23.893268647665252</v>
          </cell>
          <cell r="BD103">
            <v>54.1</v>
          </cell>
          <cell r="BE103" t="str">
            <v>-</v>
          </cell>
          <cell r="BF103" t="str">
            <v>-</v>
          </cell>
          <cell r="BG103">
            <v>454160.26</v>
          </cell>
          <cell r="BH103">
            <v>426680</v>
          </cell>
          <cell r="BI103">
            <v>199830516</v>
          </cell>
          <cell r="BJ103">
            <v>472615472</v>
          </cell>
          <cell r="BK103">
            <v>199830516</v>
          </cell>
          <cell r="BL103" t="str">
            <v>-</v>
          </cell>
          <cell r="BM103">
            <v>0</v>
          </cell>
          <cell r="BN103" t="str">
            <v>-</v>
          </cell>
          <cell r="BO103">
            <v>166260794</v>
          </cell>
          <cell r="BP103" t="str">
            <v>-</v>
          </cell>
          <cell r="BQ103">
            <v>0</v>
          </cell>
          <cell r="BR103" t="str">
            <v>-</v>
          </cell>
          <cell r="BS103">
            <v>413</v>
          </cell>
          <cell r="BT103" t="str">
            <v>-</v>
          </cell>
          <cell r="BU103">
            <v>166260794</v>
          </cell>
          <cell r="BV103" t="str">
            <v>-</v>
          </cell>
          <cell r="BW103">
            <v>221</v>
          </cell>
          <cell r="BX103" t="str">
            <v>-</v>
          </cell>
          <cell r="BY103">
            <v>625</v>
          </cell>
          <cell r="BZ103" t="str">
            <v>-</v>
          </cell>
          <cell r="CA103">
            <v>28084117</v>
          </cell>
          <cell r="CB103" t="str">
            <v>-</v>
          </cell>
          <cell r="CC103">
            <v>670</v>
          </cell>
          <cell r="CD103" t="str">
            <v>-</v>
          </cell>
          <cell r="CE103">
            <v>443</v>
          </cell>
          <cell r="CF103" t="str">
            <v>-</v>
          </cell>
          <cell r="CG103">
            <v>0</v>
          </cell>
          <cell r="CH103" t="str">
            <v>-</v>
          </cell>
          <cell r="CI103">
            <v>142</v>
          </cell>
          <cell r="CJ103" t="str">
            <v>-</v>
          </cell>
          <cell r="CK103">
            <v>23</v>
          </cell>
          <cell r="CL103" t="str">
            <v>-</v>
          </cell>
          <cell r="CM103">
            <v>5485605</v>
          </cell>
          <cell r="CN103" t="str">
            <v>-</v>
          </cell>
          <cell r="CO103">
            <v>33569722</v>
          </cell>
          <cell r="CP103" t="str">
            <v>-</v>
          </cell>
          <cell r="CQ103">
            <v>0</v>
          </cell>
          <cell r="CR103" t="str">
            <v>-</v>
          </cell>
          <cell r="CS103">
            <v>-45</v>
          </cell>
          <cell r="CT103" t="str">
            <v>-</v>
          </cell>
          <cell r="CU103">
            <v>747</v>
          </cell>
          <cell r="CV103">
            <v>304</v>
          </cell>
          <cell r="CW103">
            <v>307</v>
          </cell>
          <cell r="CX103">
            <v>238</v>
          </cell>
          <cell r="CY103">
            <v>155</v>
          </cell>
          <cell r="CZ103">
            <v>117</v>
          </cell>
          <cell r="DA103">
            <v>126</v>
          </cell>
          <cell r="DB103">
            <v>86</v>
          </cell>
          <cell r="DC103">
            <v>63</v>
          </cell>
          <cell r="DD103">
            <v>50</v>
          </cell>
          <cell r="DE103">
            <v>65</v>
          </cell>
          <cell r="DF103">
            <v>40</v>
          </cell>
          <cell r="DG103">
            <v>254</v>
          </cell>
          <cell r="DH103">
            <v>176</v>
          </cell>
          <cell r="DI103">
            <v>17</v>
          </cell>
          <cell r="DJ103" t="str">
            <v>-</v>
          </cell>
          <cell r="DK103">
            <v>475</v>
          </cell>
          <cell r="DL103" t="str">
            <v>-</v>
          </cell>
          <cell r="DM103">
            <v>583</v>
          </cell>
          <cell r="DN103" t="str">
            <v>-</v>
          </cell>
          <cell r="DO103">
            <v>427</v>
          </cell>
          <cell r="DP103" t="str">
            <v>-</v>
          </cell>
          <cell r="DQ103">
            <v>0</v>
          </cell>
          <cell r="DR103" t="str">
            <v>-</v>
          </cell>
          <cell r="DS103">
            <v>141</v>
          </cell>
          <cell r="DT103" t="str">
            <v>-</v>
          </cell>
          <cell r="DU103">
            <v>23</v>
          </cell>
          <cell r="DV103" t="str">
            <v>-</v>
          </cell>
          <cell r="DW103">
            <v>0</v>
          </cell>
          <cell r="DX103" t="str">
            <v>-</v>
          </cell>
          <cell r="DY103">
            <v>22</v>
          </cell>
        </row>
        <row r="104">
          <cell r="C104">
            <v>700000256</v>
          </cell>
          <cell r="D104" t="str">
            <v>SECTOR FANDANGO LUISA</v>
          </cell>
          <cell r="E104">
            <v>2025</v>
          </cell>
          <cell r="F104">
            <v>202514</v>
          </cell>
          <cell r="G104">
            <v>1481</v>
          </cell>
          <cell r="H104">
            <v>1601</v>
          </cell>
          <cell r="I104">
            <v>653</v>
          </cell>
          <cell r="J104" t="str">
            <v>-</v>
          </cell>
          <cell r="K104">
            <v>-83</v>
          </cell>
          <cell r="L104">
            <v>9</v>
          </cell>
          <cell r="M104">
            <v>601</v>
          </cell>
          <cell r="N104">
            <v>1003</v>
          </cell>
          <cell r="O104">
            <v>0</v>
          </cell>
          <cell r="P104" t="str">
            <v>-</v>
          </cell>
          <cell r="Q104">
            <v>2</v>
          </cell>
          <cell r="R104" t="str">
            <v>-</v>
          </cell>
          <cell r="S104">
            <v>12</v>
          </cell>
          <cell r="T104" t="str">
            <v>-</v>
          </cell>
          <cell r="U104">
            <v>597</v>
          </cell>
          <cell r="V104" t="str">
            <v>-</v>
          </cell>
          <cell r="W104">
            <v>2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497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228</v>
          </cell>
          <cell r="AH104" t="str">
            <v>-</v>
          </cell>
          <cell r="AI104" t="str">
            <v>-</v>
          </cell>
          <cell r="AJ104" t="str">
            <v>-</v>
          </cell>
          <cell r="AK104">
            <v>104</v>
          </cell>
          <cell r="AL104" t="str">
            <v>-</v>
          </cell>
          <cell r="AM104">
            <v>40.580688723835245</v>
          </cell>
          <cell r="AN104">
            <v>63.8</v>
          </cell>
          <cell r="AO104">
            <v>124</v>
          </cell>
          <cell r="AP104" t="str">
            <v>-</v>
          </cell>
          <cell r="AQ104">
            <v>231</v>
          </cell>
          <cell r="AR104" t="str">
            <v>-</v>
          </cell>
          <cell r="AS104">
            <v>0</v>
          </cell>
          <cell r="AT104" t="str">
            <v>-</v>
          </cell>
          <cell r="AU104">
            <v>126</v>
          </cell>
          <cell r="AV104" t="str">
            <v>-</v>
          </cell>
          <cell r="AW104">
            <v>16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547</v>
          </cell>
          <cell r="BB104">
            <v>871</v>
          </cell>
          <cell r="BC104">
            <v>36.93450371370696</v>
          </cell>
          <cell r="BD104">
            <v>55.4</v>
          </cell>
          <cell r="BE104" t="str">
            <v>-</v>
          </cell>
          <cell r="BF104" t="str">
            <v>-</v>
          </cell>
          <cell r="BG104">
            <v>497483.67</v>
          </cell>
          <cell r="BH104">
            <v>485651</v>
          </cell>
          <cell r="BI104">
            <v>298987687.11000001</v>
          </cell>
          <cell r="BJ104">
            <v>487107468</v>
          </cell>
          <cell r="BK104">
            <v>297462230</v>
          </cell>
          <cell r="BL104" t="str">
            <v>-</v>
          </cell>
          <cell r="BM104">
            <v>1525457.11</v>
          </cell>
          <cell r="BN104" t="str">
            <v>-</v>
          </cell>
          <cell r="BO104">
            <v>236082598.11000001</v>
          </cell>
          <cell r="BP104" t="str">
            <v>-</v>
          </cell>
          <cell r="BQ104">
            <v>1525457.11</v>
          </cell>
          <cell r="BR104" t="str">
            <v>-</v>
          </cell>
          <cell r="BS104">
            <v>572</v>
          </cell>
          <cell r="BT104" t="str">
            <v>-</v>
          </cell>
          <cell r="BU104">
            <v>234557141</v>
          </cell>
          <cell r="BV104" t="str">
            <v>-</v>
          </cell>
          <cell r="BW104">
            <v>393</v>
          </cell>
          <cell r="BX104" t="str">
            <v>-</v>
          </cell>
          <cell r="BY104">
            <v>541</v>
          </cell>
          <cell r="BZ104" t="str">
            <v>-</v>
          </cell>
          <cell r="CA104">
            <v>53180935</v>
          </cell>
          <cell r="CB104" t="str">
            <v>-</v>
          </cell>
          <cell r="CC104">
            <v>507</v>
          </cell>
          <cell r="CD104" t="str">
            <v>-</v>
          </cell>
          <cell r="CE104">
            <v>484</v>
          </cell>
          <cell r="CF104" t="str">
            <v>-</v>
          </cell>
          <cell r="CG104">
            <v>0</v>
          </cell>
          <cell r="CH104" t="str">
            <v>-</v>
          </cell>
          <cell r="CI104">
            <v>174</v>
          </cell>
          <cell r="CJ104" t="str">
            <v>-</v>
          </cell>
          <cell r="CK104">
            <v>17</v>
          </cell>
          <cell r="CL104" t="str">
            <v>-</v>
          </cell>
          <cell r="CM104">
            <v>9724154</v>
          </cell>
          <cell r="CN104" t="str">
            <v>-</v>
          </cell>
          <cell r="CO104">
            <v>62905089</v>
          </cell>
          <cell r="CP104" t="str">
            <v>-</v>
          </cell>
          <cell r="CQ104">
            <v>0</v>
          </cell>
          <cell r="CR104" t="str">
            <v>-</v>
          </cell>
          <cell r="CS104">
            <v>-19</v>
          </cell>
          <cell r="CT104" t="str">
            <v>-</v>
          </cell>
          <cell r="CU104">
            <v>527</v>
          </cell>
          <cell r="CV104">
            <v>252</v>
          </cell>
          <cell r="CW104">
            <v>202</v>
          </cell>
          <cell r="CX104">
            <v>192</v>
          </cell>
          <cell r="CY104">
            <v>151</v>
          </cell>
          <cell r="CZ104">
            <v>112</v>
          </cell>
          <cell r="DA104">
            <v>121</v>
          </cell>
          <cell r="DB104">
            <v>89</v>
          </cell>
          <cell r="DC104">
            <v>72</v>
          </cell>
          <cell r="DD104">
            <v>60</v>
          </cell>
          <cell r="DE104">
            <v>49</v>
          </cell>
          <cell r="DF104">
            <v>53</v>
          </cell>
          <cell r="DG104">
            <v>242</v>
          </cell>
          <cell r="DH104">
            <v>202</v>
          </cell>
          <cell r="DI104">
            <v>30</v>
          </cell>
          <cell r="DJ104" t="str">
            <v>-</v>
          </cell>
          <cell r="DK104">
            <v>400</v>
          </cell>
          <cell r="DL104" t="str">
            <v>-</v>
          </cell>
          <cell r="DM104">
            <v>428</v>
          </cell>
          <cell r="DN104" t="str">
            <v>-</v>
          </cell>
          <cell r="DO104">
            <v>463</v>
          </cell>
          <cell r="DP104" t="str">
            <v>-</v>
          </cell>
          <cell r="DQ104">
            <v>0</v>
          </cell>
          <cell r="DR104" t="str">
            <v>-</v>
          </cell>
          <cell r="DS104">
            <v>173</v>
          </cell>
          <cell r="DT104" t="str">
            <v>-</v>
          </cell>
          <cell r="DU104">
            <v>17</v>
          </cell>
          <cell r="DV104" t="str">
            <v>-</v>
          </cell>
          <cell r="DW104">
            <v>0</v>
          </cell>
          <cell r="DX104" t="str">
            <v>-</v>
          </cell>
          <cell r="DY104">
            <v>30</v>
          </cell>
        </row>
        <row r="105">
          <cell r="C105">
            <v>700000258</v>
          </cell>
          <cell r="D105" t="str">
            <v>SECTOR FAUNA HERCILIA</v>
          </cell>
          <cell r="E105">
            <v>2025</v>
          </cell>
          <cell r="F105">
            <v>202514</v>
          </cell>
          <cell r="G105">
            <v>2313</v>
          </cell>
          <cell r="H105">
            <v>2223</v>
          </cell>
          <cell r="I105">
            <v>989</v>
          </cell>
          <cell r="J105" t="str">
            <v>-</v>
          </cell>
          <cell r="K105">
            <v>14</v>
          </cell>
          <cell r="L105">
            <v>7</v>
          </cell>
          <cell r="M105">
            <v>1512</v>
          </cell>
          <cell r="N105">
            <v>1503</v>
          </cell>
          <cell r="O105">
            <v>0</v>
          </cell>
          <cell r="P105" t="str">
            <v>-</v>
          </cell>
          <cell r="Q105">
            <v>1</v>
          </cell>
          <cell r="R105" t="str">
            <v>-</v>
          </cell>
          <cell r="S105">
            <v>4</v>
          </cell>
          <cell r="T105" t="str">
            <v>-</v>
          </cell>
          <cell r="U105">
            <v>1509</v>
          </cell>
          <cell r="V105" t="str">
            <v>-</v>
          </cell>
          <cell r="W105">
            <v>2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1183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722</v>
          </cell>
          <cell r="AH105" t="str">
            <v>-</v>
          </cell>
          <cell r="AI105" t="str">
            <v>-</v>
          </cell>
          <cell r="AJ105" t="str">
            <v>-</v>
          </cell>
          <cell r="AK105">
            <v>329</v>
          </cell>
          <cell r="AL105" t="str">
            <v>-</v>
          </cell>
          <cell r="AM105">
            <v>65.369649805447466</v>
          </cell>
          <cell r="AN105">
            <v>65.099999999999994</v>
          </cell>
          <cell r="AO105">
            <v>393</v>
          </cell>
          <cell r="AP105" t="str">
            <v>-</v>
          </cell>
          <cell r="AQ105">
            <v>534</v>
          </cell>
          <cell r="AR105" t="str">
            <v>-</v>
          </cell>
          <cell r="AS105">
            <v>0</v>
          </cell>
          <cell r="AT105" t="str">
            <v>-</v>
          </cell>
          <cell r="AU105">
            <v>223</v>
          </cell>
          <cell r="AV105" t="str">
            <v>-</v>
          </cell>
          <cell r="AW105">
            <v>33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1341</v>
          </cell>
          <cell r="BB105">
            <v>1346</v>
          </cell>
          <cell r="BC105">
            <v>57.976653696498062</v>
          </cell>
          <cell r="BD105">
            <v>58.3</v>
          </cell>
          <cell r="BE105" t="str">
            <v>-</v>
          </cell>
          <cell r="BF105" t="str">
            <v>-</v>
          </cell>
          <cell r="BG105">
            <v>464259.3</v>
          </cell>
          <cell r="BH105">
            <v>458614</v>
          </cell>
          <cell r="BI105">
            <v>701960060.00999999</v>
          </cell>
          <cell r="BJ105">
            <v>689296375</v>
          </cell>
          <cell r="BK105">
            <v>701459564</v>
          </cell>
          <cell r="BL105" t="str">
            <v>-</v>
          </cell>
          <cell r="BM105">
            <v>500496.01</v>
          </cell>
          <cell r="BN105" t="str">
            <v>-</v>
          </cell>
          <cell r="BO105">
            <v>545830460.00999999</v>
          </cell>
          <cell r="BP105" t="str">
            <v>-</v>
          </cell>
          <cell r="BQ105">
            <v>500496.01</v>
          </cell>
          <cell r="BR105" t="str">
            <v>-</v>
          </cell>
          <cell r="BS105">
            <v>1379</v>
          </cell>
          <cell r="BT105" t="str">
            <v>-</v>
          </cell>
          <cell r="BU105">
            <v>545329964</v>
          </cell>
          <cell r="BV105" t="str">
            <v>-</v>
          </cell>
          <cell r="BW105">
            <v>895</v>
          </cell>
          <cell r="BX105" t="str">
            <v>-</v>
          </cell>
          <cell r="BY105">
            <v>712</v>
          </cell>
          <cell r="BZ105" t="str">
            <v>-</v>
          </cell>
          <cell r="CA105">
            <v>137853270</v>
          </cell>
          <cell r="CB105" t="str">
            <v>-</v>
          </cell>
          <cell r="CC105">
            <v>817</v>
          </cell>
          <cell r="CD105" t="str">
            <v>-</v>
          </cell>
          <cell r="CE105">
            <v>723</v>
          </cell>
          <cell r="CF105" t="str">
            <v>-</v>
          </cell>
          <cell r="CG105">
            <v>0</v>
          </cell>
          <cell r="CH105" t="str">
            <v>-</v>
          </cell>
          <cell r="CI105">
            <v>248</v>
          </cell>
          <cell r="CJ105" t="str">
            <v>-</v>
          </cell>
          <cell r="CK105">
            <v>34</v>
          </cell>
          <cell r="CL105" t="str">
            <v>-</v>
          </cell>
          <cell r="CM105">
            <v>18276330</v>
          </cell>
          <cell r="CN105" t="str">
            <v>-</v>
          </cell>
          <cell r="CO105">
            <v>156129600</v>
          </cell>
          <cell r="CP105" t="str">
            <v>-</v>
          </cell>
          <cell r="CQ105">
            <v>0</v>
          </cell>
          <cell r="CR105" t="str">
            <v>-</v>
          </cell>
          <cell r="CS105">
            <v>9</v>
          </cell>
          <cell r="CT105" t="str">
            <v>-</v>
          </cell>
          <cell r="CU105">
            <v>376</v>
          </cell>
          <cell r="CV105">
            <v>383</v>
          </cell>
          <cell r="CW105">
            <v>289</v>
          </cell>
          <cell r="CX105">
            <v>274</v>
          </cell>
          <cell r="CY105">
            <v>136</v>
          </cell>
          <cell r="CZ105">
            <v>140</v>
          </cell>
          <cell r="DA105">
            <v>99</v>
          </cell>
          <cell r="DB105">
            <v>112</v>
          </cell>
          <cell r="DC105">
            <v>57</v>
          </cell>
          <cell r="DD105">
            <v>69</v>
          </cell>
          <cell r="DE105">
            <v>65</v>
          </cell>
          <cell r="DF105">
            <v>63</v>
          </cell>
          <cell r="DG105">
            <v>221</v>
          </cell>
          <cell r="DH105">
            <v>244</v>
          </cell>
          <cell r="DI105">
            <v>76</v>
          </cell>
          <cell r="DJ105" t="str">
            <v>-</v>
          </cell>
          <cell r="DK105">
            <v>590</v>
          </cell>
          <cell r="DL105" t="str">
            <v>-</v>
          </cell>
          <cell r="DM105">
            <v>734</v>
          </cell>
          <cell r="DN105" t="str">
            <v>-</v>
          </cell>
          <cell r="DO105">
            <v>710</v>
          </cell>
          <cell r="DP105" t="str">
            <v>-</v>
          </cell>
          <cell r="DQ105">
            <v>0</v>
          </cell>
          <cell r="DR105" t="str">
            <v>-</v>
          </cell>
          <cell r="DS105">
            <v>245</v>
          </cell>
          <cell r="DT105" t="str">
            <v>-</v>
          </cell>
          <cell r="DU105">
            <v>34</v>
          </cell>
          <cell r="DV105" t="str">
            <v>-</v>
          </cell>
          <cell r="DW105">
            <v>0</v>
          </cell>
          <cell r="DX105" t="str">
            <v>-</v>
          </cell>
          <cell r="DY105">
            <v>89</v>
          </cell>
        </row>
        <row r="106">
          <cell r="C106">
            <v>700000260</v>
          </cell>
          <cell r="D106" t="str">
            <v>SECTOR CANTO MILENA</v>
          </cell>
          <cell r="E106">
            <v>2025</v>
          </cell>
          <cell r="F106">
            <v>202514</v>
          </cell>
          <cell r="G106">
            <v>0</v>
          </cell>
          <cell r="H106" t="str">
            <v>-</v>
          </cell>
          <cell r="I106">
            <v>0</v>
          </cell>
          <cell r="J106" t="str">
            <v>-</v>
          </cell>
          <cell r="K106">
            <v>0</v>
          </cell>
          <cell r="L106" t="str">
            <v>-</v>
          </cell>
          <cell r="M106">
            <v>0</v>
          </cell>
          <cell r="N106" t="str">
            <v>-</v>
          </cell>
          <cell r="O106">
            <v>0</v>
          </cell>
          <cell r="P106" t="str">
            <v>-</v>
          </cell>
          <cell r="Q106">
            <v>0</v>
          </cell>
          <cell r="R106" t="str">
            <v>-</v>
          </cell>
          <cell r="S106">
            <v>0</v>
          </cell>
          <cell r="T106" t="str">
            <v>-</v>
          </cell>
          <cell r="U106">
            <v>0</v>
          </cell>
          <cell r="V106" t="str">
            <v>-</v>
          </cell>
          <cell r="W106">
            <v>0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0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0</v>
          </cell>
          <cell r="AH106" t="str">
            <v>-</v>
          </cell>
          <cell r="AI106" t="str">
            <v>-</v>
          </cell>
          <cell r="AJ106" t="str">
            <v>-</v>
          </cell>
          <cell r="AK106">
            <v>0</v>
          </cell>
          <cell r="AL106" t="str">
            <v>-</v>
          </cell>
          <cell r="AM106">
            <v>0</v>
          </cell>
          <cell r="AN106" t="str">
            <v>-</v>
          </cell>
          <cell r="AO106">
            <v>0</v>
          </cell>
          <cell r="AP106" t="str">
            <v>-</v>
          </cell>
          <cell r="AQ106">
            <v>0</v>
          </cell>
          <cell r="AR106" t="str">
            <v>-</v>
          </cell>
          <cell r="AS106">
            <v>0</v>
          </cell>
          <cell r="AT106" t="str">
            <v>-</v>
          </cell>
          <cell r="AU106">
            <v>0</v>
          </cell>
          <cell r="AV106" t="str">
            <v>-</v>
          </cell>
          <cell r="AW106">
            <v>0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0</v>
          </cell>
          <cell r="BB106" t="str">
            <v>-</v>
          </cell>
          <cell r="BC106">
            <v>0</v>
          </cell>
          <cell r="BD106" t="str">
            <v>-</v>
          </cell>
          <cell r="BE106" t="str">
            <v>-</v>
          </cell>
          <cell r="BF106" t="str">
            <v>-</v>
          </cell>
          <cell r="BG106">
            <v>0</v>
          </cell>
          <cell r="BH106" t="str">
            <v>-</v>
          </cell>
          <cell r="BI106">
            <v>0</v>
          </cell>
          <cell r="BJ106" t="str">
            <v>-</v>
          </cell>
          <cell r="BK106">
            <v>0</v>
          </cell>
          <cell r="BL106" t="str">
            <v>-</v>
          </cell>
          <cell r="BM106">
            <v>0</v>
          </cell>
          <cell r="BN106" t="str">
            <v>-</v>
          </cell>
          <cell r="BO106">
            <v>0</v>
          </cell>
          <cell r="BP106" t="str">
            <v>-</v>
          </cell>
          <cell r="BQ106">
            <v>0</v>
          </cell>
          <cell r="BR106" t="str">
            <v>-</v>
          </cell>
          <cell r="BS106">
            <v>0</v>
          </cell>
          <cell r="BT106" t="str">
            <v>-</v>
          </cell>
          <cell r="BU106">
            <v>0</v>
          </cell>
          <cell r="BV106" t="str">
            <v>-</v>
          </cell>
          <cell r="BW106">
            <v>0</v>
          </cell>
          <cell r="BX106" t="str">
            <v>-</v>
          </cell>
          <cell r="BY106">
            <v>0</v>
          </cell>
          <cell r="BZ106" t="str">
            <v>-</v>
          </cell>
          <cell r="CA106">
            <v>0</v>
          </cell>
          <cell r="CB106" t="str">
            <v>-</v>
          </cell>
          <cell r="CC106">
            <v>0</v>
          </cell>
          <cell r="CD106" t="str">
            <v>-</v>
          </cell>
          <cell r="CE106">
            <v>0</v>
          </cell>
          <cell r="CF106" t="str">
            <v>-</v>
          </cell>
          <cell r="CG106">
            <v>0</v>
          </cell>
          <cell r="CH106" t="str">
            <v>-</v>
          </cell>
          <cell r="CI106">
            <v>0</v>
          </cell>
          <cell r="CJ106" t="str">
            <v>-</v>
          </cell>
          <cell r="CK106">
            <v>0</v>
          </cell>
          <cell r="CL106" t="str">
            <v>-</v>
          </cell>
          <cell r="CM106">
            <v>0</v>
          </cell>
          <cell r="CN106" t="str">
            <v>-</v>
          </cell>
          <cell r="CO106">
            <v>0</v>
          </cell>
          <cell r="CP106" t="str">
            <v>-</v>
          </cell>
          <cell r="CQ106">
            <v>0</v>
          </cell>
          <cell r="CR106" t="str">
            <v>-</v>
          </cell>
          <cell r="CS106">
            <v>0</v>
          </cell>
          <cell r="CT106" t="str">
            <v>-</v>
          </cell>
          <cell r="CU106">
            <v>0</v>
          </cell>
          <cell r="CV106" t="str">
            <v>-</v>
          </cell>
          <cell r="CW106">
            <v>0</v>
          </cell>
          <cell r="CX106" t="str">
            <v>-</v>
          </cell>
          <cell r="CY106">
            <v>0</v>
          </cell>
          <cell r="CZ106" t="str">
            <v>-</v>
          </cell>
          <cell r="DA106">
            <v>0</v>
          </cell>
          <cell r="DB106" t="str">
            <v>-</v>
          </cell>
          <cell r="DC106">
            <v>0</v>
          </cell>
          <cell r="DD106" t="str">
            <v>-</v>
          </cell>
          <cell r="DE106">
            <v>0</v>
          </cell>
          <cell r="DF106" t="str">
            <v>-</v>
          </cell>
          <cell r="DG106">
            <v>0</v>
          </cell>
          <cell r="DH106" t="str">
            <v>-</v>
          </cell>
          <cell r="DI106">
            <v>0</v>
          </cell>
          <cell r="DJ106" t="str">
            <v>-</v>
          </cell>
          <cell r="DK106">
            <v>0</v>
          </cell>
          <cell r="DL106" t="str">
            <v>-</v>
          </cell>
          <cell r="DM106">
            <v>0</v>
          </cell>
          <cell r="DN106" t="str">
            <v>-</v>
          </cell>
          <cell r="DO106">
            <v>0</v>
          </cell>
          <cell r="DP106" t="str">
            <v>-</v>
          </cell>
          <cell r="DQ106">
            <v>0</v>
          </cell>
          <cell r="DR106" t="str">
            <v>-</v>
          </cell>
          <cell r="DS106">
            <v>0</v>
          </cell>
          <cell r="DT106" t="str">
            <v>-</v>
          </cell>
          <cell r="DU106">
            <v>0</v>
          </cell>
          <cell r="DV106" t="str">
            <v>-</v>
          </cell>
          <cell r="DW106">
            <v>0</v>
          </cell>
          <cell r="DX106" t="str">
            <v>-</v>
          </cell>
          <cell r="DY106">
            <v>0</v>
          </cell>
        </row>
        <row r="107">
          <cell r="C107">
            <v>700000261</v>
          </cell>
          <cell r="D107" t="str">
            <v>SECTOR PAYANÉS JULIANA</v>
          </cell>
          <cell r="E107">
            <v>2025</v>
          </cell>
          <cell r="F107">
            <v>202514</v>
          </cell>
          <cell r="G107">
            <v>1603</v>
          </cell>
          <cell r="H107">
            <v>1626</v>
          </cell>
          <cell r="I107">
            <v>607</v>
          </cell>
          <cell r="J107" t="str">
            <v>-</v>
          </cell>
          <cell r="K107">
            <v>-105</v>
          </cell>
          <cell r="L107">
            <v>8</v>
          </cell>
          <cell r="M107">
            <v>176</v>
          </cell>
          <cell r="N107">
            <v>1080</v>
          </cell>
          <cell r="O107">
            <v>0</v>
          </cell>
          <cell r="P107" t="str">
            <v>-</v>
          </cell>
          <cell r="Q107">
            <v>1</v>
          </cell>
          <cell r="R107" t="str">
            <v>-</v>
          </cell>
          <cell r="S107">
            <v>4</v>
          </cell>
          <cell r="T107" t="str">
            <v>-</v>
          </cell>
          <cell r="U107">
            <v>175</v>
          </cell>
          <cell r="V107" t="str">
            <v>-</v>
          </cell>
          <cell r="W107">
            <v>0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150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48</v>
          </cell>
          <cell r="AH107" t="str">
            <v>-</v>
          </cell>
          <cell r="AI107" t="str">
            <v>-</v>
          </cell>
          <cell r="AJ107" t="str">
            <v>-</v>
          </cell>
          <cell r="AK107">
            <v>26</v>
          </cell>
          <cell r="AL107" t="str">
            <v>-</v>
          </cell>
          <cell r="AM107">
            <v>10.979413599500935</v>
          </cell>
          <cell r="AN107">
            <v>62.9</v>
          </cell>
          <cell r="AO107">
            <v>22</v>
          </cell>
          <cell r="AP107" t="str">
            <v>-</v>
          </cell>
          <cell r="AQ107">
            <v>58</v>
          </cell>
          <cell r="AR107" t="str">
            <v>-</v>
          </cell>
          <cell r="AS107">
            <v>0</v>
          </cell>
          <cell r="AT107" t="str">
            <v>-</v>
          </cell>
          <cell r="AU107">
            <v>52</v>
          </cell>
          <cell r="AV107" t="str">
            <v>-</v>
          </cell>
          <cell r="AW107">
            <v>18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169</v>
          </cell>
          <cell r="BB107">
            <v>963</v>
          </cell>
          <cell r="BC107">
            <v>10.542732376793513</v>
          </cell>
          <cell r="BD107">
            <v>56.1</v>
          </cell>
          <cell r="BE107" t="str">
            <v>-</v>
          </cell>
          <cell r="BF107" t="str">
            <v>-</v>
          </cell>
          <cell r="BG107">
            <v>546287.75</v>
          </cell>
          <cell r="BH107">
            <v>456486</v>
          </cell>
          <cell r="BI107">
            <v>96146644</v>
          </cell>
          <cell r="BJ107">
            <v>493004757</v>
          </cell>
          <cell r="BK107">
            <v>95757792</v>
          </cell>
          <cell r="BL107" t="str">
            <v>-</v>
          </cell>
          <cell r="BM107">
            <v>388852</v>
          </cell>
          <cell r="BN107" t="str">
            <v>-</v>
          </cell>
          <cell r="BO107">
            <v>72220968</v>
          </cell>
          <cell r="BP107" t="str">
            <v>-</v>
          </cell>
          <cell r="BQ107">
            <v>388852</v>
          </cell>
          <cell r="BR107" t="str">
            <v>-</v>
          </cell>
          <cell r="BS107">
            <v>156</v>
          </cell>
          <cell r="BT107" t="str">
            <v>-</v>
          </cell>
          <cell r="BU107">
            <v>71832116</v>
          </cell>
          <cell r="BV107" t="str">
            <v>-</v>
          </cell>
          <cell r="BW107">
            <v>116</v>
          </cell>
          <cell r="BX107" t="str">
            <v>-</v>
          </cell>
          <cell r="BY107">
            <v>579</v>
          </cell>
          <cell r="BZ107" t="str">
            <v>-</v>
          </cell>
          <cell r="CA107">
            <v>21095489</v>
          </cell>
          <cell r="CB107" t="str">
            <v>-</v>
          </cell>
          <cell r="CC107">
            <v>601</v>
          </cell>
          <cell r="CD107" t="str">
            <v>-</v>
          </cell>
          <cell r="CE107">
            <v>435</v>
          </cell>
          <cell r="CF107" t="str">
            <v>-</v>
          </cell>
          <cell r="CG107">
            <v>0</v>
          </cell>
          <cell r="CH107" t="str">
            <v>-</v>
          </cell>
          <cell r="CI107">
            <v>160</v>
          </cell>
          <cell r="CJ107" t="str">
            <v>-</v>
          </cell>
          <cell r="CK107">
            <v>29</v>
          </cell>
          <cell r="CL107" t="str">
            <v>-</v>
          </cell>
          <cell r="CM107">
            <v>2830187</v>
          </cell>
          <cell r="CN107" t="str">
            <v>-</v>
          </cell>
          <cell r="CO107">
            <v>23925676</v>
          </cell>
          <cell r="CP107" t="str">
            <v>-</v>
          </cell>
          <cell r="CQ107">
            <v>0</v>
          </cell>
          <cell r="CR107" t="str">
            <v>-</v>
          </cell>
          <cell r="CS107">
            <v>-28</v>
          </cell>
          <cell r="CT107" t="str">
            <v>-</v>
          </cell>
          <cell r="CU107">
            <v>932</v>
          </cell>
          <cell r="CV107">
            <v>284</v>
          </cell>
          <cell r="CW107">
            <v>300</v>
          </cell>
          <cell r="CX107">
            <v>226</v>
          </cell>
          <cell r="CY107">
            <v>195</v>
          </cell>
          <cell r="CZ107">
            <v>124</v>
          </cell>
          <cell r="DA107">
            <v>111</v>
          </cell>
          <cell r="DB107">
            <v>65</v>
          </cell>
          <cell r="DC107">
            <v>56</v>
          </cell>
          <cell r="DD107">
            <v>44</v>
          </cell>
          <cell r="DE107">
            <v>34</v>
          </cell>
          <cell r="DF107">
            <v>41</v>
          </cell>
          <cell r="DG107">
            <v>201</v>
          </cell>
          <cell r="DH107">
            <v>150</v>
          </cell>
          <cell r="DI107">
            <v>5</v>
          </cell>
          <cell r="DJ107" t="str">
            <v>-</v>
          </cell>
          <cell r="DK107">
            <v>477</v>
          </cell>
          <cell r="DL107" t="str">
            <v>-</v>
          </cell>
          <cell r="DM107">
            <v>519</v>
          </cell>
          <cell r="DN107" t="str">
            <v>-</v>
          </cell>
          <cell r="DO107">
            <v>421</v>
          </cell>
          <cell r="DP107" t="str">
            <v>-</v>
          </cell>
          <cell r="DQ107">
            <v>0</v>
          </cell>
          <cell r="DR107" t="str">
            <v>-</v>
          </cell>
          <cell r="DS107">
            <v>157</v>
          </cell>
          <cell r="DT107" t="str">
            <v>-</v>
          </cell>
          <cell r="DU107">
            <v>29</v>
          </cell>
          <cell r="DV107" t="str">
            <v>-</v>
          </cell>
          <cell r="DW107">
            <v>0</v>
          </cell>
          <cell r="DX107" t="str">
            <v>-</v>
          </cell>
          <cell r="DY107">
            <v>6</v>
          </cell>
        </row>
        <row r="108">
          <cell r="C108">
            <v>700000262</v>
          </cell>
          <cell r="D108" t="str">
            <v xml:space="preserve">SECTOR BAHÍA ALEJANDRA </v>
          </cell>
          <cell r="E108">
            <v>2025</v>
          </cell>
          <cell r="F108">
            <v>202514</v>
          </cell>
          <cell r="G108">
            <v>1612</v>
          </cell>
          <cell r="H108">
            <v>1680</v>
          </cell>
          <cell r="I108">
            <v>725</v>
          </cell>
          <cell r="J108" t="str">
            <v>-</v>
          </cell>
          <cell r="K108">
            <v>19</v>
          </cell>
          <cell r="L108">
            <v>6</v>
          </cell>
          <cell r="M108">
            <v>1048</v>
          </cell>
          <cell r="N108">
            <v>1047</v>
          </cell>
          <cell r="O108">
            <v>0</v>
          </cell>
          <cell r="P108" t="str">
            <v>-</v>
          </cell>
          <cell r="Q108">
            <v>0</v>
          </cell>
          <cell r="R108" t="str">
            <v>-</v>
          </cell>
          <cell r="S108">
            <v>18</v>
          </cell>
          <cell r="T108" t="str">
            <v>-</v>
          </cell>
          <cell r="U108">
            <v>1039</v>
          </cell>
          <cell r="V108" t="str">
            <v>-</v>
          </cell>
          <cell r="W108">
            <v>9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863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445</v>
          </cell>
          <cell r="AH108" t="str">
            <v>-</v>
          </cell>
          <cell r="AI108" t="str">
            <v>-</v>
          </cell>
          <cell r="AJ108" t="str">
            <v>-</v>
          </cell>
          <cell r="AK108">
            <v>185</v>
          </cell>
          <cell r="AL108" t="str">
            <v>-</v>
          </cell>
          <cell r="AM108">
            <v>65.012406947890824</v>
          </cell>
          <cell r="AN108">
            <v>65.400000000000006</v>
          </cell>
          <cell r="AO108">
            <v>260</v>
          </cell>
          <cell r="AP108" t="str">
            <v>-</v>
          </cell>
          <cell r="AQ108">
            <v>359</v>
          </cell>
          <cell r="AR108" t="str">
            <v>-</v>
          </cell>
          <cell r="AS108">
            <v>0</v>
          </cell>
          <cell r="AT108" t="str">
            <v>-</v>
          </cell>
          <cell r="AU108">
            <v>199</v>
          </cell>
          <cell r="AV108" t="str">
            <v>-</v>
          </cell>
          <cell r="AW108">
            <v>45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922</v>
          </cell>
          <cell r="BB108">
            <v>932</v>
          </cell>
          <cell r="BC108">
            <v>57.196029776674941</v>
          </cell>
          <cell r="BD108">
            <v>58.2</v>
          </cell>
          <cell r="BE108" t="str">
            <v>-</v>
          </cell>
          <cell r="BF108" t="str">
            <v>-</v>
          </cell>
          <cell r="BG108">
            <v>565977.41</v>
          </cell>
          <cell r="BH108">
            <v>599006</v>
          </cell>
          <cell r="BI108">
            <v>593144329.04999995</v>
          </cell>
          <cell r="BJ108">
            <v>627159147</v>
          </cell>
          <cell r="BK108">
            <v>584092958</v>
          </cell>
          <cell r="BL108" t="str">
            <v>-</v>
          </cell>
          <cell r="BM108">
            <v>9051371.0500000007</v>
          </cell>
          <cell r="BN108" t="str">
            <v>-</v>
          </cell>
          <cell r="BO108">
            <v>431621190.05000001</v>
          </cell>
          <cell r="BP108" t="str">
            <v>-</v>
          </cell>
          <cell r="BQ108">
            <v>9051371.0500000007</v>
          </cell>
          <cell r="BR108" t="str">
            <v>-</v>
          </cell>
          <cell r="BS108">
            <v>934</v>
          </cell>
          <cell r="BT108" t="str">
            <v>-</v>
          </cell>
          <cell r="BU108">
            <v>422569819</v>
          </cell>
          <cell r="BV108" t="str">
            <v>-</v>
          </cell>
          <cell r="BW108">
            <v>748</v>
          </cell>
          <cell r="BX108" t="str">
            <v>-</v>
          </cell>
          <cell r="BY108">
            <v>499</v>
          </cell>
          <cell r="BZ108" t="str">
            <v>-</v>
          </cell>
          <cell r="CA108">
            <v>143999125</v>
          </cell>
          <cell r="CB108" t="str">
            <v>-</v>
          </cell>
          <cell r="CC108">
            <v>506</v>
          </cell>
          <cell r="CD108" t="str">
            <v>-</v>
          </cell>
          <cell r="CE108">
            <v>478</v>
          </cell>
          <cell r="CF108" t="str">
            <v>-</v>
          </cell>
          <cell r="CG108">
            <v>0</v>
          </cell>
          <cell r="CH108" t="str">
            <v>-</v>
          </cell>
          <cell r="CI108">
            <v>209</v>
          </cell>
          <cell r="CJ108" t="str">
            <v>-</v>
          </cell>
          <cell r="CK108">
            <v>48</v>
          </cell>
          <cell r="CL108" t="str">
            <v>-</v>
          </cell>
          <cell r="CM108">
            <v>17524014</v>
          </cell>
          <cell r="CN108" t="str">
            <v>-</v>
          </cell>
          <cell r="CO108">
            <v>161523139</v>
          </cell>
          <cell r="CP108" t="str">
            <v>-</v>
          </cell>
          <cell r="CQ108">
            <v>0</v>
          </cell>
          <cell r="CR108" t="str">
            <v>-</v>
          </cell>
          <cell r="CS108">
            <v>20</v>
          </cell>
          <cell r="CT108" t="str">
            <v>-</v>
          </cell>
          <cell r="CU108">
            <v>253</v>
          </cell>
          <cell r="CV108">
            <v>258</v>
          </cell>
          <cell r="CW108">
            <v>189</v>
          </cell>
          <cell r="CX108">
            <v>185</v>
          </cell>
          <cell r="CY108">
            <v>122</v>
          </cell>
          <cell r="CZ108">
            <v>114</v>
          </cell>
          <cell r="DA108">
            <v>58</v>
          </cell>
          <cell r="DB108">
            <v>74</v>
          </cell>
          <cell r="DC108">
            <v>47</v>
          </cell>
          <cell r="DD108">
            <v>60</v>
          </cell>
          <cell r="DE108">
            <v>23</v>
          </cell>
          <cell r="DF108">
            <v>26</v>
          </cell>
          <cell r="DG108">
            <v>128</v>
          </cell>
          <cell r="DH108">
            <v>160</v>
          </cell>
          <cell r="DI108">
            <v>30</v>
          </cell>
          <cell r="DJ108" t="str">
            <v>-</v>
          </cell>
          <cell r="DK108">
            <v>427</v>
          </cell>
          <cell r="DL108" t="str">
            <v>-</v>
          </cell>
          <cell r="DM108">
            <v>460</v>
          </cell>
          <cell r="DN108" t="str">
            <v>-</v>
          </cell>
          <cell r="DO108">
            <v>468</v>
          </cell>
          <cell r="DP108" t="str">
            <v>-</v>
          </cell>
          <cell r="DQ108">
            <v>0</v>
          </cell>
          <cell r="DR108" t="str">
            <v>-</v>
          </cell>
          <cell r="DS108">
            <v>209</v>
          </cell>
          <cell r="DT108" t="str">
            <v>-</v>
          </cell>
          <cell r="DU108">
            <v>48</v>
          </cell>
          <cell r="DV108" t="str">
            <v>-</v>
          </cell>
          <cell r="DW108">
            <v>0</v>
          </cell>
          <cell r="DX108" t="str">
            <v>-</v>
          </cell>
          <cell r="DY108">
            <v>45</v>
          </cell>
        </row>
        <row r="109">
          <cell r="C109">
            <v>700000265</v>
          </cell>
          <cell r="D109" t="str">
            <v>SECTOR NACIMIENTO MARCELA</v>
          </cell>
          <cell r="E109">
            <v>2025</v>
          </cell>
          <cell r="F109">
            <v>202514</v>
          </cell>
          <cell r="G109">
            <v>1281</v>
          </cell>
          <cell r="H109">
            <v>1352</v>
          </cell>
          <cell r="I109">
            <v>674</v>
          </cell>
          <cell r="J109" t="str">
            <v>-</v>
          </cell>
          <cell r="K109">
            <v>-15</v>
          </cell>
          <cell r="L109">
            <v>7</v>
          </cell>
          <cell r="M109">
            <v>862</v>
          </cell>
          <cell r="N109">
            <v>884</v>
          </cell>
          <cell r="O109">
            <v>0</v>
          </cell>
          <cell r="P109" t="str">
            <v>-</v>
          </cell>
          <cell r="Q109">
            <v>5</v>
          </cell>
          <cell r="R109" t="str">
            <v>-</v>
          </cell>
          <cell r="S109">
            <v>24</v>
          </cell>
          <cell r="T109" t="str">
            <v>-</v>
          </cell>
          <cell r="U109">
            <v>849</v>
          </cell>
          <cell r="V109" t="str">
            <v>-</v>
          </cell>
          <cell r="W109">
            <v>8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747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300</v>
          </cell>
          <cell r="AH109" t="str">
            <v>-</v>
          </cell>
          <cell r="AI109" t="str">
            <v>-</v>
          </cell>
          <cell r="AJ109" t="str">
            <v>-</v>
          </cell>
          <cell r="AK109">
            <v>115</v>
          </cell>
          <cell r="AL109" t="str">
            <v>-</v>
          </cell>
          <cell r="AM109">
            <v>67.291178766588601</v>
          </cell>
          <cell r="AN109">
            <v>67.8</v>
          </cell>
          <cell r="AO109">
            <v>185</v>
          </cell>
          <cell r="AP109" t="str">
            <v>-</v>
          </cell>
          <cell r="AQ109">
            <v>348</v>
          </cell>
          <cell r="AR109" t="str">
            <v>-</v>
          </cell>
          <cell r="AS109">
            <v>0</v>
          </cell>
          <cell r="AT109" t="str">
            <v>-</v>
          </cell>
          <cell r="AU109">
            <v>181</v>
          </cell>
          <cell r="AV109" t="str">
            <v>-</v>
          </cell>
          <cell r="AW109">
            <v>33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796</v>
          </cell>
          <cell r="BB109">
            <v>800</v>
          </cell>
          <cell r="BC109">
            <v>62.138953942232632</v>
          </cell>
          <cell r="BD109">
            <v>61.4</v>
          </cell>
          <cell r="BE109" t="str">
            <v>-</v>
          </cell>
          <cell r="BF109" t="str">
            <v>-</v>
          </cell>
          <cell r="BG109">
            <v>527642.89</v>
          </cell>
          <cell r="BH109">
            <v>540860</v>
          </cell>
          <cell r="BI109">
            <v>454828174.22000003</v>
          </cell>
          <cell r="BJ109">
            <v>478120162</v>
          </cell>
          <cell r="BK109">
            <v>446197408</v>
          </cell>
          <cell r="BL109" t="str">
            <v>-</v>
          </cell>
          <cell r="BM109">
            <v>8630766.2199999988</v>
          </cell>
          <cell r="BN109" t="str">
            <v>-</v>
          </cell>
          <cell r="BO109">
            <v>327755547.22000003</v>
          </cell>
          <cell r="BP109" t="str">
            <v>-</v>
          </cell>
          <cell r="BQ109">
            <v>8630766.2199999988</v>
          </cell>
          <cell r="BR109" t="str">
            <v>-</v>
          </cell>
          <cell r="BS109">
            <v>776</v>
          </cell>
          <cell r="BT109" t="str">
            <v>-</v>
          </cell>
          <cell r="BU109">
            <v>319124781</v>
          </cell>
          <cell r="BV109" t="str">
            <v>-</v>
          </cell>
          <cell r="BW109">
            <v>636</v>
          </cell>
          <cell r="BX109" t="str">
            <v>-</v>
          </cell>
          <cell r="BY109">
            <v>280</v>
          </cell>
          <cell r="BZ109" t="str">
            <v>-</v>
          </cell>
          <cell r="CA109">
            <v>112802560</v>
          </cell>
          <cell r="CB109" t="str">
            <v>-</v>
          </cell>
          <cell r="CC109">
            <v>422</v>
          </cell>
          <cell r="CD109" t="str">
            <v>-</v>
          </cell>
          <cell r="CE109">
            <v>464</v>
          </cell>
          <cell r="CF109" t="str">
            <v>-</v>
          </cell>
          <cell r="CG109">
            <v>0</v>
          </cell>
          <cell r="CH109" t="str">
            <v>-</v>
          </cell>
          <cell r="CI109">
            <v>191</v>
          </cell>
          <cell r="CJ109" t="str">
            <v>-</v>
          </cell>
          <cell r="CK109">
            <v>33</v>
          </cell>
          <cell r="CL109" t="str">
            <v>-</v>
          </cell>
          <cell r="CM109">
            <v>14270067</v>
          </cell>
          <cell r="CN109" t="str">
            <v>-</v>
          </cell>
          <cell r="CO109">
            <v>127072627</v>
          </cell>
          <cell r="CP109" t="str">
            <v>-</v>
          </cell>
          <cell r="CQ109">
            <v>0</v>
          </cell>
          <cell r="CR109" t="str">
            <v>-</v>
          </cell>
          <cell r="CS109">
            <v>-2</v>
          </cell>
          <cell r="CT109" t="str">
            <v>-</v>
          </cell>
          <cell r="CU109">
            <v>200</v>
          </cell>
          <cell r="CV109">
            <v>203</v>
          </cell>
          <cell r="CW109">
            <v>126</v>
          </cell>
          <cell r="CX109">
            <v>127</v>
          </cell>
          <cell r="CY109">
            <v>93</v>
          </cell>
          <cell r="CZ109">
            <v>85</v>
          </cell>
          <cell r="DA109">
            <v>56</v>
          </cell>
          <cell r="DB109">
            <v>55</v>
          </cell>
          <cell r="DC109">
            <v>18</v>
          </cell>
          <cell r="DD109">
            <v>17</v>
          </cell>
          <cell r="DE109">
            <v>35</v>
          </cell>
          <cell r="DF109">
            <v>36</v>
          </cell>
          <cell r="DG109">
            <v>109</v>
          </cell>
          <cell r="DH109">
            <v>108</v>
          </cell>
          <cell r="DI109">
            <v>22</v>
          </cell>
          <cell r="DJ109" t="str">
            <v>-</v>
          </cell>
          <cell r="DK109">
            <v>225</v>
          </cell>
          <cell r="DL109" t="str">
            <v>-</v>
          </cell>
          <cell r="DM109">
            <v>382</v>
          </cell>
          <cell r="DN109" t="str">
            <v>-</v>
          </cell>
          <cell r="DO109">
            <v>450</v>
          </cell>
          <cell r="DP109" t="str">
            <v>-</v>
          </cell>
          <cell r="DQ109">
            <v>0</v>
          </cell>
          <cell r="DR109" t="str">
            <v>-</v>
          </cell>
          <cell r="DS109">
            <v>191</v>
          </cell>
          <cell r="DT109" t="str">
            <v>-</v>
          </cell>
          <cell r="DU109">
            <v>33</v>
          </cell>
          <cell r="DV109" t="str">
            <v>-</v>
          </cell>
          <cell r="DW109">
            <v>0</v>
          </cell>
          <cell r="DX109" t="str">
            <v>-</v>
          </cell>
          <cell r="DY109">
            <v>34</v>
          </cell>
        </row>
        <row r="110">
          <cell r="C110">
            <v>700000266</v>
          </cell>
          <cell r="D110" t="str">
            <v>SECTOR POMARROSA NATHALIA</v>
          </cell>
          <cell r="E110">
            <v>2025</v>
          </cell>
          <cell r="F110">
            <v>202514</v>
          </cell>
          <cell r="G110">
            <v>1559</v>
          </cell>
          <cell r="H110">
            <v>1668</v>
          </cell>
          <cell r="I110">
            <v>678</v>
          </cell>
          <cell r="J110" t="str">
            <v>-</v>
          </cell>
          <cell r="K110">
            <v>-102</v>
          </cell>
          <cell r="L110">
            <v>6</v>
          </cell>
          <cell r="M110">
            <v>293</v>
          </cell>
          <cell r="N110">
            <v>1078</v>
          </cell>
          <cell r="O110">
            <v>0</v>
          </cell>
          <cell r="P110" t="str">
            <v>-</v>
          </cell>
          <cell r="Q110">
            <v>1</v>
          </cell>
          <cell r="R110" t="str">
            <v>-</v>
          </cell>
          <cell r="S110">
            <v>16</v>
          </cell>
          <cell r="T110" t="str">
            <v>-</v>
          </cell>
          <cell r="U110">
            <v>286</v>
          </cell>
          <cell r="V110" t="str">
            <v>-</v>
          </cell>
          <cell r="W110">
            <v>6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271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79</v>
          </cell>
          <cell r="AH110" t="str">
            <v>-</v>
          </cell>
          <cell r="AI110" t="str">
            <v>-</v>
          </cell>
          <cell r="AJ110" t="str">
            <v>-</v>
          </cell>
          <cell r="AK110">
            <v>22</v>
          </cell>
          <cell r="AL110" t="str">
            <v>-</v>
          </cell>
          <cell r="AM110">
            <v>18.794098781270044</v>
          </cell>
          <cell r="AN110">
            <v>64.7</v>
          </cell>
          <cell r="AO110">
            <v>57</v>
          </cell>
          <cell r="AP110" t="str">
            <v>-</v>
          </cell>
          <cell r="AQ110">
            <v>111</v>
          </cell>
          <cell r="AR110" t="str">
            <v>-</v>
          </cell>
          <cell r="AS110">
            <v>0</v>
          </cell>
          <cell r="AT110" t="str">
            <v>-</v>
          </cell>
          <cell r="AU110">
            <v>80</v>
          </cell>
          <cell r="AV110" t="str">
            <v>-</v>
          </cell>
          <cell r="AW110">
            <v>23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275</v>
          </cell>
          <cell r="BB110">
            <v>963</v>
          </cell>
          <cell r="BC110">
            <v>17.639512508017958</v>
          </cell>
          <cell r="BD110">
            <v>57.8</v>
          </cell>
          <cell r="BE110" t="str">
            <v>-</v>
          </cell>
          <cell r="BF110" t="str">
            <v>-</v>
          </cell>
          <cell r="BG110">
            <v>664039.80000000005</v>
          </cell>
          <cell r="BH110">
            <v>492544</v>
          </cell>
          <cell r="BI110">
            <v>194563660.20000002</v>
          </cell>
          <cell r="BJ110">
            <v>533204377</v>
          </cell>
          <cell r="BK110">
            <v>190332880</v>
          </cell>
          <cell r="BL110" t="str">
            <v>-</v>
          </cell>
          <cell r="BM110">
            <v>4230780.2</v>
          </cell>
          <cell r="BN110" t="str">
            <v>-</v>
          </cell>
          <cell r="BO110">
            <v>163245441.20000002</v>
          </cell>
          <cell r="BP110" t="str">
            <v>-</v>
          </cell>
          <cell r="BQ110">
            <v>4230780.2</v>
          </cell>
          <cell r="BR110" t="str">
            <v>-</v>
          </cell>
          <cell r="BS110">
            <v>276</v>
          </cell>
          <cell r="BT110" t="str">
            <v>-</v>
          </cell>
          <cell r="BU110">
            <v>159014661</v>
          </cell>
          <cell r="BV110" t="str">
            <v>-</v>
          </cell>
          <cell r="BW110">
            <v>189</v>
          </cell>
          <cell r="BX110" t="str">
            <v>-</v>
          </cell>
          <cell r="BY110">
            <v>447</v>
          </cell>
          <cell r="BZ110" t="str">
            <v>-</v>
          </cell>
          <cell r="CA110">
            <v>26640523</v>
          </cell>
          <cell r="CB110" t="str">
            <v>-</v>
          </cell>
          <cell r="CC110">
            <v>600</v>
          </cell>
          <cell r="CD110" t="str">
            <v>-</v>
          </cell>
          <cell r="CE110">
            <v>488</v>
          </cell>
          <cell r="CF110" t="str">
            <v>-</v>
          </cell>
          <cell r="CG110">
            <v>0</v>
          </cell>
          <cell r="CH110" t="str">
            <v>-</v>
          </cell>
          <cell r="CI110">
            <v>179</v>
          </cell>
          <cell r="CJ110" t="str">
            <v>-</v>
          </cell>
          <cell r="CK110">
            <v>27</v>
          </cell>
          <cell r="CL110" t="str">
            <v>-</v>
          </cell>
          <cell r="CM110">
            <v>4677696</v>
          </cell>
          <cell r="CN110" t="str">
            <v>-</v>
          </cell>
          <cell r="CO110">
            <v>31318219</v>
          </cell>
          <cell r="CP110" t="str">
            <v>-</v>
          </cell>
          <cell r="CQ110">
            <v>0</v>
          </cell>
          <cell r="CR110" t="str">
            <v>-</v>
          </cell>
          <cell r="CS110">
            <v>-23</v>
          </cell>
          <cell r="CT110" t="str">
            <v>-</v>
          </cell>
          <cell r="CU110">
            <v>804</v>
          </cell>
          <cell r="CV110">
            <v>261</v>
          </cell>
          <cell r="CW110">
            <v>279</v>
          </cell>
          <cell r="CX110">
            <v>214</v>
          </cell>
          <cell r="CY110">
            <v>183</v>
          </cell>
          <cell r="CZ110">
            <v>112</v>
          </cell>
          <cell r="DA110">
            <v>111</v>
          </cell>
          <cell r="DB110">
            <v>84</v>
          </cell>
          <cell r="DC110">
            <v>41</v>
          </cell>
          <cell r="DD110">
            <v>49</v>
          </cell>
          <cell r="DE110">
            <v>30</v>
          </cell>
          <cell r="DF110">
            <v>38</v>
          </cell>
          <cell r="DG110">
            <v>182</v>
          </cell>
          <cell r="DH110">
            <v>171</v>
          </cell>
          <cell r="DI110">
            <v>5</v>
          </cell>
          <cell r="DJ110" t="str">
            <v>-</v>
          </cell>
          <cell r="DK110">
            <v>357</v>
          </cell>
          <cell r="DL110" t="str">
            <v>-</v>
          </cell>
          <cell r="DM110">
            <v>524</v>
          </cell>
          <cell r="DN110" t="str">
            <v>-</v>
          </cell>
          <cell r="DO110">
            <v>472</v>
          </cell>
          <cell r="DP110" t="str">
            <v>-</v>
          </cell>
          <cell r="DQ110">
            <v>0</v>
          </cell>
          <cell r="DR110" t="str">
            <v>-</v>
          </cell>
          <cell r="DS110">
            <v>179</v>
          </cell>
          <cell r="DT110" t="str">
            <v>-</v>
          </cell>
          <cell r="DU110">
            <v>27</v>
          </cell>
          <cell r="DV110" t="str">
            <v>-</v>
          </cell>
          <cell r="DW110">
            <v>0</v>
          </cell>
          <cell r="DX110" t="str">
            <v>-</v>
          </cell>
          <cell r="DY110">
            <v>7</v>
          </cell>
        </row>
        <row r="111">
          <cell r="C111">
            <v>700000269</v>
          </cell>
          <cell r="D111" t="str">
            <v>SECTOR OLIVO BLANCA</v>
          </cell>
          <cell r="E111">
            <v>2025</v>
          </cell>
          <cell r="F111">
            <v>202514</v>
          </cell>
          <cell r="G111">
            <v>1595</v>
          </cell>
          <cell r="H111">
            <v>1727</v>
          </cell>
          <cell r="I111">
            <v>690</v>
          </cell>
          <cell r="J111" t="str">
            <v>-</v>
          </cell>
          <cell r="K111">
            <v>-92</v>
          </cell>
          <cell r="L111">
            <v>7</v>
          </cell>
          <cell r="M111">
            <v>313</v>
          </cell>
          <cell r="N111">
            <v>1097</v>
          </cell>
          <cell r="O111">
            <v>0</v>
          </cell>
          <cell r="P111" t="str">
            <v>-</v>
          </cell>
          <cell r="Q111">
            <v>1</v>
          </cell>
          <cell r="R111" t="str">
            <v>-</v>
          </cell>
          <cell r="S111">
            <v>5</v>
          </cell>
          <cell r="T111" t="str">
            <v>-</v>
          </cell>
          <cell r="U111">
            <v>311</v>
          </cell>
          <cell r="V111" t="str">
            <v>-</v>
          </cell>
          <cell r="W111">
            <v>1</v>
          </cell>
          <cell r="X111" t="str">
            <v>-</v>
          </cell>
          <cell r="Y111" t="str">
            <v>-</v>
          </cell>
          <cell r="Z111" t="str">
            <v>-</v>
          </cell>
          <cell r="AA111">
            <v>263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>
            <v>111</v>
          </cell>
          <cell r="AH111" t="str">
            <v>-</v>
          </cell>
          <cell r="AI111" t="str">
            <v>-</v>
          </cell>
          <cell r="AJ111" t="str">
            <v>-</v>
          </cell>
          <cell r="AK111">
            <v>50</v>
          </cell>
          <cell r="AL111" t="str">
            <v>-</v>
          </cell>
          <cell r="AM111">
            <v>19.623824451410659</v>
          </cell>
          <cell r="AN111">
            <v>64.7</v>
          </cell>
          <cell r="AO111">
            <v>61</v>
          </cell>
          <cell r="AP111" t="str">
            <v>-</v>
          </cell>
          <cell r="AQ111">
            <v>118</v>
          </cell>
          <cell r="AR111" t="str">
            <v>-</v>
          </cell>
          <cell r="AS111">
            <v>0</v>
          </cell>
          <cell r="AT111" t="str">
            <v>-</v>
          </cell>
          <cell r="AU111">
            <v>71</v>
          </cell>
          <cell r="AV111" t="str">
            <v>-</v>
          </cell>
          <cell r="AW111">
            <v>13</v>
          </cell>
          <cell r="AX111" t="str">
            <v>-</v>
          </cell>
          <cell r="AY111" t="str">
            <v>-</v>
          </cell>
          <cell r="AZ111" t="str">
            <v>-</v>
          </cell>
          <cell r="BA111">
            <v>289</v>
          </cell>
          <cell r="BB111">
            <v>963</v>
          </cell>
          <cell r="BC111">
            <v>18.119122257053291</v>
          </cell>
          <cell r="BD111">
            <v>56.8</v>
          </cell>
          <cell r="BE111" t="str">
            <v>-</v>
          </cell>
          <cell r="BF111" t="str">
            <v>-</v>
          </cell>
          <cell r="BG111">
            <v>550340.5</v>
          </cell>
          <cell r="BH111">
            <v>497974</v>
          </cell>
          <cell r="BI111">
            <v>172256575.5</v>
          </cell>
          <cell r="BJ111">
            <v>548583643</v>
          </cell>
          <cell r="BK111">
            <v>171337781</v>
          </cell>
          <cell r="BL111" t="str">
            <v>-</v>
          </cell>
          <cell r="BM111">
            <v>918794.5</v>
          </cell>
          <cell r="BN111" t="str">
            <v>-</v>
          </cell>
          <cell r="BO111">
            <v>144939294.5</v>
          </cell>
          <cell r="BP111" t="str">
            <v>-</v>
          </cell>
          <cell r="BQ111">
            <v>918794.5</v>
          </cell>
          <cell r="BR111" t="str">
            <v>-</v>
          </cell>
          <cell r="BS111">
            <v>306</v>
          </cell>
          <cell r="BT111" t="str">
            <v>-</v>
          </cell>
          <cell r="BU111">
            <v>144020500</v>
          </cell>
          <cell r="BV111" t="str">
            <v>-</v>
          </cell>
          <cell r="BW111">
            <v>168</v>
          </cell>
          <cell r="BX111" t="str">
            <v>-</v>
          </cell>
          <cell r="BY111">
            <v>491</v>
          </cell>
          <cell r="BZ111" t="str">
            <v>-</v>
          </cell>
          <cell r="CA111">
            <v>23003897</v>
          </cell>
          <cell r="CB111" t="str">
            <v>-</v>
          </cell>
          <cell r="CC111">
            <v>620</v>
          </cell>
          <cell r="CD111" t="str">
            <v>-</v>
          </cell>
          <cell r="CE111">
            <v>523</v>
          </cell>
          <cell r="CF111" t="str">
            <v>-</v>
          </cell>
          <cell r="CG111">
            <v>0</v>
          </cell>
          <cell r="CH111" t="str">
            <v>-</v>
          </cell>
          <cell r="CI111">
            <v>170</v>
          </cell>
          <cell r="CJ111" t="str">
            <v>-</v>
          </cell>
          <cell r="CK111">
            <v>22</v>
          </cell>
          <cell r="CL111" t="str">
            <v>-</v>
          </cell>
          <cell r="CM111">
            <v>4313384</v>
          </cell>
          <cell r="CN111" t="str">
            <v>-</v>
          </cell>
          <cell r="CO111">
            <v>27317281</v>
          </cell>
          <cell r="CP111" t="str">
            <v>-</v>
          </cell>
          <cell r="CQ111">
            <v>0</v>
          </cell>
          <cell r="CR111" t="str">
            <v>-</v>
          </cell>
          <cell r="CS111">
            <v>-32</v>
          </cell>
          <cell r="CT111" t="str">
            <v>-</v>
          </cell>
          <cell r="CU111">
            <v>840</v>
          </cell>
          <cell r="CV111">
            <v>279</v>
          </cell>
          <cell r="CW111">
            <v>290</v>
          </cell>
          <cell r="CX111">
            <v>223</v>
          </cell>
          <cell r="CY111">
            <v>152</v>
          </cell>
          <cell r="CZ111">
            <v>114</v>
          </cell>
          <cell r="DA111">
            <v>111</v>
          </cell>
          <cell r="DB111">
            <v>83</v>
          </cell>
          <cell r="DC111">
            <v>78</v>
          </cell>
          <cell r="DD111">
            <v>48</v>
          </cell>
          <cell r="DE111">
            <v>42</v>
          </cell>
          <cell r="DF111">
            <v>39</v>
          </cell>
          <cell r="DG111">
            <v>231</v>
          </cell>
          <cell r="DH111">
            <v>170</v>
          </cell>
          <cell r="DI111">
            <v>6</v>
          </cell>
          <cell r="DJ111" t="str">
            <v>-</v>
          </cell>
          <cell r="DK111">
            <v>384</v>
          </cell>
          <cell r="DL111" t="str">
            <v>-</v>
          </cell>
          <cell r="DM111">
            <v>521</v>
          </cell>
          <cell r="DN111" t="str">
            <v>-</v>
          </cell>
          <cell r="DO111">
            <v>501</v>
          </cell>
          <cell r="DP111" t="str">
            <v>-</v>
          </cell>
          <cell r="DQ111">
            <v>0</v>
          </cell>
          <cell r="DR111" t="str">
            <v>-</v>
          </cell>
          <cell r="DS111">
            <v>167</v>
          </cell>
          <cell r="DT111" t="str">
            <v>-</v>
          </cell>
          <cell r="DU111">
            <v>22</v>
          </cell>
          <cell r="DV111" t="str">
            <v>-</v>
          </cell>
          <cell r="DW111">
            <v>0</v>
          </cell>
          <cell r="DX111" t="str">
            <v>-</v>
          </cell>
          <cell r="DY111">
            <v>10</v>
          </cell>
        </row>
        <row r="112">
          <cell r="C112">
            <v>700000273</v>
          </cell>
          <cell r="D112" t="str">
            <v>SECTOR PIMIENTA ROSA JULIETT</v>
          </cell>
          <cell r="E112">
            <v>2025</v>
          </cell>
          <cell r="F112">
            <v>202514</v>
          </cell>
          <cell r="G112">
            <v>1379</v>
          </cell>
          <cell r="H112">
            <v>1478</v>
          </cell>
          <cell r="I112">
            <v>539</v>
          </cell>
          <cell r="J112" t="str">
            <v>-</v>
          </cell>
          <cell r="K112">
            <v>-33</v>
          </cell>
          <cell r="L112">
            <v>7</v>
          </cell>
          <cell r="M112">
            <v>767</v>
          </cell>
          <cell r="N112">
            <v>902</v>
          </cell>
          <cell r="O112">
            <v>0</v>
          </cell>
          <cell r="P112" t="str">
            <v>-</v>
          </cell>
          <cell r="Q112">
            <v>0</v>
          </cell>
          <cell r="R112" t="str">
            <v>-</v>
          </cell>
          <cell r="S112">
            <v>13</v>
          </cell>
          <cell r="T112" t="str">
            <v>-</v>
          </cell>
          <cell r="U112">
            <v>761</v>
          </cell>
          <cell r="V112" t="str">
            <v>-</v>
          </cell>
          <cell r="W112">
            <v>6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643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356</v>
          </cell>
          <cell r="AH112" t="str">
            <v>-</v>
          </cell>
          <cell r="AI112" t="str">
            <v>-</v>
          </cell>
          <cell r="AJ112" t="str">
            <v>-</v>
          </cell>
          <cell r="AK112">
            <v>124</v>
          </cell>
          <cell r="AL112" t="str">
            <v>-</v>
          </cell>
          <cell r="AM112">
            <v>55.620014503263235</v>
          </cell>
          <cell r="AN112">
            <v>63.6</v>
          </cell>
          <cell r="AO112">
            <v>232</v>
          </cell>
          <cell r="AP112" t="str">
            <v>-</v>
          </cell>
          <cell r="AQ112">
            <v>322</v>
          </cell>
          <cell r="AR112" t="str">
            <v>-</v>
          </cell>
          <cell r="AS112">
            <v>0</v>
          </cell>
          <cell r="AT112" t="str">
            <v>-</v>
          </cell>
          <cell r="AU112">
            <v>78</v>
          </cell>
          <cell r="AV112" t="str">
            <v>-</v>
          </cell>
          <cell r="AW112">
            <v>11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705</v>
          </cell>
          <cell r="BB112">
            <v>807</v>
          </cell>
          <cell r="BC112">
            <v>51.124002900652641</v>
          </cell>
          <cell r="BD112">
            <v>56.9</v>
          </cell>
          <cell r="BE112" t="str">
            <v>-</v>
          </cell>
          <cell r="BF112" t="str">
            <v>-</v>
          </cell>
          <cell r="BG112">
            <v>411564.77</v>
          </cell>
          <cell r="BH112">
            <v>445981</v>
          </cell>
          <cell r="BI112">
            <v>315670178.25</v>
          </cell>
          <cell r="BJ112">
            <v>402275253</v>
          </cell>
          <cell r="BK112">
            <v>313085933</v>
          </cell>
          <cell r="BL112" t="str">
            <v>-</v>
          </cell>
          <cell r="BM112">
            <v>2584245.25</v>
          </cell>
          <cell r="BN112" t="str">
            <v>-</v>
          </cell>
          <cell r="BO112">
            <v>206551533.25</v>
          </cell>
          <cell r="BP112" t="str">
            <v>-</v>
          </cell>
          <cell r="BQ112">
            <v>2584245.25</v>
          </cell>
          <cell r="BR112" t="str">
            <v>-</v>
          </cell>
          <cell r="BS112">
            <v>611</v>
          </cell>
          <cell r="BT112" t="str">
            <v>-</v>
          </cell>
          <cell r="BU112">
            <v>203967288</v>
          </cell>
          <cell r="BV112" t="str">
            <v>-</v>
          </cell>
          <cell r="BW112">
            <v>570</v>
          </cell>
          <cell r="BX112" t="str">
            <v>-</v>
          </cell>
          <cell r="BY112">
            <v>421</v>
          </cell>
          <cell r="BZ112" t="str">
            <v>-</v>
          </cell>
          <cell r="CA112">
            <v>94825412</v>
          </cell>
          <cell r="CB112" t="str">
            <v>-</v>
          </cell>
          <cell r="CC112">
            <v>552</v>
          </cell>
          <cell r="CD112" t="str">
            <v>-</v>
          </cell>
          <cell r="CE112">
            <v>437</v>
          </cell>
          <cell r="CF112" t="str">
            <v>-</v>
          </cell>
          <cell r="CG112">
            <v>0</v>
          </cell>
          <cell r="CH112" t="str">
            <v>-</v>
          </cell>
          <cell r="CI112">
            <v>95</v>
          </cell>
          <cell r="CJ112" t="str">
            <v>-</v>
          </cell>
          <cell r="CK112">
            <v>12</v>
          </cell>
          <cell r="CL112" t="str">
            <v>-</v>
          </cell>
          <cell r="CM112">
            <v>14293233</v>
          </cell>
          <cell r="CN112" t="str">
            <v>-</v>
          </cell>
          <cell r="CO112">
            <v>109118645</v>
          </cell>
          <cell r="CP112" t="str">
            <v>-</v>
          </cell>
          <cell r="CQ112">
            <v>0</v>
          </cell>
          <cell r="CR112" t="str">
            <v>-</v>
          </cell>
          <cell r="CS112">
            <v>7</v>
          </cell>
          <cell r="CT112" t="str">
            <v>-</v>
          </cell>
          <cell r="CU112">
            <v>338</v>
          </cell>
          <cell r="CV112">
            <v>261</v>
          </cell>
          <cell r="CW112">
            <v>161</v>
          </cell>
          <cell r="CX112">
            <v>145</v>
          </cell>
          <cell r="CY112">
            <v>113</v>
          </cell>
          <cell r="CZ112">
            <v>104</v>
          </cell>
          <cell r="DA112">
            <v>74</v>
          </cell>
          <cell r="DB112">
            <v>60</v>
          </cell>
          <cell r="DC112">
            <v>43</v>
          </cell>
          <cell r="DD112">
            <v>41</v>
          </cell>
          <cell r="DE112">
            <v>21</v>
          </cell>
          <cell r="DF112">
            <v>22</v>
          </cell>
          <cell r="DG112">
            <v>138</v>
          </cell>
          <cell r="DH112">
            <v>123</v>
          </cell>
          <cell r="DI112">
            <v>19</v>
          </cell>
          <cell r="DJ112" t="str">
            <v>-</v>
          </cell>
          <cell r="DK112">
            <v>340</v>
          </cell>
          <cell r="DL112" t="str">
            <v>-</v>
          </cell>
          <cell r="DM112">
            <v>500</v>
          </cell>
          <cell r="DN112" t="str">
            <v>-</v>
          </cell>
          <cell r="DO112">
            <v>433</v>
          </cell>
          <cell r="DP112" t="str">
            <v>-</v>
          </cell>
          <cell r="DQ112">
            <v>0</v>
          </cell>
          <cell r="DR112" t="str">
            <v>-</v>
          </cell>
          <cell r="DS112">
            <v>94</v>
          </cell>
          <cell r="DT112" t="str">
            <v>-</v>
          </cell>
          <cell r="DU112">
            <v>12</v>
          </cell>
          <cell r="DV112" t="str">
            <v>-</v>
          </cell>
          <cell r="DW112">
            <v>0</v>
          </cell>
          <cell r="DX112" t="str">
            <v>-</v>
          </cell>
          <cell r="DY112">
            <v>29</v>
          </cell>
        </row>
        <row r="113">
          <cell r="C113">
            <v>700000274</v>
          </cell>
          <cell r="D113" t="str">
            <v>SECTOR ÁMBAR LUCIA</v>
          </cell>
          <cell r="E113">
            <v>2025</v>
          </cell>
          <cell r="F113">
            <v>202514</v>
          </cell>
          <cell r="G113">
            <v>1972</v>
          </cell>
          <cell r="H113">
            <v>1990</v>
          </cell>
          <cell r="I113">
            <v>719</v>
          </cell>
          <cell r="J113" t="str">
            <v>-</v>
          </cell>
          <cell r="K113">
            <v>-49</v>
          </cell>
          <cell r="L113">
            <v>9</v>
          </cell>
          <cell r="M113">
            <v>862</v>
          </cell>
          <cell r="N113">
            <v>1267</v>
          </cell>
          <cell r="O113">
            <v>0</v>
          </cell>
          <cell r="P113" t="str">
            <v>-</v>
          </cell>
          <cell r="Q113">
            <v>3</v>
          </cell>
          <cell r="R113" t="str">
            <v>-</v>
          </cell>
          <cell r="S113">
            <v>23</v>
          </cell>
          <cell r="T113" t="str">
            <v>-</v>
          </cell>
          <cell r="U113">
            <v>850</v>
          </cell>
          <cell r="V113" t="str">
            <v>-</v>
          </cell>
          <cell r="W113">
            <v>9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668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406</v>
          </cell>
          <cell r="AH113" t="str">
            <v>-</v>
          </cell>
          <cell r="AI113" t="str">
            <v>-</v>
          </cell>
          <cell r="AJ113" t="str">
            <v>-</v>
          </cell>
          <cell r="AK113">
            <v>194</v>
          </cell>
          <cell r="AL113" t="str">
            <v>-</v>
          </cell>
          <cell r="AM113">
            <v>43.711967545638949</v>
          </cell>
          <cell r="AN113">
            <v>62.4</v>
          </cell>
          <cell r="AO113">
            <v>212</v>
          </cell>
          <cell r="AP113" t="str">
            <v>-</v>
          </cell>
          <cell r="AQ113">
            <v>312</v>
          </cell>
          <cell r="AR113" t="str">
            <v>-</v>
          </cell>
          <cell r="AS113">
            <v>0</v>
          </cell>
          <cell r="AT113" t="str">
            <v>-</v>
          </cell>
          <cell r="AU113">
            <v>128</v>
          </cell>
          <cell r="AV113" t="str">
            <v>-</v>
          </cell>
          <cell r="AW113">
            <v>16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766</v>
          </cell>
          <cell r="BB113">
            <v>1117</v>
          </cell>
          <cell r="BC113">
            <v>38.843813387423936</v>
          </cell>
          <cell r="BD113">
            <v>55</v>
          </cell>
          <cell r="BE113" t="str">
            <v>-</v>
          </cell>
          <cell r="BF113" t="str">
            <v>-</v>
          </cell>
          <cell r="BG113">
            <v>482815.15</v>
          </cell>
          <cell r="BH113">
            <v>445332</v>
          </cell>
          <cell r="BI113">
            <v>416186661.11000001</v>
          </cell>
          <cell r="BJ113">
            <v>564235573</v>
          </cell>
          <cell r="BK113">
            <v>410078370</v>
          </cell>
          <cell r="BL113" t="str">
            <v>-</v>
          </cell>
          <cell r="BM113">
            <v>6108291.1099999994</v>
          </cell>
          <cell r="BN113" t="str">
            <v>-</v>
          </cell>
          <cell r="BO113">
            <v>312424683.11000001</v>
          </cell>
          <cell r="BP113" t="str">
            <v>-</v>
          </cell>
          <cell r="BQ113">
            <v>6108291.1099999994</v>
          </cell>
          <cell r="BR113" t="str">
            <v>-</v>
          </cell>
          <cell r="BS113">
            <v>803</v>
          </cell>
          <cell r="BT113" t="str">
            <v>-</v>
          </cell>
          <cell r="BU113">
            <v>306316392</v>
          </cell>
          <cell r="BV113" t="str">
            <v>-</v>
          </cell>
          <cell r="BW113">
            <v>557</v>
          </cell>
          <cell r="BX113" t="str">
            <v>-</v>
          </cell>
          <cell r="BY113">
            <v>725</v>
          </cell>
          <cell r="BZ113" t="str">
            <v>-</v>
          </cell>
          <cell r="CA113">
            <v>89752886</v>
          </cell>
          <cell r="CB113" t="str">
            <v>-</v>
          </cell>
          <cell r="CC113">
            <v>786</v>
          </cell>
          <cell r="CD113" t="str">
            <v>-</v>
          </cell>
          <cell r="CE113">
            <v>558</v>
          </cell>
          <cell r="CF113" t="str">
            <v>-</v>
          </cell>
          <cell r="CG113">
            <v>0</v>
          </cell>
          <cell r="CH113" t="str">
            <v>-</v>
          </cell>
          <cell r="CI113">
            <v>159</v>
          </cell>
          <cell r="CJ113" t="str">
            <v>-</v>
          </cell>
          <cell r="CK113">
            <v>19</v>
          </cell>
          <cell r="CL113" t="str">
            <v>-</v>
          </cell>
          <cell r="CM113">
            <v>14009092</v>
          </cell>
          <cell r="CN113" t="str">
            <v>-</v>
          </cell>
          <cell r="CO113">
            <v>103761978</v>
          </cell>
          <cell r="CP113" t="str">
            <v>-</v>
          </cell>
          <cell r="CQ113">
            <v>0</v>
          </cell>
          <cell r="CR113" t="str">
            <v>-</v>
          </cell>
          <cell r="CS113">
            <v>-23</v>
          </cell>
          <cell r="CT113" t="str">
            <v>-</v>
          </cell>
          <cell r="CU113">
            <v>655</v>
          </cell>
          <cell r="CV113">
            <v>385</v>
          </cell>
          <cell r="CW113">
            <v>233</v>
          </cell>
          <cell r="CX113">
            <v>207</v>
          </cell>
          <cell r="CY113">
            <v>222</v>
          </cell>
          <cell r="CZ113">
            <v>167</v>
          </cell>
          <cell r="DA113">
            <v>121</v>
          </cell>
          <cell r="DB113">
            <v>94</v>
          </cell>
          <cell r="DC113">
            <v>87</v>
          </cell>
          <cell r="DD113">
            <v>86</v>
          </cell>
          <cell r="DE113">
            <v>67</v>
          </cell>
          <cell r="DF113">
            <v>67</v>
          </cell>
          <cell r="DG113">
            <v>275</v>
          </cell>
          <cell r="DH113">
            <v>247</v>
          </cell>
          <cell r="DI113">
            <v>38</v>
          </cell>
          <cell r="DJ113" t="str">
            <v>-</v>
          </cell>
          <cell r="DK113">
            <v>557</v>
          </cell>
          <cell r="DL113" t="str">
            <v>-</v>
          </cell>
          <cell r="DM113">
            <v>696</v>
          </cell>
          <cell r="DN113" t="str">
            <v>-</v>
          </cell>
          <cell r="DO113">
            <v>542</v>
          </cell>
          <cell r="DP113" t="str">
            <v>-</v>
          </cell>
          <cell r="DQ113">
            <v>0</v>
          </cell>
          <cell r="DR113" t="str">
            <v>-</v>
          </cell>
          <cell r="DS113">
            <v>158</v>
          </cell>
          <cell r="DT113" t="str">
            <v>-</v>
          </cell>
          <cell r="DU113">
            <v>19</v>
          </cell>
          <cell r="DV113" t="str">
            <v>-</v>
          </cell>
          <cell r="DW113">
            <v>0</v>
          </cell>
          <cell r="DX113" t="str">
            <v>-</v>
          </cell>
          <cell r="DY113">
            <v>45</v>
          </cell>
        </row>
        <row r="114">
          <cell r="C114">
            <v>700000276</v>
          </cell>
          <cell r="D114" t="str">
            <v>SECTOR MORICHE EVELIN</v>
          </cell>
          <cell r="E114">
            <v>2025</v>
          </cell>
          <cell r="F114">
            <v>202514</v>
          </cell>
          <cell r="G114">
            <v>958</v>
          </cell>
          <cell r="H114">
            <v>1026</v>
          </cell>
          <cell r="I114">
            <v>348</v>
          </cell>
          <cell r="J114" t="str">
            <v>-</v>
          </cell>
          <cell r="K114">
            <v>-61</v>
          </cell>
          <cell r="L114">
            <v>6</v>
          </cell>
          <cell r="M114">
            <v>162</v>
          </cell>
          <cell r="N114">
            <v>645</v>
          </cell>
          <cell r="O114">
            <v>0</v>
          </cell>
          <cell r="P114" t="str">
            <v>-</v>
          </cell>
          <cell r="Q114">
            <v>0</v>
          </cell>
          <cell r="R114" t="str">
            <v>-</v>
          </cell>
          <cell r="S114">
            <v>0</v>
          </cell>
          <cell r="T114" t="str">
            <v>-</v>
          </cell>
          <cell r="U114">
            <v>162</v>
          </cell>
          <cell r="V114" t="str">
            <v>-</v>
          </cell>
          <cell r="W114">
            <v>0</v>
          </cell>
          <cell r="X114" t="str">
            <v>-</v>
          </cell>
          <cell r="Y114" t="str">
            <v>-</v>
          </cell>
          <cell r="Z114" t="str">
            <v>-</v>
          </cell>
          <cell r="AA114">
            <v>134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>
            <v>75</v>
          </cell>
          <cell r="AH114" t="str">
            <v>-</v>
          </cell>
          <cell r="AI114" t="str">
            <v>-</v>
          </cell>
          <cell r="AJ114" t="str">
            <v>-</v>
          </cell>
          <cell r="AK114">
            <v>28</v>
          </cell>
          <cell r="AL114" t="str">
            <v>-</v>
          </cell>
          <cell r="AM114">
            <v>16.910229645093946</v>
          </cell>
          <cell r="AN114">
            <v>63</v>
          </cell>
          <cell r="AO114">
            <v>47</v>
          </cell>
          <cell r="AP114" t="str">
            <v>-</v>
          </cell>
          <cell r="AQ114">
            <v>59</v>
          </cell>
          <cell r="AR114" t="str">
            <v>-</v>
          </cell>
          <cell r="AS114">
            <v>0</v>
          </cell>
          <cell r="AT114" t="str">
            <v>-</v>
          </cell>
          <cell r="AU114">
            <v>19</v>
          </cell>
          <cell r="AV114" t="str">
            <v>-</v>
          </cell>
          <cell r="AW114">
            <v>9</v>
          </cell>
          <cell r="AX114" t="str">
            <v>-</v>
          </cell>
          <cell r="AY114" t="str">
            <v>-</v>
          </cell>
          <cell r="AZ114" t="str">
            <v>-</v>
          </cell>
          <cell r="BA114">
            <v>146</v>
          </cell>
          <cell r="BB114">
            <v>569</v>
          </cell>
          <cell r="BC114">
            <v>15.24008350730689</v>
          </cell>
          <cell r="BD114">
            <v>55.6</v>
          </cell>
          <cell r="BE114" t="str">
            <v>-</v>
          </cell>
          <cell r="BF114" t="str">
            <v>-</v>
          </cell>
          <cell r="BG114">
            <v>557928.56999999995</v>
          </cell>
          <cell r="BH114">
            <v>482283</v>
          </cell>
          <cell r="BI114">
            <v>90384429</v>
          </cell>
          <cell r="BJ114">
            <v>312385769</v>
          </cell>
          <cell r="BK114">
            <v>90384429</v>
          </cell>
          <cell r="BL114" t="str">
            <v>-</v>
          </cell>
          <cell r="BM114">
            <v>0</v>
          </cell>
          <cell r="BN114" t="str">
            <v>-</v>
          </cell>
          <cell r="BO114">
            <v>65757748</v>
          </cell>
          <cell r="BP114" t="str">
            <v>-</v>
          </cell>
          <cell r="BQ114">
            <v>0</v>
          </cell>
          <cell r="BR114" t="str">
            <v>-</v>
          </cell>
          <cell r="BS114">
            <v>144</v>
          </cell>
          <cell r="BT114" t="str">
            <v>-</v>
          </cell>
          <cell r="BU114">
            <v>65757748</v>
          </cell>
          <cell r="BV114" t="str">
            <v>-</v>
          </cell>
          <cell r="BW114">
            <v>114</v>
          </cell>
          <cell r="BX114" t="str">
            <v>-</v>
          </cell>
          <cell r="BY114">
            <v>310</v>
          </cell>
          <cell r="BZ114" t="str">
            <v>-</v>
          </cell>
          <cell r="CA114">
            <v>19800243</v>
          </cell>
          <cell r="CB114" t="str">
            <v>-</v>
          </cell>
          <cell r="CC114">
            <v>422</v>
          </cell>
          <cell r="CD114" t="str">
            <v>-</v>
          </cell>
          <cell r="CE114">
            <v>275</v>
          </cell>
          <cell r="CF114" t="str">
            <v>-</v>
          </cell>
          <cell r="CG114">
            <v>0</v>
          </cell>
          <cell r="CH114" t="str">
            <v>-</v>
          </cell>
          <cell r="CI114">
            <v>74</v>
          </cell>
          <cell r="CJ114" t="str">
            <v>-</v>
          </cell>
          <cell r="CK114">
            <v>14</v>
          </cell>
          <cell r="CL114" t="str">
            <v>-</v>
          </cell>
          <cell r="CM114">
            <v>4826438</v>
          </cell>
          <cell r="CN114" t="str">
            <v>-</v>
          </cell>
          <cell r="CO114">
            <v>24626681</v>
          </cell>
          <cell r="CP114" t="str">
            <v>-</v>
          </cell>
          <cell r="CQ114">
            <v>0</v>
          </cell>
          <cell r="CR114" t="str">
            <v>-</v>
          </cell>
          <cell r="CS114">
            <v>-21</v>
          </cell>
          <cell r="CT114" t="str">
            <v>-</v>
          </cell>
          <cell r="CU114">
            <v>477</v>
          </cell>
          <cell r="CV114">
            <v>161</v>
          </cell>
          <cell r="CW114">
            <v>214</v>
          </cell>
          <cell r="CX114">
            <v>132</v>
          </cell>
          <cell r="CY114">
            <v>105</v>
          </cell>
          <cell r="CZ114">
            <v>69</v>
          </cell>
          <cell r="DA114">
            <v>70</v>
          </cell>
          <cell r="DB114">
            <v>51</v>
          </cell>
          <cell r="DC114">
            <v>40</v>
          </cell>
          <cell r="DD114">
            <v>30</v>
          </cell>
          <cell r="DE114">
            <v>27</v>
          </cell>
          <cell r="DF114">
            <v>24</v>
          </cell>
          <cell r="DG114">
            <v>137</v>
          </cell>
          <cell r="DH114">
            <v>105</v>
          </cell>
          <cell r="DI114">
            <v>6</v>
          </cell>
          <cell r="DJ114" t="str">
            <v>-</v>
          </cell>
          <cell r="DK114">
            <v>247</v>
          </cell>
          <cell r="DL114" t="str">
            <v>-</v>
          </cell>
          <cell r="DM114">
            <v>363</v>
          </cell>
          <cell r="DN114" t="str">
            <v>-</v>
          </cell>
          <cell r="DO114">
            <v>263</v>
          </cell>
          <cell r="DP114" t="str">
            <v>-</v>
          </cell>
          <cell r="DQ114">
            <v>0</v>
          </cell>
          <cell r="DR114" t="str">
            <v>-</v>
          </cell>
          <cell r="DS114">
            <v>71</v>
          </cell>
          <cell r="DT114" t="str">
            <v>-</v>
          </cell>
          <cell r="DU114">
            <v>14</v>
          </cell>
          <cell r="DV114" t="str">
            <v>-</v>
          </cell>
          <cell r="DW114">
            <v>0</v>
          </cell>
          <cell r="DX114" t="str">
            <v>-</v>
          </cell>
          <cell r="DY114">
            <v>6</v>
          </cell>
        </row>
        <row r="115">
          <cell r="C115">
            <v>700000278</v>
          </cell>
          <cell r="D115" t="str">
            <v>SECTOR CREACIÓN PERLA</v>
          </cell>
          <cell r="E115">
            <v>2025</v>
          </cell>
          <cell r="F115">
            <v>202514</v>
          </cell>
          <cell r="G115">
            <v>1277</v>
          </cell>
          <cell r="H115">
            <v>1283</v>
          </cell>
          <cell r="I115">
            <v>465</v>
          </cell>
          <cell r="J115" t="str">
            <v>-</v>
          </cell>
          <cell r="K115">
            <v>14</v>
          </cell>
          <cell r="L115">
            <v>8</v>
          </cell>
          <cell r="M115">
            <v>879</v>
          </cell>
          <cell r="N115">
            <v>807</v>
          </cell>
          <cell r="O115">
            <v>0</v>
          </cell>
          <cell r="P115" t="str">
            <v>-</v>
          </cell>
          <cell r="Q115">
            <v>0</v>
          </cell>
          <cell r="R115" t="str">
            <v>-</v>
          </cell>
          <cell r="S115">
            <v>4</v>
          </cell>
          <cell r="T115" t="str">
            <v>-</v>
          </cell>
          <cell r="U115">
            <v>878</v>
          </cell>
          <cell r="V115" t="str">
            <v>-</v>
          </cell>
          <cell r="W115">
            <v>1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621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487</v>
          </cell>
          <cell r="AH115" t="str">
            <v>-</v>
          </cell>
          <cell r="AI115" t="str">
            <v>-</v>
          </cell>
          <cell r="AJ115" t="str">
            <v>-</v>
          </cell>
          <cell r="AK115">
            <v>258</v>
          </cell>
          <cell r="AL115" t="str">
            <v>-</v>
          </cell>
          <cell r="AM115">
            <v>68.833202819107285</v>
          </cell>
          <cell r="AN115">
            <v>63.3</v>
          </cell>
          <cell r="AO115">
            <v>229</v>
          </cell>
          <cell r="AP115" t="str">
            <v>-</v>
          </cell>
          <cell r="AQ115">
            <v>293</v>
          </cell>
          <cell r="AR115" t="str">
            <v>-</v>
          </cell>
          <cell r="AS115">
            <v>0</v>
          </cell>
          <cell r="AT115" t="str">
            <v>-</v>
          </cell>
          <cell r="AU115">
            <v>87</v>
          </cell>
          <cell r="AV115" t="str">
            <v>-</v>
          </cell>
          <cell r="AW115">
            <v>12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766</v>
          </cell>
          <cell r="BB115">
            <v>681</v>
          </cell>
          <cell r="BC115">
            <v>59.984338292873915</v>
          </cell>
          <cell r="BD115">
            <v>53.5</v>
          </cell>
          <cell r="BE115" t="str">
            <v>-</v>
          </cell>
          <cell r="BF115" t="str">
            <v>-</v>
          </cell>
          <cell r="BG115">
            <v>423699.32</v>
          </cell>
          <cell r="BH115">
            <v>453771</v>
          </cell>
          <cell r="BI115">
            <v>372431703</v>
          </cell>
          <cell r="BJ115">
            <v>366192880</v>
          </cell>
          <cell r="BK115">
            <v>371938242</v>
          </cell>
          <cell r="BL115" t="str">
            <v>-</v>
          </cell>
          <cell r="BM115">
            <v>493461</v>
          </cell>
          <cell r="BN115" t="str">
            <v>-</v>
          </cell>
          <cell r="BO115">
            <v>277008593</v>
          </cell>
          <cell r="BP115" t="str">
            <v>-</v>
          </cell>
          <cell r="BQ115">
            <v>493461</v>
          </cell>
          <cell r="BR115" t="str">
            <v>-</v>
          </cell>
          <cell r="BS115">
            <v>770</v>
          </cell>
          <cell r="BT115" t="str">
            <v>-</v>
          </cell>
          <cell r="BU115">
            <v>276515132</v>
          </cell>
          <cell r="BV115" t="str">
            <v>-</v>
          </cell>
          <cell r="BW115">
            <v>574</v>
          </cell>
          <cell r="BX115" t="str">
            <v>-</v>
          </cell>
          <cell r="BY115">
            <v>543</v>
          </cell>
          <cell r="BZ115" t="str">
            <v>-</v>
          </cell>
          <cell r="CA115">
            <v>83673371</v>
          </cell>
          <cell r="CB115" t="str">
            <v>-</v>
          </cell>
          <cell r="CC115">
            <v>432</v>
          </cell>
          <cell r="CD115" t="str">
            <v>-</v>
          </cell>
          <cell r="CE115">
            <v>367</v>
          </cell>
          <cell r="CF115" t="str">
            <v>-</v>
          </cell>
          <cell r="CG115">
            <v>0</v>
          </cell>
          <cell r="CH115" t="str">
            <v>-</v>
          </cell>
          <cell r="CI115">
            <v>96</v>
          </cell>
          <cell r="CJ115" t="str">
            <v>-</v>
          </cell>
          <cell r="CK115">
            <v>13</v>
          </cell>
          <cell r="CL115" t="str">
            <v>-</v>
          </cell>
          <cell r="CM115">
            <v>11749739</v>
          </cell>
          <cell r="CN115" t="str">
            <v>-</v>
          </cell>
          <cell r="CO115">
            <v>95423110</v>
          </cell>
          <cell r="CP115" t="str">
            <v>-</v>
          </cell>
          <cell r="CQ115">
            <v>0</v>
          </cell>
          <cell r="CR115" t="str">
            <v>-</v>
          </cell>
          <cell r="CS115">
            <v>9</v>
          </cell>
          <cell r="CT115" t="str">
            <v>-</v>
          </cell>
          <cell r="CU115">
            <v>167</v>
          </cell>
          <cell r="CV115">
            <v>252</v>
          </cell>
          <cell r="CW115">
            <v>148</v>
          </cell>
          <cell r="CX115">
            <v>159</v>
          </cell>
          <cell r="CY115">
            <v>83</v>
          </cell>
          <cell r="CZ115">
            <v>72</v>
          </cell>
          <cell r="DA115">
            <v>70</v>
          </cell>
          <cell r="DB115">
            <v>67</v>
          </cell>
          <cell r="DC115">
            <v>49</v>
          </cell>
          <cell r="DD115">
            <v>49</v>
          </cell>
          <cell r="DE115">
            <v>55</v>
          </cell>
          <cell r="DF115">
            <v>51</v>
          </cell>
          <cell r="DG115">
            <v>174</v>
          </cell>
          <cell r="DH115">
            <v>167</v>
          </cell>
          <cell r="DI115">
            <v>53</v>
          </cell>
          <cell r="DJ115" t="str">
            <v>-</v>
          </cell>
          <cell r="DK115">
            <v>435</v>
          </cell>
          <cell r="DL115" t="str">
            <v>-</v>
          </cell>
          <cell r="DM115">
            <v>377</v>
          </cell>
          <cell r="DN115" t="str">
            <v>-</v>
          </cell>
          <cell r="DO115">
            <v>357</v>
          </cell>
          <cell r="DP115" t="str">
            <v>-</v>
          </cell>
          <cell r="DQ115">
            <v>0</v>
          </cell>
          <cell r="DR115" t="str">
            <v>-</v>
          </cell>
          <cell r="DS115">
            <v>95</v>
          </cell>
          <cell r="DT115" t="str">
            <v>-</v>
          </cell>
          <cell r="DU115">
            <v>13</v>
          </cell>
          <cell r="DV115" t="str">
            <v>-</v>
          </cell>
          <cell r="DW115">
            <v>0</v>
          </cell>
          <cell r="DX115" t="str">
            <v>-</v>
          </cell>
          <cell r="DY115">
            <v>66</v>
          </cell>
        </row>
        <row r="116">
          <cell r="C116">
            <v>700000279</v>
          </cell>
          <cell r="D116" t="str">
            <v>SECTOR GAITA AYSHA</v>
          </cell>
          <cell r="E116">
            <v>2025</v>
          </cell>
          <cell r="F116">
            <v>202514</v>
          </cell>
          <cell r="G116">
            <v>1245</v>
          </cell>
          <cell r="H116">
            <v>1336</v>
          </cell>
          <cell r="I116">
            <v>462</v>
          </cell>
          <cell r="J116" t="str">
            <v>-</v>
          </cell>
          <cell r="K116">
            <v>-85</v>
          </cell>
          <cell r="L116">
            <v>9</v>
          </cell>
          <cell r="M116">
            <v>446</v>
          </cell>
          <cell r="N116">
            <v>844</v>
          </cell>
          <cell r="O116">
            <v>0</v>
          </cell>
          <cell r="P116" t="str">
            <v>-</v>
          </cell>
          <cell r="Q116">
            <v>0</v>
          </cell>
          <cell r="R116" t="str">
            <v>-</v>
          </cell>
          <cell r="S116">
            <v>3</v>
          </cell>
          <cell r="T116" t="str">
            <v>-</v>
          </cell>
          <cell r="U116">
            <v>446</v>
          </cell>
          <cell r="V116" t="str">
            <v>-</v>
          </cell>
          <cell r="W116">
            <v>0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366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213</v>
          </cell>
          <cell r="AH116" t="str">
            <v>-</v>
          </cell>
          <cell r="AI116" t="str">
            <v>-</v>
          </cell>
          <cell r="AJ116" t="str">
            <v>-</v>
          </cell>
          <cell r="AK116">
            <v>80</v>
          </cell>
          <cell r="AL116" t="str">
            <v>-</v>
          </cell>
          <cell r="AM116">
            <v>35.823293172690761</v>
          </cell>
          <cell r="AN116">
            <v>63</v>
          </cell>
          <cell r="AO116">
            <v>133</v>
          </cell>
          <cell r="AP116" t="str">
            <v>-</v>
          </cell>
          <cell r="AQ116">
            <v>156</v>
          </cell>
          <cell r="AR116" t="str">
            <v>-</v>
          </cell>
          <cell r="AS116">
            <v>0</v>
          </cell>
          <cell r="AT116" t="str">
            <v>-</v>
          </cell>
          <cell r="AU116">
            <v>68</v>
          </cell>
          <cell r="AV116" t="str">
            <v>-</v>
          </cell>
          <cell r="AW116">
            <v>9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406</v>
          </cell>
          <cell r="BB116">
            <v>738</v>
          </cell>
          <cell r="BC116">
            <v>32.610441767068274</v>
          </cell>
          <cell r="BD116">
            <v>55.1</v>
          </cell>
          <cell r="BE116" t="str">
            <v>-</v>
          </cell>
          <cell r="BF116" t="str">
            <v>-</v>
          </cell>
          <cell r="BG116">
            <v>459545.39</v>
          </cell>
          <cell r="BH116">
            <v>441390</v>
          </cell>
          <cell r="BI116">
            <v>204957245</v>
          </cell>
          <cell r="BJ116">
            <v>372532884</v>
          </cell>
          <cell r="BK116">
            <v>204845990</v>
          </cell>
          <cell r="BL116" t="str">
            <v>-</v>
          </cell>
          <cell r="BM116">
            <v>111255</v>
          </cell>
          <cell r="BN116" t="str">
            <v>-</v>
          </cell>
          <cell r="BO116">
            <v>149835484</v>
          </cell>
          <cell r="BP116" t="str">
            <v>-</v>
          </cell>
          <cell r="BQ116">
            <v>111255</v>
          </cell>
          <cell r="BR116" t="str">
            <v>-</v>
          </cell>
          <cell r="BS116">
            <v>416</v>
          </cell>
          <cell r="BT116" t="str">
            <v>-</v>
          </cell>
          <cell r="BU116">
            <v>149724229</v>
          </cell>
          <cell r="BV116" t="str">
            <v>-</v>
          </cell>
          <cell r="BW116">
            <v>317</v>
          </cell>
          <cell r="BX116" t="str">
            <v>-</v>
          </cell>
          <cell r="BY116">
            <v>452</v>
          </cell>
          <cell r="BZ116" t="str">
            <v>-</v>
          </cell>
          <cell r="CA116">
            <v>47484967</v>
          </cell>
          <cell r="CB116" t="str">
            <v>-</v>
          </cell>
          <cell r="CC116">
            <v>510</v>
          </cell>
          <cell r="CD116" t="str">
            <v>-</v>
          </cell>
          <cell r="CE116">
            <v>354</v>
          </cell>
          <cell r="CF116" t="str">
            <v>-</v>
          </cell>
          <cell r="CG116">
            <v>0</v>
          </cell>
          <cell r="CH116" t="str">
            <v>-</v>
          </cell>
          <cell r="CI116">
            <v>109</v>
          </cell>
          <cell r="CJ116" t="str">
            <v>-</v>
          </cell>
          <cell r="CK116">
            <v>9</v>
          </cell>
          <cell r="CL116" t="str">
            <v>-</v>
          </cell>
          <cell r="CM116">
            <v>7636794</v>
          </cell>
          <cell r="CN116" t="str">
            <v>-</v>
          </cell>
          <cell r="CO116">
            <v>55121761</v>
          </cell>
          <cell r="CP116" t="str">
            <v>-</v>
          </cell>
          <cell r="CQ116">
            <v>0</v>
          </cell>
          <cell r="CR116" t="str">
            <v>-</v>
          </cell>
          <cell r="CS116">
            <v>-14</v>
          </cell>
          <cell r="CT116" t="str">
            <v>-</v>
          </cell>
          <cell r="CU116">
            <v>460</v>
          </cell>
          <cell r="CV116">
            <v>211</v>
          </cell>
          <cell r="CW116">
            <v>211</v>
          </cell>
          <cell r="CX116">
            <v>161</v>
          </cell>
          <cell r="CY116">
            <v>128</v>
          </cell>
          <cell r="CZ116">
            <v>96</v>
          </cell>
          <cell r="DA116">
            <v>112</v>
          </cell>
          <cell r="DB116">
            <v>67</v>
          </cell>
          <cell r="DC116">
            <v>39</v>
          </cell>
          <cell r="DD116">
            <v>43</v>
          </cell>
          <cell r="DE116">
            <v>38</v>
          </cell>
          <cell r="DF116">
            <v>45</v>
          </cell>
          <cell r="DG116">
            <v>189</v>
          </cell>
          <cell r="DH116">
            <v>155</v>
          </cell>
          <cell r="DI116">
            <v>18</v>
          </cell>
          <cell r="DJ116" t="str">
            <v>-</v>
          </cell>
          <cell r="DK116">
            <v>346</v>
          </cell>
          <cell r="DL116" t="str">
            <v>-</v>
          </cell>
          <cell r="DM116">
            <v>437</v>
          </cell>
          <cell r="DN116" t="str">
            <v>-</v>
          </cell>
          <cell r="DO116">
            <v>344</v>
          </cell>
          <cell r="DP116" t="str">
            <v>-</v>
          </cell>
          <cell r="DQ116">
            <v>0</v>
          </cell>
          <cell r="DR116" t="str">
            <v>-</v>
          </cell>
          <cell r="DS116">
            <v>109</v>
          </cell>
          <cell r="DT116" t="str">
            <v>-</v>
          </cell>
          <cell r="DU116">
            <v>9</v>
          </cell>
          <cell r="DV116" t="str">
            <v>-</v>
          </cell>
          <cell r="DW116">
            <v>0</v>
          </cell>
          <cell r="DX116" t="str">
            <v>-</v>
          </cell>
          <cell r="DY116">
            <v>24</v>
          </cell>
        </row>
        <row r="117">
          <cell r="C117">
            <v>700000280</v>
          </cell>
          <cell r="D117" t="str">
            <v>SECTOR LAGUNA CATALINA</v>
          </cell>
          <cell r="E117">
            <v>2025</v>
          </cell>
          <cell r="F117">
            <v>202514</v>
          </cell>
          <cell r="G117">
            <v>2113</v>
          </cell>
          <cell r="H117">
            <v>2261</v>
          </cell>
          <cell r="I117">
            <v>929</v>
          </cell>
          <cell r="J117" t="str">
            <v>-</v>
          </cell>
          <cell r="K117">
            <v>-4</v>
          </cell>
          <cell r="L117">
            <v>6</v>
          </cell>
          <cell r="M117">
            <v>1348</v>
          </cell>
          <cell r="N117">
            <v>1360</v>
          </cell>
          <cell r="O117">
            <v>0</v>
          </cell>
          <cell r="P117" t="str">
            <v>-</v>
          </cell>
          <cell r="Q117">
            <v>4</v>
          </cell>
          <cell r="R117" t="str">
            <v>-</v>
          </cell>
          <cell r="S117">
            <v>35</v>
          </cell>
          <cell r="T117" t="str">
            <v>-</v>
          </cell>
          <cell r="U117">
            <v>1329</v>
          </cell>
          <cell r="V117" t="str">
            <v>-</v>
          </cell>
          <cell r="W117">
            <v>15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1143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574</v>
          </cell>
          <cell r="AH117" t="str">
            <v>-</v>
          </cell>
          <cell r="AI117" t="str">
            <v>-</v>
          </cell>
          <cell r="AJ117" t="str">
            <v>-</v>
          </cell>
          <cell r="AK117">
            <v>205</v>
          </cell>
          <cell r="AL117" t="str">
            <v>-</v>
          </cell>
          <cell r="AM117">
            <v>63.79555134879319</v>
          </cell>
          <cell r="AN117">
            <v>63.9</v>
          </cell>
          <cell r="AO117">
            <v>369</v>
          </cell>
          <cell r="AP117" t="str">
            <v>-</v>
          </cell>
          <cell r="AQ117">
            <v>489</v>
          </cell>
          <cell r="AR117" t="str">
            <v>-</v>
          </cell>
          <cell r="AS117">
            <v>0</v>
          </cell>
          <cell r="AT117" t="str">
            <v>-</v>
          </cell>
          <cell r="AU117">
            <v>255</v>
          </cell>
          <cell r="AV117" t="str">
            <v>-</v>
          </cell>
          <cell r="AW117">
            <v>30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1191</v>
          </cell>
          <cell r="BB117">
            <v>1194</v>
          </cell>
          <cell r="BC117">
            <v>56.365357311878853</v>
          </cell>
          <cell r="BD117">
            <v>56.1</v>
          </cell>
          <cell r="BE117" t="str">
            <v>-</v>
          </cell>
          <cell r="BF117" t="str">
            <v>-</v>
          </cell>
          <cell r="BG117">
            <v>497235.74</v>
          </cell>
          <cell r="BH117">
            <v>515105</v>
          </cell>
          <cell r="BI117">
            <v>670273775.21000004</v>
          </cell>
          <cell r="BJ117">
            <v>700543417</v>
          </cell>
          <cell r="BK117">
            <v>663668226</v>
          </cell>
          <cell r="BL117" t="str">
            <v>-</v>
          </cell>
          <cell r="BM117">
            <v>6605549.21</v>
          </cell>
          <cell r="BN117" t="str">
            <v>-</v>
          </cell>
          <cell r="BO117">
            <v>527605588.20999998</v>
          </cell>
          <cell r="BP117" t="str">
            <v>-</v>
          </cell>
          <cell r="BQ117">
            <v>6605549.21</v>
          </cell>
          <cell r="BR117" t="str">
            <v>-</v>
          </cell>
          <cell r="BS117">
            <v>1295</v>
          </cell>
          <cell r="BT117" t="str">
            <v>-</v>
          </cell>
          <cell r="BU117">
            <v>521000039</v>
          </cell>
          <cell r="BV117" t="str">
            <v>-</v>
          </cell>
          <cell r="BW117">
            <v>870</v>
          </cell>
          <cell r="BX117" t="str">
            <v>-</v>
          </cell>
          <cell r="BY117">
            <v>573</v>
          </cell>
          <cell r="BZ117" t="str">
            <v>-</v>
          </cell>
          <cell r="CA117">
            <v>121744972</v>
          </cell>
          <cell r="CB117" t="str">
            <v>-</v>
          </cell>
          <cell r="CC117">
            <v>796</v>
          </cell>
          <cell r="CD117" t="str">
            <v>-</v>
          </cell>
          <cell r="CE117">
            <v>633</v>
          </cell>
          <cell r="CF117" t="str">
            <v>-</v>
          </cell>
          <cell r="CG117">
            <v>0</v>
          </cell>
          <cell r="CH117" t="str">
            <v>-</v>
          </cell>
          <cell r="CI117">
            <v>273</v>
          </cell>
          <cell r="CJ117" t="str">
            <v>-</v>
          </cell>
          <cell r="CK117">
            <v>33</v>
          </cell>
          <cell r="CL117" t="str">
            <v>-</v>
          </cell>
          <cell r="CM117">
            <v>20923215</v>
          </cell>
          <cell r="CN117" t="str">
            <v>-</v>
          </cell>
          <cell r="CO117">
            <v>142668187</v>
          </cell>
          <cell r="CP117" t="str">
            <v>-</v>
          </cell>
          <cell r="CQ117">
            <v>0</v>
          </cell>
          <cell r="CR117" t="str">
            <v>-</v>
          </cell>
          <cell r="CS117">
            <v>0</v>
          </cell>
          <cell r="CT117" t="str">
            <v>-</v>
          </cell>
          <cell r="CU117">
            <v>388</v>
          </cell>
          <cell r="CV117">
            <v>376</v>
          </cell>
          <cell r="CW117">
            <v>225</v>
          </cell>
          <cell r="CX117">
            <v>230</v>
          </cell>
          <cell r="CY117">
            <v>152</v>
          </cell>
          <cell r="CZ117">
            <v>161</v>
          </cell>
          <cell r="DA117">
            <v>83</v>
          </cell>
          <cell r="DB117">
            <v>98</v>
          </cell>
          <cell r="DC117">
            <v>64</v>
          </cell>
          <cell r="DD117">
            <v>62</v>
          </cell>
          <cell r="DE117">
            <v>48</v>
          </cell>
          <cell r="DF117">
            <v>46</v>
          </cell>
          <cell r="DG117">
            <v>195</v>
          </cell>
          <cell r="DH117">
            <v>206</v>
          </cell>
          <cell r="DI117">
            <v>31</v>
          </cell>
          <cell r="DJ117" t="str">
            <v>-</v>
          </cell>
          <cell r="DK117">
            <v>462</v>
          </cell>
          <cell r="DL117" t="str">
            <v>-</v>
          </cell>
          <cell r="DM117">
            <v>722</v>
          </cell>
          <cell r="DN117" t="str">
            <v>-</v>
          </cell>
          <cell r="DO117">
            <v>625</v>
          </cell>
          <cell r="DP117" t="str">
            <v>-</v>
          </cell>
          <cell r="DQ117">
            <v>0</v>
          </cell>
          <cell r="DR117" t="str">
            <v>-</v>
          </cell>
          <cell r="DS117">
            <v>272</v>
          </cell>
          <cell r="DT117" t="str">
            <v>-</v>
          </cell>
          <cell r="DU117">
            <v>32</v>
          </cell>
          <cell r="DV117" t="str">
            <v>-</v>
          </cell>
          <cell r="DW117">
            <v>0</v>
          </cell>
          <cell r="DX117" t="str">
            <v>-</v>
          </cell>
          <cell r="DY117">
            <v>49</v>
          </cell>
        </row>
        <row r="118">
          <cell r="C118">
            <v>700000281</v>
          </cell>
          <cell r="D118" t="str">
            <v>SECTOR PICASSO REGINA</v>
          </cell>
          <cell r="E118">
            <v>2025</v>
          </cell>
          <cell r="F118">
            <v>202514</v>
          </cell>
          <cell r="G118">
            <v>1363</v>
          </cell>
          <cell r="H118">
            <v>1449</v>
          </cell>
          <cell r="I118">
            <v>516</v>
          </cell>
          <cell r="J118" t="str">
            <v>-</v>
          </cell>
          <cell r="K118">
            <v>-32</v>
          </cell>
          <cell r="L118">
            <v>7</v>
          </cell>
          <cell r="M118">
            <v>898</v>
          </cell>
          <cell r="N118">
            <v>893</v>
          </cell>
          <cell r="O118">
            <v>0</v>
          </cell>
          <cell r="P118" t="str">
            <v>-</v>
          </cell>
          <cell r="Q118">
            <v>1</v>
          </cell>
          <cell r="R118" t="str">
            <v>-</v>
          </cell>
          <cell r="S118">
            <v>2</v>
          </cell>
          <cell r="T118" t="str">
            <v>-</v>
          </cell>
          <cell r="U118">
            <v>896</v>
          </cell>
          <cell r="V118" t="str">
            <v>-</v>
          </cell>
          <cell r="W118">
            <v>1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739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450</v>
          </cell>
          <cell r="AH118" t="str">
            <v>-</v>
          </cell>
          <cell r="AI118" t="str">
            <v>-</v>
          </cell>
          <cell r="AJ118" t="str">
            <v>-</v>
          </cell>
          <cell r="AK118">
            <v>159</v>
          </cell>
          <cell r="AL118" t="str">
            <v>-</v>
          </cell>
          <cell r="AM118">
            <v>65.884079236977257</v>
          </cell>
          <cell r="AN118">
            <v>63.6</v>
          </cell>
          <cell r="AO118">
            <v>291</v>
          </cell>
          <cell r="AP118" t="str">
            <v>-</v>
          </cell>
          <cell r="AQ118">
            <v>334</v>
          </cell>
          <cell r="AR118" t="str">
            <v>-</v>
          </cell>
          <cell r="AS118">
            <v>0</v>
          </cell>
          <cell r="AT118" t="str">
            <v>-</v>
          </cell>
          <cell r="AU118">
            <v>100</v>
          </cell>
          <cell r="AV118" t="str">
            <v>-</v>
          </cell>
          <cell r="AW118">
            <v>14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798</v>
          </cell>
          <cell r="BB118">
            <v>766</v>
          </cell>
          <cell r="BC118">
            <v>58.547322083639031</v>
          </cell>
          <cell r="BD118">
            <v>54.6</v>
          </cell>
          <cell r="BE118" t="str">
            <v>-</v>
          </cell>
          <cell r="BF118" t="str">
            <v>-</v>
          </cell>
          <cell r="BG118">
            <v>419920.78</v>
          </cell>
          <cell r="BH118">
            <v>433455</v>
          </cell>
          <cell r="BI118">
            <v>377088857</v>
          </cell>
          <cell r="BJ118">
            <v>387075662</v>
          </cell>
          <cell r="BK118">
            <v>375971102</v>
          </cell>
          <cell r="BL118" t="str">
            <v>-</v>
          </cell>
          <cell r="BM118">
            <v>1117755</v>
          </cell>
          <cell r="BN118" t="str">
            <v>-</v>
          </cell>
          <cell r="BO118">
            <v>268322324</v>
          </cell>
          <cell r="BP118" t="str">
            <v>-</v>
          </cell>
          <cell r="BQ118">
            <v>1117755</v>
          </cell>
          <cell r="BR118" t="str">
            <v>-</v>
          </cell>
          <cell r="BS118">
            <v>774</v>
          </cell>
          <cell r="BT118" t="str">
            <v>-</v>
          </cell>
          <cell r="BU118">
            <v>267204569</v>
          </cell>
          <cell r="BV118" t="str">
            <v>-</v>
          </cell>
          <cell r="BW118">
            <v>648</v>
          </cell>
          <cell r="BX118" t="str">
            <v>-</v>
          </cell>
          <cell r="BY118">
            <v>451</v>
          </cell>
          <cell r="BZ118" t="str">
            <v>-</v>
          </cell>
          <cell r="CA118">
            <v>95072881</v>
          </cell>
          <cell r="CB118" t="str">
            <v>-</v>
          </cell>
          <cell r="CC118">
            <v>586</v>
          </cell>
          <cell r="CD118" t="str">
            <v>-</v>
          </cell>
          <cell r="CE118">
            <v>402</v>
          </cell>
          <cell r="CF118" t="str">
            <v>-</v>
          </cell>
          <cell r="CG118">
            <v>0</v>
          </cell>
          <cell r="CH118" t="str">
            <v>-</v>
          </cell>
          <cell r="CI118">
            <v>109</v>
          </cell>
          <cell r="CJ118" t="str">
            <v>-</v>
          </cell>
          <cell r="CK118">
            <v>14</v>
          </cell>
          <cell r="CL118" t="str">
            <v>-</v>
          </cell>
          <cell r="CM118">
            <v>13693652</v>
          </cell>
          <cell r="CN118" t="str">
            <v>-</v>
          </cell>
          <cell r="CO118">
            <v>108766533</v>
          </cell>
          <cell r="CP118" t="str">
            <v>-</v>
          </cell>
          <cell r="CQ118">
            <v>0</v>
          </cell>
          <cell r="CR118" t="str">
            <v>-</v>
          </cell>
          <cell r="CS118">
            <v>-3</v>
          </cell>
          <cell r="CT118" t="str">
            <v>-</v>
          </cell>
          <cell r="CU118">
            <v>179</v>
          </cell>
          <cell r="CV118">
            <v>247</v>
          </cell>
          <cell r="CW118">
            <v>187</v>
          </cell>
          <cell r="CX118">
            <v>165</v>
          </cell>
          <cell r="CY118">
            <v>99</v>
          </cell>
          <cell r="CZ118">
            <v>86</v>
          </cell>
          <cell r="DA118">
            <v>93</v>
          </cell>
          <cell r="DB118">
            <v>89</v>
          </cell>
          <cell r="DC118">
            <v>61</v>
          </cell>
          <cell r="DD118">
            <v>61</v>
          </cell>
          <cell r="DE118">
            <v>45</v>
          </cell>
          <cell r="DF118">
            <v>41</v>
          </cell>
          <cell r="DG118">
            <v>199</v>
          </cell>
          <cell r="DH118">
            <v>191</v>
          </cell>
          <cell r="DI118">
            <v>35</v>
          </cell>
          <cell r="DJ118" t="str">
            <v>-</v>
          </cell>
          <cell r="DK118">
            <v>341</v>
          </cell>
          <cell r="DL118" t="str">
            <v>-</v>
          </cell>
          <cell r="DM118">
            <v>506</v>
          </cell>
          <cell r="DN118" t="str">
            <v>-</v>
          </cell>
          <cell r="DO118">
            <v>395</v>
          </cell>
          <cell r="DP118" t="str">
            <v>-</v>
          </cell>
          <cell r="DQ118">
            <v>0</v>
          </cell>
          <cell r="DR118" t="str">
            <v>-</v>
          </cell>
          <cell r="DS118">
            <v>107</v>
          </cell>
          <cell r="DT118" t="str">
            <v>-</v>
          </cell>
          <cell r="DU118">
            <v>14</v>
          </cell>
          <cell r="DV118" t="str">
            <v>-</v>
          </cell>
          <cell r="DW118">
            <v>0</v>
          </cell>
          <cell r="DX118" t="str">
            <v>-</v>
          </cell>
          <cell r="DY118">
            <v>43</v>
          </cell>
        </row>
        <row r="119">
          <cell r="C119">
            <v>700000287</v>
          </cell>
          <cell r="D119" t="str">
            <v>SECTOR ENERGÍA JULIANA</v>
          </cell>
          <cell r="E119">
            <v>2025</v>
          </cell>
          <cell r="F119">
            <v>202514</v>
          </cell>
          <cell r="G119">
            <v>1805</v>
          </cell>
          <cell r="H119">
            <v>1973</v>
          </cell>
          <cell r="I119">
            <v>799</v>
          </cell>
          <cell r="J119" t="str">
            <v>-</v>
          </cell>
          <cell r="K119">
            <v>6</v>
          </cell>
          <cell r="L119">
            <v>6</v>
          </cell>
          <cell r="M119">
            <v>1137</v>
          </cell>
          <cell r="N119">
            <v>1154</v>
          </cell>
          <cell r="O119">
            <v>0</v>
          </cell>
          <cell r="P119" t="str">
            <v>-</v>
          </cell>
          <cell r="Q119">
            <v>10</v>
          </cell>
          <cell r="R119" t="str">
            <v>-</v>
          </cell>
          <cell r="S119">
            <v>23</v>
          </cell>
          <cell r="T119" t="str">
            <v>-</v>
          </cell>
          <cell r="U119">
            <v>1116</v>
          </cell>
          <cell r="V119" t="str">
            <v>-</v>
          </cell>
          <cell r="W119">
            <v>11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928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>
            <v>491</v>
          </cell>
          <cell r="AH119" t="str">
            <v>-</v>
          </cell>
          <cell r="AI119" t="str">
            <v>-</v>
          </cell>
          <cell r="AJ119" t="str">
            <v>-</v>
          </cell>
          <cell r="AK119">
            <v>209</v>
          </cell>
          <cell r="AL119" t="str">
            <v>-</v>
          </cell>
          <cell r="AM119">
            <v>62.991689750692522</v>
          </cell>
          <cell r="AN119">
            <v>63.9</v>
          </cell>
          <cell r="AO119">
            <v>282</v>
          </cell>
          <cell r="AP119" t="str">
            <v>-</v>
          </cell>
          <cell r="AQ119">
            <v>421</v>
          </cell>
          <cell r="AR119" t="str">
            <v>-</v>
          </cell>
          <cell r="AS119">
            <v>0</v>
          </cell>
          <cell r="AT119" t="str">
            <v>-</v>
          </cell>
          <cell r="AU119">
            <v>185</v>
          </cell>
          <cell r="AV119" t="str">
            <v>-</v>
          </cell>
          <cell r="AW119">
            <v>40</v>
          </cell>
          <cell r="AX119" t="str">
            <v>-</v>
          </cell>
          <cell r="AY119" t="str">
            <v>-</v>
          </cell>
          <cell r="AZ119" t="str">
            <v>-</v>
          </cell>
          <cell r="BA119">
            <v>1002</v>
          </cell>
          <cell r="BB119">
            <v>999</v>
          </cell>
          <cell r="BC119">
            <v>55.51246537396122</v>
          </cell>
          <cell r="BD119">
            <v>55.3</v>
          </cell>
          <cell r="BE119" t="str">
            <v>-</v>
          </cell>
          <cell r="BF119" t="str">
            <v>-</v>
          </cell>
          <cell r="BG119">
            <v>530077.97</v>
          </cell>
          <cell r="BH119">
            <v>538247</v>
          </cell>
          <cell r="BI119">
            <v>602698656.06000006</v>
          </cell>
          <cell r="BJ119">
            <v>621137351</v>
          </cell>
          <cell r="BK119">
            <v>583306052</v>
          </cell>
          <cell r="BL119" t="str">
            <v>-</v>
          </cell>
          <cell r="BM119">
            <v>19392604.060000002</v>
          </cell>
          <cell r="BN119" t="str">
            <v>-</v>
          </cell>
          <cell r="BO119">
            <v>457669008.06</v>
          </cell>
          <cell r="BP119" t="str">
            <v>-</v>
          </cell>
          <cell r="BQ119">
            <v>19392604.060000002</v>
          </cell>
          <cell r="BR119" t="str">
            <v>-</v>
          </cell>
          <cell r="BS119">
            <v>1051</v>
          </cell>
          <cell r="BT119" t="str">
            <v>-</v>
          </cell>
          <cell r="BU119">
            <v>438276404</v>
          </cell>
          <cell r="BV119" t="str">
            <v>-</v>
          </cell>
          <cell r="BW119">
            <v>741</v>
          </cell>
          <cell r="BX119" t="str">
            <v>-</v>
          </cell>
          <cell r="BY119">
            <v>573</v>
          </cell>
          <cell r="BZ119" t="str">
            <v>-</v>
          </cell>
          <cell r="CA119">
            <v>129377607</v>
          </cell>
          <cell r="CB119" t="str">
            <v>-</v>
          </cell>
          <cell r="CC119">
            <v>649</v>
          </cell>
          <cell r="CD119" t="str">
            <v>-</v>
          </cell>
          <cell r="CE119">
            <v>572</v>
          </cell>
          <cell r="CF119" t="str">
            <v>-</v>
          </cell>
          <cell r="CG119">
            <v>0</v>
          </cell>
          <cell r="CH119" t="str">
            <v>-</v>
          </cell>
          <cell r="CI119">
            <v>205</v>
          </cell>
          <cell r="CJ119" t="str">
            <v>-</v>
          </cell>
          <cell r="CK119">
            <v>40</v>
          </cell>
          <cell r="CL119" t="str">
            <v>-</v>
          </cell>
          <cell r="CM119">
            <v>15652041</v>
          </cell>
          <cell r="CN119" t="str">
            <v>-</v>
          </cell>
          <cell r="CO119">
            <v>145029648</v>
          </cell>
          <cell r="CP119" t="str">
            <v>-</v>
          </cell>
          <cell r="CQ119">
            <v>0</v>
          </cell>
          <cell r="CR119" t="str">
            <v>-</v>
          </cell>
          <cell r="CS119">
            <v>10</v>
          </cell>
          <cell r="CT119" t="str">
            <v>-</v>
          </cell>
          <cell r="CU119">
            <v>330</v>
          </cell>
          <cell r="CV119">
            <v>327</v>
          </cell>
          <cell r="CW119">
            <v>185</v>
          </cell>
          <cell r="CX119">
            <v>196</v>
          </cell>
          <cell r="CY119">
            <v>153</v>
          </cell>
          <cell r="CZ119">
            <v>149</v>
          </cell>
          <cell r="DA119">
            <v>95</v>
          </cell>
          <cell r="DB119">
            <v>84</v>
          </cell>
          <cell r="DC119">
            <v>93</v>
          </cell>
          <cell r="DD119">
            <v>102</v>
          </cell>
          <cell r="DE119">
            <v>46</v>
          </cell>
          <cell r="DF119">
            <v>46</v>
          </cell>
          <cell r="DG119">
            <v>234</v>
          </cell>
          <cell r="DH119">
            <v>232</v>
          </cell>
          <cell r="DI119">
            <v>32</v>
          </cell>
          <cell r="DJ119" t="str">
            <v>-</v>
          </cell>
          <cell r="DK119">
            <v>431</v>
          </cell>
          <cell r="DL119" t="str">
            <v>-</v>
          </cell>
          <cell r="DM119">
            <v>575</v>
          </cell>
          <cell r="DN119" t="str">
            <v>-</v>
          </cell>
          <cell r="DO119">
            <v>554</v>
          </cell>
          <cell r="DP119" t="str">
            <v>-</v>
          </cell>
          <cell r="DQ119">
            <v>0</v>
          </cell>
          <cell r="DR119" t="str">
            <v>-</v>
          </cell>
          <cell r="DS119">
            <v>205</v>
          </cell>
          <cell r="DT119" t="str">
            <v>-</v>
          </cell>
          <cell r="DU119">
            <v>40</v>
          </cell>
          <cell r="DV119" t="str">
            <v>-</v>
          </cell>
          <cell r="DW119">
            <v>0</v>
          </cell>
          <cell r="DX119" t="str">
            <v>-</v>
          </cell>
          <cell r="DY119">
            <v>56</v>
          </cell>
        </row>
        <row r="120">
          <cell r="C120">
            <v>700000293</v>
          </cell>
          <cell r="D120" t="str">
            <v>SECTOR VIDA</v>
          </cell>
          <cell r="E120">
            <v>2025</v>
          </cell>
          <cell r="F120">
            <v>202514</v>
          </cell>
          <cell r="G120">
            <v>0</v>
          </cell>
          <cell r="H120" t="str">
            <v>-</v>
          </cell>
          <cell r="I120">
            <v>0</v>
          </cell>
          <cell r="J120" t="str">
            <v>-</v>
          </cell>
          <cell r="K120">
            <v>0</v>
          </cell>
          <cell r="L120" t="str">
            <v>-</v>
          </cell>
          <cell r="M120">
            <v>0</v>
          </cell>
          <cell r="N120" t="str">
            <v>-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0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0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0</v>
          </cell>
          <cell r="AH120" t="str">
            <v>-</v>
          </cell>
          <cell r="AI120" t="str">
            <v>-</v>
          </cell>
          <cell r="AJ120" t="str">
            <v>-</v>
          </cell>
          <cell r="AK120">
            <v>0</v>
          </cell>
          <cell r="AL120" t="str">
            <v>-</v>
          </cell>
          <cell r="AM120">
            <v>0</v>
          </cell>
          <cell r="AN120" t="str">
            <v>-</v>
          </cell>
          <cell r="AO120">
            <v>0</v>
          </cell>
          <cell r="AP120" t="str">
            <v>-</v>
          </cell>
          <cell r="AQ120">
            <v>0</v>
          </cell>
          <cell r="AR120" t="str">
            <v>-</v>
          </cell>
          <cell r="AS120">
            <v>0</v>
          </cell>
          <cell r="AT120" t="str">
            <v>-</v>
          </cell>
          <cell r="AU120">
            <v>0</v>
          </cell>
          <cell r="AV120" t="str">
            <v>-</v>
          </cell>
          <cell r="AW120">
            <v>0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0</v>
          </cell>
          <cell r="BB120" t="str">
            <v>-</v>
          </cell>
          <cell r="BC120">
            <v>0</v>
          </cell>
          <cell r="BD120" t="str">
            <v>-</v>
          </cell>
          <cell r="BE120" t="str">
            <v>-</v>
          </cell>
          <cell r="BF120" t="str">
            <v>-</v>
          </cell>
          <cell r="BG120">
            <v>0</v>
          </cell>
          <cell r="BH120" t="str">
            <v>-</v>
          </cell>
          <cell r="BI120">
            <v>0</v>
          </cell>
          <cell r="BJ120" t="str">
            <v>-</v>
          </cell>
          <cell r="BK120">
            <v>0</v>
          </cell>
          <cell r="BL120" t="str">
            <v>-</v>
          </cell>
          <cell r="BM120">
            <v>0</v>
          </cell>
          <cell r="BN120" t="str">
            <v>-</v>
          </cell>
          <cell r="BO120">
            <v>0</v>
          </cell>
          <cell r="BP120" t="str">
            <v>-</v>
          </cell>
          <cell r="BQ120">
            <v>0</v>
          </cell>
          <cell r="BR120" t="str">
            <v>-</v>
          </cell>
          <cell r="BS120">
            <v>0</v>
          </cell>
          <cell r="BT120" t="str">
            <v>-</v>
          </cell>
          <cell r="BU120">
            <v>0</v>
          </cell>
          <cell r="BV120" t="str">
            <v>-</v>
          </cell>
          <cell r="BW120">
            <v>0</v>
          </cell>
          <cell r="BX120" t="str">
            <v>-</v>
          </cell>
          <cell r="BY120">
            <v>0</v>
          </cell>
          <cell r="BZ120" t="str">
            <v>-</v>
          </cell>
          <cell r="CA120">
            <v>0</v>
          </cell>
          <cell r="CB120" t="str">
            <v>-</v>
          </cell>
          <cell r="CC120">
            <v>0</v>
          </cell>
          <cell r="CD120" t="str">
            <v>-</v>
          </cell>
          <cell r="CE120">
            <v>0</v>
          </cell>
          <cell r="CF120" t="str">
            <v>-</v>
          </cell>
          <cell r="CG120">
            <v>0</v>
          </cell>
          <cell r="CH120" t="str">
            <v>-</v>
          </cell>
          <cell r="CI120">
            <v>0</v>
          </cell>
          <cell r="CJ120" t="str">
            <v>-</v>
          </cell>
          <cell r="CK120">
            <v>0</v>
          </cell>
          <cell r="CL120" t="str">
            <v>-</v>
          </cell>
          <cell r="CM120">
            <v>0</v>
          </cell>
          <cell r="CN120" t="str">
            <v>-</v>
          </cell>
          <cell r="CO120">
            <v>0</v>
          </cell>
          <cell r="CP120" t="str">
            <v>-</v>
          </cell>
          <cell r="CQ120">
            <v>0</v>
          </cell>
          <cell r="CR120" t="str">
            <v>-</v>
          </cell>
          <cell r="CS120">
            <v>0</v>
          </cell>
          <cell r="CT120" t="str">
            <v>-</v>
          </cell>
          <cell r="CU120">
            <v>0</v>
          </cell>
          <cell r="CV120" t="str">
            <v>-</v>
          </cell>
          <cell r="CW120">
            <v>0</v>
          </cell>
          <cell r="CX120" t="str">
            <v>-</v>
          </cell>
          <cell r="CY120">
            <v>0</v>
          </cell>
          <cell r="CZ120" t="str">
            <v>-</v>
          </cell>
          <cell r="DA120">
            <v>0</v>
          </cell>
          <cell r="DB120" t="str">
            <v>-</v>
          </cell>
          <cell r="DC120">
            <v>0</v>
          </cell>
          <cell r="DD120" t="str">
            <v>-</v>
          </cell>
          <cell r="DE120">
            <v>0</v>
          </cell>
          <cell r="DF120" t="str">
            <v>-</v>
          </cell>
          <cell r="DG120">
            <v>0</v>
          </cell>
          <cell r="DH120" t="str">
            <v>-</v>
          </cell>
          <cell r="DI120">
            <v>0</v>
          </cell>
          <cell r="DJ120" t="str">
            <v>-</v>
          </cell>
          <cell r="DK120">
            <v>0</v>
          </cell>
          <cell r="DL120" t="str">
            <v>-</v>
          </cell>
          <cell r="DM120">
            <v>0</v>
          </cell>
          <cell r="DN120" t="str">
            <v>-</v>
          </cell>
          <cell r="DO120">
            <v>0</v>
          </cell>
          <cell r="DP120" t="str">
            <v>-</v>
          </cell>
          <cell r="DQ120">
            <v>0</v>
          </cell>
          <cell r="DR120" t="str">
            <v>-</v>
          </cell>
          <cell r="DS120">
            <v>0</v>
          </cell>
          <cell r="DT120" t="str">
            <v>-</v>
          </cell>
          <cell r="DU120">
            <v>0</v>
          </cell>
          <cell r="DV120" t="str">
            <v>-</v>
          </cell>
          <cell r="DW120">
            <v>0</v>
          </cell>
          <cell r="DX120" t="str">
            <v>-</v>
          </cell>
          <cell r="DY120">
            <v>0</v>
          </cell>
        </row>
        <row r="121">
          <cell r="C121">
            <v>700000295</v>
          </cell>
          <cell r="D121" t="str">
            <v xml:space="preserve"> SECTOR ARTE</v>
          </cell>
          <cell r="E121">
            <v>2025</v>
          </cell>
          <cell r="F121">
            <v>202514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>
            <v>0</v>
          </cell>
          <cell r="AL121" t="str">
            <v>-</v>
          </cell>
          <cell r="AM121">
            <v>0</v>
          </cell>
          <cell r="AN121" t="str">
            <v>-</v>
          </cell>
          <cell r="AO121">
            <v>0</v>
          </cell>
          <cell r="AP121" t="str">
            <v>-</v>
          </cell>
          <cell r="AQ121">
            <v>0</v>
          </cell>
          <cell r="AR121" t="str">
            <v>-</v>
          </cell>
          <cell r="AS121">
            <v>0</v>
          </cell>
          <cell r="AT121" t="str">
            <v>-</v>
          </cell>
          <cell r="AU121">
            <v>0</v>
          </cell>
          <cell r="AV121" t="str">
            <v>-</v>
          </cell>
          <cell r="AW121">
            <v>0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 t="str">
            <v>-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>
            <v>0</v>
          </cell>
          <cell r="BZ121" t="str">
            <v>-</v>
          </cell>
          <cell r="CA121">
            <v>0</v>
          </cell>
          <cell r="CB121" t="str">
            <v>-</v>
          </cell>
          <cell r="CC121">
            <v>0</v>
          </cell>
          <cell r="CD121" t="str">
            <v>-</v>
          </cell>
          <cell r="CE121">
            <v>0</v>
          </cell>
          <cell r="CF121" t="str">
            <v>-</v>
          </cell>
          <cell r="CG121">
            <v>0</v>
          </cell>
          <cell r="CH121" t="str">
            <v>-</v>
          </cell>
          <cell r="CI121">
            <v>0</v>
          </cell>
          <cell r="CJ121" t="str">
            <v>-</v>
          </cell>
          <cell r="CK121">
            <v>0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>
            <v>0</v>
          </cell>
          <cell r="DL121" t="str">
            <v>-</v>
          </cell>
          <cell r="DM121">
            <v>0</v>
          </cell>
          <cell r="DN121" t="str">
            <v>-</v>
          </cell>
          <cell r="DO121">
            <v>0</v>
          </cell>
          <cell r="DP121" t="str">
            <v>-</v>
          </cell>
          <cell r="DQ121">
            <v>0</v>
          </cell>
          <cell r="DR121" t="str">
            <v>-</v>
          </cell>
          <cell r="DS121">
            <v>0</v>
          </cell>
          <cell r="DT121" t="str">
            <v>-</v>
          </cell>
          <cell r="DU121">
            <v>0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</row>
        <row r="122">
          <cell r="C122">
            <v>700000297</v>
          </cell>
          <cell r="D122" t="str">
            <v>SECTOR ESENCIA</v>
          </cell>
          <cell r="E122">
            <v>2025</v>
          </cell>
          <cell r="F122">
            <v>202514</v>
          </cell>
          <cell r="G122">
            <v>0</v>
          </cell>
          <cell r="H122" t="str">
            <v>-</v>
          </cell>
          <cell r="I122">
            <v>0</v>
          </cell>
          <cell r="J122" t="str">
            <v>-</v>
          </cell>
          <cell r="K122">
            <v>0</v>
          </cell>
          <cell r="L122" t="str">
            <v>-</v>
          </cell>
          <cell r="M122">
            <v>0</v>
          </cell>
          <cell r="N122" t="str">
            <v>-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0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0</v>
          </cell>
          <cell r="AH122" t="str">
            <v>-</v>
          </cell>
          <cell r="AI122" t="str">
            <v>-</v>
          </cell>
          <cell r="AJ122" t="str">
            <v>-</v>
          </cell>
          <cell r="AK122">
            <v>0</v>
          </cell>
          <cell r="AL122" t="str">
            <v>-</v>
          </cell>
          <cell r="AM122">
            <v>0</v>
          </cell>
          <cell r="AN122" t="str">
            <v>-</v>
          </cell>
          <cell r="AO122">
            <v>0</v>
          </cell>
          <cell r="AP122" t="str">
            <v>-</v>
          </cell>
          <cell r="AQ122">
            <v>0</v>
          </cell>
          <cell r="AR122" t="str">
            <v>-</v>
          </cell>
          <cell r="AS122">
            <v>0</v>
          </cell>
          <cell r="AT122" t="str">
            <v>-</v>
          </cell>
          <cell r="AU122">
            <v>0</v>
          </cell>
          <cell r="AV122" t="str">
            <v>-</v>
          </cell>
          <cell r="AW122">
            <v>0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0</v>
          </cell>
          <cell r="BB122" t="str">
            <v>-</v>
          </cell>
          <cell r="BC122">
            <v>0</v>
          </cell>
          <cell r="BD122" t="str">
            <v>-</v>
          </cell>
          <cell r="BE122" t="str">
            <v>-</v>
          </cell>
          <cell r="BF122" t="str">
            <v>-</v>
          </cell>
          <cell r="BG122">
            <v>0</v>
          </cell>
          <cell r="BH122" t="str">
            <v>-</v>
          </cell>
          <cell r="BI122">
            <v>0</v>
          </cell>
          <cell r="BJ122" t="str">
            <v>-</v>
          </cell>
          <cell r="BK122">
            <v>0</v>
          </cell>
          <cell r="BL122" t="str">
            <v>-</v>
          </cell>
          <cell r="BM122">
            <v>0</v>
          </cell>
          <cell r="BN122" t="str">
            <v>-</v>
          </cell>
          <cell r="BO122">
            <v>0</v>
          </cell>
          <cell r="BP122" t="str">
            <v>-</v>
          </cell>
          <cell r="BQ122">
            <v>0</v>
          </cell>
          <cell r="BR122" t="str">
            <v>-</v>
          </cell>
          <cell r="BS122">
            <v>0</v>
          </cell>
          <cell r="BT122" t="str">
            <v>-</v>
          </cell>
          <cell r="BU122">
            <v>0</v>
          </cell>
          <cell r="BV122" t="str">
            <v>-</v>
          </cell>
          <cell r="BW122">
            <v>0</v>
          </cell>
          <cell r="BX122" t="str">
            <v>-</v>
          </cell>
          <cell r="BY122">
            <v>0</v>
          </cell>
          <cell r="BZ122" t="str">
            <v>-</v>
          </cell>
          <cell r="CA122">
            <v>0</v>
          </cell>
          <cell r="CB122" t="str">
            <v>-</v>
          </cell>
          <cell r="CC122">
            <v>0</v>
          </cell>
          <cell r="CD122" t="str">
            <v>-</v>
          </cell>
          <cell r="CE122">
            <v>0</v>
          </cell>
          <cell r="CF122" t="str">
            <v>-</v>
          </cell>
          <cell r="CG122">
            <v>0</v>
          </cell>
          <cell r="CH122" t="str">
            <v>-</v>
          </cell>
          <cell r="CI122">
            <v>0</v>
          </cell>
          <cell r="CJ122" t="str">
            <v>-</v>
          </cell>
          <cell r="CK122">
            <v>0</v>
          </cell>
          <cell r="CL122" t="str">
            <v>-</v>
          </cell>
          <cell r="CM122">
            <v>0</v>
          </cell>
          <cell r="CN122" t="str">
            <v>-</v>
          </cell>
          <cell r="CO122">
            <v>0</v>
          </cell>
          <cell r="CP122" t="str">
            <v>-</v>
          </cell>
          <cell r="CQ122">
            <v>0</v>
          </cell>
          <cell r="CR122" t="str">
            <v>-</v>
          </cell>
          <cell r="CS122">
            <v>0</v>
          </cell>
          <cell r="CT122" t="str">
            <v>-</v>
          </cell>
          <cell r="CU122">
            <v>0</v>
          </cell>
          <cell r="CV122" t="str">
            <v>-</v>
          </cell>
          <cell r="CW122">
            <v>0</v>
          </cell>
          <cell r="CX122" t="str">
            <v>-</v>
          </cell>
          <cell r="CY122">
            <v>0</v>
          </cell>
          <cell r="CZ122" t="str">
            <v>-</v>
          </cell>
          <cell r="DA122">
            <v>0</v>
          </cell>
          <cell r="DB122" t="str">
            <v>-</v>
          </cell>
          <cell r="DC122">
            <v>0</v>
          </cell>
          <cell r="DD122" t="str">
            <v>-</v>
          </cell>
          <cell r="DE122">
            <v>0</v>
          </cell>
          <cell r="DF122" t="str">
            <v>-</v>
          </cell>
          <cell r="DG122">
            <v>0</v>
          </cell>
          <cell r="DH122" t="str">
            <v>-</v>
          </cell>
          <cell r="DI122">
            <v>0</v>
          </cell>
          <cell r="DJ122" t="str">
            <v>-</v>
          </cell>
          <cell r="DK122">
            <v>0</v>
          </cell>
          <cell r="DL122" t="str">
            <v>-</v>
          </cell>
          <cell r="DM122">
            <v>0</v>
          </cell>
          <cell r="DN122" t="str">
            <v>-</v>
          </cell>
          <cell r="DO122">
            <v>0</v>
          </cell>
          <cell r="DP122" t="str">
            <v>-</v>
          </cell>
          <cell r="DQ122">
            <v>0</v>
          </cell>
          <cell r="DR122" t="str">
            <v>-</v>
          </cell>
          <cell r="DS122">
            <v>0</v>
          </cell>
          <cell r="DT122" t="str">
            <v>-</v>
          </cell>
          <cell r="DU122">
            <v>0</v>
          </cell>
          <cell r="DV122" t="str">
            <v>-</v>
          </cell>
          <cell r="DW122">
            <v>0</v>
          </cell>
          <cell r="DX122" t="str">
            <v>-</v>
          </cell>
          <cell r="DY122">
            <v>0</v>
          </cell>
        </row>
        <row r="123">
          <cell r="C123">
            <v>700000298</v>
          </cell>
          <cell r="D123" t="str">
            <v>SECTOR RITMOS</v>
          </cell>
          <cell r="E123">
            <v>2025</v>
          </cell>
          <cell r="F123">
            <v>202514</v>
          </cell>
          <cell r="G123">
            <v>0</v>
          </cell>
          <cell r="H123" t="str">
            <v>-</v>
          </cell>
          <cell r="I123">
            <v>0</v>
          </cell>
          <cell r="J123" t="str">
            <v>-</v>
          </cell>
          <cell r="K123">
            <v>0</v>
          </cell>
          <cell r="L123" t="str">
            <v>-</v>
          </cell>
          <cell r="M123">
            <v>0</v>
          </cell>
          <cell r="N123" t="str">
            <v>-</v>
          </cell>
          <cell r="O123">
            <v>0</v>
          </cell>
          <cell r="P123" t="str">
            <v>-</v>
          </cell>
          <cell r="Q123">
            <v>0</v>
          </cell>
          <cell r="R123" t="str">
            <v>-</v>
          </cell>
          <cell r="S123">
            <v>0</v>
          </cell>
          <cell r="T123" t="str">
            <v>-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0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0</v>
          </cell>
          <cell r="AH123" t="str">
            <v>-</v>
          </cell>
          <cell r="AI123" t="str">
            <v>-</v>
          </cell>
          <cell r="AJ123" t="str">
            <v>-</v>
          </cell>
          <cell r="AK123">
            <v>0</v>
          </cell>
          <cell r="AL123" t="str">
            <v>-</v>
          </cell>
          <cell r="AM123">
            <v>0</v>
          </cell>
          <cell r="AN123" t="str">
            <v>-</v>
          </cell>
          <cell r="AO123">
            <v>0</v>
          </cell>
          <cell r="AP123" t="str">
            <v>-</v>
          </cell>
          <cell r="AQ123">
            <v>0</v>
          </cell>
          <cell r="AR123" t="str">
            <v>-</v>
          </cell>
          <cell r="AS123">
            <v>0</v>
          </cell>
          <cell r="AT123" t="str">
            <v>-</v>
          </cell>
          <cell r="AU123">
            <v>0</v>
          </cell>
          <cell r="AV123" t="str">
            <v>-</v>
          </cell>
          <cell r="AW123">
            <v>0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0</v>
          </cell>
          <cell r="BB123" t="str">
            <v>-</v>
          </cell>
          <cell r="BC123">
            <v>0</v>
          </cell>
          <cell r="BD123" t="str">
            <v>-</v>
          </cell>
          <cell r="BE123" t="str">
            <v>-</v>
          </cell>
          <cell r="BF123" t="str">
            <v>-</v>
          </cell>
          <cell r="BG123">
            <v>0</v>
          </cell>
          <cell r="BH123" t="str">
            <v>-</v>
          </cell>
          <cell r="BI123">
            <v>0</v>
          </cell>
          <cell r="BJ123" t="str">
            <v>-</v>
          </cell>
          <cell r="BK123">
            <v>0</v>
          </cell>
          <cell r="BL123" t="str">
            <v>-</v>
          </cell>
          <cell r="BM123">
            <v>0</v>
          </cell>
          <cell r="BN123" t="str">
            <v>-</v>
          </cell>
          <cell r="BO123">
            <v>0</v>
          </cell>
          <cell r="BP123" t="str">
            <v>-</v>
          </cell>
          <cell r="BQ123">
            <v>0</v>
          </cell>
          <cell r="BR123" t="str">
            <v>-</v>
          </cell>
          <cell r="BS123">
            <v>0</v>
          </cell>
          <cell r="BT123" t="str">
            <v>-</v>
          </cell>
          <cell r="BU123">
            <v>0</v>
          </cell>
          <cell r="BV123" t="str">
            <v>-</v>
          </cell>
          <cell r="BW123">
            <v>0</v>
          </cell>
          <cell r="BX123" t="str">
            <v>-</v>
          </cell>
          <cell r="BY123">
            <v>0</v>
          </cell>
          <cell r="BZ123" t="str">
            <v>-</v>
          </cell>
          <cell r="CA123">
            <v>0</v>
          </cell>
          <cell r="CB123" t="str">
            <v>-</v>
          </cell>
          <cell r="CC123">
            <v>0</v>
          </cell>
          <cell r="CD123" t="str">
            <v>-</v>
          </cell>
          <cell r="CE123">
            <v>0</v>
          </cell>
          <cell r="CF123" t="str">
            <v>-</v>
          </cell>
          <cell r="CG123">
            <v>0</v>
          </cell>
          <cell r="CH123" t="str">
            <v>-</v>
          </cell>
          <cell r="CI123">
            <v>0</v>
          </cell>
          <cell r="CJ123" t="str">
            <v>-</v>
          </cell>
          <cell r="CK123">
            <v>0</v>
          </cell>
          <cell r="CL123" t="str">
            <v>-</v>
          </cell>
          <cell r="CM123">
            <v>0</v>
          </cell>
          <cell r="CN123" t="str">
            <v>-</v>
          </cell>
          <cell r="CO123">
            <v>0</v>
          </cell>
          <cell r="CP123" t="str">
            <v>-</v>
          </cell>
          <cell r="CQ123">
            <v>0</v>
          </cell>
          <cell r="CR123" t="str">
            <v>-</v>
          </cell>
          <cell r="CS123">
            <v>0</v>
          </cell>
          <cell r="CT123" t="str">
            <v>-</v>
          </cell>
          <cell r="CU123">
            <v>0</v>
          </cell>
          <cell r="CV123" t="str">
            <v>-</v>
          </cell>
          <cell r="CW123">
            <v>0</v>
          </cell>
          <cell r="CX123" t="str">
            <v>-</v>
          </cell>
          <cell r="CY123">
            <v>0</v>
          </cell>
          <cell r="CZ123" t="str">
            <v>-</v>
          </cell>
          <cell r="DA123">
            <v>0</v>
          </cell>
          <cell r="DB123" t="str">
            <v>-</v>
          </cell>
          <cell r="DC123">
            <v>0</v>
          </cell>
          <cell r="DD123" t="str">
            <v>-</v>
          </cell>
          <cell r="DE123">
            <v>0</v>
          </cell>
          <cell r="DF123" t="str">
            <v>-</v>
          </cell>
          <cell r="DG123">
            <v>0</v>
          </cell>
          <cell r="DH123" t="str">
            <v>-</v>
          </cell>
          <cell r="DI123">
            <v>0</v>
          </cell>
          <cell r="DJ123" t="str">
            <v>-</v>
          </cell>
          <cell r="DK123">
            <v>0</v>
          </cell>
          <cell r="DL123" t="str">
            <v>-</v>
          </cell>
          <cell r="DM123">
            <v>0</v>
          </cell>
          <cell r="DN123" t="str">
            <v>-</v>
          </cell>
          <cell r="DO123">
            <v>0</v>
          </cell>
          <cell r="DP123" t="str">
            <v>-</v>
          </cell>
          <cell r="DQ123">
            <v>0</v>
          </cell>
          <cell r="DR123" t="str">
            <v>-</v>
          </cell>
          <cell r="DS123">
            <v>0</v>
          </cell>
          <cell r="DT123" t="str">
            <v>-</v>
          </cell>
          <cell r="DU123">
            <v>0</v>
          </cell>
          <cell r="DV123" t="str">
            <v>-</v>
          </cell>
          <cell r="DW123">
            <v>0</v>
          </cell>
          <cell r="DX123" t="str">
            <v>-</v>
          </cell>
          <cell r="DY123">
            <v>0</v>
          </cell>
        </row>
        <row r="124">
          <cell r="C124">
            <v>700000299</v>
          </cell>
          <cell r="D124" t="str">
            <v>SECTOR RAÍCES</v>
          </cell>
          <cell r="E124">
            <v>2025</v>
          </cell>
          <cell r="F124">
            <v>202514</v>
          </cell>
          <cell r="G124">
            <v>0</v>
          </cell>
          <cell r="H124" t="str">
            <v>-</v>
          </cell>
          <cell r="I124">
            <v>0</v>
          </cell>
          <cell r="J124" t="str">
            <v>-</v>
          </cell>
          <cell r="K124">
            <v>0</v>
          </cell>
          <cell r="L124" t="str">
            <v>-</v>
          </cell>
          <cell r="M124">
            <v>0</v>
          </cell>
          <cell r="N124" t="str">
            <v>-</v>
          </cell>
          <cell r="O124">
            <v>0</v>
          </cell>
          <cell r="P124" t="str">
            <v>-</v>
          </cell>
          <cell r="Q124">
            <v>0</v>
          </cell>
          <cell r="R124" t="str">
            <v>-</v>
          </cell>
          <cell r="S124">
            <v>0</v>
          </cell>
          <cell r="T124" t="str">
            <v>-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0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>
            <v>0</v>
          </cell>
          <cell r="AH124" t="str">
            <v>-</v>
          </cell>
          <cell r="AI124" t="str">
            <v>-</v>
          </cell>
          <cell r="AJ124" t="str">
            <v>-</v>
          </cell>
          <cell r="AK124">
            <v>0</v>
          </cell>
          <cell r="AL124" t="str">
            <v>-</v>
          </cell>
          <cell r="AM124">
            <v>0</v>
          </cell>
          <cell r="AN124" t="str">
            <v>-</v>
          </cell>
          <cell r="AO124">
            <v>0</v>
          </cell>
          <cell r="AP124" t="str">
            <v>-</v>
          </cell>
          <cell r="AQ124">
            <v>0</v>
          </cell>
          <cell r="AR124" t="str">
            <v>-</v>
          </cell>
          <cell r="AS124">
            <v>0</v>
          </cell>
          <cell r="AT124" t="str">
            <v>-</v>
          </cell>
          <cell r="AU124">
            <v>0</v>
          </cell>
          <cell r="AV124" t="str">
            <v>-</v>
          </cell>
          <cell r="AW124">
            <v>0</v>
          </cell>
          <cell r="AX124" t="str">
            <v>-</v>
          </cell>
          <cell r="AY124" t="str">
            <v>-</v>
          </cell>
          <cell r="AZ124" t="str">
            <v>-</v>
          </cell>
          <cell r="BA124">
            <v>0</v>
          </cell>
          <cell r="BB124" t="str">
            <v>-</v>
          </cell>
          <cell r="BC124">
            <v>0</v>
          </cell>
          <cell r="BD124" t="str">
            <v>-</v>
          </cell>
          <cell r="BE124" t="str">
            <v>-</v>
          </cell>
          <cell r="BF124" t="str">
            <v>-</v>
          </cell>
          <cell r="BG124">
            <v>0</v>
          </cell>
          <cell r="BH124" t="str">
            <v>-</v>
          </cell>
          <cell r="BI124">
            <v>0</v>
          </cell>
          <cell r="BJ124" t="str">
            <v>-</v>
          </cell>
          <cell r="BK124">
            <v>0</v>
          </cell>
          <cell r="BL124" t="str">
            <v>-</v>
          </cell>
          <cell r="BM124">
            <v>0</v>
          </cell>
          <cell r="BN124" t="str">
            <v>-</v>
          </cell>
          <cell r="BO124">
            <v>0</v>
          </cell>
          <cell r="BP124" t="str">
            <v>-</v>
          </cell>
          <cell r="BQ124">
            <v>0</v>
          </cell>
          <cell r="BR124" t="str">
            <v>-</v>
          </cell>
          <cell r="BS124">
            <v>0</v>
          </cell>
          <cell r="BT124" t="str">
            <v>-</v>
          </cell>
          <cell r="BU124">
            <v>0</v>
          </cell>
          <cell r="BV124" t="str">
            <v>-</v>
          </cell>
          <cell r="BW124">
            <v>0</v>
          </cell>
          <cell r="BX124" t="str">
            <v>-</v>
          </cell>
          <cell r="BY124">
            <v>0</v>
          </cell>
          <cell r="BZ124" t="str">
            <v>-</v>
          </cell>
          <cell r="CA124">
            <v>0</v>
          </cell>
          <cell r="CB124" t="str">
            <v>-</v>
          </cell>
          <cell r="CC124">
            <v>0</v>
          </cell>
          <cell r="CD124" t="str">
            <v>-</v>
          </cell>
          <cell r="CE124">
            <v>0</v>
          </cell>
          <cell r="CF124" t="str">
            <v>-</v>
          </cell>
          <cell r="CG124">
            <v>0</v>
          </cell>
          <cell r="CH124" t="str">
            <v>-</v>
          </cell>
          <cell r="CI124">
            <v>0</v>
          </cell>
          <cell r="CJ124" t="str">
            <v>-</v>
          </cell>
          <cell r="CK124">
            <v>0</v>
          </cell>
          <cell r="CL124" t="str">
            <v>-</v>
          </cell>
          <cell r="CM124">
            <v>0</v>
          </cell>
          <cell r="CN124" t="str">
            <v>-</v>
          </cell>
          <cell r="CO124">
            <v>0</v>
          </cell>
          <cell r="CP124" t="str">
            <v>-</v>
          </cell>
          <cell r="CQ124">
            <v>0</v>
          </cell>
          <cell r="CR124" t="str">
            <v>-</v>
          </cell>
          <cell r="CS124">
            <v>0</v>
          </cell>
          <cell r="CT124" t="str">
            <v>-</v>
          </cell>
          <cell r="CU124">
            <v>0</v>
          </cell>
          <cell r="CV124" t="str">
            <v>-</v>
          </cell>
          <cell r="CW124">
            <v>0</v>
          </cell>
          <cell r="CX124" t="str">
            <v>-</v>
          </cell>
          <cell r="CY124">
            <v>0</v>
          </cell>
          <cell r="CZ124" t="str">
            <v>-</v>
          </cell>
          <cell r="DA124">
            <v>0</v>
          </cell>
          <cell r="DB124" t="str">
            <v>-</v>
          </cell>
          <cell r="DC124">
            <v>0</v>
          </cell>
          <cell r="DD124" t="str">
            <v>-</v>
          </cell>
          <cell r="DE124">
            <v>0</v>
          </cell>
          <cell r="DF124" t="str">
            <v>-</v>
          </cell>
          <cell r="DG124">
            <v>0</v>
          </cell>
          <cell r="DH124" t="str">
            <v>-</v>
          </cell>
          <cell r="DI124">
            <v>0</v>
          </cell>
          <cell r="DJ124" t="str">
            <v>-</v>
          </cell>
          <cell r="DK124">
            <v>0</v>
          </cell>
          <cell r="DL124" t="str">
            <v>-</v>
          </cell>
          <cell r="DM124">
            <v>0</v>
          </cell>
          <cell r="DN124" t="str">
            <v>-</v>
          </cell>
          <cell r="DO124">
            <v>0</v>
          </cell>
          <cell r="DP124" t="str">
            <v>-</v>
          </cell>
          <cell r="DQ124">
            <v>0</v>
          </cell>
          <cell r="DR124" t="str">
            <v>-</v>
          </cell>
          <cell r="DS124">
            <v>0</v>
          </cell>
          <cell r="DT124" t="str">
            <v>-</v>
          </cell>
          <cell r="DU124">
            <v>0</v>
          </cell>
          <cell r="DV124" t="str">
            <v>-</v>
          </cell>
          <cell r="DW124">
            <v>0</v>
          </cell>
          <cell r="DX124" t="str">
            <v>-</v>
          </cell>
          <cell r="DY124">
            <v>0</v>
          </cell>
        </row>
        <row r="125">
          <cell r="C125">
            <v>700000301</v>
          </cell>
          <cell r="D125" t="str">
            <v>SECTOR DESTINOS</v>
          </cell>
          <cell r="E125">
            <v>2025</v>
          </cell>
          <cell r="F125">
            <v>202514</v>
          </cell>
          <cell r="G125">
            <v>0</v>
          </cell>
          <cell r="H125" t="str">
            <v>-</v>
          </cell>
          <cell r="I125">
            <v>0</v>
          </cell>
          <cell r="J125" t="str">
            <v>-</v>
          </cell>
          <cell r="K125">
            <v>0</v>
          </cell>
          <cell r="L125" t="str">
            <v>-</v>
          </cell>
          <cell r="M125">
            <v>0</v>
          </cell>
          <cell r="N125" t="str">
            <v>-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0</v>
          </cell>
          <cell r="T125" t="str">
            <v>-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0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0</v>
          </cell>
          <cell r="AH125" t="str">
            <v>-</v>
          </cell>
          <cell r="AI125" t="str">
            <v>-</v>
          </cell>
          <cell r="AJ125" t="str">
            <v>-</v>
          </cell>
          <cell r="AK125">
            <v>0</v>
          </cell>
          <cell r="AL125" t="str">
            <v>-</v>
          </cell>
          <cell r="AM125">
            <v>0</v>
          </cell>
          <cell r="AN125" t="str">
            <v>-</v>
          </cell>
          <cell r="AO125">
            <v>0</v>
          </cell>
          <cell r="AP125" t="str">
            <v>-</v>
          </cell>
          <cell r="AQ125">
            <v>0</v>
          </cell>
          <cell r="AR125" t="str">
            <v>-</v>
          </cell>
          <cell r="AS125">
            <v>0</v>
          </cell>
          <cell r="AT125" t="str">
            <v>-</v>
          </cell>
          <cell r="AU125">
            <v>0</v>
          </cell>
          <cell r="AV125" t="str">
            <v>-</v>
          </cell>
          <cell r="AW125">
            <v>0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0</v>
          </cell>
          <cell r="BB125" t="str">
            <v>-</v>
          </cell>
          <cell r="BC125">
            <v>0</v>
          </cell>
          <cell r="BD125" t="str">
            <v>-</v>
          </cell>
          <cell r="BE125" t="str">
            <v>-</v>
          </cell>
          <cell r="BF125" t="str">
            <v>-</v>
          </cell>
          <cell r="BG125">
            <v>0</v>
          </cell>
          <cell r="BH125" t="str">
            <v>-</v>
          </cell>
          <cell r="BI125">
            <v>0</v>
          </cell>
          <cell r="BJ125" t="str">
            <v>-</v>
          </cell>
          <cell r="BK125">
            <v>0</v>
          </cell>
          <cell r="BL125" t="str">
            <v>-</v>
          </cell>
          <cell r="BM125">
            <v>0</v>
          </cell>
          <cell r="BN125" t="str">
            <v>-</v>
          </cell>
          <cell r="BO125">
            <v>0</v>
          </cell>
          <cell r="BP125" t="str">
            <v>-</v>
          </cell>
          <cell r="BQ125">
            <v>0</v>
          </cell>
          <cell r="BR125" t="str">
            <v>-</v>
          </cell>
          <cell r="BS125">
            <v>0</v>
          </cell>
          <cell r="BT125" t="str">
            <v>-</v>
          </cell>
          <cell r="BU125">
            <v>0</v>
          </cell>
          <cell r="BV125" t="str">
            <v>-</v>
          </cell>
          <cell r="BW125">
            <v>0</v>
          </cell>
          <cell r="BX125" t="str">
            <v>-</v>
          </cell>
          <cell r="BY125">
            <v>0</v>
          </cell>
          <cell r="BZ125" t="str">
            <v>-</v>
          </cell>
          <cell r="CA125">
            <v>0</v>
          </cell>
          <cell r="CB125" t="str">
            <v>-</v>
          </cell>
          <cell r="CC125">
            <v>0</v>
          </cell>
          <cell r="CD125" t="str">
            <v>-</v>
          </cell>
          <cell r="CE125">
            <v>0</v>
          </cell>
          <cell r="CF125" t="str">
            <v>-</v>
          </cell>
          <cell r="CG125">
            <v>0</v>
          </cell>
          <cell r="CH125" t="str">
            <v>-</v>
          </cell>
          <cell r="CI125">
            <v>0</v>
          </cell>
          <cell r="CJ125" t="str">
            <v>-</v>
          </cell>
          <cell r="CK125">
            <v>0</v>
          </cell>
          <cell r="CL125" t="str">
            <v>-</v>
          </cell>
          <cell r="CM125">
            <v>0</v>
          </cell>
          <cell r="CN125" t="str">
            <v>-</v>
          </cell>
          <cell r="CO125">
            <v>0</v>
          </cell>
          <cell r="CP125" t="str">
            <v>-</v>
          </cell>
          <cell r="CQ125">
            <v>0</v>
          </cell>
          <cell r="CR125" t="str">
            <v>-</v>
          </cell>
          <cell r="CS125">
            <v>0</v>
          </cell>
          <cell r="CT125" t="str">
            <v>-</v>
          </cell>
          <cell r="CU125">
            <v>0</v>
          </cell>
          <cell r="CV125" t="str">
            <v>-</v>
          </cell>
          <cell r="CW125">
            <v>0</v>
          </cell>
          <cell r="CX125" t="str">
            <v>-</v>
          </cell>
          <cell r="CY125">
            <v>0</v>
          </cell>
          <cell r="CZ125" t="str">
            <v>-</v>
          </cell>
          <cell r="DA125">
            <v>0</v>
          </cell>
          <cell r="DB125" t="str">
            <v>-</v>
          </cell>
          <cell r="DC125">
            <v>0</v>
          </cell>
          <cell r="DD125" t="str">
            <v>-</v>
          </cell>
          <cell r="DE125">
            <v>0</v>
          </cell>
          <cell r="DF125" t="str">
            <v>-</v>
          </cell>
          <cell r="DG125">
            <v>0</v>
          </cell>
          <cell r="DH125" t="str">
            <v>-</v>
          </cell>
          <cell r="DI125">
            <v>0</v>
          </cell>
          <cell r="DJ125" t="str">
            <v>-</v>
          </cell>
          <cell r="DK125">
            <v>0</v>
          </cell>
          <cell r="DL125" t="str">
            <v>-</v>
          </cell>
          <cell r="DM125">
            <v>0</v>
          </cell>
          <cell r="DN125" t="str">
            <v>-</v>
          </cell>
          <cell r="DO125">
            <v>0</v>
          </cell>
          <cell r="DP125" t="str">
            <v>-</v>
          </cell>
          <cell r="DQ125">
            <v>0</v>
          </cell>
          <cell r="DR125" t="str">
            <v>-</v>
          </cell>
          <cell r="DS125">
            <v>0</v>
          </cell>
          <cell r="DT125" t="str">
            <v>-</v>
          </cell>
          <cell r="DU125">
            <v>0</v>
          </cell>
          <cell r="DV125" t="str">
            <v>-</v>
          </cell>
          <cell r="DW125">
            <v>0</v>
          </cell>
          <cell r="DX125" t="str">
            <v>-</v>
          </cell>
          <cell r="DY125">
            <v>0</v>
          </cell>
        </row>
        <row r="126">
          <cell r="C126">
            <v>700000305</v>
          </cell>
          <cell r="D126" t="str">
            <v>SECTOR PRUEBA COMBINADO</v>
          </cell>
          <cell r="E126">
            <v>2025</v>
          </cell>
          <cell r="F126">
            <v>202514</v>
          </cell>
          <cell r="G126">
            <v>0</v>
          </cell>
          <cell r="H126" t="str">
            <v>-</v>
          </cell>
          <cell r="I126">
            <v>0</v>
          </cell>
          <cell r="J126" t="str">
            <v>-</v>
          </cell>
          <cell r="K126">
            <v>0</v>
          </cell>
          <cell r="L126" t="str">
            <v>-</v>
          </cell>
          <cell r="M126">
            <v>0</v>
          </cell>
          <cell r="N126" t="str">
            <v>-</v>
          </cell>
          <cell r="O126">
            <v>0</v>
          </cell>
          <cell r="P126" t="str">
            <v>-</v>
          </cell>
          <cell r="Q126">
            <v>0</v>
          </cell>
          <cell r="R126" t="str">
            <v>-</v>
          </cell>
          <cell r="S126">
            <v>0</v>
          </cell>
          <cell r="T126" t="str">
            <v>-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 t="str">
            <v>-</v>
          </cell>
          <cell r="Z126" t="str">
            <v>-</v>
          </cell>
          <cell r="AA126">
            <v>0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>
            <v>0</v>
          </cell>
          <cell r="AH126" t="str">
            <v>-</v>
          </cell>
          <cell r="AI126" t="str">
            <v>-</v>
          </cell>
          <cell r="AJ126" t="str">
            <v>-</v>
          </cell>
          <cell r="AK126">
            <v>0</v>
          </cell>
          <cell r="AL126" t="str">
            <v>-</v>
          </cell>
          <cell r="AM126">
            <v>0</v>
          </cell>
          <cell r="AN126" t="str">
            <v>-</v>
          </cell>
          <cell r="AO126">
            <v>0</v>
          </cell>
          <cell r="AP126" t="str">
            <v>-</v>
          </cell>
          <cell r="AQ126">
            <v>0</v>
          </cell>
          <cell r="AR126" t="str">
            <v>-</v>
          </cell>
          <cell r="AS126">
            <v>0</v>
          </cell>
          <cell r="AT126" t="str">
            <v>-</v>
          </cell>
          <cell r="AU126">
            <v>0</v>
          </cell>
          <cell r="AV126" t="str">
            <v>-</v>
          </cell>
          <cell r="AW126">
            <v>0</v>
          </cell>
          <cell r="AX126" t="str">
            <v>-</v>
          </cell>
          <cell r="AY126" t="str">
            <v>-</v>
          </cell>
          <cell r="AZ126" t="str">
            <v>-</v>
          </cell>
          <cell r="BA126">
            <v>0</v>
          </cell>
          <cell r="BB126" t="str">
            <v>-</v>
          </cell>
          <cell r="BC126">
            <v>0</v>
          </cell>
          <cell r="BD126" t="str">
            <v>-</v>
          </cell>
          <cell r="BE126" t="str">
            <v>-</v>
          </cell>
          <cell r="BF126" t="str">
            <v>-</v>
          </cell>
          <cell r="BG126">
            <v>0</v>
          </cell>
          <cell r="BH126" t="str">
            <v>-</v>
          </cell>
          <cell r="BI126">
            <v>0</v>
          </cell>
          <cell r="BJ126" t="str">
            <v>-</v>
          </cell>
          <cell r="BK126">
            <v>0</v>
          </cell>
          <cell r="BL126" t="str">
            <v>-</v>
          </cell>
          <cell r="BM126">
            <v>0</v>
          </cell>
          <cell r="BN126" t="str">
            <v>-</v>
          </cell>
          <cell r="BO126">
            <v>0</v>
          </cell>
          <cell r="BP126" t="str">
            <v>-</v>
          </cell>
          <cell r="BQ126">
            <v>0</v>
          </cell>
          <cell r="BR126" t="str">
            <v>-</v>
          </cell>
          <cell r="BS126">
            <v>0</v>
          </cell>
          <cell r="BT126" t="str">
            <v>-</v>
          </cell>
          <cell r="BU126">
            <v>0</v>
          </cell>
          <cell r="BV126" t="str">
            <v>-</v>
          </cell>
          <cell r="BW126">
            <v>0</v>
          </cell>
          <cell r="BX126" t="str">
            <v>-</v>
          </cell>
          <cell r="BY126">
            <v>0</v>
          </cell>
          <cell r="BZ126" t="str">
            <v>-</v>
          </cell>
          <cell r="CA126">
            <v>0</v>
          </cell>
          <cell r="CB126" t="str">
            <v>-</v>
          </cell>
          <cell r="CC126">
            <v>0</v>
          </cell>
          <cell r="CD126" t="str">
            <v>-</v>
          </cell>
          <cell r="CE126">
            <v>0</v>
          </cell>
          <cell r="CF126" t="str">
            <v>-</v>
          </cell>
          <cell r="CG126">
            <v>0</v>
          </cell>
          <cell r="CH126" t="str">
            <v>-</v>
          </cell>
          <cell r="CI126">
            <v>0</v>
          </cell>
          <cell r="CJ126" t="str">
            <v>-</v>
          </cell>
          <cell r="CK126">
            <v>0</v>
          </cell>
          <cell r="CL126" t="str">
            <v>-</v>
          </cell>
          <cell r="CM126">
            <v>0</v>
          </cell>
          <cell r="CN126" t="str">
            <v>-</v>
          </cell>
          <cell r="CO126">
            <v>0</v>
          </cell>
          <cell r="CP126" t="str">
            <v>-</v>
          </cell>
          <cell r="CQ126">
            <v>0</v>
          </cell>
          <cell r="CR126" t="str">
            <v>-</v>
          </cell>
          <cell r="CS126">
            <v>0</v>
          </cell>
          <cell r="CT126" t="str">
            <v>-</v>
          </cell>
          <cell r="CU126">
            <v>0</v>
          </cell>
          <cell r="CV126" t="str">
            <v>-</v>
          </cell>
          <cell r="CW126">
            <v>0</v>
          </cell>
          <cell r="CX126" t="str">
            <v>-</v>
          </cell>
          <cell r="CY126">
            <v>0</v>
          </cell>
          <cell r="CZ126" t="str">
            <v>-</v>
          </cell>
          <cell r="DA126">
            <v>0</v>
          </cell>
          <cell r="DB126" t="str">
            <v>-</v>
          </cell>
          <cell r="DC126">
            <v>0</v>
          </cell>
          <cell r="DD126" t="str">
            <v>-</v>
          </cell>
          <cell r="DE126">
            <v>0</v>
          </cell>
          <cell r="DF126" t="str">
            <v>-</v>
          </cell>
          <cell r="DG126">
            <v>0</v>
          </cell>
          <cell r="DH126" t="str">
            <v>-</v>
          </cell>
          <cell r="DI126">
            <v>0</v>
          </cell>
          <cell r="DJ126" t="str">
            <v>-</v>
          </cell>
          <cell r="DK126">
            <v>0</v>
          </cell>
          <cell r="DL126" t="str">
            <v>-</v>
          </cell>
          <cell r="DM126">
            <v>0</v>
          </cell>
          <cell r="DN126" t="str">
            <v>-</v>
          </cell>
          <cell r="DO126">
            <v>0</v>
          </cell>
          <cell r="DP126" t="str">
            <v>-</v>
          </cell>
          <cell r="DQ126">
            <v>0</v>
          </cell>
          <cell r="DR126" t="str">
            <v>-</v>
          </cell>
          <cell r="DS126">
            <v>0</v>
          </cell>
          <cell r="DT126" t="str">
            <v>-</v>
          </cell>
          <cell r="DU126">
            <v>0</v>
          </cell>
          <cell r="DV126" t="str">
            <v>-</v>
          </cell>
          <cell r="DW126">
            <v>0</v>
          </cell>
          <cell r="DX126" t="str">
            <v>-</v>
          </cell>
          <cell r="DY126">
            <v>0</v>
          </cell>
        </row>
        <row r="127">
          <cell r="C127">
            <v>700000403</v>
          </cell>
          <cell r="D127" t="str">
            <v>SECTOR RIVERA CAROLINA</v>
          </cell>
          <cell r="E127">
            <v>2025</v>
          </cell>
          <cell r="F127">
            <v>202514</v>
          </cell>
          <cell r="G127">
            <v>0</v>
          </cell>
          <cell r="H127" t="str">
            <v>-</v>
          </cell>
          <cell r="I127">
            <v>0</v>
          </cell>
          <cell r="J127" t="str">
            <v>-</v>
          </cell>
          <cell r="K127">
            <v>0</v>
          </cell>
          <cell r="L127" t="str">
            <v>-</v>
          </cell>
          <cell r="M127">
            <v>0</v>
          </cell>
          <cell r="N127" t="str">
            <v>-</v>
          </cell>
          <cell r="O127">
            <v>0</v>
          </cell>
          <cell r="P127" t="str">
            <v>-</v>
          </cell>
          <cell r="Q127">
            <v>0</v>
          </cell>
          <cell r="R127" t="str">
            <v>-</v>
          </cell>
          <cell r="S127">
            <v>0</v>
          </cell>
          <cell r="T127" t="str">
            <v>-</v>
          </cell>
          <cell r="U127">
            <v>0</v>
          </cell>
          <cell r="V127" t="str">
            <v>-</v>
          </cell>
          <cell r="W127">
            <v>0</v>
          </cell>
          <cell r="X127" t="str">
            <v>-</v>
          </cell>
          <cell r="Y127" t="str">
            <v>-</v>
          </cell>
          <cell r="Z127" t="str">
            <v>-</v>
          </cell>
          <cell r="AA127">
            <v>0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0</v>
          </cell>
          <cell r="AH127" t="str">
            <v>-</v>
          </cell>
          <cell r="AI127" t="str">
            <v>-</v>
          </cell>
          <cell r="AJ127" t="str">
            <v>-</v>
          </cell>
          <cell r="AK127">
            <v>0</v>
          </cell>
          <cell r="AL127" t="str">
            <v>-</v>
          </cell>
          <cell r="AM127">
            <v>0</v>
          </cell>
          <cell r="AN127" t="str">
            <v>-</v>
          </cell>
          <cell r="AO127">
            <v>0</v>
          </cell>
          <cell r="AP127" t="str">
            <v>-</v>
          </cell>
          <cell r="AQ127">
            <v>0</v>
          </cell>
          <cell r="AR127" t="str">
            <v>-</v>
          </cell>
          <cell r="AS127">
            <v>0</v>
          </cell>
          <cell r="AT127" t="str">
            <v>-</v>
          </cell>
          <cell r="AU127">
            <v>0</v>
          </cell>
          <cell r="AV127" t="str">
            <v>-</v>
          </cell>
          <cell r="AW127">
            <v>0</v>
          </cell>
          <cell r="AX127" t="str">
            <v>-</v>
          </cell>
          <cell r="AY127" t="str">
            <v>-</v>
          </cell>
          <cell r="AZ127" t="str">
            <v>-</v>
          </cell>
          <cell r="BA127">
            <v>0</v>
          </cell>
          <cell r="BB127" t="str">
            <v>-</v>
          </cell>
          <cell r="BC127">
            <v>0</v>
          </cell>
          <cell r="BD127" t="str">
            <v>-</v>
          </cell>
          <cell r="BE127" t="str">
            <v>-</v>
          </cell>
          <cell r="BF127" t="str">
            <v>-</v>
          </cell>
          <cell r="BG127">
            <v>0</v>
          </cell>
          <cell r="BH127" t="str">
            <v>-</v>
          </cell>
          <cell r="BI127">
            <v>0</v>
          </cell>
          <cell r="BJ127" t="str">
            <v>-</v>
          </cell>
          <cell r="BK127">
            <v>0</v>
          </cell>
          <cell r="BL127" t="str">
            <v>-</v>
          </cell>
          <cell r="BM127">
            <v>0</v>
          </cell>
          <cell r="BN127" t="str">
            <v>-</v>
          </cell>
          <cell r="BO127">
            <v>0</v>
          </cell>
          <cell r="BP127" t="str">
            <v>-</v>
          </cell>
          <cell r="BQ127">
            <v>0</v>
          </cell>
          <cell r="BR127" t="str">
            <v>-</v>
          </cell>
          <cell r="BS127">
            <v>0</v>
          </cell>
          <cell r="BT127" t="str">
            <v>-</v>
          </cell>
          <cell r="BU127">
            <v>0</v>
          </cell>
          <cell r="BV127" t="str">
            <v>-</v>
          </cell>
          <cell r="BW127">
            <v>0</v>
          </cell>
          <cell r="BX127" t="str">
            <v>-</v>
          </cell>
          <cell r="BY127">
            <v>0</v>
          </cell>
          <cell r="BZ127" t="str">
            <v>-</v>
          </cell>
          <cell r="CA127">
            <v>0</v>
          </cell>
          <cell r="CB127" t="str">
            <v>-</v>
          </cell>
          <cell r="CC127">
            <v>0</v>
          </cell>
          <cell r="CD127" t="str">
            <v>-</v>
          </cell>
          <cell r="CE127">
            <v>0</v>
          </cell>
          <cell r="CF127" t="str">
            <v>-</v>
          </cell>
          <cell r="CG127">
            <v>0</v>
          </cell>
          <cell r="CH127" t="str">
            <v>-</v>
          </cell>
          <cell r="CI127">
            <v>0</v>
          </cell>
          <cell r="CJ127" t="str">
            <v>-</v>
          </cell>
          <cell r="CK127">
            <v>0</v>
          </cell>
          <cell r="CL127" t="str">
            <v>-</v>
          </cell>
          <cell r="CM127">
            <v>0</v>
          </cell>
          <cell r="CN127" t="str">
            <v>-</v>
          </cell>
          <cell r="CO127">
            <v>0</v>
          </cell>
          <cell r="CP127" t="str">
            <v>-</v>
          </cell>
          <cell r="CQ127">
            <v>0</v>
          </cell>
          <cell r="CR127" t="str">
            <v>-</v>
          </cell>
          <cell r="CS127">
            <v>0</v>
          </cell>
          <cell r="CT127" t="str">
            <v>-</v>
          </cell>
          <cell r="CU127">
            <v>0</v>
          </cell>
          <cell r="CV127" t="str">
            <v>-</v>
          </cell>
          <cell r="CW127">
            <v>0</v>
          </cell>
          <cell r="CX127" t="str">
            <v>-</v>
          </cell>
          <cell r="CY127">
            <v>0</v>
          </cell>
          <cell r="CZ127" t="str">
            <v>-</v>
          </cell>
          <cell r="DA127">
            <v>0</v>
          </cell>
          <cell r="DB127" t="str">
            <v>-</v>
          </cell>
          <cell r="DC127">
            <v>0</v>
          </cell>
          <cell r="DD127" t="str">
            <v>-</v>
          </cell>
          <cell r="DE127">
            <v>0</v>
          </cell>
          <cell r="DF127" t="str">
            <v>-</v>
          </cell>
          <cell r="DG127">
            <v>0</v>
          </cell>
          <cell r="DH127" t="str">
            <v>-</v>
          </cell>
          <cell r="DI127">
            <v>0</v>
          </cell>
          <cell r="DJ127" t="str">
            <v>-</v>
          </cell>
          <cell r="DK127">
            <v>0</v>
          </cell>
          <cell r="DL127" t="str">
            <v>-</v>
          </cell>
          <cell r="DM127">
            <v>0</v>
          </cell>
          <cell r="DN127" t="str">
            <v>-</v>
          </cell>
          <cell r="DO127">
            <v>0</v>
          </cell>
          <cell r="DP127" t="str">
            <v>-</v>
          </cell>
          <cell r="DQ127">
            <v>0</v>
          </cell>
          <cell r="DR127" t="str">
            <v>-</v>
          </cell>
          <cell r="DS127">
            <v>0</v>
          </cell>
          <cell r="DT127" t="str">
            <v>-</v>
          </cell>
          <cell r="DU127">
            <v>0</v>
          </cell>
          <cell r="DV127" t="str">
            <v>-</v>
          </cell>
          <cell r="DW127">
            <v>0</v>
          </cell>
          <cell r="DX127" t="str">
            <v>-</v>
          </cell>
          <cell r="DY127">
            <v>0</v>
          </cell>
        </row>
        <row r="128">
          <cell r="C128">
            <v>700000404</v>
          </cell>
          <cell r="D128" t="str">
            <v>Sector TERMALES Malca</v>
          </cell>
          <cell r="E128">
            <v>2025</v>
          </cell>
          <cell r="F128">
            <v>202514</v>
          </cell>
          <cell r="G128">
            <v>2088</v>
          </cell>
          <cell r="H128">
            <v>2192</v>
          </cell>
          <cell r="I128">
            <v>959</v>
          </cell>
          <cell r="J128" t="str">
            <v>-</v>
          </cell>
          <cell r="K128">
            <v>22</v>
          </cell>
          <cell r="L128">
            <v>6</v>
          </cell>
          <cell r="M128">
            <v>1453</v>
          </cell>
          <cell r="N128">
            <v>1394</v>
          </cell>
          <cell r="O128">
            <v>0</v>
          </cell>
          <cell r="P128" t="str">
            <v>-</v>
          </cell>
          <cell r="Q128">
            <v>0</v>
          </cell>
          <cell r="R128" t="str">
            <v>-</v>
          </cell>
          <cell r="S128">
            <v>1</v>
          </cell>
          <cell r="T128" t="str">
            <v>-</v>
          </cell>
          <cell r="U128">
            <v>1452</v>
          </cell>
          <cell r="V128" t="str">
            <v>-</v>
          </cell>
          <cell r="W128">
            <v>1</v>
          </cell>
          <cell r="X128" t="str">
            <v>-</v>
          </cell>
          <cell r="Y128" t="str">
            <v>-</v>
          </cell>
          <cell r="Z128" t="str">
            <v>-</v>
          </cell>
          <cell r="AA128">
            <v>1214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610</v>
          </cell>
          <cell r="AH128" t="str">
            <v>-</v>
          </cell>
          <cell r="AI128" t="str">
            <v>-</v>
          </cell>
          <cell r="AJ128" t="str">
            <v>-</v>
          </cell>
          <cell r="AK128">
            <v>239</v>
          </cell>
          <cell r="AL128" t="str">
            <v>-</v>
          </cell>
          <cell r="AM128">
            <v>69.588122605363992</v>
          </cell>
          <cell r="AN128">
            <v>67.2</v>
          </cell>
          <cell r="AO128">
            <v>371</v>
          </cell>
          <cell r="AP128" t="str">
            <v>-</v>
          </cell>
          <cell r="AQ128">
            <v>607</v>
          </cell>
          <cell r="AR128" t="str">
            <v>-</v>
          </cell>
          <cell r="AS128">
            <v>0</v>
          </cell>
          <cell r="AT128" t="str">
            <v>-</v>
          </cell>
          <cell r="AU128">
            <v>206</v>
          </cell>
          <cell r="AV128" t="str">
            <v>-</v>
          </cell>
          <cell r="AW128">
            <v>30</v>
          </cell>
          <cell r="AX128" t="str">
            <v>-</v>
          </cell>
          <cell r="AY128" t="str">
            <v>-</v>
          </cell>
          <cell r="AZ128" t="str">
            <v>-</v>
          </cell>
          <cell r="BA128">
            <v>1291</v>
          </cell>
          <cell r="BB128">
            <v>1241</v>
          </cell>
          <cell r="BC128">
            <v>61.829501915708818</v>
          </cell>
          <cell r="BD128">
            <v>59.8</v>
          </cell>
          <cell r="BE128" t="str">
            <v>-</v>
          </cell>
          <cell r="BF128" t="str">
            <v>-</v>
          </cell>
          <cell r="BG128">
            <v>457461.97</v>
          </cell>
          <cell r="BH128">
            <v>487880</v>
          </cell>
          <cell r="BI128">
            <v>664692249</v>
          </cell>
          <cell r="BJ128">
            <v>680104828</v>
          </cell>
          <cell r="BK128">
            <v>664252887</v>
          </cell>
          <cell r="BL128" t="str">
            <v>-</v>
          </cell>
          <cell r="BM128">
            <v>439362</v>
          </cell>
          <cell r="BN128" t="str">
            <v>-</v>
          </cell>
          <cell r="BO128">
            <v>351361069</v>
          </cell>
          <cell r="BP128" t="str">
            <v>-</v>
          </cell>
          <cell r="BQ128">
            <v>439362</v>
          </cell>
          <cell r="BR128" t="str">
            <v>-</v>
          </cell>
          <cell r="BS128">
            <v>1122</v>
          </cell>
          <cell r="BT128" t="str">
            <v>-</v>
          </cell>
          <cell r="BU128">
            <v>350921707</v>
          </cell>
          <cell r="BV128" t="str">
            <v>-</v>
          </cell>
          <cell r="BW128">
            <v>1288</v>
          </cell>
          <cell r="BX128" t="str">
            <v>-</v>
          </cell>
          <cell r="BY128">
            <v>620</v>
          </cell>
          <cell r="BZ128" t="str">
            <v>-</v>
          </cell>
          <cell r="CA128">
            <v>285680403</v>
          </cell>
          <cell r="CB128" t="str">
            <v>-</v>
          </cell>
          <cell r="CC128">
            <v>682</v>
          </cell>
          <cell r="CD128" t="str">
            <v>-</v>
          </cell>
          <cell r="CE128">
            <v>726</v>
          </cell>
          <cell r="CF128" t="str">
            <v>-</v>
          </cell>
          <cell r="CG128">
            <v>0</v>
          </cell>
          <cell r="CH128" t="str">
            <v>-</v>
          </cell>
          <cell r="CI128">
            <v>219</v>
          </cell>
          <cell r="CJ128" t="str">
            <v>-</v>
          </cell>
          <cell r="CK128">
            <v>31</v>
          </cell>
          <cell r="CL128" t="str">
            <v>-</v>
          </cell>
          <cell r="CM128">
            <v>27650777</v>
          </cell>
          <cell r="CN128" t="str">
            <v>-</v>
          </cell>
          <cell r="CO128">
            <v>313331180</v>
          </cell>
          <cell r="CP128" t="str">
            <v>-</v>
          </cell>
          <cell r="CQ128">
            <v>0</v>
          </cell>
          <cell r="CR128" t="str">
            <v>-</v>
          </cell>
          <cell r="CS128">
            <v>23</v>
          </cell>
          <cell r="CT128" t="str">
            <v>-</v>
          </cell>
          <cell r="CU128">
            <v>281</v>
          </cell>
          <cell r="CV128">
            <v>342</v>
          </cell>
          <cell r="CW128">
            <v>197</v>
          </cell>
          <cell r="CX128">
            <v>200</v>
          </cell>
          <cell r="CY128">
            <v>157</v>
          </cell>
          <cell r="CZ128">
            <v>146</v>
          </cell>
          <cell r="DA128">
            <v>78</v>
          </cell>
          <cell r="DB128">
            <v>87</v>
          </cell>
          <cell r="DC128">
            <v>61</v>
          </cell>
          <cell r="DD128">
            <v>57</v>
          </cell>
          <cell r="DE128">
            <v>51</v>
          </cell>
          <cell r="DF128">
            <v>51</v>
          </cell>
          <cell r="DG128">
            <v>190</v>
          </cell>
          <cell r="DH128">
            <v>195</v>
          </cell>
          <cell r="DI128">
            <v>63</v>
          </cell>
          <cell r="DJ128" t="str">
            <v>-</v>
          </cell>
          <cell r="DK128">
            <v>500</v>
          </cell>
          <cell r="DL128" t="str">
            <v>-</v>
          </cell>
          <cell r="DM128">
            <v>629</v>
          </cell>
          <cell r="DN128" t="str">
            <v>-</v>
          </cell>
          <cell r="DO128">
            <v>710</v>
          </cell>
          <cell r="DP128" t="str">
            <v>-</v>
          </cell>
          <cell r="DQ128">
            <v>0</v>
          </cell>
          <cell r="DR128" t="str">
            <v>-</v>
          </cell>
          <cell r="DS128">
            <v>218</v>
          </cell>
          <cell r="DT128" t="str">
            <v>-</v>
          </cell>
          <cell r="DU128">
            <v>31</v>
          </cell>
          <cell r="DV128" t="str">
            <v>-</v>
          </cell>
          <cell r="DW128">
            <v>0</v>
          </cell>
          <cell r="DX128" t="str">
            <v>-</v>
          </cell>
          <cell r="DY128">
            <v>76</v>
          </cell>
        </row>
        <row r="129">
          <cell r="C129">
            <v>700000405</v>
          </cell>
          <cell r="D129" t="str">
            <v>Sector CORRIENTE Silvia</v>
          </cell>
          <cell r="E129">
            <v>2025</v>
          </cell>
          <cell r="F129">
            <v>202514</v>
          </cell>
          <cell r="G129">
            <v>1821</v>
          </cell>
          <cell r="H129">
            <v>1852</v>
          </cell>
          <cell r="I129">
            <v>759</v>
          </cell>
          <cell r="J129" t="str">
            <v>-</v>
          </cell>
          <cell r="K129">
            <v>5</v>
          </cell>
          <cell r="L129">
            <v>6</v>
          </cell>
          <cell r="M129">
            <v>1233</v>
          </cell>
          <cell r="N129">
            <v>1224</v>
          </cell>
          <cell r="O129">
            <v>0</v>
          </cell>
          <cell r="P129" t="str">
            <v>-</v>
          </cell>
          <cell r="Q129">
            <v>0</v>
          </cell>
          <cell r="R129" t="str">
            <v>-</v>
          </cell>
          <cell r="S129">
            <v>3</v>
          </cell>
          <cell r="T129" t="str">
            <v>-</v>
          </cell>
          <cell r="U129">
            <v>1231</v>
          </cell>
          <cell r="V129" t="str">
            <v>-</v>
          </cell>
          <cell r="W129">
            <v>2</v>
          </cell>
          <cell r="X129" t="str">
            <v>-</v>
          </cell>
          <cell r="Y129" t="str">
            <v>-</v>
          </cell>
          <cell r="Z129" t="str">
            <v>-</v>
          </cell>
          <cell r="AA129">
            <v>1000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553</v>
          </cell>
          <cell r="AH129" t="str">
            <v>-</v>
          </cell>
          <cell r="AI129" t="str">
            <v>-</v>
          </cell>
          <cell r="AJ129" t="str">
            <v>-</v>
          </cell>
          <cell r="AK129">
            <v>233</v>
          </cell>
          <cell r="AL129" t="str">
            <v>-</v>
          </cell>
          <cell r="AM129">
            <v>67.710049423393741</v>
          </cell>
          <cell r="AN129">
            <v>67.2</v>
          </cell>
          <cell r="AO129">
            <v>320</v>
          </cell>
          <cell r="AP129" t="str">
            <v>-</v>
          </cell>
          <cell r="AQ129">
            <v>494</v>
          </cell>
          <cell r="AR129" t="str">
            <v>-</v>
          </cell>
          <cell r="AS129">
            <v>0</v>
          </cell>
          <cell r="AT129" t="str">
            <v>-</v>
          </cell>
          <cell r="AU129">
            <v>160</v>
          </cell>
          <cell r="AV129" t="str">
            <v>-</v>
          </cell>
          <cell r="AW129">
            <v>26</v>
          </cell>
          <cell r="AX129" t="str">
            <v>-</v>
          </cell>
          <cell r="AY129" t="str">
            <v>-</v>
          </cell>
          <cell r="AZ129" t="str">
            <v>-</v>
          </cell>
          <cell r="BA129">
            <v>1114</v>
          </cell>
          <cell r="BB129">
            <v>1099</v>
          </cell>
          <cell r="BC129">
            <v>61.175178473366287</v>
          </cell>
          <cell r="BD129">
            <v>60.3</v>
          </cell>
          <cell r="BE129" t="str">
            <v>-</v>
          </cell>
          <cell r="BF129" t="str">
            <v>-</v>
          </cell>
          <cell r="BG129">
            <v>463675.7</v>
          </cell>
          <cell r="BH129">
            <v>472559</v>
          </cell>
          <cell r="BI129">
            <v>571712132.5</v>
          </cell>
          <cell r="BJ129">
            <v>578412247</v>
          </cell>
          <cell r="BK129">
            <v>571124730</v>
          </cell>
          <cell r="BL129" t="str">
            <v>-</v>
          </cell>
          <cell r="BM129">
            <v>587402.5</v>
          </cell>
          <cell r="BN129" t="str">
            <v>-</v>
          </cell>
          <cell r="BO129">
            <v>295043695.5</v>
          </cell>
          <cell r="BP129" t="str">
            <v>-</v>
          </cell>
          <cell r="BQ129">
            <v>587402.5</v>
          </cell>
          <cell r="BR129" t="str">
            <v>-</v>
          </cell>
          <cell r="BS129">
            <v>954</v>
          </cell>
          <cell r="BT129" t="str">
            <v>-</v>
          </cell>
          <cell r="BU129">
            <v>294456293</v>
          </cell>
          <cell r="BV129" t="str">
            <v>-</v>
          </cell>
          <cell r="BW129">
            <v>1093</v>
          </cell>
          <cell r="BX129" t="str">
            <v>-</v>
          </cell>
          <cell r="BY129">
            <v>602</v>
          </cell>
          <cell r="BZ129" t="str">
            <v>-</v>
          </cell>
          <cell r="CA129">
            <v>248377881</v>
          </cell>
          <cell r="CB129" t="str">
            <v>-</v>
          </cell>
          <cell r="CC129">
            <v>624</v>
          </cell>
          <cell r="CD129" t="str">
            <v>-</v>
          </cell>
          <cell r="CE129">
            <v>571</v>
          </cell>
          <cell r="CF129" t="str">
            <v>-</v>
          </cell>
          <cell r="CG129">
            <v>0</v>
          </cell>
          <cell r="CH129" t="str">
            <v>-</v>
          </cell>
          <cell r="CI129">
            <v>167</v>
          </cell>
          <cell r="CJ129" t="str">
            <v>-</v>
          </cell>
          <cell r="CK129">
            <v>26</v>
          </cell>
          <cell r="CL129" t="str">
            <v>-</v>
          </cell>
          <cell r="CM129">
            <v>28290556</v>
          </cell>
          <cell r="CN129" t="str">
            <v>-</v>
          </cell>
          <cell r="CO129">
            <v>276668437</v>
          </cell>
          <cell r="CP129" t="str">
            <v>-</v>
          </cell>
          <cell r="CQ129">
            <v>0</v>
          </cell>
          <cell r="CR129" t="str">
            <v>-</v>
          </cell>
          <cell r="CS129">
            <v>14</v>
          </cell>
          <cell r="CT129" t="str">
            <v>-</v>
          </cell>
          <cell r="CU129">
            <v>247</v>
          </cell>
          <cell r="CV129">
            <v>286</v>
          </cell>
          <cell r="CW129">
            <v>208</v>
          </cell>
          <cell r="CX129">
            <v>192</v>
          </cell>
          <cell r="CY129">
            <v>133</v>
          </cell>
          <cell r="CZ129">
            <v>125</v>
          </cell>
          <cell r="DA129">
            <v>68</v>
          </cell>
          <cell r="DB129">
            <v>78</v>
          </cell>
          <cell r="DC129">
            <v>68</v>
          </cell>
          <cell r="DD129">
            <v>67</v>
          </cell>
          <cell r="DE129">
            <v>33</v>
          </cell>
          <cell r="DF129">
            <v>35</v>
          </cell>
          <cell r="DG129">
            <v>169</v>
          </cell>
          <cell r="DH129">
            <v>180</v>
          </cell>
          <cell r="DI129">
            <v>36</v>
          </cell>
          <cell r="DJ129" t="str">
            <v>-</v>
          </cell>
          <cell r="DK129">
            <v>491</v>
          </cell>
          <cell r="DL129" t="str">
            <v>-</v>
          </cell>
          <cell r="DM129">
            <v>571</v>
          </cell>
          <cell r="DN129" t="str">
            <v>-</v>
          </cell>
          <cell r="DO129">
            <v>567</v>
          </cell>
          <cell r="DP129" t="str">
            <v>-</v>
          </cell>
          <cell r="DQ129">
            <v>0</v>
          </cell>
          <cell r="DR129" t="str">
            <v>-</v>
          </cell>
          <cell r="DS129">
            <v>166</v>
          </cell>
          <cell r="DT129" t="str">
            <v>-</v>
          </cell>
          <cell r="DU129">
            <v>26</v>
          </cell>
          <cell r="DV129" t="str">
            <v>-</v>
          </cell>
          <cell r="DW129">
            <v>0</v>
          </cell>
          <cell r="DX129" t="str">
            <v>-</v>
          </cell>
          <cell r="DY129">
            <v>50</v>
          </cell>
        </row>
        <row r="130">
          <cell r="C130">
            <v>700000406</v>
          </cell>
          <cell r="D130" t="str">
            <v>SECTOR YACIMIENTO FARLYN</v>
          </cell>
          <cell r="E130">
            <v>2025</v>
          </cell>
          <cell r="F130">
            <v>202514</v>
          </cell>
          <cell r="G130">
            <v>0</v>
          </cell>
          <cell r="H130" t="str">
            <v>-</v>
          </cell>
          <cell r="I130">
            <v>0</v>
          </cell>
          <cell r="J130" t="str">
            <v>-</v>
          </cell>
          <cell r="K130">
            <v>0</v>
          </cell>
          <cell r="L130" t="str">
            <v>-</v>
          </cell>
          <cell r="M130">
            <v>0</v>
          </cell>
          <cell r="N130" t="str">
            <v>-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0</v>
          </cell>
          <cell r="T130" t="str">
            <v>-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0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0</v>
          </cell>
          <cell r="AH130" t="str">
            <v>-</v>
          </cell>
          <cell r="AI130" t="str">
            <v>-</v>
          </cell>
          <cell r="AJ130" t="str">
            <v>-</v>
          </cell>
          <cell r="AK130">
            <v>0</v>
          </cell>
          <cell r="AL130" t="str">
            <v>-</v>
          </cell>
          <cell r="AM130">
            <v>0</v>
          </cell>
          <cell r="AN130" t="str">
            <v>-</v>
          </cell>
          <cell r="AO130">
            <v>0</v>
          </cell>
          <cell r="AP130" t="str">
            <v>-</v>
          </cell>
          <cell r="AQ130">
            <v>0</v>
          </cell>
          <cell r="AR130" t="str">
            <v>-</v>
          </cell>
          <cell r="AS130">
            <v>0</v>
          </cell>
          <cell r="AT130" t="str">
            <v>-</v>
          </cell>
          <cell r="AU130">
            <v>0</v>
          </cell>
          <cell r="AV130" t="str">
            <v>-</v>
          </cell>
          <cell r="AW130">
            <v>0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0</v>
          </cell>
          <cell r="BB130" t="str">
            <v>-</v>
          </cell>
          <cell r="BC130">
            <v>0</v>
          </cell>
          <cell r="BD130" t="str">
            <v>-</v>
          </cell>
          <cell r="BE130" t="str">
            <v>-</v>
          </cell>
          <cell r="BF130" t="str">
            <v>-</v>
          </cell>
          <cell r="BG130">
            <v>0</v>
          </cell>
          <cell r="BH130" t="str">
            <v>-</v>
          </cell>
          <cell r="BI130">
            <v>0</v>
          </cell>
          <cell r="BJ130" t="str">
            <v>-</v>
          </cell>
          <cell r="BK130">
            <v>0</v>
          </cell>
          <cell r="BL130" t="str">
            <v>-</v>
          </cell>
          <cell r="BM130">
            <v>0</v>
          </cell>
          <cell r="BN130" t="str">
            <v>-</v>
          </cell>
          <cell r="BO130">
            <v>0</v>
          </cell>
          <cell r="BP130" t="str">
            <v>-</v>
          </cell>
          <cell r="BQ130">
            <v>0</v>
          </cell>
          <cell r="BR130" t="str">
            <v>-</v>
          </cell>
          <cell r="BS130">
            <v>0</v>
          </cell>
          <cell r="BT130" t="str">
            <v>-</v>
          </cell>
          <cell r="BU130">
            <v>0</v>
          </cell>
          <cell r="BV130" t="str">
            <v>-</v>
          </cell>
          <cell r="BW130">
            <v>0</v>
          </cell>
          <cell r="BX130" t="str">
            <v>-</v>
          </cell>
          <cell r="BY130">
            <v>0</v>
          </cell>
          <cell r="BZ130" t="str">
            <v>-</v>
          </cell>
          <cell r="CA130">
            <v>0</v>
          </cell>
          <cell r="CB130" t="str">
            <v>-</v>
          </cell>
          <cell r="CC130">
            <v>0</v>
          </cell>
          <cell r="CD130" t="str">
            <v>-</v>
          </cell>
          <cell r="CE130">
            <v>0</v>
          </cell>
          <cell r="CF130" t="str">
            <v>-</v>
          </cell>
          <cell r="CG130">
            <v>0</v>
          </cell>
          <cell r="CH130" t="str">
            <v>-</v>
          </cell>
          <cell r="CI130">
            <v>0</v>
          </cell>
          <cell r="CJ130" t="str">
            <v>-</v>
          </cell>
          <cell r="CK130">
            <v>0</v>
          </cell>
          <cell r="CL130" t="str">
            <v>-</v>
          </cell>
          <cell r="CM130">
            <v>0</v>
          </cell>
          <cell r="CN130" t="str">
            <v>-</v>
          </cell>
          <cell r="CO130">
            <v>0</v>
          </cell>
          <cell r="CP130" t="str">
            <v>-</v>
          </cell>
          <cell r="CQ130">
            <v>0</v>
          </cell>
          <cell r="CR130" t="str">
            <v>-</v>
          </cell>
          <cell r="CS130">
            <v>0</v>
          </cell>
          <cell r="CT130" t="str">
            <v>-</v>
          </cell>
          <cell r="CU130">
            <v>0</v>
          </cell>
          <cell r="CV130" t="str">
            <v>-</v>
          </cell>
          <cell r="CW130">
            <v>0</v>
          </cell>
          <cell r="CX130" t="str">
            <v>-</v>
          </cell>
          <cell r="CY130">
            <v>0</v>
          </cell>
          <cell r="CZ130" t="str">
            <v>-</v>
          </cell>
          <cell r="DA130">
            <v>0</v>
          </cell>
          <cell r="DB130" t="str">
            <v>-</v>
          </cell>
          <cell r="DC130">
            <v>0</v>
          </cell>
          <cell r="DD130" t="str">
            <v>-</v>
          </cell>
          <cell r="DE130">
            <v>0</v>
          </cell>
          <cell r="DF130" t="str">
            <v>-</v>
          </cell>
          <cell r="DG130">
            <v>0</v>
          </cell>
          <cell r="DH130" t="str">
            <v>-</v>
          </cell>
          <cell r="DI130">
            <v>0</v>
          </cell>
          <cell r="DJ130" t="str">
            <v>-</v>
          </cell>
          <cell r="DK130">
            <v>0</v>
          </cell>
          <cell r="DL130" t="str">
            <v>-</v>
          </cell>
          <cell r="DM130">
            <v>0</v>
          </cell>
          <cell r="DN130" t="str">
            <v>-</v>
          </cell>
          <cell r="DO130">
            <v>0</v>
          </cell>
          <cell r="DP130" t="str">
            <v>-</v>
          </cell>
          <cell r="DQ130">
            <v>0</v>
          </cell>
          <cell r="DR130" t="str">
            <v>-</v>
          </cell>
          <cell r="DS130">
            <v>0</v>
          </cell>
          <cell r="DT130" t="str">
            <v>-</v>
          </cell>
          <cell r="DU130">
            <v>0</v>
          </cell>
          <cell r="DV130" t="str">
            <v>-</v>
          </cell>
          <cell r="DW130">
            <v>0</v>
          </cell>
          <cell r="DX130" t="str">
            <v>-</v>
          </cell>
          <cell r="DY130">
            <v>0</v>
          </cell>
        </row>
        <row r="131">
          <cell r="C131">
            <v>700000408</v>
          </cell>
          <cell r="D131" t="str">
            <v>SECTOR VERVENA LINA</v>
          </cell>
          <cell r="E131">
            <v>2025</v>
          </cell>
          <cell r="F131">
            <v>202514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 t="str">
            <v>-</v>
          </cell>
          <cell r="BQ131" t="str">
            <v>-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 t="str">
            <v>-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 t="str">
            <v>-</v>
          </cell>
          <cell r="CN131" t="str">
            <v>-</v>
          </cell>
          <cell r="CO131" t="str">
            <v>-</v>
          </cell>
          <cell r="CP131" t="str">
            <v>-</v>
          </cell>
          <cell r="CQ131" t="str">
            <v>-</v>
          </cell>
          <cell r="CR131" t="str">
            <v>-</v>
          </cell>
          <cell r="CS131" t="str">
            <v>-</v>
          </cell>
          <cell r="CT131" t="str">
            <v>-</v>
          </cell>
          <cell r="CU131" t="str">
            <v>-</v>
          </cell>
          <cell r="CV131" t="str">
            <v>-</v>
          </cell>
          <cell r="CW131" t="str">
            <v>-</v>
          </cell>
          <cell r="CX131" t="str">
            <v>-</v>
          </cell>
          <cell r="CY131" t="str">
            <v>-</v>
          </cell>
          <cell r="CZ131" t="str">
            <v>-</v>
          </cell>
          <cell r="DA131" t="str">
            <v>-</v>
          </cell>
          <cell r="DB131" t="str">
            <v>-</v>
          </cell>
          <cell r="DC131" t="str">
            <v>-</v>
          </cell>
          <cell r="DD131" t="str">
            <v>-</v>
          </cell>
          <cell r="DE131" t="str">
            <v>-</v>
          </cell>
          <cell r="DF131" t="str">
            <v>-</v>
          </cell>
          <cell r="DG131" t="str">
            <v>-</v>
          </cell>
          <cell r="DH131" t="str">
            <v>-</v>
          </cell>
          <cell r="DI131" t="str">
            <v>-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 t="str">
            <v>-</v>
          </cell>
          <cell r="DX131" t="str">
            <v>-</v>
          </cell>
          <cell r="DY131" t="str">
            <v>-</v>
          </cell>
        </row>
        <row r="132">
          <cell r="C132">
            <v>700000411</v>
          </cell>
          <cell r="D132" t="str">
            <v>SECTOR PILANDERAS ARACELIS</v>
          </cell>
          <cell r="E132">
            <v>2025</v>
          </cell>
          <cell r="F132">
            <v>202514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 t="str">
            <v>-</v>
          </cell>
          <cell r="BP132" t="str">
            <v>-</v>
          </cell>
          <cell r="BQ132" t="str">
            <v>-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 t="str">
            <v>-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 t="str">
            <v>-</v>
          </cell>
          <cell r="CN132" t="str">
            <v>-</v>
          </cell>
          <cell r="CO132" t="str">
            <v>-</v>
          </cell>
          <cell r="CP132" t="str">
            <v>-</v>
          </cell>
          <cell r="CQ132" t="str">
            <v>-</v>
          </cell>
          <cell r="CR132" t="str">
            <v>-</v>
          </cell>
          <cell r="CS132" t="str">
            <v>-</v>
          </cell>
          <cell r="CT132" t="str">
            <v>-</v>
          </cell>
          <cell r="CU132" t="str">
            <v>-</v>
          </cell>
          <cell r="CV132" t="str">
            <v>-</v>
          </cell>
          <cell r="CW132" t="str">
            <v>-</v>
          </cell>
          <cell r="CX132" t="str">
            <v>-</v>
          </cell>
          <cell r="CY132" t="str">
            <v>-</v>
          </cell>
          <cell r="CZ132" t="str">
            <v>-</v>
          </cell>
          <cell r="DA132" t="str">
            <v>-</v>
          </cell>
          <cell r="DB132" t="str">
            <v>-</v>
          </cell>
          <cell r="DC132" t="str">
            <v>-</v>
          </cell>
          <cell r="DD132" t="str">
            <v>-</v>
          </cell>
          <cell r="DE132" t="str">
            <v>-</v>
          </cell>
          <cell r="DF132" t="str">
            <v>-</v>
          </cell>
          <cell r="DG132" t="str">
            <v>-</v>
          </cell>
          <cell r="DH132" t="str">
            <v>-</v>
          </cell>
          <cell r="DI132" t="str">
            <v>-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 t="str">
            <v>-</v>
          </cell>
          <cell r="DX132" t="str">
            <v>-</v>
          </cell>
          <cell r="DY132" t="str">
            <v>-</v>
          </cell>
        </row>
        <row r="133">
          <cell r="C133">
            <v>700000412</v>
          </cell>
          <cell r="D133" t="str">
            <v xml:space="preserve">SECTOR CARNAVAL LUZ </v>
          </cell>
          <cell r="E133">
            <v>2025</v>
          </cell>
          <cell r="F133">
            <v>202514</v>
          </cell>
          <cell r="G133">
            <v>1659</v>
          </cell>
          <cell r="H133">
            <v>1821</v>
          </cell>
          <cell r="I133">
            <v>611</v>
          </cell>
          <cell r="J133" t="str">
            <v>-</v>
          </cell>
          <cell r="K133">
            <v>-47</v>
          </cell>
          <cell r="L133">
            <v>7</v>
          </cell>
          <cell r="M133">
            <v>583</v>
          </cell>
          <cell r="N133">
            <v>1090</v>
          </cell>
          <cell r="O133">
            <v>0</v>
          </cell>
          <cell r="P133" t="str">
            <v>-</v>
          </cell>
          <cell r="Q133">
            <v>0</v>
          </cell>
          <cell r="R133" t="str">
            <v>-</v>
          </cell>
          <cell r="S133">
            <v>2</v>
          </cell>
          <cell r="T133" t="str">
            <v>-</v>
          </cell>
          <cell r="U133">
            <v>583</v>
          </cell>
          <cell r="V133" t="str">
            <v>-</v>
          </cell>
          <cell r="W133">
            <v>0</v>
          </cell>
          <cell r="X133" t="str">
            <v>-</v>
          </cell>
          <cell r="Y133" t="str">
            <v>-</v>
          </cell>
          <cell r="Z133" t="str">
            <v>-</v>
          </cell>
          <cell r="AA133">
            <v>431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>
            <v>292</v>
          </cell>
          <cell r="AH133" t="str">
            <v>-</v>
          </cell>
          <cell r="AI133" t="str">
            <v>-</v>
          </cell>
          <cell r="AJ133" t="str">
            <v>-</v>
          </cell>
          <cell r="AK133">
            <v>152</v>
          </cell>
          <cell r="AL133" t="str">
            <v>-</v>
          </cell>
          <cell r="AM133">
            <v>35.141651597347803</v>
          </cell>
          <cell r="AN133">
            <v>63.6</v>
          </cell>
          <cell r="AO133">
            <v>140</v>
          </cell>
          <cell r="AP133" t="str">
            <v>-</v>
          </cell>
          <cell r="AQ133">
            <v>224</v>
          </cell>
          <cell r="AR133" t="str">
            <v>-</v>
          </cell>
          <cell r="AS133">
            <v>0</v>
          </cell>
          <cell r="AT133" t="str">
            <v>-</v>
          </cell>
          <cell r="AU133">
            <v>64</v>
          </cell>
          <cell r="AV133" t="str">
            <v>-</v>
          </cell>
          <cell r="AW133">
            <v>3</v>
          </cell>
          <cell r="AX133" t="str">
            <v>-</v>
          </cell>
          <cell r="AY133" t="str">
            <v>-</v>
          </cell>
          <cell r="AZ133" t="str">
            <v>-</v>
          </cell>
          <cell r="BA133">
            <v>505</v>
          </cell>
          <cell r="BB133">
            <v>951</v>
          </cell>
          <cell r="BC133">
            <v>30.440024110910187</v>
          </cell>
          <cell r="BD133">
            <v>55.5</v>
          </cell>
          <cell r="BE133" t="str">
            <v>-</v>
          </cell>
          <cell r="BF133" t="str">
            <v>-</v>
          </cell>
          <cell r="BG133">
            <v>402546.62</v>
          </cell>
          <cell r="BH133">
            <v>403693</v>
          </cell>
          <cell r="BI133">
            <v>234684681.25</v>
          </cell>
          <cell r="BJ133">
            <v>440025806</v>
          </cell>
          <cell r="BK133">
            <v>234485942</v>
          </cell>
          <cell r="BL133" t="str">
            <v>-</v>
          </cell>
          <cell r="BM133">
            <v>198739.25</v>
          </cell>
          <cell r="BN133" t="str">
            <v>-</v>
          </cell>
          <cell r="BO133">
            <v>137154999.25</v>
          </cell>
          <cell r="BP133" t="str">
            <v>-</v>
          </cell>
          <cell r="BQ133">
            <v>198739.25</v>
          </cell>
          <cell r="BR133" t="str">
            <v>-</v>
          </cell>
          <cell r="BS133">
            <v>502</v>
          </cell>
          <cell r="BT133" t="str">
            <v>-</v>
          </cell>
          <cell r="BU133">
            <v>136956260</v>
          </cell>
          <cell r="BV133" t="str">
            <v>-</v>
          </cell>
          <cell r="BW133">
            <v>501</v>
          </cell>
          <cell r="BX133" t="str">
            <v>-</v>
          </cell>
          <cell r="BY133">
            <v>634</v>
          </cell>
          <cell r="BZ133" t="str">
            <v>-</v>
          </cell>
          <cell r="CA133">
            <v>86679933</v>
          </cell>
          <cell r="CB133" t="str">
            <v>-</v>
          </cell>
          <cell r="CC133">
            <v>657</v>
          </cell>
          <cell r="CD133" t="str">
            <v>-</v>
          </cell>
          <cell r="CE133">
            <v>515</v>
          </cell>
          <cell r="CF133" t="str">
            <v>-</v>
          </cell>
          <cell r="CG133">
            <v>0</v>
          </cell>
          <cell r="CH133" t="str">
            <v>-</v>
          </cell>
          <cell r="CI133">
            <v>105</v>
          </cell>
          <cell r="CJ133" t="str">
            <v>-</v>
          </cell>
          <cell r="CK133">
            <v>7</v>
          </cell>
          <cell r="CL133" t="str">
            <v>-</v>
          </cell>
          <cell r="CM133">
            <v>10849749</v>
          </cell>
          <cell r="CN133" t="str">
            <v>-</v>
          </cell>
          <cell r="CO133">
            <v>97529682</v>
          </cell>
          <cell r="CP133" t="str">
            <v>-</v>
          </cell>
          <cell r="CQ133">
            <v>0</v>
          </cell>
          <cell r="CR133" t="str">
            <v>-</v>
          </cell>
          <cell r="CS133">
            <v>-15</v>
          </cell>
          <cell r="CT133" t="str">
            <v>-</v>
          </cell>
          <cell r="CU133">
            <v>608</v>
          </cell>
          <cell r="CV133">
            <v>290</v>
          </cell>
          <cell r="CW133">
            <v>301</v>
          </cell>
          <cell r="CX133">
            <v>216</v>
          </cell>
          <cell r="CY133">
            <v>167</v>
          </cell>
          <cell r="CZ133">
            <v>122</v>
          </cell>
          <cell r="DA133">
            <v>109</v>
          </cell>
          <cell r="DB133">
            <v>99</v>
          </cell>
          <cell r="DC133">
            <v>88</v>
          </cell>
          <cell r="DD133">
            <v>67</v>
          </cell>
          <cell r="DE133">
            <v>63</v>
          </cell>
          <cell r="DF133">
            <v>58</v>
          </cell>
          <cell r="DG133">
            <v>260</v>
          </cell>
          <cell r="DH133">
            <v>224</v>
          </cell>
          <cell r="DI133">
            <v>47</v>
          </cell>
          <cell r="DJ133" t="str">
            <v>-</v>
          </cell>
          <cell r="DK133">
            <v>496</v>
          </cell>
          <cell r="DL133" t="str">
            <v>-</v>
          </cell>
          <cell r="DM133">
            <v>551</v>
          </cell>
          <cell r="DN133" t="str">
            <v>-</v>
          </cell>
          <cell r="DO133">
            <v>499</v>
          </cell>
          <cell r="DP133" t="str">
            <v>-</v>
          </cell>
          <cell r="DQ133">
            <v>0</v>
          </cell>
          <cell r="DR133" t="str">
            <v>-</v>
          </cell>
          <cell r="DS133">
            <v>105</v>
          </cell>
          <cell r="DT133" t="str">
            <v>-</v>
          </cell>
          <cell r="DU133">
            <v>7</v>
          </cell>
          <cell r="DV133" t="str">
            <v>-</v>
          </cell>
          <cell r="DW133">
            <v>0</v>
          </cell>
          <cell r="DX133" t="str">
            <v>-</v>
          </cell>
          <cell r="DY133">
            <v>52</v>
          </cell>
        </row>
        <row r="134">
          <cell r="C134">
            <v>700000413</v>
          </cell>
          <cell r="D134" t="str">
            <v>SECTOR MAPALE SHARON</v>
          </cell>
          <cell r="E134">
            <v>2025</v>
          </cell>
          <cell r="F134">
            <v>202514</v>
          </cell>
          <cell r="G134">
            <v>1721</v>
          </cell>
          <cell r="H134">
            <v>1798</v>
          </cell>
          <cell r="I134">
            <v>662</v>
          </cell>
          <cell r="J134" t="str">
            <v>-</v>
          </cell>
          <cell r="K134">
            <v>-81</v>
          </cell>
          <cell r="L134">
            <v>7</v>
          </cell>
          <cell r="M134">
            <v>539</v>
          </cell>
          <cell r="N134">
            <v>1162</v>
          </cell>
          <cell r="O134">
            <v>0</v>
          </cell>
          <cell r="P134" t="str">
            <v>-</v>
          </cell>
          <cell r="Q134">
            <v>0</v>
          </cell>
          <cell r="R134" t="str">
            <v>-</v>
          </cell>
          <cell r="S134">
            <v>1</v>
          </cell>
          <cell r="T134" t="str">
            <v>-</v>
          </cell>
          <cell r="U134">
            <v>539</v>
          </cell>
          <cell r="V134" t="str">
            <v>-</v>
          </cell>
          <cell r="W134">
            <v>0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434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251</v>
          </cell>
          <cell r="AH134" t="str">
            <v>-</v>
          </cell>
          <cell r="AI134" t="str">
            <v>-</v>
          </cell>
          <cell r="AJ134" t="str">
            <v>-</v>
          </cell>
          <cell r="AK134">
            <v>105</v>
          </cell>
          <cell r="AL134" t="str">
            <v>-</v>
          </cell>
          <cell r="AM134">
            <v>31.319000581057526</v>
          </cell>
          <cell r="AN134">
            <v>64.2</v>
          </cell>
          <cell r="AO134">
            <v>146</v>
          </cell>
          <cell r="AP134" t="str">
            <v>-</v>
          </cell>
          <cell r="AQ134">
            <v>230</v>
          </cell>
          <cell r="AR134" t="str">
            <v>-</v>
          </cell>
          <cell r="AS134">
            <v>0</v>
          </cell>
          <cell r="AT134" t="str">
            <v>-</v>
          </cell>
          <cell r="AU134">
            <v>56</v>
          </cell>
          <cell r="AV134" t="str">
            <v>-</v>
          </cell>
          <cell r="AW134">
            <v>2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480</v>
          </cell>
          <cell r="BB134">
            <v>1039</v>
          </cell>
          <cell r="BC134">
            <v>27.890761185357348</v>
          </cell>
          <cell r="BD134">
            <v>57.4</v>
          </cell>
          <cell r="BE134" t="str">
            <v>-</v>
          </cell>
          <cell r="BF134" t="str">
            <v>-</v>
          </cell>
          <cell r="BG134">
            <v>407332.31</v>
          </cell>
          <cell r="BH134">
            <v>377903</v>
          </cell>
          <cell r="BI134">
            <v>219552114</v>
          </cell>
          <cell r="BJ134">
            <v>439123123</v>
          </cell>
          <cell r="BK134">
            <v>219496610</v>
          </cell>
          <cell r="BL134" t="str">
            <v>-</v>
          </cell>
          <cell r="BM134">
            <v>55504</v>
          </cell>
          <cell r="BN134" t="str">
            <v>-</v>
          </cell>
          <cell r="BO134">
            <v>129508345</v>
          </cell>
          <cell r="BP134" t="str">
            <v>-</v>
          </cell>
          <cell r="BQ134">
            <v>55504</v>
          </cell>
          <cell r="BR134" t="str">
            <v>-</v>
          </cell>
          <cell r="BS134">
            <v>461</v>
          </cell>
          <cell r="BT134" t="str">
            <v>-</v>
          </cell>
          <cell r="BU134">
            <v>129452841</v>
          </cell>
          <cell r="BV134" t="str">
            <v>-</v>
          </cell>
          <cell r="BW134">
            <v>451</v>
          </cell>
          <cell r="BX134" t="str">
            <v>-</v>
          </cell>
          <cell r="BY134">
            <v>557</v>
          </cell>
          <cell r="BZ134" t="str">
            <v>-</v>
          </cell>
          <cell r="CA134">
            <v>79943642</v>
          </cell>
          <cell r="CB134" t="str">
            <v>-</v>
          </cell>
          <cell r="CC134">
            <v>713</v>
          </cell>
          <cell r="CD134" t="str">
            <v>-</v>
          </cell>
          <cell r="CE134">
            <v>582</v>
          </cell>
          <cell r="CF134" t="str">
            <v>-</v>
          </cell>
          <cell r="CG134">
            <v>0</v>
          </cell>
          <cell r="CH134" t="str">
            <v>-</v>
          </cell>
          <cell r="CI134">
            <v>90</v>
          </cell>
          <cell r="CJ134" t="str">
            <v>-</v>
          </cell>
          <cell r="CK134">
            <v>2</v>
          </cell>
          <cell r="CL134" t="str">
            <v>-</v>
          </cell>
          <cell r="CM134">
            <v>10100127</v>
          </cell>
          <cell r="CN134" t="str">
            <v>-</v>
          </cell>
          <cell r="CO134">
            <v>89853145</v>
          </cell>
          <cell r="CP134" t="str">
            <v>-</v>
          </cell>
          <cell r="CQ134">
            <v>0</v>
          </cell>
          <cell r="CR134" t="str">
            <v>-</v>
          </cell>
          <cell r="CS134">
            <v>-11</v>
          </cell>
          <cell r="CT134" t="str">
            <v>-</v>
          </cell>
          <cell r="CU134">
            <v>695</v>
          </cell>
          <cell r="CV134">
            <v>279</v>
          </cell>
          <cell r="CW134">
            <v>306</v>
          </cell>
          <cell r="CX134">
            <v>216</v>
          </cell>
          <cell r="CY134">
            <v>181</v>
          </cell>
          <cell r="CZ134">
            <v>129</v>
          </cell>
          <cell r="DA134">
            <v>123</v>
          </cell>
          <cell r="DB134">
            <v>81</v>
          </cell>
          <cell r="DC134">
            <v>54</v>
          </cell>
          <cell r="DD134">
            <v>48</v>
          </cell>
          <cell r="DE134">
            <v>47</v>
          </cell>
          <cell r="DF134">
            <v>61</v>
          </cell>
          <cell r="DG134">
            <v>224</v>
          </cell>
          <cell r="DH134">
            <v>190</v>
          </cell>
          <cell r="DI134">
            <v>33</v>
          </cell>
          <cell r="DJ134" t="str">
            <v>-</v>
          </cell>
          <cell r="DK134">
            <v>436</v>
          </cell>
          <cell r="DL134" t="str">
            <v>-</v>
          </cell>
          <cell r="DM134">
            <v>622</v>
          </cell>
          <cell r="DN134" t="str">
            <v>-</v>
          </cell>
          <cell r="DO134">
            <v>570</v>
          </cell>
          <cell r="DP134" t="str">
            <v>-</v>
          </cell>
          <cell r="DQ134">
            <v>0</v>
          </cell>
          <cell r="DR134" t="str">
            <v>-</v>
          </cell>
          <cell r="DS134">
            <v>90</v>
          </cell>
          <cell r="DT134" t="str">
            <v>-</v>
          </cell>
          <cell r="DU134">
            <v>2</v>
          </cell>
          <cell r="DV134" t="str">
            <v>-</v>
          </cell>
          <cell r="DW134">
            <v>0</v>
          </cell>
          <cell r="DX134" t="str">
            <v>-</v>
          </cell>
          <cell r="DY134">
            <v>38</v>
          </cell>
        </row>
        <row r="135">
          <cell r="C135">
            <v>700000414</v>
          </cell>
          <cell r="D135" t="str">
            <v>SECTOR ACORDEON ANGÉLA</v>
          </cell>
          <cell r="E135">
            <v>2025</v>
          </cell>
          <cell r="F135">
            <v>202514</v>
          </cell>
          <cell r="G135">
            <v>0</v>
          </cell>
          <cell r="H135" t="str">
            <v>-</v>
          </cell>
          <cell r="I135">
            <v>0</v>
          </cell>
          <cell r="J135" t="str">
            <v>-</v>
          </cell>
          <cell r="K135">
            <v>0</v>
          </cell>
          <cell r="L135" t="str">
            <v>-</v>
          </cell>
          <cell r="M135">
            <v>0</v>
          </cell>
          <cell r="N135" t="str">
            <v>-</v>
          </cell>
          <cell r="O135">
            <v>0</v>
          </cell>
          <cell r="P135" t="str">
            <v>-</v>
          </cell>
          <cell r="Q135">
            <v>0</v>
          </cell>
          <cell r="R135" t="str">
            <v>-</v>
          </cell>
          <cell r="S135">
            <v>0</v>
          </cell>
          <cell r="T135" t="str">
            <v>-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 t="str">
            <v>-</v>
          </cell>
          <cell r="Z135" t="str">
            <v>-</v>
          </cell>
          <cell r="AA135">
            <v>0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>
            <v>0</v>
          </cell>
          <cell r="AH135" t="str">
            <v>-</v>
          </cell>
          <cell r="AI135" t="str">
            <v>-</v>
          </cell>
          <cell r="AJ135" t="str">
            <v>-</v>
          </cell>
          <cell r="AK135">
            <v>0</v>
          </cell>
          <cell r="AL135" t="str">
            <v>-</v>
          </cell>
          <cell r="AM135">
            <v>0</v>
          </cell>
          <cell r="AN135" t="str">
            <v>-</v>
          </cell>
          <cell r="AO135">
            <v>0</v>
          </cell>
          <cell r="AP135" t="str">
            <v>-</v>
          </cell>
          <cell r="AQ135">
            <v>0</v>
          </cell>
          <cell r="AR135" t="str">
            <v>-</v>
          </cell>
          <cell r="AS135">
            <v>0</v>
          </cell>
          <cell r="AT135" t="str">
            <v>-</v>
          </cell>
          <cell r="AU135">
            <v>0</v>
          </cell>
          <cell r="AV135" t="str">
            <v>-</v>
          </cell>
          <cell r="AW135">
            <v>0</v>
          </cell>
          <cell r="AX135" t="str">
            <v>-</v>
          </cell>
          <cell r="AY135" t="str">
            <v>-</v>
          </cell>
          <cell r="AZ135" t="str">
            <v>-</v>
          </cell>
          <cell r="BA135">
            <v>0</v>
          </cell>
          <cell r="BB135" t="str">
            <v>-</v>
          </cell>
          <cell r="BC135">
            <v>0</v>
          </cell>
          <cell r="BD135" t="str">
            <v>-</v>
          </cell>
          <cell r="BE135" t="str">
            <v>-</v>
          </cell>
          <cell r="BF135" t="str">
            <v>-</v>
          </cell>
          <cell r="BG135">
            <v>0</v>
          </cell>
          <cell r="BH135" t="str">
            <v>-</v>
          </cell>
          <cell r="BI135">
            <v>0</v>
          </cell>
          <cell r="BJ135" t="str">
            <v>-</v>
          </cell>
          <cell r="BK135">
            <v>0</v>
          </cell>
          <cell r="BL135" t="str">
            <v>-</v>
          </cell>
          <cell r="BM135">
            <v>0</v>
          </cell>
          <cell r="BN135" t="str">
            <v>-</v>
          </cell>
          <cell r="BO135">
            <v>0</v>
          </cell>
          <cell r="BP135" t="str">
            <v>-</v>
          </cell>
          <cell r="BQ135">
            <v>0</v>
          </cell>
          <cell r="BR135" t="str">
            <v>-</v>
          </cell>
          <cell r="BS135">
            <v>0</v>
          </cell>
          <cell r="BT135" t="str">
            <v>-</v>
          </cell>
          <cell r="BU135">
            <v>0</v>
          </cell>
          <cell r="BV135" t="str">
            <v>-</v>
          </cell>
          <cell r="BW135">
            <v>0</v>
          </cell>
          <cell r="BX135" t="str">
            <v>-</v>
          </cell>
          <cell r="BY135">
            <v>0</v>
          </cell>
          <cell r="BZ135" t="str">
            <v>-</v>
          </cell>
          <cell r="CA135">
            <v>0</v>
          </cell>
          <cell r="CB135" t="str">
            <v>-</v>
          </cell>
          <cell r="CC135">
            <v>0</v>
          </cell>
          <cell r="CD135" t="str">
            <v>-</v>
          </cell>
          <cell r="CE135">
            <v>0</v>
          </cell>
          <cell r="CF135" t="str">
            <v>-</v>
          </cell>
          <cell r="CG135">
            <v>0</v>
          </cell>
          <cell r="CH135" t="str">
            <v>-</v>
          </cell>
          <cell r="CI135">
            <v>0</v>
          </cell>
          <cell r="CJ135" t="str">
            <v>-</v>
          </cell>
          <cell r="CK135">
            <v>0</v>
          </cell>
          <cell r="CL135" t="str">
            <v>-</v>
          </cell>
          <cell r="CM135">
            <v>0</v>
          </cell>
          <cell r="CN135" t="str">
            <v>-</v>
          </cell>
          <cell r="CO135">
            <v>0</v>
          </cell>
          <cell r="CP135" t="str">
            <v>-</v>
          </cell>
          <cell r="CQ135">
            <v>0</v>
          </cell>
          <cell r="CR135" t="str">
            <v>-</v>
          </cell>
          <cell r="CS135">
            <v>0</v>
          </cell>
          <cell r="CT135" t="str">
            <v>-</v>
          </cell>
          <cell r="CU135">
            <v>0</v>
          </cell>
          <cell r="CV135" t="str">
            <v>-</v>
          </cell>
          <cell r="CW135">
            <v>0</v>
          </cell>
          <cell r="CX135" t="str">
            <v>-</v>
          </cell>
          <cell r="CY135">
            <v>0</v>
          </cell>
          <cell r="CZ135" t="str">
            <v>-</v>
          </cell>
          <cell r="DA135">
            <v>0</v>
          </cell>
          <cell r="DB135" t="str">
            <v>-</v>
          </cell>
          <cell r="DC135">
            <v>0</v>
          </cell>
          <cell r="DD135" t="str">
            <v>-</v>
          </cell>
          <cell r="DE135">
            <v>0</v>
          </cell>
          <cell r="DF135" t="str">
            <v>-</v>
          </cell>
          <cell r="DG135">
            <v>0</v>
          </cell>
          <cell r="DH135" t="str">
            <v>-</v>
          </cell>
          <cell r="DI135">
            <v>0</v>
          </cell>
          <cell r="DJ135" t="str">
            <v>-</v>
          </cell>
          <cell r="DK135">
            <v>0</v>
          </cell>
          <cell r="DL135" t="str">
            <v>-</v>
          </cell>
          <cell r="DM135">
            <v>0</v>
          </cell>
          <cell r="DN135" t="str">
            <v>-</v>
          </cell>
          <cell r="DO135">
            <v>0</v>
          </cell>
          <cell r="DP135" t="str">
            <v>-</v>
          </cell>
          <cell r="DQ135">
            <v>0</v>
          </cell>
          <cell r="DR135" t="str">
            <v>-</v>
          </cell>
          <cell r="DS135">
            <v>0</v>
          </cell>
          <cell r="DT135" t="str">
            <v>-</v>
          </cell>
          <cell r="DU135">
            <v>0</v>
          </cell>
          <cell r="DV135" t="str">
            <v>-</v>
          </cell>
          <cell r="DW135">
            <v>0</v>
          </cell>
          <cell r="DX135" t="str">
            <v>-</v>
          </cell>
          <cell r="DY135">
            <v>0</v>
          </cell>
        </row>
        <row r="136">
          <cell r="C136">
            <v>700000416</v>
          </cell>
          <cell r="D136" t="str">
            <v xml:space="preserve">SECTOR TIMBALES MARÍA </v>
          </cell>
          <cell r="E136">
            <v>2025</v>
          </cell>
          <cell r="F136">
            <v>202514</v>
          </cell>
          <cell r="G136">
            <v>1549</v>
          </cell>
          <cell r="H136">
            <v>1518</v>
          </cell>
          <cell r="I136">
            <v>559</v>
          </cell>
          <cell r="J136" t="str">
            <v>-</v>
          </cell>
          <cell r="K136">
            <v>-36</v>
          </cell>
          <cell r="L136">
            <v>9</v>
          </cell>
          <cell r="M136">
            <v>538</v>
          </cell>
          <cell r="N136">
            <v>1019</v>
          </cell>
          <cell r="O136">
            <v>0</v>
          </cell>
          <cell r="P136" t="str">
            <v>-</v>
          </cell>
          <cell r="Q136">
            <v>1</v>
          </cell>
          <cell r="R136" t="str">
            <v>-</v>
          </cell>
          <cell r="S136">
            <v>5</v>
          </cell>
          <cell r="T136" t="str">
            <v>-</v>
          </cell>
          <cell r="U136">
            <v>536</v>
          </cell>
          <cell r="V136" t="str">
            <v>-</v>
          </cell>
          <cell r="W136">
            <v>1</v>
          </cell>
          <cell r="X136" t="str">
            <v>-</v>
          </cell>
          <cell r="Y136" t="str">
            <v>-</v>
          </cell>
          <cell r="Z136" t="str">
            <v>-</v>
          </cell>
          <cell r="AA136">
            <v>403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>
            <v>260</v>
          </cell>
          <cell r="AH136" t="str">
            <v>-</v>
          </cell>
          <cell r="AI136" t="str">
            <v>-</v>
          </cell>
          <cell r="AJ136" t="str">
            <v>-</v>
          </cell>
          <cell r="AK136">
            <v>135</v>
          </cell>
          <cell r="AL136" t="str">
            <v>-</v>
          </cell>
          <cell r="AM136">
            <v>34.732085216268558</v>
          </cell>
          <cell r="AN136">
            <v>64</v>
          </cell>
          <cell r="AO136">
            <v>125</v>
          </cell>
          <cell r="AP136" t="str">
            <v>-</v>
          </cell>
          <cell r="AQ136">
            <v>186</v>
          </cell>
          <cell r="AR136" t="str">
            <v>-</v>
          </cell>
          <cell r="AS136">
            <v>0</v>
          </cell>
          <cell r="AT136" t="str">
            <v>-</v>
          </cell>
          <cell r="AU136">
            <v>84</v>
          </cell>
          <cell r="AV136" t="str">
            <v>-</v>
          </cell>
          <cell r="AW136">
            <v>8</v>
          </cell>
          <cell r="AX136" t="str">
            <v>-</v>
          </cell>
          <cell r="AY136" t="str">
            <v>-</v>
          </cell>
          <cell r="AZ136" t="str">
            <v>-</v>
          </cell>
          <cell r="BA136">
            <v>463</v>
          </cell>
          <cell r="BB136">
            <v>903</v>
          </cell>
          <cell r="BC136">
            <v>29.890251775338928</v>
          </cell>
          <cell r="BD136">
            <v>56.7</v>
          </cell>
          <cell r="BE136" t="str">
            <v>-</v>
          </cell>
          <cell r="BF136" t="str">
            <v>-</v>
          </cell>
          <cell r="BG136">
            <v>443134.96</v>
          </cell>
          <cell r="BH136">
            <v>416059</v>
          </cell>
          <cell r="BI136">
            <v>238406611</v>
          </cell>
          <cell r="BJ136">
            <v>423964213</v>
          </cell>
          <cell r="BK136">
            <v>237042774</v>
          </cell>
          <cell r="BL136" t="str">
            <v>-</v>
          </cell>
          <cell r="BM136">
            <v>1363837</v>
          </cell>
          <cell r="BN136" t="str">
            <v>-</v>
          </cell>
          <cell r="BO136">
            <v>172636962</v>
          </cell>
          <cell r="BP136" t="str">
            <v>-</v>
          </cell>
          <cell r="BQ136">
            <v>1363837</v>
          </cell>
          <cell r="BR136" t="str">
            <v>-</v>
          </cell>
          <cell r="BS136">
            <v>473</v>
          </cell>
          <cell r="BT136" t="str">
            <v>-</v>
          </cell>
          <cell r="BU136">
            <v>171273125</v>
          </cell>
          <cell r="BV136" t="str">
            <v>-</v>
          </cell>
          <cell r="BW136">
            <v>374</v>
          </cell>
          <cell r="BX136" t="str">
            <v>-</v>
          </cell>
          <cell r="BY136">
            <v>563</v>
          </cell>
          <cell r="BZ136" t="str">
            <v>-</v>
          </cell>
          <cell r="CA136">
            <v>57395465</v>
          </cell>
          <cell r="CB136" t="str">
            <v>-</v>
          </cell>
          <cell r="CC136">
            <v>611</v>
          </cell>
          <cell r="CD136" t="str">
            <v>-</v>
          </cell>
          <cell r="CE136">
            <v>445</v>
          </cell>
          <cell r="CF136" t="str">
            <v>-</v>
          </cell>
          <cell r="CG136">
            <v>0</v>
          </cell>
          <cell r="CH136" t="str">
            <v>-</v>
          </cell>
          <cell r="CI136">
            <v>118</v>
          </cell>
          <cell r="CJ136" t="str">
            <v>-</v>
          </cell>
          <cell r="CK136">
            <v>12</v>
          </cell>
          <cell r="CL136" t="str">
            <v>-</v>
          </cell>
          <cell r="CM136">
            <v>8374184</v>
          </cell>
          <cell r="CN136" t="str">
            <v>-</v>
          </cell>
          <cell r="CO136">
            <v>65769649</v>
          </cell>
          <cell r="CP136" t="str">
            <v>-</v>
          </cell>
          <cell r="CQ136">
            <v>0</v>
          </cell>
          <cell r="CR136" t="str">
            <v>-</v>
          </cell>
          <cell r="CS136">
            <v>16</v>
          </cell>
          <cell r="CT136" t="str">
            <v>-</v>
          </cell>
          <cell r="CU136">
            <v>594</v>
          </cell>
          <cell r="CV136">
            <v>261</v>
          </cell>
          <cell r="CW136">
            <v>281</v>
          </cell>
          <cell r="CX136">
            <v>196</v>
          </cell>
          <cell r="CY136">
            <v>136</v>
          </cell>
          <cell r="CZ136">
            <v>114</v>
          </cell>
          <cell r="DA136">
            <v>103</v>
          </cell>
          <cell r="DB136">
            <v>69</v>
          </cell>
          <cell r="DC136">
            <v>50</v>
          </cell>
          <cell r="DD136">
            <v>40</v>
          </cell>
          <cell r="DE136">
            <v>47</v>
          </cell>
          <cell r="DF136">
            <v>54</v>
          </cell>
          <cell r="DG136">
            <v>200</v>
          </cell>
          <cell r="DH136">
            <v>163</v>
          </cell>
          <cell r="DI136">
            <v>57</v>
          </cell>
          <cell r="DJ136" t="str">
            <v>-</v>
          </cell>
          <cell r="DK136">
            <v>466</v>
          </cell>
          <cell r="DL136" t="str">
            <v>-</v>
          </cell>
          <cell r="DM136">
            <v>524</v>
          </cell>
          <cell r="DN136" t="str">
            <v>-</v>
          </cell>
          <cell r="DO136">
            <v>429</v>
          </cell>
          <cell r="DP136" t="str">
            <v>-</v>
          </cell>
          <cell r="DQ136">
            <v>0</v>
          </cell>
          <cell r="DR136" t="str">
            <v>-</v>
          </cell>
          <cell r="DS136">
            <v>118</v>
          </cell>
          <cell r="DT136" t="str">
            <v>-</v>
          </cell>
          <cell r="DU136">
            <v>12</v>
          </cell>
          <cell r="DV136" t="str">
            <v>-</v>
          </cell>
          <cell r="DW136">
            <v>0</v>
          </cell>
          <cell r="DX136" t="str">
            <v>-</v>
          </cell>
          <cell r="DY136">
            <v>64</v>
          </cell>
        </row>
        <row r="137">
          <cell r="C137">
            <v>700000418</v>
          </cell>
          <cell r="D137" t="str">
            <v>SECTOR ARMONIA LICETH</v>
          </cell>
          <cell r="E137">
            <v>2025</v>
          </cell>
          <cell r="F137">
            <v>202514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 t="str">
            <v>-</v>
          </cell>
          <cell r="BQ137" t="str">
            <v>-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 t="str">
            <v>-</v>
          </cell>
          <cell r="BY137" t="str">
            <v>-</v>
          </cell>
          <cell r="BZ137" t="str">
            <v>-</v>
          </cell>
          <cell r="CA137" t="str">
            <v>-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 t="str">
            <v>-</v>
          </cell>
          <cell r="CS137" t="str">
            <v>-</v>
          </cell>
          <cell r="CT137" t="str">
            <v>-</v>
          </cell>
          <cell r="CU137" t="str">
            <v>-</v>
          </cell>
          <cell r="CV137" t="str">
            <v>-</v>
          </cell>
          <cell r="CW137" t="str">
            <v>-</v>
          </cell>
          <cell r="CX137" t="str">
            <v>-</v>
          </cell>
          <cell r="CY137" t="str">
            <v>-</v>
          </cell>
          <cell r="CZ137" t="str">
            <v>-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</row>
        <row r="138">
          <cell r="C138">
            <v>700000420</v>
          </cell>
          <cell r="D138" t="str">
            <v>SECTOR CONGAS MARIA</v>
          </cell>
          <cell r="E138">
            <v>2025</v>
          </cell>
          <cell r="F138">
            <v>202514</v>
          </cell>
          <cell r="G138">
            <v>1557</v>
          </cell>
          <cell r="H138">
            <v>1781</v>
          </cell>
          <cell r="I138">
            <v>644</v>
          </cell>
          <cell r="J138" t="str">
            <v>-</v>
          </cell>
          <cell r="K138">
            <v>-95</v>
          </cell>
          <cell r="L138">
            <v>8</v>
          </cell>
          <cell r="M138">
            <v>492</v>
          </cell>
          <cell r="N138">
            <v>1063</v>
          </cell>
          <cell r="O138">
            <v>0</v>
          </cell>
          <cell r="P138" t="str">
            <v>-</v>
          </cell>
          <cell r="Q138">
            <v>0</v>
          </cell>
          <cell r="R138" t="str">
            <v>-</v>
          </cell>
          <cell r="S138">
            <v>1</v>
          </cell>
          <cell r="T138" t="str">
            <v>-</v>
          </cell>
          <cell r="U138">
            <v>492</v>
          </cell>
          <cell r="V138" t="str">
            <v>-</v>
          </cell>
          <cell r="W138">
            <v>0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402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197</v>
          </cell>
          <cell r="AH138" t="str">
            <v>-</v>
          </cell>
          <cell r="AI138" t="str">
            <v>-</v>
          </cell>
          <cell r="AJ138" t="str">
            <v>-</v>
          </cell>
          <cell r="AK138">
            <v>90</v>
          </cell>
          <cell r="AL138" t="str">
            <v>-</v>
          </cell>
          <cell r="AM138">
            <v>31.599229287090559</v>
          </cell>
          <cell r="AN138">
            <v>64</v>
          </cell>
          <cell r="AO138">
            <v>107</v>
          </cell>
          <cell r="AP138" t="str">
            <v>-</v>
          </cell>
          <cell r="AQ138">
            <v>238</v>
          </cell>
          <cell r="AR138" t="str">
            <v>-</v>
          </cell>
          <cell r="AS138">
            <v>0</v>
          </cell>
          <cell r="AT138" t="str">
            <v>-</v>
          </cell>
          <cell r="AU138">
            <v>55</v>
          </cell>
          <cell r="AV138" t="str">
            <v>-</v>
          </cell>
          <cell r="AW138">
            <v>2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438</v>
          </cell>
          <cell r="BB138">
            <v>916</v>
          </cell>
          <cell r="BC138">
            <v>28.131021194605012</v>
          </cell>
          <cell r="BD138">
            <v>55.1</v>
          </cell>
          <cell r="BE138" t="str">
            <v>-</v>
          </cell>
          <cell r="BF138" t="str">
            <v>-</v>
          </cell>
          <cell r="BG138">
            <v>409507.76</v>
          </cell>
          <cell r="BH138">
            <v>407702</v>
          </cell>
          <cell r="BI138">
            <v>201477820</v>
          </cell>
          <cell r="BJ138">
            <v>433387742</v>
          </cell>
          <cell r="BK138">
            <v>201428680</v>
          </cell>
          <cell r="BL138" t="str">
            <v>-</v>
          </cell>
          <cell r="BM138">
            <v>49140</v>
          </cell>
          <cell r="BN138" t="str">
            <v>-</v>
          </cell>
          <cell r="BO138">
            <v>111453325</v>
          </cell>
          <cell r="BP138" t="str">
            <v>-</v>
          </cell>
          <cell r="BQ138">
            <v>49140</v>
          </cell>
          <cell r="BR138" t="str">
            <v>-</v>
          </cell>
          <cell r="BS138">
            <v>406</v>
          </cell>
          <cell r="BT138" t="str">
            <v>-</v>
          </cell>
          <cell r="BU138">
            <v>111404185</v>
          </cell>
          <cell r="BV138" t="str">
            <v>-</v>
          </cell>
          <cell r="BW138">
            <v>431</v>
          </cell>
          <cell r="BX138" t="str">
            <v>-</v>
          </cell>
          <cell r="BY138">
            <v>580</v>
          </cell>
          <cell r="BZ138" t="str">
            <v>-</v>
          </cell>
          <cell r="CA138">
            <v>79827076</v>
          </cell>
          <cell r="CB138" t="str">
            <v>-</v>
          </cell>
          <cell r="CC138">
            <v>601</v>
          </cell>
          <cell r="CD138" t="str">
            <v>-</v>
          </cell>
          <cell r="CE138">
            <v>569</v>
          </cell>
          <cell r="CF138" t="str">
            <v>-</v>
          </cell>
          <cell r="CG138">
            <v>0</v>
          </cell>
          <cell r="CH138" t="str">
            <v>-</v>
          </cell>
          <cell r="CI138">
            <v>101</v>
          </cell>
          <cell r="CJ138" t="str">
            <v>-</v>
          </cell>
          <cell r="CK138">
            <v>2</v>
          </cell>
          <cell r="CL138" t="str">
            <v>-</v>
          </cell>
          <cell r="CM138">
            <v>10197419</v>
          </cell>
          <cell r="CN138" t="str">
            <v>-</v>
          </cell>
          <cell r="CO138">
            <v>90024495</v>
          </cell>
          <cell r="CP138" t="str">
            <v>-</v>
          </cell>
          <cell r="CQ138">
            <v>0</v>
          </cell>
          <cell r="CR138" t="str">
            <v>-</v>
          </cell>
          <cell r="CS138">
            <v>-36</v>
          </cell>
          <cell r="CT138" t="str">
            <v>-</v>
          </cell>
          <cell r="CU138">
            <v>618</v>
          </cell>
          <cell r="CV138">
            <v>268</v>
          </cell>
          <cell r="CW138">
            <v>266</v>
          </cell>
          <cell r="CX138">
            <v>202</v>
          </cell>
          <cell r="CY138">
            <v>181</v>
          </cell>
          <cell r="CZ138">
            <v>119</v>
          </cell>
          <cell r="DA138">
            <v>135</v>
          </cell>
          <cell r="DB138">
            <v>110</v>
          </cell>
          <cell r="DC138">
            <v>94</v>
          </cell>
          <cell r="DD138">
            <v>79</v>
          </cell>
          <cell r="DE138">
            <v>67</v>
          </cell>
          <cell r="DF138">
            <v>56</v>
          </cell>
          <cell r="DG138">
            <v>296</v>
          </cell>
          <cell r="DH138">
            <v>245</v>
          </cell>
          <cell r="DI138">
            <v>30</v>
          </cell>
          <cell r="DJ138" t="str">
            <v>-</v>
          </cell>
          <cell r="DK138">
            <v>419</v>
          </cell>
          <cell r="DL138" t="str">
            <v>-</v>
          </cell>
          <cell r="DM138">
            <v>494</v>
          </cell>
          <cell r="DN138" t="str">
            <v>-</v>
          </cell>
          <cell r="DO138">
            <v>542</v>
          </cell>
          <cell r="DP138" t="str">
            <v>-</v>
          </cell>
          <cell r="DQ138">
            <v>0</v>
          </cell>
          <cell r="DR138" t="str">
            <v>-</v>
          </cell>
          <cell r="DS138">
            <v>100</v>
          </cell>
          <cell r="DT138" t="str">
            <v>-</v>
          </cell>
          <cell r="DU138">
            <v>2</v>
          </cell>
          <cell r="DV138" t="str">
            <v>-</v>
          </cell>
          <cell r="DW138">
            <v>0</v>
          </cell>
          <cell r="DX138" t="str">
            <v>-</v>
          </cell>
          <cell r="DY138">
            <v>32</v>
          </cell>
        </row>
        <row r="139">
          <cell r="C139">
            <v>700000421</v>
          </cell>
          <cell r="D139" t="str">
            <v>SECTOR BANANO PATRICIA</v>
          </cell>
          <cell r="E139">
            <v>2025</v>
          </cell>
          <cell r="F139">
            <v>202514</v>
          </cell>
          <cell r="G139">
            <v>0</v>
          </cell>
          <cell r="H139" t="str">
            <v>-</v>
          </cell>
          <cell r="I139">
            <v>0</v>
          </cell>
          <cell r="J139" t="str">
            <v>-</v>
          </cell>
          <cell r="K139">
            <v>0</v>
          </cell>
          <cell r="L139" t="str">
            <v>-</v>
          </cell>
          <cell r="M139">
            <v>0</v>
          </cell>
          <cell r="N139" t="str">
            <v>-</v>
          </cell>
          <cell r="O139">
            <v>0</v>
          </cell>
          <cell r="P139" t="str">
            <v>-</v>
          </cell>
          <cell r="Q139">
            <v>0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0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0</v>
          </cell>
          <cell r="AH139" t="str">
            <v>-</v>
          </cell>
          <cell r="AI139" t="str">
            <v>-</v>
          </cell>
          <cell r="AJ139" t="str">
            <v>-</v>
          </cell>
          <cell r="AK139">
            <v>0</v>
          </cell>
          <cell r="AL139" t="str">
            <v>-</v>
          </cell>
          <cell r="AM139">
            <v>0</v>
          </cell>
          <cell r="AN139" t="str">
            <v>-</v>
          </cell>
          <cell r="AO139">
            <v>0</v>
          </cell>
          <cell r="AP139" t="str">
            <v>-</v>
          </cell>
          <cell r="AQ139">
            <v>0</v>
          </cell>
          <cell r="AR139" t="str">
            <v>-</v>
          </cell>
          <cell r="AS139">
            <v>0</v>
          </cell>
          <cell r="AT139" t="str">
            <v>-</v>
          </cell>
          <cell r="AU139">
            <v>0</v>
          </cell>
          <cell r="AV139" t="str">
            <v>-</v>
          </cell>
          <cell r="AW139">
            <v>0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0</v>
          </cell>
          <cell r="BB139" t="str">
            <v>-</v>
          </cell>
          <cell r="BC139">
            <v>0</v>
          </cell>
          <cell r="BD139" t="str">
            <v>-</v>
          </cell>
          <cell r="BE139" t="str">
            <v>-</v>
          </cell>
          <cell r="BF139" t="str">
            <v>-</v>
          </cell>
          <cell r="BG139">
            <v>0</v>
          </cell>
          <cell r="BH139" t="str">
            <v>-</v>
          </cell>
          <cell r="BI139">
            <v>0</v>
          </cell>
          <cell r="BJ139" t="str">
            <v>-</v>
          </cell>
          <cell r="BK139">
            <v>0</v>
          </cell>
          <cell r="BL139" t="str">
            <v>-</v>
          </cell>
          <cell r="BM139">
            <v>0</v>
          </cell>
          <cell r="BN139" t="str">
            <v>-</v>
          </cell>
          <cell r="BO139">
            <v>0</v>
          </cell>
          <cell r="BP139" t="str">
            <v>-</v>
          </cell>
          <cell r="BQ139">
            <v>0</v>
          </cell>
          <cell r="BR139" t="str">
            <v>-</v>
          </cell>
          <cell r="BS139">
            <v>0</v>
          </cell>
          <cell r="BT139" t="str">
            <v>-</v>
          </cell>
          <cell r="BU139">
            <v>0</v>
          </cell>
          <cell r="BV139" t="str">
            <v>-</v>
          </cell>
          <cell r="BW139">
            <v>0</v>
          </cell>
          <cell r="BX139" t="str">
            <v>-</v>
          </cell>
          <cell r="BY139">
            <v>0</v>
          </cell>
          <cell r="BZ139" t="str">
            <v>-</v>
          </cell>
          <cell r="CA139">
            <v>0</v>
          </cell>
          <cell r="CB139" t="str">
            <v>-</v>
          </cell>
          <cell r="CC139">
            <v>0</v>
          </cell>
          <cell r="CD139" t="str">
            <v>-</v>
          </cell>
          <cell r="CE139">
            <v>0</v>
          </cell>
          <cell r="CF139" t="str">
            <v>-</v>
          </cell>
          <cell r="CG139">
            <v>0</v>
          </cell>
          <cell r="CH139" t="str">
            <v>-</v>
          </cell>
          <cell r="CI139">
            <v>0</v>
          </cell>
          <cell r="CJ139" t="str">
            <v>-</v>
          </cell>
          <cell r="CK139">
            <v>0</v>
          </cell>
          <cell r="CL139" t="str">
            <v>-</v>
          </cell>
          <cell r="CM139">
            <v>0</v>
          </cell>
          <cell r="CN139" t="str">
            <v>-</v>
          </cell>
          <cell r="CO139">
            <v>0</v>
          </cell>
          <cell r="CP139" t="str">
            <v>-</v>
          </cell>
          <cell r="CQ139">
            <v>0</v>
          </cell>
          <cell r="CR139" t="str">
            <v>-</v>
          </cell>
          <cell r="CS139">
            <v>0</v>
          </cell>
          <cell r="CT139" t="str">
            <v>-</v>
          </cell>
          <cell r="CU139">
            <v>0</v>
          </cell>
          <cell r="CV139" t="str">
            <v>-</v>
          </cell>
          <cell r="CW139">
            <v>0</v>
          </cell>
          <cell r="CX139" t="str">
            <v>-</v>
          </cell>
          <cell r="CY139">
            <v>0</v>
          </cell>
          <cell r="CZ139" t="str">
            <v>-</v>
          </cell>
          <cell r="DA139">
            <v>0</v>
          </cell>
          <cell r="DB139" t="str">
            <v>-</v>
          </cell>
          <cell r="DC139">
            <v>0</v>
          </cell>
          <cell r="DD139" t="str">
            <v>-</v>
          </cell>
          <cell r="DE139">
            <v>0</v>
          </cell>
          <cell r="DF139" t="str">
            <v>-</v>
          </cell>
          <cell r="DG139">
            <v>0</v>
          </cell>
          <cell r="DH139" t="str">
            <v>-</v>
          </cell>
          <cell r="DI139">
            <v>0</v>
          </cell>
          <cell r="DJ139" t="str">
            <v>-</v>
          </cell>
          <cell r="DK139">
            <v>0</v>
          </cell>
          <cell r="DL139" t="str">
            <v>-</v>
          </cell>
          <cell r="DM139">
            <v>0</v>
          </cell>
          <cell r="DN139" t="str">
            <v>-</v>
          </cell>
          <cell r="DO139">
            <v>0</v>
          </cell>
          <cell r="DP139" t="str">
            <v>-</v>
          </cell>
          <cell r="DQ139">
            <v>0</v>
          </cell>
          <cell r="DR139" t="str">
            <v>-</v>
          </cell>
          <cell r="DS139">
            <v>0</v>
          </cell>
          <cell r="DT139" t="str">
            <v>-</v>
          </cell>
          <cell r="DU139">
            <v>0</v>
          </cell>
          <cell r="DV139" t="str">
            <v>-</v>
          </cell>
          <cell r="DW139">
            <v>0</v>
          </cell>
          <cell r="DX139" t="str">
            <v>-</v>
          </cell>
          <cell r="DY139">
            <v>0</v>
          </cell>
        </row>
        <row r="140">
          <cell r="C140">
            <v>700000422</v>
          </cell>
          <cell r="D140" t="str">
            <v>SECTOR SINTONÍA YULIETH</v>
          </cell>
          <cell r="E140">
            <v>2025</v>
          </cell>
          <cell r="F140">
            <v>202514</v>
          </cell>
          <cell r="G140">
            <v>1492</v>
          </cell>
          <cell r="H140">
            <v>1561</v>
          </cell>
          <cell r="I140">
            <v>544</v>
          </cell>
          <cell r="J140" t="str">
            <v>-</v>
          </cell>
          <cell r="K140">
            <v>-45</v>
          </cell>
          <cell r="L140">
            <v>7</v>
          </cell>
          <cell r="M140">
            <v>660</v>
          </cell>
          <cell r="N140">
            <v>985</v>
          </cell>
          <cell r="O140">
            <v>0</v>
          </cell>
          <cell r="P140" t="str">
            <v>-</v>
          </cell>
          <cell r="Q140">
            <v>1</v>
          </cell>
          <cell r="R140" t="str">
            <v>-</v>
          </cell>
          <cell r="S140">
            <v>1</v>
          </cell>
          <cell r="T140" t="str">
            <v>-</v>
          </cell>
          <cell r="U140">
            <v>659</v>
          </cell>
          <cell r="V140" t="str">
            <v>-</v>
          </cell>
          <cell r="W140">
            <v>0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514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312</v>
          </cell>
          <cell r="AH140" t="str">
            <v>-</v>
          </cell>
          <cell r="AI140" t="str">
            <v>-</v>
          </cell>
          <cell r="AJ140" t="str">
            <v>-</v>
          </cell>
          <cell r="AK140">
            <v>146</v>
          </cell>
          <cell r="AL140" t="str">
            <v>-</v>
          </cell>
          <cell r="AM140">
            <v>44.23592493297587</v>
          </cell>
          <cell r="AN140">
            <v>63.8</v>
          </cell>
          <cell r="AO140">
            <v>166</v>
          </cell>
          <cell r="AP140" t="str">
            <v>-</v>
          </cell>
          <cell r="AQ140">
            <v>258</v>
          </cell>
          <cell r="AR140" t="str">
            <v>-</v>
          </cell>
          <cell r="AS140">
            <v>0</v>
          </cell>
          <cell r="AT140" t="str">
            <v>-</v>
          </cell>
          <cell r="AU140">
            <v>81</v>
          </cell>
          <cell r="AV140" t="str">
            <v>-</v>
          </cell>
          <cell r="AW140">
            <v>9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587</v>
          </cell>
          <cell r="BB140">
            <v>847</v>
          </cell>
          <cell r="BC140">
            <v>39.343163538873995</v>
          </cell>
          <cell r="BD140">
            <v>54.9</v>
          </cell>
          <cell r="BE140" t="str">
            <v>-</v>
          </cell>
          <cell r="BF140" t="str">
            <v>-</v>
          </cell>
          <cell r="BG140">
            <v>452372.35</v>
          </cell>
          <cell r="BH140">
            <v>430716</v>
          </cell>
          <cell r="BI140">
            <v>298565752</v>
          </cell>
          <cell r="BJ140">
            <v>424255280</v>
          </cell>
          <cell r="BK140">
            <v>298303848</v>
          </cell>
          <cell r="BL140" t="str">
            <v>-</v>
          </cell>
          <cell r="BM140">
            <v>261904</v>
          </cell>
          <cell r="BN140" t="str">
            <v>-</v>
          </cell>
          <cell r="BO140">
            <v>219394191</v>
          </cell>
          <cell r="BP140" t="str">
            <v>-</v>
          </cell>
          <cell r="BQ140">
            <v>261904</v>
          </cell>
          <cell r="BR140" t="str">
            <v>-</v>
          </cell>
          <cell r="BS140">
            <v>592</v>
          </cell>
          <cell r="BT140" t="str">
            <v>-</v>
          </cell>
          <cell r="BU140">
            <v>219132287</v>
          </cell>
          <cell r="BV140" t="str">
            <v>-</v>
          </cell>
          <cell r="BW140">
            <v>467</v>
          </cell>
          <cell r="BX140" t="str">
            <v>-</v>
          </cell>
          <cell r="BY140">
            <v>580</v>
          </cell>
          <cell r="BZ140" t="str">
            <v>-</v>
          </cell>
          <cell r="CA140">
            <v>69539083</v>
          </cell>
          <cell r="CB140" t="str">
            <v>-</v>
          </cell>
          <cell r="CC140">
            <v>610</v>
          </cell>
          <cell r="CD140" t="str">
            <v>-</v>
          </cell>
          <cell r="CE140">
            <v>440</v>
          </cell>
          <cell r="CF140" t="str">
            <v>-</v>
          </cell>
          <cell r="CG140">
            <v>0</v>
          </cell>
          <cell r="CH140" t="str">
            <v>-</v>
          </cell>
          <cell r="CI140">
            <v>108</v>
          </cell>
          <cell r="CJ140" t="str">
            <v>-</v>
          </cell>
          <cell r="CK140">
            <v>12</v>
          </cell>
          <cell r="CL140" t="str">
            <v>-</v>
          </cell>
          <cell r="CM140">
            <v>9632478</v>
          </cell>
          <cell r="CN140" t="str">
            <v>-</v>
          </cell>
          <cell r="CO140">
            <v>79171561</v>
          </cell>
          <cell r="CP140" t="str">
            <v>-</v>
          </cell>
          <cell r="CQ140">
            <v>0</v>
          </cell>
          <cell r="CR140" t="str">
            <v>-</v>
          </cell>
          <cell r="CS140">
            <v>-13</v>
          </cell>
          <cell r="CT140" t="str">
            <v>-</v>
          </cell>
          <cell r="CU140">
            <v>463</v>
          </cell>
          <cell r="CV140">
            <v>266</v>
          </cell>
          <cell r="CW140">
            <v>232</v>
          </cell>
          <cell r="CX140">
            <v>196</v>
          </cell>
          <cell r="CY140">
            <v>137</v>
          </cell>
          <cell r="CZ140">
            <v>110</v>
          </cell>
          <cell r="DA140">
            <v>106</v>
          </cell>
          <cell r="DB140">
            <v>96</v>
          </cell>
          <cell r="DC140">
            <v>87</v>
          </cell>
          <cell r="DD140">
            <v>68</v>
          </cell>
          <cell r="DE140">
            <v>65</v>
          </cell>
          <cell r="DF140">
            <v>52</v>
          </cell>
          <cell r="DG140">
            <v>258</v>
          </cell>
          <cell r="DH140">
            <v>216</v>
          </cell>
          <cell r="DI140">
            <v>45</v>
          </cell>
          <cell r="DJ140" t="str">
            <v>-</v>
          </cell>
          <cell r="DK140">
            <v>424</v>
          </cell>
          <cell r="DL140" t="str">
            <v>-</v>
          </cell>
          <cell r="DM140">
            <v>524</v>
          </cell>
          <cell r="DN140" t="str">
            <v>-</v>
          </cell>
          <cell r="DO140">
            <v>427</v>
          </cell>
          <cell r="DP140" t="str">
            <v>-</v>
          </cell>
          <cell r="DQ140">
            <v>0</v>
          </cell>
          <cell r="DR140" t="str">
            <v>-</v>
          </cell>
          <cell r="DS140">
            <v>105</v>
          </cell>
          <cell r="DT140" t="str">
            <v>-</v>
          </cell>
          <cell r="DU140">
            <v>12</v>
          </cell>
          <cell r="DV140" t="str">
            <v>-</v>
          </cell>
          <cell r="DW140">
            <v>0</v>
          </cell>
          <cell r="DX140" t="str">
            <v>-</v>
          </cell>
          <cell r="DY140">
            <v>52</v>
          </cell>
        </row>
        <row r="141">
          <cell r="C141">
            <v>700000423</v>
          </cell>
          <cell r="D141" t="str">
            <v>SECTOR ARMONÍA CLAUDIA</v>
          </cell>
          <cell r="E141">
            <v>2025</v>
          </cell>
          <cell r="F141">
            <v>202514</v>
          </cell>
          <cell r="G141">
            <v>1608</v>
          </cell>
          <cell r="H141">
            <v>1517</v>
          </cell>
          <cell r="I141">
            <v>574</v>
          </cell>
          <cell r="J141" t="str">
            <v>-</v>
          </cell>
          <cell r="K141">
            <v>4</v>
          </cell>
          <cell r="L141">
            <v>8</v>
          </cell>
          <cell r="M141">
            <v>1041</v>
          </cell>
          <cell r="N141">
            <v>1021</v>
          </cell>
          <cell r="O141">
            <v>0</v>
          </cell>
          <cell r="P141" t="str">
            <v>-</v>
          </cell>
          <cell r="Q141">
            <v>1</v>
          </cell>
          <cell r="R141" t="str">
            <v>-</v>
          </cell>
          <cell r="S141">
            <v>5</v>
          </cell>
          <cell r="T141" t="str">
            <v>-</v>
          </cell>
          <cell r="U141">
            <v>1038</v>
          </cell>
          <cell r="V141" t="str">
            <v>-</v>
          </cell>
          <cell r="W141">
            <v>2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782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>
            <v>563</v>
          </cell>
          <cell r="AH141" t="str">
            <v>-</v>
          </cell>
          <cell r="AI141" t="str">
            <v>-</v>
          </cell>
          <cell r="AJ141" t="str">
            <v>-</v>
          </cell>
          <cell r="AK141">
            <v>259</v>
          </cell>
          <cell r="AL141" t="str">
            <v>-</v>
          </cell>
          <cell r="AM141">
            <v>64.738805970149244</v>
          </cell>
          <cell r="AN141">
            <v>63.3</v>
          </cell>
          <cell r="AO141">
            <v>304</v>
          </cell>
          <cell r="AP141" t="str">
            <v>-</v>
          </cell>
          <cell r="AQ141">
            <v>366</v>
          </cell>
          <cell r="AR141" t="str">
            <v>-</v>
          </cell>
          <cell r="AS141">
            <v>0</v>
          </cell>
          <cell r="AT141" t="str">
            <v>-</v>
          </cell>
          <cell r="AU141">
            <v>103</v>
          </cell>
          <cell r="AV141" t="str">
            <v>-</v>
          </cell>
          <cell r="AW141">
            <v>9</v>
          </cell>
          <cell r="AX141" t="str">
            <v>-</v>
          </cell>
          <cell r="AY141" t="str">
            <v>-</v>
          </cell>
          <cell r="AZ141" t="str">
            <v>-</v>
          </cell>
          <cell r="BA141">
            <v>896</v>
          </cell>
          <cell r="BB141">
            <v>870</v>
          </cell>
          <cell r="BC141">
            <v>55.721393034825873</v>
          </cell>
          <cell r="BD141">
            <v>53.9</v>
          </cell>
          <cell r="BE141" t="str">
            <v>-</v>
          </cell>
          <cell r="BF141" t="str">
            <v>-</v>
          </cell>
          <cell r="BG141">
            <v>405857.92</v>
          </cell>
          <cell r="BH141">
            <v>413730</v>
          </cell>
          <cell r="BI141">
            <v>422498090.49000001</v>
          </cell>
          <cell r="BJ141">
            <v>422418000</v>
          </cell>
          <cell r="BK141">
            <v>420474796</v>
          </cell>
          <cell r="BL141" t="str">
            <v>-</v>
          </cell>
          <cell r="BM141">
            <v>2023294.49</v>
          </cell>
          <cell r="BN141" t="str">
            <v>-</v>
          </cell>
          <cell r="BO141">
            <v>284829273.49000001</v>
          </cell>
          <cell r="BP141" t="str">
            <v>-</v>
          </cell>
          <cell r="BQ141">
            <v>2023294.49</v>
          </cell>
          <cell r="BR141" t="str">
            <v>-</v>
          </cell>
          <cell r="BS141">
            <v>859</v>
          </cell>
          <cell r="BT141" t="str">
            <v>-</v>
          </cell>
          <cell r="BU141">
            <v>282805979</v>
          </cell>
          <cell r="BV141" t="str">
            <v>-</v>
          </cell>
          <cell r="BW141">
            <v>769</v>
          </cell>
          <cell r="BX141" t="str">
            <v>-</v>
          </cell>
          <cell r="BY141">
            <v>673</v>
          </cell>
          <cell r="BZ141" t="str">
            <v>-</v>
          </cell>
          <cell r="CA141">
            <v>122127497</v>
          </cell>
          <cell r="CB141" t="str">
            <v>-</v>
          </cell>
          <cell r="CC141">
            <v>576</v>
          </cell>
          <cell r="CD141" t="str">
            <v>-</v>
          </cell>
          <cell r="CE141">
            <v>471</v>
          </cell>
          <cell r="CF141" t="str">
            <v>-</v>
          </cell>
          <cell r="CG141">
            <v>0</v>
          </cell>
          <cell r="CH141" t="str">
            <v>-</v>
          </cell>
          <cell r="CI141">
            <v>110</v>
          </cell>
          <cell r="CJ141" t="str">
            <v>-</v>
          </cell>
          <cell r="CK141">
            <v>9</v>
          </cell>
          <cell r="CL141" t="str">
            <v>-</v>
          </cell>
          <cell r="CM141">
            <v>15541320</v>
          </cell>
          <cell r="CN141" t="str">
            <v>-</v>
          </cell>
          <cell r="CO141">
            <v>137668817</v>
          </cell>
          <cell r="CP141" t="str">
            <v>-</v>
          </cell>
          <cell r="CQ141">
            <v>0</v>
          </cell>
          <cell r="CR141" t="str">
            <v>-</v>
          </cell>
          <cell r="CS141">
            <v>10</v>
          </cell>
          <cell r="CT141" t="str">
            <v>-</v>
          </cell>
          <cell r="CU141">
            <v>243</v>
          </cell>
          <cell r="CV141">
            <v>297</v>
          </cell>
          <cell r="CW141">
            <v>211</v>
          </cell>
          <cell r="CX141">
            <v>191</v>
          </cell>
          <cell r="CY141">
            <v>113</v>
          </cell>
          <cell r="CZ141">
            <v>106</v>
          </cell>
          <cell r="DA141">
            <v>95</v>
          </cell>
          <cell r="DB141">
            <v>93</v>
          </cell>
          <cell r="DC141">
            <v>66</v>
          </cell>
          <cell r="DD141">
            <v>61</v>
          </cell>
          <cell r="DE141">
            <v>70</v>
          </cell>
          <cell r="DF141">
            <v>66</v>
          </cell>
          <cell r="DG141">
            <v>231</v>
          </cell>
          <cell r="DH141">
            <v>220</v>
          </cell>
          <cell r="DI141">
            <v>66</v>
          </cell>
          <cell r="DJ141" t="str">
            <v>-</v>
          </cell>
          <cell r="DK141">
            <v>525</v>
          </cell>
          <cell r="DL141" t="str">
            <v>-</v>
          </cell>
          <cell r="DM141">
            <v>509</v>
          </cell>
          <cell r="DN141" t="str">
            <v>-</v>
          </cell>
          <cell r="DO141">
            <v>456</v>
          </cell>
          <cell r="DP141" t="str">
            <v>-</v>
          </cell>
          <cell r="DQ141">
            <v>0</v>
          </cell>
          <cell r="DR141" t="str">
            <v>-</v>
          </cell>
          <cell r="DS141">
            <v>109</v>
          </cell>
          <cell r="DT141" t="str">
            <v>-</v>
          </cell>
          <cell r="DU141">
            <v>9</v>
          </cell>
          <cell r="DV141" t="str">
            <v>-</v>
          </cell>
          <cell r="DW141">
            <v>0</v>
          </cell>
          <cell r="DX141" t="str">
            <v>-</v>
          </cell>
          <cell r="DY141">
            <v>81</v>
          </cell>
        </row>
        <row r="142">
          <cell r="C142">
            <v>700000425</v>
          </cell>
          <cell r="D142" t="str">
            <v>SECTOR CURUBA</v>
          </cell>
          <cell r="E142">
            <v>2025</v>
          </cell>
          <cell r="F142">
            <v>202514</v>
          </cell>
          <cell r="G142">
            <v>0</v>
          </cell>
          <cell r="H142" t="str">
            <v>-</v>
          </cell>
          <cell r="I142">
            <v>0</v>
          </cell>
          <cell r="J142" t="str">
            <v>-</v>
          </cell>
          <cell r="K142">
            <v>0</v>
          </cell>
          <cell r="L142" t="str">
            <v>-</v>
          </cell>
          <cell r="M142">
            <v>0</v>
          </cell>
          <cell r="N142" t="str">
            <v>-</v>
          </cell>
          <cell r="O142">
            <v>0</v>
          </cell>
          <cell r="P142" t="str">
            <v>-</v>
          </cell>
          <cell r="Q142">
            <v>0</v>
          </cell>
          <cell r="R142" t="str">
            <v>-</v>
          </cell>
          <cell r="S142">
            <v>0</v>
          </cell>
          <cell r="T142" t="str">
            <v>-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0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0</v>
          </cell>
          <cell r="AH142" t="str">
            <v>-</v>
          </cell>
          <cell r="AI142" t="str">
            <v>-</v>
          </cell>
          <cell r="AJ142" t="str">
            <v>-</v>
          </cell>
          <cell r="AK142">
            <v>0</v>
          </cell>
          <cell r="AL142" t="str">
            <v>-</v>
          </cell>
          <cell r="AM142">
            <v>0</v>
          </cell>
          <cell r="AN142" t="str">
            <v>-</v>
          </cell>
          <cell r="AO142">
            <v>0</v>
          </cell>
          <cell r="AP142" t="str">
            <v>-</v>
          </cell>
          <cell r="AQ142">
            <v>0</v>
          </cell>
          <cell r="AR142" t="str">
            <v>-</v>
          </cell>
          <cell r="AS142">
            <v>0</v>
          </cell>
          <cell r="AT142" t="str">
            <v>-</v>
          </cell>
          <cell r="AU142">
            <v>0</v>
          </cell>
          <cell r="AV142" t="str">
            <v>-</v>
          </cell>
          <cell r="AW142">
            <v>0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0</v>
          </cell>
          <cell r="BB142" t="str">
            <v>-</v>
          </cell>
          <cell r="BC142">
            <v>0</v>
          </cell>
          <cell r="BD142" t="str">
            <v>-</v>
          </cell>
          <cell r="BE142" t="str">
            <v>-</v>
          </cell>
          <cell r="BF142" t="str">
            <v>-</v>
          </cell>
          <cell r="BG142">
            <v>0</v>
          </cell>
          <cell r="BH142" t="str">
            <v>-</v>
          </cell>
          <cell r="BI142">
            <v>0</v>
          </cell>
          <cell r="BJ142" t="str">
            <v>-</v>
          </cell>
          <cell r="BK142">
            <v>0</v>
          </cell>
          <cell r="BL142" t="str">
            <v>-</v>
          </cell>
          <cell r="BM142">
            <v>0</v>
          </cell>
          <cell r="BN142" t="str">
            <v>-</v>
          </cell>
          <cell r="BO142">
            <v>0</v>
          </cell>
          <cell r="BP142" t="str">
            <v>-</v>
          </cell>
          <cell r="BQ142">
            <v>0</v>
          </cell>
          <cell r="BR142" t="str">
            <v>-</v>
          </cell>
          <cell r="BS142">
            <v>0</v>
          </cell>
          <cell r="BT142" t="str">
            <v>-</v>
          </cell>
          <cell r="BU142">
            <v>0</v>
          </cell>
          <cell r="BV142" t="str">
            <v>-</v>
          </cell>
          <cell r="BW142">
            <v>0</v>
          </cell>
          <cell r="BX142" t="str">
            <v>-</v>
          </cell>
          <cell r="BY142">
            <v>0</v>
          </cell>
          <cell r="BZ142" t="str">
            <v>-</v>
          </cell>
          <cell r="CA142">
            <v>0</v>
          </cell>
          <cell r="CB142" t="str">
            <v>-</v>
          </cell>
          <cell r="CC142">
            <v>0</v>
          </cell>
          <cell r="CD142" t="str">
            <v>-</v>
          </cell>
          <cell r="CE142">
            <v>0</v>
          </cell>
          <cell r="CF142" t="str">
            <v>-</v>
          </cell>
          <cell r="CG142">
            <v>0</v>
          </cell>
          <cell r="CH142" t="str">
            <v>-</v>
          </cell>
          <cell r="CI142">
            <v>0</v>
          </cell>
          <cell r="CJ142" t="str">
            <v>-</v>
          </cell>
          <cell r="CK142">
            <v>0</v>
          </cell>
          <cell r="CL142" t="str">
            <v>-</v>
          </cell>
          <cell r="CM142">
            <v>0</v>
          </cell>
          <cell r="CN142" t="str">
            <v>-</v>
          </cell>
          <cell r="CO142">
            <v>0</v>
          </cell>
          <cell r="CP142" t="str">
            <v>-</v>
          </cell>
          <cell r="CQ142">
            <v>0</v>
          </cell>
          <cell r="CR142" t="str">
            <v>-</v>
          </cell>
          <cell r="CS142">
            <v>0</v>
          </cell>
          <cell r="CT142" t="str">
            <v>-</v>
          </cell>
          <cell r="CU142">
            <v>0</v>
          </cell>
          <cell r="CV142" t="str">
            <v>-</v>
          </cell>
          <cell r="CW142">
            <v>0</v>
          </cell>
          <cell r="CX142" t="str">
            <v>-</v>
          </cell>
          <cell r="CY142">
            <v>0</v>
          </cell>
          <cell r="CZ142" t="str">
            <v>-</v>
          </cell>
          <cell r="DA142">
            <v>0</v>
          </cell>
          <cell r="DB142" t="str">
            <v>-</v>
          </cell>
          <cell r="DC142">
            <v>0</v>
          </cell>
          <cell r="DD142" t="str">
            <v>-</v>
          </cell>
          <cell r="DE142">
            <v>0</v>
          </cell>
          <cell r="DF142" t="str">
            <v>-</v>
          </cell>
          <cell r="DG142">
            <v>0</v>
          </cell>
          <cell r="DH142" t="str">
            <v>-</v>
          </cell>
          <cell r="DI142">
            <v>0</v>
          </cell>
          <cell r="DJ142" t="str">
            <v>-</v>
          </cell>
          <cell r="DK142">
            <v>0</v>
          </cell>
          <cell r="DL142" t="str">
            <v>-</v>
          </cell>
          <cell r="DM142">
            <v>0</v>
          </cell>
          <cell r="DN142" t="str">
            <v>-</v>
          </cell>
          <cell r="DO142">
            <v>0</v>
          </cell>
          <cell r="DP142" t="str">
            <v>-</v>
          </cell>
          <cell r="DQ142">
            <v>0</v>
          </cell>
          <cell r="DR142" t="str">
            <v>-</v>
          </cell>
          <cell r="DS142">
            <v>0</v>
          </cell>
          <cell r="DT142" t="str">
            <v>-</v>
          </cell>
          <cell r="DU142">
            <v>0</v>
          </cell>
          <cell r="DV142" t="str">
            <v>-</v>
          </cell>
          <cell r="DW142">
            <v>0</v>
          </cell>
          <cell r="DX142" t="str">
            <v>-</v>
          </cell>
          <cell r="DY142">
            <v>0</v>
          </cell>
        </row>
        <row r="143">
          <cell r="C143">
            <v>700000427</v>
          </cell>
          <cell r="D143" t="str">
            <v>SECTOR GROSELLA CLAUDIA</v>
          </cell>
          <cell r="E143">
            <v>2025</v>
          </cell>
          <cell r="F143">
            <v>202514</v>
          </cell>
          <cell r="G143">
            <v>0</v>
          </cell>
          <cell r="H143" t="str">
            <v>-</v>
          </cell>
          <cell r="I143">
            <v>0</v>
          </cell>
          <cell r="J143" t="str">
            <v>-</v>
          </cell>
          <cell r="K143">
            <v>0</v>
          </cell>
          <cell r="L143" t="str">
            <v>-</v>
          </cell>
          <cell r="M143">
            <v>0</v>
          </cell>
          <cell r="N143" t="str">
            <v>-</v>
          </cell>
          <cell r="O143">
            <v>0</v>
          </cell>
          <cell r="P143" t="str">
            <v>-</v>
          </cell>
          <cell r="Q143">
            <v>0</v>
          </cell>
          <cell r="R143" t="str">
            <v>-</v>
          </cell>
          <cell r="S143">
            <v>0</v>
          </cell>
          <cell r="T143" t="str">
            <v>-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0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>
            <v>0</v>
          </cell>
          <cell r="AH143" t="str">
            <v>-</v>
          </cell>
          <cell r="AI143" t="str">
            <v>-</v>
          </cell>
          <cell r="AJ143" t="str">
            <v>-</v>
          </cell>
          <cell r="AK143">
            <v>0</v>
          </cell>
          <cell r="AL143" t="str">
            <v>-</v>
          </cell>
          <cell r="AM143">
            <v>0</v>
          </cell>
          <cell r="AN143" t="str">
            <v>-</v>
          </cell>
          <cell r="AO143">
            <v>0</v>
          </cell>
          <cell r="AP143" t="str">
            <v>-</v>
          </cell>
          <cell r="AQ143">
            <v>0</v>
          </cell>
          <cell r="AR143" t="str">
            <v>-</v>
          </cell>
          <cell r="AS143">
            <v>0</v>
          </cell>
          <cell r="AT143" t="str">
            <v>-</v>
          </cell>
          <cell r="AU143">
            <v>0</v>
          </cell>
          <cell r="AV143" t="str">
            <v>-</v>
          </cell>
          <cell r="AW143">
            <v>0</v>
          </cell>
          <cell r="AX143" t="str">
            <v>-</v>
          </cell>
          <cell r="AY143" t="str">
            <v>-</v>
          </cell>
          <cell r="AZ143" t="str">
            <v>-</v>
          </cell>
          <cell r="BA143">
            <v>0</v>
          </cell>
          <cell r="BB143" t="str">
            <v>-</v>
          </cell>
          <cell r="BC143">
            <v>0</v>
          </cell>
          <cell r="BD143" t="str">
            <v>-</v>
          </cell>
          <cell r="BE143" t="str">
            <v>-</v>
          </cell>
          <cell r="BF143" t="str">
            <v>-</v>
          </cell>
          <cell r="BG143">
            <v>0</v>
          </cell>
          <cell r="BH143" t="str">
            <v>-</v>
          </cell>
          <cell r="BI143">
            <v>0</v>
          </cell>
          <cell r="BJ143" t="str">
            <v>-</v>
          </cell>
          <cell r="BK143">
            <v>0</v>
          </cell>
          <cell r="BL143" t="str">
            <v>-</v>
          </cell>
          <cell r="BM143">
            <v>0</v>
          </cell>
          <cell r="BN143" t="str">
            <v>-</v>
          </cell>
          <cell r="BO143">
            <v>0</v>
          </cell>
          <cell r="BP143" t="str">
            <v>-</v>
          </cell>
          <cell r="BQ143">
            <v>0</v>
          </cell>
          <cell r="BR143" t="str">
            <v>-</v>
          </cell>
          <cell r="BS143">
            <v>0</v>
          </cell>
          <cell r="BT143" t="str">
            <v>-</v>
          </cell>
          <cell r="BU143">
            <v>0</v>
          </cell>
          <cell r="BV143" t="str">
            <v>-</v>
          </cell>
          <cell r="BW143">
            <v>0</v>
          </cell>
          <cell r="BX143" t="str">
            <v>-</v>
          </cell>
          <cell r="BY143">
            <v>0</v>
          </cell>
          <cell r="BZ143" t="str">
            <v>-</v>
          </cell>
          <cell r="CA143">
            <v>0</v>
          </cell>
          <cell r="CB143" t="str">
            <v>-</v>
          </cell>
          <cell r="CC143">
            <v>0</v>
          </cell>
          <cell r="CD143" t="str">
            <v>-</v>
          </cell>
          <cell r="CE143">
            <v>0</v>
          </cell>
          <cell r="CF143" t="str">
            <v>-</v>
          </cell>
          <cell r="CG143">
            <v>0</v>
          </cell>
          <cell r="CH143" t="str">
            <v>-</v>
          </cell>
          <cell r="CI143">
            <v>0</v>
          </cell>
          <cell r="CJ143" t="str">
            <v>-</v>
          </cell>
          <cell r="CK143">
            <v>0</v>
          </cell>
          <cell r="CL143" t="str">
            <v>-</v>
          </cell>
          <cell r="CM143">
            <v>0</v>
          </cell>
          <cell r="CN143" t="str">
            <v>-</v>
          </cell>
          <cell r="CO143">
            <v>0</v>
          </cell>
          <cell r="CP143" t="str">
            <v>-</v>
          </cell>
          <cell r="CQ143">
            <v>0</v>
          </cell>
          <cell r="CR143" t="str">
            <v>-</v>
          </cell>
          <cell r="CS143">
            <v>0</v>
          </cell>
          <cell r="CT143" t="str">
            <v>-</v>
          </cell>
          <cell r="CU143">
            <v>0</v>
          </cell>
          <cell r="CV143" t="str">
            <v>-</v>
          </cell>
          <cell r="CW143">
            <v>0</v>
          </cell>
          <cell r="CX143" t="str">
            <v>-</v>
          </cell>
          <cell r="CY143">
            <v>0</v>
          </cell>
          <cell r="CZ143" t="str">
            <v>-</v>
          </cell>
          <cell r="DA143">
            <v>0</v>
          </cell>
          <cell r="DB143" t="str">
            <v>-</v>
          </cell>
          <cell r="DC143">
            <v>0</v>
          </cell>
          <cell r="DD143" t="str">
            <v>-</v>
          </cell>
          <cell r="DE143">
            <v>0</v>
          </cell>
          <cell r="DF143" t="str">
            <v>-</v>
          </cell>
          <cell r="DG143">
            <v>0</v>
          </cell>
          <cell r="DH143" t="str">
            <v>-</v>
          </cell>
          <cell r="DI143">
            <v>0</v>
          </cell>
          <cell r="DJ143" t="str">
            <v>-</v>
          </cell>
          <cell r="DK143">
            <v>0</v>
          </cell>
          <cell r="DL143" t="str">
            <v>-</v>
          </cell>
          <cell r="DM143">
            <v>0</v>
          </cell>
          <cell r="DN143" t="str">
            <v>-</v>
          </cell>
          <cell r="DO143">
            <v>0</v>
          </cell>
          <cell r="DP143" t="str">
            <v>-</v>
          </cell>
          <cell r="DQ143">
            <v>0</v>
          </cell>
          <cell r="DR143" t="str">
            <v>-</v>
          </cell>
          <cell r="DS143">
            <v>0</v>
          </cell>
          <cell r="DT143" t="str">
            <v>-</v>
          </cell>
          <cell r="DU143">
            <v>0</v>
          </cell>
          <cell r="DV143" t="str">
            <v>-</v>
          </cell>
          <cell r="DW143">
            <v>0</v>
          </cell>
          <cell r="DX143" t="str">
            <v>-</v>
          </cell>
          <cell r="DY143">
            <v>0</v>
          </cell>
        </row>
        <row r="144">
          <cell r="C144">
            <v>700000428</v>
          </cell>
          <cell r="D144" t="str">
            <v>SECTOR GALERÍA YURIETH</v>
          </cell>
          <cell r="E144">
            <v>2025</v>
          </cell>
          <cell r="F144">
            <v>202514</v>
          </cell>
          <cell r="G144">
            <v>1485</v>
          </cell>
          <cell r="H144">
            <v>1523</v>
          </cell>
          <cell r="I144">
            <v>538</v>
          </cell>
          <cell r="J144" t="str">
            <v>-</v>
          </cell>
          <cell r="K144">
            <v>0</v>
          </cell>
          <cell r="L144">
            <v>7</v>
          </cell>
          <cell r="M144">
            <v>1053</v>
          </cell>
          <cell r="N144">
            <v>949</v>
          </cell>
          <cell r="O144">
            <v>0</v>
          </cell>
          <cell r="P144" t="str">
            <v>-</v>
          </cell>
          <cell r="Q144">
            <v>0</v>
          </cell>
          <cell r="R144" t="str">
            <v>-</v>
          </cell>
          <cell r="S144">
            <v>0</v>
          </cell>
          <cell r="T144" t="str">
            <v>-</v>
          </cell>
          <cell r="U144">
            <v>1052</v>
          </cell>
          <cell r="V144" t="str">
            <v>-</v>
          </cell>
          <cell r="W144">
            <v>0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810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587</v>
          </cell>
          <cell r="AH144" t="str">
            <v>-</v>
          </cell>
          <cell r="AI144" t="str">
            <v>-</v>
          </cell>
          <cell r="AJ144" t="str">
            <v>-</v>
          </cell>
          <cell r="AK144">
            <v>243</v>
          </cell>
          <cell r="AL144" t="str">
            <v>-</v>
          </cell>
          <cell r="AM144">
            <v>70.909090909090907</v>
          </cell>
          <cell r="AN144">
            <v>63.6</v>
          </cell>
          <cell r="AO144">
            <v>344</v>
          </cell>
          <cell r="AP144" t="str">
            <v>-</v>
          </cell>
          <cell r="AQ144">
            <v>367</v>
          </cell>
          <cell r="AR144" t="str">
            <v>-</v>
          </cell>
          <cell r="AS144">
            <v>0</v>
          </cell>
          <cell r="AT144" t="str">
            <v>-</v>
          </cell>
          <cell r="AU144">
            <v>95</v>
          </cell>
          <cell r="AV144" t="str">
            <v>-</v>
          </cell>
          <cell r="AW144">
            <v>4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935</v>
          </cell>
          <cell r="BB144">
            <v>820</v>
          </cell>
          <cell r="BC144">
            <v>62.962962962962962</v>
          </cell>
          <cell r="BD144">
            <v>54.9</v>
          </cell>
          <cell r="BE144" t="str">
            <v>-</v>
          </cell>
          <cell r="BF144" t="str">
            <v>-</v>
          </cell>
          <cell r="BG144">
            <v>365118.22</v>
          </cell>
          <cell r="BH144">
            <v>399685</v>
          </cell>
          <cell r="BI144">
            <v>384469481</v>
          </cell>
          <cell r="BJ144">
            <v>379300727</v>
          </cell>
          <cell r="BK144">
            <v>384469481</v>
          </cell>
          <cell r="BL144" t="str">
            <v>-</v>
          </cell>
          <cell r="BM144">
            <v>0</v>
          </cell>
          <cell r="BN144" t="str">
            <v>-</v>
          </cell>
          <cell r="BO144">
            <v>239002111</v>
          </cell>
          <cell r="BP144" t="str">
            <v>-</v>
          </cell>
          <cell r="BQ144">
            <v>0</v>
          </cell>
          <cell r="BR144" t="str">
            <v>-</v>
          </cell>
          <cell r="BS144">
            <v>880</v>
          </cell>
          <cell r="BT144" t="str">
            <v>-</v>
          </cell>
          <cell r="BU144">
            <v>239002111</v>
          </cell>
          <cell r="BV144" t="str">
            <v>-</v>
          </cell>
          <cell r="BW144">
            <v>841</v>
          </cell>
          <cell r="BX144" t="str">
            <v>-</v>
          </cell>
          <cell r="BY144">
            <v>534</v>
          </cell>
          <cell r="BZ144" t="str">
            <v>-</v>
          </cell>
          <cell r="CA144">
            <v>126124374</v>
          </cell>
          <cell r="CB144" t="str">
            <v>-</v>
          </cell>
          <cell r="CC144">
            <v>582</v>
          </cell>
          <cell r="CD144" t="str">
            <v>-</v>
          </cell>
          <cell r="CE144">
            <v>444</v>
          </cell>
          <cell r="CF144" t="str">
            <v>-</v>
          </cell>
          <cell r="CG144">
            <v>0</v>
          </cell>
          <cell r="CH144" t="str">
            <v>-</v>
          </cell>
          <cell r="CI144">
            <v>100</v>
          </cell>
          <cell r="CJ144" t="str">
            <v>-</v>
          </cell>
          <cell r="CK144">
            <v>4</v>
          </cell>
          <cell r="CL144" t="str">
            <v>-</v>
          </cell>
          <cell r="CM144">
            <v>19342996</v>
          </cell>
          <cell r="CN144" t="str">
            <v>-</v>
          </cell>
          <cell r="CO144">
            <v>145467370</v>
          </cell>
          <cell r="CP144" t="str">
            <v>-</v>
          </cell>
          <cell r="CQ144">
            <v>0</v>
          </cell>
          <cell r="CR144" t="str">
            <v>-</v>
          </cell>
          <cell r="CS144">
            <v>21</v>
          </cell>
          <cell r="CT144" t="str">
            <v>-</v>
          </cell>
          <cell r="CU144">
            <v>182</v>
          </cell>
          <cell r="CV144">
            <v>296</v>
          </cell>
          <cell r="CW144">
            <v>179</v>
          </cell>
          <cell r="CX144">
            <v>173</v>
          </cell>
          <cell r="CY144">
            <v>71</v>
          </cell>
          <cell r="CZ144">
            <v>79</v>
          </cell>
          <cell r="DA144">
            <v>82</v>
          </cell>
          <cell r="DB144">
            <v>79</v>
          </cell>
          <cell r="DC144">
            <v>47</v>
          </cell>
          <cell r="DD144">
            <v>42</v>
          </cell>
          <cell r="DE144">
            <v>50</v>
          </cell>
          <cell r="DF144">
            <v>47</v>
          </cell>
          <cell r="DG144">
            <v>179</v>
          </cell>
          <cell r="DH144">
            <v>168</v>
          </cell>
          <cell r="DI144">
            <v>59</v>
          </cell>
          <cell r="DJ144" t="str">
            <v>-</v>
          </cell>
          <cell r="DK144">
            <v>426</v>
          </cell>
          <cell r="DL144" t="str">
            <v>-</v>
          </cell>
          <cell r="DM144">
            <v>521</v>
          </cell>
          <cell r="DN144" t="str">
            <v>-</v>
          </cell>
          <cell r="DO144">
            <v>434</v>
          </cell>
          <cell r="DP144" t="str">
            <v>-</v>
          </cell>
          <cell r="DQ144">
            <v>0</v>
          </cell>
          <cell r="DR144" t="str">
            <v>-</v>
          </cell>
          <cell r="DS144">
            <v>100</v>
          </cell>
          <cell r="DT144" t="str">
            <v>-</v>
          </cell>
          <cell r="DU144">
            <v>4</v>
          </cell>
          <cell r="DV144" t="str">
            <v>-</v>
          </cell>
          <cell r="DW144">
            <v>0</v>
          </cell>
          <cell r="DX144" t="str">
            <v>-</v>
          </cell>
          <cell r="DY144">
            <v>71</v>
          </cell>
        </row>
        <row r="145">
          <cell r="C145">
            <v>700000429</v>
          </cell>
          <cell r="D145" t="str">
            <v>SECTOR FRESA ALI</v>
          </cell>
          <cell r="E145">
            <v>2025</v>
          </cell>
          <cell r="F145">
            <v>202514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  <cell r="BC145" t="str">
            <v>-</v>
          </cell>
          <cell r="BD145" t="str">
            <v>-</v>
          </cell>
          <cell r="BE145" t="str">
            <v>-</v>
          </cell>
          <cell r="BF145" t="str">
            <v>-</v>
          </cell>
          <cell r="BG145" t="str">
            <v>-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 t="str">
            <v>-</v>
          </cell>
          <cell r="BO145" t="str">
            <v>-</v>
          </cell>
          <cell r="BP145" t="str">
            <v>-</v>
          </cell>
          <cell r="BQ145" t="str">
            <v>-</v>
          </cell>
          <cell r="BR145" t="str">
            <v>-</v>
          </cell>
          <cell r="BS145" t="str">
            <v>-</v>
          </cell>
          <cell r="BT145" t="str">
            <v>-</v>
          </cell>
          <cell r="BU145" t="str">
            <v>-</v>
          </cell>
          <cell r="BV145" t="str">
            <v>-</v>
          </cell>
          <cell r="BW145" t="str">
            <v>-</v>
          </cell>
          <cell r="BX145" t="str">
            <v>-</v>
          </cell>
          <cell r="BY145" t="str">
            <v>-</v>
          </cell>
          <cell r="BZ145" t="str">
            <v>-</v>
          </cell>
          <cell r="CA145" t="str">
            <v>-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 t="str">
            <v>-</v>
          </cell>
          <cell r="CN145" t="str">
            <v>-</v>
          </cell>
          <cell r="CO145" t="str">
            <v>-</v>
          </cell>
          <cell r="CP145" t="str">
            <v>-</v>
          </cell>
          <cell r="CQ145" t="str">
            <v>-</v>
          </cell>
          <cell r="CR145" t="str">
            <v>-</v>
          </cell>
          <cell r="CS145" t="str">
            <v>-</v>
          </cell>
          <cell r="CT145" t="str">
            <v>-</v>
          </cell>
          <cell r="CU145" t="str">
            <v>-</v>
          </cell>
          <cell r="CV145" t="str">
            <v>-</v>
          </cell>
          <cell r="CW145" t="str">
            <v>-</v>
          </cell>
          <cell r="CX145" t="str">
            <v>-</v>
          </cell>
          <cell r="CY145" t="str">
            <v>-</v>
          </cell>
          <cell r="CZ145" t="str">
            <v>-</v>
          </cell>
          <cell r="DA145" t="str">
            <v>-</v>
          </cell>
          <cell r="DB145" t="str">
            <v>-</v>
          </cell>
          <cell r="DC145" t="str">
            <v>-</v>
          </cell>
          <cell r="DD145" t="str">
            <v>-</v>
          </cell>
          <cell r="DE145" t="str">
            <v>-</v>
          </cell>
          <cell r="DF145" t="str">
            <v>-</v>
          </cell>
          <cell r="DG145" t="str">
            <v>-</v>
          </cell>
          <cell r="DH145" t="str">
            <v>-</v>
          </cell>
          <cell r="DI145" t="str">
            <v>-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 t="str">
            <v>-</v>
          </cell>
          <cell r="DX145" t="str">
            <v>-</v>
          </cell>
          <cell r="DY145" t="str">
            <v>-</v>
          </cell>
        </row>
        <row r="146">
          <cell r="C146">
            <v>700000435</v>
          </cell>
          <cell r="D146" t="str">
            <v>SECTOR SALVIA VALENTINA</v>
          </cell>
          <cell r="E146">
            <v>2025</v>
          </cell>
          <cell r="F146">
            <v>202514</v>
          </cell>
          <cell r="G146">
            <v>1521</v>
          </cell>
          <cell r="H146">
            <v>1468</v>
          </cell>
          <cell r="I146">
            <v>593</v>
          </cell>
          <cell r="J146" t="str">
            <v>-</v>
          </cell>
          <cell r="K146">
            <v>-28</v>
          </cell>
          <cell r="L146">
            <v>8</v>
          </cell>
          <cell r="M146">
            <v>813</v>
          </cell>
          <cell r="N146">
            <v>1011</v>
          </cell>
          <cell r="O146">
            <v>0</v>
          </cell>
          <cell r="P146" t="str">
            <v>-</v>
          </cell>
          <cell r="Q146">
            <v>0</v>
          </cell>
          <cell r="R146" t="str">
            <v>-</v>
          </cell>
          <cell r="S146">
            <v>5</v>
          </cell>
          <cell r="T146" t="str">
            <v>-</v>
          </cell>
          <cell r="U146">
            <v>811</v>
          </cell>
          <cell r="V146" t="str">
            <v>-</v>
          </cell>
          <cell r="W146">
            <v>2</v>
          </cell>
          <cell r="X146" t="str">
            <v>-</v>
          </cell>
          <cell r="Y146" t="str">
            <v>-</v>
          </cell>
          <cell r="Z146" t="str">
            <v>-</v>
          </cell>
          <cell r="AA146">
            <v>665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>
            <v>353</v>
          </cell>
          <cell r="AH146" t="str">
            <v>-</v>
          </cell>
          <cell r="AI146" t="str">
            <v>-</v>
          </cell>
          <cell r="AJ146" t="str">
            <v>-</v>
          </cell>
          <cell r="AK146">
            <v>148</v>
          </cell>
          <cell r="AL146" t="str">
            <v>-</v>
          </cell>
          <cell r="AM146">
            <v>53.451676528599599</v>
          </cell>
          <cell r="AN146">
            <v>64.900000000000006</v>
          </cell>
          <cell r="AO146">
            <v>205</v>
          </cell>
          <cell r="AP146" t="str">
            <v>-</v>
          </cell>
          <cell r="AQ146">
            <v>321</v>
          </cell>
          <cell r="AR146" t="str">
            <v>-</v>
          </cell>
          <cell r="AS146">
            <v>0</v>
          </cell>
          <cell r="AT146" t="str">
            <v>-</v>
          </cell>
          <cell r="AU146">
            <v>127</v>
          </cell>
          <cell r="AV146" t="str">
            <v>-</v>
          </cell>
          <cell r="AW146">
            <v>12</v>
          </cell>
          <cell r="AX146" t="str">
            <v>-</v>
          </cell>
          <cell r="AY146" t="str">
            <v>-</v>
          </cell>
          <cell r="AZ146" t="str">
            <v>-</v>
          </cell>
          <cell r="BA146">
            <v>749</v>
          </cell>
          <cell r="BB146">
            <v>916</v>
          </cell>
          <cell r="BC146">
            <v>49.243918474687703</v>
          </cell>
          <cell r="BD146">
            <v>58.8</v>
          </cell>
          <cell r="BE146" t="str">
            <v>-</v>
          </cell>
          <cell r="BF146" t="str">
            <v>-</v>
          </cell>
          <cell r="BG146">
            <v>414844.81</v>
          </cell>
          <cell r="BH146">
            <v>400535</v>
          </cell>
          <cell r="BI146">
            <v>337268830</v>
          </cell>
          <cell r="BJ146">
            <v>404940818</v>
          </cell>
          <cell r="BK146">
            <v>336577030</v>
          </cell>
          <cell r="BL146" t="str">
            <v>-</v>
          </cell>
          <cell r="BM146">
            <v>691800</v>
          </cell>
          <cell r="BN146" t="str">
            <v>-</v>
          </cell>
          <cell r="BO146">
            <v>203612124</v>
          </cell>
          <cell r="BP146" t="str">
            <v>-</v>
          </cell>
          <cell r="BQ146">
            <v>691800</v>
          </cell>
          <cell r="BR146" t="str">
            <v>-</v>
          </cell>
          <cell r="BS146">
            <v>634</v>
          </cell>
          <cell r="BT146" t="str">
            <v>-</v>
          </cell>
          <cell r="BU146">
            <v>202920324</v>
          </cell>
          <cell r="BV146" t="str">
            <v>-</v>
          </cell>
          <cell r="BW146">
            <v>612</v>
          </cell>
          <cell r="BX146" t="str">
            <v>-</v>
          </cell>
          <cell r="BY146">
            <v>518</v>
          </cell>
          <cell r="BZ146" t="str">
            <v>-</v>
          </cell>
          <cell r="CA146">
            <v>120734307</v>
          </cell>
          <cell r="CB146" t="str">
            <v>-</v>
          </cell>
          <cell r="CC146">
            <v>528</v>
          </cell>
          <cell r="CD146" t="str">
            <v>-</v>
          </cell>
          <cell r="CE146">
            <v>439</v>
          </cell>
          <cell r="CF146" t="str">
            <v>-</v>
          </cell>
          <cell r="CG146">
            <v>0</v>
          </cell>
          <cell r="CH146" t="str">
            <v>-</v>
          </cell>
          <cell r="CI146">
            <v>144</v>
          </cell>
          <cell r="CJ146" t="str">
            <v>-</v>
          </cell>
          <cell r="CK146">
            <v>14</v>
          </cell>
          <cell r="CL146" t="str">
            <v>-</v>
          </cell>
          <cell r="CM146">
            <v>12769143</v>
          </cell>
          <cell r="CN146" t="str">
            <v>-</v>
          </cell>
          <cell r="CO146">
            <v>133503450</v>
          </cell>
          <cell r="CP146" t="str">
            <v>-</v>
          </cell>
          <cell r="CQ146">
            <v>0</v>
          </cell>
          <cell r="CR146" t="str">
            <v>-</v>
          </cell>
          <cell r="CS146">
            <v>10</v>
          </cell>
          <cell r="CT146" t="str">
            <v>-</v>
          </cell>
          <cell r="CU146">
            <v>380</v>
          </cell>
          <cell r="CV146">
            <v>271</v>
          </cell>
          <cell r="CW146">
            <v>212</v>
          </cell>
          <cell r="CX146">
            <v>169</v>
          </cell>
          <cell r="CY146">
            <v>116</v>
          </cell>
          <cell r="CZ146">
            <v>102</v>
          </cell>
          <cell r="DA146">
            <v>71</v>
          </cell>
          <cell r="DB146">
            <v>58</v>
          </cell>
          <cell r="DC146">
            <v>27</v>
          </cell>
          <cell r="DD146">
            <v>24</v>
          </cell>
          <cell r="DE146">
            <v>24</v>
          </cell>
          <cell r="DF146">
            <v>23</v>
          </cell>
          <cell r="DG146">
            <v>122</v>
          </cell>
          <cell r="DH146">
            <v>105</v>
          </cell>
          <cell r="DI146">
            <v>34</v>
          </cell>
          <cell r="DJ146" t="str">
            <v>-</v>
          </cell>
          <cell r="DK146">
            <v>439</v>
          </cell>
          <cell r="DL146" t="str">
            <v>-</v>
          </cell>
          <cell r="DM146">
            <v>489</v>
          </cell>
          <cell r="DN146" t="str">
            <v>-</v>
          </cell>
          <cell r="DO146">
            <v>437</v>
          </cell>
          <cell r="DP146" t="str">
            <v>-</v>
          </cell>
          <cell r="DQ146">
            <v>0</v>
          </cell>
          <cell r="DR146" t="str">
            <v>-</v>
          </cell>
          <cell r="DS146">
            <v>143</v>
          </cell>
          <cell r="DT146" t="str">
            <v>-</v>
          </cell>
          <cell r="DU146">
            <v>13</v>
          </cell>
          <cell r="DV146" t="str">
            <v>-</v>
          </cell>
          <cell r="DW146">
            <v>0</v>
          </cell>
          <cell r="DX146" t="str">
            <v>-</v>
          </cell>
          <cell r="DY146">
            <v>36</v>
          </cell>
        </row>
        <row r="147">
          <cell r="C147">
            <v>700000436</v>
          </cell>
          <cell r="D147" t="str">
            <v>SECTOR CANELA CYNTHIA</v>
          </cell>
          <cell r="E147">
            <v>2025</v>
          </cell>
          <cell r="F147">
            <v>202514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 t="str">
            <v>-</v>
          </cell>
          <cell r="BQ147" t="str">
            <v>-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 t="str">
            <v>-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 t="str">
            <v>-</v>
          </cell>
          <cell r="CS147" t="str">
            <v>-</v>
          </cell>
          <cell r="CT147" t="str">
            <v>-</v>
          </cell>
          <cell r="CU147" t="str">
            <v>-</v>
          </cell>
          <cell r="CV147" t="str">
            <v>-</v>
          </cell>
          <cell r="CW147" t="str">
            <v>-</v>
          </cell>
          <cell r="CX147" t="str">
            <v>-</v>
          </cell>
          <cell r="CY147" t="str">
            <v>-</v>
          </cell>
          <cell r="CZ147" t="str">
            <v>-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</row>
        <row r="148">
          <cell r="C148">
            <v>700000439</v>
          </cell>
          <cell r="D148" t="str">
            <v>SECTOR CAÑA DULCE NATALIA</v>
          </cell>
          <cell r="E148">
            <v>2025</v>
          </cell>
          <cell r="F148">
            <v>202514</v>
          </cell>
          <cell r="G148">
            <v>1318</v>
          </cell>
          <cell r="H148">
            <v>1509</v>
          </cell>
          <cell r="I148">
            <v>644</v>
          </cell>
          <cell r="J148" t="str">
            <v>-</v>
          </cell>
          <cell r="K148">
            <v>-91</v>
          </cell>
          <cell r="L148">
            <v>7</v>
          </cell>
          <cell r="M148">
            <v>152</v>
          </cell>
          <cell r="N148">
            <v>895</v>
          </cell>
          <cell r="O148">
            <v>0</v>
          </cell>
          <cell r="P148" t="str">
            <v>-</v>
          </cell>
          <cell r="Q148">
            <v>0</v>
          </cell>
          <cell r="R148" t="str">
            <v>-</v>
          </cell>
          <cell r="S148">
            <v>1</v>
          </cell>
          <cell r="T148" t="str">
            <v>-</v>
          </cell>
          <cell r="U148">
            <v>152</v>
          </cell>
          <cell r="V148" t="str">
            <v>-</v>
          </cell>
          <cell r="W148">
            <v>0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141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>
            <v>49</v>
          </cell>
          <cell r="AH148" t="str">
            <v>-</v>
          </cell>
          <cell r="AI148" t="str">
            <v>-</v>
          </cell>
          <cell r="AJ148" t="str">
            <v>-</v>
          </cell>
          <cell r="AK148">
            <v>11</v>
          </cell>
          <cell r="AL148" t="str">
            <v>-</v>
          </cell>
          <cell r="AM148">
            <v>11.532625189681335</v>
          </cell>
          <cell r="AN148">
            <v>63.3</v>
          </cell>
          <cell r="AO148">
            <v>38</v>
          </cell>
          <cell r="AP148" t="str">
            <v>-</v>
          </cell>
          <cell r="AQ148">
            <v>41</v>
          </cell>
          <cell r="AR148" t="str">
            <v>-</v>
          </cell>
          <cell r="AS148">
            <v>0</v>
          </cell>
          <cell r="AT148" t="str">
            <v>-</v>
          </cell>
          <cell r="AU148">
            <v>42</v>
          </cell>
          <cell r="AV148" t="str">
            <v>-</v>
          </cell>
          <cell r="AW148">
            <v>20</v>
          </cell>
          <cell r="AX148" t="str">
            <v>-</v>
          </cell>
          <cell r="AY148" t="str">
            <v>-</v>
          </cell>
          <cell r="AZ148" t="str">
            <v>-</v>
          </cell>
          <cell r="BA148">
            <v>139</v>
          </cell>
          <cell r="BB148">
            <v>795</v>
          </cell>
          <cell r="BC148">
            <v>10.54628224582701</v>
          </cell>
          <cell r="BD148">
            <v>56.2</v>
          </cell>
          <cell r="BE148" t="str">
            <v>-</v>
          </cell>
          <cell r="BF148" t="str">
            <v>-</v>
          </cell>
          <cell r="BG148">
            <v>564938.29</v>
          </cell>
          <cell r="BH148">
            <v>502557</v>
          </cell>
          <cell r="BI148">
            <v>85870620</v>
          </cell>
          <cell r="BJ148">
            <v>449788301</v>
          </cell>
          <cell r="BK148">
            <v>85810385</v>
          </cell>
          <cell r="BL148" t="str">
            <v>-</v>
          </cell>
          <cell r="BM148">
            <v>60235</v>
          </cell>
          <cell r="BN148" t="str">
            <v>-</v>
          </cell>
          <cell r="BO148">
            <v>61937240</v>
          </cell>
          <cell r="BP148" t="str">
            <v>-</v>
          </cell>
          <cell r="BQ148">
            <v>60235</v>
          </cell>
          <cell r="BR148" t="str">
            <v>-</v>
          </cell>
          <cell r="BS148">
            <v>136</v>
          </cell>
          <cell r="BT148" t="str">
            <v>-</v>
          </cell>
          <cell r="BU148">
            <v>61877005</v>
          </cell>
          <cell r="BV148" t="str">
            <v>-</v>
          </cell>
          <cell r="BW148">
            <v>101</v>
          </cell>
          <cell r="BX148" t="str">
            <v>-</v>
          </cell>
          <cell r="BY148">
            <v>348</v>
          </cell>
          <cell r="BZ148" t="str">
            <v>-</v>
          </cell>
          <cell r="CA148">
            <v>22036065</v>
          </cell>
          <cell r="CB148" t="str">
            <v>-</v>
          </cell>
          <cell r="CC148">
            <v>494</v>
          </cell>
          <cell r="CD148" t="str">
            <v>-</v>
          </cell>
          <cell r="CE148">
            <v>458</v>
          </cell>
          <cell r="CF148" t="str">
            <v>-</v>
          </cell>
          <cell r="CG148">
            <v>0</v>
          </cell>
          <cell r="CH148" t="str">
            <v>-</v>
          </cell>
          <cell r="CI148">
            <v>174</v>
          </cell>
          <cell r="CJ148" t="str">
            <v>-</v>
          </cell>
          <cell r="CK148">
            <v>29</v>
          </cell>
          <cell r="CL148" t="str">
            <v>-</v>
          </cell>
          <cell r="CM148">
            <v>1897315</v>
          </cell>
          <cell r="CN148" t="str">
            <v>-</v>
          </cell>
          <cell r="CO148">
            <v>23933380</v>
          </cell>
          <cell r="CP148" t="str">
            <v>-</v>
          </cell>
          <cell r="CQ148">
            <v>0</v>
          </cell>
          <cell r="CR148" t="str">
            <v>-</v>
          </cell>
          <cell r="CS148">
            <v>-24</v>
          </cell>
          <cell r="CT148" t="str">
            <v>-</v>
          </cell>
          <cell r="CU148">
            <v>721</v>
          </cell>
          <cell r="CV148">
            <v>223</v>
          </cell>
          <cell r="CW148">
            <v>275</v>
          </cell>
          <cell r="CX148">
            <v>182</v>
          </cell>
          <cell r="CY148">
            <v>170</v>
          </cell>
          <cell r="CZ148">
            <v>103</v>
          </cell>
          <cell r="DA148">
            <v>99</v>
          </cell>
          <cell r="DB148">
            <v>61</v>
          </cell>
          <cell r="DC148">
            <v>61</v>
          </cell>
          <cell r="DD148">
            <v>43</v>
          </cell>
          <cell r="DE148">
            <v>25</v>
          </cell>
          <cell r="DF148">
            <v>33</v>
          </cell>
          <cell r="DG148">
            <v>185</v>
          </cell>
          <cell r="DH148">
            <v>137</v>
          </cell>
          <cell r="DI148">
            <v>1</v>
          </cell>
          <cell r="DJ148" t="str">
            <v>-</v>
          </cell>
          <cell r="DK148">
            <v>253</v>
          </cell>
          <cell r="DL148" t="str">
            <v>-</v>
          </cell>
          <cell r="DM148">
            <v>421</v>
          </cell>
          <cell r="DN148" t="str">
            <v>-</v>
          </cell>
          <cell r="DO148">
            <v>444</v>
          </cell>
          <cell r="DP148" t="str">
            <v>-</v>
          </cell>
          <cell r="DQ148">
            <v>0</v>
          </cell>
          <cell r="DR148" t="str">
            <v>-</v>
          </cell>
          <cell r="DS148">
            <v>172</v>
          </cell>
          <cell r="DT148" t="str">
            <v>-</v>
          </cell>
          <cell r="DU148">
            <v>28</v>
          </cell>
          <cell r="DV148" t="str">
            <v>-</v>
          </cell>
          <cell r="DW148">
            <v>0</v>
          </cell>
          <cell r="DX148" t="str">
            <v>-</v>
          </cell>
          <cell r="DY148">
            <v>1</v>
          </cell>
        </row>
        <row r="149">
          <cell r="C149">
            <v>700000441</v>
          </cell>
          <cell r="D149" t="str">
            <v>SECTOR BOULEVARD DEL RÍO PAOLA</v>
          </cell>
          <cell r="E149">
            <v>2025</v>
          </cell>
          <cell r="F149">
            <v>202514</v>
          </cell>
          <cell r="G149">
            <v>1650</v>
          </cell>
          <cell r="H149">
            <v>1820</v>
          </cell>
          <cell r="I149">
            <v>694</v>
          </cell>
          <cell r="J149" t="str">
            <v>-</v>
          </cell>
          <cell r="K149">
            <v>-88</v>
          </cell>
          <cell r="L149">
            <v>8</v>
          </cell>
          <cell r="M149">
            <v>182</v>
          </cell>
          <cell r="N149">
            <v>1092</v>
          </cell>
          <cell r="O149">
            <v>0</v>
          </cell>
          <cell r="P149" t="str">
            <v>-</v>
          </cell>
          <cell r="Q149">
            <v>0</v>
          </cell>
          <cell r="R149" t="str">
            <v>-</v>
          </cell>
          <cell r="S149">
            <v>1</v>
          </cell>
          <cell r="T149" t="str">
            <v>-</v>
          </cell>
          <cell r="U149">
            <v>181</v>
          </cell>
          <cell r="V149" t="str">
            <v>-</v>
          </cell>
          <cell r="W149">
            <v>1</v>
          </cell>
          <cell r="X149" t="str">
            <v>-</v>
          </cell>
          <cell r="Y149" t="str">
            <v>-</v>
          </cell>
          <cell r="Z149" t="str">
            <v>-</v>
          </cell>
          <cell r="AA149">
            <v>152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>
            <v>65</v>
          </cell>
          <cell r="AH149" t="str">
            <v>-</v>
          </cell>
          <cell r="AI149" t="str">
            <v>-</v>
          </cell>
          <cell r="AJ149" t="str">
            <v>-</v>
          </cell>
          <cell r="AK149">
            <v>30</v>
          </cell>
          <cell r="AL149" t="str">
            <v>-</v>
          </cell>
          <cell r="AM149">
            <v>11.030303030303031</v>
          </cell>
          <cell r="AN149">
            <v>62.5</v>
          </cell>
          <cell r="AO149">
            <v>35</v>
          </cell>
          <cell r="AP149" t="str">
            <v>-</v>
          </cell>
          <cell r="AQ149">
            <v>63</v>
          </cell>
          <cell r="AR149" t="str">
            <v>-</v>
          </cell>
          <cell r="AS149">
            <v>0</v>
          </cell>
          <cell r="AT149" t="str">
            <v>-</v>
          </cell>
          <cell r="AU149">
            <v>41</v>
          </cell>
          <cell r="AV149" t="str">
            <v>-</v>
          </cell>
          <cell r="AW149">
            <v>13</v>
          </cell>
          <cell r="AX149" t="str">
            <v>-</v>
          </cell>
          <cell r="AY149" t="str">
            <v>-</v>
          </cell>
          <cell r="AZ149" t="str">
            <v>-</v>
          </cell>
          <cell r="BA149">
            <v>171</v>
          </cell>
          <cell r="BB149">
            <v>968</v>
          </cell>
          <cell r="BC149">
            <v>10.363636363636363</v>
          </cell>
          <cell r="BD149">
            <v>55.4</v>
          </cell>
          <cell r="BE149" t="str">
            <v>-</v>
          </cell>
          <cell r="BF149" t="str">
            <v>-</v>
          </cell>
          <cell r="BG149">
            <v>512798.55</v>
          </cell>
          <cell r="BH149">
            <v>437533</v>
          </cell>
          <cell r="BI149">
            <v>93329337</v>
          </cell>
          <cell r="BJ149">
            <v>477786090</v>
          </cell>
          <cell r="BK149">
            <v>93312677</v>
          </cell>
          <cell r="BL149" t="str">
            <v>-</v>
          </cell>
          <cell r="BM149">
            <v>16660</v>
          </cell>
          <cell r="BN149" t="str">
            <v>-</v>
          </cell>
          <cell r="BO149">
            <v>52208236</v>
          </cell>
          <cell r="BP149" t="str">
            <v>-</v>
          </cell>
          <cell r="BQ149">
            <v>16660</v>
          </cell>
          <cell r="BR149" t="str">
            <v>-</v>
          </cell>
          <cell r="BS149">
            <v>155</v>
          </cell>
          <cell r="BT149" t="str">
            <v>-</v>
          </cell>
          <cell r="BU149">
            <v>52191576</v>
          </cell>
          <cell r="BV149" t="str">
            <v>-</v>
          </cell>
          <cell r="BW149">
            <v>161</v>
          </cell>
          <cell r="BX149" t="str">
            <v>-</v>
          </cell>
          <cell r="BY149">
            <v>510</v>
          </cell>
          <cell r="BZ149" t="str">
            <v>-</v>
          </cell>
          <cell r="CA149">
            <v>37196015</v>
          </cell>
          <cell r="CB149" t="str">
            <v>-</v>
          </cell>
          <cell r="CC149">
            <v>645</v>
          </cell>
          <cell r="CD149" t="str">
            <v>-</v>
          </cell>
          <cell r="CE149">
            <v>549</v>
          </cell>
          <cell r="CF149" t="str">
            <v>-</v>
          </cell>
          <cell r="CG149">
            <v>0</v>
          </cell>
          <cell r="CH149" t="str">
            <v>-</v>
          </cell>
          <cell r="CI149">
            <v>141</v>
          </cell>
          <cell r="CJ149" t="str">
            <v>-</v>
          </cell>
          <cell r="CK149">
            <v>17</v>
          </cell>
          <cell r="CL149" t="str">
            <v>-</v>
          </cell>
          <cell r="CM149">
            <v>3925086</v>
          </cell>
          <cell r="CN149" t="str">
            <v>-</v>
          </cell>
          <cell r="CO149">
            <v>41121101</v>
          </cell>
          <cell r="CP149" t="str">
            <v>-</v>
          </cell>
          <cell r="CQ149">
            <v>0</v>
          </cell>
          <cell r="CR149" t="str">
            <v>-</v>
          </cell>
          <cell r="CS149">
            <v>-35</v>
          </cell>
          <cell r="CT149" t="str">
            <v>-</v>
          </cell>
          <cell r="CU149">
            <v>1005</v>
          </cell>
          <cell r="CV149">
            <v>307</v>
          </cell>
          <cell r="CW149">
            <v>300</v>
          </cell>
          <cell r="CX149">
            <v>238</v>
          </cell>
          <cell r="CY149">
            <v>163</v>
          </cell>
          <cell r="CZ149">
            <v>127</v>
          </cell>
          <cell r="DA149">
            <v>97</v>
          </cell>
          <cell r="DB149">
            <v>69</v>
          </cell>
          <cell r="DC149">
            <v>76</v>
          </cell>
          <cell r="DD149">
            <v>47</v>
          </cell>
          <cell r="DE149">
            <v>39</v>
          </cell>
          <cell r="DF149">
            <v>41</v>
          </cell>
          <cell r="DG149">
            <v>212</v>
          </cell>
          <cell r="DH149">
            <v>157</v>
          </cell>
          <cell r="DI149">
            <v>5</v>
          </cell>
          <cell r="DJ149" t="str">
            <v>-</v>
          </cell>
          <cell r="DK149">
            <v>388</v>
          </cell>
          <cell r="DL149" t="str">
            <v>-</v>
          </cell>
          <cell r="DM149">
            <v>568</v>
          </cell>
          <cell r="DN149" t="str">
            <v>-</v>
          </cell>
          <cell r="DO149">
            <v>539</v>
          </cell>
          <cell r="DP149" t="str">
            <v>-</v>
          </cell>
          <cell r="DQ149">
            <v>0</v>
          </cell>
          <cell r="DR149" t="str">
            <v>-</v>
          </cell>
          <cell r="DS149">
            <v>138</v>
          </cell>
          <cell r="DT149" t="str">
            <v>-</v>
          </cell>
          <cell r="DU149">
            <v>17</v>
          </cell>
          <cell r="DV149" t="str">
            <v>-</v>
          </cell>
          <cell r="DW149">
            <v>0</v>
          </cell>
          <cell r="DX149" t="str">
            <v>-</v>
          </cell>
          <cell r="DY149">
            <v>5</v>
          </cell>
        </row>
        <row r="150">
          <cell r="C150">
            <v>700000442</v>
          </cell>
          <cell r="D150" t="str">
            <v>SECTOR PALMAR AURA</v>
          </cell>
          <cell r="E150">
            <v>2025</v>
          </cell>
          <cell r="F150">
            <v>202514</v>
          </cell>
          <cell r="G150">
            <v>0</v>
          </cell>
          <cell r="H150" t="str">
            <v>-</v>
          </cell>
          <cell r="I150">
            <v>0</v>
          </cell>
          <cell r="J150" t="str">
            <v>-</v>
          </cell>
          <cell r="K150">
            <v>0</v>
          </cell>
          <cell r="L150" t="str">
            <v>-</v>
          </cell>
          <cell r="M150">
            <v>0</v>
          </cell>
          <cell r="N150" t="str">
            <v>-</v>
          </cell>
          <cell r="O150">
            <v>0</v>
          </cell>
          <cell r="P150" t="str">
            <v>-</v>
          </cell>
          <cell r="Q150">
            <v>0</v>
          </cell>
          <cell r="R150" t="str">
            <v>-</v>
          </cell>
          <cell r="S150">
            <v>0</v>
          </cell>
          <cell r="T150" t="str">
            <v>-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 t="str">
            <v>-</v>
          </cell>
          <cell r="Z150" t="str">
            <v>-</v>
          </cell>
          <cell r="AA150">
            <v>0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>
            <v>0</v>
          </cell>
          <cell r="AH150" t="str">
            <v>-</v>
          </cell>
          <cell r="AI150" t="str">
            <v>-</v>
          </cell>
          <cell r="AJ150" t="str">
            <v>-</v>
          </cell>
          <cell r="AK150">
            <v>0</v>
          </cell>
          <cell r="AL150" t="str">
            <v>-</v>
          </cell>
          <cell r="AM150">
            <v>0</v>
          </cell>
          <cell r="AN150" t="str">
            <v>-</v>
          </cell>
          <cell r="AO150">
            <v>0</v>
          </cell>
          <cell r="AP150" t="str">
            <v>-</v>
          </cell>
          <cell r="AQ150">
            <v>0</v>
          </cell>
          <cell r="AR150" t="str">
            <v>-</v>
          </cell>
          <cell r="AS150">
            <v>0</v>
          </cell>
          <cell r="AT150" t="str">
            <v>-</v>
          </cell>
          <cell r="AU150">
            <v>0</v>
          </cell>
          <cell r="AV150" t="str">
            <v>-</v>
          </cell>
          <cell r="AW150">
            <v>0</v>
          </cell>
          <cell r="AX150" t="str">
            <v>-</v>
          </cell>
          <cell r="AY150" t="str">
            <v>-</v>
          </cell>
          <cell r="AZ150" t="str">
            <v>-</v>
          </cell>
          <cell r="BA150">
            <v>0</v>
          </cell>
          <cell r="BB150" t="str">
            <v>-</v>
          </cell>
          <cell r="BC150">
            <v>0</v>
          </cell>
          <cell r="BD150" t="str">
            <v>-</v>
          </cell>
          <cell r="BE150" t="str">
            <v>-</v>
          </cell>
          <cell r="BF150" t="str">
            <v>-</v>
          </cell>
          <cell r="BG150">
            <v>0</v>
          </cell>
          <cell r="BH150" t="str">
            <v>-</v>
          </cell>
          <cell r="BI150">
            <v>0</v>
          </cell>
          <cell r="BJ150" t="str">
            <v>-</v>
          </cell>
          <cell r="BK150">
            <v>0</v>
          </cell>
          <cell r="BL150" t="str">
            <v>-</v>
          </cell>
          <cell r="BM150">
            <v>0</v>
          </cell>
          <cell r="BN150" t="str">
            <v>-</v>
          </cell>
          <cell r="BO150">
            <v>0</v>
          </cell>
          <cell r="BP150" t="str">
            <v>-</v>
          </cell>
          <cell r="BQ150">
            <v>0</v>
          </cell>
          <cell r="BR150" t="str">
            <v>-</v>
          </cell>
          <cell r="BS150">
            <v>0</v>
          </cell>
          <cell r="BT150" t="str">
            <v>-</v>
          </cell>
          <cell r="BU150">
            <v>0</v>
          </cell>
          <cell r="BV150" t="str">
            <v>-</v>
          </cell>
          <cell r="BW150">
            <v>0</v>
          </cell>
          <cell r="BX150" t="str">
            <v>-</v>
          </cell>
          <cell r="BY150">
            <v>0</v>
          </cell>
          <cell r="BZ150" t="str">
            <v>-</v>
          </cell>
          <cell r="CA150">
            <v>0</v>
          </cell>
          <cell r="CB150" t="str">
            <v>-</v>
          </cell>
          <cell r="CC150">
            <v>0</v>
          </cell>
          <cell r="CD150" t="str">
            <v>-</v>
          </cell>
          <cell r="CE150">
            <v>0</v>
          </cell>
          <cell r="CF150" t="str">
            <v>-</v>
          </cell>
          <cell r="CG150">
            <v>0</v>
          </cell>
          <cell r="CH150" t="str">
            <v>-</v>
          </cell>
          <cell r="CI150">
            <v>0</v>
          </cell>
          <cell r="CJ150" t="str">
            <v>-</v>
          </cell>
          <cell r="CK150">
            <v>0</v>
          </cell>
          <cell r="CL150" t="str">
            <v>-</v>
          </cell>
          <cell r="CM150">
            <v>0</v>
          </cell>
          <cell r="CN150" t="str">
            <v>-</v>
          </cell>
          <cell r="CO150">
            <v>0</v>
          </cell>
          <cell r="CP150" t="str">
            <v>-</v>
          </cell>
          <cell r="CQ150">
            <v>0</v>
          </cell>
          <cell r="CR150" t="str">
            <v>-</v>
          </cell>
          <cell r="CS150">
            <v>0</v>
          </cell>
          <cell r="CT150" t="str">
            <v>-</v>
          </cell>
          <cell r="CU150">
            <v>0</v>
          </cell>
          <cell r="CV150" t="str">
            <v>-</v>
          </cell>
          <cell r="CW150">
            <v>0</v>
          </cell>
          <cell r="CX150" t="str">
            <v>-</v>
          </cell>
          <cell r="CY150">
            <v>0</v>
          </cell>
          <cell r="CZ150" t="str">
            <v>-</v>
          </cell>
          <cell r="DA150">
            <v>0</v>
          </cell>
          <cell r="DB150" t="str">
            <v>-</v>
          </cell>
          <cell r="DC150">
            <v>0</v>
          </cell>
          <cell r="DD150" t="str">
            <v>-</v>
          </cell>
          <cell r="DE150">
            <v>0</v>
          </cell>
          <cell r="DF150" t="str">
            <v>-</v>
          </cell>
          <cell r="DG150">
            <v>0</v>
          </cell>
          <cell r="DH150" t="str">
            <v>-</v>
          </cell>
          <cell r="DI150">
            <v>0</v>
          </cell>
          <cell r="DJ150" t="str">
            <v>-</v>
          </cell>
          <cell r="DK150">
            <v>0</v>
          </cell>
          <cell r="DL150" t="str">
            <v>-</v>
          </cell>
          <cell r="DM150">
            <v>0</v>
          </cell>
          <cell r="DN150" t="str">
            <v>-</v>
          </cell>
          <cell r="DO150">
            <v>0</v>
          </cell>
          <cell r="DP150" t="str">
            <v>-</v>
          </cell>
          <cell r="DQ150">
            <v>0</v>
          </cell>
          <cell r="DR150" t="str">
            <v>-</v>
          </cell>
          <cell r="DS150">
            <v>0</v>
          </cell>
          <cell r="DT150" t="str">
            <v>-</v>
          </cell>
          <cell r="DU150">
            <v>0</v>
          </cell>
          <cell r="DV150" t="str">
            <v>-</v>
          </cell>
          <cell r="DW150">
            <v>0</v>
          </cell>
          <cell r="DX150" t="str">
            <v>-</v>
          </cell>
          <cell r="DY150">
            <v>0</v>
          </cell>
        </row>
        <row r="151">
          <cell r="C151">
            <v>700000443</v>
          </cell>
          <cell r="D151" t="str">
            <v>SECTOR RÍO CAUCA SANDRA</v>
          </cell>
          <cell r="E151">
            <v>2025</v>
          </cell>
          <cell r="F151">
            <v>202514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 t="str">
            <v>-</v>
          </cell>
          <cell r="BQ151" t="str">
            <v>-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 t="str">
            <v>-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 t="str">
            <v>-</v>
          </cell>
          <cell r="CS151" t="str">
            <v>-</v>
          </cell>
          <cell r="CT151" t="str">
            <v>-</v>
          </cell>
          <cell r="CU151" t="str">
            <v>-</v>
          </cell>
          <cell r="CV151" t="str">
            <v>-</v>
          </cell>
          <cell r="CW151" t="str">
            <v>-</v>
          </cell>
          <cell r="CX151" t="str">
            <v>-</v>
          </cell>
          <cell r="CY151" t="str">
            <v>-</v>
          </cell>
          <cell r="CZ151" t="str">
            <v>-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</row>
        <row r="152">
          <cell r="C152">
            <v>700000445</v>
          </cell>
          <cell r="D152" t="str">
            <v>SECTOR CHICAO VANESSA</v>
          </cell>
          <cell r="E152">
            <v>2025</v>
          </cell>
          <cell r="F152">
            <v>202514</v>
          </cell>
          <cell r="G152">
            <v>0</v>
          </cell>
          <cell r="H152" t="str">
            <v>-</v>
          </cell>
          <cell r="I152">
            <v>0</v>
          </cell>
          <cell r="J152" t="str">
            <v>-</v>
          </cell>
          <cell r="K152">
            <v>0</v>
          </cell>
          <cell r="L152" t="str">
            <v>-</v>
          </cell>
          <cell r="M152">
            <v>0</v>
          </cell>
          <cell r="N152" t="str">
            <v>-</v>
          </cell>
          <cell r="O152">
            <v>0</v>
          </cell>
          <cell r="P152" t="str">
            <v>-</v>
          </cell>
          <cell r="Q152">
            <v>0</v>
          </cell>
          <cell r="R152" t="str">
            <v>-</v>
          </cell>
          <cell r="S152">
            <v>0</v>
          </cell>
          <cell r="T152" t="str">
            <v>-</v>
          </cell>
          <cell r="U152">
            <v>0</v>
          </cell>
          <cell r="V152" t="str">
            <v>-</v>
          </cell>
          <cell r="W152">
            <v>0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0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0</v>
          </cell>
          <cell r="AH152" t="str">
            <v>-</v>
          </cell>
          <cell r="AI152" t="str">
            <v>-</v>
          </cell>
          <cell r="AJ152" t="str">
            <v>-</v>
          </cell>
          <cell r="AK152">
            <v>0</v>
          </cell>
          <cell r="AL152" t="str">
            <v>-</v>
          </cell>
          <cell r="AM152">
            <v>0</v>
          </cell>
          <cell r="AN152" t="str">
            <v>-</v>
          </cell>
          <cell r="AO152">
            <v>0</v>
          </cell>
          <cell r="AP152" t="str">
            <v>-</v>
          </cell>
          <cell r="AQ152">
            <v>0</v>
          </cell>
          <cell r="AR152" t="str">
            <v>-</v>
          </cell>
          <cell r="AS152">
            <v>0</v>
          </cell>
          <cell r="AT152" t="str">
            <v>-</v>
          </cell>
          <cell r="AU152">
            <v>0</v>
          </cell>
          <cell r="AV152" t="str">
            <v>-</v>
          </cell>
          <cell r="AW152">
            <v>0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0</v>
          </cell>
          <cell r="BB152" t="str">
            <v>-</v>
          </cell>
          <cell r="BC152">
            <v>0</v>
          </cell>
          <cell r="BD152" t="str">
            <v>-</v>
          </cell>
          <cell r="BE152" t="str">
            <v>-</v>
          </cell>
          <cell r="BF152" t="str">
            <v>-</v>
          </cell>
          <cell r="BG152">
            <v>0</v>
          </cell>
          <cell r="BH152" t="str">
            <v>-</v>
          </cell>
          <cell r="BI152">
            <v>0</v>
          </cell>
          <cell r="BJ152" t="str">
            <v>-</v>
          </cell>
          <cell r="BK152">
            <v>0</v>
          </cell>
          <cell r="BL152" t="str">
            <v>-</v>
          </cell>
          <cell r="BM152">
            <v>0</v>
          </cell>
          <cell r="BN152" t="str">
            <v>-</v>
          </cell>
          <cell r="BO152">
            <v>0</v>
          </cell>
          <cell r="BP152" t="str">
            <v>-</v>
          </cell>
          <cell r="BQ152">
            <v>0</v>
          </cell>
          <cell r="BR152" t="str">
            <v>-</v>
          </cell>
          <cell r="BS152">
            <v>0</v>
          </cell>
          <cell r="BT152" t="str">
            <v>-</v>
          </cell>
          <cell r="BU152">
            <v>0</v>
          </cell>
          <cell r="BV152" t="str">
            <v>-</v>
          </cell>
          <cell r="BW152">
            <v>0</v>
          </cell>
          <cell r="BX152" t="str">
            <v>-</v>
          </cell>
          <cell r="BY152">
            <v>0</v>
          </cell>
          <cell r="BZ152" t="str">
            <v>-</v>
          </cell>
          <cell r="CA152">
            <v>0</v>
          </cell>
          <cell r="CB152" t="str">
            <v>-</v>
          </cell>
          <cell r="CC152">
            <v>0</v>
          </cell>
          <cell r="CD152" t="str">
            <v>-</v>
          </cell>
          <cell r="CE152">
            <v>0</v>
          </cell>
          <cell r="CF152" t="str">
            <v>-</v>
          </cell>
          <cell r="CG152">
            <v>0</v>
          </cell>
          <cell r="CH152" t="str">
            <v>-</v>
          </cell>
          <cell r="CI152">
            <v>0</v>
          </cell>
          <cell r="CJ152" t="str">
            <v>-</v>
          </cell>
          <cell r="CK152">
            <v>0</v>
          </cell>
          <cell r="CL152" t="str">
            <v>-</v>
          </cell>
          <cell r="CM152">
            <v>0</v>
          </cell>
          <cell r="CN152" t="str">
            <v>-</v>
          </cell>
          <cell r="CO152">
            <v>0</v>
          </cell>
          <cell r="CP152" t="str">
            <v>-</v>
          </cell>
          <cell r="CQ152">
            <v>0</v>
          </cell>
          <cell r="CR152" t="str">
            <v>-</v>
          </cell>
          <cell r="CS152">
            <v>0</v>
          </cell>
          <cell r="CT152" t="str">
            <v>-</v>
          </cell>
          <cell r="CU152">
            <v>0</v>
          </cell>
          <cell r="CV152" t="str">
            <v>-</v>
          </cell>
          <cell r="CW152">
            <v>0</v>
          </cell>
          <cell r="CX152" t="str">
            <v>-</v>
          </cell>
          <cell r="CY152">
            <v>0</v>
          </cell>
          <cell r="CZ152" t="str">
            <v>-</v>
          </cell>
          <cell r="DA152">
            <v>0</v>
          </cell>
          <cell r="DB152" t="str">
            <v>-</v>
          </cell>
          <cell r="DC152">
            <v>0</v>
          </cell>
          <cell r="DD152" t="str">
            <v>-</v>
          </cell>
          <cell r="DE152">
            <v>0</v>
          </cell>
          <cell r="DF152" t="str">
            <v>-</v>
          </cell>
          <cell r="DG152">
            <v>0</v>
          </cell>
          <cell r="DH152" t="str">
            <v>-</v>
          </cell>
          <cell r="DI152">
            <v>0</v>
          </cell>
          <cell r="DJ152" t="str">
            <v>-</v>
          </cell>
          <cell r="DK152">
            <v>0</v>
          </cell>
          <cell r="DL152" t="str">
            <v>-</v>
          </cell>
          <cell r="DM152">
            <v>0</v>
          </cell>
          <cell r="DN152" t="str">
            <v>-</v>
          </cell>
          <cell r="DO152">
            <v>0</v>
          </cell>
          <cell r="DP152" t="str">
            <v>-</v>
          </cell>
          <cell r="DQ152">
            <v>0</v>
          </cell>
          <cell r="DR152" t="str">
            <v>-</v>
          </cell>
          <cell r="DS152">
            <v>0</v>
          </cell>
          <cell r="DT152" t="str">
            <v>-</v>
          </cell>
          <cell r="DU152">
            <v>0</v>
          </cell>
          <cell r="DV152" t="str">
            <v>-</v>
          </cell>
          <cell r="DW152">
            <v>0</v>
          </cell>
          <cell r="DX152" t="str">
            <v>-</v>
          </cell>
          <cell r="DY152">
            <v>0</v>
          </cell>
        </row>
        <row r="153">
          <cell r="C153">
            <v>700000446</v>
          </cell>
          <cell r="D153" t="str">
            <v>SECTOR JUAN DE DIOS AURA</v>
          </cell>
          <cell r="E153">
            <v>2025</v>
          </cell>
          <cell r="F153">
            <v>202514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 t="str">
            <v>-</v>
          </cell>
          <cell r="BQ153" t="str">
            <v>-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 t="str">
            <v>-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 t="str">
            <v>-</v>
          </cell>
          <cell r="CS153" t="str">
            <v>-</v>
          </cell>
          <cell r="CT153" t="str">
            <v>-</v>
          </cell>
          <cell r="CU153" t="str">
            <v>-</v>
          </cell>
          <cell r="CV153" t="str">
            <v>-</v>
          </cell>
          <cell r="CW153" t="str">
            <v>-</v>
          </cell>
          <cell r="CX153" t="str">
            <v>-</v>
          </cell>
          <cell r="CY153" t="str">
            <v>-</v>
          </cell>
          <cell r="CZ153" t="str">
            <v>-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</row>
        <row r="154">
          <cell r="C154">
            <v>700000447</v>
          </cell>
          <cell r="D154" t="str">
            <v>SECTOR LA PERLA DEL PACIFICO JANETH</v>
          </cell>
          <cell r="E154">
            <v>2025</v>
          </cell>
          <cell r="F154">
            <v>202514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  <cell r="BC154" t="str">
            <v>-</v>
          </cell>
          <cell r="BD154" t="str">
            <v>-</v>
          </cell>
          <cell r="BE154" t="str">
            <v>-</v>
          </cell>
          <cell r="BF154" t="str">
            <v>-</v>
          </cell>
          <cell r="BG154" t="str">
            <v>-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 t="str">
            <v>-</v>
          </cell>
          <cell r="BO154" t="str">
            <v>-</v>
          </cell>
          <cell r="BP154" t="str">
            <v>-</v>
          </cell>
          <cell r="BQ154" t="str">
            <v>-</v>
          </cell>
          <cell r="BR154" t="str">
            <v>-</v>
          </cell>
          <cell r="BS154" t="str">
            <v>-</v>
          </cell>
          <cell r="BT154" t="str">
            <v>-</v>
          </cell>
          <cell r="BU154" t="str">
            <v>-</v>
          </cell>
          <cell r="BV154" t="str">
            <v>-</v>
          </cell>
          <cell r="BW154" t="str">
            <v>-</v>
          </cell>
          <cell r="BX154" t="str">
            <v>-</v>
          </cell>
          <cell r="BY154" t="str">
            <v>-</v>
          </cell>
          <cell r="BZ154" t="str">
            <v>-</v>
          </cell>
          <cell r="CA154" t="str">
            <v>-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 t="str">
            <v>-</v>
          </cell>
          <cell r="CN154" t="str">
            <v>-</v>
          </cell>
          <cell r="CO154" t="str">
            <v>-</v>
          </cell>
          <cell r="CP154" t="str">
            <v>-</v>
          </cell>
          <cell r="CQ154" t="str">
            <v>-</v>
          </cell>
          <cell r="CR154" t="str">
            <v>-</v>
          </cell>
          <cell r="CS154" t="str">
            <v>-</v>
          </cell>
          <cell r="CT154" t="str">
            <v>-</v>
          </cell>
          <cell r="CU154" t="str">
            <v>-</v>
          </cell>
          <cell r="CV154" t="str">
            <v>-</v>
          </cell>
          <cell r="CW154" t="str">
            <v>-</v>
          </cell>
          <cell r="CX154" t="str">
            <v>-</v>
          </cell>
          <cell r="CY154" t="str">
            <v>-</v>
          </cell>
          <cell r="CZ154" t="str">
            <v>-</v>
          </cell>
          <cell r="DA154" t="str">
            <v>-</v>
          </cell>
          <cell r="DB154" t="str">
            <v>-</v>
          </cell>
          <cell r="DC154" t="str">
            <v>-</v>
          </cell>
          <cell r="DD154" t="str">
            <v>-</v>
          </cell>
          <cell r="DE154" t="str">
            <v>-</v>
          </cell>
          <cell r="DF154" t="str">
            <v>-</v>
          </cell>
          <cell r="DG154" t="str">
            <v>-</v>
          </cell>
          <cell r="DH154" t="str">
            <v>-</v>
          </cell>
          <cell r="DI154" t="str">
            <v>-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 t="str">
            <v>-</v>
          </cell>
          <cell r="DX154" t="str">
            <v>-</v>
          </cell>
          <cell r="DY154" t="str">
            <v>-</v>
          </cell>
        </row>
        <row r="155">
          <cell r="C155">
            <v>700000449</v>
          </cell>
          <cell r="D155" t="str">
            <v>SECTOR LA CATEDRAL SILVIA</v>
          </cell>
          <cell r="E155">
            <v>2025</v>
          </cell>
          <cell r="F155">
            <v>202514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 t="str">
            <v>-</v>
          </cell>
          <cell r="BQ155" t="str">
            <v>-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 t="str">
            <v>-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 t="str">
            <v>-</v>
          </cell>
          <cell r="CS155" t="str">
            <v>-</v>
          </cell>
          <cell r="CT155" t="str">
            <v>-</v>
          </cell>
          <cell r="CU155" t="str">
            <v>-</v>
          </cell>
          <cell r="CV155" t="str">
            <v>-</v>
          </cell>
          <cell r="CW155" t="str">
            <v>-</v>
          </cell>
          <cell r="CX155" t="str">
            <v>-</v>
          </cell>
          <cell r="CY155" t="str">
            <v>-</v>
          </cell>
          <cell r="CZ155" t="str">
            <v>-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</row>
        <row r="156">
          <cell r="C156">
            <v>700000452</v>
          </cell>
          <cell r="D156" t="str">
            <v>SECTOR PALO SANTO DOLLY</v>
          </cell>
          <cell r="E156">
            <v>2025</v>
          </cell>
          <cell r="F156">
            <v>202514</v>
          </cell>
          <cell r="G156">
            <v>1964</v>
          </cell>
          <cell r="H156">
            <v>2046</v>
          </cell>
          <cell r="I156">
            <v>701</v>
          </cell>
          <cell r="J156" t="str">
            <v>-</v>
          </cell>
          <cell r="K156">
            <v>-56</v>
          </cell>
          <cell r="L156">
            <v>9</v>
          </cell>
          <cell r="M156">
            <v>985</v>
          </cell>
          <cell r="N156">
            <v>1268</v>
          </cell>
          <cell r="O156">
            <v>0</v>
          </cell>
          <cell r="P156" t="str">
            <v>-</v>
          </cell>
          <cell r="Q156">
            <v>2</v>
          </cell>
          <cell r="R156" t="str">
            <v>-</v>
          </cell>
          <cell r="S156">
            <v>6</v>
          </cell>
          <cell r="T156" t="str">
            <v>-</v>
          </cell>
          <cell r="U156">
            <v>981</v>
          </cell>
          <cell r="V156" t="str">
            <v>-</v>
          </cell>
          <cell r="W156">
            <v>2</v>
          </cell>
          <cell r="X156" t="str">
            <v>-</v>
          </cell>
          <cell r="Y156" t="str">
            <v>-</v>
          </cell>
          <cell r="Z156" t="str">
            <v>-</v>
          </cell>
          <cell r="AA156">
            <v>826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>
            <v>482</v>
          </cell>
          <cell r="AH156" t="str">
            <v>-</v>
          </cell>
          <cell r="AI156" t="str">
            <v>-</v>
          </cell>
          <cell r="AJ156" t="str">
            <v>-</v>
          </cell>
          <cell r="AK156">
            <v>159</v>
          </cell>
          <cell r="AL156" t="str">
            <v>-</v>
          </cell>
          <cell r="AM156">
            <v>50.152749490835035</v>
          </cell>
          <cell r="AN156">
            <v>62.4</v>
          </cell>
          <cell r="AO156">
            <v>323</v>
          </cell>
          <cell r="AP156" t="str">
            <v>-</v>
          </cell>
          <cell r="AQ156">
            <v>378</v>
          </cell>
          <cell r="AR156" t="str">
            <v>-</v>
          </cell>
          <cell r="AS156">
            <v>0</v>
          </cell>
          <cell r="AT156" t="str">
            <v>-</v>
          </cell>
          <cell r="AU156">
            <v>93</v>
          </cell>
          <cell r="AV156" t="str">
            <v>-</v>
          </cell>
          <cell r="AW156">
            <v>32</v>
          </cell>
          <cell r="AX156" t="str">
            <v>-</v>
          </cell>
          <cell r="AY156" t="str">
            <v>-</v>
          </cell>
          <cell r="AZ156" t="str">
            <v>-</v>
          </cell>
          <cell r="BA156">
            <v>907</v>
          </cell>
          <cell r="BB156">
            <v>1134</v>
          </cell>
          <cell r="BC156">
            <v>46.181262729124235</v>
          </cell>
          <cell r="BD156">
            <v>55.8</v>
          </cell>
          <cell r="BE156" t="str">
            <v>-</v>
          </cell>
          <cell r="BF156" t="str">
            <v>-</v>
          </cell>
          <cell r="BG156">
            <v>455249.19</v>
          </cell>
          <cell r="BH156">
            <v>464630</v>
          </cell>
          <cell r="BI156">
            <v>448420454.02999997</v>
          </cell>
          <cell r="BJ156">
            <v>589151078</v>
          </cell>
          <cell r="BK156">
            <v>446848382</v>
          </cell>
          <cell r="BL156" t="str">
            <v>-</v>
          </cell>
          <cell r="BM156">
            <v>1572072.03</v>
          </cell>
          <cell r="BN156" t="str">
            <v>-</v>
          </cell>
          <cell r="BO156">
            <v>235472299.02999997</v>
          </cell>
          <cell r="BP156" t="str">
            <v>-</v>
          </cell>
          <cell r="BQ156">
            <v>1572072.03</v>
          </cell>
          <cell r="BR156" t="str">
            <v>-</v>
          </cell>
          <cell r="BS156">
            <v>752</v>
          </cell>
          <cell r="BT156" t="str">
            <v>-</v>
          </cell>
          <cell r="BU156">
            <v>233900227</v>
          </cell>
          <cell r="BV156" t="str">
            <v>-</v>
          </cell>
          <cell r="BW156">
            <v>843</v>
          </cell>
          <cell r="BX156" t="str">
            <v>-</v>
          </cell>
          <cell r="BY156">
            <v>658</v>
          </cell>
          <cell r="BZ156" t="str">
            <v>-</v>
          </cell>
          <cell r="CA156">
            <v>192219838</v>
          </cell>
          <cell r="CB156" t="str">
            <v>-</v>
          </cell>
          <cell r="CC156">
            <v>807</v>
          </cell>
          <cell r="CD156" t="str">
            <v>-</v>
          </cell>
          <cell r="CE156">
            <v>557</v>
          </cell>
          <cell r="CF156" t="str">
            <v>-</v>
          </cell>
          <cell r="CG156">
            <v>0</v>
          </cell>
          <cell r="CH156" t="str">
            <v>-</v>
          </cell>
          <cell r="CI156">
            <v>117</v>
          </cell>
          <cell r="CJ156" t="str">
            <v>-</v>
          </cell>
          <cell r="CK156">
            <v>42</v>
          </cell>
          <cell r="CL156" t="str">
            <v>-</v>
          </cell>
          <cell r="CM156">
            <v>20728317</v>
          </cell>
          <cell r="CN156" t="str">
            <v>-</v>
          </cell>
          <cell r="CO156">
            <v>212948155</v>
          </cell>
          <cell r="CP156" t="str">
            <v>-</v>
          </cell>
          <cell r="CQ156">
            <v>0</v>
          </cell>
          <cell r="CR156" t="str">
            <v>-</v>
          </cell>
          <cell r="CS156">
            <v>-19</v>
          </cell>
          <cell r="CT156" t="str">
            <v>-</v>
          </cell>
          <cell r="CU156">
            <v>517</v>
          </cell>
          <cell r="CV156">
            <v>366</v>
          </cell>
          <cell r="CW156">
            <v>253</v>
          </cell>
          <cell r="CX156">
            <v>222</v>
          </cell>
          <cell r="CY156">
            <v>209</v>
          </cell>
          <cell r="CZ156">
            <v>167</v>
          </cell>
          <cell r="DA156">
            <v>105</v>
          </cell>
          <cell r="DB156">
            <v>82</v>
          </cell>
          <cell r="DC156">
            <v>67</v>
          </cell>
          <cell r="DD156">
            <v>67</v>
          </cell>
          <cell r="DE156">
            <v>45</v>
          </cell>
          <cell r="DF156">
            <v>43</v>
          </cell>
          <cell r="DG156">
            <v>217</v>
          </cell>
          <cell r="DH156">
            <v>192</v>
          </cell>
          <cell r="DI156">
            <v>23</v>
          </cell>
          <cell r="DJ156" t="str">
            <v>-</v>
          </cell>
          <cell r="DK156">
            <v>524</v>
          </cell>
          <cell r="DL156" t="str">
            <v>-</v>
          </cell>
          <cell r="DM156">
            <v>739</v>
          </cell>
          <cell r="DN156" t="str">
            <v>-</v>
          </cell>
          <cell r="DO156">
            <v>546</v>
          </cell>
          <cell r="DP156" t="str">
            <v>-</v>
          </cell>
          <cell r="DQ156">
            <v>0</v>
          </cell>
          <cell r="DR156" t="str">
            <v>-</v>
          </cell>
          <cell r="DS156">
            <v>115</v>
          </cell>
          <cell r="DT156" t="str">
            <v>-</v>
          </cell>
          <cell r="DU156">
            <v>40</v>
          </cell>
          <cell r="DV156" t="str">
            <v>-</v>
          </cell>
          <cell r="DW156">
            <v>0</v>
          </cell>
          <cell r="DX156" t="str">
            <v>-</v>
          </cell>
          <cell r="DY156">
            <v>27</v>
          </cell>
        </row>
        <row r="157">
          <cell r="C157">
            <v>700000453</v>
          </cell>
          <cell r="D157" t="str">
            <v>SECTOR CANELA KATHERIN</v>
          </cell>
          <cell r="E157">
            <v>2025</v>
          </cell>
          <cell r="F157">
            <v>202514</v>
          </cell>
          <cell r="G157">
            <v>2149</v>
          </cell>
          <cell r="H157">
            <v>2017</v>
          </cell>
          <cell r="I157">
            <v>636</v>
          </cell>
          <cell r="J157" t="str">
            <v>-</v>
          </cell>
          <cell r="K157">
            <v>2</v>
          </cell>
          <cell r="L157">
            <v>9</v>
          </cell>
          <cell r="M157">
            <v>1166</v>
          </cell>
          <cell r="N157">
            <v>1347</v>
          </cell>
          <cell r="O157">
            <v>0</v>
          </cell>
          <cell r="P157" t="str">
            <v>-</v>
          </cell>
          <cell r="Q157">
            <v>0</v>
          </cell>
          <cell r="R157" t="str">
            <v>-</v>
          </cell>
          <cell r="S157">
            <v>3</v>
          </cell>
          <cell r="T157" t="str">
            <v>-</v>
          </cell>
          <cell r="U157">
            <v>1165</v>
          </cell>
          <cell r="V157" t="str">
            <v>-</v>
          </cell>
          <cell r="W157">
            <v>1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863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676</v>
          </cell>
          <cell r="AH157" t="str">
            <v>-</v>
          </cell>
          <cell r="AI157" t="str">
            <v>-</v>
          </cell>
          <cell r="AJ157" t="str">
            <v>-</v>
          </cell>
          <cell r="AK157">
            <v>303</v>
          </cell>
          <cell r="AL157" t="str">
            <v>-</v>
          </cell>
          <cell r="AM157">
            <v>54.257794322940903</v>
          </cell>
          <cell r="AN157">
            <v>62.4</v>
          </cell>
          <cell r="AO157">
            <v>373</v>
          </cell>
          <cell r="AP157" t="str">
            <v>-</v>
          </cell>
          <cell r="AQ157">
            <v>382</v>
          </cell>
          <cell r="AR157" t="str">
            <v>-</v>
          </cell>
          <cell r="AS157">
            <v>0</v>
          </cell>
          <cell r="AT157" t="str">
            <v>-</v>
          </cell>
          <cell r="AU157">
            <v>87</v>
          </cell>
          <cell r="AV157" t="str">
            <v>-</v>
          </cell>
          <cell r="AW157">
            <v>21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1011</v>
          </cell>
          <cell r="BB157">
            <v>1194</v>
          </cell>
          <cell r="BC157">
            <v>47.045137273150303</v>
          </cell>
          <cell r="BD157">
            <v>55.3</v>
          </cell>
          <cell r="BE157" t="str">
            <v>-</v>
          </cell>
          <cell r="BF157" t="str">
            <v>-</v>
          </cell>
          <cell r="BG157">
            <v>380494.89</v>
          </cell>
          <cell r="BH157">
            <v>399801</v>
          </cell>
          <cell r="BI157">
            <v>443657042.62</v>
          </cell>
          <cell r="BJ157">
            <v>538532414</v>
          </cell>
          <cell r="BK157">
            <v>442943720</v>
          </cell>
          <cell r="BL157" t="str">
            <v>-</v>
          </cell>
          <cell r="BM157">
            <v>713322.62</v>
          </cell>
          <cell r="BN157" t="str">
            <v>-</v>
          </cell>
          <cell r="BO157">
            <v>226099803.62</v>
          </cell>
          <cell r="BP157" t="str">
            <v>-</v>
          </cell>
          <cell r="BQ157">
            <v>713322.62000000011</v>
          </cell>
          <cell r="BR157" t="str">
            <v>-</v>
          </cell>
          <cell r="BS157">
            <v>817</v>
          </cell>
          <cell r="BT157" t="str">
            <v>-</v>
          </cell>
          <cell r="BU157">
            <v>225386481</v>
          </cell>
          <cell r="BV157" t="str">
            <v>-</v>
          </cell>
          <cell r="BW157">
            <v>1019</v>
          </cell>
          <cell r="BX157" t="str">
            <v>-</v>
          </cell>
          <cell r="BY157">
            <v>924</v>
          </cell>
          <cell r="BZ157" t="str">
            <v>-</v>
          </cell>
          <cell r="CA157">
            <v>197679823</v>
          </cell>
          <cell r="CB157" t="str">
            <v>-</v>
          </cell>
          <cell r="CC157">
            <v>818</v>
          </cell>
          <cell r="CD157" t="str">
            <v>-</v>
          </cell>
          <cell r="CE157">
            <v>516</v>
          </cell>
          <cell r="CF157" t="str">
            <v>-</v>
          </cell>
          <cell r="CG157">
            <v>0</v>
          </cell>
          <cell r="CH157" t="str">
            <v>-</v>
          </cell>
          <cell r="CI157">
            <v>108</v>
          </cell>
          <cell r="CJ157" t="str">
            <v>-</v>
          </cell>
          <cell r="CK157">
            <v>22</v>
          </cell>
          <cell r="CL157" t="str">
            <v>-</v>
          </cell>
          <cell r="CM157">
            <v>19877416</v>
          </cell>
          <cell r="CN157" t="str">
            <v>-</v>
          </cell>
          <cell r="CO157">
            <v>217557239</v>
          </cell>
          <cell r="CP157" t="str">
            <v>-</v>
          </cell>
          <cell r="CQ157">
            <v>0</v>
          </cell>
          <cell r="CR157" t="str">
            <v>-</v>
          </cell>
          <cell r="CS157">
            <v>21</v>
          </cell>
          <cell r="CT157" t="str">
            <v>-</v>
          </cell>
          <cell r="CU157">
            <v>511</v>
          </cell>
          <cell r="CV157">
            <v>393</v>
          </cell>
          <cell r="CW157">
            <v>269</v>
          </cell>
          <cell r="CX157">
            <v>231</v>
          </cell>
          <cell r="CY157">
            <v>203</v>
          </cell>
          <cell r="CZ157">
            <v>178</v>
          </cell>
          <cell r="DA157">
            <v>116</v>
          </cell>
          <cell r="DB157">
            <v>101</v>
          </cell>
          <cell r="DC157">
            <v>54</v>
          </cell>
          <cell r="DD157">
            <v>60</v>
          </cell>
          <cell r="DE157">
            <v>69</v>
          </cell>
          <cell r="DF157">
            <v>67</v>
          </cell>
          <cell r="DG157">
            <v>239</v>
          </cell>
          <cell r="DH157">
            <v>228</v>
          </cell>
          <cell r="DI157">
            <v>64</v>
          </cell>
          <cell r="DJ157" t="str">
            <v>-</v>
          </cell>
          <cell r="DK157">
            <v>757</v>
          </cell>
          <cell r="DL157" t="str">
            <v>-</v>
          </cell>
          <cell r="DM157">
            <v>756</v>
          </cell>
          <cell r="DN157" t="str">
            <v>-</v>
          </cell>
          <cell r="DO157">
            <v>507</v>
          </cell>
          <cell r="DP157" t="str">
            <v>-</v>
          </cell>
          <cell r="DQ157">
            <v>0</v>
          </cell>
          <cell r="DR157" t="str">
            <v>-</v>
          </cell>
          <cell r="DS157">
            <v>107</v>
          </cell>
          <cell r="DT157" t="str">
            <v>-</v>
          </cell>
          <cell r="DU157">
            <v>22</v>
          </cell>
          <cell r="DV157" t="str">
            <v>-</v>
          </cell>
          <cell r="DW157">
            <v>0</v>
          </cell>
          <cell r="DX157" t="str">
            <v>-</v>
          </cell>
          <cell r="DY157">
            <v>96</v>
          </cell>
        </row>
        <row r="158">
          <cell r="C158">
            <v>700000454</v>
          </cell>
          <cell r="D158" t="str">
            <v xml:space="preserve">Sector ABÁNICO Judy </v>
          </cell>
          <cell r="E158">
            <v>2025</v>
          </cell>
          <cell r="F158">
            <v>202514</v>
          </cell>
          <cell r="G158">
            <v>1605</v>
          </cell>
          <cell r="H158">
            <v>1740</v>
          </cell>
          <cell r="I158">
            <v>502</v>
          </cell>
          <cell r="J158" t="str">
            <v>-</v>
          </cell>
          <cell r="K158">
            <v>-6</v>
          </cell>
          <cell r="L158">
            <v>9</v>
          </cell>
          <cell r="M158">
            <v>1035</v>
          </cell>
          <cell r="N158">
            <v>999</v>
          </cell>
          <cell r="O158">
            <v>0</v>
          </cell>
          <cell r="P158" t="str">
            <v>-</v>
          </cell>
          <cell r="Q158">
            <v>1</v>
          </cell>
          <cell r="R158" t="str">
            <v>-</v>
          </cell>
          <cell r="S158">
            <v>15</v>
          </cell>
          <cell r="T158" t="str">
            <v>-</v>
          </cell>
          <cell r="U158">
            <v>1028</v>
          </cell>
          <cell r="V158" t="str">
            <v>-</v>
          </cell>
          <cell r="W158">
            <v>6</v>
          </cell>
          <cell r="X158" t="str">
            <v>-</v>
          </cell>
          <cell r="Y158" t="str">
            <v>-</v>
          </cell>
          <cell r="Z158" t="str">
            <v>-</v>
          </cell>
          <cell r="AA158">
            <v>806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>
            <v>586</v>
          </cell>
          <cell r="AH158" t="str">
            <v>-</v>
          </cell>
          <cell r="AI158" t="str">
            <v>-</v>
          </cell>
          <cell r="AJ158" t="str">
            <v>-</v>
          </cell>
          <cell r="AK158">
            <v>229</v>
          </cell>
          <cell r="AL158" t="str">
            <v>-</v>
          </cell>
          <cell r="AM158">
            <v>64.485981308411212</v>
          </cell>
          <cell r="AN158">
            <v>61.6</v>
          </cell>
          <cell r="AO158">
            <v>357</v>
          </cell>
          <cell r="AP158" t="str">
            <v>-</v>
          </cell>
          <cell r="AQ158">
            <v>363</v>
          </cell>
          <cell r="AR158" t="str">
            <v>-</v>
          </cell>
          <cell r="AS158">
            <v>0</v>
          </cell>
          <cell r="AT158" t="str">
            <v>-</v>
          </cell>
          <cell r="AU158">
            <v>79</v>
          </cell>
          <cell r="AV158" t="str">
            <v>-</v>
          </cell>
          <cell r="AW158">
            <v>7</v>
          </cell>
          <cell r="AX158" t="str">
            <v>-</v>
          </cell>
          <cell r="AY158" t="str">
            <v>-</v>
          </cell>
          <cell r="AZ158" t="str">
            <v>-</v>
          </cell>
          <cell r="BA158">
            <v>903</v>
          </cell>
          <cell r="BB158">
            <v>870</v>
          </cell>
          <cell r="BC158">
            <v>56.261682242990652</v>
          </cell>
          <cell r="BD158">
            <v>53.7</v>
          </cell>
          <cell r="BE158" t="str">
            <v>-</v>
          </cell>
          <cell r="BF158" t="str">
            <v>-</v>
          </cell>
          <cell r="BG158">
            <v>390007.46</v>
          </cell>
          <cell r="BH158">
            <v>404633</v>
          </cell>
          <cell r="BI158">
            <v>403657719.30000001</v>
          </cell>
          <cell r="BJ158">
            <v>404228596</v>
          </cell>
          <cell r="BK158">
            <v>400227955</v>
          </cell>
          <cell r="BL158" t="str">
            <v>-</v>
          </cell>
          <cell r="BM158">
            <v>3429764.3</v>
          </cell>
          <cell r="BN158" t="str">
            <v>-</v>
          </cell>
          <cell r="BO158">
            <v>237459895.30000001</v>
          </cell>
          <cell r="BP158" t="str">
            <v>-</v>
          </cell>
          <cell r="BQ158">
            <v>3429764.3</v>
          </cell>
          <cell r="BR158" t="str">
            <v>-</v>
          </cell>
          <cell r="BS158">
            <v>845</v>
          </cell>
          <cell r="BT158" t="str">
            <v>-</v>
          </cell>
          <cell r="BU158">
            <v>234030131</v>
          </cell>
          <cell r="BV158" t="str">
            <v>-</v>
          </cell>
          <cell r="BW158">
            <v>843</v>
          </cell>
          <cell r="BX158" t="str">
            <v>-</v>
          </cell>
          <cell r="BY158">
            <v>610</v>
          </cell>
          <cell r="BZ158" t="str">
            <v>-</v>
          </cell>
          <cell r="CA158">
            <v>146695606</v>
          </cell>
          <cell r="CB158" t="str">
            <v>-</v>
          </cell>
          <cell r="CC158">
            <v>655</v>
          </cell>
          <cell r="CD158" t="str">
            <v>-</v>
          </cell>
          <cell r="CE158">
            <v>419</v>
          </cell>
          <cell r="CF158" t="str">
            <v>-</v>
          </cell>
          <cell r="CG158">
            <v>0</v>
          </cell>
          <cell r="CH158" t="str">
            <v>-</v>
          </cell>
          <cell r="CI158">
            <v>80</v>
          </cell>
          <cell r="CJ158" t="str">
            <v>-</v>
          </cell>
          <cell r="CK158">
            <v>8</v>
          </cell>
          <cell r="CL158" t="str">
            <v>-</v>
          </cell>
          <cell r="CM158">
            <v>19502218</v>
          </cell>
          <cell r="CN158" t="str">
            <v>-</v>
          </cell>
          <cell r="CO158">
            <v>166197824</v>
          </cell>
          <cell r="CP158" t="str">
            <v>-</v>
          </cell>
          <cell r="CQ158">
            <v>0</v>
          </cell>
          <cell r="CR158" t="str">
            <v>-</v>
          </cell>
          <cell r="CS158">
            <v>10</v>
          </cell>
          <cell r="CT158" t="str">
            <v>-</v>
          </cell>
          <cell r="CU158">
            <v>270</v>
          </cell>
          <cell r="CV158">
            <v>283</v>
          </cell>
          <cell r="CW158">
            <v>142</v>
          </cell>
          <cell r="CX158">
            <v>164</v>
          </cell>
          <cell r="CY158">
            <v>158</v>
          </cell>
          <cell r="CZ158">
            <v>157</v>
          </cell>
          <cell r="DA158">
            <v>87</v>
          </cell>
          <cell r="DB158">
            <v>93</v>
          </cell>
          <cell r="DC158">
            <v>53</v>
          </cell>
          <cell r="DD158">
            <v>64</v>
          </cell>
          <cell r="DE158">
            <v>27</v>
          </cell>
          <cell r="DF158">
            <v>38</v>
          </cell>
          <cell r="DG158">
            <v>167</v>
          </cell>
          <cell r="DH158">
            <v>195</v>
          </cell>
          <cell r="DI158">
            <v>23</v>
          </cell>
          <cell r="DJ158" t="str">
            <v>-</v>
          </cell>
          <cell r="DK158">
            <v>500</v>
          </cell>
          <cell r="DL158" t="str">
            <v>-</v>
          </cell>
          <cell r="DM158">
            <v>603</v>
          </cell>
          <cell r="DN158" t="str">
            <v>-</v>
          </cell>
          <cell r="DO158">
            <v>414</v>
          </cell>
          <cell r="DP158" t="str">
            <v>-</v>
          </cell>
          <cell r="DQ158">
            <v>0</v>
          </cell>
          <cell r="DR158" t="str">
            <v>-</v>
          </cell>
          <cell r="DS158">
            <v>80</v>
          </cell>
          <cell r="DT158" t="str">
            <v>-</v>
          </cell>
          <cell r="DU158">
            <v>8</v>
          </cell>
          <cell r="DV158" t="str">
            <v>-</v>
          </cell>
          <cell r="DW158">
            <v>0</v>
          </cell>
          <cell r="DX158" t="str">
            <v>-</v>
          </cell>
          <cell r="DY158">
            <v>37</v>
          </cell>
        </row>
        <row r="159">
          <cell r="C159">
            <v>700000455</v>
          </cell>
          <cell r="D159" t="str">
            <v>Sector ESPLENDOR Carolina</v>
          </cell>
          <cell r="E159">
            <v>2025</v>
          </cell>
          <cell r="F159">
            <v>202514</v>
          </cell>
          <cell r="G159">
            <v>1536</v>
          </cell>
          <cell r="H159">
            <v>1608</v>
          </cell>
          <cell r="I159">
            <v>412</v>
          </cell>
          <cell r="J159" t="str">
            <v>-</v>
          </cell>
          <cell r="K159">
            <v>-15</v>
          </cell>
          <cell r="L159">
            <v>8</v>
          </cell>
          <cell r="M159">
            <v>953</v>
          </cell>
          <cell r="N159">
            <v>958</v>
          </cell>
          <cell r="O159">
            <v>0</v>
          </cell>
          <cell r="P159" t="str">
            <v>-</v>
          </cell>
          <cell r="Q159">
            <v>2</v>
          </cell>
          <cell r="R159" t="str">
            <v>-</v>
          </cell>
          <cell r="S159">
            <v>5</v>
          </cell>
          <cell r="T159" t="str">
            <v>-</v>
          </cell>
          <cell r="U159">
            <v>951</v>
          </cell>
          <cell r="V159" t="str">
            <v>-</v>
          </cell>
          <cell r="W159">
            <v>0</v>
          </cell>
          <cell r="X159" t="str">
            <v>-</v>
          </cell>
          <cell r="Y159" t="str">
            <v>-</v>
          </cell>
          <cell r="Z159" t="str">
            <v>-</v>
          </cell>
          <cell r="AA159">
            <v>676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>
            <v>590</v>
          </cell>
          <cell r="AH159" t="str">
            <v>-</v>
          </cell>
          <cell r="AI159" t="str">
            <v>-</v>
          </cell>
          <cell r="AJ159" t="str">
            <v>-</v>
          </cell>
          <cell r="AK159">
            <v>277</v>
          </cell>
          <cell r="AL159" t="str">
            <v>-</v>
          </cell>
          <cell r="AM159">
            <v>62.044270833333336</v>
          </cell>
          <cell r="AN159">
            <v>61.3</v>
          </cell>
          <cell r="AO159">
            <v>313</v>
          </cell>
          <cell r="AP159" t="str">
            <v>-</v>
          </cell>
          <cell r="AQ159">
            <v>289</v>
          </cell>
          <cell r="AR159" t="str">
            <v>-</v>
          </cell>
          <cell r="AS159">
            <v>0</v>
          </cell>
          <cell r="AT159" t="str">
            <v>-</v>
          </cell>
          <cell r="AU159">
            <v>67</v>
          </cell>
          <cell r="AV159" t="str">
            <v>-</v>
          </cell>
          <cell r="AW159">
            <v>7</v>
          </cell>
          <cell r="AX159" t="str">
            <v>-</v>
          </cell>
          <cell r="AY159" t="str">
            <v>-</v>
          </cell>
          <cell r="AZ159" t="str">
            <v>-</v>
          </cell>
          <cell r="BA159">
            <v>792</v>
          </cell>
          <cell r="BB159">
            <v>771</v>
          </cell>
          <cell r="BC159">
            <v>51.5625</v>
          </cell>
          <cell r="BD159">
            <v>49.4</v>
          </cell>
          <cell r="BE159" t="str">
            <v>-</v>
          </cell>
          <cell r="BF159" t="str">
            <v>-</v>
          </cell>
          <cell r="BG159">
            <v>373908.38</v>
          </cell>
          <cell r="BH159">
            <v>410319</v>
          </cell>
          <cell r="BI159">
            <v>356334682.99000001</v>
          </cell>
          <cell r="BJ159">
            <v>393085332</v>
          </cell>
          <cell r="BK159">
            <v>355877303</v>
          </cell>
          <cell r="BL159" t="str">
            <v>-</v>
          </cell>
          <cell r="BM159">
            <v>457379.99</v>
          </cell>
          <cell r="BN159" t="str">
            <v>-</v>
          </cell>
          <cell r="BO159">
            <v>198999445.99000001</v>
          </cell>
          <cell r="BP159" t="str">
            <v>-</v>
          </cell>
          <cell r="BQ159">
            <v>457379.99</v>
          </cell>
          <cell r="BR159" t="str">
            <v>-</v>
          </cell>
          <cell r="BS159">
            <v>734</v>
          </cell>
          <cell r="BT159" t="str">
            <v>-</v>
          </cell>
          <cell r="BU159">
            <v>198542066</v>
          </cell>
          <cell r="BV159" t="str">
            <v>-</v>
          </cell>
          <cell r="BW159">
            <v>774</v>
          </cell>
          <cell r="BX159" t="str">
            <v>-</v>
          </cell>
          <cell r="BY159">
            <v>829</v>
          </cell>
          <cell r="BZ159" t="str">
            <v>-</v>
          </cell>
          <cell r="CA159">
            <v>137435899</v>
          </cell>
          <cell r="CB159" t="str">
            <v>-</v>
          </cell>
          <cell r="CC159">
            <v>595</v>
          </cell>
          <cell r="CD159" t="str">
            <v>-</v>
          </cell>
          <cell r="CE159">
            <v>344</v>
          </cell>
          <cell r="CF159" t="str">
            <v>-</v>
          </cell>
          <cell r="CG159">
            <v>0</v>
          </cell>
          <cell r="CH159" t="str">
            <v>-</v>
          </cell>
          <cell r="CI159">
            <v>72</v>
          </cell>
          <cell r="CJ159" t="str">
            <v>-</v>
          </cell>
          <cell r="CK159">
            <v>7</v>
          </cell>
          <cell r="CL159" t="str">
            <v>-</v>
          </cell>
          <cell r="CM159">
            <v>19899338</v>
          </cell>
          <cell r="CN159" t="str">
            <v>-</v>
          </cell>
          <cell r="CO159">
            <v>157335237</v>
          </cell>
          <cell r="CP159" t="str">
            <v>-</v>
          </cell>
          <cell r="CQ159">
            <v>0</v>
          </cell>
          <cell r="CR159" t="str">
            <v>-</v>
          </cell>
          <cell r="CS159">
            <v>10</v>
          </cell>
          <cell r="CT159" t="str">
            <v>-</v>
          </cell>
          <cell r="CU159">
            <v>225</v>
          </cell>
          <cell r="CV159">
            <v>259</v>
          </cell>
          <cell r="CW159">
            <v>220</v>
          </cell>
          <cell r="CX159">
            <v>216</v>
          </cell>
          <cell r="CY159">
            <v>138</v>
          </cell>
          <cell r="CZ159">
            <v>132</v>
          </cell>
          <cell r="DA159">
            <v>133</v>
          </cell>
          <cell r="DB159">
            <v>117</v>
          </cell>
          <cell r="DC159">
            <v>97</v>
          </cell>
          <cell r="DD159">
            <v>93</v>
          </cell>
          <cell r="DE159">
            <v>81</v>
          </cell>
          <cell r="DF159">
            <v>73</v>
          </cell>
          <cell r="DG159">
            <v>311</v>
          </cell>
          <cell r="DH159">
            <v>283</v>
          </cell>
          <cell r="DI159">
            <v>75</v>
          </cell>
          <cell r="DJ159" t="str">
            <v>-</v>
          </cell>
          <cell r="DK159">
            <v>615</v>
          </cell>
          <cell r="DL159" t="str">
            <v>-</v>
          </cell>
          <cell r="DM159">
            <v>509</v>
          </cell>
          <cell r="DN159" t="str">
            <v>-</v>
          </cell>
          <cell r="DO159">
            <v>333</v>
          </cell>
          <cell r="DP159" t="str">
            <v>-</v>
          </cell>
          <cell r="DQ159">
            <v>0</v>
          </cell>
          <cell r="DR159" t="str">
            <v>-</v>
          </cell>
          <cell r="DS159">
            <v>72</v>
          </cell>
          <cell r="DT159" t="str">
            <v>-</v>
          </cell>
          <cell r="DU159">
            <v>7</v>
          </cell>
          <cell r="DV159" t="str">
            <v>-</v>
          </cell>
          <cell r="DW159">
            <v>0</v>
          </cell>
          <cell r="DX159" t="str">
            <v>-</v>
          </cell>
          <cell r="DY159">
            <v>92</v>
          </cell>
        </row>
        <row r="160">
          <cell r="C160">
            <v>700000456</v>
          </cell>
          <cell r="D160" t="str">
            <v>Sector ACUARELA Yeimi</v>
          </cell>
          <cell r="E160">
            <v>2025</v>
          </cell>
          <cell r="F160">
            <v>202514</v>
          </cell>
          <cell r="G160">
            <v>1630</v>
          </cell>
          <cell r="H160">
            <v>1699</v>
          </cell>
          <cell r="I160">
            <v>528</v>
          </cell>
          <cell r="J160" t="str">
            <v>-</v>
          </cell>
          <cell r="K160">
            <v>-11</v>
          </cell>
          <cell r="L160">
            <v>8</v>
          </cell>
          <cell r="M160">
            <v>1004</v>
          </cell>
          <cell r="N160">
            <v>1018</v>
          </cell>
          <cell r="O160">
            <v>0</v>
          </cell>
          <cell r="P160" t="str">
            <v>-</v>
          </cell>
          <cell r="Q160">
            <v>2</v>
          </cell>
          <cell r="R160" t="str">
            <v>-</v>
          </cell>
          <cell r="S160">
            <v>17</v>
          </cell>
          <cell r="T160" t="str">
            <v>-</v>
          </cell>
          <cell r="U160">
            <v>999</v>
          </cell>
          <cell r="V160" t="str">
            <v>-</v>
          </cell>
          <cell r="W160">
            <v>3</v>
          </cell>
          <cell r="X160" t="str">
            <v>-</v>
          </cell>
          <cell r="Y160" t="str">
            <v>-</v>
          </cell>
          <cell r="Z160" t="str">
            <v>-</v>
          </cell>
          <cell r="AA160">
            <v>781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>
            <v>557</v>
          </cell>
          <cell r="AH160" t="str">
            <v>-</v>
          </cell>
          <cell r="AI160" t="str">
            <v>-</v>
          </cell>
          <cell r="AJ160" t="str">
            <v>-</v>
          </cell>
          <cell r="AK160">
            <v>223</v>
          </cell>
          <cell r="AL160" t="str">
            <v>-</v>
          </cell>
          <cell r="AM160">
            <v>61.595092024539881</v>
          </cell>
          <cell r="AN160">
            <v>61.8</v>
          </cell>
          <cell r="AO160">
            <v>334</v>
          </cell>
          <cell r="AP160" t="str">
            <v>-</v>
          </cell>
          <cell r="AQ160">
            <v>356</v>
          </cell>
          <cell r="AR160" t="str">
            <v>-</v>
          </cell>
          <cell r="AS160">
            <v>0</v>
          </cell>
          <cell r="AT160" t="str">
            <v>-</v>
          </cell>
          <cell r="AU160">
            <v>79</v>
          </cell>
          <cell r="AV160" t="str">
            <v>-</v>
          </cell>
          <cell r="AW160">
            <v>12</v>
          </cell>
          <cell r="AX160" t="str">
            <v>-</v>
          </cell>
          <cell r="AY160" t="str">
            <v>-</v>
          </cell>
          <cell r="AZ160" t="str">
            <v>-</v>
          </cell>
          <cell r="BA160">
            <v>874</v>
          </cell>
          <cell r="BB160">
            <v>885</v>
          </cell>
          <cell r="BC160">
            <v>53.619631901840492</v>
          </cell>
          <cell r="BD160">
            <v>53.7</v>
          </cell>
          <cell r="BE160" t="str">
            <v>-</v>
          </cell>
          <cell r="BF160" t="str">
            <v>-</v>
          </cell>
          <cell r="BG160">
            <v>399002.67</v>
          </cell>
          <cell r="BH160">
            <v>427196</v>
          </cell>
          <cell r="BI160">
            <v>400598683.79000002</v>
          </cell>
          <cell r="BJ160">
            <v>434885867</v>
          </cell>
          <cell r="BK160">
            <v>398095768</v>
          </cell>
          <cell r="BL160" t="str">
            <v>-</v>
          </cell>
          <cell r="BM160">
            <v>2502915.79</v>
          </cell>
          <cell r="BN160" t="str">
            <v>-</v>
          </cell>
          <cell r="BO160">
            <v>253956050.79000002</v>
          </cell>
          <cell r="BP160" t="str">
            <v>-</v>
          </cell>
          <cell r="BQ160">
            <v>2502915.79</v>
          </cell>
          <cell r="BR160" t="str">
            <v>-</v>
          </cell>
          <cell r="BS160">
            <v>803</v>
          </cell>
          <cell r="BT160" t="str">
            <v>-</v>
          </cell>
          <cell r="BU160">
            <v>251453135</v>
          </cell>
          <cell r="BV160" t="str">
            <v>-</v>
          </cell>
          <cell r="BW160">
            <v>784</v>
          </cell>
          <cell r="BX160" t="str">
            <v>-</v>
          </cell>
          <cell r="BY160">
            <v>612</v>
          </cell>
          <cell r="BZ160" t="str">
            <v>-</v>
          </cell>
          <cell r="CA160">
            <v>126950737</v>
          </cell>
          <cell r="CB160" t="str">
            <v>-</v>
          </cell>
          <cell r="CC160">
            <v>667</v>
          </cell>
          <cell r="CD160" t="str">
            <v>-</v>
          </cell>
          <cell r="CE160">
            <v>437</v>
          </cell>
          <cell r="CF160" t="str">
            <v>-</v>
          </cell>
          <cell r="CG160">
            <v>0</v>
          </cell>
          <cell r="CH160" t="str">
            <v>-</v>
          </cell>
          <cell r="CI160">
            <v>83</v>
          </cell>
          <cell r="CJ160" t="str">
            <v>-</v>
          </cell>
          <cell r="CK160">
            <v>12</v>
          </cell>
          <cell r="CL160" t="str">
            <v>-</v>
          </cell>
          <cell r="CM160">
            <v>19295071</v>
          </cell>
          <cell r="CN160" t="str">
            <v>-</v>
          </cell>
          <cell r="CO160">
            <v>146245808</v>
          </cell>
          <cell r="CP160" t="str">
            <v>-</v>
          </cell>
          <cell r="CQ160">
            <v>0</v>
          </cell>
          <cell r="CR160" t="str">
            <v>-</v>
          </cell>
          <cell r="CS160">
            <v>-5</v>
          </cell>
          <cell r="CT160" t="str">
            <v>-</v>
          </cell>
          <cell r="CU160">
            <v>299</v>
          </cell>
          <cell r="CV160">
            <v>279</v>
          </cell>
          <cell r="CW160">
            <v>195</v>
          </cell>
          <cell r="CX160">
            <v>197</v>
          </cell>
          <cell r="CY160">
            <v>132</v>
          </cell>
          <cell r="CZ160">
            <v>137</v>
          </cell>
          <cell r="DA160">
            <v>81</v>
          </cell>
          <cell r="DB160">
            <v>96</v>
          </cell>
          <cell r="DC160">
            <v>56</v>
          </cell>
          <cell r="DD160">
            <v>57</v>
          </cell>
          <cell r="DE160">
            <v>44</v>
          </cell>
          <cell r="DF160">
            <v>48</v>
          </cell>
          <cell r="DG160">
            <v>181</v>
          </cell>
          <cell r="DH160">
            <v>201</v>
          </cell>
          <cell r="DI160">
            <v>30</v>
          </cell>
          <cell r="DJ160" t="str">
            <v>-</v>
          </cell>
          <cell r="DK160">
            <v>477</v>
          </cell>
          <cell r="DL160" t="str">
            <v>-</v>
          </cell>
          <cell r="DM160">
            <v>625</v>
          </cell>
          <cell r="DN160" t="str">
            <v>-</v>
          </cell>
          <cell r="DO160">
            <v>433</v>
          </cell>
          <cell r="DP160" t="str">
            <v>-</v>
          </cell>
          <cell r="DQ160">
            <v>0</v>
          </cell>
          <cell r="DR160" t="str">
            <v>-</v>
          </cell>
          <cell r="DS160">
            <v>83</v>
          </cell>
          <cell r="DT160" t="str">
            <v>-</v>
          </cell>
          <cell r="DU160">
            <v>12</v>
          </cell>
          <cell r="DV160" t="str">
            <v>-</v>
          </cell>
          <cell r="DW160">
            <v>0</v>
          </cell>
          <cell r="DX160" t="str">
            <v>-</v>
          </cell>
          <cell r="DY160">
            <v>41</v>
          </cell>
        </row>
        <row r="161">
          <cell r="C161">
            <v>700000457</v>
          </cell>
          <cell r="D161" t="str">
            <v>Sector PINCEL Iliana</v>
          </cell>
          <cell r="E161">
            <v>2025</v>
          </cell>
          <cell r="F161">
            <v>202514</v>
          </cell>
          <cell r="G161">
            <v>1401</v>
          </cell>
          <cell r="H161">
            <v>1530</v>
          </cell>
          <cell r="I161">
            <v>494</v>
          </cell>
          <cell r="J161" t="str">
            <v>-</v>
          </cell>
          <cell r="K161">
            <v>6</v>
          </cell>
          <cell r="L161">
            <v>8</v>
          </cell>
          <cell r="M161">
            <v>906</v>
          </cell>
          <cell r="N161">
            <v>853</v>
          </cell>
          <cell r="O161">
            <v>0</v>
          </cell>
          <cell r="P161" t="str">
            <v>-</v>
          </cell>
          <cell r="Q161">
            <v>5</v>
          </cell>
          <cell r="R161" t="str">
            <v>-</v>
          </cell>
          <cell r="S161">
            <v>14</v>
          </cell>
          <cell r="T161" t="str">
            <v>-</v>
          </cell>
          <cell r="U161">
            <v>896</v>
          </cell>
          <cell r="V161" t="str">
            <v>-</v>
          </cell>
          <cell r="W161">
            <v>5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735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484</v>
          </cell>
          <cell r="AH161" t="str">
            <v>-</v>
          </cell>
          <cell r="AI161" t="str">
            <v>-</v>
          </cell>
          <cell r="AJ161" t="str">
            <v>-</v>
          </cell>
          <cell r="AK161">
            <v>171</v>
          </cell>
          <cell r="AL161" t="str">
            <v>-</v>
          </cell>
          <cell r="AM161">
            <v>64.668094218415419</v>
          </cell>
          <cell r="AN161">
            <v>60.8</v>
          </cell>
          <cell r="AO161">
            <v>313</v>
          </cell>
          <cell r="AP161" t="str">
            <v>-</v>
          </cell>
          <cell r="AQ161">
            <v>335</v>
          </cell>
          <cell r="AR161" t="str">
            <v>-</v>
          </cell>
          <cell r="AS161">
            <v>0</v>
          </cell>
          <cell r="AT161" t="str">
            <v>-</v>
          </cell>
          <cell r="AU161">
            <v>73</v>
          </cell>
          <cell r="AV161" t="str">
            <v>-</v>
          </cell>
          <cell r="AW161">
            <v>14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791</v>
          </cell>
          <cell r="BB161">
            <v>750</v>
          </cell>
          <cell r="BC161">
            <v>56.459671663097787</v>
          </cell>
          <cell r="BD161">
            <v>53.5</v>
          </cell>
          <cell r="BE161" t="str">
            <v>-</v>
          </cell>
          <cell r="BF161" t="str">
            <v>-</v>
          </cell>
          <cell r="BG161">
            <v>408820.96</v>
          </cell>
          <cell r="BH161">
            <v>426595</v>
          </cell>
          <cell r="BI161">
            <v>370391793.01999998</v>
          </cell>
          <cell r="BJ161">
            <v>363885555</v>
          </cell>
          <cell r="BK161">
            <v>365373896</v>
          </cell>
          <cell r="BL161" t="str">
            <v>-</v>
          </cell>
          <cell r="BM161">
            <v>5017897.0199999996</v>
          </cell>
          <cell r="BN161" t="str">
            <v>-</v>
          </cell>
          <cell r="BO161">
            <v>205514766.02000001</v>
          </cell>
          <cell r="BP161" t="str">
            <v>-</v>
          </cell>
          <cell r="BQ161">
            <v>5017897.0199999996</v>
          </cell>
          <cell r="BR161" t="str">
            <v>-</v>
          </cell>
          <cell r="BS161">
            <v>669</v>
          </cell>
          <cell r="BT161" t="str">
            <v>-</v>
          </cell>
          <cell r="BU161">
            <v>200496869</v>
          </cell>
          <cell r="BV161" t="str">
            <v>-</v>
          </cell>
          <cell r="BW161">
            <v>733</v>
          </cell>
          <cell r="BX161" t="str">
            <v>-</v>
          </cell>
          <cell r="BY161">
            <v>455</v>
          </cell>
          <cell r="BZ161" t="str">
            <v>-</v>
          </cell>
          <cell r="CA161">
            <v>145208233</v>
          </cell>
          <cell r="CB161" t="str">
            <v>-</v>
          </cell>
          <cell r="CC161">
            <v>596</v>
          </cell>
          <cell r="CD161" t="str">
            <v>-</v>
          </cell>
          <cell r="CE161">
            <v>411</v>
          </cell>
          <cell r="CF161" t="str">
            <v>-</v>
          </cell>
          <cell r="CG161">
            <v>0</v>
          </cell>
          <cell r="CH161" t="str">
            <v>-</v>
          </cell>
          <cell r="CI161">
            <v>75</v>
          </cell>
          <cell r="CJ161" t="str">
            <v>-</v>
          </cell>
          <cell r="CK161">
            <v>14</v>
          </cell>
          <cell r="CL161" t="str">
            <v>-</v>
          </cell>
          <cell r="CM161">
            <v>19668794</v>
          </cell>
          <cell r="CN161" t="str">
            <v>-</v>
          </cell>
          <cell r="CO161">
            <v>164877027</v>
          </cell>
          <cell r="CP161" t="str">
            <v>-</v>
          </cell>
          <cell r="CQ161">
            <v>0</v>
          </cell>
          <cell r="CR161" t="str">
            <v>-</v>
          </cell>
          <cell r="CS161">
            <v>12</v>
          </cell>
          <cell r="CT161" t="str">
            <v>-</v>
          </cell>
          <cell r="CU161">
            <v>236</v>
          </cell>
          <cell r="CV161">
            <v>261</v>
          </cell>
          <cell r="CW161">
            <v>136</v>
          </cell>
          <cell r="CX161">
            <v>157</v>
          </cell>
          <cell r="CY161">
            <v>123</v>
          </cell>
          <cell r="CZ161">
            <v>119</v>
          </cell>
          <cell r="DA161">
            <v>65</v>
          </cell>
          <cell r="DB161">
            <v>73</v>
          </cell>
          <cell r="DC161">
            <v>57</v>
          </cell>
          <cell r="DD161">
            <v>66</v>
          </cell>
          <cell r="DE161">
            <v>28</v>
          </cell>
          <cell r="DF161">
            <v>28</v>
          </cell>
          <cell r="DG161">
            <v>150</v>
          </cell>
          <cell r="DH161">
            <v>167</v>
          </cell>
          <cell r="DI161">
            <v>20</v>
          </cell>
          <cell r="DJ161" t="str">
            <v>-</v>
          </cell>
          <cell r="DK161">
            <v>353</v>
          </cell>
          <cell r="DL161" t="str">
            <v>-</v>
          </cell>
          <cell r="DM161">
            <v>554</v>
          </cell>
          <cell r="DN161" t="str">
            <v>-</v>
          </cell>
          <cell r="DO161">
            <v>405</v>
          </cell>
          <cell r="DP161" t="str">
            <v>-</v>
          </cell>
          <cell r="DQ161">
            <v>0</v>
          </cell>
          <cell r="DR161" t="str">
            <v>-</v>
          </cell>
          <cell r="DS161">
            <v>75</v>
          </cell>
          <cell r="DT161" t="str">
            <v>-</v>
          </cell>
          <cell r="DU161">
            <v>14</v>
          </cell>
          <cell r="DV161" t="str">
            <v>-</v>
          </cell>
          <cell r="DW161">
            <v>0</v>
          </cell>
          <cell r="DX161" t="str">
            <v>-</v>
          </cell>
          <cell r="DY161">
            <v>40</v>
          </cell>
        </row>
        <row r="162">
          <cell r="C162">
            <v>700000458</v>
          </cell>
          <cell r="D162" t="str">
            <v>Sector LIENZO Ángela</v>
          </cell>
          <cell r="E162">
            <v>2025</v>
          </cell>
          <cell r="F162">
            <v>202514</v>
          </cell>
          <cell r="G162">
            <v>1354</v>
          </cell>
          <cell r="H162">
            <v>1536</v>
          </cell>
          <cell r="I162">
            <v>575</v>
          </cell>
          <cell r="J162" t="str">
            <v>-</v>
          </cell>
          <cell r="K162">
            <v>-34</v>
          </cell>
          <cell r="L162">
            <v>9</v>
          </cell>
          <cell r="M162">
            <v>923</v>
          </cell>
          <cell r="N162">
            <v>877</v>
          </cell>
          <cell r="O162">
            <v>0</v>
          </cell>
          <cell r="P162" t="str">
            <v>-</v>
          </cell>
          <cell r="Q162">
            <v>4</v>
          </cell>
          <cell r="R162" t="str">
            <v>-</v>
          </cell>
          <cell r="S162">
            <v>7</v>
          </cell>
          <cell r="T162" t="str">
            <v>-</v>
          </cell>
          <cell r="U162">
            <v>917</v>
          </cell>
          <cell r="V162" t="str">
            <v>-</v>
          </cell>
          <cell r="W162">
            <v>2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758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>
            <v>443</v>
          </cell>
          <cell r="AH162" t="str">
            <v>-</v>
          </cell>
          <cell r="AI162" t="str">
            <v>-</v>
          </cell>
          <cell r="AJ162" t="str">
            <v>-</v>
          </cell>
          <cell r="AK162">
            <v>165</v>
          </cell>
          <cell r="AL162" t="str">
            <v>-</v>
          </cell>
          <cell r="AM162">
            <v>68.168389955686862</v>
          </cell>
          <cell r="AN162">
            <v>62.6</v>
          </cell>
          <cell r="AO162">
            <v>278</v>
          </cell>
          <cell r="AP162" t="str">
            <v>-</v>
          </cell>
          <cell r="AQ162">
            <v>381</v>
          </cell>
          <cell r="AR162" t="str">
            <v>-</v>
          </cell>
          <cell r="AS162">
            <v>0</v>
          </cell>
          <cell r="AT162" t="str">
            <v>-</v>
          </cell>
          <cell r="AU162">
            <v>90</v>
          </cell>
          <cell r="AV162" t="str">
            <v>-</v>
          </cell>
          <cell r="AW162">
            <v>9</v>
          </cell>
          <cell r="AX162" t="str">
            <v>-</v>
          </cell>
          <cell r="AY162" t="str">
            <v>-</v>
          </cell>
          <cell r="AZ162" t="str">
            <v>-</v>
          </cell>
          <cell r="BA162">
            <v>828</v>
          </cell>
          <cell r="BB162">
            <v>745</v>
          </cell>
          <cell r="BC162">
            <v>61.152141802067952</v>
          </cell>
          <cell r="BD162">
            <v>53.2</v>
          </cell>
          <cell r="BE162" t="str">
            <v>-</v>
          </cell>
          <cell r="BF162" t="str">
            <v>-</v>
          </cell>
          <cell r="BG162">
            <v>391337.9</v>
          </cell>
          <cell r="BH162">
            <v>437308</v>
          </cell>
          <cell r="BI162">
            <v>361204883</v>
          </cell>
          <cell r="BJ162">
            <v>383519263</v>
          </cell>
          <cell r="BK162">
            <v>360070401</v>
          </cell>
          <cell r="BL162" t="str">
            <v>-</v>
          </cell>
          <cell r="BM162">
            <v>1134482</v>
          </cell>
          <cell r="BN162" t="str">
            <v>-</v>
          </cell>
          <cell r="BO162">
            <v>204224612</v>
          </cell>
          <cell r="BP162" t="str">
            <v>-</v>
          </cell>
          <cell r="BQ162">
            <v>1134482</v>
          </cell>
          <cell r="BR162" t="str">
            <v>-</v>
          </cell>
          <cell r="BS162">
            <v>712</v>
          </cell>
          <cell r="BT162" t="str">
            <v>-</v>
          </cell>
          <cell r="BU162">
            <v>203090130</v>
          </cell>
          <cell r="BV162" t="str">
            <v>-</v>
          </cell>
          <cell r="BW162">
            <v>740</v>
          </cell>
          <cell r="BX162" t="str">
            <v>-</v>
          </cell>
          <cell r="BY162">
            <v>420</v>
          </cell>
          <cell r="BZ162" t="str">
            <v>-</v>
          </cell>
          <cell r="CA162">
            <v>138807392</v>
          </cell>
          <cell r="CB162" t="str">
            <v>-</v>
          </cell>
          <cell r="CC162">
            <v>557</v>
          </cell>
          <cell r="CD162" t="str">
            <v>-</v>
          </cell>
          <cell r="CE162">
            <v>482</v>
          </cell>
          <cell r="CF162" t="str">
            <v>-</v>
          </cell>
          <cell r="CG162">
            <v>0</v>
          </cell>
          <cell r="CH162" t="str">
            <v>-</v>
          </cell>
          <cell r="CI162">
            <v>98</v>
          </cell>
          <cell r="CJ162" t="str">
            <v>-</v>
          </cell>
          <cell r="CK162">
            <v>10</v>
          </cell>
          <cell r="CL162" t="str">
            <v>-</v>
          </cell>
          <cell r="CM162">
            <v>18172879</v>
          </cell>
          <cell r="CN162" t="str">
            <v>-</v>
          </cell>
          <cell r="CO162">
            <v>156980271</v>
          </cell>
          <cell r="CP162" t="str">
            <v>-</v>
          </cell>
          <cell r="CQ162">
            <v>0</v>
          </cell>
          <cell r="CR162" t="str">
            <v>-</v>
          </cell>
          <cell r="CS162">
            <v>-26</v>
          </cell>
          <cell r="CT162" t="str">
            <v>-</v>
          </cell>
          <cell r="CU162">
            <v>197</v>
          </cell>
          <cell r="CV162">
            <v>269</v>
          </cell>
          <cell r="CW162">
            <v>129</v>
          </cell>
          <cell r="CX162">
            <v>150</v>
          </cell>
          <cell r="CY162">
            <v>105</v>
          </cell>
          <cell r="CZ162">
            <v>98</v>
          </cell>
          <cell r="DA162">
            <v>99</v>
          </cell>
          <cell r="DB162">
            <v>85</v>
          </cell>
          <cell r="DC162">
            <v>55</v>
          </cell>
          <cell r="DD162">
            <v>63</v>
          </cell>
          <cell r="DE162">
            <v>59</v>
          </cell>
          <cell r="DF162">
            <v>58</v>
          </cell>
          <cell r="DG162">
            <v>213</v>
          </cell>
          <cell r="DH162">
            <v>206</v>
          </cell>
          <cell r="DI162">
            <v>29</v>
          </cell>
          <cell r="DJ162" t="str">
            <v>-</v>
          </cell>
          <cell r="DK162">
            <v>299</v>
          </cell>
          <cell r="DL162" t="str">
            <v>-</v>
          </cell>
          <cell r="DM162">
            <v>480</v>
          </cell>
          <cell r="DN162" t="str">
            <v>-</v>
          </cell>
          <cell r="DO162">
            <v>470</v>
          </cell>
          <cell r="DP162" t="str">
            <v>-</v>
          </cell>
          <cell r="DQ162">
            <v>0</v>
          </cell>
          <cell r="DR162" t="str">
            <v>-</v>
          </cell>
          <cell r="DS162">
            <v>96</v>
          </cell>
          <cell r="DT162" t="str">
            <v>-</v>
          </cell>
          <cell r="DU162">
            <v>9</v>
          </cell>
          <cell r="DV162" t="str">
            <v>-</v>
          </cell>
          <cell r="DW162">
            <v>0</v>
          </cell>
          <cell r="DX162" t="str">
            <v>-</v>
          </cell>
          <cell r="DY162">
            <v>33</v>
          </cell>
        </row>
        <row r="163">
          <cell r="C163">
            <v>700000459</v>
          </cell>
          <cell r="D163" t="str">
            <v>SECTOR MATICES CLERY</v>
          </cell>
          <cell r="E163">
            <v>2025</v>
          </cell>
          <cell r="F163">
            <v>202514</v>
          </cell>
          <cell r="G163">
            <v>1088</v>
          </cell>
          <cell r="H163">
            <v>1044</v>
          </cell>
          <cell r="I163">
            <v>386</v>
          </cell>
          <cell r="J163" t="str">
            <v>-</v>
          </cell>
          <cell r="K163">
            <v>25</v>
          </cell>
          <cell r="L163">
            <v>9</v>
          </cell>
          <cell r="M163">
            <v>721</v>
          </cell>
          <cell r="N163">
            <v>669</v>
          </cell>
          <cell r="O163">
            <v>0</v>
          </cell>
          <cell r="P163" t="str">
            <v>-</v>
          </cell>
          <cell r="Q163">
            <v>0</v>
          </cell>
          <cell r="R163" t="str">
            <v>-</v>
          </cell>
          <cell r="S163">
            <v>4</v>
          </cell>
          <cell r="T163" t="str">
            <v>-</v>
          </cell>
          <cell r="U163">
            <v>720</v>
          </cell>
          <cell r="V163" t="str">
            <v>-</v>
          </cell>
          <cell r="W163">
            <v>1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518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>
            <v>401</v>
          </cell>
          <cell r="AH163" t="str">
            <v>-</v>
          </cell>
          <cell r="AI163" t="str">
            <v>-</v>
          </cell>
          <cell r="AJ163" t="str">
            <v>-</v>
          </cell>
          <cell r="AK163">
            <v>203</v>
          </cell>
          <cell r="AL163" t="str">
            <v>-</v>
          </cell>
          <cell r="AM163">
            <v>66.268382352941174</v>
          </cell>
          <cell r="AN163">
            <v>62.3</v>
          </cell>
          <cell r="AO163">
            <v>198</v>
          </cell>
          <cell r="AP163" t="str">
            <v>-</v>
          </cell>
          <cell r="AQ163">
            <v>247</v>
          </cell>
          <cell r="AR163" t="str">
            <v>-</v>
          </cell>
          <cell r="AS163">
            <v>0</v>
          </cell>
          <cell r="AT163" t="str">
            <v>-</v>
          </cell>
          <cell r="AU163">
            <v>66</v>
          </cell>
          <cell r="AV163" t="str">
            <v>-</v>
          </cell>
          <cell r="AW163">
            <v>7</v>
          </cell>
          <cell r="AX163" t="str">
            <v>-</v>
          </cell>
          <cell r="AY163" t="str">
            <v>-</v>
          </cell>
          <cell r="AZ163" t="str">
            <v>-</v>
          </cell>
          <cell r="BA163">
            <v>626</v>
          </cell>
          <cell r="BB163">
            <v>579</v>
          </cell>
          <cell r="BC163">
            <v>57.536764705882348</v>
          </cell>
          <cell r="BD163">
            <v>54</v>
          </cell>
          <cell r="BE163" t="str">
            <v>-</v>
          </cell>
          <cell r="BF163" t="str">
            <v>-</v>
          </cell>
          <cell r="BG163">
            <v>385830.97</v>
          </cell>
          <cell r="BH163">
            <v>399900</v>
          </cell>
          <cell r="BI163">
            <v>278184126.5</v>
          </cell>
          <cell r="BJ163">
            <v>267533213</v>
          </cell>
          <cell r="BK163">
            <v>277793704</v>
          </cell>
          <cell r="BL163" t="str">
            <v>-</v>
          </cell>
          <cell r="BM163">
            <v>390422.5</v>
          </cell>
          <cell r="BN163" t="str">
            <v>-</v>
          </cell>
          <cell r="BO163">
            <v>146727258.5</v>
          </cell>
          <cell r="BP163" t="str">
            <v>-</v>
          </cell>
          <cell r="BQ163">
            <v>390422.5</v>
          </cell>
          <cell r="BR163" t="str">
            <v>-</v>
          </cell>
          <cell r="BS163">
            <v>499</v>
          </cell>
          <cell r="BT163" t="str">
            <v>-</v>
          </cell>
          <cell r="BU163">
            <v>146336836</v>
          </cell>
          <cell r="BV163" t="str">
            <v>-</v>
          </cell>
          <cell r="BW163">
            <v>598</v>
          </cell>
          <cell r="BX163" t="str">
            <v>-</v>
          </cell>
          <cell r="BY163">
            <v>424</v>
          </cell>
          <cell r="BZ163" t="str">
            <v>-</v>
          </cell>
          <cell r="CA163">
            <v>117252110</v>
          </cell>
          <cell r="CB163" t="str">
            <v>-</v>
          </cell>
          <cell r="CC163">
            <v>377</v>
          </cell>
          <cell r="CD163" t="str">
            <v>-</v>
          </cell>
          <cell r="CE163">
            <v>313</v>
          </cell>
          <cell r="CF163" t="str">
            <v>-</v>
          </cell>
          <cell r="CG163">
            <v>0</v>
          </cell>
          <cell r="CH163" t="str">
            <v>-</v>
          </cell>
          <cell r="CI163">
            <v>69</v>
          </cell>
          <cell r="CJ163" t="str">
            <v>-</v>
          </cell>
          <cell r="CK163">
            <v>7</v>
          </cell>
          <cell r="CL163" t="str">
            <v>-</v>
          </cell>
          <cell r="CM163">
            <v>14204758</v>
          </cell>
          <cell r="CN163" t="str">
            <v>-</v>
          </cell>
          <cell r="CO163">
            <v>131456868</v>
          </cell>
          <cell r="CP163" t="str">
            <v>-</v>
          </cell>
          <cell r="CQ163">
            <v>0</v>
          </cell>
          <cell r="CR163" t="str">
            <v>-</v>
          </cell>
          <cell r="CS163">
            <v>19</v>
          </cell>
          <cell r="CT163" t="str">
            <v>-</v>
          </cell>
          <cell r="CU163">
            <v>152</v>
          </cell>
          <cell r="CV163">
            <v>190</v>
          </cell>
          <cell r="CW163">
            <v>141</v>
          </cell>
          <cell r="CX163">
            <v>150</v>
          </cell>
          <cell r="CY163">
            <v>74</v>
          </cell>
          <cell r="CZ163">
            <v>75</v>
          </cell>
          <cell r="DA163">
            <v>45</v>
          </cell>
          <cell r="DB163">
            <v>46</v>
          </cell>
          <cell r="DC163">
            <v>28</v>
          </cell>
          <cell r="DD163">
            <v>36</v>
          </cell>
          <cell r="DE163">
            <v>29</v>
          </cell>
          <cell r="DF163">
            <v>29</v>
          </cell>
          <cell r="DG163">
            <v>102</v>
          </cell>
          <cell r="DH163">
            <v>111</v>
          </cell>
          <cell r="DI163">
            <v>34</v>
          </cell>
          <cell r="DJ163" t="str">
            <v>-</v>
          </cell>
          <cell r="DK163">
            <v>362</v>
          </cell>
          <cell r="DL163" t="str">
            <v>-</v>
          </cell>
          <cell r="DM163">
            <v>340</v>
          </cell>
          <cell r="DN163" t="str">
            <v>-</v>
          </cell>
          <cell r="DO163">
            <v>310</v>
          </cell>
          <cell r="DP163" t="str">
            <v>-</v>
          </cell>
          <cell r="DQ163">
            <v>0</v>
          </cell>
          <cell r="DR163" t="str">
            <v>-</v>
          </cell>
          <cell r="DS163">
            <v>69</v>
          </cell>
          <cell r="DT163" t="str">
            <v>-</v>
          </cell>
          <cell r="DU163">
            <v>7</v>
          </cell>
          <cell r="DV163" t="str">
            <v>-</v>
          </cell>
          <cell r="DW163">
            <v>0</v>
          </cell>
          <cell r="DX163" t="str">
            <v>-</v>
          </cell>
          <cell r="DY163">
            <v>48</v>
          </cell>
        </row>
        <row r="164">
          <cell r="C164">
            <v>700000460</v>
          </cell>
          <cell r="D164" t="str">
            <v>SECTOR GUACARI SANDRA</v>
          </cell>
          <cell r="E164">
            <v>2025</v>
          </cell>
          <cell r="F164">
            <v>202514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 t="str">
            <v>-</v>
          </cell>
          <cell r="BB164" t="str">
            <v>-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 t="str">
            <v>-</v>
          </cell>
          <cell r="BQ164" t="str">
            <v>-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 t="str">
            <v>-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 t="str">
            <v>-</v>
          </cell>
          <cell r="CS164" t="str">
            <v>-</v>
          </cell>
          <cell r="CT164" t="str">
            <v>-</v>
          </cell>
          <cell r="CU164" t="str">
            <v>-</v>
          </cell>
          <cell r="CV164" t="str">
            <v>-</v>
          </cell>
          <cell r="CW164" t="str">
            <v>-</v>
          </cell>
          <cell r="CX164" t="str">
            <v>-</v>
          </cell>
          <cell r="CY164" t="str">
            <v>-</v>
          </cell>
          <cell r="CZ164" t="str">
            <v>-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</row>
        <row r="165">
          <cell r="C165">
            <v>700000462</v>
          </cell>
          <cell r="D165" t="str">
            <v>SECTOR VIOLETA XIMENA</v>
          </cell>
          <cell r="E165">
            <v>2025</v>
          </cell>
          <cell r="F165">
            <v>202514</v>
          </cell>
          <cell r="G165">
            <v>1884</v>
          </cell>
          <cell r="H165">
            <v>1958</v>
          </cell>
          <cell r="I165">
            <v>681</v>
          </cell>
          <cell r="J165" t="str">
            <v>-</v>
          </cell>
          <cell r="K165">
            <v>-80</v>
          </cell>
          <cell r="L165">
            <v>9</v>
          </cell>
          <cell r="M165">
            <v>792</v>
          </cell>
          <cell r="N165">
            <v>1233</v>
          </cell>
          <cell r="O165">
            <v>0</v>
          </cell>
          <cell r="P165" t="str">
            <v>-</v>
          </cell>
          <cell r="Q165">
            <v>1</v>
          </cell>
          <cell r="R165" t="str">
            <v>-</v>
          </cell>
          <cell r="S165">
            <v>4</v>
          </cell>
          <cell r="T165" t="str">
            <v>-</v>
          </cell>
          <cell r="U165">
            <v>791</v>
          </cell>
          <cell r="V165" t="str">
            <v>-</v>
          </cell>
          <cell r="W165">
            <v>0</v>
          </cell>
          <cell r="X165" t="str">
            <v>-</v>
          </cell>
          <cell r="Y165" t="str">
            <v>-</v>
          </cell>
          <cell r="Z165" t="str">
            <v>-</v>
          </cell>
          <cell r="AA165">
            <v>654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>
            <v>357</v>
          </cell>
          <cell r="AH165" t="str">
            <v>-</v>
          </cell>
          <cell r="AI165" t="str">
            <v>-</v>
          </cell>
          <cell r="AJ165" t="str">
            <v>-</v>
          </cell>
          <cell r="AK165">
            <v>138</v>
          </cell>
          <cell r="AL165" t="str">
            <v>-</v>
          </cell>
          <cell r="AM165">
            <v>42.038216560509554</v>
          </cell>
          <cell r="AN165">
            <v>62.4</v>
          </cell>
          <cell r="AO165">
            <v>219</v>
          </cell>
          <cell r="AP165" t="str">
            <v>-</v>
          </cell>
          <cell r="AQ165">
            <v>319</v>
          </cell>
          <cell r="AR165" t="str">
            <v>-</v>
          </cell>
          <cell r="AS165">
            <v>0</v>
          </cell>
          <cell r="AT165" t="str">
            <v>-</v>
          </cell>
          <cell r="AU165">
            <v>91</v>
          </cell>
          <cell r="AV165" t="str">
            <v>-</v>
          </cell>
          <cell r="AW165">
            <v>25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725</v>
          </cell>
          <cell r="BB165">
            <v>1086</v>
          </cell>
          <cell r="BC165">
            <v>38.481953290870493</v>
          </cell>
          <cell r="BD165">
            <v>55</v>
          </cell>
          <cell r="BE165" t="str">
            <v>-</v>
          </cell>
          <cell r="BF165" t="str">
            <v>-</v>
          </cell>
          <cell r="BG165">
            <v>460851.57</v>
          </cell>
          <cell r="BH165">
            <v>428600</v>
          </cell>
          <cell r="BI165">
            <v>364994442</v>
          </cell>
          <cell r="BJ165">
            <v>528463301</v>
          </cell>
          <cell r="BK165">
            <v>364499602</v>
          </cell>
          <cell r="BL165" t="str">
            <v>-</v>
          </cell>
          <cell r="BM165">
            <v>494840</v>
          </cell>
          <cell r="BN165" t="str">
            <v>-</v>
          </cell>
          <cell r="BO165">
            <v>175609310</v>
          </cell>
          <cell r="BP165" t="str">
            <v>-</v>
          </cell>
          <cell r="BQ165">
            <v>494840</v>
          </cell>
          <cell r="BR165" t="str">
            <v>-</v>
          </cell>
          <cell r="BS165">
            <v>601</v>
          </cell>
          <cell r="BT165" t="str">
            <v>-</v>
          </cell>
          <cell r="BU165">
            <v>175114470</v>
          </cell>
          <cell r="BV165" t="str">
            <v>-</v>
          </cell>
          <cell r="BW165">
            <v>709</v>
          </cell>
          <cell r="BX165" t="str">
            <v>-</v>
          </cell>
          <cell r="BY165">
            <v>643</v>
          </cell>
          <cell r="BZ165" t="str">
            <v>-</v>
          </cell>
          <cell r="CA165">
            <v>173035765</v>
          </cell>
          <cell r="CB165" t="str">
            <v>-</v>
          </cell>
          <cell r="CC165">
            <v>820</v>
          </cell>
          <cell r="CD165" t="str">
            <v>-</v>
          </cell>
          <cell r="CE165">
            <v>547</v>
          </cell>
          <cell r="CF165" t="str">
            <v>-</v>
          </cell>
          <cell r="CG165">
            <v>0</v>
          </cell>
          <cell r="CH165" t="str">
            <v>-</v>
          </cell>
          <cell r="CI165">
            <v>120</v>
          </cell>
          <cell r="CJ165" t="str">
            <v>-</v>
          </cell>
          <cell r="CK165">
            <v>26</v>
          </cell>
          <cell r="CL165" t="str">
            <v>-</v>
          </cell>
          <cell r="CM165">
            <v>15922921</v>
          </cell>
          <cell r="CN165" t="str">
            <v>-</v>
          </cell>
          <cell r="CO165">
            <v>188958686</v>
          </cell>
          <cell r="CP165" t="str">
            <v>-</v>
          </cell>
          <cell r="CQ165">
            <v>0</v>
          </cell>
          <cell r="CR165" t="str">
            <v>-</v>
          </cell>
          <cell r="CS165">
            <v>-31</v>
          </cell>
          <cell r="CT165" t="str">
            <v>-</v>
          </cell>
          <cell r="CU165">
            <v>633</v>
          </cell>
          <cell r="CV165">
            <v>363</v>
          </cell>
          <cell r="CW165">
            <v>271</v>
          </cell>
          <cell r="CX165">
            <v>218</v>
          </cell>
          <cell r="CY165">
            <v>188</v>
          </cell>
          <cell r="CZ165">
            <v>152</v>
          </cell>
          <cell r="DA165">
            <v>130</v>
          </cell>
          <cell r="DB165">
            <v>90</v>
          </cell>
          <cell r="DC165">
            <v>80</v>
          </cell>
          <cell r="DD165">
            <v>69</v>
          </cell>
          <cell r="DE165">
            <v>62</v>
          </cell>
          <cell r="DF165">
            <v>61</v>
          </cell>
          <cell r="DG165">
            <v>272</v>
          </cell>
          <cell r="DH165">
            <v>220</v>
          </cell>
          <cell r="DI165">
            <v>19</v>
          </cell>
          <cell r="DJ165" t="str">
            <v>-</v>
          </cell>
          <cell r="DK165">
            <v>487</v>
          </cell>
          <cell r="DL165" t="str">
            <v>-</v>
          </cell>
          <cell r="DM165">
            <v>716</v>
          </cell>
          <cell r="DN165" t="str">
            <v>-</v>
          </cell>
          <cell r="DO165">
            <v>536</v>
          </cell>
          <cell r="DP165" t="str">
            <v>-</v>
          </cell>
          <cell r="DQ165">
            <v>0</v>
          </cell>
          <cell r="DR165" t="str">
            <v>-</v>
          </cell>
          <cell r="DS165">
            <v>119</v>
          </cell>
          <cell r="DT165" t="str">
            <v>-</v>
          </cell>
          <cell r="DU165">
            <v>26</v>
          </cell>
          <cell r="DV165" t="str">
            <v>-</v>
          </cell>
          <cell r="DW165">
            <v>0</v>
          </cell>
          <cell r="DX165" t="str">
            <v>-</v>
          </cell>
          <cell r="DY165">
            <v>32</v>
          </cell>
        </row>
        <row r="166">
          <cell r="C166">
            <v>700000463</v>
          </cell>
          <cell r="D166" t="str">
            <v>SECTOR CORAJE LEIDY</v>
          </cell>
          <cell r="E166">
            <v>2025</v>
          </cell>
          <cell r="F166">
            <v>202514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 t="str">
            <v>-</v>
          </cell>
          <cell r="BB166" t="str">
            <v>-</v>
          </cell>
          <cell r="BC166" t="str">
            <v>-</v>
          </cell>
          <cell r="BD166" t="str">
            <v>-</v>
          </cell>
          <cell r="BE166" t="str">
            <v>-</v>
          </cell>
          <cell r="BF166" t="str">
            <v>-</v>
          </cell>
          <cell r="BG166" t="str">
            <v>-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 t="str">
            <v>-</v>
          </cell>
          <cell r="BO166" t="str">
            <v>-</v>
          </cell>
          <cell r="BP166" t="str">
            <v>-</v>
          </cell>
          <cell r="BQ166" t="str">
            <v>-</v>
          </cell>
          <cell r="BR166" t="str">
            <v>-</v>
          </cell>
          <cell r="BS166" t="str">
            <v>-</v>
          </cell>
          <cell r="BT166" t="str">
            <v>-</v>
          </cell>
          <cell r="BU166" t="str">
            <v>-</v>
          </cell>
          <cell r="BV166" t="str">
            <v>-</v>
          </cell>
          <cell r="BW166" t="str">
            <v>-</v>
          </cell>
          <cell r="BX166" t="str">
            <v>-</v>
          </cell>
          <cell r="BY166" t="str">
            <v>-</v>
          </cell>
          <cell r="BZ166" t="str">
            <v>-</v>
          </cell>
          <cell r="CA166" t="str">
            <v>-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 t="str">
            <v>-</v>
          </cell>
          <cell r="CN166" t="str">
            <v>-</v>
          </cell>
          <cell r="CO166" t="str">
            <v>-</v>
          </cell>
          <cell r="CP166" t="str">
            <v>-</v>
          </cell>
          <cell r="CQ166" t="str">
            <v>-</v>
          </cell>
          <cell r="CR166" t="str">
            <v>-</v>
          </cell>
          <cell r="CS166" t="str">
            <v>-</v>
          </cell>
          <cell r="CT166" t="str">
            <v>-</v>
          </cell>
          <cell r="CU166" t="str">
            <v>-</v>
          </cell>
          <cell r="CV166" t="str">
            <v>-</v>
          </cell>
          <cell r="CW166" t="str">
            <v>-</v>
          </cell>
          <cell r="CX166" t="str">
            <v>-</v>
          </cell>
          <cell r="CY166" t="str">
            <v>-</v>
          </cell>
          <cell r="CZ166" t="str">
            <v>-</v>
          </cell>
          <cell r="DA166" t="str">
            <v>-</v>
          </cell>
          <cell r="DB166" t="str">
            <v>-</v>
          </cell>
          <cell r="DC166" t="str">
            <v>-</v>
          </cell>
          <cell r="DD166" t="str">
            <v>-</v>
          </cell>
          <cell r="DE166" t="str">
            <v>-</v>
          </cell>
          <cell r="DF166" t="str">
            <v>-</v>
          </cell>
          <cell r="DG166" t="str">
            <v>-</v>
          </cell>
          <cell r="DH166" t="str">
            <v>-</v>
          </cell>
          <cell r="DI166" t="str">
            <v>-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 t="str">
            <v>-</v>
          </cell>
          <cell r="DX166" t="str">
            <v>-</v>
          </cell>
          <cell r="DY166" t="str">
            <v>-</v>
          </cell>
        </row>
        <row r="167">
          <cell r="C167">
            <v>700000464</v>
          </cell>
          <cell r="D167" t="str">
            <v>SECTOR LIBERTAD</v>
          </cell>
          <cell r="E167">
            <v>2025</v>
          </cell>
          <cell r="F167">
            <v>202514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 t="str">
            <v>-</v>
          </cell>
          <cell r="BQ167" t="str">
            <v>-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 t="str">
            <v>-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 t="str">
            <v>-</v>
          </cell>
          <cell r="CS167" t="str">
            <v>-</v>
          </cell>
          <cell r="CT167" t="str">
            <v>-</v>
          </cell>
          <cell r="CU167" t="str">
            <v>-</v>
          </cell>
          <cell r="CV167" t="str">
            <v>-</v>
          </cell>
          <cell r="CW167" t="str">
            <v>-</v>
          </cell>
          <cell r="CX167" t="str">
            <v>-</v>
          </cell>
          <cell r="CY167" t="str">
            <v>-</v>
          </cell>
          <cell r="CZ167" t="str">
            <v>-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</row>
        <row r="168">
          <cell r="C168">
            <v>700000465</v>
          </cell>
          <cell r="D168" t="str">
            <v>SECTOR AVENTURA JOHANNA</v>
          </cell>
          <cell r="E168">
            <v>2025</v>
          </cell>
          <cell r="F168">
            <v>202514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  <cell r="BC168" t="str">
            <v>-</v>
          </cell>
          <cell r="BD168" t="str">
            <v>-</v>
          </cell>
          <cell r="BE168" t="str">
            <v>-</v>
          </cell>
          <cell r="BF168" t="str">
            <v>-</v>
          </cell>
          <cell r="BG168" t="str">
            <v>-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 t="str">
            <v>-</v>
          </cell>
          <cell r="BO168" t="str">
            <v>-</v>
          </cell>
          <cell r="BP168" t="str">
            <v>-</v>
          </cell>
          <cell r="BQ168" t="str">
            <v>-</v>
          </cell>
          <cell r="BR168" t="str">
            <v>-</v>
          </cell>
          <cell r="BS168" t="str">
            <v>-</v>
          </cell>
          <cell r="BT168" t="str">
            <v>-</v>
          </cell>
          <cell r="BU168" t="str">
            <v>-</v>
          </cell>
          <cell r="BV168" t="str">
            <v>-</v>
          </cell>
          <cell r="BW168" t="str">
            <v>-</v>
          </cell>
          <cell r="BX168" t="str">
            <v>-</v>
          </cell>
          <cell r="BY168" t="str">
            <v>-</v>
          </cell>
          <cell r="BZ168" t="str">
            <v>-</v>
          </cell>
          <cell r="CA168" t="str">
            <v>-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 t="str">
            <v>-</v>
          </cell>
          <cell r="CN168" t="str">
            <v>-</v>
          </cell>
          <cell r="CO168" t="str">
            <v>-</v>
          </cell>
          <cell r="CP168" t="str">
            <v>-</v>
          </cell>
          <cell r="CQ168" t="str">
            <v>-</v>
          </cell>
          <cell r="CR168" t="str">
            <v>-</v>
          </cell>
          <cell r="CS168" t="str">
            <v>-</v>
          </cell>
          <cell r="CT168" t="str">
            <v>-</v>
          </cell>
          <cell r="CU168" t="str">
            <v>-</v>
          </cell>
          <cell r="CV168" t="str">
            <v>-</v>
          </cell>
          <cell r="CW168" t="str">
            <v>-</v>
          </cell>
          <cell r="CX168" t="str">
            <v>-</v>
          </cell>
          <cell r="CY168" t="str">
            <v>-</v>
          </cell>
          <cell r="CZ168" t="str">
            <v>-</v>
          </cell>
          <cell r="DA168" t="str">
            <v>-</v>
          </cell>
          <cell r="DB168" t="str">
            <v>-</v>
          </cell>
          <cell r="DC168" t="str">
            <v>-</v>
          </cell>
          <cell r="DD168" t="str">
            <v>-</v>
          </cell>
          <cell r="DE168" t="str">
            <v>-</v>
          </cell>
          <cell r="DF168" t="str">
            <v>-</v>
          </cell>
          <cell r="DG168" t="str">
            <v>-</v>
          </cell>
          <cell r="DH168" t="str">
            <v>-</v>
          </cell>
          <cell r="DI168" t="str">
            <v>-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 t="str">
            <v>-</v>
          </cell>
          <cell r="DX168" t="str">
            <v>-</v>
          </cell>
          <cell r="DY168" t="str">
            <v>-</v>
          </cell>
        </row>
        <row r="169">
          <cell r="C169">
            <v>700000466</v>
          </cell>
          <cell r="D169" t="str">
            <v xml:space="preserve">SECTOR EMOCIONES DOLLY  </v>
          </cell>
          <cell r="E169">
            <v>2025</v>
          </cell>
          <cell r="F169">
            <v>202514</v>
          </cell>
          <cell r="G169">
            <v>1424</v>
          </cell>
          <cell r="H169">
            <v>1463</v>
          </cell>
          <cell r="I169">
            <v>526</v>
          </cell>
          <cell r="J169" t="str">
            <v>-</v>
          </cell>
          <cell r="K169">
            <v>23</v>
          </cell>
          <cell r="L169">
            <v>8</v>
          </cell>
          <cell r="M169">
            <v>944</v>
          </cell>
          <cell r="N169">
            <v>879</v>
          </cell>
          <cell r="O169">
            <v>0</v>
          </cell>
          <cell r="P169" t="str">
            <v>-</v>
          </cell>
          <cell r="Q169">
            <v>4</v>
          </cell>
          <cell r="R169" t="str">
            <v>-</v>
          </cell>
          <cell r="S169">
            <v>11</v>
          </cell>
          <cell r="T169" t="str">
            <v>-</v>
          </cell>
          <cell r="U169">
            <v>937</v>
          </cell>
          <cell r="V169" t="str">
            <v>-</v>
          </cell>
          <cell r="W169">
            <v>3</v>
          </cell>
          <cell r="X169" t="str">
            <v>-</v>
          </cell>
          <cell r="Y169" t="str">
            <v>-</v>
          </cell>
          <cell r="Z169" t="str">
            <v>-</v>
          </cell>
          <cell r="AA169">
            <v>737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>
            <v>498</v>
          </cell>
          <cell r="AH169" t="str">
            <v>-</v>
          </cell>
          <cell r="AI169" t="str">
            <v>-</v>
          </cell>
          <cell r="AJ169" t="str">
            <v>-</v>
          </cell>
          <cell r="AK169">
            <v>207</v>
          </cell>
          <cell r="AL169" t="str">
            <v>-</v>
          </cell>
          <cell r="AM169">
            <v>66.292134831460672</v>
          </cell>
          <cell r="AN169">
            <v>62.4</v>
          </cell>
          <cell r="AO169">
            <v>291</v>
          </cell>
          <cell r="AP169" t="str">
            <v>-</v>
          </cell>
          <cell r="AQ169">
            <v>319</v>
          </cell>
          <cell r="AR169" t="str">
            <v>-</v>
          </cell>
          <cell r="AS169">
            <v>0</v>
          </cell>
          <cell r="AT169" t="str">
            <v>-</v>
          </cell>
          <cell r="AU169">
            <v>113</v>
          </cell>
          <cell r="AV169" t="str">
            <v>-</v>
          </cell>
          <cell r="AW169">
            <v>14</v>
          </cell>
          <cell r="AX169" t="str">
            <v>-</v>
          </cell>
          <cell r="AY169" t="str">
            <v>-</v>
          </cell>
          <cell r="AZ169" t="str">
            <v>-</v>
          </cell>
          <cell r="BA169">
            <v>802</v>
          </cell>
          <cell r="BB169">
            <v>766</v>
          </cell>
          <cell r="BC169">
            <v>56.32022471910112</v>
          </cell>
          <cell r="BD169">
            <v>54.4</v>
          </cell>
          <cell r="BE169" t="str">
            <v>-</v>
          </cell>
          <cell r="BF169" t="str">
            <v>-</v>
          </cell>
          <cell r="BG169">
            <v>414716.62</v>
          </cell>
          <cell r="BH169">
            <v>457324</v>
          </cell>
          <cell r="BI169">
            <v>391492489.39999998</v>
          </cell>
          <cell r="BJ169">
            <v>401987431</v>
          </cell>
          <cell r="BK169">
            <v>385433951</v>
          </cell>
          <cell r="BL169" t="str">
            <v>-</v>
          </cell>
          <cell r="BM169">
            <v>6058538.4000000004</v>
          </cell>
          <cell r="BN169" t="str">
            <v>-</v>
          </cell>
          <cell r="BO169">
            <v>280057231.39999998</v>
          </cell>
          <cell r="BP169" t="str">
            <v>-</v>
          </cell>
          <cell r="BQ169">
            <v>6058538.4000000004</v>
          </cell>
          <cell r="BR169" t="str">
            <v>-</v>
          </cell>
          <cell r="BS169">
            <v>782</v>
          </cell>
          <cell r="BT169" t="str">
            <v>-</v>
          </cell>
          <cell r="BU169">
            <v>273998693</v>
          </cell>
          <cell r="BV169" t="str">
            <v>-</v>
          </cell>
          <cell r="BW169">
            <v>624</v>
          </cell>
          <cell r="BX169" t="str">
            <v>-</v>
          </cell>
          <cell r="BY169">
            <v>462</v>
          </cell>
          <cell r="BZ169" t="str">
            <v>-</v>
          </cell>
          <cell r="CA169">
            <v>97160131</v>
          </cell>
          <cell r="CB169" t="str">
            <v>-</v>
          </cell>
          <cell r="CC169">
            <v>561</v>
          </cell>
          <cell r="CD169" t="str">
            <v>-</v>
          </cell>
          <cell r="CE169">
            <v>398</v>
          </cell>
          <cell r="CF169" t="str">
            <v>-</v>
          </cell>
          <cell r="CG169">
            <v>0</v>
          </cell>
          <cell r="CH169" t="str">
            <v>-</v>
          </cell>
          <cell r="CI169">
            <v>121</v>
          </cell>
          <cell r="CJ169" t="str">
            <v>-</v>
          </cell>
          <cell r="CK169">
            <v>14</v>
          </cell>
          <cell r="CL169" t="str">
            <v>-</v>
          </cell>
          <cell r="CM169">
            <v>14275127</v>
          </cell>
          <cell r="CN169" t="str">
            <v>-</v>
          </cell>
          <cell r="CO169">
            <v>111435258</v>
          </cell>
          <cell r="CP169" t="str">
            <v>-</v>
          </cell>
          <cell r="CQ169">
            <v>0</v>
          </cell>
          <cell r="CR169" t="str">
            <v>-</v>
          </cell>
          <cell r="CS169">
            <v>17</v>
          </cell>
          <cell r="CT169" t="str">
            <v>-</v>
          </cell>
          <cell r="CU169">
            <v>224</v>
          </cell>
          <cell r="CV169">
            <v>251</v>
          </cell>
          <cell r="CW169">
            <v>143</v>
          </cell>
          <cell r="CX169">
            <v>150</v>
          </cell>
          <cell r="CY169">
            <v>113</v>
          </cell>
          <cell r="CZ169">
            <v>117</v>
          </cell>
          <cell r="DA169">
            <v>63</v>
          </cell>
          <cell r="DB169">
            <v>81</v>
          </cell>
          <cell r="DC169">
            <v>36</v>
          </cell>
          <cell r="DD169">
            <v>49</v>
          </cell>
          <cell r="DE169">
            <v>33</v>
          </cell>
          <cell r="DF169">
            <v>37</v>
          </cell>
          <cell r="DG169">
            <v>132</v>
          </cell>
          <cell r="DH169">
            <v>167</v>
          </cell>
          <cell r="DI169">
            <v>39</v>
          </cell>
          <cell r="DJ169" t="str">
            <v>-</v>
          </cell>
          <cell r="DK169">
            <v>382</v>
          </cell>
          <cell r="DL169" t="str">
            <v>-</v>
          </cell>
          <cell r="DM169">
            <v>516</v>
          </cell>
          <cell r="DN169" t="str">
            <v>-</v>
          </cell>
          <cell r="DO169">
            <v>393</v>
          </cell>
          <cell r="DP169" t="str">
            <v>-</v>
          </cell>
          <cell r="DQ169">
            <v>0</v>
          </cell>
          <cell r="DR169" t="str">
            <v>-</v>
          </cell>
          <cell r="DS169">
            <v>119</v>
          </cell>
          <cell r="DT169" t="str">
            <v>-</v>
          </cell>
          <cell r="DU169">
            <v>14</v>
          </cell>
          <cell r="DV169" t="str">
            <v>-</v>
          </cell>
          <cell r="DW169">
            <v>0</v>
          </cell>
          <cell r="DX169" t="str">
            <v>-</v>
          </cell>
          <cell r="DY169">
            <v>50</v>
          </cell>
        </row>
        <row r="170">
          <cell r="C170">
            <v>700000468</v>
          </cell>
          <cell r="D170" t="str">
            <v>SECTOR SAMÁN SANY</v>
          </cell>
          <cell r="E170">
            <v>2025</v>
          </cell>
          <cell r="F170">
            <v>202514</v>
          </cell>
          <cell r="G170">
            <v>1371</v>
          </cell>
          <cell r="H170">
            <v>1590</v>
          </cell>
          <cell r="I170">
            <v>597</v>
          </cell>
          <cell r="J170" t="str">
            <v>-</v>
          </cell>
          <cell r="K170">
            <v>-126</v>
          </cell>
          <cell r="L170">
            <v>7</v>
          </cell>
          <cell r="M170">
            <v>212</v>
          </cell>
          <cell r="N170">
            <v>973</v>
          </cell>
          <cell r="O170">
            <v>0</v>
          </cell>
          <cell r="P170" t="str">
            <v>-</v>
          </cell>
          <cell r="Q170">
            <v>0</v>
          </cell>
          <cell r="R170" t="str">
            <v>-</v>
          </cell>
          <cell r="S170">
            <v>1</v>
          </cell>
          <cell r="T170" t="str">
            <v>-</v>
          </cell>
          <cell r="U170">
            <v>212</v>
          </cell>
          <cell r="V170" t="str">
            <v>-</v>
          </cell>
          <cell r="W170">
            <v>0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185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>
            <v>75</v>
          </cell>
          <cell r="AH170" t="str">
            <v>-</v>
          </cell>
          <cell r="AI170" t="str">
            <v>-</v>
          </cell>
          <cell r="AJ170" t="str">
            <v>-</v>
          </cell>
          <cell r="AK170">
            <v>27</v>
          </cell>
          <cell r="AL170" t="str">
            <v>-</v>
          </cell>
          <cell r="AM170">
            <v>15.463165572574763</v>
          </cell>
          <cell r="AN170">
            <v>64.7</v>
          </cell>
          <cell r="AO170">
            <v>48</v>
          </cell>
          <cell r="AP170" t="str">
            <v>-</v>
          </cell>
          <cell r="AQ170">
            <v>92</v>
          </cell>
          <cell r="AR170" t="str">
            <v>-</v>
          </cell>
          <cell r="AS170">
            <v>0</v>
          </cell>
          <cell r="AT170" t="str">
            <v>-</v>
          </cell>
          <cell r="AU170">
            <v>41</v>
          </cell>
          <cell r="AV170" t="str">
            <v>-</v>
          </cell>
          <cell r="AW170">
            <v>4</v>
          </cell>
          <cell r="AX170" t="str">
            <v>-</v>
          </cell>
          <cell r="AY170" t="str">
            <v>-</v>
          </cell>
          <cell r="AZ170" t="str">
            <v>-</v>
          </cell>
          <cell r="BA170">
            <v>195</v>
          </cell>
          <cell r="BB170">
            <v>838</v>
          </cell>
          <cell r="BC170">
            <v>14.223194748358861</v>
          </cell>
          <cell r="BD170">
            <v>55.7</v>
          </cell>
          <cell r="BE170" t="str">
            <v>-</v>
          </cell>
          <cell r="BF170" t="str">
            <v>-</v>
          </cell>
          <cell r="BG170">
            <v>476094.58</v>
          </cell>
          <cell r="BH170">
            <v>429389</v>
          </cell>
          <cell r="BI170">
            <v>100932052</v>
          </cell>
          <cell r="BJ170">
            <v>419559311</v>
          </cell>
          <cell r="BK170">
            <v>100818652</v>
          </cell>
          <cell r="BL170" t="str">
            <v>-</v>
          </cell>
          <cell r="BM170">
            <v>113400</v>
          </cell>
          <cell r="BN170" t="str">
            <v>-</v>
          </cell>
          <cell r="BO170">
            <v>78608674</v>
          </cell>
          <cell r="BP170" t="str">
            <v>-</v>
          </cell>
          <cell r="BQ170">
            <v>113400</v>
          </cell>
          <cell r="BR170" t="str">
            <v>-</v>
          </cell>
          <cell r="BS170">
            <v>198</v>
          </cell>
          <cell r="BT170" t="str">
            <v>-</v>
          </cell>
          <cell r="BU170">
            <v>78495274</v>
          </cell>
          <cell r="BV170" t="str">
            <v>-</v>
          </cell>
          <cell r="BW170">
            <v>131</v>
          </cell>
          <cell r="BX170" t="str">
            <v>-</v>
          </cell>
          <cell r="BY170">
            <v>405</v>
          </cell>
          <cell r="BZ170" t="str">
            <v>-</v>
          </cell>
          <cell r="CA170">
            <v>19369496</v>
          </cell>
          <cell r="CB170" t="str">
            <v>-</v>
          </cell>
          <cell r="CC170">
            <v>596</v>
          </cell>
          <cell r="CD170" t="str">
            <v>-</v>
          </cell>
          <cell r="CE170">
            <v>481</v>
          </cell>
          <cell r="CF170" t="str">
            <v>-</v>
          </cell>
          <cell r="CG170">
            <v>0</v>
          </cell>
          <cell r="CH170" t="str">
            <v>-</v>
          </cell>
          <cell r="CI170">
            <v>131</v>
          </cell>
          <cell r="CJ170" t="str">
            <v>-</v>
          </cell>
          <cell r="CK170">
            <v>7</v>
          </cell>
          <cell r="CL170" t="str">
            <v>-</v>
          </cell>
          <cell r="CM170">
            <v>2953882</v>
          </cell>
          <cell r="CN170" t="str">
            <v>-</v>
          </cell>
          <cell r="CO170">
            <v>22323378</v>
          </cell>
          <cell r="CP170" t="str">
            <v>-</v>
          </cell>
          <cell r="CQ170">
            <v>0</v>
          </cell>
          <cell r="CR170" t="str">
            <v>-</v>
          </cell>
          <cell r="CS170">
            <v>-38</v>
          </cell>
          <cell r="CT170" t="str">
            <v>-</v>
          </cell>
          <cell r="CU170">
            <v>783</v>
          </cell>
          <cell r="CV170">
            <v>249</v>
          </cell>
          <cell r="CW170">
            <v>224</v>
          </cell>
          <cell r="CX170">
            <v>199</v>
          </cell>
          <cell r="CY170">
            <v>152</v>
          </cell>
          <cell r="CZ170">
            <v>101</v>
          </cell>
          <cell r="DA170">
            <v>136</v>
          </cell>
          <cell r="DB170">
            <v>75</v>
          </cell>
          <cell r="DC170">
            <v>71</v>
          </cell>
          <cell r="DD170">
            <v>44</v>
          </cell>
          <cell r="DE170">
            <v>42</v>
          </cell>
          <cell r="DF170">
            <v>35</v>
          </cell>
          <cell r="DG170">
            <v>249</v>
          </cell>
          <cell r="DH170">
            <v>154</v>
          </cell>
          <cell r="DI170">
            <v>5</v>
          </cell>
          <cell r="DJ170" t="str">
            <v>-</v>
          </cell>
          <cell r="DK170">
            <v>294</v>
          </cell>
          <cell r="DL170" t="str">
            <v>-</v>
          </cell>
          <cell r="DM170">
            <v>480</v>
          </cell>
          <cell r="DN170" t="str">
            <v>-</v>
          </cell>
          <cell r="DO170">
            <v>461</v>
          </cell>
          <cell r="DP170" t="str">
            <v>-</v>
          </cell>
          <cell r="DQ170">
            <v>0</v>
          </cell>
          <cell r="DR170" t="str">
            <v>-</v>
          </cell>
          <cell r="DS170">
            <v>129</v>
          </cell>
          <cell r="DT170" t="str">
            <v>-</v>
          </cell>
          <cell r="DU170">
            <v>7</v>
          </cell>
          <cell r="DV170" t="str">
            <v>-</v>
          </cell>
          <cell r="DW170">
            <v>0</v>
          </cell>
          <cell r="DX170" t="str">
            <v>-</v>
          </cell>
          <cell r="DY170">
            <v>7</v>
          </cell>
        </row>
        <row r="171">
          <cell r="C171">
            <v>700000469</v>
          </cell>
          <cell r="D171" t="str">
            <v>SECTOR WINKAT VICTORIA</v>
          </cell>
          <cell r="E171">
            <v>2025</v>
          </cell>
          <cell r="F171">
            <v>202514</v>
          </cell>
          <cell r="G171">
            <v>0</v>
          </cell>
          <cell r="H171" t="str">
            <v>-</v>
          </cell>
          <cell r="I171">
            <v>0</v>
          </cell>
          <cell r="J171" t="str">
            <v>-</v>
          </cell>
          <cell r="K171">
            <v>0</v>
          </cell>
          <cell r="L171" t="str">
            <v>-</v>
          </cell>
          <cell r="M171">
            <v>0</v>
          </cell>
          <cell r="N171" t="str">
            <v>-</v>
          </cell>
          <cell r="O171">
            <v>0</v>
          </cell>
          <cell r="P171" t="str">
            <v>-</v>
          </cell>
          <cell r="Q171">
            <v>0</v>
          </cell>
          <cell r="R171" t="str">
            <v>-</v>
          </cell>
          <cell r="S171">
            <v>0</v>
          </cell>
          <cell r="T171" t="str">
            <v>-</v>
          </cell>
          <cell r="U171">
            <v>0</v>
          </cell>
          <cell r="V171" t="str">
            <v>-</v>
          </cell>
          <cell r="W171">
            <v>0</v>
          </cell>
          <cell r="X171" t="str">
            <v>-</v>
          </cell>
          <cell r="Y171" t="str">
            <v>-</v>
          </cell>
          <cell r="Z171" t="str">
            <v>-</v>
          </cell>
          <cell r="AA171">
            <v>0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>
            <v>0</v>
          </cell>
          <cell r="AH171" t="str">
            <v>-</v>
          </cell>
          <cell r="AI171" t="str">
            <v>-</v>
          </cell>
          <cell r="AJ171" t="str">
            <v>-</v>
          </cell>
          <cell r="AK171">
            <v>0</v>
          </cell>
          <cell r="AL171" t="str">
            <v>-</v>
          </cell>
          <cell r="AM171">
            <v>0</v>
          </cell>
          <cell r="AN171" t="str">
            <v>-</v>
          </cell>
          <cell r="AO171">
            <v>0</v>
          </cell>
          <cell r="AP171" t="str">
            <v>-</v>
          </cell>
          <cell r="AQ171">
            <v>0</v>
          </cell>
          <cell r="AR171" t="str">
            <v>-</v>
          </cell>
          <cell r="AS171">
            <v>0</v>
          </cell>
          <cell r="AT171" t="str">
            <v>-</v>
          </cell>
          <cell r="AU171">
            <v>0</v>
          </cell>
          <cell r="AV171" t="str">
            <v>-</v>
          </cell>
          <cell r="AW171">
            <v>0</v>
          </cell>
          <cell r="AX171" t="str">
            <v>-</v>
          </cell>
          <cell r="AY171" t="str">
            <v>-</v>
          </cell>
          <cell r="AZ171" t="str">
            <v>-</v>
          </cell>
          <cell r="BA171">
            <v>0</v>
          </cell>
          <cell r="BB171" t="str">
            <v>-</v>
          </cell>
          <cell r="BC171">
            <v>0</v>
          </cell>
          <cell r="BD171" t="str">
            <v>-</v>
          </cell>
          <cell r="BE171" t="str">
            <v>-</v>
          </cell>
          <cell r="BF171" t="str">
            <v>-</v>
          </cell>
          <cell r="BG171">
            <v>0</v>
          </cell>
          <cell r="BH171" t="str">
            <v>-</v>
          </cell>
          <cell r="BI171">
            <v>0</v>
          </cell>
          <cell r="BJ171" t="str">
            <v>-</v>
          </cell>
          <cell r="BK171">
            <v>0</v>
          </cell>
          <cell r="BL171" t="str">
            <v>-</v>
          </cell>
          <cell r="BM171">
            <v>0</v>
          </cell>
          <cell r="BN171" t="str">
            <v>-</v>
          </cell>
          <cell r="BO171">
            <v>0</v>
          </cell>
          <cell r="BP171" t="str">
            <v>-</v>
          </cell>
          <cell r="BQ171">
            <v>0</v>
          </cell>
          <cell r="BR171" t="str">
            <v>-</v>
          </cell>
          <cell r="BS171">
            <v>0</v>
          </cell>
          <cell r="BT171" t="str">
            <v>-</v>
          </cell>
          <cell r="BU171">
            <v>0</v>
          </cell>
          <cell r="BV171" t="str">
            <v>-</v>
          </cell>
          <cell r="BW171">
            <v>0</v>
          </cell>
          <cell r="BX171" t="str">
            <v>-</v>
          </cell>
          <cell r="BY171">
            <v>0</v>
          </cell>
          <cell r="BZ171" t="str">
            <v>-</v>
          </cell>
          <cell r="CA171">
            <v>0</v>
          </cell>
          <cell r="CB171" t="str">
            <v>-</v>
          </cell>
          <cell r="CC171">
            <v>0</v>
          </cell>
          <cell r="CD171" t="str">
            <v>-</v>
          </cell>
          <cell r="CE171">
            <v>0</v>
          </cell>
          <cell r="CF171" t="str">
            <v>-</v>
          </cell>
          <cell r="CG171">
            <v>0</v>
          </cell>
          <cell r="CH171" t="str">
            <v>-</v>
          </cell>
          <cell r="CI171">
            <v>0</v>
          </cell>
          <cell r="CJ171" t="str">
            <v>-</v>
          </cell>
          <cell r="CK171">
            <v>0</v>
          </cell>
          <cell r="CL171" t="str">
            <v>-</v>
          </cell>
          <cell r="CM171">
            <v>0</v>
          </cell>
          <cell r="CN171" t="str">
            <v>-</v>
          </cell>
          <cell r="CO171">
            <v>0</v>
          </cell>
          <cell r="CP171" t="str">
            <v>-</v>
          </cell>
          <cell r="CQ171">
            <v>0</v>
          </cell>
          <cell r="CR171" t="str">
            <v>-</v>
          </cell>
          <cell r="CS171">
            <v>0</v>
          </cell>
          <cell r="CT171" t="str">
            <v>-</v>
          </cell>
          <cell r="CU171">
            <v>0</v>
          </cell>
          <cell r="CV171" t="str">
            <v>-</v>
          </cell>
          <cell r="CW171">
            <v>0</v>
          </cell>
          <cell r="CX171" t="str">
            <v>-</v>
          </cell>
          <cell r="CY171">
            <v>0</v>
          </cell>
          <cell r="CZ171" t="str">
            <v>-</v>
          </cell>
          <cell r="DA171">
            <v>0</v>
          </cell>
          <cell r="DB171" t="str">
            <v>-</v>
          </cell>
          <cell r="DC171">
            <v>0</v>
          </cell>
          <cell r="DD171" t="str">
            <v>-</v>
          </cell>
          <cell r="DE171">
            <v>0</v>
          </cell>
          <cell r="DF171" t="str">
            <v>-</v>
          </cell>
          <cell r="DG171">
            <v>0</v>
          </cell>
          <cell r="DH171" t="str">
            <v>-</v>
          </cell>
          <cell r="DI171">
            <v>0</v>
          </cell>
          <cell r="DJ171" t="str">
            <v>-</v>
          </cell>
          <cell r="DK171">
            <v>0</v>
          </cell>
          <cell r="DL171" t="str">
            <v>-</v>
          </cell>
          <cell r="DM171">
            <v>0</v>
          </cell>
          <cell r="DN171" t="str">
            <v>-</v>
          </cell>
          <cell r="DO171">
            <v>0</v>
          </cell>
          <cell r="DP171" t="str">
            <v>-</v>
          </cell>
          <cell r="DQ171">
            <v>0</v>
          </cell>
          <cell r="DR171" t="str">
            <v>-</v>
          </cell>
          <cell r="DS171">
            <v>0</v>
          </cell>
          <cell r="DT171" t="str">
            <v>-</v>
          </cell>
          <cell r="DU171">
            <v>0</v>
          </cell>
          <cell r="DV171" t="str">
            <v>-</v>
          </cell>
          <cell r="DW171">
            <v>0</v>
          </cell>
          <cell r="DX171" t="str">
            <v>-</v>
          </cell>
          <cell r="DY171">
            <v>0</v>
          </cell>
        </row>
        <row r="172">
          <cell r="C172">
            <v>700000473</v>
          </cell>
          <cell r="D172" t="str">
            <v>SECTOR CHIPRE MARÍA</v>
          </cell>
          <cell r="E172">
            <v>2025</v>
          </cell>
          <cell r="F172">
            <v>202514</v>
          </cell>
          <cell r="G172">
            <v>990</v>
          </cell>
          <cell r="H172">
            <v>1039</v>
          </cell>
          <cell r="I172">
            <v>428</v>
          </cell>
          <cell r="J172" t="str">
            <v>-</v>
          </cell>
          <cell r="K172">
            <v>6</v>
          </cell>
          <cell r="L172">
            <v>8</v>
          </cell>
          <cell r="M172">
            <v>593</v>
          </cell>
          <cell r="N172">
            <v>640</v>
          </cell>
          <cell r="O172">
            <v>0</v>
          </cell>
          <cell r="P172" t="str">
            <v>-</v>
          </cell>
          <cell r="Q172">
            <v>0</v>
          </cell>
          <cell r="R172" t="str">
            <v>-</v>
          </cell>
          <cell r="S172">
            <v>2</v>
          </cell>
          <cell r="T172" t="str">
            <v>-</v>
          </cell>
          <cell r="U172">
            <v>593</v>
          </cell>
          <cell r="V172" t="str">
            <v>-</v>
          </cell>
          <cell r="W172">
            <v>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466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>
            <v>284</v>
          </cell>
          <cell r="AH172" t="str">
            <v>-</v>
          </cell>
          <cell r="AI172" t="str">
            <v>-</v>
          </cell>
          <cell r="AJ172" t="str">
            <v>-</v>
          </cell>
          <cell r="AK172">
            <v>127</v>
          </cell>
          <cell r="AL172" t="str">
            <v>-</v>
          </cell>
          <cell r="AM172">
            <v>59.898989898989896</v>
          </cell>
          <cell r="AN172">
            <v>64.5</v>
          </cell>
          <cell r="AO172">
            <v>157</v>
          </cell>
          <cell r="AP172" t="str">
            <v>-</v>
          </cell>
          <cell r="AQ172">
            <v>206</v>
          </cell>
          <cell r="AR172" t="str">
            <v>-</v>
          </cell>
          <cell r="AS172">
            <v>0</v>
          </cell>
          <cell r="AT172" t="str">
            <v>-</v>
          </cell>
          <cell r="AU172">
            <v>90</v>
          </cell>
          <cell r="AV172" t="str">
            <v>-</v>
          </cell>
          <cell r="AW172">
            <v>13</v>
          </cell>
          <cell r="AX172" t="str">
            <v>-</v>
          </cell>
          <cell r="AY172" t="str">
            <v>-</v>
          </cell>
          <cell r="AZ172" t="str">
            <v>-</v>
          </cell>
          <cell r="BA172">
            <v>534</v>
          </cell>
          <cell r="BB172">
            <v>573</v>
          </cell>
          <cell r="BC172">
            <v>53.939393939393945</v>
          </cell>
          <cell r="BD172">
            <v>57.8</v>
          </cell>
          <cell r="BE172" t="str">
            <v>-</v>
          </cell>
          <cell r="BF172" t="str">
            <v>-</v>
          </cell>
          <cell r="BG172">
            <v>449366.74</v>
          </cell>
          <cell r="BH172">
            <v>492854</v>
          </cell>
          <cell r="BI172">
            <v>266474474.5</v>
          </cell>
          <cell r="BJ172">
            <v>315426461</v>
          </cell>
          <cell r="BK172">
            <v>266213137</v>
          </cell>
          <cell r="BL172" t="str">
            <v>-</v>
          </cell>
          <cell r="BM172">
            <v>261337.5</v>
          </cell>
          <cell r="BN172" t="str">
            <v>-</v>
          </cell>
          <cell r="BO172">
            <v>199980148.5</v>
          </cell>
          <cell r="BP172" t="str">
            <v>-</v>
          </cell>
          <cell r="BQ172">
            <v>261337.5</v>
          </cell>
          <cell r="BR172" t="str">
            <v>-</v>
          </cell>
          <cell r="BS172">
            <v>505</v>
          </cell>
          <cell r="BT172" t="str">
            <v>-</v>
          </cell>
          <cell r="BU172">
            <v>199718811</v>
          </cell>
          <cell r="BV172" t="str">
            <v>-</v>
          </cell>
          <cell r="BW172">
            <v>334</v>
          </cell>
          <cell r="BX172" t="str">
            <v>-</v>
          </cell>
          <cell r="BY172">
            <v>259</v>
          </cell>
          <cell r="BZ172" t="str">
            <v>-</v>
          </cell>
          <cell r="CA172">
            <v>56087406</v>
          </cell>
          <cell r="CB172" t="str">
            <v>-</v>
          </cell>
          <cell r="CC172">
            <v>375</v>
          </cell>
          <cell r="CD172" t="str">
            <v>-</v>
          </cell>
          <cell r="CE172">
            <v>311</v>
          </cell>
          <cell r="CF172" t="str">
            <v>-</v>
          </cell>
          <cell r="CG172">
            <v>0</v>
          </cell>
          <cell r="CH172" t="str">
            <v>-</v>
          </cell>
          <cell r="CI172">
            <v>105</v>
          </cell>
          <cell r="CJ172" t="str">
            <v>-</v>
          </cell>
          <cell r="CK172">
            <v>15</v>
          </cell>
          <cell r="CL172" t="str">
            <v>-</v>
          </cell>
          <cell r="CM172">
            <v>10406920</v>
          </cell>
          <cell r="CN172" t="str">
            <v>-</v>
          </cell>
          <cell r="CO172">
            <v>66494326</v>
          </cell>
          <cell r="CP172" t="str">
            <v>-</v>
          </cell>
          <cell r="CQ172">
            <v>0</v>
          </cell>
          <cell r="CR172" t="str">
            <v>-</v>
          </cell>
          <cell r="CS172">
            <v>12</v>
          </cell>
          <cell r="CT172" t="str">
            <v>-</v>
          </cell>
          <cell r="CU172">
            <v>226</v>
          </cell>
          <cell r="CV172">
            <v>182</v>
          </cell>
          <cell r="CW172">
            <v>115</v>
          </cell>
          <cell r="CX172">
            <v>108</v>
          </cell>
          <cell r="CY172">
            <v>56</v>
          </cell>
          <cell r="CZ172">
            <v>68</v>
          </cell>
          <cell r="DA172">
            <v>36</v>
          </cell>
          <cell r="DB172">
            <v>36</v>
          </cell>
          <cell r="DC172">
            <v>18</v>
          </cell>
          <cell r="DD172">
            <v>22</v>
          </cell>
          <cell r="DE172">
            <v>21</v>
          </cell>
          <cell r="DF172">
            <v>21</v>
          </cell>
          <cell r="DG172">
            <v>75</v>
          </cell>
          <cell r="DH172">
            <v>79</v>
          </cell>
          <cell r="DI172">
            <v>29</v>
          </cell>
          <cell r="DJ172" t="str">
            <v>-</v>
          </cell>
          <cell r="DK172">
            <v>225</v>
          </cell>
          <cell r="DL172" t="str">
            <v>-</v>
          </cell>
          <cell r="DM172">
            <v>336</v>
          </cell>
          <cell r="DN172" t="str">
            <v>-</v>
          </cell>
          <cell r="DO172">
            <v>308</v>
          </cell>
          <cell r="DP172" t="str">
            <v>-</v>
          </cell>
          <cell r="DQ172">
            <v>0</v>
          </cell>
          <cell r="DR172" t="str">
            <v>-</v>
          </cell>
          <cell r="DS172">
            <v>105</v>
          </cell>
          <cell r="DT172" t="str">
            <v>-</v>
          </cell>
          <cell r="DU172">
            <v>15</v>
          </cell>
          <cell r="DV172" t="str">
            <v>-</v>
          </cell>
          <cell r="DW172">
            <v>0</v>
          </cell>
          <cell r="DX172" t="str">
            <v>-</v>
          </cell>
          <cell r="DY172">
            <v>33</v>
          </cell>
        </row>
        <row r="173">
          <cell r="C173">
            <v>700000474</v>
          </cell>
          <cell r="D173" t="str">
            <v>SECTOR PANCHES MARTHA</v>
          </cell>
          <cell r="E173">
            <v>2025</v>
          </cell>
          <cell r="F173">
            <v>202514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</row>
        <row r="174">
          <cell r="C174">
            <v>700000477</v>
          </cell>
          <cell r="D174" t="str">
            <v>Sector Anica Yuliana</v>
          </cell>
          <cell r="E174">
            <v>2025</v>
          </cell>
          <cell r="F174">
            <v>202514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-</v>
          </cell>
          <cell r="X174" t="str">
            <v>-</v>
          </cell>
          <cell r="Y174" t="str">
            <v>-</v>
          </cell>
          <cell r="Z174" t="str">
            <v>-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-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-</v>
          </cell>
          <cell r="AL174" t="str">
            <v>-</v>
          </cell>
          <cell r="AM174" t="str">
            <v>-</v>
          </cell>
          <cell r="AN174" t="str">
            <v>-</v>
          </cell>
          <cell r="AO174" t="str">
            <v>-</v>
          </cell>
          <cell r="AP174" t="str">
            <v>-</v>
          </cell>
          <cell r="AQ174" t="str">
            <v>-</v>
          </cell>
          <cell r="AR174" t="str">
            <v>-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  <cell r="AW174" t="str">
            <v>-</v>
          </cell>
          <cell r="AX174" t="str">
            <v>-</v>
          </cell>
          <cell r="AY174" t="str">
            <v>-</v>
          </cell>
          <cell r="AZ174" t="str">
            <v>-</v>
          </cell>
          <cell r="BA174" t="str">
            <v>-</v>
          </cell>
          <cell r="BB174" t="str">
            <v>-</v>
          </cell>
          <cell r="BC174" t="str">
            <v>-</v>
          </cell>
          <cell r="BD174" t="str">
            <v>-</v>
          </cell>
          <cell r="BE174" t="str">
            <v>-</v>
          </cell>
          <cell r="BF174" t="str">
            <v>-</v>
          </cell>
          <cell r="BG174" t="str">
            <v>-</v>
          </cell>
          <cell r="BH174" t="str">
            <v>-</v>
          </cell>
          <cell r="BI174" t="str">
            <v>-</v>
          </cell>
          <cell r="BJ174" t="str">
            <v>-</v>
          </cell>
          <cell r="BK174" t="str">
            <v>-</v>
          </cell>
          <cell r="BL174" t="str">
            <v>-</v>
          </cell>
          <cell r="BM174" t="str">
            <v>-</v>
          </cell>
          <cell r="BN174" t="str">
            <v>-</v>
          </cell>
          <cell r="BO174" t="str">
            <v>-</v>
          </cell>
          <cell r="BP174" t="str">
            <v>-</v>
          </cell>
          <cell r="BQ174" t="str">
            <v>-</v>
          </cell>
          <cell r="BR174" t="str">
            <v>-</v>
          </cell>
          <cell r="BS174" t="str">
            <v>-</v>
          </cell>
          <cell r="BT174" t="str">
            <v>-</v>
          </cell>
          <cell r="BU174" t="str">
            <v>-</v>
          </cell>
          <cell r="BV174" t="str">
            <v>-</v>
          </cell>
          <cell r="BW174" t="str">
            <v>-</v>
          </cell>
          <cell r="BX174" t="str">
            <v>-</v>
          </cell>
          <cell r="BY174" t="str">
            <v>-</v>
          </cell>
          <cell r="BZ174" t="str">
            <v>-</v>
          </cell>
          <cell r="CA174" t="str">
            <v>-</v>
          </cell>
          <cell r="CB174" t="str">
            <v>-</v>
          </cell>
          <cell r="CC174" t="str">
            <v>-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 t="str">
            <v>-</v>
          </cell>
          <cell r="CN174" t="str">
            <v>-</v>
          </cell>
          <cell r="CO174" t="str">
            <v>-</v>
          </cell>
          <cell r="CP174" t="str">
            <v>-</v>
          </cell>
          <cell r="CQ174" t="str">
            <v>-</v>
          </cell>
          <cell r="CR174" t="str">
            <v>-</v>
          </cell>
          <cell r="CS174" t="str">
            <v>-</v>
          </cell>
          <cell r="CT174" t="str">
            <v>-</v>
          </cell>
          <cell r="CU174" t="str">
            <v>-</v>
          </cell>
          <cell r="CV174" t="str">
            <v>-</v>
          </cell>
          <cell r="CW174" t="str">
            <v>-</v>
          </cell>
          <cell r="CX174" t="str">
            <v>-</v>
          </cell>
          <cell r="CY174" t="str">
            <v>-</v>
          </cell>
          <cell r="CZ174" t="str">
            <v>-</v>
          </cell>
          <cell r="DA174" t="str">
            <v>-</v>
          </cell>
          <cell r="DB174" t="str">
            <v>-</v>
          </cell>
          <cell r="DC174" t="str">
            <v>-</v>
          </cell>
          <cell r="DD174" t="str">
            <v>-</v>
          </cell>
          <cell r="DE174" t="str">
            <v>-</v>
          </cell>
          <cell r="DF174" t="str">
            <v>-</v>
          </cell>
          <cell r="DG174" t="str">
            <v>-</v>
          </cell>
          <cell r="DH174" t="str">
            <v>-</v>
          </cell>
          <cell r="DI174" t="str">
            <v>-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 t="str">
            <v>-</v>
          </cell>
          <cell r="DX174" t="str">
            <v>-</v>
          </cell>
          <cell r="DY174" t="str">
            <v>-</v>
          </cell>
        </row>
        <row r="175">
          <cell r="C175">
            <v>700000478</v>
          </cell>
          <cell r="D175" t="str">
            <v>SECTOR RÍO SELVA NATALIA</v>
          </cell>
          <cell r="E175">
            <v>2025</v>
          </cell>
          <cell r="F175">
            <v>202514</v>
          </cell>
          <cell r="G175">
            <v>1199</v>
          </cell>
          <cell r="H175">
            <v>1319</v>
          </cell>
          <cell r="I175">
            <v>404</v>
          </cell>
          <cell r="J175" t="str">
            <v>-</v>
          </cell>
          <cell r="K175">
            <v>-110</v>
          </cell>
          <cell r="L175">
            <v>8</v>
          </cell>
          <cell r="M175">
            <v>175</v>
          </cell>
          <cell r="N175">
            <v>811</v>
          </cell>
          <cell r="O175">
            <v>0</v>
          </cell>
          <cell r="P175" t="str">
            <v>-</v>
          </cell>
          <cell r="Q175">
            <v>1</v>
          </cell>
          <cell r="R175" t="str">
            <v>-</v>
          </cell>
          <cell r="S175">
            <v>1</v>
          </cell>
          <cell r="T175" t="str">
            <v>-</v>
          </cell>
          <cell r="U175">
            <v>174</v>
          </cell>
          <cell r="V175" t="str">
            <v>-</v>
          </cell>
          <cell r="W175">
            <v>0</v>
          </cell>
          <cell r="X175" t="str">
            <v>-</v>
          </cell>
          <cell r="Y175" t="str">
            <v>-</v>
          </cell>
          <cell r="Z175" t="str">
            <v>-</v>
          </cell>
          <cell r="AA175">
            <v>137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>
            <v>74</v>
          </cell>
          <cell r="AH175" t="str">
            <v>-</v>
          </cell>
          <cell r="AI175" t="str">
            <v>-</v>
          </cell>
          <cell r="AJ175" t="str">
            <v>-</v>
          </cell>
          <cell r="AK175">
            <v>38</v>
          </cell>
          <cell r="AL175" t="str">
            <v>-</v>
          </cell>
          <cell r="AM175">
            <v>14.595496246872393</v>
          </cell>
          <cell r="AN175">
            <v>61.5</v>
          </cell>
          <cell r="AO175">
            <v>36</v>
          </cell>
          <cell r="AP175" t="str">
            <v>-</v>
          </cell>
          <cell r="AQ175">
            <v>51</v>
          </cell>
          <cell r="AR175" t="str">
            <v>-</v>
          </cell>
          <cell r="AS175">
            <v>0</v>
          </cell>
          <cell r="AT175" t="str">
            <v>-</v>
          </cell>
          <cell r="AU175">
            <v>30</v>
          </cell>
          <cell r="AV175" t="str">
            <v>-</v>
          </cell>
          <cell r="AW175">
            <v>20</v>
          </cell>
          <cell r="AX175" t="str">
            <v>-</v>
          </cell>
          <cell r="AY175" t="str">
            <v>-</v>
          </cell>
          <cell r="AZ175" t="str">
            <v>-</v>
          </cell>
          <cell r="BA175">
            <v>149</v>
          </cell>
          <cell r="BB175">
            <v>678</v>
          </cell>
          <cell r="BC175">
            <v>12.427022518765638</v>
          </cell>
          <cell r="BD175">
            <v>51.4</v>
          </cell>
          <cell r="BE175" t="str">
            <v>-</v>
          </cell>
          <cell r="BF175" t="str">
            <v>-</v>
          </cell>
          <cell r="BG175">
            <v>591783.07999999996</v>
          </cell>
          <cell r="BH175">
            <v>453526</v>
          </cell>
          <cell r="BI175">
            <v>103562039</v>
          </cell>
          <cell r="BJ175">
            <v>367809685</v>
          </cell>
          <cell r="BK175">
            <v>103417229</v>
          </cell>
          <cell r="BL175" t="str">
            <v>-</v>
          </cell>
          <cell r="BM175">
            <v>144810</v>
          </cell>
          <cell r="BN175" t="str">
            <v>-</v>
          </cell>
          <cell r="BO175">
            <v>85778873</v>
          </cell>
          <cell r="BP175" t="str">
            <v>-</v>
          </cell>
          <cell r="BQ175">
            <v>144810</v>
          </cell>
          <cell r="BR175" t="str">
            <v>-</v>
          </cell>
          <cell r="BS175">
            <v>158</v>
          </cell>
          <cell r="BT175" t="str">
            <v>-</v>
          </cell>
          <cell r="BU175">
            <v>85634063</v>
          </cell>
          <cell r="BV175" t="str">
            <v>-</v>
          </cell>
          <cell r="BW175">
            <v>89</v>
          </cell>
          <cell r="BX175" t="str">
            <v>-</v>
          </cell>
          <cell r="BY175">
            <v>476</v>
          </cell>
          <cell r="BZ175" t="str">
            <v>-</v>
          </cell>
          <cell r="CA175">
            <v>14833826</v>
          </cell>
          <cell r="CB175" t="str">
            <v>-</v>
          </cell>
          <cell r="CC175">
            <v>554</v>
          </cell>
          <cell r="CD175" t="str">
            <v>-</v>
          </cell>
          <cell r="CE175">
            <v>296</v>
          </cell>
          <cell r="CF175" t="str">
            <v>-</v>
          </cell>
          <cell r="CG175">
            <v>0</v>
          </cell>
          <cell r="CH175" t="str">
            <v>-</v>
          </cell>
          <cell r="CI175">
            <v>97</v>
          </cell>
          <cell r="CJ175" t="str">
            <v>-</v>
          </cell>
          <cell r="CK175">
            <v>27</v>
          </cell>
          <cell r="CL175" t="str">
            <v>-</v>
          </cell>
          <cell r="CM175">
            <v>2949340</v>
          </cell>
          <cell r="CN175" t="str">
            <v>-</v>
          </cell>
          <cell r="CO175">
            <v>17783166</v>
          </cell>
          <cell r="CP175" t="str">
            <v>-</v>
          </cell>
          <cell r="CQ175">
            <v>0</v>
          </cell>
          <cell r="CR175" t="str">
            <v>-</v>
          </cell>
          <cell r="CS175">
            <v>-29</v>
          </cell>
          <cell r="CT175" t="str">
            <v>-</v>
          </cell>
          <cell r="CU175">
            <v>532</v>
          </cell>
          <cell r="CV175">
            <v>224</v>
          </cell>
          <cell r="CW175">
            <v>228</v>
          </cell>
          <cell r="CX175">
            <v>176</v>
          </cell>
          <cell r="CY175">
            <v>264</v>
          </cell>
          <cell r="CZ175">
            <v>96</v>
          </cell>
          <cell r="DA175">
            <v>127</v>
          </cell>
          <cell r="DB175">
            <v>87</v>
          </cell>
          <cell r="DC175">
            <v>82</v>
          </cell>
          <cell r="DD175">
            <v>70</v>
          </cell>
          <cell r="DE175">
            <v>42</v>
          </cell>
          <cell r="DF175">
            <v>31</v>
          </cell>
          <cell r="DG175">
            <v>251</v>
          </cell>
          <cell r="DH175">
            <v>188</v>
          </cell>
          <cell r="DI175">
            <v>12</v>
          </cell>
          <cell r="DJ175" t="str">
            <v>-</v>
          </cell>
          <cell r="DK175">
            <v>340</v>
          </cell>
          <cell r="DL175" t="str">
            <v>-</v>
          </cell>
          <cell r="DM175">
            <v>455</v>
          </cell>
          <cell r="DN175" t="str">
            <v>-</v>
          </cell>
          <cell r="DO175">
            <v>282</v>
          </cell>
          <cell r="DP175" t="str">
            <v>-</v>
          </cell>
          <cell r="DQ175">
            <v>0</v>
          </cell>
          <cell r="DR175" t="str">
            <v>-</v>
          </cell>
          <cell r="DS175">
            <v>95</v>
          </cell>
          <cell r="DT175" t="str">
            <v>-</v>
          </cell>
          <cell r="DU175">
            <v>27</v>
          </cell>
          <cell r="DV175" t="str">
            <v>-</v>
          </cell>
          <cell r="DW175">
            <v>0</v>
          </cell>
          <cell r="DX175" t="str">
            <v>-</v>
          </cell>
          <cell r="DY175">
            <v>13</v>
          </cell>
        </row>
        <row r="176">
          <cell r="C176">
            <v>700000479</v>
          </cell>
          <cell r="D176" t="str">
            <v>SECTOR MOTIVACIÓN YURY</v>
          </cell>
          <cell r="E176">
            <v>2025</v>
          </cell>
          <cell r="F176">
            <v>202514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 t="str">
            <v>-</v>
          </cell>
          <cell r="BQ176" t="str">
            <v>-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 t="str">
            <v>-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 t="str">
            <v>-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 t="str">
            <v>-</v>
          </cell>
          <cell r="CS176" t="str">
            <v>-</v>
          </cell>
          <cell r="CT176" t="str">
            <v>-</v>
          </cell>
          <cell r="CU176" t="str">
            <v>-</v>
          </cell>
          <cell r="CV176" t="str">
            <v>-</v>
          </cell>
          <cell r="CW176" t="str">
            <v>-</v>
          </cell>
          <cell r="CX176" t="str">
            <v>-</v>
          </cell>
          <cell r="CY176" t="str">
            <v>-</v>
          </cell>
          <cell r="CZ176" t="str">
            <v>-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</row>
        <row r="177">
          <cell r="C177">
            <v>700000480</v>
          </cell>
          <cell r="D177" t="str">
            <v>SECTOR CUENCA TATIANA</v>
          </cell>
          <cell r="E177">
            <v>2025</v>
          </cell>
          <cell r="F177">
            <v>202514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  <cell r="BC177" t="str">
            <v>-</v>
          </cell>
          <cell r="BD177" t="str">
            <v>-</v>
          </cell>
          <cell r="BE177" t="str">
            <v>-</v>
          </cell>
          <cell r="BF177" t="str">
            <v>-</v>
          </cell>
          <cell r="BG177" t="str">
            <v>-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 t="str">
            <v>-</v>
          </cell>
          <cell r="BO177" t="str">
            <v>-</v>
          </cell>
          <cell r="BP177" t="str">
            <v>-</v>
          </cell>
          <cell r="BQ177" t="str">
            <v>-</v>
          </cell>
          <cell r="BR177" t="str">
            <v>-</v>
          </cell>
          <cell r="BS177" t="str">
            <v>-</v>
          </cell>
          <cell r="BT177" t="str">
            <v>-</v>
          </cell>
          <cell r="BU177" t="str">
            <v>-</v>
          </cell>
          <cell r="BV177" t="str">
            <v>-</v>
          </cell>
          <cell r="BW177" t="str">
            <v>-</v>
          </cell>
          <cell r="BX177" t="str">
            <v>-</v>
          </cell>
          <cell r="BY177" t="str">
            <v>-</v>
          </cell>
          <cell r="BZ177" t="str">
            <v>-</v>
          </cell>
          <cell r="CA177" t="str">
            <v>-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 t="str">
            <v>-</v>
          </cell>
          <cell r="CL177" t="str">
            <v>-</v>
          </cell>
          <cell r="CM177" t="str">
            <v>-</v>
          </cell>
          <cell r="CN177" t="str">
            <v>-</v>
          </cell>
          <cell r="CO177" t="str">
            <v>-</v>
          </cell>
          <cell r="CP177" t="str">
            <v>-</v>
          </cell>
          <cell r="CQ177" t="str">
            <v>-</v>
          </cell>
          <cell r="CR177" t="str">
            <v>-</v>
          </cell>
          <cell r="CS177" t="str">
            <v>-</v>
          </cell>
          <cell r="CT177" t="str">
            <v>-</v>
          </cell>
          <cell r="CU177" t="str">
            <v>-</v>
          </cell>
          <cell r="CV177" t="str">
            <v>-</v>
          </cell>
          <cell r="CW177" t="str">
            <v>-</v>
          </cell>
          <cell r="CX177" t="str">
            <v>-</v>
          </cell>
          <cell r="CY177" t="str">
            <v>-</v>
          </cell>
          <cell r="CZ177" t="str">
            <v>-</v>
          </cell>
          <cell r="DA177" t="str">
            <v>-</v>
          </cell>
          <cell r="DB177" t="str">
            <v>-</v>
          </cell>
          <cell r="DC177" t="str">
            <v>-</v>
          </cell>
          <cell r="DD177" t="str">
            <v>-</v>
          </cell>
          <cell r="DE177" t="str">
            <v>-</v>
          </cell>
          <cell r="DF177" t="str">
            <v>-</v>
          </cell>
          <cell r="DG177" t="str">
            <v>-</v>
          </cell>
          <cell r="DH177" t="str">
            <v>-</v>
          </cell>
          <cell r="DI177" t="str">
            <v>-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 t="str">
            <v>-</v>
          </cell>
          <cell r="DX177" t="str">
            <v>-</v>
          </cell>
          <cell r="DY177" t="str">
            <v>-</v>
          </cell>
        </row>
        <row r="178">
          <cell r="C178">
            <v>700000483</v>
          </cell>
          <cell r="D178" t="str">
            <v>SECTOR MANANTIAL LUISA</v>
          </cell>
          <cell r="E178">
            <v>2025</v>
          </cell>
          <cell r="F178">
            <v>202514</v>
          </cell>
          <cell r="G178">
            <v>1438</v>
          </cell>
          <cell r="H178">
            <v>1535</v>
          </cell>
          <cell r="I178">
            <v>663</v>
          </cell>
          <cell r="J178" t="str">
            <v>-</v>
          </cell>
          <cell r="K178">
            <v>-3</v>
          </cell>
          <cell r="L178">
            <v>8</v>
          </cell>
          <cell r="M178">
            <v>939</v>
          </cell>
          <cell r="N178">
            <v>948</v>
          </cell>
          <cell r="O178">
            <v>0</v>
          </cell>
          <cell r="P178" t="str">
            <v>-</v>
          </cell>
          <cell r="Q178">
            <v>0</v>
          </cell>
          <cell r="R178" t="str">
            <v>-</v>
          </cell>
          <cell r="S178">
            <v>2</v>
          </cell>
          <cell r="T178" t="str">
            <v>-</v>
          </cell>
          <cell r="U178">
            <v>938</v>
          </cell>
          <cell r="V178" t="str">
            <v>-</v>
          </cell>
          <cell r="W178">
            <v>1</v>
          </cell>
          <cell r="X178" t="str">
            <v>-</v>
          </cell>
          <cell r="Y178" t="str">
            <v>-</v>
          </cell>
          <cell r="Z178" t="str">
            <v>-</v>
          </cell>
          <cell r="AA178">
            <v>778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>
            <v>397</v>
          </cell>
          <cell r="AH178" t="str">
            <v>-</v>
          </cell>
          <cell r="AI178" t="str">
            <v>-</v>
          </cell>
          <cell r="AJ178" t="str">
            <v>-</v>
          </cell>
          <cell r="AK178">
            <v>161</v>
          </cell>
          <cell r="AL178" t="str">
            <v>-</v>
          </cell>
          <cell r="AM178">
            <v>65.299026425591094</v>
          </cell>
          <cell r="AN178">
            <v>65.400000000000006</v>
          </cell>
          <cell r="AO178">
            <v>236</v>
          </cell>
          <cell r="AP178" t="str">
            <v>-</v>
          </cell>
          <cell r="AQ178">
            <v>334</v>
          </cell>
          <cell r="AR178" t="str">
            <v>-</v>
          </cell>
          <cell r="AS178">
            <v>0</v>
          </cell>
          <cell r="AT178" t="str">
            <v>-</v>
          </cell>
          <cell r="AU178">
            <v>180</v>
          </cell>
          <cell r="AV178" t="str">
            <v>-</v>
          </cell>
          <cell r="AW178">
            <v>28</v>
          </cell>
          <cell r="AX178" t="str">
            <v>-</v>
          </cell>
          <cell r="AY178" t="str">
            <v>-</v>
          </cell>
          <cell r="AZ178" t="str">
            <v>-</v>
          </cell>
          <cell r="BA178">
            <v>830</v>
          </cell>
          <cell r="BB178">
            <v>828</v>
          </cell>
          <cell r="BC178">
            <v>57.719054242002777</v>
          </cell>
          <cell r="BD178">
            <v>57.1</v>
          </cell>
          <cell r="BE178" t="str">
            <v>-</v>
          </cell>
          <cell r="BF178" t="str">
            <v>-</v>
          </cell>
          <cell r="BG178">
            <v>504734.43</v>
          </cell>
          <cell r="BH178">
            <v>525131</v>
          </cell>
          <cell r="BI178">
            <v>473945631.5</v>
          </cell>
          <cell r="BJ178">
            <v>497823818</v>
          </cell>
          <cell r="BK178">
            <v>473786684</v>
          </cell>
          <cell r="BL178" t="str">
            <v>-</v>
          </cell>
          <cell r="BM178">
            <v>158947.5</v>
          </cell>
          <cell r="BN178" t="str">
            <v>-</v>
          </cell>
          <cell r="BO178">
            <v>372996546.5</v>
          </cell>
          <cell r="BP178" t="str">
            <v>-</v>
          </cell>
          <cell r="BQ178">
            <v>158947.5</v>
          </cell>
          <cell r="BR178" t="str">
            <v>-</v>
          </cell>
          <cell r="BS178">
            <v>868</v>
          </cell>
          <cell r="BT178" t="str">
            <v>-</v>
          </cell>
          <cell r="BU178">
            <v>372837599</v>
          </cell>
          <cell r="BV178" t="str">
            <v>-</v>
          </cell>
          <cell r="BW178">
            <v>609</v>
          </cell>
          <cell r="BX178" t="str">
            <v>-</v>
          </cell>
          <cell r="BY178">
            <v>400</v>
          </cell>
          <cell r="BZ178" t="str">
            <v>-</v>
          </cell>
          <cell r="CA178">
            <v>87573699</v>
          </cell>
          <cell r="CB178" t="str">
            <v>-</v>
          </cell>
          <cell r="CC178">
            <v>537</v>
          </cell>
          <cell r="CD178" t="str">
            <v>-</v>
          </cell>
          <cell r="CE178">
            <v>452</v>
          </cell>
          <cell r="CF178" t="str">
            <v>-</v>
          </cell>
          <cell r="CG178">
            <v>0</v>
          </cell>
          <cell r="CH178" t="str">
            <v>-</v>
          </cell>
          <cell r="CI178">
            <v>197</v>
          </cell>
          <cell r="CJ178" t="str">
            <v>-</v>
          </cell>
          <cell r="CK178">
            <v>29</v>
          </cell>
          <cell r="CL178" t="str">
            <v>-</v>
          </cell>
          <cell r="CM178">
            <v>13375386</v>
          </cell>
          <cell r="CN178" t="str">
            <v>-</v>
          </cell>
          <cell r="CO178">
            <v>100949085</v>
          </cell>
          <cell r="CP178" t="str">
            <v>-</v>
          </cell>
          <cell r="CQ178">
            <v>0</v>
          </cell>
          <cell r="CR178" t="str">
            <v>-</v>
          </cell>
          <cell r="CS178">
            <v>8</v>
          </cell>
          <cell r="CT178" t="str">
            <v>-</v>
          </cell>
          <cell r="CU178">
            <v>232</v>
          </cell>
          <cell r="CV178">
            <v>241</v>
          </cell>
          <cell r="CW178">
            <v>159</v>
          </cell>
          <cell r="CX178">
            <v>155</v>
          </cell>
          <cell r="CY178">
            <v>108</v>
          </cell>
          <cell r="CZ178">
            <v>106</v>
          </cell>
          <cell r="DA178">
            <v>74</v>
          </cell>
          <cell r="DB178">
            <v>75</v>
          </cell>
          <cell r="DC178">
            <v>57</v>
          </cell>
          <cell r="DD178">
            <v>55</v>
          </cell>
          <cell r="DE178">
            <v>45</v>
          </cell>
          <cell r="DF178">
            <v>45</v>
          </cell>
          <cell r="DG178">
            <v>176</v>
          </cell>
          <cell r="DH178">
            <v>175</v>
          </cell>
          <cell r="DI178">
            <v>44</v>
          </cell>
          <cell r="DJ178" t="str">
            <v>-</v>
          </cell>
          <cell r="DK178">
            <v>309</v>
          </cell>
          <cell r="DL178" t="str">
            <v>-</v>
          </cell>
          <cell r="DM178">
            <v>466</v>
          </cell>
          <cell r="DN178" t="str">
            <v>-</v>
          </cell>
          <cell r="DO178">
            <v>440</v>
          </cell>
          <cell r="DP178" t="str">
            <v>-</v>
          </cell>
          <cell r="DQ178">
            <v>0</v>
          </cell>
          <cell r="DR178" t="str">
            <v>-</v>
          </cell>
          <cell r="DS178">
            <v>194</v>
          </cell>
          <cell r="DT178" t="str">
            <v>-</v>
          </cell>
          <cell r="DU178">
            <v>29</v>
          </cell>
          <cell r="DV178" t="str">
            <v>-</v>
          </cell>
          <cell r="DW178">
            <v>0</v>
          </cell>
          <cell r="DX178" t="str">
            <v>-</v>
          </cell>
          <cell r="DY178">
            <v>53</v>
          </cell>
        </row>
        <row r="179">
          <cell r="C179">
            <v>700000486</v>
          </cell>
          <cell r="D179" t="str">
            <v>SECTOR ENCENILLO DARLY</v>
          </cell>
          <cell r="E179">
            <v>2025</v>
          </cell>
          <cell r="F179">
            <v>202514</v>
          </cell>
          <cell r="G179">
            <v>1875</v>
          </cell>
          <cell r="H179">
            <v>1948</v>
          </cell>
          <cell r="I179">
            <v>775</v>
          </cell>
          <cell r="J179" t="str">
            <v>-</v>
          </cell>
          <cell r="K179">
            <v>-153</v>
          </cell>
          <cell r="L179">
            <v>6</v>
          </cell>
          <cell r="M179">
            <v>231</v>
          </cell>
          <cell r="N179">
            <v>1279</v>
          </cell>
          <cell r="O179">
            <v>0</v>
          </cell>
          <cell r="P179" t="str">
            <v>-</v>
          </cell>
          <cell r="Q179">
            <v>0</v>
          </cell>
          <cell r="R179" t="str">
            <v>-</v>
          </cell>
          <cell r="S179">
            <v>0</v>
          </cell>
          <cell r="T179" t="str">
            <v>-</v>
          </cell>
          <cell r="U179">
            <v>231</v>
          </cell>
          <cell r="V179" t="str">
            <v>-</v>
          </cell>
          <cell r="W179">
            <v>0</v>
          </cell>
          <cell r="X179" t="str">
            <v>-</v>
          </cell>
          <cell r="Y179" t="str">
            <v>-</v>
          </cell>
          <cell r="Z179" t="str">
            <v>-</v>
          </cell>
          <cell r="AA179">
            <v>173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>
            <v>97</v>
          </cell>
          <cell r="AH179" t="str">
            <v>-</v>
          </cell>
          <cell r="AI179" t="str">
            <v>-</v>
          </cell>
          <cell r="AJ179" t="str">
            <v>-</v>
          </cell>
          <cell r="AK179">
            <v>58</v>
          </cell>
          <cell r="AL179" t="str">
            <v>-</v>
          </cell>
          <cell r="AM179">
            <v>12.32</v>
          </cell>
          <cell r="AN179">
            <v>62.9</v>
          </cell>
          <cell r="AO179">
            <v>39</v>
          </cell>
          <cell r="AP179" t="str">
            <v>-</v>
          </cell>
          <cell r="AQ179">
            <v>66</v>
          </cell>
          <cell r="AR179" t="str">
            <v>-</v>
          </cell>
          <cell r="AS179">
            <v>0</v>
          </cell>
          <cell r="AT179" t="str">
            <v>-</v>
          </cell>
          <cell r="AU179">
            <v>55</v>
          </cell>
          <cell r="AV179" t="str">
            <v>-</v>
          </cell>
          <cell r="AW179">
            <v>13</v>
          </cell>
          <cell r="AX179" t="str">
            <v>-</v>
          </cell>
          <cell r="AY179" t="str">
            <v>-</v>
          </cell>
          <cell r="AZ179" t="str">
            <v>-</v>
          </cell>
          <cell r="BA179">
            <v>199</v>
          </cell>
          <cell r="BB179">
            <v>1079</v>
          </cell>
          <cell r="BC179">
            <v>10.613333333333333</v>
          </cell>
          <cell r="BD179">
            <v>53</v>
          </cell>
          <cell r="BE179" t="str">
            <v>-</v>
          </cell>
          <cell r="BF179" t="str">
            <v>-</v>
          </cell>
          <cell r="BG179">
            <v>580121.79</v>
          </cell>
          <cell r="BH179">
            <v>447479</v>
          </cell>
          <cell r="BI179">
            <v>134008133</v>
          </cell>
          <cell r="BJ179">
            <v>574742067</v>
          </cell>
          <cell r="BK179">
            <v>134008133</v>
          </cell>
          <cell r="BL179" t="str">
            <v>-</v>
          </cell>
          <cell r="BM179">
            <v>0</v>
          </cell>
          <cell r="BN179" t="str">
            <v>-</v>
          </cell>
          <cell r="BO179">
            <v>54739625</v>
          </cell>
          <cell r="BP179" t="str">
            <v>-</v>
          </cell>
          <cell r="BQ179">
            <v>0</v>
          </cell>
          <cell r="BR179" t="str">
            <v>-</v>
          </cell>
          <cell r="BS179">
            <v>158</v>
          </cell>
          <cell r="BT179" t="str">
            <v>-</v>
          </cell>
          <cell r="BU179">
            <v>54739625</v>
          </cell>
          <cell r="BV179" t="str">
            <v>-</v>
          </cell>
          <cell r="BW179">
            <v>199</v>
          </cell>
          <cell r="BX179" t="str">
            <v>-</v>
          </cell>
          <cell r="BY179">
            <v>771</v>
          </cell>
          <cell r="BZ179" t="str">
            <v>-</v>
          </cell>
          <cell r="CA179">
            <v>73480258</v>
          </cell>
          <cell r="CB179" t="str">
            <v>-</v>
          </cell>
          <cell r="CC179">
            <v>659</v>
          </cell>
          <cell r="CD179" t="str">
            <v>-</v>
          </cell>
          <cell r="CE179">
            <v>584</v>
          </cell>
          <cell r="CF179" t="str">
            <v>-</v>
          </cell>
          <cell r="CG179">
            <v>0</v>
          </cell>
          <cell r="CH179" t="str">
            <v>-</v>
          </cell>
          <cell r="CI179">
            <v>202</v>
          </cell>
          <cell r="CJ179" t="str">
            <v>-</v>
          </cell>
          <cell r="CK179">
            <v>24</v>
          </cell>
          <cell r="CL179" t="str">
            <v>-</v>
          </cell>
          <cell r="CM179">
            <v>5788250</v>
          </cell>
          <cell r="CN179" t="str">
            <v>-</v>
          </cell>
          <cell r="CO179">
            <v>79268508</v>
          </cell>
          <cell r="CP179" t="str">
            <v>-</v>
          </cell>
          <cell r="CQ179">
            <v>0</v>
          </cell>
          <cell r="CR179" t="str">
            <v>-</v>
          </cell>
          <cell r="CS179">
            <v>-47</v>
          </cell>
          <cell r="CT179" t="str">
            <v>-</v>
          </cell>
          <cell r="CU179">
            <v>1005</v>
          </cell>
          <cell r="CV179">
            <v>348</v>
          </cell>
          <cell r="CW179">
            <v>414</v>
          </cell>
          <cell r="CX179">
            <v>273</v>
          </cell>
          <cell r="CY179">
            <v>225</v>
          </cell>
          <cell r="CZ179">
            <v>136</v>
          </cell>
          <cell r="DA179">
            <v>178</v>
          </cell>
          <cell r="DB179">
            <v>99</v>
          </cell>
          <cell r="DC179">
            <v>113</v>
          </cell>
          <cell r="DD179">
            <v>57</v>
          </cell>
          <cell r="DE179">
            <v>74</v>
          </cell>
          <cell r="DF179">
            <v>47</v>
          </cell>
          <cell r="DG179">
            <v>365</v>
          </cell>
          <cell r="DH179">
            <v>203</v>
          </cell>
          <cell r="DI179">
            <v>18</v>
          </cell>
          <cell r="DJ179" t="str">
            <v>-</v>
          </cell>
          <cell r="DK179">
            <v>587</v>
          </cell>
          <cell r="DL179" t="str">
            <v>-</v>
          </cell>
          <cell r="DM179">
            <v>513</v>
          </cell>
          <cell r="DN179" t="str">
            <v>-</v>
          </cell>
          <cell r="DO179">
            <v>554</v>
          </cell>
          <cell r="DP179" t="str">
            <v>-</v>
          </cell>
          <cell r="DQ179">
            <v>0</v>
          </cell>
          <cell r="DR179" t="str">
            <v>-</v>
          </cell>
          <cell r="DS179">
            <v>197</v>
          </cell>
          <cell r="DT179" t="str">
            <v>-</v>
          </cell>
          <cell r="DU179">
            <v>24</v>
          </cell>
          <cell r="DV179" t="str">
            <v>-</v>
          </cell>
          <cell r="DW179">
            <v>0</v>
          </cell>
          <cell r="DX179" t="str">
            <v>-</v>
          </cell>
          <cell r="DY179">
            <v>21</v>
          </cell>
        </row>
        <row r="180">
          <cell r="C180">
            <v>700000492</v>
          </cell>
          <cell r="D180" t="str">
            <v>SECTOR MARACUYA KAREN</v>
          </cell>
          <cell r="E180">
            <v>2025</v>
          </cell>
          <cell r="F180">
            <v>202514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  <cell r="BC180" t="str">
            <v>-</v>
          </cell>
          <cell r="BD180" t="str">
            <v>-</v>
          </cell>
          <cell r="BE180" t="str">
            <v>-</v>
          </cell>
          <cell r="BF180" t="str">
            <v>-</v>
          </cell>
          <cell r="BG180" t="str">
            <v>-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 t="str">
            <v>-</v>
          </cell>
          <cell r="BO180" t="str">
            <v>-</v>
          </cell>
          <cell r="BP180" t="str">
            <v>-</v>
          </cell>
          <cell r="BQ180" t="str">
            <v>-</v>
          </cell>
          <cell r="BR180" t="str">
            <v>-</v>
          </cell>
          <cell r="BS180" t="str">
            <v>-</v>
          </cell>
          <cell r="BT180" t="str">
            <v>-</v>
          </cell>
          <cell r="BU180" t="str">
            <v>-</v>
          </cell>
          <cell r="BV180" t="str">
            <v>-</v>
          </cell>
          <cell r="BW180" t="str">
            <v>-</v>
          </cell>
          <cell r="BX180" t="str">
            <v>-</v>
          </cell>
          <cell r="BY180" t="str">
            <v>-</v>
          </cell>
          <cell r="BZ180" t="str">
            <v>-</v>
          </cell>
          <cell r="CA180" t="str">
            <v>-</v>
          </cell>
          <cell r="CB180" t="str">
            <v>-</v>
          </cell>
          <cell r="CC180" t="str">
            <v>-</v>
          </cell>
          <cell r="CD180" t="str">
            <v>-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 t="str">
            <v>-</v>
          </cell>
          <cell r="CL180" t="str">
            <v>-</v>
          </cell>
          <cell r="CM180" t="str">
            <v>-</v>
          </cell>
          <cell r="CN180" t="str">
            <v>-</v>
          </cell>
          <cell r="CO180" t="str">
            <v>-</v>
          </cell>
          <cell r="CP180" t="str">
            <v>-</v>
          </cell>
          <cell r="CQ180" t="str">
            <v>-</v>
          </cell>
          <cell r="CR180" t="str">
            <v>-</v>
          </cell>
          <cell r="CS180" t="str">
            <v>-</v>
          </cell>
          <cell r="CT180" t="str">
            <v>-</v>
          </cell>
          <cell r="CU180" t="str">
            <v>-</v>
          </cell>
          <cell r="CV180" t="str">
            <v>-</v>
          </cell>
          <cell r="CW180" t="str">
            <v>-</v>
          </cell>
          <cell r="CX180" t="str">
            <v>-</v>
          </cell>
          <cell r="CY180" t="str">
            <v>-</v>
          </cell>
          <cell r="CZ180" t="str">
            <v>-</v>
          </cell>
          <cell r="DA180" t="str">
            <v>-</v>
          </cell>
          <cell r="DB180" t="str">
            <v>-</v>
          </cell>
          <cell r="DC180" t="str">
            <v>-</v>
          </cell>
          <cell r="DD180" t="str">
            <v>-</v>
          </cell>
          <cell r="DE180" t="str">
            <v>-</v>
          </cell>
          <cell r="DF180" t="str">
            <v>-</v>
          </cell>
          <cell r="DG180" t="str">
            <v>-</v>
          </cell>
          <cell r="DH180" t="str">
            <v>-</v>
          </cell>
          <cell r="DI180" t="str">
            <v>-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 t="str">
            <v>-</v>
          </cell>
          <cell r="DX180" t="str">
            <v>-</v>
          </cell>
          <cell r="DY180" t="str">
            <v>-</v>
          </cell>
        </row>
        <row r="181">
          <cell r="C181">
            <v>700000493</v>
          </cell>
          <cell r="D181" t="str">
            <v>SECTOR PUYA GLORIA</v>
          </cell>
          <cell r="E181">
            <v>2025</v>
          </cell>
          <cell r="F181">
            <v>202514</v>
          </cell>
          <cell r="G181">
            <v>1347</v>
          </cell>
          <cell r="H181">
            <v>1461</v>
          </cell>
          <cell r="I181">
            <v>481</v>
          </cell>
          <cell r="J181" t="str">
            <v>-</v>
          </cell>
          <cell r="K181">
            <v>-80</v>
          </cell>
          <cell r="L181">
            <v>9</v>
          </cell>
          <cell r="M181">
            <v>546</v>
          </cell>
          <cell r="N181">
            <v>913</v>
          </cell>
          <cell r="O181">
            <v>0</v>
          </cell>
          <cell r="P181" t="str">
            <v>-</v>
          </cell>
          <cell r="Q181">
            <v>0</v>
          </cell>
          <cell r="R181" t="str">
            <v>-</v>
          </cell>
          <cell r="S181">
            <v>1</v>
          </cell>
          <cell r="T181" t="str">
            <v>-</v>
          </cell>
          <cell r="U181">
            <v>546</v>
          </cell>
          <cell r="V181" t="str">
            <v>-</v>
          </cell>
          <cell r="W181">
            <v>0</v>
          </cell>
          <cell r="X181" t="str">
            <v>-</v>
          </cell>
          <cell r="Y181" t="str">
            <v>-</v>
          </cell>
          <cell r="Z181" t="str">
            <v>-</v>
          </cell>
          <cell r="AA181">
            <v>401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>
            <v>273</v>
          </cell>
          <cell r="AH181" t="str">
            <v>-</v>
          </cell>
          <cell r="AI181" t="str">
            <v>-</v>
          </cell>
          <cell r="AJ181" t="str">
            <v>-</v>
          </cell>
          <cell r="AK181">
            <v>145</v>
          </cell>
          <cell r="AL181" t="str">
            <v>-</v>
          </cell>
          <cell r="AM181">
            <v>40.534521158129181</v>
          </cell>
          <cell r="AN181">
            <v>63.6</v>
          </cell>
          <cell r="AO181">
            <v>128</v>
          </cell>
          <cell r="AP181" t="str">
            <v>-</v>
          </cell>
          <cell r="AQ181">
            <v>212</v>
          </cell>
          <cell r="AR181" t="str">
            <v>-</v>
          </cell>
          <cell r="AS181">
            <v>0</v>
          </cell>
          <cell r="AT181" t="str">
            <v>-</v>
          </cell>
          <cell r="AU181">
            <v>53</v>
          </cell>
          <cell r="AV181" t="str">
            <v>-</v>
          </cell>
          <cell r="AW181">
            <v>8</v>
          </cell>
          <cell r="AX181" t="str">
            <v>-</v>
          </cell>
          <cell r="AY181" t="str">
            <v>-</v>
          </cell>
          <cell r="AZ181" t="str">
            <v>-</v>
          </cell>
          <cell r="BA181">
            <v>480</v>
          </cell>
          <cell r="BB181">
            <v>786</v>
          </cell>
          <cell r="BC181">
            <v>35.634743875278396</v>
          </cell>
          <cell r="BD181">
            <v>54.7</v>
          </cell>
          <cell r="BE181" t="str">
            <v>-</v>
          </cell>
          <cell r="BF181" t="str">
            <v>-</v>
          </cell>
          <cell r="BG181">
            <v>402367.93</v>
          </cell>
          <cell r="BH181">
            <v>388874</v>
          </cell>
          <cell r="BI181">
            <v>219692891.5</v>
          </cell>
          <cell r="BJ181">
            <v>355041927</v>
          </cell>
          <cell r="BK181">
            <v>219546763</v>
          </cell>
          <cell r="BL181" t="str">
            <v>-</v>
          </cell>
          <cell r="BM181">
            <v>146128.5</v>
          </cell>
          <cell r="BN181" t="str">
            <v>-</v>
          </cell>
          <cell r="BO181">
            <v>129725964.5</v>
          </cell>
          <cell r="BP181" t="str">
            <v>-</v>
          </cell>
          <cell r="BQ181">
            <v>146128.5</v>
          </cell>
          <cell r="BR181" t="str">
            <v>-</v>
          </cell>
          <cell r="BS181">
            <v>443</v>
          </cell>
          <cell r="BT181" t="str">
            <v>-</v>
          </cell>
          <cell r="BU181">
            <v>129579836</v>
          </cell>
          <cell r="BV181" t="str">
            <v>-</v>
          </cell>
          <cell r="BW181">
            <v>466</v>
          </cell>
          <cell r="BX181" t="str">
            <v>-</v>
          </cell>
          <cell r="BY181">
            <v>583</v>
          </cell>
          <cell r="BZ181" t="str">
            <v>-</v>
          </cell>
          <cell r="CA181">
            <v>79649999</v>
          </cell>
          <cell r="CB181" t="str">
            <v>-</v>
          </cell>
          <cell r="CC181">
            <v>520</v>
          </cell>
          <cell r="CD181" t="str">
            <v>-</v>
          </cell>
          <cell r="CE181">
            <v>409</v>
          </cell>
          <cell r="CF181" t="str">
            <v>-</v>
          </cell>
          <cell r="CG181">
            <v>0</v>
          </cell>
          <cell r="CH181" t="str">
            <v>-</v>
          </cell>
          <cell r="CI181">
            <v>76</v>
          </cell>
          <cell r="CJ181" t="str">
            <v>-</v>
          </cell>
          <cell r="CK181">
            <v>9</v>
          </cell>
          <cell r="CL181" t="str">
            <v>-</v>
          </cell>
          <cell r="CM181">
            <v>10316928</v>
          </cell>
          <cell r="CN181" t="str">
            <v>-</v>
          </cell>
          <cell r="CO181">
            <v>89966927</v>
          </cell>
          <cell r="CP181" t="str">
            <v>-</v>
          </cell>
          <cell r="CQ181">
            <v>0</v>
          </cell>
          <cell r="CR181" t="str">
            <v>-</v>
          </cell>
          <cell r="CS181">
            <v>-19</v>
          </cell>
          <cell r="CT181" t="str">
            <v>-</v>
          </cell>
          <cell r="CU181">
            <v>444</v>
          </cell>
          <cell r="CV181">
            <v>221</v>
          </cell>
          <cell r="CW181">
            <v>206</v>
          </cell>
          <cell r="CX181">
            <v>171</v>
          </cell>
          <cell r="CY181">
            <v>151</v>
          </cell>
          <cell r="CZ181">
            <v>103</v>
          </cell>
          <cell r="DA181">
            <v>127</v>
          </cell>
          <cell r="DB181">
            <v>96</v>
          </cell>
          <cell r="DC181">
            <v>65</v>
          </cell>
          <cell r="DD181">
            <v>69</v>
          </cell>
          <cell r="DE181">
            <v>58</v>
          </cell>
          <cell r="DF181">
            <v>49</v>
          </cell>
          <cell r="DG181">
            <v>250</v>
          </cell>
          <cell r="DH181">
            <v>214</v>
          </cell>
          <cell r="DI181">
            <v>35</v>
          </cell>
          <cell r="DJ181" t="str">
            <v>-</v>
          </cell>
          <cell r="DK181">
            <v>432</v>
          </cell>
          <cell r="DL181" t="str">
            <v>-</v>
          </cell>
          <cell r="DM181">
            <v>434</v>
          </cell>
          <cell r="DN181" t="str">
            <v>-</v>
          </cell>
          <cell r="DO181">
            <v>398</v>
          </cell>
          <cell r="DP181" t="str">
            <v>-</v>
          </cell>
          <cell r="DQ181">
            <v>0</v>
          </cell>
          <cell r="DR181" t="str">
            <v>-</v>
          </cell>
          <cell r="DS181">
            <v>74</v>
          </cell>
          <cell r="DT181" t="str">
            <v>-</v>
          </cell>
          <cell r="DU181">
            <v>9</v>
          </cell>
          <cell r="DV181" t="str">
            <v>-</v>
          </cell>
          <cell r="DW181">
            <v>0</v>
          </cell>
          <cell r="DX181" t="str">
            <v>-</v>
          </cell>
          <cell r="DY181">
            <v>40</v>
          </cell>
        </row>
        <row r="182">
          <cell r="C182">
            <v>700000494</v>
          </cell>
          <cell r="D182" t="str">
            <v>SECTOR SAMBA DIANA</v>
          </cell>
          <cell r="E182">
            <v>2025</v>
          </cell>
          <cell r="F182">
            <v>202514</v>
          </cell>
          <cell r="G182">
            <v>1667</v>
          </cell>
          <cell r="H182">
            <v>1739</v>
          </cell>
          <cell r="I182">
            <v>549</v>
          </cell>
          <cell r="J182" t="str">
            <v>-</v>
          </cell>
          <cell r="K182">
            <v>-82</v>
          </cell>
          <cell r="L182">
            <v>7</v>
          </cell>
          <cell r="M182">
            <v>585</v>
          </cell>
          <cell r="N182">
            <v>1092</v>
          </cell>
          <cell r="O182">
            <v>0</v>
          </cell>
          <cell r="P182" t="str">
            <v>-</v>
          </cell>
          <cell r="Q182">
            <v>0</v>
          </cell>
          <cell r="R182" t="str">
            <v>-</v>
          </cell>
          <cell r="S182">
            <v>0</v>
          </cell>
          <cell r="T182" t="str">
            <v>-</v>
          </cell>
          <cell r="U182">
            <v>585</v>
          </cell>
          <cell r="V182" t="str">
            <v>-</v>
          </cell>
          <cell r="W182">
            <v>0</v>
          </cell>
          <cell r="X182" t="str">
            <v>-</v>
          </cell>
          <cell r="Y182" t="str">
            <v>-</v>
          </cell>
          <cell r="Z182" t="str">
            <v>-</v>
          </cell>
          <cell r="AA182">
            <v>414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>
            <v>307</v>
          </cell>
          <cell r="AH182" t="str">
            <v>-</v>
          </cell>
          <cell r="AI182" t="str">
            <v>-</v>
          </cell>
          <cell r="AJ182" t="str">
            <v>-</v>
          </cell>
          <cell r="AK182">
            <v>171</v>
          </cell>
          <cell r="AL182" t="str">
            <v>-</v>
          </cell>
          <cell r="AM182">
            <v>35.092981403719257</v>
          </cell>
          <cell r="AN182">
            <v>62.3</v>
          </cell>
          <cell r="AO182">
            <v>136</v>
          </cell>
          <cell r="AP182" t="str">
            <v>-</v>
          </cell>
          <cell r="AQ182">
            <v>203</v>
          </cell>
          <cell r="AR182" t="str">
            <v>-</v>
          </cell>
          <cell r="AS182">
            <v>0</v>
          </cell>
          <cell r="AT182" t="str">
            <v>-</v>
          </cell>
          <cell r="AU182">
            <v>63</v>
          </cell>
          <cell r="AV182" t="str">
            <v>-</v>
          </cell>
          <cell r="AW182">
            <v>12</v>
          </cell>
          <cell r="AX182" t="str">
            <v>-</v>
          </cell>
          <cell r="AY182" t="str">
            <v>-</v>
          </cell>
          <cell r="AZ182" t="str">
            <v>-</v>
          </cell>
          <cell r="BA182">
            <v>510</v>
          </cell>
          <cell r="BB182">
            <v>936</v>
          </cell>
          <cell r="BC182">
            <v>30.593881223755247</v>
          </cell>
          <cell r="BD182">
            <v>53.4</v>
          </cell>
          <cell r="BE182" t="str">
            <v>-</v>
          </cell>
          <cell r="BF182" t="str">
            <v>-</v>
          </cell>
          <cell r="BG182">
            <v>437603.13</v>
          </cell>
          <cell r="BH182">
            <v>426225</v>
          </cell>
          <cell r="BI182">
            <v>255997830</v>
          </cell>
          <cell r="BJ182">
            <v>465437772</v>
          </cell>
          <cell r="BK182">
            <v>255997830</v>
          </cell>
          <cell r="BL182" t="str">
            <v>-</v>
          </cell>
          <cell r="BM182">
            <v>0</v>
          </cell>
          <cell r="BN182" t="str">
            <v>-</v>
          </cell>
          <cell r="BO182">
            <v>107264317</v>
          </cell>
          <cell r="BP182" t="str">
            <v>-</v>
          </cell>
          <cell r="BQ182">
            <v>0</v>
          </cell>
          <cell r="BR182" t="str">
            <v>-</v>
          </cell>
          <cell r="BS182">
            <v>413</v>
          </cell>
          <cell r="BT182" t="str">
            <v>-</v>
          </cell>
          <cell r="BU182">
            <v>107264317</v>
          </cell>
          <cell r="BV182" t="str">
            <v>-</v>
          </cell>
          <cell r="BW182">
            <v>521</v>
          </cell>
          <cell r="BX182" t="str">
            <v>-</v>
          </cell>
          <cell r="BY182">
            <v>806</v>
          </cell>
          <cell r="BZ182" t="str">
            <v>-</v>
          </cell>
          <cell r="CA182">
            <v>132683235</v>
          </cell>
          <cell r="CB182" t="str">
            <v>-</v>
          </cell>
          <cell r="CC182">
            <v>612</v>
          </cell>
          <cell r="CD182" t="str">
            <v>-</v>
          </cell>
          <cell r="CE182">
            <v>449</v>
          </cell>
          <cell r="CF182" t="str">
            <v>-</v>
          </cell>
          <cell r="CG182">
            <v>0</v>
          </cell>
          <cell r="CH182" t="str">
            <v>-</v>
          </cell>
          <cell r="CI182">
            <v>109</v>
          </cell>
          <cell r="CJ182" t="str">
            <v>-</v>
          </cell>
          <cell r="CK182">
            <v>16</v>
          </cell>
          <cell r="CL182" t="str">
            <v>-</v>
          </cell>
          <cell r="CM182">
            <v>16050278</v>
          </cell>
          <cell r="CN182" t="str">
            <v>-</v>
          </cell>
          <cell r="CO182">
            <v>148733513</v>
          </cell>
          <cell r="CP182" t="str">
            <v>-</v>
          </cell>
          <cell r="CQ182">
            <v>0</v>
          </cell>
          <cell r="CR182" t="str">
            <v>-</v>
          </cell>
          <cell r="CS182">
            <v>-42</v>
          </cell>
          <cell r="CT182" t="str">
            <v>-</v>
          </cell>
          <cell r="CU182">
            <v>671</v>
          </cell>
          <cell r="CV182">
            <v>305</v>
          </cell>
          <cell r="CW182">
            <v>251</v>
          </cell>
          <cell r="CX182">
            <v>224</v>
          </cell>
          <cell r="CY182">
            <v>160</v>
          </cell>
          <cell r="CZ182">
            <v>125</v>
          </cell>
          <cell r="DA182">
            <v>147</v>
          </cell>
          <cell r="DB182">
            <v>121</v>
          </cell>
          <cell r="DC182">
            <v>83</v>
          </cell>
          <cell r="DD182">
            <v>88</v>
          </cell>
          <cell r="DE182">
            <v>95</v>
          </cell>
          <cell r="DF182">
            <v>59</v>
          </cell>
          <cell r="DG182">
            <v>325</v>
          </cell>
          <cell r="DH182">
            <v>268</v>
          </cell>
          <cell r="DI182">
            <v>45</v>
          </cell>
          <cell r="DJ182" t="str">
            <v>-</v>
          </cell>
          <cell r="DK182">
            <v>605</v>
          </cell>
          <cell r="DL182" t="str">
            <v>-</v>
          </cell>
          <cell r="DM182">
            <v>513</v>
          </cell>
          <cell r="DN182" t="str">
            <v>-</v>
          </cell>
          <cell r="DO182">
            <v>427</v>
          </cell>
          <cell r="DP182" t="str">
            <v>-</v>
          </cell>
          <cell r="DQ182">
            <v>0</v>
          </cell>
          <cell r="DR182" t="str">
            <v>-</v>
          </cell>
          <cell r="DS182">
            <v>106</v>
          </cell>
          <cell r="DT182" t="str">
            <v>-</v>
          </cell>
          <cell r="DU182">
            <v>16</v>
          </cell>
          <cell r="DV182" t="str">
            <v>-</v>
          </cell>
          <cell r="DW182">
            <v>0</v>
          </cell>
          <cell r="DX182" t="str">
            <v>-</v>
          </cell>
          <cell r="DY182">
            <v>53</v>
          </cell>
        </row>
        <row r="183">
          <cell r="C183">
            <v>700000496</v>
          </cell>
          <cell r="D183" t="str">
            <v>SECTOR HIGUERON PAOLA</v>
          </cell>
          <cell r="E183">
            <v>2025</v>
          </cell>
          <cell r="F183">
            <v>202514</v>
          </cell>
          <cell r="G183" t="str">
            <v>-</v>
          </cell>
          <cell r="H183" t="str">
            <v>-</v>
          </cell>
          <cell r="I183" t="str">
            <v>-</v>
          </cell>
          <cell r="J183" t="str">
            <v>-</v>
          </cell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  <cell r="BC183" t="str">
            <v>-</v>
          </cell>
          <cell r="BD183" t="str">
            <v>-</v>
          </cell>
          <cell r="BE183" t="str">
            <v>-</v>
          </cell>
          <cell r="BF183" t="str">
            <v>-</v>
          </cell>
          <cell r="BG183" t="str">
            <v>-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 t="str">
            <v>-</v>
          </cell>
          <cell r="BO183" t="str">
            <v>-</v>
          </cell>
          <cell r="BP183" t="str">
            <v>-</v>
          </cell>
          <cell r="BQ183" t="str">
            <v>-</v>
          </cell>
          <cell r="BR183" t="str">
            <v>-</v>
          </cell>
          <cell r="BS183" t="str">
            <v>-</v>
          </cell>
          <cell r="BT183" t="str">
            <v>-</v>
          </cell>
          <cell r="BU183" t="str">
            <v>-</v>
          </cell>
          <cell r="BV183" t="str">
            <v>-</v>
          </cell>
          <cell r="BW183" t="str">
            <v>-</v>
          </cell>
          <cell r="BX183" t="str">
            <v>-</v>
          </cell>
          <cell r="BY183" t="str">
            <v>-</v>
          </cell>
          <cell r="BZ183" t="str">
            <v>-</v>
          </cell>
          <cell r="CA183" t="str">
            <v>-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 t="str">
            <v>-</v>
          </cell>
          <cell r="CN183" t="str">
            <v>-</v>
          </cell>
          <cell r="CO183" t="str">
            <v>-</v>
          </cell>
          <cell r="CP183" t="str">
            <v>-</v>
          </cell>
          <cell r="CQ183" t="str">
            <v>-</v>
          </cell>
          <cell r="CR183" t="str">
            <v>-</v>
          </cell>
          <cell r="CS183" t="str">
            <v>-</v>
          </cell>
          <cell r="CT183" t="str">
            <v>-</v>
          </cell>
          <cell r="CU183" t="str">
            <v>-</v>
          </cell>
          <cell r="CV183" t="str">
            <v>-</v>
          </cell>
          <cell r="CW183" t="str">
            <v>-</v>
          </cell>
          <cell r="CX183" t="str">
            <v>-</v>
          </cell>
          <cell r="CY183" t="str">
            <v>-</v>
          </cell>
          <cell r="CZ183" t="str">
            <v>-</v>
          </cell>
          <cell r="DA183" t="str">
            <v>-</v>
          </cell>
          <cell r="DB183" t="str">
            <v>-</v>
          </cell>
          <cell r="DC183" t="str">
            <v>-</v>
          </cell>
          <cell r="DD183" t="str">
            <v>-</v>
          </cell>
          <cell r="DE183" t="str">
            <v>-</v>
          </cell>
          <cell r="DF183" t="str">
            <v>-</v>
          </cell>
          <cell r="DG183" t="str">
            <v>-</v>
          </cell>
          <cell r="DH183" t="str">
            <v>-</v>
          </cell>
          <cell r="DI183" t="str">
            <v>-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 t="str">
            <v>-</v>
          </cell>
          <cell r="DX183" t="str">
            <v>-</v>
          </cell>
          <cell r="DY183" t="str">
            <v>-</v>
          </cell>
        </row>
        <row r="184">
          <cell r="C184">
            <v>700000505</v>
          </cell>
          <cell r="D184" t="str">
            <v>700000505 - REGISTRO INICIOS</v>
          </cell>
          <cell r="E184">
            <v>2025</v>
          </cell>
          <cell r="F184">
            <v>202514</v>
          </cell>
          <cell r="G184">
            <v>0</v>
          </cell>
          <cell r="H184" t="str">
            <v>-</v>
          </cell>
          <cell r="I184">
            <v>0</v>
          </cell>
          <cell r="J184" t="str">
            <v>-</v>
          </cell>
          <cell r="K184">
            <v>0</v>
          </cell>
          <cell r="L184" t="str">
            <v>-</v>
          </cell>
          <cell r="M184">
            <v>0</v>
          </cell>
          <cell r="N184" t="str">
            <v>-</v>
          </cell>
          <cell r="O184">
            <v>0</v>
          </cell>
          <cell r="P184" t="str">
            <v>-</v>
          </cell>
          <cell r="Q184">
            <v>0</v>
          </cell>
          <cell r="R184" t="str">
            <v>-</v>
          </cell>
          <cell r="S184">
            <v>0</v>
          </cell>
          <cell r="T184" t="str">
            <v>-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 t="str">
            <v>-</v>
          </cell>
          <cell r="Z184" t="str">
            <v>-</v>
          </cell>
          <cell r="AA184">
            <v>0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>
            <v>0</v>
          </cell>
          <cell r="AH184" t="str">
            <v>-</v>
          </cell>
          <cell r="AI184" t="str">
            <v>-</v>
          </cell>
          <cell r="AJ184" t="str">
            <v>-</v>
          </cell>
          <cell r="AK184">
            <v>0</v>
          </cell>
          <cell r="AL184" t="str">
            <v>-</v>
          </cell>
          <cell r="AM184">
            <v>0</v>
          </cell>
          <cell r="AN184" t="str">
            <v>-</v>
          </cell>
          <cell r="AO184">
            <v>0</v>
          </cell>
          <cell r="AP184" t="str">
            <v>-</v>
          </cell>
          <cell r="AQ184">
            <v>0</v>
          </cell>
          <cell r="AR184" t="str">
            <v>-</v>
          </cell>
          <cell r="AS184">
            <v>0</v>
          </cell>
          <cell r="AT184" t="str">
            <v>-</v>
          </cell>
          <cell r="AU184">
            <v>0</v>
          </cell>
          <cell r="AV184" t="str">
            <v>-</v>
          </cell>
          <cell r="AW184">
            <v>0</v>
          </cell>
          <cell r="AX184" t="str">
            <v>-</v>
          </cell>
          <cell r="AY184" t="str">
            <v>-</v>
          </cell>
          <cell r="AZ184" t="str">
            <v>-</v>
          </cell>
          <cell r="BA184">
            <v>0</v>
          </cell>
          <cell r="BB184" t="str">
            <v>-</v>
          </cell>
          <cell r="BC184">
            <v>0</v>
          </cell>
          <cell r="BD184" t="str">
            <v>-</v>
          </cell>
          <cell r="BE184" t="str">
            <v>-</v>
          </cell>
          <cell r="BF184" t="str">
            <v>-</v>
          </cell>
          <cell r="BG184">
            <v>0</v>
          </cell>
          <cell r="BH184" t="str">
            <v>-</v>
          </cell>
          <cell r="BI184">
            <v>0</v>
          </cell>
          <cell r="BJ184" t="str">
            <v>-</v>
          </cell>
          <cell r="BK184">
            <v>0</v>
          </cell>
          <cell r="BL184" t="str">
            <v>-</v>
          </cell>
          <cell r="BM184">
            <v>0</v>
          </cell>
          <cell r="BN184" t="str">
            <v>-</v>
          </cell>
          <cell r="BO184">
            <v>0</v>
          </cell>
          <cell r="BP184" t="str">
            <v>-</v>
          </cell>
          <cell r="BQ184">
            <v>0</v>
          </cell>
          <cell r="BR184" t="str">
            <v>-</v>
          </cell>
          <cell r="BS184">
            <v>0</v>
          </cell>
          <cell r="BT184" t="str">
            <v>-</v>
          </cell>
          <cell r="BU184">
            <v>0</v>
          </cell>
          <cell r="BV184" t="str">
            <v>-</v>
          </cell>
          <cell r="BW184">
            <v>0</v>
          </cell>
          <cell r="BX184" t="str">
            <v>-</v>
          </cell>
          <cell r="BY184">
            <v>0</v>
          </cell>
          <cell r="BZ184" t="str">
            <v>-</v>
          </cell>
          <cell r="CA184">
            <v>0</v>
          </cell>
          <cell r="CB184" t="str">
            <v>-</v>
          </cell>
          <cell r="CC184">
            <v>0</v>
          </cell>
          <cell r="CD184" t="str">
            <v>-</v>
          </cell>
          <cell r="CE184">
            <v>0</v>
          </cell>
          <cell r="CF184" t="str">
            <v>-</v>
          </cell>
          <cell r="CG184">
            <v>0</v>
          </cell>
          <cell r="CH184" t="str">
            <v>-</v>
          </cell>
          <cell r="CI184">
            <v>0</v>
          </cell>
          <cell r="CJ184" t="str">
            <v>-</v>
          </cell>
          <cell r="CK184">
            <v>0</v>
          </cell>
          <cell r="CL184" t="str">
            <v>-</v>
          </cell>
          <cell r="CM184">
            <v>0</v>
          </cell>
          <cell r="CN184" t="str">
            <v>-</v>
          </cell>
          <cell r="CO184">
            <v>0</v>
          </cell>
          <cell r="CP184" t="str">
            <v>-</v>
          </cell>
          <cell r="CQ184">
            <v>0</v>
          </cell>
          <cell r="CR184" t="str">
            <v>-</v>
          </cell>
          <cell r="CS184">
            <v>0</v>
          </cell>
          <cell r="CT184" t="str">
            <v>-</v>
          </cell>
          <cell r="CU184">
            <v>0</v>
          </cell>
          <cell r="CV184" t="str">
            <v>-</v>
          </cell>
          <cell r="CW184">
            <v>0</v>
          </cell>
          <cell r="CX184" t="str">
            <v>-</v>
          </cell>
          <cell r="CY184">
            <v>0</v>
          </cell>
          <cell r="CZ184" t="str">
            <v>-</v>
          </cell>
          <cell r="DA184">
            <v>0</v>
          </cell>
          <cell r="DB184" t="str">
            <v>-</v>
          </cell>
          <cell r="DC184">
            <v>0</v>
          </cell>
          <cell r="DD184" t="str">
            <v>-</v>
          </cell>
          <cell r="DE184">
            <v>0</v>
          </cell>
          <cell r="DF184" t="str">
            <v>-</v>
          </cell>
          <cell r="DG184">
            <v>0</v>
          </cell>
          <cell r="DH184" t="str">
            <v>-</v>
          </cell>
          <cell r="DI184">
            <v>0</v>
          </cell>
          <cell r="DJ184" t="str">
            <v>-</v>
          </cell>
          <cell r="DK184">
            <v>0</v>
          </cell>
          <cell r="DL184" t="str">
            <v>-</v>
          </cell>
          <cell r="DM184">
            <v>0</v>
          </cell>
          <cell r="DN184" t="str">
            <v>-</v>
          </cell>
          <cell r="DO184">
            <v>0</v>
          </cell>
          <cell r="DP184" t="str">
            <v>-</v>
          </cell>
          <cell r="DQ184">
            <v>0</v>
          </cell>
          <cell r="DR184" t="str">
            <v>-</v>
          </cell>
          <cell r="DS184">
            <v>0</v>
          </cell>
          <cell r="DT184" t="str">
            <v>-</v>
          </cell>
          <cell r="DU184">
            <v>0</v>
          </cell>
          <cell r="DV184" t="str">
            <v>-</v>
          </cell>
          <cell r="DW184">
            <v>0</v>
          </cell>
          <cell r="DX184" t="str">
            <v>-</v>
          </cell>
          <cell r="DY184">
            <v>0</v>
          </cell>
        </row>
        <row r="185">
          <cell r="C185">
            <v>700000508</v>
          </cell>
          <cell r="D185" t="str">
            <v>SECTOR VENTAS INSTITUCIONAL</v>
          </cell>
          <cell r="E185">
            <v>2025</v>
          </cell>
          <cell r="F185">
            <v>202514</v>
          </cell>
          <cell r="G185">
            <v>0</v>
          </cell>
          <cell r="H185" t="str">
            <v>-</v>
          </cell>
          <cell r="I185">
            <v>0</v>
          </cell>
          <cell r="J185" t="str">
            <v>-</v>
          </cell>
          <cell r="K185">
            <v>0</v>
          </cell>
          <cell r="L185" t="str">
            <v>-</v>
          </cell>
          <cell r="M185">
            <v>0</v>
          </cell>
          <cell r="N185" t="str">
            <v>-</v>
          </cell>
          <cell r="O185">
            <v>0</v>
          </cell>
          <cell r="P185" t="str">
            <v>-</v>
          </cell>
          <cell r="Q185">
            <v>0</v>
          </cell>
          <cell r="R185" t="str">
            <v>-</v>
          </cell>
          <cell r="S185">
            <v>0</v>
          </cell>
          <cell r="T185" t="str">
            <v>-</v>
          </cell>
          <cell r="U185">
            <v>0</v>
          </cell>
          <cell r="V185" t="str">
            <v>-</v>
          </cell>
          <cell r="W185">
            <v>0</v>
          </cell>
          <cell r="X185" t="str">
            <v>-</v>
          </cell>
          <cell r="Y185" t="str">
            <v>-</v>
          </cell>
          <cell r="Z185" t="str">
            <v>-</v>
          </cell>
          <cell r="AA185">
            <v>0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>
            <v>0</v>
          </cell>
          <cell r="AH185" t="str">
            <v>-</v>
          </cell>
          <cell r="AI185" t="str">
            <v>-</v>
          </cell>
          <cell r="AJ185" t="str">
            <v>-</v>
          </cell>
          <cell r="AK185">
            <v>0</v>
          </cell>
          <cell r="AL185" t="str">
            <v>-</v>
          </cell>
          <cell r="AM185">
            <v>0</v>
          </cell>
          <cell r="AN185" t="str">
            <v>-</v>
          </cell>
          <cell r="AO185">
            <v>0</v>
          </cell>
          <cell r="AP185" t="str">
            <v>-</v>
          </cell>
          <cell r="AQ185">
            <v>0</v>
          </cell>
          <cell r="AR185" t="str">
            <v>-</v>
          </cell>
          <cell r="AS185">
            <v>0</v>
          </cell>
          <cell r="AT185" t="str">
            <v>-</v>
          </cell>
          <cell r="AU185">
            <v>0</v>
          </cell>
          <cell r="AV185" t="str">
            <v>-</v>
          </cell>
          <cell r="AW185">
            <v>0</v>
          </cell>
          <cell r="AX185" t="str">
            <v>-</v>
          </cell>
          <cell r="AY185" t="str">
            <v>-</v>
          </cell>
          <cell r="AZ185" t="str">
            <v>-</v>
          </cell>
          <cell r="BA185">
            <v>0</v>
          </cell>
          <cell r="BB185" t="str">
            <v>-</v>
          </cell>
          <cell r="BC185">
            <v>0</v>
          </cell>
          <cell r="BD185" t="str">
            <v>-</v>
          </cell>
          <cell r="BE185" t="str">
            <v>-</v>
          </cell>
          <cell r="BF185" t="str">
            <v>-</v>
          </cell>
          <cell r="BG185">
            <v>0</v>
          </cell>
          <cell r="BH185" t="str">
            <v>-</v>
          </cell>
          <cell r="BI185">
            <v>0</v>
          </cell>
          <cell r="BJ185" t="str">
            <v>-</v>
          </cell>
          <cell r="BK185">
            <v>0</v>
          </cell>
          <cell r="BL185" t="str">
            <v>-</v>
          </cell>
          <cell r="BM185">
            <v>0</v>
          </cell>
          <cell r="BN185" t="str">
            <v>-</v>
          </cell>
          <cell r="BO185">
            <v>0</v>
          </cell>
          <cell r="BP185" t="str">
            <v>-</v>
          </cell>
          <cell r="BQ185">
            <v>0</v>
          </cell>
          <cell r="BR185" t="str">
            <v>-</v>
          </cell>
          <cell r="BS185">
            <v>0</v>
          </cell>
          <cell r="BT185" t="str">
            <v>-</v>
          </cell>
          <cell r="BU185">
            <v>0</v>
          </cell>
          <cell r="BV185" t="str">
            <v>-</v>
          </cell>
          <cell r="BW185">
            <v>0</v>
          </cell>
          <cell r="BX185" t="str">
            <v>-</v>
          </cell>
          <cell r="BY185">
            <v>0</v>
          </cell>
          <cell r="BZ185" t="str">
            <v>-</v>
          </cell>
          <cell r="CA185">
            <v>0</v>
          </cell>
          <cell r="CB185" t="str">
            <v>-</v>
          </cell>
          <cell r="CC185">
            <v>0</v>
          </cell>
          <cell r="CD185" t="str">
            <v>-</v>
          </cell>
          <cell r="CE185">
            <v>0</v>
          </cell>
          <cell r="CF185" t="str">
            <v>-</v>
          </cell>
          <cell r="CG185">
            <v>0</v>
          </cell>
          <cell r="CH185" t="str">
            <v>-</v>
          </cell>
          <cell r="CI185">
            <v>0</v>
          </cell>
          <cell r="CJ185" t="str">
            <v>-</v>
          </cell>
          <cell r="CK185">
            <v>0</v>
          </cell>
          <cell r="CL185" t="str">
            <v>-</v>
          </cell>
          <cell r="CM185">
            <v>0</v>
          </cell>
          <cell r="CN185" t="str">
            <v>-</v>
          </cell>
          <cell r="CO185">
            <v>0</v>
          </cell>
          <cell r="CP185" t="str">
            <v>-</v>
          </cell>
          <cell r="CQ185">
            <v>0</v>
          </cell>
          <cell r="CR185" t="str">
            <v>-</v>
          </cell>
          <cell r="CS185">
            <v>0</v>
          </cell>
          <cell r="CT185" t="str">
            <v>-</v>
          </cell>
          <cell r="CU185">
            <v>0</v>
          </cell>
          <cell r="CV185" t="str">
            <v>-</v>
          </cell>
          <cell r="CW185">
            <v>0</v>
          </cell>
          <cell r="CX185" t="str">
            <v>-</v>
          </cell>
          <cell r="CY185">
            <v>0</v>
          </cell>
          <cell r="CZ185" t="str">
            <v>-</v>
          </cell>
          <cell r="DA185">
            <v>0</v>
          </cell>
          <cell r="DB185" t="str">
            <v>-</v>
          </cell>
          <cell r="DC185">
            <v>0</v>
          </cell>
          <cell r="DD185" t="str">
            <v>-</v>
          </cell>
          <cell r="DE185">
            <v>0</v>
          </cell>
          <cell r="DF185" t="str">
            <v>-</v>
          </cell>
          <cell r="DG185">
            <v>0</v>
          </cell>
          <cell r="DH185" t="str">
            <v>-</v>
          </cell>
          <cell r="DI185">
            <v>0</v>
          </cell>
          <cell r="DJ185" t="str">
            <v>-</v>
          </cell>
          <cell r="DK185">
            <v>0</v>
          </cell>
          <cell r="DL185" t="str">
            <v>-</v>
          </cell>
          <cell r="DM185">
            <v>0</v>
          </cell>
          <cell r="DN185" t="str">
            <v>-</v>
          </cell>
          <cell r="DO185">
            <v>0</v>
          </cell>
          <cell r="DP185" t="str">
            <v>-</v>
          </cell>
          <cell r="DQ185">
            <v>0</v>
          </cell>
          <cell r="DR185" t="str">
            <v>-</v>
          </cell>
          <cell r="DS185">
            <v>0</v>
          </cell>
          <cell r="DT185" t="str">
            <v>-</v>
          </cell>
          <cell r="DU185">
            <v>0</v>
          </cell>
          <cell r="DV185" t="str">
            <v>-</v>
          </cell>
          <cell r="DW185">
            <v>0</v>
          </cell>
          <cell r="DX185" t="str">
            <v>-</v>
          </cell>
          <cell r="DY185">
            <v>0</v>
          </cell>
        </row>
        <row r="186">
          <cell r="C186">
            <v>700000511</v>
          </cell>
          <cell r="D186" t="str">
            <v>SECTOR IMPULSO CARLA</v>
          </cell>
          <cell r="E186">
            <v>2025</v>
          </cell>
          <cell r="F186">
            <v>202514</v>
          </cell>
          <cell r="G186">
            <v>0</v>
          </cell>
          <cell r="H186" t="str">
            <v>-</v>
          </cell>
          <cell r="I186">
            <v>0</v>
          </cell>
          <cell r="J186" t="str">
            <v>-</v>
          </cell>
          <cell r="K186">
            <v>0</v>
          </cell>
          <cell r="L186" t="str">
            <v>-</v>
          </cell>
          <cell r="M186">
            <v>0</v>
          </cell>
          <cell r="N186" t="str">
            <v>-</v>
          </cell>
          <cell r="O186">
            <v>0</v>
          </cell>
          <cell r="P186" t="str">
            <v>-</v>
          </cell>
          <cell r="Q186">
            <v>0</v>
          </cell>
          <cell r="R186" t="str">
            <v>-</v>
          </cell>
          <cell r="S186">
            <v>0</v>
          </cell>
          <cell r="T186" t="str">
            <v>-</v>
          </cell>
          <cell r="U186">
            <v>0</v>
          </cell>
          <cell r="V186" t="str">
            <v>-</v>
          </cell>
          <cell r="W186">
            <v>0</v>
          </cell>
          <cell r="X186" t="str">
            <v>-</v>
          </cell>
          <cell r="Y186" t="str">
            <v>-</v>
          </cell>
          <cell r="Z186" t="str">
            <v>-</v>
          </cell>
          <cell r="AA186">
            <v>0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>
            <v>0</v>
          </cell>
          <cell r="AH186" t="str">
            <v>-</v>
          </cell>
          <cell r="AI186" t="str">
            <v>-</v>
          </cell>
          <cell r="AJ186" t="str">
            <v>-</v>
          </cell>
          <cell r="AK186">
            <v>0</v>
          </cell>
          <cell r="AL186" t="str">
            <v>-</v>
          </cell>
          <cell r="AM186">
            <v>0</v>
          </cell>
          <cell r="AN186" t="str">
            <v>-</v>
          </cell>
          <cell r="AO186">
            <v>0</v>
          </cell>
          <cell r="AP186" t="str">
            <v>-</v>
          </cell>
          <cell r="AQ186">
            <v>0</v>
          </cell>
          <cell r="AR186" t="str">
            <v>-</v>
          </cell>
          <cell r="AS186">
            <v>0</v>
          </cell>
          <cell r="AT186" t="str">
            <v>-</v>
          </cell>
          <cell r="AU186">
            <v>0</v>
          </cell>
          <cell r="AV186" t="str">
            <v>-</v>
          </cell>
          <cell r="AW186">
            <v>0</v>
          </cell>
          <cell r="AX186" t="str">
            <v>-</v>
          </cell>
          <cell r="AY186" t="str">
            <v>-</v>
          </cell>
          <cell r="AZ186" t="str">
            <v>-</v>
          </cell>
          <cell r="BA186">
            <v>0</v>
          </cell>
          <cell r="BB186" t="str">
            <v>-</v>
          </cell>
          <cell r="BC186">
            <v>0</v>
          </cell>
          <cell r="BD186" t="str">
            <v>-</v>
          </cell>
          <cell r="BE186" t="str">
            <v>-</v>
          </cell>
          <cell r="BF186" t="str">
            <v>-</v>
          </cell>
          <cell r="BG186">
            <v>0</v>
          </cell>
          <cell r="BH186" t="str">
            <v>-</v>
          </cell>
          <cell r="BI186">
            <v>0</v>
          </cell>
          <cell r="BJ186" t="str">
            <v>-</v>
          </cell>
          <cell r="BK186">
            <v>0</v>
          </cell>
          <cell r="BL186" t="str">
            <v>-</v>
          </cell>
          <cell r="BM186">
            <v>0</v>
          </cell>
          <cell r="BN186" t="str">
            <v>-</v>
          </cell>
          <cell r="BO186">
            <v>0</v>
          </cell>
          <cell r="BP186" t="str">
            <v>-</v>
          </cell>
          <cell r="BQ186">
            <v>0</v>
          </cell>
          <cell r="BR186" t="str">
            <v>-</v>
          </cell>
          <cell r="BS186">
            <v>0</v>
          </cell>
          <cell r="BT186" t="str">
            <v>-</v>
          </cell>
          <cell r="BU186">
            <v>0</v>
          </cell>
          <cell r="BV186" t="str">
            <v>-</v>
          </cell>
          <cell r="BW186">
            <v>0</v>
          </cell>
          <cell r="BX186" t="str">
            <v>-</v>
          </cell>
          <cell r="BY186">
            <v>0</v>
          </cell>
          <cell r="BZ186" t="str">
            <v>-</v>
          </cell>
          <cell r="CA186">
            <v>0</v>
          </cell>
          <cell r="CB186" t="str">
            <v>-</v>
          </cell>
          <cell r="CC186">
            <v>0</v>
          </cell>
          <cell r="CD186" t="str">
            <v>-</v>
          </cell>
          <cell r="CE186">
            <v>0</v>
          </cell>
          <cell r="CF186" t="str">
            <v>-</v>
          </cell>
          <cell r="CG186">
            <v>0</v>
          </cell>
          <cell r="CH186" t="str">
            <v>-</v>
          </cell>
          <cell r="CI186">
            <v>0</v>
          </cell>
          <cell r="CJ186" t="str">
            <v>-</v>
          </cell>
          <cell r="CK186">
            <v>0</v>
          </cell>
          <cell r="CL186" t="str">
            <v>-</v>
          </cell>
          <cell r="CM186">
            <v>0</v>
          </cell>
          <cell r="CN186" t="str">
            <v>-</v>
          </cell>
          <cell r="CO186">
            <v>0</v>
          </cell>
          <cell r="CP186" t="str">
            <v>-</v>
          </cell>
          <cell r="CQ186">
            <v>0</v>
          </cell>
          <cell r="CR186" t="str">
            <v>-</v>
          </cell>
          <cell r="CS186">
            <v>0</v>
          </cell>
          <cell r="CT186" t="str">
            <v>-</v>
          </cell>
          <cell r="CU186">
            <v>0</v>
          </cell>
          <cell r="CV186" t="str">
            <v>-</v>
          </cell>
          <cell r="CW186">
            <v>0</v>
          </cell>
          <cell r="CX186" t="str">
            <v>-</v>
          </cell>
          <cell r="CY186">
            <v>0</v>
          </cell>
          <cell r="CZ186" t="str">
            <v>-</v>
          </cell>
          <cell r="DA186">
            <v>0</v>
          </cell>
          <cell r="DB186" t="str">
            <v>-</v>
          </cell>
          <cell r="DC186">
            <v>0</v>
          </cell>
          <cell r="DD186" t="str">
            <v>-</v>
          </cell>
          <cell r="DE186">
            <v>0</v>
          </cell>
          <cell r="DF186" t="str">
            <v>-</v>
          </cell>
          <cell r="DG186">
            <v>0</v>
          </cell>
          <cell r="DH186" t="str">
            <v>-</v>
          </cell>
          <cell r="DI186">
            <v>0</v>
          </cell>
          <cell r="DJ186" t="str">
            <v>-</v>
          </cell>
          <cell r="DK186">
            <v>0</v>
          </cell>
          <cell r="DL186" t="str">
            <v>-</v>
          </cell>
          <cell r="DM186">
            <v>0</v>
          </cell>
          <cell r="DN186" t="str">
            <v>-</v>
          </cell>
          <cell r="DO186">
            <v>0</v>
          </cell>
          <cell r="DP186" t="str">
            <v>-</v>
          </cell>
          <cell r="DQ186">
            <v>0</v>
          </cell>
          <cell r="DR186" t="str">
            <v>-</v>
          </cell>
          <cell r="DS186">
            <v>0</v>
          </cell>
          <cell r="DT186" t="str">
            <v>-</v>
          </cell>
          <cell r="DU186">
            <v>0</v>
          </cell>
          <cell r="DV186" t="str">
            <v>-</v>
          </cell>
          <cell r="DW186">
            <v>0</v>
          </cell>
          <cell r="DX186" t="str">
            <v>-</v>
          </cell>
          <cell r="DY186">
            <v>0</v>
          </cell>
        </row>
        <row r="187">
          <cell r="C187">
            <v>700000512</v>
          </cell>
          <cell r="D187" t="str">
            <v>SECTOR TUMBAO ANGELICA</v>
          </cell>
          <cell r="E187">
            <v>2025</v>
          </cell>
          <cell r="F187">
            <v>202514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-</v>
          </cell>
          <cell r="X187" t="str">
            <v>-</v>
          </cell>
          <cell r="Y187" t="str">
            <v>-</v>
          </cell>
          <cell r="Z187" t="str">
            <v>-</v>
          </cell>
          <cell r="AA187" t="str">
            <v>-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 t="str">
            <v>-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 t="str">
            <v>-</v>
          </cell>
          <cell r="BB187" t="str">
            <v>-</v>
          </cell>
          <cell r="BC187" t="str">
            <v>-</v>
          </cell>
          <cell r="BD187" t="str">
            <v>-</v>
          </cell>
          <cell r="BE187" t="str">
            <v>-</v>
          </cell>
          <cell r="BF187" t="str">
            <v>-</v>
          </cell>
          <cell r="BG187" t="str">
            <v>-</v>
          </cell>
          <cell r="BH187" t="str">
            <v>-</v>
          </cell>
          <cell r="BI187" t="str">
            <v>-</v>
          </cell>
          <cell r="BJ187" t="str">
            <v>-</v>
          </cell>
          <cell r="BK187" t="str">
            <v>-</v>
          </cell>
          <cell r="BL187" t="str">
            <v>-</v>
          </cell>
          <cell r="BM187" t="str">
            <v>-</v>
          </cell>
          <cell r="BN187" t="str">
            <v>-</v>
          </cell>
          <cell r="BO187" t="str">
            <v>-</v>
          </cell>
          <cell r="BP187" t="str">
            <v>-</v>
          </cell>
          <cell r="BQ187" t="str">
            <v>-</v>
          </cell>
          <cell r="BR187" t="str">
            <v>-</v>
          </cell>
          <cell r="BS187" t="str">
            <v>-</v>
          </cell>
          <cell r="BT187" t="str">
            <v>-</v>
          </cell>
          <cell r="BU187" t="str">
            <v>-</v>
          </cell>
          <cell r="BV187" t="str">
            <v>-</v>
          </cell>
          <cell r="BW187" t="str">
            <v>-</v>
          </cell>
          <cell r="BX187" t="str">
            <v>-</v>
          </cell>
          <cell r="BY187" t="str">
            <v>-</v>
          </cell>
          <cell r="BZ187" t="str">
            <v>-</v>
          </cell>
          <cell r="CA187" t="str">
            <v>-</v>
          </cell>
          <cell r="CB187" t="str">
            <v>-</v>
          </cell>
          <cell r="CC187" t="str">
            <v>-</v>
          </cell>
          <cell r="CD187" t="str">
            <v>-</v>
          </cell>
          <cell r="CE187" t="str">
            <v>-</v>
          </cell>
          <cell r="CF187" t="str">
            <v>-</v>
          </cell>
          <cell r="CG187" t="str">
            <v>-</v>
          </cell>
          <cell r="CH187" t="str">
            <v>-</v>
          </cell>
          <cell r="CI187" t="str">
            <v>-</v>
          </cell>
          <cell r="CJ187" t="str">
            <v>-</v>
          </cell>
          <cell r="CK187" t="str">
            <v>-</v>
          </cell>
          <cell r="CL187" t="str">
            <v>-</v>
          </cell>
          <cell r="CM187" t="str">
            <v>-</v>
          </cell>
          <cell r="CN187" t="str">
            <v>-</v>
          </cell>
          <cell r="CO187" t="str">
            <v>-</v>
          </cell>
          <cell r="CP187" t="str">
            <v>-</v>
          </cell>
          <cell r="CQ187" t="str">
            <v>-</v>
          </cell>
          <cell r="CR187" t="str">
            <v>-</v>
          </cell>
          <cell r="CS187" t="str">
            <v>-</v>
          </cell>
          <cell r="CT187" t="str">
            <v>-</v>
          </cell>
          <cell r="CU187" t="str">
            <v>-</v>
          </cell>
          <cell r="CV187" t="str">
            <v>-</v>
          </cell>
          <cell r="CW187" t="str">
            <v>-</v>
          </cell>
          <cell r="CX187" t="str">
            <v>-</v>
          </cell>
          <cell r="CY187" t="str">
            <v>-</v>
          </cell>
          <cell r="CZ187" t="str">
            <v>-</v>
          </cell>
          <cell r="DA187" t="str">
            <v>-</v>
          </cell>
          <cell r="DB187" t="str">
            <v>-</v>
          </cell>
          <cell r="DC187" t="str">
            <v>-</v>
          </cell>
          <cell r="DD187" t="str">
            <v>-</v>
          </cell>
          <cell r="DE187" t="str">
            <v>-</v>
          </cell>
          <cell r="DF187" t="str">
            <v>-</v>
          </cell>
          <cell r="DG187" t="str">
            <v>-</v>
          </cell>
          <cell r="DH187" t="str">
            <v>-</v>
          </cell>
          <cell r="DI187" t="str">
            <v>-</v>
          </cell>
          <cell r="DJ187" t="str">
            <v>-</v>
          </cell>
          <cell r="DK187" t="str">
            <v>-</v>
          </cell>
          <cell r="DL187" t="str">
            <v>-</v>
          </cell>
          <cell r="DM187" t="str">
            <v>-</v>
          </cell>
          <cell r="DN187" t="str">
            <v>-</v>
          </cell>
          <cell r="DO187" t="str">
            <v>-</v>
          </cell>
          <cell r="DP187" t="str">
            <v>-</v>
          </cell>
          <cell r="DQ187" t="str">
            <v>-</v>
          </cell>
          <cell r="DR187" t="str">
            <v>-</v>
          </cell>
          <cell r="DS187" t="str">
            <v>-</v>
          </cell>
          <cell r="DT187" t="str">
            <v>-</v>
          </cell>
          <cell r="DU187" t="str">
            <v>-</v>
          </cell>
          <cell r="DV187" t="str">
            <v>-</v>
          </cell>
          <cell r="DW187" t="str">
            <v>-</v>
          </cell>
          <cell r="DX187" t="str">
            <v>-</v>
          </cell>
          <cell r="DY187" t="str">
            <v>-</v>
          </cell>
        </row>
        <row r="188">
          <cell r="C188">
            <v>700000513</v>
          </cell>
          <cell r="D188" t="str">
            <v>SECTOR IMPULSO CARLA.</v>
          </cell>
          <cell r="E188">
            <v>2025</v>
          </cell>
          <cell r="F188">
            <v>202514</v>
          </cell>
          <cell r="G188">
            <v>20</v>
          </cell>
          <cell r="H188" t="str">
            <v>-</v>
          </cell>
          <cell r="I188">
            <v>1</v>
          </cell>
          <cell r="J188" t="str">
            <v>-</v>
          </cell>
          <cell r="K188">
            <v>2</v>
          </cell>
          <cell r="L188" t="str">
            <v>-</v>
          </cell>
          <cell r="M188">
            <v>9</v>
          </cell>
          <cell r="N188" t="str">
            <v>-</v>
          </cell>
          <cell r="O188">
            <v>0</v>
          </cell>
          <cell r="P188" t="str">
            <v>-</v>
          </cell>
          <cell r="Q188">
            <v>0</v>
          </cell>
          <cell r="R188" t="str">
            <v>-</v>
          </cell>
          <cell r="S188">
            <v>0</v>
          </cell>
          <cell r="T188" t="str">
            <v>-</v>
          </cell>
          <cell r="U188">
            <v>9</v>
          </cell>
          <cell r="V188" t="str">
            <v>-</v>
          </cell>
          <cell r="W188">
            <v>0</v>
          </cell>
          <cell r="X188" t="str">
            <v>-</v>
          </cell>
          <cell r="Y188" t="str">
            <v>-</v>
          </cell>
          <cell r="Z188" t="str">
            <v>-</v>
          </cell>
          <cell r="AA188">
            <v>1</v>
          </cell>
          <cell r="AB188" t="str">
            <v>-</v>
          </cell>
          <cell r="AC188" t="str">
            <v>-</v>
          </cell>
          <cell r="AD188" t="str">
            <v>-</v>
          </cell>
          <cell r="AE188" t="str">
            <v>-</v>
          </cell>
          <cell r="AF188" t="str">
            <v>-</v>
          </cell>
          <cell r="AG188">
            <v>8</v>
          </cell>
          <cell r="AH188" t="str">
            <v>-</v>
          </cell>
          <cell r="AI188" t="str">
            <v>-</v>
          </cell>
          <cell r="AJ188" t="str">
            <v>-</v>
          </cell>
          <cell r="AK188">
            <v>8</v>
          </cell>
          <cell r="AL188" t="str">
            <v>-</v>
          </cell>
          <cell r="AM188">
            <v>45</v>
          </cell>
          <cell r="AN188" t="str">
            <v>-</v>
          </cell>
          <cell r="AO188">
            <v>0</v>
          </cell>
          <cell r="AP188" t="str">
            <v>-</v>
          </cell>
          <cell r="AQ188">
            <v>0</v>
          </cell>
          <cell r="AR188" t="str">
            <v>-</v>
          </cell>
          <cell r="AS188">
            <v>0</v>
          </cell>
          <cell r="AT188" t="str">
            <v>-</v>
          </cell>
          <cell r="AU188">
            <v>1</v>
          </cell>
          <cell r="AV188" t="str">
            <v>-</v>
          </cell>
          <cell r="AW188">
            <v>0</v>
          </cell>
          <cell r="AX188" t="str">
            <v>-</v>
          </cell>
          <cell r="AY188" t="str">
            <v>-</v>
          </cell>
          <cell r="AZ188" t="str">
            <v>-</v>
          </cell>
          <cell r="BA188">
            <v>7</v>
          </cell>
          <cell r="BB188" t="str">
            <v>-</v>
          </cell>
          <cell r="BC188">
            <v>35</v>
          </cell>
          <cell r="BD188" t="str">
            <v>-</v>
          </cell>
          <cell r="BE188" t="str">
            <v>-</v>
          </cell>
          <cell r="BF188" t="str">
            <v>-</v>
          </cell>
          <cell r="BG188">
            <v>377888.67</v>
          </cell>
          <cell r="BH188" t="str">
            <v>-</v>
          </cell>
          <cell r="BI188">
            <v>3400998</v>
          </cell>
          <cell r="BJ188" t="str">
            <v>-</v>
          </cell>
          <cell r="BK188">
            <v>3400998</v>
          </cell>
          <cell r="BL188" t="str">
            <v>-</v>
          </cell>
          <cell r="BM188">
            <v>0</v>
          </cell>
          <cell r="BN188" t="str">
            <v>-</v>
          </cell>
          <cell r="BO188">
            <v>2077885</v>
          </cell>
          <cell r="BP188" t="str">
            <v>-</v>
          </cell>
          <cell r="BQ188">
            <v>0</v>
          </cell>
          <cell r="BR188" t="str">
            <v>-</v>
          </cell>
          <cell r="BS188">
            <v>8</v>
          </cell>
          <cell r="BT188" t="str">
            <v>-</v>
          </cell>
          <cell r="BU188">
            <v>2077885</v>
          </cell>
          <cell r="BV188" t="str">
            <v>-</v>
          </cell>
          <cell r="BW188">
            <v>8</v>
          </cell>
          <cell r="BX188" t="str">
            <v>-</v>
          </cell>
          <cell r="BY188">
            <v>19</v>
          </cell>
          <cell r="BZ188" t="str">
            <v>-</v>
          </cell>
          <cell r="CA188">
            <v>1084858</v>
          </cell>
          <cell r="CB188" t="str">
            <v>-</v>
          </cell>
          <cell r="CC188">
            <v>0</v>
          </cell>
          <cell r="CD188" t="str">
            <v>-</v>
          </cell>
          <cell r="CE188">
            <v>0</v>
          </cell>
          <cell r="CF188" t="str">
            <v>-</v>
          </cell>
          <cell r="CG188">
            <v>0</v>
          </cell>
          <cell r="CH188" t="str">
            <v>-</v>
          </cell>
          <cell r="CI188">
            <v>1</v>
          </cell>
          <cell r="CJ188" t="str">
            <v>-</v>
          </cell>
          <cell r="CK188">
            <v>0</v>
          </cell>
          <cell r="CL188" t="str">
            <v>-</v>
          </cell>
          <cell r="CM188">
            <v>238255</v>
          </cell>
          <cell r="CN188" t="str">
            <v>-</v>
          </cell>
          <cell r="CO188">
            <v>1323113</v>
          </cell>
          <cell r="CP188" t="str">
            <v>-</v>
          </cell>
          <cell r="CQ188">
            <v>0</v>
          </cell>
          <cell r="CR188" t="str">
            <v>-</v>
          </cell>
          <cell r="CS188">
            <v>2</v>
          </cell>
          <cell r="CT188" t="str">
            <v>-</v>
          </cell>
          <cell r="CU188">
            <v>3</v>
          </cell>
          <cell r="CV188" t="str">
            <v>-</v>
          </cell>
          <cell r="CW188">
            <v>6</v>
          </cell>
          <cell r="CX188" t="str">
            <v>-</v>
          </cell>
          <cell r="CY188">
            <v>2</v>
          </cell>
          <cell r="CZ188" t="str">
            <v>-</v>
          </cell>
          <cell r="DA188">
            <v>0</v>
          </cell>
          <cell r="DB188" t="str">
            <v>-</v>
          </cell>
          <cell r="DC188">
            <v>0</v>
          </cell>
          <cell r="DD188" t="str">
            <v>-</v>
          </cell>
          <cell r="DE188">
            <v>0</v>
          </cell>
          <cell r="DF188" t="str">
            <v>-</v>
          </cell>
          <cell r="DG188">
            <v>0</v>
          </cell>
          <cell r="DH188" t="str">
            <v>-</v>
          </cell>
          <cell r="DI188">
            <v>2</v>
          </cell>
          <cell r="DJ188" t="str">
            <v>-</v>
          </cell>
          <cell r="DK188">
            <v>19</v>
          </cell>
          <cell r="DL188" t="str">
            <v>-</v>
          </cell>
          <cell r="DM188">
            <v>0</v>
          </cell>
          <cell r="DN188" t="str">
            <v>-</v>
          </cell>
          <cell r="DO188">
            <v>0</v>
          </cell>
          <cell r="DP188" t="str">
            <v>-</v>
          </cell>
          <cell r="DQ188">
            <v>0</v>
          </cell>
          <cell r="DR188" t="str">
            <v>-</v>
          </cell>
          <cell r="DS188">
            <v>1</v>
          </cell>
          <cell r="DT188" t="str">
            <v>-</v>
          </cell>
          <cell r="DU188">
            <v>0</v>
          </cell>
          <cell r="DV188" t="str">
            <v>-</v>
          </cell>
          <cell r="DW188">
            <v>0</v>
          </cell>
          <cell r="DX188" t="str">
            <v>-</v>
          </cell>
          <cell r="DY188">
            <v>2</v>
          </cell>
        </row>
        <row r="189">
          <cell r="C189">
            <v>700000514</v>
          </cell>
          <cell r="D189" t="str">
            <v>SECTOR TUMBAO ANGELICA.</v>
          </cell>
          <cell r="E189">
            <v>2025</v>
          </cell>
          <cell r="F189">
            <v>202514</v>
          </cell>
          <cell r="G189">
            <v>150</v>
          </cell>
          <cell r="H189" t="str">
            <v>-</v>
          </cell>
          <cell r="I189">
            <v>0</v>
          </cell>
          <cell r="J189" t="str">
            <v>-</v>
          </cell>
          <cell r="K189">
            <v>-1</v>
          </cell>
          <cell r="L189" t="str">
            <v>-</v>
          </cell>
          <cell r="M189">
            <v>35</v>
          </cell>
          <cell r="N189" t="str">
            <v>-</v>
          </cell>
          <cell r="O189">
            <v>0</v>
          </cell>
          <cell r="P189" t="str">
            <v>-</v>
          </cell>
          <cell r="Q189">
            <v>0</v>
          </cell>
          <cell r="R189" t="str">
            <v>-</v>
          </cell>
          <cell r="S189">
            <v>0</v>
          </cell>
          <cell r="T189" t="str">
            <v>-</v>
          </cell>
          <cell r="U189">
            <v>35</v>
          </cell>
          <cell r="V189" t="str">
            <v>-</v>
          </cell>
          <cell r="W189">
            <v>0</v>
          </cell>
          <cell r="X189" t="str">
            <v>-</v>
          </cell>
          <cell r="Y189" t="str">
            <v>-</v>
          </cell>
          <cell r="Z189" t="str">
            <v>-</v>
          </cell>
          <cell r="AA189">
            <v>6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>
            <v>35</v>
          </cell>
          <cell r="AH189" t="str">
            <v>-</v>
          </cell>
          <cell r="AI189" t="str">
            <v>-</v>
          </cell>
          <cell r="AJ189" t="str">
            <v>-</v>
          </cell>
          <cell r="AK189">
            <v>29</v>
          </cell>
          <cell r="AL189" t="str">
            <v>-</v>
          </cell>
          <cell r="AM189">
            <v>23.333333333333332</v>
          </cell>
          <cell r="AN189" t="str">
            <v>-</v>
          </cell>
          <cell r="AO189">
            <v>6</v>
          </cell>
          <cell r="AP189" t="str">
            <v>-</v>
          </cell>
          <cell r="AQ189">
            <v>0</v>
          </cell>
          <cell r="AR189" t="str">
            <v>-</v>
          </cell>
          <cell r="AS189">
            <v>0</v>
          </cell>
          <cell r="AT189" t="str">
            <v>-</v>
          </cell>
          <cell r="AU189">
            <v>0</v>
          </cell>
          <cell r="AV189" t="str">
            <v>-</v>
          </cell>
          <cell r="AW189">
            <v>0</v>
          </cell>
          <cell r="AX189" t="str">
            <v>-</v>
          </cell>
          <cell r="AY189" t="str">
            <v>-</v>
          </cell>
          <cell r="AZ189" t="str">
            <v>-</v>
          </cell>
          <cell r="BA189">
            <v>25</v>
          </cell>
          <cell r="BB189" t="str">
            <v>-</v>
          </cell>
          <cell r="BC189">
            <v>16.666666666666664</v>
          </cell>
          <cell r="BD189" t="str">
            <v>-</v>
          </cell>
          <cell r="BE189" t="str">
            <v>-</v>
          </cell>
          <cell r="BF189" t="str">
            <v>-</v>
          </cell>
          <cell r="BG189">
            <v>353552.06</v>
          </cell>
          <cell r="BH189" t="str">
            <v>-</v>
          </cell>
          <cell r="BI189">
            <v>12374322</v>
          </cell>
          <cell r="BJ189" t="str">
            <v>-</v>
          </cell>
          <cell r="BK189">
            <v>12374322</v>
          </cell>
          <cell r="BL189" t="str">
            <v>-</v>
          </cell>
          <cell r="BM189">
            <v>0</v>
          </cell>
          <cell r="BN189" t="str">
            <v>-</v>
          </cell>
          <cell r="BO189">
            <v>8001400</v>
          </cell>
          <cell r="BP189" t="str">
            <v>-</v>
          </cell>
          <cell r="BQ189">
            <v>0</v>
          </cell>
          <cell r="BR189" t="str">
            <v>-</v>
          </cell>
          <cell r="BS189">
            <v>30</v>
          </cell>
          <cell r="BT189" t="str">
            <v>-</v>
          </cell>
          <cell r="BU189">
            <v>8001400</v>
          </cell>
          <cell r="BV189" t="str">
            <v>-</v>
          </cell>
          <cell r="BW189">
            <v>27</v>
          </cell>
          <cell r="BX189" t="str">
            <v>-</v>
          </cell>
          <cell r="BY189">
            <v>150</v>
          </cell>
          <cell r="BZ189" t="str">
            <v>-</v>
          </cell>
          <cell r="CA189">
            <v>3667273</v>
          </cell>
          <cell r="CB189" t="str">
            <v>-</v>
          </cell>
          <cell r="CC189">
            <v>11</v>
          </cell>
          <cell r="CD189" t="str">
            <v>-</v>
          </cell>
          <cell r="CE189">
            <v>0</v>
          </cell>
          <cell r="CF189" t="str">
            <v>-</v>
          </cell>
          <cell r="CG189">
            <v>0</v>
          </cell>
          <cell r="CH189" t="str">
            <v>-</v>
          </cell>
          <cell r="CI189">
            <v>0</v>
          </cell>
          <cell r="CJ189" t="str">
            <v>-</v>
          </cell>
          <cell r="CK189">
            <v>0</v>
          </cell>
          <cell r="CL189" t="str">
            <v>-</v>
          </cell>
          <cell r="CM189">
            <v>705649</v>
          </cell>
          <cell r="CN189" t="str">
            <v>-</v>
          </cell>
          <cell r="CO189">
            <v>4372922</v>
          </cell>
          <cell r="CP189" t="str">
            <v>-</v>
          </cell>
          <cell r="CQ189">
            <v>0</v>
          </cell>
          <cell r="CR189" t="str">
            <v>-</v>
          </cell>
          <cell r="CS189">
            <v>10</v>
          </cell>
          <cell r="CT189" t="str">
            <v>-</v>
          </cell>
          <cell r="CU189">
            <v>68</v>
          </cell>
          <cell r="CV189" t="str">
            <v>-</v>
          </cell>
          <cell r="CW189">
            <v>23</v>
          </cell>
          <cell r="CX189" t="str">
            <v>-</v>
          </cell>
          <cell r="CY189">
            <v>24</v>
          </cell>
          <cell r="CZ189" t="str">
            <v>-</v>
          </cell>
          <cell r="DA189">
            <v>11</v>
          </cell>
          <cell r="DB189" t="str">
            <v>-</v>
          </cell>
          <cell r="DC189">
            <v>0</v>
          </cell>
          <cell r="DD189" t="str">
            <v>-</v>
          </cell>
          <cell r="DE189">
            <v>0</v>
          </cell>
          <cell r="DF189" t="str">
            <v>-</v>
          </cell>
          <cell r="DG189">
            <v>11</v>
          </cell>
          <cell r="DH189" t="str">
            <v>-</v>
          </cell>
          <cell r="DI189">
            <v>10</v>
          </cell>
          <cell r="DJ189" t="str">
            <v>-</v>
          </cell>
          <cell r="DK189">
            <v>139</v>
          </cell>
          <cell r="DL189" t="str">
            <v>-</v>
          </cell>
          <cell r="DM189">
            <v>11</v>
          </cell>
          <cell r="DN189" t="str">
            <v>-</v>
          </cell>
          <cell r="DO189">
            <v>0</v>
          </cell>
          <cell r="DP189" t="str">
            <v>-</v>
          </cell>
          <cell r="DQ189">
            <v>0</v>
          </cell>
          <cell r="DR189" t="str">
            <v>-</v>
          </cell>
          <cell r="DS189">
            <v>0</v>
          </cell>
          <cell r="DT189" t="str">
            <v>-</v>
          </cell>
          <cell r="DU189">
            <v>0</v>
          </cell>
          <cell r="DV189" t="str">
            <v>-</v>
          </cell>
          <cell r="DW189">
            <v>0</v>
          </cell>
          <cell r="DX189" t="str">
            <v>-</v>
          </cell>
          <cell r="DY189">
            <v>10</v>
          </cell>
        </row>
        <row r="190">
          <cell r="C190">
            <v>700000515</v>
          </cell>
          <cell r="D190" t="str">
            <v>SECTOR PRUEBAS CORA</v>
          </cell>
          <cell r="E190">
            <v>2025</v>
          </cell>
          <cell r="F190">
            <v>202514</v>
          </cell>
          <cell r="G190">
            <v>0</v>
          </cell>
          <cell r="H190" t="str">
            <v>-</v>
          </cell>
          <cell r="I190">
            <v>0</v>
          </cell>
          <cell r="J190" t="str">
            <v>-</v>
          </cell>
          <cell r="K190">
            <v>0</v>
          </cell>
          <cell r="L190" t="str">
            <v>-</v>
          </cell>
          <cell r="M190">
            <v>0</v>
          </cell>
          <cell r="N190" t="str">
            <v>-</v>
          </cell>
          <cell r="O190">
            <v>0</v>
          </cell>
          <cell r="P190" t="str">
            <v>-</v>
          </cell>
          <cell r="Q190">
            <v>0</v>
          </cell>
          <cell r="R190" t="str">
            <v>-</v>
          </cell>
          <cell r="S190">
            <v>0</v>
          </cell>
          <cell r="T190" t="str">
            <v>-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 t="str">
            <v>-</v>
          </cell>
          <cell r="Z190" t="str">
            <v>-</v>
          </cell>
          <cell r="AA190">
            <v>0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>
            <v>0</v>
          </cell>
          <cell r="AH190" t="str">
            <v>-</v>
          </cell>
          <cell r="AI190" t="str">
            <v>-</v>
          </cell>
          <cell r="AJ190" t="str">
            <v>-</v>
          </cell>
          <cell r="AK190">
            <v>0</v>
          </cell>
          <cell r="AL190" t="str">
            <v>-</v>
          </cell>
          <cell r="AM190">
            <v>0</v>
          </cell>
          <cell r="AN190" t="str">
            <v>-</v>
          </cell>
          <cell r="AO190">
            <v>0</v>
          </cell>
          <cell r="AP190" t="str">
            <v>-</v>
          </cell>
          <cell r="AQ190">
            <v>0</v>
          </cell>
          <cell r="AR190" t="str">
            <v>-</v>
          </cell>
          <cell r="AS190">
            <v>0</v>
          </cell>
          <cell r="AT190" t="str">
            <v>-</v>
          </cell>
          <cell r="AU190">
            <v>0</v>
          </cell>
          <cell r="AV190" t="str">
            <v>-</v>
          </cell>
          <cell r="AW190">
            <v>0</v>
          </cell>
          <cell r="AX190" t="str">
            <v>-</v>
          </cell>
          <cell r="AY190" t="str">
            <v>-</v>
          </cell>
          <cell r="AZ190" t="str">
            <v>-</v>
          </cell>
          <cell r="BA190">
            <v>0</v>
          </cell>
          <cell r="BB190" t="str">
            <v>-</v>
          </cell>
          <cell r="BC190">
            <v>0</v>
          </cell>
          <cell r="BD190" t="str">
            <v>-</v>
          </cell>
          <cell r="BE190" t="str">
            <v>-</v>
          </cell>
          <cell r="BF190" t="str">
            <v>-</v>
          </cell>
          <cell r="BG190">
            <v>0</v>
          </cell>
          <cell r="BH190" t="str">
            <v>-</v>
          </cell>
          <cell r="BI190">
            <v>0</v>
          </cell>
          <cell r="BJ190" t="str">
            <v>-</v>
          </cell>
          <cell r="BK190">
            <v>0</v>
          </cell>
          <cell r="BL190" t="str">
            <v>-</v>
          </cell>
          <cell r="BM190">
            <v>0</v>
          </cell>
          <cell r="BN190" t="str">
            <v>-</v>
          </cell>
          <cell r="BO190">
            <v>0</v>
          </cell>
          <cell r="BP190" t="str">
            <v>-</v>
          </cell>
          <cell r="BQ190">
            <v>0</v>
          </cell>
          <cell r="BR190" t="str">
            <v>-</v>
          </cell>
          <cell r="BS190">
            <v>0</v>
          </cell>
          <cell r="BT190" t="str">
            <v>-</v>
          </cell>
          <cell r="BU190">
            <v>0</v>
          </cell>
          <cell r="BV190" t="str">
            <v>-</v>
          </cell>
          <cell r="BW190">
            <v>0</v>
          </cell>
          <cell r="BX190" t="str">
            <v>-</v>
          </cell>
          <cell r="BY190">
            <v>0</v>
          </cell>
          <cell r="BZ190" t="str">
            <v>-</v>
          </cell>
          <cell r="CA190">
            <v>0</v>
          </cell>
          <cell r="CB190" t="str">
            <v>-</v>
          </cell>
          <cell r="CC190">
            <v>0</v>
          </cell>
          <cell r="CD190" t="str">
            <v>-</v>
          </cell>
          <cell r="CE190">
            <v>0</v>
          </cell>
          <cell r="CF190" t="str">
            <v>-</v>
          </cell>
          <cell r="CG190">
            <v>0</v>
          </cell>
          <cell r="CH190" t="str">
            <v>-</v>
          </cell>
          <cell r="CI190">
            <v>0</v>
          </cell>
          <cell r="CJ190" t="str">
            <v>-</v>
          </cell>
          <cell r="CK190">
            <v>0</v>
          </cell>
          <cell r="CL190" t="str">
            <v>-</v>
          </cell>
          <cell r="CM190">
            <v>0</v>
          </cell>
          <cell r="CN190" t="str">
            <v>-</v>
          </cell>
          <cell r="CO190">
            <v>0</v>
          </cell>
          <cell r="CP190" t="str">
            <v>-</v>
          </cell>
          <cell r="CQ190">
            <v>0</v>
          </cell>
          <cell r="CR190" t="str">
            <v>-</v>
          </cell>
          <cell r="CS190">
            <v>0</v>
          </cell>
          <cell r="CT190" t="str">
            <v>-</v>
          </cell>
          <cell r="CU190">
            <v>0</v>
          </cell>
          <cell r="CV190" t="str">
            <v>-</v>
          </cell>
          <cell r="CW190">
            <v>0</v>
          </cell>
          <cell r="CX190" t="str">
            <v>-</v>
          </cell>
          <cell r="CY190">
            <v>0</v>
          </cell>
          <cell r="CZ190" t="str">
            <v>-</v>
          </cell>
          <cell r="DA190">
            <v>0</v>
          </cell>
          <cell r="DB190" t="str">
            <v>-</v>
          </cell>
          <cell r="DC190">
            <v>0</v>
          </cell>
          <cell r="DD190" t="str">
            <v>-</v>
          </cell>
          <cell r="DE190">
            <v>0</v>
          </cell>
          <cell r="DF190" t="str">
            <v>-</v>
          </cell>
          <cell r="DG190">
            <v>0</v>
          </cell>
          <cell r="DH190" t="str">
            <v>-</v>
          </cell>
          <cell r="DI190">
            <v>0</v>
          </cell>
          <cell r="DJ190" t="str">
            <v>-</v>
          </cell>
          <cell r="DK190">
            <v>0</v>
          </cell>
          <cell r="DL190" t="str">
            <v>-</v>
          </cell>
          <cell r="DM190">
            <v>0</v>
          </cell>
          <cell r="DN190" t="str">
            <v>-</v>
          </cell>
          <cell r="DO190">
            <v>0</v>
          </cell>
          <cell r="DP190" t="str">
            <v>-</v>
          </cell>
          <cell r="DQ190">
            <v>0</v>
          </cell>
          <cell r="DR190" t="str">
            <v>-</v>
          </cell>
          <cell r="DS190">
            <v>0</v>
          </cell>
          <cell r="DT190" t="str">
            <v>-</v>
          </cell>
          <cell r="DU190">
            <v>0</v>
          </cell>
          <cell r="DV190" t="str">
            <v>-</v>
          </cell>
          <cell r="DW190">
            <v>0</v>
          </cell>
          <cell r="DX190" t="str">
            <v>-</v>
          </cell>
          <cell r="DY190">
            <v>0</v>
          </cell>
        </row>
        <row r="191">
          <cell r="C191">
            <v>700000516</v>
          </cell>
          <cell r="D191" t="str">
            <v>SECTOR PUEBAS CORA</v>
          </cell>
          <cell r="E191">
            <v>2025</v>
          </cell>
          <cell r="F191">
            <v>202514</v>
          </cell>
          <cell r="G191">
            <v>4</v>
          </cell>
          <cell r="H191" t="str">
            <v>-</v>
          </cell>
          <cell r="I191">
            <v>2</v>
          </cell>
          <cell r="J191" t="str">
            <v>-</v>
          </cell>
          <cell r="K191">
            <v>0</v>
          </cell>
          <cell r="L191" t="str">
            <v>-</v>
          </cell>
          <cell r="M191">
            <v>0</v>
          </cell>
          <cell r="N191" t="str">
            <v>-</v>
          </cell>
          <cell r="O191">
            <v>0</v>
          </cell>
          <cell r="P191" t="str">
            <v>-</v>
          </cell>
          <cell r="Q191">
            <v>0</v>
          </cell>
          <cell r="R191" t="str">
            <v>-</v>
          </cell>
          <cell r="S191">
            <v>0</v>
          </cell>
          <cell r="T191" t="str">
            <v>-</v>
          </cell>
          <cell r="U191">
            <v>0</v>
          </cell>
          <cell r="V191" t="str">
            <v>-</v>
          </cell>
          <cell r="W191">
            <v>0</v>
          </cell>
          <cell r="X191" t="str">
            <v>-</v>
          </cell>
          <cell r="Y191" t="str">
            <v>-</v>
          </cell>
          <cell r="Z191" t="str">
            <v>-</v>
          </cell>
          <cell r="AA191">
            <v>0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>
            <v>0</v>
          </cell>
          <cell r="AH191" t="str">
            <v>-</v>
          </cell>
          <cell r="AI191" t="str">
            <v>-</v>
          </cell>
          <cell r="AJ191" t="str">
            <v>-</v>
          </cell>
          <cell r="AK191">
            <v>0</v>
          </cell>
          <cell r="AL191" t="str">
            <v>-</v>
          </cell>
          <cell r="AM191">
            <v>0</v>
          </cell>
          <cell r="AN191" t="str">
            <v>-</v>
          </cell>
          <cell r="AO191">
            <v>0</v>
          </cell>
          <cell r="AP191" t="str">
            <v>-</v>
          </cell>
          <cell r="AQ191">
            <v>0</v>
          </cell>
          <cell r="AR191" t="str">
            <v>-</v>
          </cell>
          <cell r="AS191">
            <v>0</v>
          </cell>
          <cell r="AT191" t="str">
            <v>-</v>
          </cell>
          <cell r="AU191">
            <v>0</v>
          </cell>
          <cell r="AV191" t="str">
            <v>-</v>
          </cell>
          <cell r="AW191">
            <v>0</v>
          </cell>
          <cell r="AX191" t="str">
            <v>-</v>
          </cell>
          <cell r="AY191" t="str">
            <v>-</v>
          </cell>
          <cell r="AZ191" t="str">
            <v>-</v>
          </cell>
          <cell r="BA191">
            <v>0</v>
          </cell>
          <cell r="BB191" t="str">
            <v>-</v>
          </cell>
          <cell r="BC191">
            <v>0</v>
          </cell>
          <cell r="BD191" t="str">
            <v>-</v>
          </cell>
          <cell r="BE191" t="str">
            <v>-</v>
          </cell>
          <cell r="BF191" t="str">
            <v>-</v>
          </cell>
          <cell r="BG191">
            <v>0</v>
          </cell>
          <cell r="BH191" t="str">
            <v>-</v>
          </cell>
          <cell r="BI191">
            <v>0</v>
          </cell>
          <cell r="BJ191" t="str">
            <v>-</v>
          </cell>
          <cell r="BK191">
            <v>0</v>
          </cell>
          <cell r="BL191" t="str">
            <v>-</v>
          </cell>
          <cell r="BM191">
            <v>0</v>
          </cell>
          <cell r="BN191" t="str">
            <v>-</v>
          </cell>
          <cell r="BO191">
            <v>0</v>
          </cell>
          <cell r="BP191" t="str">
            <v>-</v>
          </cell>
          <cell r="BQ191">
            <v>0</v>
          </cell>
          <cell r="BR191" t="str">
            <v>-</v>
          </cell>
          <cell r="BS191">
            <v>0</v>
          </cell>
          <cell r="BT191" t="str">
            <v>-</v>
          </cell>
          <cell r="BU191">
            <v>0</v>
          </cell>
          <cell r="BV191" t="str">
            <v>-</v>
          </cell>
          <cell r="BW191">
            <v>0</v>
          </cell>
          <cell r="BX191" t="str">
            <v>-</v>
          </cell>
          <cell r="BY191">
            <v>3</v>
          </cell>
          <cell r="BZ191" t="str">
            <v>-</v>
          </cell>
          <cell r="CA191">
            <v>0</v>
          </cell>
          <cell r="CB191" t="str">
            <v>-</v>
          </cell>
          <cell r="CC191">
            <v>0</v>
          </cell>
          <cell r="CD191" t="str">
            <v>-</v>
          </cell>
          <cell r="CE191">
            <v>1</v>
          </cell>
          <cell r="CF191" t="str">
            <v>-</v>
          </cell>
          <cell r="CG191">
            <v>0</v>
          </cell>
          <cell r="CH191" t="str">
            <v>-</v>
          </cell>
          <cell r="CI191">
            <v>1</v>
          </cell>
          <cell r="CJ191" t="str">
            <v>-</v>
          </cell>
          <cell r="CK191">
            <v>0</v>
          </cell>
          <cell r="CL191" t="str">
            <v>-</v>
          </cell>
          <cell r="CM191">
            <v>0</v>
          </cell>
          <cell r="CN191" t="str">
            <v>-</v>
          </cell>
          <cell r="CO191">
            <v>0</v>
          </cell>
          <cell r="CP191" t="str">
            <v>-</v>
          </cell>
          <cell r="CQ191">
            <v>0</v>
          </cell>
          <cell r="CR191" t="str">
            <v>-</v>
          </cell>
          <cell r="CS191">
            <v>0</v>
          </cell>
          <cell r="CT191" t="str">
            <v>-</v>
          </cell>
          <cell r="CU191">
            <v>0</v>
          </cell>
          <cell r="CV191" t="str">
            <v>-</v>
          </cell>
          <cell r="CW191">
            <v>4</v>
          </cell>
          <cell r="CX191" t="str">
            <v>-</v>
          </cell>
          <cell r="CY191">
            <v>0</v>
          </cell>
          <cell r="CZ191" t="str">
            <v>-</v>
          </cell>
          <cell r="DA191">
            <v>0</v>
          </cell>
          <cell r="DB191" t="str">
            <v>-</v>
          </cell>
          <cell r="DC191">
            <v>0</v>
          </cell>
          <cell r="DD191" t="str">
            <v>-</v>
          </cell>
          <cell r="DE191">
            <v>0</v>
          </cell>
          <cell r="DF191" t="str">
            <v>-</v>
          </cell>
          <cell r="DG191">
            <v>0</v>
          </cell>
          <cell r="DH191" t="str">
            <v>-</v>
          </cell>
          <cell r="DI191">
            <v>0</v>
          </cell>
          <cell r="DJ191" t="str">
            <v>-</v>
          </cell>
          <cell r="DK191">
            <v>3</v>
          </cell>
          <cell r="DL191" t="str">
            <v>-</v>
          </cell>
          <cell r="DM191">
            <v>0</v>
          </cell>
          <cell r="DN191" t="str">
            <v>-</v>
          </cell>
          <cell r="DO191">
            <v>1</v>
          </cell>
          <cell r="DP191" t="str">
            <v>-</v>
          </cell>
          <cell r="DQ191">
            <v>0</v>
          </cell>
          <cell r="DR191" t="str">
            <v>-</v>
          </cell>
          <cell r="DS191">
            <v>1</v>
          </cell>
          <cell r="DT191" t="str">
            <v>-</v>
          </cell>
          <cell r="DU191">
            <v>0</v>
          </cell>
          <cell r="DV191" t="str">
            <v>-</v>
          </cell>
          <cell r="DW191">
            <v>0</v>
          </cell>
          <cell r="DX191" t="str">
            <v>-</v>
          </cell>
          <cell r="DY191">
            <v>0</v>
          </cell>
        </row>
        <row r="192">
          <cell r="C192">
            <v>700000517</v>
          </cell>
          <cell r="D192" t="str">
            <v>SECTOR CORA KITS</v>
          </cell>
          <cell r="E192">
            <v>2025</v>
          </cell>
          <cell r="F192">
            <v>202514</v>
          </cell>
          <cell r="G192">
            <v>0</v>
          </cell>
          <cell r="H192" t="str">
            <v>-</v>
          </cell>
          <cell r="I192">
            <v>0</v>
          </cell>
          <cell r="J192" t="str">
            <v>-</v>
          </cell>
          <cell r="K192">
            <v>0</v>
          </cell>
          <cell r="L192" t="str">
            <v>-</v>
          </cell>
          <cell r="M192">
            <v>0</v>
          </cell>
          <cell r="N192" t="str">
            <v>-</v>
          </cell>
          <cell r="O192">
            <v>0</v>
          </cell>
          <cell r="P192" t="str">
            <v>-</v>
          </cell>
          <cell r="Q192">
            <v>0</v>
          </cell>
          <cell r="R192" t="str">
            <v>-</v>
          </cell>
          <cell r="S192">
            <v>0</v>
          </cell>
          <cell r="T192" t="str">
            <v>-</v>
          </cell>
          <cell r="U192">
            <v>0</v>
          </cell>
          <cell r="V192" t="str">
            <v>-</v>
          </cell>
          <cell r="W192">
            <v>0</v>
          </cell>
          <cell r="X192" t="str">
            <v>-</v>
          </cell>
          <cell r="Y192" t="str">
            <v>-</v>
          </cell>
          <cell r="Z192" t="str">
            <v>-</v>
          </cell>
          <cell r="AA192">
            <v>0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>
            <v>0</v>
          </cell>
          <cell r="AH192" t="str">
            <v>-</v>
          </cell>
          <cell r="AI192" t="str">
            <v>-</v>
          </cell>
          <cell r="AJ192" t="str">
            <v>-</v>
          </cell>
          <cell r="AK192">
            <v>0</v>
          </cell>
          <cell r="AL192" t="str">
            <v>-</v>
          </cell>
          <cell r="AM192">
            <v>0</v>
          </cell>
          <cell r="AN192" t="str">
            <v>-</v>
          </cell>
          <cell r="AO192">
            <v>0</v>
          </cell>
          <cell r="AP192" t="str">
            <v>-</v>
          </cell>
          <cell r="AQ192">
            <v>0</v>
          </cell>
          <cell r="AR192" t="str">
            <v>-</v>
          </cell>
          <cell r="AS192">
            <v>0</v>
          </cell>
          <cell r="AT192" t="str">
            <v>-</v>
          </cell>
          <cell r="AU192">
            <v>0</v>
          </cell>
          <cell r="AV192" t="str">
            <v>-</v>
          </cell>
          <cell r="AW192">
            <v>0</v>
          </cell>
          <cell r="AX192" t="str">
            <v>-</v>
          </cell>
          <cell r="AY192" t="str">
            <v>-</v>
          </cell>
          <cell r="AZ192" t="str">
            <v>-</v>
          </cell>
          <cell r="BA192">
            <v>0</v>
          </cell>
          <cell r="BB192" t="str">
            <v>-</v>
          </cell>
          <cell r="BC192">
            <v>0</v>
          </cell>
          <cell r="BD192" t="str">
            <v>-</v>
          </cell>
          <cell r="BE192" t="str">
            <v>-</v>
          </cell>
          <cell r="BF192" t="str">
            <v>-</v>
          </cell>
          <cell r="BG192">
            <v>0</v>
          </cell>
          <cell r="BH192" t="str">
            <v>-</v>
          </cell>
          <cell r="BI192">
            <v>0</v>
          </cell>
          <cell r="BJ192" t="str">
            <v>-</v>
          </cell>
          <cell r="BK192">
            <v>0</v>
          </cell>
          <cell r="BL192" t="str">
            <v>-</v>
          </cell>
          <cell r="BM192">
            <v>0</v>
          </cell>
          <cell r="BN192" t="str">
            <v>-</v>
          </cell>
          <cell r="BO192">
            <v>0</v>
          </cell>
          <cell r="BP192" t="str">
            <v>-</v>
          </cell>
          <cell r="BQ192">
            <v>0</v>
          </cell>
          <cell r="BR192" t="str">
            <v>-</v>
          </cell>
          <cell r="BS192">
            <v>0</v>
          </cell>
          <cell r="BT192" t="str">
            <v>-</v>
          </cell>
          <cell r="BU192">
            <v>0</v>
          </cell>
          <cell r="BV192" t="str">
            <v>-</v>
          </cell>
          <cell r="BW192">
            <v>0</v>
          </cell>
          <cell r="BX192" t="str">
            <v>-</v>
          </cell>
          <cell r="BY192">
            <v>0</v>
          </cell>
          <cell r="BZ192" t="str">
            <v>-</v>
          </cell>
          <cell r="CA192">
            <v>0</v>
          </cell>
          <cell r="CB192" t="str">
            <v>-</v>
          </cell>
          <cell r="CC192">
            <v>0</v>
          </cell>
          <cell r="CD192" t="str">
            <v>-</v>
          </cell>
          <cell r="CE192">
            <v>0</v>
          </cell>
          <cell r="CF192" t="str">
            <v>-</v>
          </cell>
          <cell r="CG192">
            <v>0</v>
          </cell>
          <cell r="CH192" t="str">
            <v>-</v>
          </cell>
          <cell r="CI192">
            <v>0</v>
          </cell>
          <cell r="CJ192" t="str">
            <v>-</v>
          </cell>
          <cell r="CK192">
            <v>0</v>
          </cell>
          <cell r="CL192" t="str">
            <v>-</v>
          </cell>
          <cell r="CM192">
            <v>0</v>
          </cell>
          <cell r="CN192" t="str">
            <v>-</v>
          </cell>
          <cell r="CO192">
            <v>0</v>
          </cell>
          <cell r="CP192" t="str">
            <v>-</v>
          </cell>
          <cell r="CQ192">
            <v>0</v>
          </cell>
          <cell r="CR192" t="str">
            <v>-</v>
          </cell>
          <cell r="CS192">
            <v>0</v>
          </cell>
          <cell r="CT192" t="str">
            <v>-</v>
          </cell>
          <cell r="CU192">
            <v>0</v>
          </cell>
          <cell r="CV192" t="str">
            <v>-</v>
          </cell>
          <cell r="CW192">
            <v>0</v>
          </cell>
          <cell r="CX192" t="str">
            <v>-</v>
          </cell>
          <cell r="CY192">
            <v>0</v>
          </cell>
          <cell r="CZ192" t="str">
            <v>-</v>
          </cell>
          <cell r="DA192">
            <v>0</v>
          </cell>
          <cell r="DB192" t="str">
            <v>-</v>
          </cell>
          <cell r="DC192">
            <v>0</v>
          </cell>
          <cell r="DD192" t="str">
            <v>-</v>
          </cell>
          <cell r="DE192">
            <v>0</v>
          </cell>
          <cell r="DF192" t="str">
            <v>-</v>
          </cell>
          <cell r="DG192">
            <v>0</v>
          </cell>
          <cell r="DH192" t="str">
            <v>-</v>
          </cell>
          <cell r="DI192">
            <v>0</v>
          </cell>
          <cell r="DJ192" t="str">
            <v>-</v>
          </cell>
          <cell r="DK192">
            <v>0</v>
          </cell>
          <cell r="DL192" t="str">
            <v>-</v>
          </cell>
          <cell r="DM192">
            <v>0</v>
          </cell>
          <cell r="DN192" t="str">
            <v>-</v>
          </cell>
          <cell r="DO192">
            <v>0</v>
          </cell>
          <cell r="DP192" t="str">
            <v>-</v>
          </cell>
          <cell r="DQ192">
            <v>0</v>
          </cell>
          <cell r="DR192" t="str">
            <v>-</v>
          </cell>
          <cell r="DS192">
            <v>0</v>
          </cell>
          <cell r="DT192" t="str">
            <v>-</v>
          </cell>
          <cell r="DU192">
            <v>0</v>
          </cell>
          <cell r="DV192" t="str">
            <v>-</v>
          </cell>
          <cell r="DW192">
            <v>0</v>
          </cell>
          <cell r="DX192" t="str">
            <v>-</v>
          </cell>
          <cell r="DY192">
            <v>0</v>
          </cell>
        </row>
        <row r="193">
          <cell r="C193">
            <v>700000998</v>
          </cell>
          <cell r="D193" t="str">
            <v>SETOR PRUEBAS_LEGO</v>
          </cell>
          <cell r="E193">
            <v>2025</v>
          </cell>
          <cell r="F193">
            <v>202514</v>
          </cell>
          <cell r="G193" t="str">
            <v>-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-</v>
          </cell>
          <cell r="L193" t="str">
            <v>-</v>
          </cell>
          <cell r="M193" t="str">
            <v>-</v>
          </cell>
          <cell r="N193" t="str">
            <v>-</v>
          </cell>
          <cell r="O193" t="str">
            <v>-</v>
          </cell>
          <cell r="P193" t="str">
            <v>-</v>
          </cell>
          <cell r="Q193" t="str">
            <v>-</v>
          </cell>
          <cell r="R193" t="str">
            <v>-</v>
          </cell>
          <cell r="S193" t="str">
            <v>-</v>
          </cell>
          <cell r="T193" t="str">
            <v>-</v>
          </cell>
          <cell r="U193" t="str">
            <v>-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-</v>
          </cell>
          <cell r="Z193" t="str">
            <v>-</v>
          </cell>
          <cell r="AA193" t="str">
            <v>-</v>
          </cell>
          <cell r="AB193" t="str">
            <v>-</v>
          </cell>
          <cell r="AC193" t="str">
            <v>-</v>
          </cell>
          <cell r="AD193" t="str">
            <v>-</v>
          </cell>
          <cell r="AE193" t="str">
            <v>-</v>
          </cell>
          <cell r="AF193" t="str">
            <v>-</v>
          </cell>
          <cell r="AG193" t="str">
            <v>-</v>
          </cell>
          <cell r="AH193" t="str">
            <v>-</v>
          </cell>
          <cell r="AI193" t="str">
            <v>-</v>
          </cell>
          <cell r="AJ193" t="str">
            <v>-</v>
          </cell>
          <cell r="AK193" t="str">
            <v>-</v>
          </cell>
          <cell r="AL193" t="str">
            <v>-</v>
          </cell>
          <cell r="AM193" t="str">
            <v>-</v>
          </cell>
          <cell r="AN193" t="str">
            <v>-</v>
          </cell>
          <cell r="AO193" t="str">
            <v>-</v>
          </cell>
          <cell r="AP193" t="str">
            <v>-</v>
          </cell>
          <cell r="AQ193" t="str">
            <v>-</v>
          </cell>
          <cell r="AR193" t="str">
            <v>-</v>
          </cell>
          <cell r="AS193" t="str">
            <v>-</v>
          </cell>
          <cell r="AT193" t="str">
            <v>-</v>
          </cell>
          <cell r="AU193" t="str">
            <v>-</v>
          </cell>
          <cell r="AV193" t="str">
            <v>-</v>
          </cell>
          <cell r="AW193" t="str">
            <v>-</v>
          </cell>
          <cell r="AX193" t="str">
            <v>-</v>
          </cell>
          <cell r="AY193" t="str">
            <v>-</v>
          </cell>
          <cell r="AZ193" t="str">
            <v>-</v>
          </cell>
          <cell r="BA193" t="str">
            <v>-</v>
          </cell>
          <cell r="BB193" t="str">
            <v>-</v>
          </cell>
          <cell r="BC193" t="str">
            <v>-</v>
          </cell>
          <cell r="BD193" t="str">
            <v>-</v>
          </cell>
          <cell r="BE193" t="str">
            <v>-</v>
          </cell>
          <cell r="BF193" t="str">
            <v>-</v>
          </cell>
          <cell r="BG193" t="str">
            <v>-</v>
          </cell>
          <cell r="BH193" t="str">
            <v>-</v>
          </cell>
          <cell r="BI193" t="str">
            <v>-</v>
          </cell>
          <cell r="BJ193" t="str">
            <v>-</v>
          </cell>
          <cell r="BK193" t="str">
            <v>-</v>
          </cell>
          <cell r="BL193" t="str">
            <v>-</v>
          </cell>
          <cell r="BM193" t="str">
            <v>-</v>
          </cell>
          <cell r="BN193" t="str">
            <v>-</v>
          </cell>
          <cell r="BO193" t="str">
            <v>-</v>
          </cell>
          <cell r="BP193" t="str">
            <v>-</v>
          </cell>
          <cell r="BQ193" t="str">
            <v>-</v>
          </cell>
          <cell r="BR193" t="str">
            <v>-</v>
          </cell>
          <cell r="BS193" t="str">
            <v>-</v>
          </cell>
          <cell r="BT193" t="str">
            <v>-</v>
          </cell>
          <cell r="BU193" t="str">
            <v>-</v>
          </cell>
          <cell r="BV193" t="str">
            <v>-</v>
          </cell>
          <cell r="BW193" t="str">
            <v>-</v>
          </cell>
          <cell r="BX193" t="str">
            <v>-</v>
          </cell>
          <cell r="BY193" t="str">
            <v>-</v>
          </cell>
          <cell r="BZ193" t="str">
            <v>-</v>
          </cell>
          <cell r="CA193" t="str">
            <v>-</v>
          </cell>
          <cell r="CB193" t="str">
            <v>-</v>
          </cell>
          <cell r="CC193" t="str">
            <v>-</v>
          </cell>
          <cell r="CD193" t="str">
            <v>-</v>
          </cell>
          <cell r="CE193" t="str">
            <v>-</v>
          </cell>
          <cell r="CF193" t="str">
            <v>-</v>
          </cell>
          <cell r="CG193" t="str">
            <v>-</v>
          </cell>
          <cell r="CH193" t="str">
            <v>-</v>
          </cell>
          <cell r="CI193" t="str">
            <v>-</v>
          </cell>
          <cell r="CJ193" t="str">
            <v>-</v>
          </cell>
          <cell r="CK193" t="str">
            <v>-</v>
          </cell>
          <cell r="CL193" t="str">
            <v>-</v>
          </cell>
          <cell r="CM193" t="str">
            <v>-</v>
          </cell>
          <cell r="CN193" t="str">
            <v>-</v>
          </cell>
          <cell r="CO193" t="str">
            <v>-</v>
          </cell>
          <cell r="CP193" t="str">
            <v>-</v>
          </cell>
          <cell r="CQ193" t="str">
            <v>-</v>
          </cell>
          <cell r="CR193" t="str">
            <v>-</v>
          </cell>
          <cell r="CS193" t="str">
            <v>-</v>
          </cell>
          <cell r="CT193" t="str">
            <v>-</v>
          </cell>
          <cell r="CU193" t="str">
            <v>-</v>
          </cell>
          <cell r="CV193" t="str">
            <v>-</v>
          </cell>
          <cell r="CW193" t="str">
            <v>-</v>
          </cell>
          <cell r="CX193" t="str">
            <v>-</v>
          </cell>
          <cell r="CY193" t="str">
            <v>-</v>
          </cell>
          <cell r="CZ193" t="str">
            <v>-</v>
          </cell>
          <cell r="DA193" t="str">
            <v>-</v>
          </cell>
          <cell r="DB193" t="str">
            <v>-</v>
          </cell>
          <cell r="DC193" t="str">
            <v>-</v>
          </cell>
          <cell r="DD193" t="str">
            <v>-</v>
          </cell>
          <cell r="DE193" t="str">
            <v>-</v>
          </cell>
          <cell r="DF193" t="str">
            <v>-</v>
          </cell>
          <cell r="DG193" t="str">
            <v>-</v>
          </cell>
          <cell r="DH193" t="str">
            <v>-</v>
          </cell>
          <cell r="DI193" t="str">
            <v>-</v>
          </cell>
          <cell r="DJ193" t="str">
            <v>-</v>
          </cell>
          <cell r="DK193" t="str">
            <v>-</v>
          </cell>
          <cell r="DL193" t="str">
            <v>-</v>
          </cell>
          <cell r="DM193" t="str">
            <v>-</v>
          </cell>
          <cell r="DN193" t="str">
            <v>-</v>
          </cell>
          <cell r="DO193" t="str">
            <v>-</v>
          </cell>
          <cell r="DP193" t="str">
            <v>-</v>
          </cell>
          <cell r="DQ193" t="str">
            <v>-</v>
          </cell>
          <cell r="DR193" t="str">
            <v>-</v>
          </cell>
          <cell r="DS193" t="str">
            <v>-</v>
          </cell>
          <cell r="DT193" t="str">
            <v>-</v>
          </cell>
          <cell r="DU193" t="str">
            <v>-</v>
          </cell>
          <cell r="DV193" t="str">
            <v>-</v>
          </cell>
          <cell r="DW193" t="str">
            <v>-</v>
          </cell>
          <cell r="DX193" t="str">
            <v>-</v>
          </cell>
          <cell r="DY193" t="str">
            <v>-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UBO"/>
    </sheetNames>
    <sheetDataSet>
      <sheetData sheetId="0"/>
      <sheetData sheetId="1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</row>
        <row r="2">
          <cell r="C2">
            <v>700000005</v>
          </cell>
          <cell r="D2" t="str">
            <v>SECTOR MAGIA CATALINA</v>
          </cell>
          <cell r="E2">
            <v>2025</v>
          </cell>
          <cell r="F2">
            <v>202515</v>
          </cell>
          <cell r="G2">
            <v>1464</v>
          </cell>
          <cell r="H2">
            <v>1714</v>
          </cell>
          <cell r="I2">
            <v>525</v>
          </cell>
          <cell r="J2" t="str">
            <v>-</v>
          </cell>
          <cell r="K2">
            <v>-36</v>
          </cell>
          <cell r="L2">
            <v>9</v>
          </cell>
          <cell r="M2">
            <v>793</v>
          </cell>
          <cell r="N2">
            <v>904</v>
          </cell>
          <cell r="O2">
            <v>0</v>
          </cell>
          <cell r="P2" t="str">
            <v>-</v>
          </cell>
          <cell r="Q2">
            <v>10</v>
          </cell>
          <cell r="R2" t="str">
            <v>-</v>
          </cell>
          <cell r="S2">
            <v>32</v>
          </cell>
          <cell r="T2" t="str">
            <v>-</v>
          </cell>
          <cell r="U2">
            <v>775</v>
          </cell>
          <cell r="V2" t="str">
            <v>-</v>
          </cell>
          <cell r="W2">
            <v>8</v>
          </cell>
          <cell r="X2" t="str">
            <v>-</v>
          </cell>
          <cell r="Y2" t="str">
            <v>-</v>
          </cell>
          <cell r="Z2" t="str">
            <v>-</v>
          </cell>
          <cell r="AA2">
            <v>653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387</v>
          </cell>
          <cell r="AH2" t="str">
            <v>-</v>
          </cell>
          <cell r="AI2" t="str">
            <v>-</v>
          </cell>
          <cell r="AJ2" t="str">
            <v>-</v>
          </cell>
          <cell r="AK2">
            <v>140</v>
          </cell>
          <cell r="AL2" t="str">
            <v>-</v>
          </cell>
          <cell r="AM2">
            <v>54.166666666666664</v>
          </cell>
          <cell r="AN2">
            <v>60</v>
          </cell>
          <cell r="AO2">
            <v>247</v>
          </cell>
          <cell r="AP2" t="str">
            <v>-</v>
          </cell>
          <cell r="AQ2">
            <v>288</v>
          </cell>
          <cell r="AR2" t="str">
            <v>-</v>
          </cell>
          <cell r="AS2">
            <v>0</v>
          </cell>
          <cell r="AT2" t="str">
            <v>-</v>
          </cell>
          <cell r="AU2">
            <v>107</v>
          </cell>
          <cell r="AV2" t="str">
            <v>-</v>
          </cell>
          <cell r="AW2">
            <v>11</v>
          </cell>
          <cell r="AX2" t="str">
            <v>-</v>
          </cell>
          <cell r="AY2" t="str">
            <v>-</v>
          </cell>
          <cell r="AZ2" t="str">
            <v>-</v>
          </cell>
          <cell r="BA2">
            <v>685</v>
          </cell>
          <cell r="BB2">
            <v>775</v>
          </cell>
          <cell r="BC2">
            <v>46.789617486338798</v>
          </cell>
          <cell r="BD2">
            <v>51.4</v>
          </cell>
          <cell r="BE2" t="str">
            <v>-</v>
          </cell>
          <cell r="BF2" t="str">
            <v>-</v>
          </cell>
          <cell r="BG2">
            <v>541298.61</v>
          </cell>
          <cell r="BH2">
            <v>471198</v>
          </cell>
          <cell r="BI2">
            <v>429249801.29000002</v>
          </cell>
          <cell r="BJ2">
            <v>425963388</v>
          </cell>
          <cell r="BK2">
            <v>421095117</v>
          </cell>
          <cell r="BL2" t="str">
            <v>-</v>
          </cell>
          <cell r="BM2">
            <v>8154684.2899999991</v>
          </cell>
          <cell r="BN2" t="str">
            <v>-</v>
          </cell>
          <cell r="BO2">
            <v>329642999.28999996</v>
          </cell>
          <cell r="BP2" t="str">
            <v>-</v>
          </cell>
          <cell r="BQ2">
            <v>8113799.2899999991</v>
          </cell>
          <cell r="BR2" t="str">
            <v>-</v>
          </cell>
          <cell r="BS2">
            <v>750</v>
          </cell>
          <cell r="BT2" t="str">
            <v>-</v>
          </cell>
          <cell r="BU2">
            <v>321529200</v>
          </cell>
          <cell r="BV2" t="str">
            <v>-</v>
          </cell>
          <cell r="BW2">
            <v>493</v>
          </cell>
          <cell r="BX2" t="str">
            <v>-</v>
          </cell>
          <cell r="BY2">
            <v>503</v>
          </cell>
          <cell r="BZ2" t="str">
            <v>-</v>
          </cell>
          <cell r="CA2">
            <v>85784553</v>
          </cell>
          <cell r="CB2" t="str">
            <v>-</v>
          </cell>
          <cell r="CC2">
            <v>634</v>
          </cell>
          <cell r="CD2" t="str">
            <v>-</v>
          </cell>
          <cell r="CE2">
            <v>407</v>
          </cell>
          <cell r="CF2" t="str">
            <v>-</v>
          </cell>
          <cell r="CG2">
            <v>0</v>
          </cell>
          <cell r="CH2" t="str">
            <v>-</v>
          </cell>
          <cell r="CI2">
            <v>117</v>
          </cell>
          <cell r="CJ2" t="str">
            <v>-</v>
          </cell>
          <cell r="CK2">
            <v>11</v>
          </cell>
          <cell r="CL2" t="str">
            <v>-</v>
          </cell>
          <cell r="CM2">
            <v>13781364</v>
          </cell>
          <cell r="CN2" t="str">
            <v>-</v>
          </cell>
          <cell r="CO2">
            <v>99565917</v>
          </cell>
          <cell r="CP2" t="str">
            <v>-</v>
          </cell>
          <cell r="CQ2">
            <v>0</v>
          </cell>
          <cell r="CR2" t="str">
            <v>-</v>
          </cell>
          <cell r="CS2">
            <v>-47</v>
          </cell>
          <cell r="CT2" t="str">
            <v>-</v>
          </cell>
          <cell r="CU2">
            <v>373</v>
          </cell>
          <cell r="CV2">
            <v>286</v>
          </cell>
          <cell r="CW2">
            <v>196</v>
          </cell>
          <cell r="CX2">
            <v>192</v>
          </cell>
          <cell r="CY2">
            <v>102</v>
          </cell>
          <cell r="CZ2">
            <v>101</v>
          </cell>
          <cell r="DA2">
            <v>89</v>
          </cell>
          <cell r="DB2">
            <v>100</v>
          </cell>
          <cell r="DC2">
            <v>52</v>
          </cell>
          <cell r="DD2">
            <v>61</v>
          </cell>
          <cell r="DE2">
            <v>67</v>
          </cell>
          <cell r="DF2">
            <v>67</v>
          </cell>
          <cell r="DG2">
            <v>208</v>
          </cell>
          <cell r="DH2">
            <v>228</v>
          </cell>
          <cell r="DI2">
            <v>14</v>
          </cell>
          <cell r="DJ2" t="str">
            <v>-</v>
          </cell>
          <cell r="DK2">
            <v>392</v>
          </cell>
          <cell r="DL2" t="str">
            <v>-</v>
          </cell>
          <cell r="DM2">
            <v>547</v>
          </cell>
          <cell r="DN2" t="str">
            <v>-</v>
          </cell>
          <cell r="DO2">
            <v>398</v>
          </cell>
          <cell r="DP2" t="str">
            <v>-</v>
          </cell>
          <cell r="DQ2">
            <v>0</v>
          </cell>
          <cell r="DR2" t="str">
            <v>-</v>
          </cell>
          <cell r="DS2">
            <v>116</v>
          </cell>
          <cell r="DT2" t="str">
            <v>-</v>
          </cell>
          <cell r="DU2">
            <v>11</v>
          </cell>
          <cell r="DV2" t="str">
            <v>-</v>
          </cell>
          <cell r="DW2">
            <v>0</v>
          </cell>
          <cell r="DX2" t="str">
            <v>-</v>
          </cell>
          <cell r="DY2">
            <v>21</v>
          </cell>
        </row>
        <row r="3">
          <cell r="C3">
            <v>700000009</v>
          </cell>
          <cell r="D3" t="str">
            <v>SECTOR ESCULTURA DAYANA</v>
          </cell>
          <cell r="E3">
            <v>2025</v>
          </cell>
          <cell r="F3">
            <v>202515</v>
          </cell>
          <cell r="G3" t="str">
            <v>-</v>
          </cell>
          <cell r="H3" t="str">
            <v>-</v>
          </cell>
          <cell r="I3" t="str">
            <v>-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 t="str">
            <v>-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 t="str">
            <v>-</v>
          </cell>
          <cell r="BB3" t="str">
            <v>-</v>
          </cell>
          <cell r="BC3" t="str">
            <v>-</v>
          </cell>
          <cell r="BD3" t="str">
            <v>-</v>
          </cell>
          <cell r="BE3" t="str">
            <v>-</v>
          </cell>
          <cell r="BF3" t="str">
            <v>-</v>
          </cell>
          <cell r="BG3" t="str">
            <v>-</v>
          </cell>
          <cell r="BH3" t="str">
            <v>-</v>
          </cell>
          <cell r="BI3" t="str">
            <v>-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 t="str">
            <v>-</v>
          </cell>
          <cell r="BO3" t="str">
            <v>-</v>
          </cell>
          <cell r="BP3" t="str">
            <v>-</v>
          </cell>
          <cell r="BQ3" t="str">
            <v>-</v>
          </cell>
          <cell r="BR3" t="str">
            <v>-</v>
          </cell>
          <cell r="BS3" t="str">
            <v>-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-</v>
          </cell>
          <cell r="BY3" t="str">
            <v>-</v>
          </cell>
          <cell r="BZ3" t="str">
            <v>-</v>
          </cell>
          <cell r="CA3" t="str">
            <v>-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 t="str">
            <v>-</v>
          </cell>
          <cell r="CN3" t="str">
            <v>-</v>
          </cell>
          <cell r="CO3" t="str">
            <v>-</v>
          </cell>
          <cell r="CP3" t="str">
            <v>-</v>
          </cell>
          <cell r="CQ3" t="str">
            <v>-</v>
          </cell>
          <cell r="CR3" t="str">
            <v>-</v>
          </cell>
          <cell r="CS3" t="str">
            <v>-</v>
          </cell>
          <cell r="CT3" t="str">
            <v>-</v>
          </cell>
          <cell r="CU3" t="str">
            <v>-</v>
          </cell>
          <cell r="CV3" t="str">
            <v>-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</row>
        <row r="4">
          <cell r="C4">
            <v>700000011</v>
          </cell>
          <cell r="D4" t="str">
            <v>SECTOR FILIGRANA JULIANA</v>
          </cell>
          <cell r="E4">
            <v>2025</v>
          </cell>
          <cell r="F4">
            <v>202515</v>
          </cell>
          <cell r="G4">
            <v>0</v>
          </cell>
          <cell r="H4" t="str">
            <v>-</v>
          </cell>
          <cell r="I4">
            <v>0</v>
          </cell>
          <cell r="J4" t="str">
            <v>-</v>
          </cell>
          <cell r="K4">
            <v>0</v>
          </cell>
          <cell r="L4" t="str">
            <v>-</v>
          </cell>
          <cell r="M4">
            <v>0</v>
          </cell>
          <cell r="N4" t="str">
            <v>-</v>
          </cell>
          <cell r="O4">
            <v>0</v>
          </cell>
          <cell r="P4" t="str">
            <v>-</v>
          </cell>
          <cell r="Q4">
            <v>0</v>
          </cell>
          <cell r="R4" t="str">
            <v>-</v>
          </cell>
          <cell r="S4">
            <v>0</v>
          </cell>
          <cell r="T4" t="str">
            <v>-</v>
          </cell>
          <cell r="U4">
            <v>0</v>
          </cell>
          <cell r="V4" t="str">
            <v>-</v>
          </cell>
          <cell r="W4">
            <v>0</v>
          </cell>
          <cell r="X4" t="str">
            <v>-</v>
          </cell>
          <cell r="Y4" t="str">
            <v>-</v>
          </cell>
          <cell r="Z4" t="str">
            <v>-</v>
          </cell>
          <cell r="AA4">
            <v>0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>
            <v>0</v>
          </cell>
          <cell r="AH4" t="str">
            <v>-</v>
          </cell>
          <cell r="AI4" t="str">
            <v>-</v>
          </cell>
          <cell r="AJ4" t="str">
            <v>-</v>
          </cell>
          <cell r="AK4">
            <v>0</v>
          </cell>
          <cell r="AL4" t="str">
            <v>-</v>
          </cell>
          <cell r="AM4">
            <v>0</v>
          </cell>
          <cell r="AN4" t="str">
            <v>-</v>
          </cell>
          <cell r="AO4">
            <v>0</v>
          </cell>
          <cell r="AP4" t="str">
            <v>-</v>
          </cell>
          <cell r="AQ4">
            <v>0</v>
          </cell>
          <cell r="AR4" t="str">
            <v>-</v>
          </cell>
          <cell r="AS4">
            <v>0</v>
          </cell>
          <cell r="AT4" t="str">
            <v>-</v>
          </cell>
          <cell r="AU4">
            <v>0</v>
          </cell>
          <cell r="AV4" t="str">
            <v>-</v>
          </cell>
          <cell r="AW4">
            <v>0</v>
          </cell>
          <cell r="AX4" t="str">
            <v>-</v>
          </cell>
          <cell r="AY4" t="str">
            <v>-</v>
          </cell>
          <cell r="AZ4" t="str">
            <v>-</v>
          </cell>
          <cell r="BA4">
            <v>0</v>
          </cell>
          <cell r="BB4" t="str">
            <v>-</v>
          </cell>
          <cell r="BC4">
            <v>0</v>
          </cell>
          <cell r="BD4" t="str">
            <v>-</v>
          </cell>
          <cell r="BE4" t="str">
            <v>-</v>
          </cell>
          <cell r="BF4" t="str">
            <v>-</v>
          </cell>
          <cell r="BG4">
            <v>0</v>
          </cell>
          <cell r="BH4" t="str">
            <v>-</v>
          </cell>
          <cell r="BI4">
            <v>0</v>
          </cell>
          <cell r="BJ4" t="str">
            <v>-</v>
          </cell>
          <cell r="BK4">
            <v>0</v>
          </cell>
          <cell r="BL4" t="str">
            <v>-</v>
          </cell>
          <cell r="BM4">
            <v>0</v>
          </cell>
          <cell r="BN4" t="str">
            <v>-</v>
          </cell>
          <cell r="BO4">
            <v>0</v>
          </cell>
          <cell r="BP4" t="str">
            <v>-</v>
          </cell>
          <cell r="BQ4">
            <v>0</v>
          </cell>
          <cell r="BR4" t="str">
            <v>-</v>
          </cell>
          <cell r="BS4">
            <v>0</v>
          </cell>
          <cell r="BT4" t="str">
            <v>-</v>
          </cell>
          <cell r="BU4">
            <v>0</v>
          </cell>
          <cell r="BV4" t="str">
            <v>-</v>
          </cell>
          <cell r="BW4">
            <v>0</v>
          </cell>
          <cell r="BX4" t="str">
            <v>-</v>
          </cell>
          <cell r="BY4">
            <v>0</v>
          </cell>
          <cell r="BZ4" t="str">
            <v>-</v>
          </cell>
          <cell r="CA4">
            <v>0</v>
          </cell>
          <cell r="CB4" t="str">
            <v>-</v>
          </cell>
          <cell r="CC4">
            <v>0</v>
          </cell>
          <cell r="CD4" t="str">
            <v>-</v>
          </cell>
          <cell r="CE4">
            <v>0</v>
          </cell>
          <cell r="CF4" t="str">
            <v>-</v>
          </cell>
          <cell r="CG4">
            <v>0</v>
          </cell>
          <cell r="CH4" t="str">
            <v>-</v>
          </cell>
          <cell r="CI4">
            <v>0</v>
          </cell>
          <cell r="CJ4" t="str">
            <v>-</v>
          </cell>
          <cell r="CK4">
            <v>0</v>
          </cell>
          <cell r="CL4" t="str">
            <v>-</v>
          </cell>
          <cell r="CM4">
            <v>0</v>
          </cell>
          <cell r="CN4" t="str">
            <v>-</v>
          </cell>
          <cell r="CO4">
            <v>0</v>
          </cell>
          <cell r="CP4" t="str">
            <v>-</v>
          </cell>
          <cell r="CQ4">
            <v>0</v>
          </cell>
          <cell r="CR4" t="str">
            <v>-</v>
          </cell>
          <cell r="CS4">
            <v>0</v>
          </cell>
          <cell r="CT4" t="str">
            <v>-</v>
          </cell>
          <cell r="CU4">
            <v>0</v>
          </cell>
          <cell r="CV4" t="str">
            <v>-</v>
          </cell>
          <cell r="CW4">
            <v>0</v>
          </cell>
          <cell r="CX4" t="str">
            <v>-</v>
          </cell>
          <cell r="CY4">
            <v>0</v>
          </cell>
          <cell r="CZ4" t="str">
            <v>-</v>
          </cell>
          <cell r="DA4">
            <v>0</v>
          </cell>
          <cell r="DB4" t="str">
            <v>-</v>
          </cell>
          <cell r="DC4">
            <v>0</v>
          </cell>
          <cell r="DD4" t="str">
            <v>-</v>
          </cell>
          <cell r="DE4">
            <v>0</v>
          </cell>
          <cell r="DF4" t="str">
            <v>-</v>
          </cell>
          <cell r="DG4">
            <v>0</v>
          </cell>
          <cell r="DH4" t="str">
            <v>-</v>
          </cell>
          <cell r="DI4">
            <v>0</v>
          </cell>
          <cell r="DJ4" t="str">
            <v>-</v>
          </cell>
          <cell r="DK4">
            <v>0</v>
          </cell>
          <cell r="DL4" t="str">
            <v>-</v>
          </cell>
          <cell r="DM4">
            <v>0</v>
          </cell>
          <cell r="DN4" t="str">
            <v>-</v>
          </cell>
          <cell r="DO4">
            <v>0</v>
          </cell>
          <cell r="DP4" t="str">
            <v>-</v>
          </cell>
          <cell r="DQ4">
            <v>0</v>
          </cell>
          <cell r="DR4" t="str">
            <v>-</v>
          </cell>
          <cell r="DS4">
            <v>0</v>
          </cell>
          <cell r="DT4" t="str">
            <v>-</v>
          </cell>
          <cell r="DU4">
            <v>0</v>
          </cell>
          <cell r="DV4" t="str">
            <v>-</v>
          </cell>
          <cell r="DW4">
            <v>0</v>
          </cell>
          <cell r="DX4" t="str">
            <v>-</v>
          </cell>
          <cell r="DY4">
            <v>0</v>
          </cell>
        </row>
        <row r="5">
          <cell r="C5">
            <v>700000020</v>
          </cell>
          <cell r="D5" t="str">
            <v>SECTOR BELLEZA IRENE</v>
          </cell>
          <cell r="E5">
            <v>2025</v>
          </cell>
          <cell r="F5">
            <v>202515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  <cell r="V5" t="str">
            <v>-</v>
          </cell>
          <cell r="W5" t="str">
            <v>-</v>
          </cell>
          <cell r="X5" t="str">
            <v>-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 t="str">
            <v>-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 t="str">
            <v>-</v>
          </cell>
          <cell r="BB5" t="str">
            <v>-</v>
          </cell>
          <cell r="BC5" t="str">
            <v>-</v>
          </cell>
          <cell r="BD5" t="str">
            <v>-</v>
          </cell>
          <cell r="BE5" t="str">
            <v>-</v>
          </cell>
          <cell r="BF5" t="str">
            <v>-</v>
          </cell>
          <cell r="BG5" t="str">
            <v>-</v>
          </cell>
          <cell r="BH5" t="str">
            <v>-</v>
          </cell>
          <cell r="BI5" t="str">
            <v>-</v>
          </cell>
          <cell r="BJ5" t="str">
            <v>-</v>
          </cell>
          <cell r="BK5" t="str">
            <v>-</v>
          </cell>
          <cell r="BL5" t="str">
            <v>-</v>
          </cell>
          <cell r="BM5" t="str">
            <v>-</v>
          </cell>
          <cell r="BN5" t="str">
            <v>-</v>
          </cell>
          <cell r="BO5" t="str">
            <v>-</v>
          </cell>
          <cell r="BP5" t="str">
            <v>-</v>
          </cell>
          <cell r="BQ5" t="str">
            <v>-</v>
          </cell>
          <cell r="BR5" t="str">
            <v>-</v>
          </cell>
          <cell r="BS5" t="str">
            <v>-</v>
          </cell>
          <cell r="BT5" t="str">
            <v>-</v>
          </cell>
          <cell r="BU5" t="str">
            <v>-</v>
          </cell>
          <cell r="BV5" t="str">
            <v>-</v>
          </cell>
          <cell r="BW5" t="str">
            <v>-</v>
          </cell>
          <cell r="BX5" t="str">
            <v>-</v>
          </cell>
          <cell r="BY5" t="str">
            <v>-</v>
          </cell>
          <cell r="BZ5" t="str">
            <v>-</v>
          </cell>
          <cell r="CA5" t="str">
            <v>-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 t="str">
            <v>-</v>
          </cell>
          <cell r="CN5" t="str">
            <v>-</v>
          </cell>
          <cell r="CO5" t="str">
            <v>-</v>
          </cell>
          <cell r="CP5" t="str">
            <v>-</v>
          </cell>
          <cell r="CQ5" t="str">
            <v>-</v>
          </cell>
          <cell r="CR5" t="str">
            <v>-</v>
          </cell>
          <cell r="CS5" t="str">
            <v>-</v>
          </cell>
          <cell r="CT5" t="str">
            <v>-</v>
          </cell>
          <cell r="CU5" t="str">
            <v>-</v>
          </cell>
          <cell r="CV5" t="str">
            <v>-</v>
          </cell>
          <cell r="CW5" t="str">
            <v>-</v>
          </cell>
          <cell r="CX5" t="str">
            <v>-</v>
          </cell>
          <cell r="CY5" t="str">
            <v>-</v>
          </cell>
          <cell r="CZ5" t="str">
            <v>-</v>
          </cell>
          <cell r="DA5" t="str">
            <v>-</v>
          </cell>
          <cell r="DB5" t="str">
            <v>-</v>
          </cell>
          <cell r="DC5" t="str">
            <v>-</v>
          </cell>
          <cell r="DD5" t="str">
            <v>-</v>
          </cell>
          <cell r="DE5" t="str">
            <v>-</v>
          </cell>
          <cell r="DF5" t="str">
            <v>-</v>
          </cell>
          <cell r="DG5" t="str">
            <v>-</v>
          </cell>
          <cell r="DH5" t="str">
            <v>-</v>
          </cell>
          <cell r="DI5" t="str">
            <v>-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 t="str">
            <v>-</v>
          </cell>
          <cell r="DX5" t="str">
            <v>-</v>
          </cell>
          <cell r="DY5" t="str">
            <v>-</v>
          </cell>
        </row>
        <row r="6">
          <cell r="C6">
            <v>700000021</v>
          </cell>
          <cell r="D6" t="str">
            <v>SECTOR COLORES  KAREN</v>
          </cell>
          <cell r="E6">
            <v>2025</v>
          </cell>
          <cell r="F6">
            <v>202515</v>
          </cell>
          <cell r="G6">
            <v>1694</v>
          </cell>
          <cell r="H6">
            <v>1645</v>
          </cell>
          <cell r="I6">
            <v>593</v>
          </cell>
          <cell r="J6" t="str">
            <v>-</v>
          </cell>
          <cell r="K6">
            <v>1</v>
          </cell>
          <cell r="L6">
            <v>8</v>
          </cell>
          <cell r="M6">
            <v>993</v>
          </cell>
          <cell r="N6">
            <v>1031</v>
          </cell>
          <cell r="O6">
            <v>0</v>
          </cell>
          <cell r="P6" t="str">
            <v>-</v>
          </cell>
          <cell r="Q6">
            <v>5</v>
          </cell>
          <cell r="R6" t="str">
            <v>-</v>
          </cell>
          <cell r="S6">
            <v>41</v>
          </cell>
          <cell r="T6" t="str">
            <v>-</v>
          </cell>
          <cell r="U6">
            <v>976</v>
          </cell>
          <cell r="V6" t="str">
            <v>-</v>
          </cell>
          <cell r="W6">
            <v>12</v>
          </cell>
          <cell r="X6" t="str">
            <v>-</v>
          </cell>
          <cell r="Y6" t="str">
            <v>-</v>
          </cell>
          <cell r="Z6" t="str">
            <v>-</v>
          </cell>
          <cell r="AA6">
            <v>796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526</v>
          </cell>
          <cell r="AH6" t="str">
            <v>-</v>
          </cell>
          <cell r="AI6" t="str">
            <v>-</v>
          </cell>
          <cell r="AJ6" t="str">
            <v>-</v>
          </cell>
          <cell r="AK6">
            <v>197</v>
          </cell>
          <cell r="AL6" t="str">
            <v>-</v>
          </cell>
          <cell r="AM6">
            <v>58.618654073199529</v>
          </cell>
          <cell r="AN6">
            <v>60.5</v>
          </cell>
          <cell r="AO6">
            <v>329</v>
          </cell>
          <cell r="AP6" t="str">
            <v>-</v>
          </cell>
          <cell r="AQ6">
            <v>331</v>
          </cell>
          <cell r="AR6" t="str">
            <v>-</v>
          </cell>
          <cell r="AS6">
            <v>0</v>
          </cell>
          <cell r="AT6" t="str">
            <v>-</v>
          </cell>
          <cell r="AU6">
            <v>122</v>
          </cell>
          <cell r="AV6" t="str">
            <v>-</v>
          </cell>
          <cell r="AW6">
            <v>14</v>
          </cell>
          <cell r="AX6" t="str">
            <v>-</v>
          </cell>
          <cell r="AY6" t="str">
            <v>-</v>
          </cell>
          <cell r="AZ6" t="str">
            <v>-</v>
          </cell>
          <cell r="BA6">
            <v>859</v>
          </cell>
          <cell r="BB6">
            <v>910</v>
          </cell>
          <cell r="BC6">
            <v>50.708382526564343</v>
          </cell>
          <cell r="BD6">
            <v>53.4</v>
          </cell>
          <cell r="BE6" t="str">
            <v>-</v>
          </cell>
          <cell r="BF6" t="str">
            <v>-</v>
          </cell>
          <cell r="BG6">
            <v>463091.36</v>
          </cell>
          <cell r="BH6">
            <v>418298</v>
          </cell>
          <cell r="BI6">
            <v>459849721.51000005</v>
          </cell>
          <cell r="BJ6">
            <v>431265259</v>
          </cell>
          <cell r="BK6">
            <v>451996380</v>
          </cell>
          <cell r="BL6" t="str">
            <v>-</v>
          </cell>
          <cell r="BM6">
            <v>7853341.5099999988</v>
          </cell>
          <cell r="BN6" t="str">
            <v>-</v>
          </cell>
          <cell r="BO6">
            <v>367548883.51000005</v>
          </cell>
          <cell r="BP6" t="str">
            <v>-</v>
          </cell>
          <cell r="BQ6">
            <v>7853341.5099999998</v>
          </cell>
          <cell r="BR6" t="str">
            <v>-</v>
          </cell>
          <cell r="BS6">
            <v>926</v>
          </cell>
          <cell r="BT6" t="str">
            <v>-</v>
          </cell>
          <cell r="BU6">
            <v>359695542</v>
          </cell>
          <cell r="BV6" t="str">
            <v>-</v>
          </cell>
          <cell r="BW6">
            <v>563</v>
          </cell>
          <cell r="BX6" t="str">
            <v>-</v>
          </cell>
          <cell r="BY6">
            <v>574</v>
          </cell>
          <cell r="BZ6" t="str">
            <v>-</v>
          </cell>
          <cell r="CA6">
            <v>78355479</v>
          </cell>
          <cell r="CB6" t="str">
            <v>-</v>
          </cell>
          <cell r="CC6">
            <v>680</v>
          </cell>
          <cell r="CD6" t="str">
            <v>-</v>
          </cell>
          <cell r="CE6">
            <v>460</v>
          </cell>
          <cell r="CF6" t="str">
            <v>-</v>
          </cell>
          <cell r="CG6">
            <v>0</v>
          </cell>
          <cell r="CH6" t="str">
            <v>-</v>
          </cell>
          <cell r="CI6">
            <v>131</v>
          </cell>
          <cell r="CJ6" t="str">
            <v>-</v>
          </cell>
          <cell r="CK6">
            <v>14</v>
          </cell>
          <cell r="CL6" t="str">
            <v>-</v>
          </cell>
          <cell r="CM6">
            <v>13945359</v>
          </cell>
          <cell r="CN6" t="str">
            <v>-</v>
          </cell>
          <cell r="CO6">
            <v>92300838</v>
          </cell>
          <cell r="CP6" t="str">
            <v>-</v>
          </cell>
          <cell r="CQ6">
            <v>0</v>
          </cell>
          <cell r="CR6" t="str">
            <v>-</v>
          </cell>
          <cell r="CS6">
            <v>-13</v>
          </cell>
          <cell r="CT6" t="str">
            <v>-</v>
          </cell>
          <cell r="CU6">
            <v>379</v>
          </cell>
          <cell r="CV6">
            <v>333</v>
          </cell>
          <cell r="CW6">
            <v>198</v>
          </cell>
          <cell r="CX6">
            <v>195</v>
          </cell>
          <cell r="CY6">
            <v>124</v>
          </cell>
          <cell r="CZ6">
            <v>126</v>
          </cell>
          <cell r="DA6">
            <v>65</v>
          </cell>
          <cell r="DB6">
            <v>94</v>
          </cell>
          <cell r="DC6">
            <v>58</v>
          </cell>
          <cell r="DD6">
            <v>67</v>
          </cell>
          <cell r="DE6">
            <v>42</v>
          </cell>
          <cell r="DF6">
            <v>45</v>
          </cell>
          <cell r="DG6">
            <v>165</v>
          </cell>
          <cell r="DH6">
            <v>206</v>
          </cell>
          <cell r="DI6">
            <v>20</v>
          </cell>
          <cell r="DJ6" t="str">
            <v>-</v>
          </cell>
          <cell r="DK6">
            <v>494</v>
          </cell>
          <cell r="DL6" t="str">
            <v>-</v>
          </cell>
          <cell r="DM6">
            <v>607</v>
          </cell>
          <cell r="DN6" t="str">
            <v>-</v>
          </cell>
          <cell r="DO6">
            <v>448</v>
          </cell>
          <cell r="DP6" t="str">
            <v>-</v>
          </cell>
          <cell r="DQ6">
            <v>0</v>
          </cell>
          <cell r="DR6" t="str">
            <v>-</v>
          </cell>
          <cell r="DS6">
            <v>131</v>
          </cell>
          <cell r="DT6" t="str">
            <v>-</v>
          </cell>
          <cell r="DU6">
            <v>14</v>
          </cell>
          <cell r="DV6" t="str">
            <v>-</v>
          </cell>
          <cell r="DW6">
            <v>0</v>
          </cell>
          <cell r="DX6" t="str">
            <v>-</v>
          </cell>
          <cell r="DY6">
            <v>33</v>
          </cell>
        </row>
        <row r="7">
          <cell r="C7">
            <v>700000022</v>
          </cell>
          <cell r="D7" t="str">
            <v>SECTOR BRILLO KELLY</v>
          </cell>
          <cell r="E7">
            <v>2025</v>
          </cell>
          <cell r="F7">
            <v>202515</v>
          </cell>
          <cell r="G7">
            <v>1590</v>
          </cell>
          <cell r="H7">
            <v>1501</v>
          </cell>
          <cell r="I7">
            <v>530</v>
          </cell>
          <cell r="J7" t="str">
            <v>-</v>
          </cell>
          <cell r="K7">
            <v>17</v>
          </cell>
          <cell r="L7">
            <v>9</v>
          </cell>
          <cell r="M7">
            <v>942</v>
          </cell>
          <cell r="N7">
            <v>850</v>
          </cell>
          <cell r="O7">
            <v>0</v>
          </cell>
          <cell r="P7" t="str">
            <v>-</v>
          </cell>
          <cell r="Q7">
            <v>9</v>
          </cell>
          <cell r="R7" t="str">
            <v>-</v>
          </cell>
          <cell r="S7">
            <v>33</v>
          </cell>
          <cell r="T7" t="str">
            <v>-</v>
          </cell>
          <cell r="U7">
            <v>925</v>
          </cell>
          <cell r="V7" t="str">
            <v>-</v>
          </cell>
          <cell r="W7">
            <v>8</v>
          </cell>
          <cell r="X7" t="str">
            <v>-</v>
          </cell>
          <cell r="Y7" t="str">
            <v>-</v>
          </cell>
          <cell r="Z7" t="str">
            <v>-</v>
          </cell>
          <cell r="AA7">
            <v>760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519</v>
          </cell>
          <cell r="AH7" t="str">
            <v>-</v>
          </cell>
          <cell r="AI7" t="str">
            <v>-</v>
          </cell>
          <cell r="AJ7" t="str">
            <v>-</v>
          </cell>
          <cell r="AK7">
            <v>182</v>
          </cell>
          <cell r="AL7" t="str">
            <v>-</v>
          </cell>
          <cell r="AM7">
            <v>59.245283018867923</v>
          </cell>
          <cell r="AN7">
            <v>60.5</v>
          </cell>
          <cell r="AO7">
            <v>337</v>
          </cell>
          <cell r="AP7" t="str">
            <v>-</v>
          </cell>
          <cell r="AQ7">
            <v>320</v>
          </cell>
          <cell r="AR7" t="str">
            <v>-</v>
          </cell>
          <cell r="AS7">
            <v>0</v>
          </cell>
          <cell r="AT7" t="str">
            <v>-</v>
          </cell>
          <cell r="AU7">
            <v>87</v>
          </cell>
          <cell r="AV7" t="str">
            <v>-</v>
          </cell>
          <cell r="AW7">
            <v>16</v>
          </cell>
          <cell r="AX7" t="str">
            <v>-</v>
          </cell>
          <cell r="AY7" t="str">
            <v>-</v>
          </cell>
          <cell r="AZ7" t="str">
            <v>-</v>
          </cell>
          <cell r="BA7">
            <v>799</v>
          </cell>
          <cell r="BB7">
            <v>752</v>
          </cell>
          <cell r="BC7">
            <v>50.251572327044023</v>
          </cell>
          <cell r="BD7">
            <v>53.5</v>
          </cell>
          <cell r="BE7" t="str">
            <v>-</v>
          </cell>
          <cell r="BF7" t="str">
            <v>-</v>
          </cell>
          <cell r="BG7">
            <v>466029.34</v>
          </cell>
          <cell r="BH7">
            <v>440733</v>
          </cell>
          <cell r="BI7">
            <v>438999638.17000002</v>
          </cell>
          <cell r="BJ7">
            <v>374623214</v>
          </cell>
          <cell r="BK7">
            <v>425474883</v>
          </cell>
          <cell r="BL7" t="str">
            <v>-</v>
          </cell>
          <cell r="BM7">
            <v>13524755.169999998</v>
          </cell>
          <cell r="BN7" t="str">
            <v>-</v>
          </cell>
          <cell r="BO7">
            <v>343589679.16999996</v>
          </cell>
          <cell r="BP7" t="str">
            <v>-</v>
          </cell>
          <cell r="BQ7">
            <v>13524755.169999998</v>
          </cell>
          <cell r="BR7" t="str">
            <v>-</v>
          </cell>
          <cell r="BS7">
            <v>830</v>
          </cell>
          <cell r="BT7" t="str">
            <v>-</v>
          </cell>
          <cell r="BU7">
            <v>330064924</v>
          </cell>
          <cell r="BV7" t="str">
            <v>-</v>
          </cell>
          <cell r="BW7">
            <v>613</v>
          </cell>
          <cell r="BX7" t="str">
            <v>-</v>
          </cell>
          <cell r="BY7">
            <v>470</v>
          </cell>
          <cell r="BZ7" t="str">
            <v>-</v>
          </cell>
          <cell r="CA7">
            <v>81199100</v>
          </cell>
          <cell r="CB7" t="str">
            <v>-</v>
          </cell>
          <cell r="CC7">
            <v>703</v>
          </cell>
          <cell r="CD7" t="str">
            <v>-</v>
          </cell>
          <cell r="CE7">
            <v>428</v>
          </cell>
          <cell r="CF7" t="str">
            <v>-</v>
          </cell>
          <cell r="CG7">
            <v>0</v>
          </cell>
          <cell r="CH7" t="str">
            <v>-</v>
          </cell>
          <cell r="CI7">
            <v>96</v>
          </cell>
          <cell r="CJ7" t="str">
            <v>-</v>
          </cell>
          <cell r="CK7">
            <v>17</v>
          </cell>
          <cell r="CL7" t="str">
            <v>-</v>
          </cell>
          <cell r="CM7">
            <v>14210859</v>
          </cell>
          <cell r="CN7" t="str">
            <v>-</v>
          </cell>
          <cell r="CO7">
            <v>95409959</v>
          </cell>
          <cell r="CP7" t="str">
            <v>-</v>
          </cell>
          <cell r="CQ7">
            <v>0</v>
          </cell>
          <cell r="CR7" t="str">
            <v>-</v>
          </cell>
          <cell r="CS7">
            <v>0</v>
          </cell>
          <cell r="CT7" t="str">
            <v>-</v>
          </cell>
          <cell r="CU7">
            <v>360</v>
          </cell>
          <cell r="CV7">
            <v>259</v>
          </cell>
          <cell r="CW7">
            <v>174</v>
          </cell>
          <cell r="CX7">
            <v>161</v>
          </cell>
          <cell r="CY7">
            <v>114</v>
          </cell>
          <cell r="CZ7">
            <v>99</v>
          </cell>
          <cell r="DA7">
            <v>62</v>
          </cell>
          <cell r="DB7">
            <v>90</v>
          </cell>
          <cell r="DC7">
            <v>35</v>
          </cell>
          <cell r="DD7">
            <v>45</v>
          </cell>
          <cell r="DE7">
            <v>27</v>
          </cell>
          <cell r="DF7">
            <v>26</v>
          </cell>
          <cell r="DG7">
            <v>124</v>
          </cell>
          <cell r="DH7">
            <v>161</v>
          </cell>
          <cell r="DI7">
            <v>23</v>
          </cell>
          <cell r="DJ7" t="str">
            <v>-</v>
          </cell>
          <cell r="DK7">
            <v>398</v>
          </cell>
          <cell r="DL7" t="str">
            <v>-</v>
          </cell>
          <cell r="DM7">
            <v>662</v>
          </cell>
          <cell r="DN7" t="str">
            <v>-</v>
          </cell>
          <cell r="DO7">
            <v>419</v>
          </cell>
          <cell r="DP7" t="str">
            <v>-</v>
          </cell>
          <cell r="DQ7">
            <v>0</v>
          </cell>
          <cell r="DR7" t="str">
            <v>-</v>
          </cell>
          <cell r="DS7">
            <v>94</v>
          </cell>
          <cell r="DT7" t="str">
            <v>-</v>
          </cell>
          <cell r="DU7">
            <v>17</v>
          </cell>
          <cell r="DV7" t="str">
            <v>-</v>
          </cell>
          <cell r="DW7">
            <v>0</v>
          </cell>
          <cell r="DX7" t="str">
            <v>-</v>
          </cell>
          <cell r="DY7">
            <v>27</v>
          </cell>
        </row>
        <row r="8">
          <cell r="C8">
            <v>700000023</v>
          </cell>
          <cell r="D8" t="str">
            <v>SECTOR POESIA YULIETH</v>
          </cell>
          <cell r="E8">
            <v>2025</v>
          </cell>
          <cell r="F8">
            <v>202515</v>
          </cell>
          <cell r="G8">
            <v>1857</v>
          </cell>
          <cell r="H8">
            <v>1711</v>
          </cell>
          <cell r="I8">
            <v>686</v>
          </cell>
          <cell r="J8" t="str">
            <v>-</v>
          </cell>
          <cell r="K8">
            <v>9</v>
          </cell>
          <cell r="L8">
            <v>8</v>
          </cell>
          <cell r="M8">
            <v>1072</v>
          </cell>
          <cell r="N8">
            <v>1018</v>
          </cell>
          <cell r="O8">
            <v>0</v>
          </cell>
          <cell r="P8" t="str">
            <v>-</v>
          </cell>
          <cell r="Q8">
            <v>12</v>
          </cell>
          <cell r="R8" t="str">
            <v>-</v>
          </cell>
          <cell r="S8">
            <v>38</v>
          </cell>
          <cell r="T8" t="str">
            <v>-</v>
          </cell>
          <cell r="U8">
            <v>1053</v>
          </cell>
          <cell r="V8" t="str">
            <v>-</v>
          </cell>
          <cell r="W8">
            <v>7</v>
          </cell>
          <cell r="X8" t="str">
            <v>-</v>
          </cell>
          <cell r="Y8" t="str">
            <v>-</v>
          </cell>
          <cell r="Z8" t="str">
            <v>-</v>
          </cell>
          <cell r="AA8">
            <v>830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531</v>
          </cell>
          <cell r="AH8" t="str">
            <v>-</v>
          </cell>
          <cell r="AI8" t="str">
            <v>-</v>
          </cell>
          <cell r="AJ8" t="str">
            <v>-</v>
          </cell>
          <cell r="AK8">
            <v>242</v>
          </cell>
          <cell r="AL8" t="str">
            <v>-</v>
          </cell>
          <cell r="AM8">
            <v>57.727517501346256</v>
          </cell>
          <cell r="AN8">
            <v>60.5</v>
          </cell>
          <cell r="AO8">
            <v>289</v>
          </cell>
          <cell r="AP8" t="str">
            <v>-</v>
          </cell>
          <cell r="AQ8">
            <v>369</v>
          </cell>
          <cell r="AR8" t="str">
            <v>-</v>
          </cell>
          <cell r="AS8">
            <v>0</v>
          </cell>
          <cell r="AT8" t="str">
            <v>-</v>
          </cell>
          <cell r="AU8">
            <v>148</v>
          </cell>
          <cell r="AV8" t="str">
            <v>-</v>
          </cell>
          <cell r="AW8">
            <v>24</v>
          </cell>
          <cell r="AX8" t="str">
            <v>-</v>
          </cell>
          <cell r="AY8" t="str">
            <v>-</v>
          </cell>
          <cell r="AZ8" t="str">
            <v>-</v>
          </cell>
          <cell r="BA8">
            <v>937</v>
          </cell>
          <cell r="BB8">
            <v>892</v>
          </cell>
          <cell r="BC8">
            <v>50.457727517501347</v>
          </cell>
          <cell r="BD8">
            <v>53</v>
          </cell>
          <cell r="BE8" t="str">
            <v>-</v>
          </cell>
          <cell r="BF8" t="str">
            <v>-</v>
          </cell>
          <cell r="BG8">
            <v>517677.25</v>
          </cell>
          <cell r="BH8">
            <v>472484</v>
          </cell>
          <cell r="BI8">
            <v>554950008.46000004</v>
          </cell>
          <cell r="BJ8">
            <v>480989091</v>
          </cell>
          <cell r="BK8">
            <v>546797127</v>
          </cell>
          <cell r="BL8" t="str">
            <v>-</v>
          </cell>
          <cell r="BM8">
            <v>8152881.46</v>
          </cell>
          <cell r="BN8" t="str">
            <v>-</v>
          </cell>
          <cell r="BO8">
            <v>435230973.46000004</v>
          </cell>
          <cell r="BP8" t="str">
            <v>-</v>
          </cell>
          <cell r="BQ8">
            <v>8152881.46</v>
          </cell>
          <cell r="BR8" t="str">
            <v>-</v>
          </cell>
          <cell r="BS8">
            <v>999</v>
          </cell>
          <cell r="BT8" t="str">
            <v>-</v>
          </cell>
          <cell r="BU8">
            <v>427078092</v>
          </cell>
          <cell r="BV8" t="str">
            <v>-</v>
          </cell>
          <cell r="BW8">
            <v>650</v>
          </cell>
          <cell r="BX8" t="str">
            <v>-</v>
          </cell>
          <cell r="BY8">
            <v>742</v>
          </cell>
          <cell r="BZ8" t="str">
            <v>-</v>
          </cell>
          <cell r="CA8">
            <v>102407061</v>
          </cell>
          <cell r="CB8" t="str">
            <v>-</v>
          </cell>
          <cell r="CC8">
            <v>728</v>
          </cell>
          <cell r="CD8" t="str">
            <v>-</v>
          </cell>
          <cell r="CE8">
            <v>520</v>
          </cell>
          <cell r="CF8" t="str">
            <v>-</v>
          </cell>
          <cell r="CG8">
            <v>0</v>
          </cell>
          <cell r="CH8" t="str">
            <v>-</v>
          </cell>
          <cell r="CI8">
            <v>163</v>
          </cell>
          <cell r="CJ8" t="str">
            <v>-</v>
          </cell>
          <cell r="CK8">
            <v>25</v>
          </cell>
          <cell r="CL8" t="str">
            <v>-</v>
          </cell>
          <cell r="CM8">
            <v>17311974</v>
          </cell>
          <cell r="CN8" t="str">
            <v>-</v>
          </cell>
          <cell r="CO8">
            <v>119719035</v>
          </cell>
          <cell r="CP8" t="str">
            <v>-</v>
          </cell>
          <cell r="CQ8">
            <v>0</v>
          </cell>
          <cell r="CR8" t="str">
            <v>-</v>
          </cell>
          <cell r="CS8">
            <v>16</v>
          </cell>
          <cell r="CT8" t="str">
            <v>-</v>
          </cell>
          <cell r="CU8">
            <v>431</v>
          </cell>
          <cell r="CV8">
            <v>350</v>
          </cell>
          <cell r="CW8">
            <v>209</v>
          </cell>
          <cell r="CX8">
            <v>185</v>
          </cell>
          <cell r="CY8">
            <v>145</v>
          </cell>
          <cell r="CZ8">
            <v>123</v>
          </cell>
          <cell r="DA8">
            <v>153</v>
          </cell>
          <cell r="DB8">
            <v>89</v>
          </cell>
          <cell r="DC8">
            <v>110</v>
          </cell>
          <cell r="DD8">
            <v>71</v>
          </cell>
          <cell r="DE8">
            <v>58</v>
          </cell>
          <cell r="DF8">
            <v>35</v>
          </cell>
          <cell r="DG8">
            <v>321</v>
          </cell>
          <cell r="DH8">
            <v>195</v>
          </cell>
          <cell r="DI8">
            <v>61</v>
          </cell>
          <cell r="DJ8" t="str">
            <v>-</v>
          </cell>
          <cell r="DK8">
            <v>549</v>
          </cell>
          <cell r="DL8" t="str">
            <v>-</v>
          </cell>
          <cell r="DM8">
            <v>622</v>
          </cell>
          <cell r="DN8" t="str">
            <v>-</v>
          </cell>
          <cell r="DO8">
            <v>499</v>
          </cell>
          <cell r="DP8" t="str">
            <v>-</v>
          </cell>
          <cell r="DQ8">
            <v>0</v>
          </cell>
          <cell r="DR8" t="str">
            <v>-</v>
          </cell>
          <cell r="DS8">
            <v>162</v>
          </cell>
          <cell r="DT8" t="str">
            <v>-</v>
          </cell>
          <cell r="DU8">
            <v>25</v>
          </cell>
          <cell r="DV8" t="str">
            <v>-</v>
          </cell>
          <cell r="DW8">
            <v>0</v>
          </cell>
          <cell r="DX8" t="str">
            <v>-</v>
          </cell>
          <cell r="DY8">
            <v>77</v>
          </cell>
        </row>
        <row r="9">
          <cell r="C9">
            <v>700000032</v>
          </cell>
          <cell r="D9" t="str">
            <v>Sector Colaborador</v>
          </cell>
          <cell r="E9">
            <v>2025</v>
          </cell>
          <cell r="F9">
            <v>202515</v>
          </cell>
          <cell r="G9">
            <v>2</v>
          </cell>
          <cell r="H9" t="str">
            <v>-</v>
          </cell>
          <cell r="I9">
            <v>1</v>
          </cell>
          <cell r="J9" t="str">
            <v>-</v>
          </cell>
          <cell r="K9">
            <v>0</v>
          </cell>
          <cell r="L9" t="str">
            <v>-</v>
          </cell>
          <cell r="M9">
            <v>1</v>
          </cell>
          <cell r="N9" t="str">
            <v>-</v>
          </cell>
          <cell r="O9">
            <v>0</v>
          </cell>
          <cell r="P9" t="str">
            <v>-</v>
          </cell>
          <cell r="Q9">
            <v>0</v>
          </cell>
          <cell r="R9" t="str">
            <v>-</v>
          </cell>
          <cell r="S9">
            <v>0</v>
          </cell>
          <cell r="T9" t="str">
            <v>-</v>
          </cell>
          <cell r="U9">
            <v>1</v>
          </cell>
          <cell r="V9" t="str">
            <v>-</v>
      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</cell>
          <cell r="AA9">
            <v>1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0</v>
          </cell>
          <cell r="AH9" t="str">
            <v>-</v>
          </cell>
          <cell r="AI9" t="str">
            <v>-</v>
          </cell>
          <cell r="AJ9" t="str">
            <v>-</v>
          </cell>
          <cell r="AK9">
            <v>0</v>
          </cell>
          <cell r="AL9" t="str">
            <v>-</v>
          </cell>
          <cell r="AM9">
            <v>50</v>
          </cell>
          <cell r="AN9" t="str">
            <v>-</v>
          </cell>
          <cell r="AO9">
            <v>0</v>
          </cell>
          <cell r="AP9" t="str">
            <v>-</v>
          </cell>
          <cell r="AQ9">
            <v>1</v>
          </cell>
          <cell r="AR9" t="str">
            <v>-</v>
          </cell>
          <cell r="AS9">
            <v>0</v>
          </cell>
          <cell r="AT9" t="str">
            <v>-</v>
          </cell>
          <cell r="AU9">
            <v>0</v>
          </cell>
          <cell r="AV9" t="str">
            <v>-</v>
          </cell>
          <cell r="AW9">
            <v>0</v>
          </cell>
          <cell r="AX9" t="str">
            <v>-</v>
          </cell>
          <cell r="AY9" t="str">
            <v>-</v>
          </cell>
          <cell r="AZ9" t="str">
            <v>-</v>
          </cell>
          <cell r="BA9">
            <v>1</v>
          </cell>
          <cell r="BB9" t="str">
            <v>-</v>
          </cell>
          <cell r="BC9">
            <v>50</v>
          </cell>
          <cell r="BD9" t="str">
            <v>-</v>
          </cell>
          <cell r="BE9" t="str">
            <v>-</v>
          </cell>
          <cell r="BF9" t="str">
            <v>-</v>
          </cell>
          <cell r="BG9">
            <v>361045</v>
          </cell>
          <cell r="BH9" t="str">
            <v>-</v>
          </cell>
          <cell r="BI9">
            <v>361045</v>
          </cell>
          <cell r="BJ9" t="str">
            <v>-</v>
          </cell>
          <cell r="BK9">
            <v>361045</v>
          </cell>
          <cell r="BL9" t="str">
            <v>-</v>
          </cell>
          <cell r="BM9">
            <v>0</v>
          </cell>
          <cell r="BN9" t="str">
            <v>-</v>
          </cell>
          <cell r="BO9">
            <v>0</v>
          </cell>
          <cell r="BP9" t="str">
            <v>-</v>
          </cell>
          <cell r="BQ9">
            <v>0</v>
          </cell>
          <cell r="BR9" t="str">
            <v>-</v>
          </cell>
          <cell r="BS9">
            <v>0</v>
          </cell>
          <cell r="BT9" t="str">
            <v>-</v>
          </cell>
          <cell r="BU9">
            <v>0</v>
          </cell>
          <cell r="BV9" t="str">
            <v>-</v>
          </cell>
          <cell r="BW9">
            <v>1</v>
          </cell>
          <cell r="BX9" t="str">
            <v>-</v>
          </cell>
          <cell r="BY9">
            <v>1</v>
          </cell>
          <cell r="BZ9" t="str">
            <v>-</v>
          </cell>
          <cell r="CA9">
            <v>312000</v>
          </cell>
          <cell r="CB9" t="str">
            <v>-</v>
          </cell>
          <cell r="CC9">
            <v>0</v>
          </cell>
          <cell r="CD9" t="str">
            <v>-</v>
          </cell>
          <cell r="CE9">
            <v>1</v>
          </cell>
          <cell r="CF9" t="str">
            <v>-</v>
          </cell>
          <cell r="CG9">
            <v>0</v>
          </cell>
          <cell r="CH9" t="str">
            <v>-</v>
          </cell>
          <cell r="CI9">
            <v>0</v>
          </cell>
          <cell r="CJ9" t="str">
            <v>-</v>
          </cell>
          <cell r="CK9">
            <v>0</v>
          </cell>
          <cell r="CL9" t="str">
            <v>-</v>
          </cell>
          <cell r="CM9">
            <v>49045</v>
          </cell>
          <cell r="CN9" t="str">
            <v>-</v>
          </cell>
          <cell r="CO9">
            <v>361045</v>
          </cell>
          <cell r="CP9" t="str">
            <v>-</v>
          </cell>
          <cell r="CQ9">
            <v>0</v>
          </cell>
          <cell r="CR9" t="str">
            <v>-</v>
          </cell>
          <cell r="CS9">
            <v>0</v>
          </cell>
          <cell r="CT9" t="str">
            <v>-</v>
          </cell>
          <cell r="CU9">
            <v>0</v>
          </cell>
          <cell r="CV9" t="str">
            <v>-</v>
          </cell>
          <cell r="CW9">
            <v>1</v>
          </cell>
          <cell r="CX9" t="str">
            <v>-</v>
          </cell>
          <cell r="CY9">
            <v>0</v>
          </cell>
          <cell r="CZ9" t="str">
            <v>-</v>
          </cell>
          <cell r="DA9">
            <v>0</v>
          </cell>
          <cell r="DB9" t="str">
            <v>-</v>
          </cell>
          <cell r="DC9">
            <v>0</v>
          </cell>
          <cell r="DD9" t="str">
            <v>-</v>
          </cell>
          <cell r="DE9">
            <v>0</v>
          </cell>
          <cell r="DF9" t="str">
            <v>-</v>
          </cell>
          <cell r="DG9">
            <v>0</v>
          </cell>
          <cell r="DH9" t="str">
            <v>-</v>
          </cell>
          <cell r="DI9">
            <v>0</v>
          </cell>
          <cell r="DJ9" t="str">
            <v>-</v>
          </cell>
          <cell r="DK9">
            <v>1</v>
          </cell>
          <cell r="DL9" t="str">
            <v>-</v>
          </cell>
          <cell r="DM9">
            <v>0</v>
          </cell>
          <cell r="DN9" t="str">
            <v>-</v>
          </cell>
          <cell r="DO9">
            <v>1</v>
          </cell>
          <cell r="DP9" t="str">
            <v>-</v>
          </cell>
          <cell r="DQ9">
            <v>0</v>
          </cell>
          <cell r="DR9" t="str">
            <v>-</v>
          </cell>
          <cell r="DS9">
            <v>0</v>
          </cell>
          <cell r="DT9" t="str">
            <v>-</v>
          </cell>
          <cell r="DU9">
            <v>0</v>
          </cell>
          <cell r="DV9" t="str">
            <v>-</v>
          </cell>
          <cell r="DW9">
            <v>0</v>
          </cell>
          <cell r="DX9" t="str">
            <v>-</v>
          </cell>
          <cell r="DY9">
            <v>0</v>
          </cell>
        </row>
        <row r="10">
          <cell r="C10">
            <v>700000052</v>
          </cell>
          <cell r="D10" t="str">
            <v xml:space="preserve">SECTOR CIPRÉS </v>
          </cell>
          <cell r="E10">
            <v>2025</v>
          </cell>
          <cell r="F10">
            <v>202515</v>
          </cell>
          <cell r="G10">
            <v>1802</v>
          </cell>
          <cell r="H10">
            <v>2037</v>
          </cell>
          <cell r="I10">
            <v>746</v>
          </cell>
          <cell r="J10" t="str">
            <v>-</v>
          </cell>
          <cell r="K10">
            <v>-92</v>
          </cell>
          <cell r="L10">
            <v>9</v>
          </cell>
          <cell r="M10">
            <v>788</v>
          </cell>
          <cell r="N10">
            <v>1160</v>
          </cell>
          <cell r="O10">
            <v>0</v>
          </cell>
          <cell r="P10" t="str">
            <v>-</v>
          </cell>
          <cell r="Q10">
            <v>6</v>
          </cell>
          <cell r="R10" t="str">
            <v>-</v>
          </cell>
          <cell r="S10">
            <v>33</v>
          </cell>
          <cell r="T10" t="str">
            <v>-</v>
          </cell>
          <cell r="U10">
            <v>771</v>
          </cell>
          <cell r="V10" t="str">
            <v>-</v>
          </cell>
          <cell r="W10">
            <v>11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682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311</v>
          </cell>
          <cell r="AH10" t="str">
            <v>-</v>
          </cell>
          <cell r="AI10" t="str">
            <v>-</v>
          </cell>
          <cell r="AJ10" t="str">
            <v>-</v>
          </cell>
          <cell r="AK10">
            <v>106</v>
          </cell>
          <cell r="AL10" t="str">
            <v>-</v>
          </cell>
          <cell r="AM10">
            <v>43.729189789123197</v>
          </cell>
          <cell r="AN10">
            <v>61</v>
          </cell>
          <cell r="AO10">
            <v>205</v>
          </cell>
          <cell r="AP10" t="str">
            <v>-</v>
          </cell>
          <cell r="AQ10">
            <v>315</v>
          </cell>
          <cell r="AR10" t="str">
            <v>-</v>
          </cell>
          <cell r="AS10">
            <v>0</v>
          </cell>
          <cell r="AT10" t="str">
            <v>-</v>
          </cell>
          <cell r="AU10">
            <v>137</v>
          </cell>
          <cell r="AV10" t="str">
            <v>-</v>
          </cell>
          <cell r="AW10">
            <v>25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694</v>
          </cell>
          <cell r="BB10">
            <v>988</v>
          </cell>
          <cell r="BC10">
            <v>38.51276359600444</v>
          </cell>
          <cell r="BD10">
            <v>51.9</v>
          </cell>
          <cell r="BE10" t="str">
            <v>-</v>
          </cell>
          <cell r="BF10" t="str">
            <v>-</v>
          </cell>
          <cell r="BG10">
            <v>587280.31000000006</v>
          </cell>
          <cell r="BH10">
            <v>505330</v>
          </cell>
          <cell r="BI10">
            <v>462776883.84999996</v>
          </cell>
          <cell r="BJ10">
            <v>586183376</v>
          </cell>
          <cell r="BK10">
            <v>454687305</v>
          </cell>
          <cell r="BL10" t="str">
            <v>-</v>
          </cell>
          <cell r="BM10">
            <v>8089578.8499999996</v>
          </cell>
          <cell r="BN10" t="str">
            <v>-</v>
          </cell>
          <cell r="BO10">
            <v>366671093.84999996</v>
          </cell>
          <cell r="BP10" t="str">
            <v>-</v>
          </cell>
          <cell r="BQ10">
            <v>8089578.8499999996</v>
          </cell>
          <cell r="BR10" t="str">
            <v>-</v>
          </cell>
          <cell r="BS10">
            <v>753</v>
          </cell>
          <cell r="BT10" t="str">
            <v>-</v>
          </cell>
          <cell r="BU10">
            <v>358581515</v>
          </cell>
          <cell r="BV10" t="str">
            <v>-</v>
          </cell>
          <cell r="BW10">
            <v>489</v>
          </cell>
          <cell r="BX10" t="str">
            <v>-</v>
          </cell>
          <cell r="BY10">
            <v>577</v>
          </cell>
          <cell r="BZ10" t="str">
            <v>-</v>
          </cell>
          <cell r="CA10">
            <v>83504156</v>
          </cell>
          <cell r="CB10" t="str">
            <v>-</v>
          </cell>
          <cell r="CC10">
            <v>744</v>
          </cell>
          <cell r="CD10" t="str">
            <v>-</v>
          </cell>
          <cell r="CE10">
            <v>572</v>
          </cell>
          <cell r="CF10" t="str">
            <v>-</v>
          </cell>
          <cell r="CG10">
            <v>0</v>
          </cell>
          <cell r="CH10" t="str">
            <v>-</v>
          </cell>
          <cell r="CI10">
            <v>167</v>
          </cell>
          <cell r="CJ10" t="str">
            <v>-</v>
          </cell>
          <cell r="CK10">
            <v>26</v>
          </cell>
          <cell r="CL10" t="str">
            <v>-</v>
          </cell>
          <cell r="CM10">
            <v>12129154</v>
          </cell>
          <cell r="CN10" t="str">
            <v>-</v>
          </cell>
          <cell r="CO10">
            <v>95633310</v>
          </cell>
          <cell r="CP10" t="str">
            <v>-</v>
          </cell>
          <cell r="CQ10">
            <v>0</v>
          </cell>
          <cell r="CR10" t="str">
            <v>-</v>
          </cell>
          <cell r="CS10">
            <v>-26</v>
          </cell>
          <cell r="CT10" t="str">
            <v>-</v>
          </cell>
          <cell r="CU10">
            <v>555</v>
          </cell>
          <cell r="CV10">
            <v>355</v>
          </cell>
          <cell r="CW10">
            <v>274</v>
          </cell>
          <cell r="CX10">
            <v>214</v>
          </cell>
          <cell r="CY10">
            <v>185</v>
          </cell>
          <cell r="CZ10">
            <v>150</v>
          </cell>
          <cell r="DA10">
            <v>148</v>
          </cell>
          <cell r="DB10">
            <v>114</v>
          </cell>
          <cell r="DC10">
            <v>79</v>
          </cell>
          <cell r="DD10">
            <v>63</v>
          </cell>
          <cell r="DE10">
            <v>57</v>
          </cell>
          <cell r="DF10">
            <v>60</v>
          </cell>
          <cell r="DG10">
            <v>284</v>
          </cell>
          <cell r="DH10">
            <v>237</v>
          </cell>
          <cell r="DI10">
            <v>24</v>
          </cell>
          <cell r="DJ10" t="str">
            <v>-</v>
          </cell>
          <cell r="DK10">
            <v>430</v>
          </cell>
          <cell r="DL10" t="str">
            <v>-</v>
          </cell>
          <cell r="DM10">
            <v>626</v>
          </cell>
          <cell r="DN10" t="str">
            <v>-</v>
          </cell>
          <cell r="DO10">
            <v>553</v>
          </cell>
          <cell r="DP10" t="str">
            <v>-</v>
          </cell>
          <cell r="DQ10">
            <v>0</v>
          </cell>
          <cell r="DR10" t="str">
            <v>-</v>
          </cell>
          <cell r="DS10">
            <v>167</v>
          </cell>
          <cell r="DT10" t="str">
            <v>-</v>
          </cell>
          <cell r="DU10">
            <v>26</v>
          </cell>
          <cell r="DV10" t="str">
            <v>-</v>
          </cell>
          <cell r="DW10">
            <v>0</v>
          </cell>
          <cell r="DX10" t="str">
            <v>-</v>
          </cell>
          <cell r="DY10">
            <v>33</v>
          </cell>
        </row>
        <row r="11">
          <cell r="C11">
            <v>700000056</v>
          </cell>
          <cell r="D11" t="str">
            <v>SECTOR GLACIAR DIANA</v>
          </cell>
          <cell r="E11">
            <v>2025</v>
          </cell>
          <cell r="F11">
            <v>202515</v>
          </cell>
          <cell r="G11">
            <v>0</v>
          </cell>
          <cell r="H11" t="str">
            <v>-</v>
          </cell>
          <cell r="I11">
            <v>0</v>
          </cell>
          <cell r="J11" t="str">
            <v>-</v>
          </cell>
          <cell r="K11">
            <v>0</v>
          </cell>
          <cell r="L11" t="str">
            <v>-</v>
          </cell>
          <cell r="M11">
            <v>0</v>
          </cell>
          <cell r="N11" t="str">
            <v>-</v>
          </cell>
          <cell r="O11">
            <v>0</v>
          </cell>
          <cell r="P11" t="str">
            <v>-</v>
          </cell>
          <cell r="Q11">
            <v>0</v>
          </cell>
          <cell r="R11" t="str">
            <v>-</v>
          </cell>
          <cell r="S11">
            <v>0</v>
          </cell>
          <cell r="T11" t="str">
            <v>-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0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0</v>
          </cell>
          <cell r="AH11" t="str">
            <v>-</v>
          </cell>
          <cell r="AI11" t="str">
            <v>-</v>
          </cell>
          <cell r="AJ11" t="str">
            <v>-</v>
          </cell>
          <cell r="AK11">
            <v>0</v>
          </cell>
          <cell r="AL11" t="str">
            <v>-</v>
          </cell>
          <cell r="AM11">
            <v>0</v>
          </cell>
          <cell r="AN11" t="str">
            <v>-</v>
          </cell>
          <cell r="AO11">
            <v>0</v>
          </cell>
          <cell r="AP11" t="str">
            <v>-</v>
          </cell>
          <cell r="AQ11">
            <v>0</v>
          </cell>
          <cell r="AR11" t="str">
            <v>-</v>
          </cell>
          <cell r="AS11">
            <v>0</v>
          </cell>
          <cell r="AT11" t="str">
            <v>-</v>
          </cell>
          <cell r="AU11">
            <v>0</v>
          </cell>
          <cell r="AV11" t="str">
            <v>-</v>
          </cell>
          <cell r="AW11">
            <v>0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0</v>
          </cell>
          <cell r="BB11" t="str">
            <v>-</v>
          </cell>
          <cell r="BC11">
            <v>0</v>
          </cell>
          <cell r="BD11" t="str">
            <v>-</v>
          </cell>
          <cell r="BE11" t="str">
            <v>-</v>
          </cell>
          <cell r="BF11" t="str">
            <v>-</v>
          </cell>
          <cell r="BG11">
            <v>0</v>
          </cell>
          <cell r="BH11" t="str">
            <v>-</v>
          </cell>
          <cell r="BI11">
            <v>0</v>
          </cell>
          <cell r="BJ11" t="str">
            <v>-</v>
          </cell>
          <cell r="BK11">
            <v>0</v>
          </cell>
          <cell r="BL11" t="str">
            <v>-</v>
          </cell>
          <cell r="BM11">
            <v>0</v>
          </cell>
          <cell r="BN11" t="str">
            <v>-</v>
          </cell>
          <cell r="BO11">
            <v>0</v>
          </cell>
          <cell r="BP11" t="str">
            <v>-</v>
          </cell>
          <cell r="BQ11">
            <v>0</v>
          </cell>
          <cell r="BR11" t="str">
            <v>-</v>
          </cell>
          <cell r="BS11">
            <v>0</v>
          </cell>
          <cell r="BT11" t="str">
            <v>-</v>
          </cell>
          <cell r="BU11">
            <v>0</v>
          </cell>
          <cell r="BV11" t="str">
            <v>-</v>
          </cell>
          <cell r="BW11">
            <v>0</v>
          </cell>
          <cell r="BX11" t="str">
            <v>-</v>
          </cell>
          <cell r="BY11">
            <v>0</v>
          </cell>
          <cell r="BZ11" t="str">
            <v>-</v>
          </cell>
          <cell r="CA11">
            <v>0</v>
          </cell>
          <cell r="CB11" t="str">
            <v>-</v>
          </cell>
          <cell r="CC11">
            <v>0</v>
          </cell>
          <cell r="CD11" t="str">
            <v>-</v>
          </cell>
          <cell r="CE11">
            <v>0</v>
          </cell>
          <cell r="CF11" t="str">
            <v>-</v>
          </cell>
          <cell r="CG11">
            <v>0</v>
          </cell>
          <cell r="CH11" t="str">
            <v>-</v>
          </cell>
          <cell r="CI11">
            <v>0</v>
          </cell>
          <cell r="CJ11" t="str">
            <v>-</v>
          </cell>
          <cell r="CK11">
            <v>0</v>
          </cell>
          <cell r="CL11" t="str">
            <v>-</v>
          </cell>
          <cell r="CM11">
            <v>0</v>
          </cell>
          <cell r="CN11" t="str">
            <v>-</v>
          </cell>
          <cell r="CO11">
            <v>0</v>
          </cell>
          <cell r="CP11" t="str">
            <v>-</v>
          </cell>
          <cell r="CQ11">
            <v>0</v>
          </cell>
          <cell r="CR11" t="str">
            <v>-</v>
          </cell>
          <cell r="CS11">
            <v>0</v>
          </cell>
          <cell r="CT11" t="str">
            <v>-</v>
          </cell>
          <cell r="CU11">
            <v>0</v>
          </cell>
          <cell r="CV11" t="str">
            <v>-</v>
          </cell>
          <cell r="CW11">
            <v>0</v>
          </cell>
          <cell r="CX11" t="str">
            <v>-</v>
          </cell>
          <cell r="CY11">
            <v>0</v>
          </cell>
          <cell r="CZ11" t="str">
            <v>-</v>
          </cell>
          <cell r="DA11">
            <v>0</v>
          </cell>
          <cell r="DB11" t="str">
            <v>-</v>
          </cell>
          <cell r="DC11">
            <v>0</v>
          </cell>
          <cell r="DD11" t="str">
            <v>-</v>
          </cell>
          <cell r="DE11">
            <v>0</v>
          </cell>
          <cell r="DF11" t="str">
            <v>-</v>
          </cell>
          <cell r="DG11">
            <v>0</v>
          </cell>
          <cell r="DH11" t="str">
            <v>-</v>
          </cell>
          <cell r="DI11">
            <v>0</v>
          </cell>
          <cell r="DJ11" t="str">
            <v>-</v>
          </cell>
          <cell r="DK11">
            <v>0</v>
          </cell>
          <cell r="DL11" t="str">
            <v>-</v>
          </cell>
          <cell r="DM11">
            <v>0</v>
          </cell>
          <cell r="DN11" t="str">
            <v>-</v>
          </cell>
          <cell r="DO11">
            <v>0</v>
          </cell>
          <cell r="DP11" t="str">
            <v>-</v>
          </cell>
          <cell r="DQ11">
            <v>0</v>
          </cell>
          <cell r="DR11" t="str">
            <v>-</v>
          </cell>
          <cell r="DS11">
            <v>0</v>
          </cell>
          <cell r="DT11" t="str">
            <v>-</v>
          </cell>
          <cell r="DU11">
            <v>0</v>
          </cell>
          <cell r="DV11" t="str">
            <v>-</v>
          </cell>
          <cell r="DW11">
            <v>0</v>
          </cell>
          <cell r="DX11" t="str">
            <v>-</v>
          </cell>
          <cell r="DY11">
            <v>0</v>
          </cell>
        </row>
        <row r="12">
          <cell r="C12">
            <v>700000057</v>
          </cell>
          <cell r="D12" t="str">
            <v>SECTOR AGUA LUZ</v>
          </cell>
          <cell r="E12">
            <v>2025</v>
          </cell>
          <cell r="F12">
            <v>202515</v>
          </cell>
          <cell r="G12">
            <v>1949</v>
          </cell>
          <cell r="H12">
            <v>2083</v>
          </cell>
          <cell r="I12">
            <v>962</v>
          </cell>
          <cell r="J12" t="str">
            <v>-</v>
          </cell>
          <cell r="K12">
            <v>8</v>
          </cell>
          <cell r="L12">
            <v>6</v>
          </cell>
          <cell r="M12">
            <v>1286</v>
          </cell>
          <cell r="N12">
            <v>1246</v>
          </cell>
          <cell r="O12">
            <v>0</v>
          </cell>
          <cell r="P12" t="str">
            <v>-</v>
          </cell>
          <cell r="Q12">
            <v>1</v>
          </cell>
          <cell r="R12" t="str">
            <v>-</v>
          </cell>
          <cell r="S12">
            <v>10</v>
          </cell>
          <cell r="T12" t="str">
            <v>-</v>
          </cell>
          <cell r="U12">
            <v>1280</v>
          </cell>
          <cell r="V12" t="str">
            <v>-</v>
          </cell>
          <cell r="W12">
            <v>5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1088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490</v>
          </cell>
          <cell r="AH12" t="str">
            <v>-</v>
          </cell>
          <cell r="AI12" t="str">
            <v>-</v>
          </cell>
          <cell r="AJ12" t="str">
            <v>-</v>
          </cell>
          <cell r="AK12">
            <v>198</v>
          </cell>
          <cell r="AL12" t="str">
            <v>-</v>
          </cell>
          <cell r="AM12">
            <v>65.982555156490506</v>
          </cell>
          <cell r="AN12">
            <v>64</v>
          </cell>
          <cell r="AO12">
            <v>292</v>
          </cell>
          <cell r="AP12" t="str">
            <v>-</v>
          </cell>
          <cell r="AQ12">
            <v>498</v>
          </cell>
          <cell r="AR12" t="str">
            <v>-</v>
          </cell>
          <cell r="AS12">
            <v>0</v>
          </cell>
          <cell r="AT12" t="str">
            <v>-</v>
          </cell>
          <cell r="AU12">
            <v>258</v>
          </cell>
          <cell r="AV12" t="str">
            <v>-</v>
          </cell>
          <cell r="AW12">
            <v>40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1133</v>
          </cell>
          <cell r="BB12">
            <v>1082</v>
          </cell>
          <cell r="BC12">
            <v>58.132375577219086</v>
          </cell>
          <cell r="BD12">
            <v>55.6</v>
          </cell>
          <cell r="BE12" t="str">
            <v>-</v>
          </cell>
          <cell r="BF12" t="str">
            <v>-</v>
          </cell>
          <cell r="BG12">
            <v>618662.94999999995</v>
          </cell>
          <cell r="BH12">
            <v>544030</v>
          </cell>
          <cell r="BI12">
            <v>795600558.16000009</v>
          </cell>
          <cell r="BJ12">
            <v>677860955</v>
          </cell>
          <cell r="BK12">
            <v>793122236</v>
          </cell>
          <cell r="BL12" t="str">
            <v>-</v>
          </cell>
          <cell r="BM12">
            <v>2478322.16</v>
          </cell>
          <cell r="BN12" t="str">
            <v>-</v>
          </cell>
          <cell r="BO12">
            <v>622681061.16000009</v>
          </cell>
          <cell r="BP12" t="str">
            <v>-</v>
          </cell>
          <cell r="BQ12">
            <v>2478322.16</v>
          </cell>
          <cell r="BR12" t="str">
            <v>-</v>
          </cell>
          <cell r="BS12">
            <v>1185</v>
          </cell>
          <cell r="BT12" t="str">
            <v>-</v>
          </cell>
          <cell r="BU12">
            <v>620202739</v>
          </cell>
          <cell r="BV12" t="str">
            <v>-</v>
          </cell>
          <cell r="BW12">
            <v>890</v>
          </cell>
          <cell r="BX12" t="str">
            <v>-</v>
          </cell>
          <cell r="BY12">
            <v>530</v>
          </cell>
          <cell r="BZ12" t="str">
            <v>-</v>
          </cell>
          <cell r="CA12">
            <v>154148648</v>
          </cell>
          <cell r="CB12" t="str">
            <v>-</v>
          </cell>
          <cell r="CC12">
            <v>663</v>
          </cell>
          <cell r="CD12" t="str">
            <v>-</v>
          </cell>
          <cell r="CE12">
            <v>667</v>
          </cell>
          <cell r="CF12" t="str">
            <v>-</v>
          </cell>
          <cell r="CG12">
            <v>0</v>
          </cell>
          <cell r="CH12" t="str">
            <v>-</v>
          </cell>
          <cell r="CI12">
            <v>281</v>
          </cell>
          <cell r="CJ12" t="str">
            <v>-</v>
          </cell>
          <cell r="CK12">
            <v>40</v>
          </cell>
          <cell r="CL12" t="str">
            <v>-</v>
          </cell>
          <cell r="CM12">
            <v>18770849</v>
          </cell>
          <cell r="CN12" t="str">
            <v>-</v>
          </cell>
          <cell r="CO12">
            <v>172919497</v>
          </cell>
          <cell r="CP12" t="str">
            <v>-</v>
          </cell>
          <cell r="CQ12">
            <v>0</v>
          </cell>
          <cell r="CR12" t="str">
            <v>-</v>
          </cell>
          <cell r="CS12">
            <v>5</v>
          </cell>
          <cell r="CT12" t="str">
            <v>-</v>
          </cell>
          <cell r="CU12">
            <v>348</v>
          </cell>
          <cell r="CV12">
            <v>371</v>
          </cell>
          <cell r="CW12">
            <v>175</v>
          </cell>
          <cell r="CX12">
            <v>200</v>
          </cell>
          <cell r="CY12">
            <v>140</v>
          </cell>
          <cell r="CZ12">
            <v>143</v>
          </cell>
          <cell r="DA12">
            <v>98</v>
          </cell>
          <cell r="DB12">
            <v>92</v>
          </cell>
          <cell r="DC12">
            <v>79</v>
          </cell>
          <cell r="DD12">
            <v>86</v>
          </cell>
          <cell r="DE12">
            <v>55</v>
          </cell>
          <cell r="DF12">
            <v>59</v>
          </cell>
          <cell r="DG12">
            <v>232</v>
          </cell>
          <cell r="DH12">
            <v>237</v>
          </cell>
          <cell r="DI12">
            <v>46</v>
          </cell>
          <cell r="DJ12" t="str">
            <v>-</v>
          </cell>
          <cell r="DK12">
            <v>422</v>
          </cell>
          <cell r="DL12" t="str">
            <v>-</v>
          </cell>
          <cell r="DM12">
            <v>565</v>
          </cell>
          <cell r="DN12" t="str">
            <v>-</v>
          </cell>
          <cell r="DO12">
            <v>644</v>
          </cell>
          <cell r="DP12" t="str">
            <v>-</v>
          </cell>
          <cell r="DQ12">
            <v>0</v>
          </cell>
          <cell r="DR12" t="str">
            <v>-</v>
          </cell>
          <cell r="DS12">
            <v>278</v>
          </cell>
          <cell r="DT12" t="str">
            <v>-</v>
          </cell>
          <cell r="DU12">
            <v>40</v>
          </cell>
          <cell r="DV12" t="str">
            <v>-</v>
          </cell>
          <cell r="DW12">
            <v>0</v>
          </cell>
          <cell r="DX12" t="str">
            <v>-</v>
          </cell>
          <cell r="DY12">
            <v>60</v>
          </cell>
        </row>
        <row r="13">
          <cell r="C13">
            <v>700000058</v>
          </cell>
          <cell r="D13" t="str">
            <v>SECTOR AMAZONAS CAROLINA</v>
          </cell>
          <cell r="E13">
            <v>2025</v>
          </cell>
          <cell r="F13">
            <v>202515</v>
          </cell>
          <cell r="G13">
            <v>2024</v>
          </cell>
          <cell r="H13">
            <v>2029</v>
          </cell>
          <cell r="I13">
            <v>834</v>
          </cell>
          <cell r="J13" t="str">
            <v>-</v>
          </cell>
          <cell r="K13">
            <v>12</v>
          </cell>
          <cell r="L13">
            <v>6</v>
          </cell>
          <cell r="M13">
            <v>1295</v>
          </cell>
          <cell r="N13">
            <v>1253</v>
          </cell>
          <cell r="O13">
            <v>0</v>
          </cell>
          <cell r="P13" t="str">
            <v>-</v>
          </cell>
          <cell r="Q13">
            <v>5</v>
          </cell>
          <cell r="R13" t="str">
            <v>-</v>
          </cell>
          <cell r="S13">
            <v>28</v>
          </cell>
          <cell r="T13" t="str">
            <v>-</v>
          </cell>
          <cell r="U13">
            <v>1281</v>
          </cell>
          <cell r="V13" t="str">
            <v>-</v>
          </cell>
          <cell r="W13">
            <v>9</v>
          </cell>
          <cell r="X13" t="str">
            <v>-</v>
          </cell>
          <cell r="Y13" t="str">
            <v>-</v>
          </cell>
          <cell r="Z13" t="str">
            <v>-</v>
          </cell>
          <cell r="AA13">
            <v>1055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614</v>
          </cell>
          <cell r="AH13" t="str">
            <v>-</v>
          </cell>
          <cell r="AI13" t="str">
            <v>-</v>
          </cell>
          <cell r="AJ13" t="str">
            <v>-</v>
          </cell>
          <cell r="AK13">
            <v>240</v>
          </cell>
          <cell r="AL13" t="str">
            <v>-</v>
          </cell>
          <cell r="AM13">
            <v>63.98221343873518</v>
          </cell>
          <cell r="AN13">
            <v>62</v>
          </cell>
          <cell r="AO13">
            <v>374</v>
          </cell>
          <cell r="AP13" t="str">
            <v>-</v>
          </cell>
          <cell r="AQ13">
            <v>454</v>
          </cell>
          <cell r="AR13" t="str">
            <v>-</v>
          </cell>
          <cell r="AS13">
            <v>0</v>
          </cell>
          <cell r="AT13" t="str">
            <v>-</v>
          </cell>
          <cell r="AU13">
            <v>204</v>
          </cell>
          <cell r="AV13" t="str">
            <v>-</v>
          </cell>
          <cell r="AW13">
            <v>23</v>
          </cell>
          <cell r="AX13" t="str">
            <v>-</v>
          </cell>
          <cell r="AY13" t="str">
            <v>-</v>
          </cell>
          <cell r="AZ13" t="str">
            <v>-</v>
          </cell>
          <cell r="BA13">
            <v>1113</v>
          </cell>
          <cell r="BB13">
            <v>1103</v>
          </cell>
          <cell r="BC13">
            <v>54.990118577075094</v>
          </cell>
          <cell r="BD13">
            <v>54.6</v>
          </cell>
          <cell r="BE13" t="str">
            <v>-</v>
          </cell>
          <cell r="BF13" t="str">
            <v>-</v>
          </cell>
          <cell r="BG13">
            <v>522304.74</v>
          </cell>
          <cell r="BH13">
            <v>473066</v>
          </cell>
          <cell r="BI13">
            <v>676384633.29999995</v>
          </cell>
          <cell r="BJ13">
            <v>592751630</v>
          </cell>
          <cell r="BK13">
            <v>670639242</v>
          </cell>
          <cell r="BL13" t="str">
            <v>-</v>
          </cell>
          <cell r="BM13">
            <v>5745391.2999999998</v>
          </cell>
          <cell r="BN13" t="str">
            <v>-</v>
          </cell>
          <cell r="BO13">
            <v>545123853.29999995</v>
          </cell>
          <cell r="BP13" t="str">
            <v>-</v>
          </cell>
          <cell r="BQ13">
            <v>5745391.2999999998</v>
          </cell>
          <cell r="BR13" t="str">
            <v>-</v>
          </cell>
          <cell r="BS13">
            <v>1212</v>
          </cell>
          <cell r="BT13" t="str">
            <v>-</v>
          </cell>
          <cell r="BU13">
            <v>539378462</v>
          </cell>
          <cell r="BV13" t="str">
            <v>-</v>
          </cell>
          <cell r="BW13">
            <v>763</v>
          </cell>
          <cell r="BX13" t="str">
            <v>-</v>
          </cell>
          <cell r="BY13">
            <v>594</v>
          </cell>
          <cell r="BZ13" t="str">
            <v>-</v>
          </cell>
          <cell r="CA13">
            <v>116505185</v>
          </cell>
          <cell r="CB13" t="str">
            <v>-</v>
          </cell>
          <cell r="CC13">
            <v>784</v>
          </cell>
          <cell r="CD13" t="str">
            <v>-</v>
          </cell>
          <cell r="CE13">
            <v>619</v>
          </cell>
          <cell r="CF13" t="str">
            <v>-</v>
          </cell>
          <cell r="CG13">
            <v>0</v>
          </cell>
          <cell r="CH13" t="str">
            <v>-</v>
          </cell>
          <cell r="CI13">
            <v>217</v>
          </cell>
          <cell r="CJ13" t="str">
            <v>-</v>
          </cell>
          <cell r="CK13">
            <v>23</v>
          </cell>
          <cell r="CL13" t="str">
            <v>-</v>
          </cell>
          <cell r="CM13">
            <v>14755595</v>
          </cell>
          <cell r="CN13" t="str">
            <v>-</v>
          </cell>
          <cell r="CO13">
            <v>131260780</v>
          </cell>
          <cell r="CP13" t="str">
            <v>-</v>
          </cell>
          <cell r="CQ13">
            <v>0</v>
          </cell>
          <cell r="CR13" t="str">
            <v>-</v>
          </cell>
          <cell r="CS13">
            <v>27</v>
          </cell>
          <cell r="CT13" t="str">
            <v>-</v>
          </cell>
          <cell r="CU13">
            <v>402</v>
          </cell>
          <cell r="CV13">
            <v>378</v>
          </cell>
          <cell r="CW13">
            <v>203</v>
          </cell>
          <cell r="CX13">
            <v>225</v>
          </cell>
          <cell r="CY13">
            <v>124</v>
          </cell>
          <cell r="CZ13">
            <v>138</v>
          </cell>
          <cell r="DA13">
            <v>100</v>
          </cell>
          <cell r="DB13">
            <v>113</v>
          </cell>
          <cell r="DC13">
            <v>70</v>
          </cell>
          <cell r="DD13">
            <v>83</v>
          </cell>
          <cell r="DE13">
            <v>43</v>
          </cell>
          <cell r="DF13">
            <v>44</v>
          </cell>
          <cell r="DG13">
            <v>213</v>
          </cell>
          <cell r="DH13">
            <v>240</v>
          </cell>
          <cell r="DI13">
            <v>35</v>
          </cell>
          <cell r="DJ13" t="str">
            <v>-</v>
          </cell>
          <cell r="DK13">
            <v>500</v>
          </cell>
          <cell r="DL13" t="str">
            <v>-</v>
          </cell>
          <cell r="DM13">
            <v>690</v>
          </cell>
          <cell r="DN13" t="str">
            <v>-</v>
          </cell>
          <cell r="DO13">
            <v>597</v>
          </cell>
          <cell r="DP13" t="str">
            <v>-</v>
          </cell>
          <cell r="DQ13">
            <v>0</v>
          </cell>
          <cell r="DR13" t="str">
            <v>-</v>
          </cell>
          <cell r="DS13">
            <v>214</v>
          </cell>
          <cell r="DT13" t="str">
            <v>-</v>
          </cell>
          <cell r="DU13">
            <v>23</v>
          </cell>
          <cell r="DV13" t="str">
            <v>-</v>
          </cell>
          <cell r="DW13">
            <v>0</v>
          </cell>
          <cell r="DX13" t="str">
            <v>-</v>
          </cell>
          <cell r="DY13">
            <v>70</v>
          </cell>
        </row>
        <row r="14">
          <cell r="C14">
            <v>700000059</v>
          </cell>
          <cell r="D14" t="str">
            <v>SECTOR MAR CAROLINA</v>
          </cell>
          <cell r="E14">
            <v>2025</v>
          </cell>
          <cell r="F14">
            <v>202515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 t="str">
            <v>-</v>
          </cell>
          <cell r="CN14" t="str">
            <v>-</v>
          </cell>
          <cell r="CO14" t="str">
            <v>-</v>
          </cell>
          <cell r="CP14" t="str">
            <v>-</v>
          </cell>
          <cell r="CQ14" t="str">
            <v>-</v>
          </cell>
          <cell r="CR14" t="str">
            <v>-</v>
          </cell>
          <cell r="CS14" t="str">
            <v>-</v>
          </cell>
          <cell r="CT14" t="str">
            <v>-</v>
          </cell>
          <cell r="CU14" t="str">
            <v>-</v>
          </cell>
          <cell r="CV14" t="str">
            <v>-</v>
          </cell>
          <cell r="CW14" t="str">
            <v>-</v>
          </cell>
          <cell r="CX14" t="str">
            <v>-</v>
          </cell>
          <cell r="CY14" t="str">
            <v>-</v>
          </cell>
          <cell r="CZ14" t="str">
            <v>-</v>
          </cell>
          <cell r="DA14" t="str">
            <v>-</v>
          </cell>
          <cell r="DB14" t="str">
            <v>-</v>
          </cell>
          <cell r="DC14" t="str">
            <v>-</v>
          </cell>
          <cell r="DD14" t="str">
            <v>-</v>
          </cell>
          <cell r="DE14" t="str">
            <v>-</v>
          </cell>
          <cell r="DF14" t="str">
            <v>-</v>
          </cell>
          <cell r="DG14" t="str">
            <v>-</v>
          </cell>
          <cell r="DH14" t="str">
            <v>-</v>
          </cell>
          <cell r="DI14" t="str">
            <v>-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</row>
        <row r="15">
          <cell r="C15">
            <v>700000062</v>
          </cell>
          <cell r="D15" t="str">
            <v>SECTOR ARROYO LILIANA</v>
          </cell>
          <cell r="E15">
            <v>2025</v>
          </cell>
          <cell r="F15">
            <v>202515</v>
          </cell>
          <cell r="G15">
            <v>1970</v>
          </cell>
          <cell r="H15">
            <v>2090</v>
          </cell>
          <cell r="I15">
            <v>899</v>
          </cell>
          <cell r="J15" t="str">
            <v>-</v>
          </cell>
          <cell r="K15">
            <v>-7</v>
          </cell>
          <cell r="L15">
            <v>6</v>
          </cell>
          <cell r="M15">
            <v>1251</v>
          </cell>
          <cell r="N15">
            <v>1231</v>
          </cell>
          <cell r="O15">
            <v>0</v>
          </cell>
          <cell r="P15" t="str">
            <v>-</v>
          </cell>
          <cell r="Q15">
            <v>8</v>
          </cell>
          <cell r="R15" t="str">
            <v>-</v>
          </cell>
          <cell r="S15">
            <v>27</v>
          </cell>
          <cell r="T15" t="str">
            <v>-</v>
          </cell>
          <cell r="U15">
            <v>1233</v>
          </cell>
          <cell r="V15" t="str">
            <v>-</v>
          </cell>
          <cell r="W15">
            <v>10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1057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515</v>
          </cell>
          <cell r="AH15" t="str">
            <v>-</v>
          </cell>
          <cell r="AI15" t="str">
            <v>-</v>
          </cell>
          <cell r="AJ15" t="str">
            <v>-</v>
          </cell>
          <cell r="AK15">
            <v>194</v>
          </cell>
          <cell r="AL15" t="str">
            <v>-</v>
          </cell>
          <cell r="AM15">
            <v>63.502538071065992</v>
          </cell>
          <cell r="AN15">
            <v>62</v>
          </cell>
          <cell r="AO15">
            <v>321</v>
          </cell>
          <cell r="AP15" t="str">
            <v>-</v>
          </cell>
          <cell r="AQ15">
            <v>474</v>
          </cell>
          <cell r="AR15" t="str">
            <v>-</v>
          </cell>
          <cell r="AS15">
            <v>0</v>
          </cell>
          <cell r="AT15" t="str">
            <v>-</v>
          </cell>
          <cell r="AU15">
            <v>228</v>
          </cell>
          <cell r="AV15" t="str">
            <v>-</v>
          </cell>
          <cell r="AW15">
            <v>34</v>
          </cell>
          <cell r="AX15" t="str">
            <v>-</v>
          </cell>
          <cell r="AY15" t="str">
            <v>-</v>
          </cell>
          <cell r="AZ15" t="str">
            <v>-</v>
          </cell>
          <cell r="BA15">
            <v>1116</v>
          </cell>
          <cell r="BB15">
            <v>1107</v>
          </cell>
          <cell r="BC15">
            <v>56.649746192893403</v>
          </cell>
          <cell r="BD15">
            <v>55.8</v>
          </cell>
          <cell r="BE15" t="str">
            <v>-</v>
          </cell>
          <cell r="BF15" t="str">
            <v>-</v>
          </cell>
          <cell r="BG15">
            <v>606152.25</v>
          </cell>
          <cell r="BH15">
            <v>527179</v>
          </cell>
          <cell r="BI15">
            <v>758296468.61000001</v>
          </cell>
          <cell r="BJ15">
            <v>648957253</v>
          </cell>
          <cell r="BK15">
            <v>750741084</v>
          </cell>
          <cell r="BL15" t="str">
            <v>-</v>
          </cell>
          <cell r="BM15">
            <v>7555384.6100000003</v>
          </cell>
          <cell r="BN15" t="str">
            <v>-</v>
          </cell>
          <cell r="BO15">
            <v>610845051.61000001</v>
          </cell>
          <cell r="BP15" t="str">
            <v>-</v>
          </cell>
          <cell r="BQ15">
            <v>7555384.6100000003</v>
          </cell>
          <cell r="BR15" t="str">
            <v>-</v>
          </cell>
          <cell r="BS15">
            <v>1197</v>
          </cell>
          <cell r="BT15" t="str">
            <v>-</v>
          </cell>
          <cell r="BU15">
            <v>603289667</v>
          </cell>
          <cell r="BV15" t="str">
            <v>-</v>
          </cell>
          <cell r="BW15">
            <v>801</v>
          </cell>
          <cell r="BX15" t="str">
            <v>-</v>
          </cell>
          <cell r="BY15">
            <v>511</v>
          </cell>
          <cell r="BZ15" t="str">
            <v>-</v>
          </cell>
          <cell r="CA15">
            <v>130651713</v>
          </cell>
          <cell r="CB15" t="str">
            <v>-</v>
          </cell>
          <cell r="CC15">
            <v>699</v>
          </cell>
          <cell r="CD15" t="str">
            <v>-</v>
          </cell>
          <cell r="CE15">
            <v>634</v>
          </cell>
          <cell r="CF15" t="str">
            <v>-</v>
          </cell>
          <cell r="CG15">
            <v>0</v>
          </cell>
          <cell r="CH15" t="str">
            <v>-</v>
          </cell>
          <cell r="CI15">
            <v>246</v>
          </cell>
          <cell r="CJ15" t="str">
            <v>-</v>
          </cell>
          <cell r="CK15">
            <v>35</v>
          </cell>
          <cell r="CL15" t="str">
            <v>-</v>
          </cell>
          <cell r="CM15">
            <v>16799704</v>
          </cell>
          <cell r="CN15" t="str">
            <v>-</v>
          </cell>
          <cell r="CO15">
            <v>147451417</v>
          </cell>
          <cell r="CP15" t="str">
            <v>-</v>
          </cell>
          <cell r="CQ15">
            <v>0</v>
          </cell>
          <cell r="CR15" t="str">
            <v>-</v>
          </cell>
          <cell r="CS15">
            <v>13</v>
          </cell>
          <cell r="CT15" t="str">
            <v>-</v>
          </cell>
          <cell r="CU15">
            <v>387</v>
          </cell>
          <cell r="CV15">
            <v>374</v>
          </cell>
          <cell r="CW15">
            <v>216</v>
          </cell>
          <cell r="CX15">
            <v>227</v>
          </cell>
          <cell r="CY15">
            <v>116</v>
          </cell>
          <cell r="CZ15">
            <v>128</v>
          </cell>
          <cell r="DA15">
            <v>73</v>
          </cell>
          <cell r="DB15">
            <v>94</v>
          </cell>
          <cell r="DC15">
            <v>46</v>
          </cell>
          <cell r="DD15">
            <v>45</v>
          </cell>
          <cell r="DE15">
            <v>36</v>
          </cell>
          <cell r="DF15">
            <v>35</v>
          </cell>
          <cell r="DG15">
            <v>155</v>
          </cell>
          <cell r="DH15">
            <v>174</v>
          </cell>
          <cell r="DI15">
            <v>33</v>
          </cell>
          <cell r="DJ15" t="str">
            <v>-</v>
          </cell>
          <cell r="DK15">
            <v>424</v>
          </cell>
          <cell r="DL15" t="str">
            <v>-</v>
          </cell>
          <cell r="DM15">
            <v>647</v>
          </cell>
          <cell r="DN15" t="str">
            <v>-</v>
          </cell>
          <cell r="DO15">
            <v>620</v>
          </cell>
          <cell r="DP15" t="str">
            <v>-</v>
          </cell>
          <cell r="DQ15">
            <v>0</v>
          </cell>
          <cell r="DR15" t="str">
            <v>-</v>
          </cell>
          <cell r="DS15">
            <v>244</v>
          </cell>
          <cell r="DT15" t="str">
            <v>-</v>
          </cell>
          <cell r="DU15">
            <v>35</v>
          </cell>
          <cell r="DV15" t="str">
            <v>-</v>
          </cell>
          <cell r="DW15">
            <v>0</v>
          </cell>
          <cell r="DX15" t="str">
            <v>-</v>
          </cell>
          <cell r="DY15">
            <v>51</v>
          </cell>
        </row>
        <row r="16">
          <cell r="C16">
            <v>700000063</v>
          </cell>
          <cell r="D16" t="str">
            <v>SECTOR RÍO VERONIQUE</v>
          </cell>
          <cell r="E16">
            <v>2025</v>
          </cell>
          <cell r="F16">
            <v>202515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 t="str">
            <v>-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</row>
        <row r="17">
          <cell r="C17">
            <v>700000064</v>
          </cell>
          <cell r="D17" t="str">
            <v>SECTOR TORRENTE MAIRA</v>
          </cell>
          <cell r="E17">
            <v>2025</v>
          </cell>
          <cell r="F17">
            <v>202515</v>
          </cell>
          <cell r="G17">
            <v>1409</v>
          </cell>
          <cell r="H17">
            <v>1491</v>
          </cell>
          <cell r="I17">
            <v>632</v>
          </cell>
          <cell r="J17" t="str">
            <v>-</v>
          </cell>
          <cell r="K17">
            <v>-6</v>
          </cell>
          <cell r="L17">
            <v>6</v>
          </cell>
          <cell r="M17">
            <v>899</v>
          </cell>
          <cell r="N17">
            <v>913</v>
          </cell>
          <cell r="O17">
            <v>0</v>
          </cell>
          <cell r="P17" t="str">
            <v>-</v>
          </cell>
          <cell r="Q17">
            <v>1</v>
          </cell>
          <cell r="R17" t="str">
            <v>-</v>
          </cell>
          <cell r="S17">
            <v>11</v>
          </cell>
          <cell r="T17" t="str">
            <v>-</v>
          </cell>
          <cell r="U17">
            <v>893</v>
          </cell>
          <cell r="V17" t="str">
            <v>-</v>
          </cell>
          <cell r="W17">
            <v>5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704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370</v>
          </cell>
          <cell r="AH17" t="str">
            <v>-</v>
          </cell>
          <cell r="AI17" t="str">
            <v>-</v>
          </cell>
          <cell r="AJ17" t="str">
            <v>-</v>
          </cell>
          <cell r="AK17">
            <v>195</v>
          </cell>
          <cell r="AL17" t="str">
            <v>-</v>
          </cell>
          <cell r="AM17">
            <v>63.804116394606105</v>
          </cell>
          <cell r="AN17">
            <v>64.2</v>
          </cell>
          <cell r="AO17">
            <v>175</v>
          </cell>
          <cell r="AP17" t="str">
            <v>-</v>
          </cell>
          <cell r="AQ17">
            <v>343</v>
          </cell>
          <cell r="AR17" t="str">
            <v>-</v>
          </cell>
          <cell r="AS17">
            <v>0</v>
          </cell>
          <cell r="AT17" t="str">
            <v>-</v>
          </cell>
          <cell r="AU17">
            <v>152</v>
          </cell>
          <cell r="AV17" t="str">
            <v>-</v>
          </cell>
          <cell r="AW17">
            <v>34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765</v>
          </cell>
          <cell r="BB17">
            <v>769</v>
          </cell>
          <cell r="BC17">
            <v>54.293825408090846</v>
          </cell>
          <cell r="BD17">
            <v>54.1</v>
          </cell>
          <cell r="BE17" t="str">
            <v>-</v>
          </cell>
          <cell r="BF17" t="str">
            <v>-</v>
          </cell>
          <cell r="BG17">
            <v>678430.24</v>
          </cell>
          <cell r="BH17">
            <v>588385</v>
          </cell>
          <cell r="BI17">
            <v>609908784.10000002</v>
          </cell>
          <cell r="BJ17">
            <v>537195112</v>
          </cell>
          <cell r="BK17">
            <v>603074829</v>
          </cell>
          <cell r="BL17" t="str">
            <v>-</v>
          </cell>
          <cell r="BM17">
            <v>6833955.0999999996</v>
          </cell>
          <cell r="BN17" t="str">
            <v>-</v>
          </cell>
          <cell r="BO17">
            <v>468191854.10000002</v>
          </cell>
          <cell r="BP17" t="str">
            <v>-</v>
          </cell>
          <cell r="BQ17">
            <v>6833955.0999999996</v>
          </cell>
          <cell r="BR17" t="str">
            <v>-</v>
          </cell>
          <cell r="BS17">
            <v>750</v>
          </cell>
          <cell r="BT17" t="str">
            <v>-</v>
          </cell>
          <cell r="BU17">
            <v>461357899</v>
          </cell>
          <cell r="BV17" t="str">
            <v>-</v>
          </cell>
          <cell r="BW17">
            <v>636</v>
          </cell>
          <cell r="BX17" t="str">
            <v>-</v>
          </cell>
          <cell r="BY17">
            <v>504</v>
          </cell>
          <cell r="BZ17" t="str">
            <v>-</v>
          </cell>
          <cell r="CA17">
            <v>130410809</v>
          </cell>
          <cell r="CB17" t="str">
            <v>-</v>
          </cell>
          <cell r="CC17">
            <v>431</v>
          </cell>
          <cell r="CD17" t="str">
            <v>-</v>
          </cell>
          <cell r="CE17">
            <v>451</v>
          </cell>
          <cell r="CF17" t="str">
            <v>-</v>
          </cell>
          <cell r="CG17">
            <v>0</v>
          </cell>
          <cell r="CH17" t="str">
            <v>-</v>
          </cell>
          <cell r="CI17">
            <v>165</v>
          </cell>
          <cell r="CJ17" t="str">
            <v>-</v>
          </cell>
          <cell r="CK17">
            <v>35</v>
          </cell>
          <cell r="CL17" t="str">
            <v>-</v>
          </cell>
          <cell r="CM17">
            <v>11306121</v>
          </cell>
          <cell r="CN17" t="str">
            <v>-</v>
          </cell>
          <cell r="CO17">
            <v>141716930</v>
          </cell>
          <cell r="CP17" t="str">
            <v>-</v>
          </cell>
          <cell r="CQ17">
            <v>0</v>
          </cell>
          <cell r="CR17" t="str">
            <v>-</v>
          </cell>
          <cell r="CS17">
            <v>1</v>
          </cell>
          <cell r="CT17" t="str">
            <v>-</v>
          </cell>
          <cell r="CU17">
            <v>285</v>
          </cell>
          <cell r="CV17">
            <v>272</v>
          </cell>
          <cell r="CW17">
            <v>132</v>
          </cell>
          <cell r="CX17">
            <v>143</v>
          </cell>
          <cell r="CY17">
            <v>93</v>
          </cell>
          <cell r="CZ17">
            <v>92</v>
          </cell>
          <cell r="DA17">
            <v>80</v>
          </cell>
          <cell r="DB17">
            <v>85</v>
          </cell>
          <cell r="DC17">
            <v>53</v>
          </cell>
          <cell r="DD17">
            <v>51</v>
          </cell>
          <cell r="DE17">
            <v>44</v>
          </cell>
          <cell r="DF17">
            <v>43</v>
          </cell>
          <cell r="DG17">
            <v>177</v>
          </cell>
          <cell r="DH17">
            <v>179</v>
          </cell>
          <cell r="DI17">
            <v>36</v>
          </cell>
          <cell r="DJ17" t="str">
            <v>-</v>
          </cell>
          <cell r="DK17">
            <v>419</v>
          </cell>
          <cell r="DL17" t="str">
            <v>-</v>
          </cell>
          <cell r="DM17">
            <v>358</v>
          </cell>
          <cell r="DN17" t="str">
            <v>-</v>
          </cell>
          <cell r="DO17">
            <v>435</v>
          </cell>
          <cell r="DP17" t="str">
            <v>-</v>
          </cell>
          <cell r="DQ17">
            <v>0</v>
          </cell>
          <cell r="DR17" t="str">
            <v>-</v>
          </cell>
          <cell r="DS17">
            <v>162</v>
          </cell>
          <cell r="DT17" t="str">
            <v>-</v>
          </cell>
          <cell r="DU17">
            <v>35</v>
          </cell>
          <cell r="DV17" t="str">
            <v>-</v>
          </cell>
          <cell r="DW17">
            <v>0</v>
          </cell>
          <cell r="DX17" t="str">
            <v>-</v>
          </cell>
          <cell r="DY17">
            <v>47</v>
          </cell>
        </row>
        <row r="18">
          <cell r="C18">
            <v>700000068</v>
          </cell>
          <cell r="D18" t="str">
            <v>SECTOR CASCADA OLGA</v>
          </cell>
          <cell r="E18">
            <v>2025</v>
          </cell>
          <cell r="F18">
            <v>202515</v>
          </cell>
          <cell r="G18">
            <v>1670</v>
          </cell>
          <cell r="H18">
            <v>1764</v>
          </cell>
          <cell r="I18">
            <v>853</v>
          </cell>
          <cell r="J18" t="str">
            <v>-</v>
          </cell>
          <cell r="K18">
            <v>42</v>
          </cell>
          <cell r="L18">
            <v>7</v>
          </cell>
          <cell r="M18">
            <v>1111</v>
          </cell>
          <cell r="N18">
            <v>1089</v>
          </cell>
          <cell r="O18">
            <v>0</v>
          </cell>
          <cell r="P18" t="str">
            <v>-</v>
          </cell>
          <cell r="Q18">
            <v>4</v>
          </cell>
          <cell r="R18" t="str">
            <v>-</v>
          </cell>
          <cell r="S18">
            <v>12</v>
          </cell>
          <cell r="T18" t="str">
            <v>-</v>
          </cell>
          <cell r="U18">
            <v>1104</v>
          </cell>
          <cell r="V18" t="str">
            <v>-</v>
          </cell>
          <cell r="W18">
            <v>3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943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398</v>
          </cell>
          <cell r="AH18" t="str">
            <v>-</v>
          </cell>
          <cell r="AI18" t="str">
            <v>-</v>
          </cell>
          <cell r="AJ18" t="str">
            <v>-</v>
          </cell>
          <cell r="AK18">
            <v>168</v>
          </cell>
          <cell r="AL18" t="str">
            <v>-</v>
          </cell>
          <cell r="AM18">
            <v>66.52694610778444</v>
          </cell>
          <cell r="AN18">
            <v>66.599999999999994</v>
          </cell>
          <cell r="AO18">
            <v>230</v>
          </cell>
          <cell r="AP18" t="str">
            <v>-</v>
          </cell>
          <cell r="AQ18">
            <v>444</v>
          </cell>
          <cell r="AR18" t="str">
            <v>-</v>
          </cell>
          <cell r="AS18">
            <v>0</v>
          </cell>
          <cell r="AT18" t="str">
            <v>-</v>
          </cell>
          <cell r="AU18">
            <v>228</v>
          </cell>
          <cell r="AV18" t="str">
            <v>-</v>
          </cell>
          <cell r="AW18">
            <v>41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978</v>
          </cell>
          <cell r="BB18">
            <v>959</v>
          </cell>
          <cell r="BC18">
            <v>58.562874251497007</v>
          </cell>
          <cell r="BD18">
            <v>58.7</v>
          </cell>
          <cell r="BE18" t="str">
            <v>-</v>
          </cell>
          <cell r="BF18" t="str">
            <v>-</v>
          </cell>
          <cell r="BG18">
            <v>613869.06000000006</v>
          </cell>
          <cell r="BH18">
            <v>544091</v>
          </cell>
          <cell r="BI18">
            <v>682008528.10000002</v>
          </cell>
          <cell r="BJ18">
            <v>592515577</v>
          </cell>
          <cell r="BK18">
            <v>679221462</v>
          </cell>
          <cell r="BL18" t="str">
            <v>-</v>
          </cell>
          <cell r="BM18">
            <v>2787066.1</v>
          </cell>
          <cell r="BN18" t="str">
            <v>-</v>
          </cell>
          <cell r="BO18">
            <v>500090964.10000002</v>
          </cell>
          <cell r="BP18" t="str">
            <v>-</v>
          </cell>
          <cell r="BQ18">
            <v>2787066.1</v>
          </cell>
          <cell r="BR18" t="str">
            <v>-</v>
          </cell>
          <cell r="BS18">
            <v>980</v>
          </cell>
          <cell r="BT18" t="str">
            <v>-</v>
          </cell>
          <cell r="BU18">
            <v>497303898</v>
          </cell>
          <cell r="BV18" t="str">
            <v>-</v>
          </cell>
          <cell r="BW18">
            <v>856</v>
          </cell>
          <cell r="BX18" t="str">
            <v>-</v>
          </cell>
          <cell r="BY18">
            <v>426</v>
          </cell>
          <cell r="BZ18" t="str">
            <v>-</v>
          </cell>
          <cell r="CA18">
            <v>164818724</v>
          </cell>
          <cell r="CB18" t="str">
            <v>-</v>
          </cell>
          <cell r="CC18">
            <v>566</v>
          </cell>
          <cell r="CD18" t="str">
            <v>-</v>
          </cell>
          <cell r="CE18">
            <v>589</v>
          </cell>
          <cell r="CF18" t="str">
            <v>-</v>
          </cell>
          <cell r="CG18">
            <v>0</v>
          </cell>
          <cell r="CH18" t="str">
            <v>-</v>
          </cell>
          <cell r="CI18">
            <v>240</v>
          </cell>
          <cell r="CJ18" t="str">
            <v>-</v>
          </cell>
          <cell r="CK18">
            <v>42</v>
          </cell>
          <cell r="CL18" t="str">
            <v>-</v>
          </cell>
          <cell r="CM18">
            <v>17098840</v>
          </cell>
          <cell r="CN18" t="str">
            <v>-</v>
          </cell>
          <cell r="CO18">
            <v>181917564</v>
          </cell>
          <cell r="CP18" t="str">
            <v>-</v>
          </cell>
          <cell r="CQ18">
            <v>0</v>
          </cell>
          <cell r="CR18" t="str">
            <v>-</v>
          </cell>
          <cell r="CS18">
            <v>-9</v>
          </cell>
          <cell r="CT18" t="str">
            <v>-</v>
          </cell>
          <cell r="CU18">
            <v>282</v>
          </cell>
          <cell r="CV18">
            <v>309</v>
          </cell>
          <cell r="CW18">
            <v>178</v>
          </cell>
          <cell r="CX18">
            <v>171</v>
          </cell>
          <cell r="CY18">
            <v>99</v>
          </cell>
          <cell r="CZ18">
            <v>98</v>
          </cell>
          <cell r="DA18">
            <v>82</v>
          </cell>
          <cell r="DB18">
            <v>93</v>
          </cell>
          <cell r="DC18">
            <v>59</v>
          </cell>
          <cell r="DD18">
            <v>78</v>
          </cell>
          <cell r="DE18">
            <v>52</v>
          </cell>
          <cell r="DF18">
            <v>51</v>
          </cell>
          <cell r="DG18">
            <v>193</v>
          </cell>
          <cell r="DH18">
            <v>222</v>
          </cell>
          <cell r="DI18">
            <v>30</v>
          </cell>
          <cell r="DJ18" t="str">
            <v>-</v>
          </cell>
          <cell r="DK18">
            <v>332</v>
          </cell>
          <cell r="DL18" t="str">
            <v>-</v>
          </cell>
          <cell r="DM18">
            <v>485</v>
          </cell>
          <cell r="DN18" t="str">
            <v>-</v>
          </cell>
          <cell r="DO18">
            <v>572</v>
          </cell>
          <cell r="DP18" t="str">
            <v>-</v>
          </cell>
          <cell r="DQ18">
            <v>0</v>
          </cell>
          <cell r="DR18" t="str">
            <v>-</v>
          </cell>
          <cell r="DS18">
            <v>239</v>
          </cell>
          <cell r="DT18" t="str">
            <v>-</v>
          </cell>
          <cell r="DU18">
            <v>42</v>
          </cell>
          <cell r="DV18" t="str">
            <v>-</v>
          </cell>
          <cell r="DW18">
            <v>0</v>
          </cell>
          <cell r="DX18" t="str">
            <v>-</v>
          </cell>
          <cell r="DY18">
            <v>43</v>
          </cell>
        </row>
        <row r="19">
          <cell r="C19">
            <v>700000071</v>
          </cell>
          <cell r="D19" t="str">
            <v>SECTOR CIUDAD BLANCA CAROLINA</v>
          </cell>
          <cell r="E19">
            <v>2025</v>
          </cell>
          <cell r="F19">
            <v>202515</v>
          </cell>
          <cell r="G19">
            <v>518</v>
          </cell>
          <cell r="H19">
            <v>557</v>
          </cell>
          <cell r="I19">
            <v>194</v>
          </cell>
          <cell r="J19" t="str">
            <v>-</v>
          </cell>
          <cell r="K19">
            <v>-114</v>
          </cell>
          <cell r="L19">
            <v>0</v>
          </cell>
          <cell r="M19">
            <v>78</v>
          </cell>
          <cell r="N19">
            <v>333</v>
          </cell>
          <cell r="O19">
            <v>0</v>
          </cell>
          <cell r="P19" t="str">
            <v>-</v>
          </cell>
          <cell r="Q19">
            <v>0</v>
          </cell>
          <cell r="R19" t="str">
            <v>-</v>
          </cell>
          <cell r="S19">
            <v>3</v>
          </cell>
          <cell r="T19" t="str">
            <v>-</v>
          </cell>
          <cell r="U19">
            <v>76</v>
          </cell>
          <cell r="V19" t="str">
            <v>-</v>
          </cell>
          <cell r="W19">
            <v>2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74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12</v>
          </cell>
          <cell r="AH19" t="str">
            <v>-</v>
          </cell>
          <cell r="AI19" t="str">
            <v>-</v>
          </cell>
          <cell r="AJ19" t="str">
            <v>-</v>
          </cell>
          <cell r="AK19">
            <v>4</v>
          </cell>
          <cell r="AL19" t="str">
            <v>-</v>
          </cell>
          <cell r="AM19">
            <v>15.057915057915059</v>
          </cell>
          <cell r="AN19">
            <v>59.8</v>
          </cell>
          <cell r="AO19">
            <v>8</v>
          </cell>
          <cell r="AP19" t="str">
            <v>-</v>
          </cell>
          <cell r="AQ19">
            <v>20</v>
          </cell>
          <cell r="AR19" t="str">
            <v>-</v>
          </cell>
          <cell r="AS19">
            <v>0</v>
          </cell>
          <cell r="AT19" t="str">
            <v>-</v>
          </cell>
          <cell r="AU19">
            <v>36</v>
          </cell>
          <cell r="AV19" t="str">
            <v>-</v>
          </cell>
          <cell r="AW19">
            <v>10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75</v>
          </cell>
          <cell r="BB19">
            <v>281</v>
          </cell>
          <cell r="BC19">
            <v>14.478764478764477</v>
          </cell>
          <cell r="BD19">
            <v>50.4</v>
          </cell>
          <cell r="BE19" t="str">
            <v>-</v>
          </cell>
          <cell r="BF19" t="str">
            <v>-</v>
          </cell>
          <cell r="BG19">
            <v>1081064.8799999999</v>
          </cell>
          <cell r="BH19">
            <v>488504</v>
          </cell>
          <cell r="BI19">
            <v>84323060.799999997</v>
          </cell>
          <cell r="BJ19">
            <v>162671996</v>
          </cell>
          <cell r="BK19">
            <v>83533919</v>
          </cell>
          <cell r="BL19" t="str">
            <v>-</v>
          </cell>
          <cell r="BM19">
            <v>789141.8</v>
          </cell>
          <cell r="BN19" t="str">
            <v>-</v>
          </cell>
          <cell r="BO19">
            <v>79942358.799999997</v>
          </cell>
          <cell r="BP19" t="str">
            <v>-</v>
          </cell>
          <cell r="BQ19">
            <v>789141.8</v>
          </cell>
          <cell r="BR19" t="str">
            <v>-</v>
          </cell>
          <cell r="BS19">
            <v>78</v>
          </cell>
          <cell r="BT19" t="str">
            <v>-</v>
          </cell>
          <cell r="BU19">
            <v>79153217</v>
          </cell>
          <cell r="BV19" t="str">
            <v>-</v>
          </cell>
          <cell r="BW19">
            <v>27</v>
          </cell>
          <cell r="BX19" t="str">
            <v>-</v>
          </cell>
          <cell r="BY19">
            <v>188</v>
          </cell>
          <cell r="BZ19" t="str">
            <v>-</v>
          </cell>
          <cell r="CA19">
            <v>3870916</v>
          </cell>
          <cell r="CB19" t="str">
            <v>-</v>
          </cell>
          <cell r="CC19">
            <v>219</v>
          </cell>
          <cell r="CD19" t="str">
            <v>-</v>
          </cell>
          <cell r="CE19">
            <v>137</v>
          </cell>
          <cell r="CF19" t="str">
            <v>-</v>
          </cell>
          <cell r="CG19">
            <v>0</v>
          </cell>
          <cell r="CH19" t="str">
            <v>-</v>
          </cell>
          <cell r="CI19">
            <v>55</v>
          </cell>
          <cell r="CJ19" t="str">
            <v>-</v>
          </cell>
          <cell r="CK19">
            <v>11</v>
          </cell>
          <cell r="CL19" t="str">
            <v>-</v>
          </cell>
          <cell r="CM19">
            <v>509786</v>
          </cell>
          <cell r="CN19" t="str">
            <v>-</v>
          </cell>
          <cell r="CO19">
            <v>4380702</v>
          </cell>
          <cell r="CP19" t="str">
            <v>-</v>
          </cell>
          <cell r="CQ19">
            <v>0</v>
          </cell>
          <cell r="CR19" t="str">
            <v>-</v>
          </cell>
          <cell r="CS19">
            <v>-24</v>
          </cell>
          <cell r="CT19" t="str">
            <v>-</v>
          </cell>
          <cell r="CU19">
            <v>252</v>
          </cell>
          <cell r="CV19">
            <v>128</v>
          </cell>
          <cell r="CW19">
            <v>104</v>
          </cell>
          <cell r="CX19">
            <v>61</v>
          </cell>
          <cell r="CY19">
            <v>84</v>
          </cell>
          <cell r="CZ19">
            <v>46</v>
          </cell>
          <cell r="DA19">
            <v>39</v>
          </cell>
          <cell r="DB19">
            <v>30</v>
          </cell>
          <cell r="DC19">
            <v>36</v>
          </cell>
          <cell r="DD19">
            <v>21</v>
          </cell>
          <cell r="DE19">
            <v>17</v>
          </cell>
          <cell r="DF19">
            <v>15</v>
          </cell>
          <cell r="DG19">
            <v>92</v>
          </cell>
          <cell r="DH19">
            <v>66</v>
          </cell>
          <cell r="DI19">
            <v>1</v>
          </cell>
          <cell r="DJ19" t="str">
            <v>-</v>
          </cell>
          <cell r="DK19">
            <v>144</v>
          </cell>
          <cell r="DL19" t="str">
            <v>-</v>
          </cell>
          <cell r="DM19">
            <v>180</v>
          </cell>
          <cell r="DN19" t="str">
            <v>-</v>
          </cell>
          <cell r="DO19">
            <v>128</v>
          </cell>
          <cell r="DP19" t="str">
            <v>-</v>
          </cell>
          <cell r="DQ19">
            <v>0</v>
          </cell>
          <cell r="DR19" t="str">
            <v>-</v>
          </cell>
          <cell r="DS19">
            <v>55</v>
          </cell>
          <cell r="DT19" t="str">
            <v>-</v>
          </cell>
          <cell r="DU19">
            <v>11</v>
          </cell>
          <cell r="DV19" t="str">
            <v>-</v>
          </cell>
          <cell r="DW19">
            <v>0</v>
          </cell>
          <cell r="DX19" t="str">
            <v>-</v>
          </cell>
          <cell r="DY19">
            <v>1</v>
          </cell>
        </row>
        <row r="20">
          <cell r="C20">
            <v>700000072</v>
          </cell>
          <cell r="D20" t="str">
            <v>SECTOR NIRVANA LILIANA</v>
          </cell>
          <cell r="E20">
            <v>2025</v>
          </cell>
          <cell r="F20">
            <v>202515</v>
          </cell>
          <cell r="G20">
            <v>1584</v>
          </cell>
          <cell r="H20">
            <v>1783</v>
          </cell>
          <cell r="I20">
            <v>693</v>
          </cell>
          <cell r="J20" t="str">
            <v>-</v>
          </cell>
          <cell r="K20">
            <v>-90</v>
          </cell>
          <cell r="L20">
            <v>8</v>
          </cell>
          <cell r="M20">
            <v>253</v>
          </cell>
          <cell r="N20">
            <v>1046</v>
          </cell>
          <cell r="O20">
            <v>0</v>
          </cell>
          <cell r="P20" t="str">
            <v>-</v>
          </cell>
          <cell r="Q20">
            <v>0</v>
          </cell>
          <cell r="R20" t="str">
            <v>-</v>
          </cell>
          <cell r="S20">
            <v>3</v>
          </cell>
          <cell r="T20" t="str">
            <v>-</v>
          </cell>
          <cell r="U20">
            <v>253</v>
          </cell>
          <cell r="V20" t="str">
            <v>-</v>
          </cell>
          <cell r="W20">
            <v>0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230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63</v>
          </cell>
          <cell r="AH20" t="str">
            <v>-</v>
          </cell>
          <cell r="AI20" t="str">
            <v>-</v>
          </cell>
          <cell r="AJ20" t="str">
            <v>-</v>
          </cell>
          <cell r="AK20">
            <v>23</v>
          </cell>
          <cell r="AL20" t="str">
            <v>-</v>
          </cell>
          <cell r="AM20">
            <v>15.972222222222221</v>
          </cell>
          <cell r="AN20">
            <v>62.2</v>
          </cell>
          <cell r="AO20">
            <v>40</v>
          </cell>
          <cell r="AP20" t="str">
            <v>-</v>
          </cell>
          <cell r="AQ20">
            <v>86</v>
          </cell>
          <cell r="AR20" t="str">
            <v>-</v>
          </cell>
          <cell r="AS20">
            <v>0</v>
          </cell>
          <cell r="AT20" t="str">
            <v>-</v>
          </cell>
          <cell r="AU20">
            <v>88</v>
          </cell>
          <cell r="AV20" t="str">
            <v>-</v>
          </cell>
          <cell r="AW20">
            <v>16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237</v>
          </cell>
          <cell r="BB20">
            <v>877</v>
          </cell>
          <cell r="BC20">
            <v>14.962121212121213</v>
          </cell>
          <cell r="BD20">
            <v>52.1</v>
          </cell>
          <cell r="BE20" t="str">
            <v>-</v>
          </cell>
          <cell r="BF20" t="str">
            <v>-</v>
          </cell>
          <cell r="BG20">
            <v>668174.18000000005</v>
          </cell>
          <cell r="BH20">
            <v>458070</v>
          </cell>
          <cell r="BI20">
            <v>169048066.5</v>
          </cell>
          <cell r="BJ20">
            <v>479141209</v>
          </cell>
          <cell r="BK20">
            <v>168878688</v>
          </cell>
          <cell r="BL20" t="str">
            <v>-</v>
          </cell>
          <cell r="BM20">
            <v>169378.5</v>
          </cell>
          <cell r="BN20" t="str">
            <v>-</v>
          </cell>
          <cell r="BO20">
            <v>136041305.5</v>
          </cell>
          <cell r="BP20" t="str">
            <v>-</v>
          </cell>
          <cell r="BQ20">
            <v>169378.5</v>
          </cell>
          <cell r="BR20" t="str">
            <v>-</v>
          </cell>
          <cell r="BS20">
            <v>240</v>
          </cell>
          <cell r="BT20" t="str">
            <v>-</v>
          </cell>
          <cell r="BU20">
            <v>135871927</v>
          </cell>
          <cell r="BV20" t="str">
            <v>-</v>
          </cell>
          <cell r="BW20">
            <v>143</v>
          </cell>
          <cell r="BX20" t="str">
            <v>-</v>
          </cell>
          <cell r="BY20">
            <v>532</v>
          </cell>
          <cell r="BZ20" t="str">
            <v>-</v>
          </cell>
          <cell r="CA20">
            <v>29429290</v>
          </cell>
          <cell r="CB20" t="str">
            <v>-</v>
          </cell>
          <cell r="CC20">
            <v>630</v>
          </cell>
          <cell r="CD20" t="str">
            <v>-</v>
          </cell>
          <cell r="CE20">
            <v>525</v>
          </cell>
          <cell r="CF20" t="str">
            <v>-</v>
          </cell>
          <cell r="CG20">
            <v>0</v>
          </cell>
          <cell r="CH20" t="str">
            <v>-</v>
          </cell>
          <cell r="CI20">
            <v>174</v>
          </cell>
          <cell r="CJ20" t="str">
            <v>-</v>
          </cell>
          <cell r="CK20">
            <v>21</v>
          </cell>
          <cell r="CL20" t="str">
            <v>-</v>
          </cell>
          <cell r="CM20">
            <v>3577471</v>
          </cell>
          <cell r="CN20" t="str">
            <v>-</v>
          </cell>
          <cell r="CO20">
            <v>33006761</v>
          </cell>
          <cell r="CP20" t="str">
            <v>-</v>
          </cell>
          <cell r="CQ20">
            <v>0</v>
          </cell>
          <cell r="CR20" t="str">
            <v>-</v>
          </cell>
          <cell r="CS20">
            <v>-71</v>
          </cell>
          <cell r="CT20" t="str">
            <v>-</v>
          </cell>
          <cell r="CU20">
            <v>874</v>
          </cell>
          <cell r="CV20">
            <v>379</v>
          </cell>
          <cell r="CW20">
            <v>257</v>
          </cell>
          <cell r="CX20">
            <v>181</v>
          </cell>
          <cell r="CY20">
            <v>200</v>
          </cell>
          <cell r="CZ20">
            <v>139</v>
          </cell>
          <cell r="DA20">
            <v>138</v>
          </cell>
          <cell r="DB20">
            <v>100</v>
          </cell>
          <cell r="DC20">
            <v>85</v>
          </cell>
          <cell r="DD20">
            <v>75</v>
          </cell>
          <cell r="DE20">
            <v>75</v>
          </cell>
          <cell r="DF20">
            <v>44</v>
          </cell>
          <cell r="DG20">
            <v>298</v>
          </cell>
          <cell r="DH20">
            <v>219</v>
          </cell>
          <cell r="DI20">
            <v>3</v>
          </cell>
          <cell r="DJ20" t="str">
            <v>-</v>
          </cell>
          <cell r="DK20">
            <v>375</v>
          </cell>
          <cell r="DL20" t="str">
            <v>-</v>
          </cell>
          <cell r="DM20">
            <v>516</v>
          </cell>
          <cell r="DN20" t="str">
            <v>-</v>
          </cell>
          <cell r="DO20">
            <v>498</v>
          </cell>
          <cell r="DP20" t="str">
            <v>-</v>
          </cell>
          <cell r="DQ20">
            <v>0</v>
          </cell>
          <cell r="DR20" t="str">
            <v>-</v>
          </cell>
          <cell r="DS20">
            <v>174</v>
          </cell>
          <cell r="DT20" t="str">
            <v>-</v>
          </cell>
          <cell r="DU20">
            <v>21</v>
          </cell>
          <cell r="DV20" t="str">
            <v>-</v>
          </cell>
          <cell r="DW20">
            <v>0</v>
          </cell>
          <cell r="DX20" t="str">
            <v>-</v>
          </cell>
          <cell r="DY20">
            <v>4</v>
          </cell>
        </row>
        <row r="21">
          <cell r="C21">
            <v>700000076</v>
          </cell>
          <cell r="D21" t="str">
            <v>SECTOR LETICIA</v>
          </cell>
          <cell r="E21">
            <v>2025</v>
          </cell>
          <cell r="F21">
            <v>202515</v>
          </cell>
          <cell r="G21">
            <v>0</v>
          </cell>
          <cell r="H21" t="str">
            <v>-</v>
          </cell>
          <cell r="I21">
            <v>0</v>
          </cell>
          <cell r="J21" t="str">
            <v>-</v>
          </cell>
          <cell r="K21">
            <v>-12</v>
          </cell>
          <cell r="L21" t="str">
            <v>-</v>
          </cell>
          <cell r="M21">
            <v>0</v>
          </cell>
          <cell r="N21" t="str">
            <v>-</v>
          </cell>
          <cell r="O21">
            <v>0</v>
          </cell>
          <cell r="P21" t="str">
            <v>-</v>
          </cell>
          <cell r="Q21">
            <v>0</v>
          </cell>
          <cell r="R21" t="str">
            <v>-</v>
          </cell>
          <cell r="S21">
            <v>0</v>
          </cell>
          <cell r="T21" t="str">
            <v>-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0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0</v>
          </cell>
          <cell r="AH21" t="str">
            <v>-</v>
          </cell>
          <cell r="AI21" t="str">
            <v>-</v>
          </cell>
          <cell r="AJ21" t="str">
            <v>-</v>
          </cell>
          <cell r="AK21">
            <v>0</v>
          </cell>
          <cell r="AL21" t="str">
            <v>-</v>
          </cell>
          <cell r="AM21">
            <v>0</v>
          </cell>
          <cell r="AN21" t="str">
            <v>-</v>
          </cell>
          <cell r="AO21">
            <v>0</v>
          </cell>
          <cell r="AP21" t="str">
            <v>-</v>
          </cell>
          <cell r="AQ21">
            <v>0</v>
          </cell>
          <cell r="AR21" t="str">
            <v>-</v>
          </cell>
          <cell r="AS21">
            <v>0</v>
          </cell>
          <cell r="AT21" t="str">
            <v>-</v>
          </cell>
          <cell r="AU21">
            <v>0</v>
          </cell>
          <cell r="AV21" t="str">
            <v>-</v>
          </cell>
          <cell r="AW21">
            <v>0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0</v>
          </cell>
          <cell r="BB21" t="str">
            <v>-</v>
          </cell>
          <cell r="BC21">
            <v>0</v>
          </cell>
          <cell r="BD21" t="str">
            <v>-</v>
          </cell>
          <cell r="BE21" t="str">
            <v>-</v>
          </cell>
          <cell r="BF21" t="str">
            <v>-</v>
          </cell>
          <cell r="BG21">
            <v>0</v>
          </cell>
          <cell r="BH21" t="str">
            <v>-</v>
          </cell>
          <cell r="BI21">
            <v>0</v>
          </cell>
          <cell r="BJ21" t="str">
            <v>-</v>
          </cell>
          <cell r="BK21">
            <v>0</v>
          </cell>
          <cell r="BL21" t="str">
            <v>-</v>
          </cell>
          <cell r="BM21">
            <v>0</v>
          </cell>
          <cell r="BN21" t="str">
            <v>-</v>
          </cell>
          <cell r="BO21">
            <v>0</v>
          </cell>
          <cell r="BP21" t="str">
            <v>-</v>
          </cell>
          <cell r="BQ21">
            <v>0</v>
          </cell>
          <cell r="BR21" t="str">
            <v>-</v>
          </cell>
          <cell r="BS21">
            <v>0</v>
          </cell>
          <cell r="BT21" t="str">
            <v>-</v>
          </cell>
          <cell r="BU21">
            <v>0</v>
          </cell>
          <cell r="BV21" t="str">
            <v>-</v>
          </cell>
          <cell r="BW21">
            <v>0</v>
          </cell>
          <cell r="BX21" t="str">
            <v>-</v>
          </cell>
          <cell r="BY21">
            <v>0</v>
          </cell>
          <cell r="BZ21" t="str">
            <v>-</v>
          </cell>
          <cell r="CA21">
            <v>0</v>
          </cell>
          <cell r="CB21" t="str">
            <v>-</v>
          </cell>
          <cell r="CC21">
            <v>0</v>
          </cell>
          <cell r="CD21" t="str">
            <v>-</v>
          </cell>
          <cell r="CE21">
            <v>0</v>
          </cell>
          <cell r="CF21" t="str">
            <v>-</v>
          </cell>
          <cell r="CG21">
            <v>0</v>
          </cell>
          <cell r="CH21" t="str">
            <v>-</v>
          </cell>
          <cell r="CI21">
            <v>0</v>
          </cell>
          <cell r="CJ21" t="str">
            <v>-</v>
          </cell>
          <cell r="CK21">
            <v>0</v>
          </cell>
          <cell r="CL21" t="str">
            <v>-</v>
          </cell>
          <cell r="CM21">
            <v>0</v>
          </cell>
          <cell r="CN21" t="str">
            <v>-</v>
          </cell>
          <cell r="CO21">
            <v>0</v>
          </cell>
          <cell r="CP21" t="str">
            <v>-</v>
          </cell>
          <cell r="CQ21">
            <v>0</v>
          </cell>
          <cell r="CR21" t="str">
            <v>-</v>
          </cell>
          <cell r="CS21">
            <v>0</v>
          </cell>
          <cell r="CT21" t="str">
            <v>-</v>
          </cell>
          <cell r="CU21">
            <v>0</v>
          </cell>
          <cell r="CV21" t="str">
            <v>-</v>
          </cell>
          <cell r="CW21">
            <v>0</v>
          </cell>
          <cell r="CX21" t="str">
            <v>-</v>
          </cell>
          <cell r="CY21">
            <v>0</v>
          </cell>
          <cell r="CZ21" t="str">
            <v>-</v>
          </cell>
          <cell r="DA21">
            <v>0</v>
          </cell>
          <cell r="DB21" t="str">
            <v>-</v>
          </cell>
          <cell r="DC21">
            <v>0</v>
          </cell>
          <cell r="DD21" t="str">
            <v>-</v>
          </cell>
          <cell r="DE21">
            <v>0</v>
          </cell>
          <cell r="DF21" t="str">
            <v>-</v>
          </cell>
          <cell r="DG21">
            <v>0</v>
          </cell>
          <cell r="DH21" t="str">
            <v>-</v>
          </cell>
          <cell r="DI21">
            <v>0</v>
          </cell>
          <cell r="DJ21" t="str">
            <v>-</v>
          </cell>
          <cell r="DK21">
            <v>0</v>
          </cell>
          <cell r="DL21" t="str">
            <v>-</v>
          </cell>
          <cell r="DM21">
            <v>0</v>
          </cell>
          <cell r="DN21" t="str">
            <v>-</v>
          </cell>
          <cell r="DO21">
            <v>0</v>
          </cell>
          <cell r="DP21" t="str">
            <v>-</v>
          </cell>
          <cell r="DQ21">
            <v>0</v>
          </cell>
          <cell r="DR21" t="str">
            <v>-</v>
          </cell>
          <cell r="DS21">
            <v>0</v>
          </cell>
          <cell r="DT21" t="str">
            <v>-</v>
          </cell>
          <cell r="DU21">
            <v>0</v>
          </cell>
          <cell r="DV21" t="str">
            <v>-</v>
          </cell>
          <cell r="DW21">
            <v>0</v>
          </cell>
          <cell r="DX21" t="str">
            <v>-</v>
          </cell>
          <cell r="DY21">
            <v>0</v>
          </cell>
        </row>
        <row r="22">
          <cell r="C22">
            <v>700000077</v>
          </cell>
          <cell r="D22" t="str">
            <v>SECTOR BORONDO AMANDA</v>
          </cell>
          <cell r="E22">
            <v>2025</v>
          </cell>
          <cell r="F22">
            <v>202515</v>
          </cell>
          <cell r="G22">
            <v>1393</v>
          </cell>
          <cell r="H22">
            <v>1736</v>
          </cell>
          <cell r="I22">
            <v>670</v>
          </cell>
          <cell r="J22" t="str">
            <v>-</v>
          </cell>
          <cell r="K22">
            <v>-144</v>
          </cell>
          <cell r="L22">
            <v>8</v>
          </cell>
          <cell r="M22">
            <v>227</v>
          </cell>
          <cell r="N22">
            <v>953</v>
          </cell>
          <cell r="O22">
            <v>0</v>
          </cell>
          <cell r="P22" t="str">
            <v>-</v>
          </cell>
          <cell r="Q22">
            <v>1</v>
          </cell>
          <cell r="R22" t="str">
            <v>-</v>
          </cell>
          <cell r="S22">
            <v>12</v>
          </cell>
          <cell r="T22" t="str">
            <v>-</v>
          </cell>
          <cell r="U22">
            <v>224</v>
          </cell>
          <cell r="V22" t="str">
            <v>-</v>
          </cell>
          <cell r="W22">
            <v>2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216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42</v>
          </cell>
          <cell r="AH22" t="str">
            <v>-</v>
          </cell>
          <cell r="AI22" t="str">
            <v>-</v>
          </cell>
          <cell r="AJ22" t="str">
            <v>-</v>
          </cell>
          <cell r="AK22">
            <v>11</v>
          </cell>
          <cell r="AL22" t="str">
            <v>-</v>
          </cell>
          <cell r="AM22">
            <v>16.295764536970566</v>
          </cell>
          <cell r="AN22">
            <v>61.7</v>
          </cell>
          <cell r="AO22">
            <v>31</v>
          </cell>
          <cell r="AP22" t="str">
            <v>-</v>
          </cell>
          <cell r="AQ22">
            <v>88</v>
          </cell>
          <cell r="AR22" t="str">
            <v>-</v>
          </cell>
          <cell r="AS22">
            <v>0</v>
          </cell>
          <cell r="AT22" t="str">
            <v>-</v>
          </cell>
          <cell r="AU22">
            <v>82</v>
          </cell>
          <cell r="AV22" t="str">
            <v>-</v>
          </cell>
          <cell r="AW22">
            <v>15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218</v>
          </cell>
          <cell r="BB22">
            <v>810</v>
          </cell>
          <cell r="BC22">
            <v>15.649676956209618</v>
          </cell>
          <cell r="BD22">
            <v>52.5</v>
          </cell>
          <cell r="BE22" t="str">
            <v>-</v>
          </cell>
          <cell r="BF22" t="str">
            <v>-</v>
          </cell>
          <cell r="BG22">
            <v>661205.56000000006</v>
          </cell>
          <cell r="BH22">
            <v>471132</v>
          </cell>
          <cell r="BI22">
            <v>150093662.40000001</v>
          </cell>
          <cell r="BJ22">
            <v>448989099</v>
          </cell>
          <cell r="BK22">
            <v>147201016</v>
          </cell>
          <cell r="BL22" t="str">
            <v>-</v>
          </cell>
          <cell r="BM22">
            <v>2892646.3999999999</v>
          </cell>
          <cell r="BN22" t="str">
            <v>-</v>
          </cell>
          <cell r="BO22">
            <v>113142351.40000001</v>
          </cell>
          <cell r="BP22" t="str">
            <v>-</v>
          </cell>
          <cell r="BQ22">
            <v>2892646.3999999999</v>
          </cell>
          <cell r="BR22" t="str">
            <v>-</v>
          </cell>
          <cell r="BS22">
            <v>205</v>
          </cell>
          <cell r="BT22" t="str">
            <v>-</v>
          </cell>
          <cell r="BU22">
            <v>110249705</v>
          </cell>
          <cell r="BV22" t="str">
            <v>-</v>
          </cell>
          <cell r="BW22">
            <v>131</v>
          </cell>
          <cell r="BX22" t="str">
            <v>-</v>
          </cell>
          <cell r="BY22">
            <v>374</v>
          </cell>
          <cell r="BZ22" t="str">
            <v>-</v>
          </cell>
          <cell r="CA22">
            <v>33791570</v>
          </cell>
          <cell r="CB22" t="str">
            <v>-</v>
          </cell>
          <cell r="CC22">
            <v>600</v>
          </cell>
          <cell r="CD22" t="str">
            <v>-</v>
          </cell>
          <cell r="CE22">
            <v>524</v>
          </cell>
          <cell r="CF22" t="str">
            <v>-</v>
          </cell>
          <cell r="CG22">
            <v>0</v>
          </cell>
          <cell r="CH22" t="str">
            <v>-</v>
          </cell>
          <cell r="CI22">
            <v>168</v>
          </cell>
          <cell r="CJ22" t="str">
            <v>-</v>
          </cell>
          <cell r="CK22">
            <v>19</v>
          </cell>
          <cell r="CL22" t="str">
            <v>-</v>
          </cell>
          <cell r="CM22">
            <v>3159741</v>
          </cell>
          <cell r="CN22" t="str">
            <v>-</v>
          </cell>
          <cell r="CO22">
            <v>36951311</v>
          </cell>
          <cell r="CP22" t="str">
            <v>-</v>
          </cell>
          <cell r="CQ22">
            <v>0</v>
          </cell>
          <cell r="CR22" t="str">
            <v>-</v>
          </cell>
          <cell r="CS22">
            <v>-53</v>
          </cell>
          <cell r="CT22" t="str">
            <v>-</v>
          </cell>
          <cell r="CU22">
            <v>785</v>
          </cell>
          <cell r="CV22">
            <v>299</v>
          </cell>
          <cell r="CW22">
            <v>216</v>
          </cell>
          <cell r="CX22">
            <v>146</v>
          </cell>
          <cell r="CY22">
            <v>165</v>
          </cell>
          <cell r="CZ22">
            <v>128</v>
          </cell>
          <cell r="DA22">
            <v>148</v>
          </cell>
          <cell r="DB22">
            <v>97</v>
          </cell>
          <cell r="DC22">
            <v>90</v>
          </cell>
          <cell r="DD22">
            <v>74</v>
          </cell>
          <cell r="DE22">
            <v>54</v>
          </cell>
          <cell r="DF22">
            <v>40</v>
          </cell>
          <cell r="DG22">
            <v>292</v>
          </cell>
          <cell r="DH22">
            <v>211</v>
          </cell>
          <cell r="DI22">
            <v>1</v>
          </cell>
          <cell r="DJ22" t="str">
            <v>-</v>
          </cell>
          <cell r="DK22">
            <v>260</v>
          </cell>
          <cell r="DL22" t="str">
            <v>-</v>
          </cell>
          <cell r="DM22">
            <v>463</v>
          </cell>
          <cell r="DN22" t="str">
            <v>-</v>
          </cell>
          <cell r="DO22">
            <v>484</v>
          </cell>
          <cell r="DP22" t="str">
            <v>-</v>
          </cell>
          <cell r="DQ22">
            <v>0</v>
          </cell>
          <cell r="DR22" t="str">
            <v>-</v>
          </cell>
          <cell r="DS22">
            <v>167</v>
          </cell>
          <cell r="DT22" t="str">
            <v>-</v>
          </cell>
          <cell r="DU22">
            <v>19</v>
          </cell>
          <cell r="DV22" t="str">
            <v>-</v>
          </cell>
          <cell r="DW22">
            <v>0</v>
          </cell>
          <cell r="DX22" t="str">
            <v>-</v>
          </cell>
          <cell r="DY22">
            <v>2</v>
          </cell>
        </row>
        <row r="23">
          <cell r="C23">
            <v>700000078</v>
          </cell>
          <cell r="D23" t="str">
            <v>SECTOR DELIRIO ZOLANDY</v>
          </cell>
          <cell r="E23">
            <v>2025</v>
          </cell>
          <cell r="F23">
            <v>202515</v>
          </cell>
          <cell r="G23">
            <v>1586</v>
          </cell>
          <cell r="H23">
            <v>1694</v>
          </cell>
          <cell r="I23">
            <v>649</v>
          </cell>
          <cell r="J23" t="str">
            <v>-</v>
          </cell>
          <cell r="K23">
            <v>-104</v>
          </cell>
          <cell r="L23">
            <v>8</v>
          </cell>
          <cell r="M23">
            <v>281</v>
          </cell>
          <cell r="N23">
            <v>1050</v>
          </cell>
          <cell r="O23">
            <v>0</v>
          </cell>
          <cell r="P23" t="str">
            <v>-</v>
          </cell>
          <cell r="Q23">
            <v>1</v>
          </cell>
          <cell r="R23" t="str">
            <v>-</v>
          </cell>
          <cell r="S23">
            <v>10</v>
          </cell>
          <cell r="T23" t="str">
            <v>-</v>
          </cell>
          <cell r="U23">
            <v>278</v>
          </cell>
          <cell r="V23" t="str">
            <v>-</v>
          </cell>
          <cell r="W23">
            <v>2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237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>
            <v>86</v>
          </cell>
          <cell r="AH23" t="str">
            <v>-</v>
          </cell>
          <cell r="AI23" t="str">
            <v>-</v>
          </cell>
          <cell r="AJ23" t="str">
            <v>-</v>
          </cell>
          <cell r="AK23">
            <v>44</v>
          </cell>
          <cell r="AL23" t="str">
            <v>-</v>
          </cell>
          <cell r="AM23">
            <v>17.717528373266077</v>
          </cell>
          <cell r="AN23">
            <v>61.7</v>
          </cell>
          <cell r="AO23">
            <v>42</v>
          </cell>
          <cell r="AP23" t="str">
            <v>-</v>
          </cell>
          <cell r="AQ23">
            <v>104</v>
          </cell>
          <cell r="AR23" t="str">
            <v>-</v>
          </cell>
          <cell r="AS23">
            <v>0</v>
          </cell>
          <cell r="AT23" t="str">
            <v>-</v>
          </cell>
          <cell r="AU23">
            <v>76</v>
          </cell>
          <cell r="AV23" t="str">
            <v>-</v>
          </cell>
          <cell r="AW23">
            <v>15</v>
          </cell>
          <cell r="AX23" t="str">
            <v>-</v>
          </cell>
          <cell r="AY23" t="str">
            <v>-</v>
          </cell>
          <cell r="AZ23" t="str">
            <v>-</v>
          </cell>
          <cell r="BA23">
            <v>251</v>
          </cell>
          <cell r="BB23">
            <v>877</v>
          </cell>
          <cell r="BC23">
            <v>15.825977301387137</v>
          </cell>
          <cell r="BD23">
            <v>51.5</v>
          </cell>
          <cell r="BE23" t="str">
            <v>-</v>
          </cell>
          <cell r="BF23" t="str">
            <v>-</v>
          </cell>
          <cell r="BG23">
            <v>572453.57999999996</v>
          </cell>
          <cell r="BH23">
            <v>441067</v>
          </cell>
          <cell r="BI23">
            <v>160859455.90000001</v>
          </cell>
          <cell r="BJ23">
            <v>463120486</v>
          </cell>
          <cell r="BK23">
            <v>159388757</v>
          </cell>
          <cell r="BL23" t="str">
            <v>-</v>
          </cell>
          <cell r="BM23">
            <v>1470698.9</v>
          </cell>
          <cell r="BN23" t="str">
            <v>-</v>
          </cell>
          <cell r="BO23">
            <v>125941688.90000001</v>
          </cell>
          <cell r="BP23" t="str">
            <v>-</v>
          </cell>
          <cell r="BQ23">
            <v>1470698.9</v>
          </cell>
          <cell r="BR23" t="str">
            <v>-</v>
          </cell>
          <cell r="BS23">
            <v>264</v>
          </cell>
          <cell r="BT23" t="str">
            <v>-</v>
          </cell>
          <cell r="BU23">
            <v>124470990</v>
          </cell>
          <cell r="BV23" t="str">
            <v>-</v>
          </cell>
          <cell r="BW23">
            <v>170</v>
          </cell>
          <cell r="BX23" t="str">
            <v>-</v>
          </cell>
          <cell r="BY23">
            <v>609</v>
          </cell>
          <cell r="BZ23" t="str">
            <v>-</v>
          </cell>
          <cell r="CA23">
            <v>29713045</v>
          </cell>
          <cell r="CB23" t="str">
            <v>-</v>
          </cell>
          <cell r="CC23">
            <v>599</v>
          </cell>
          <cell r="CD23" t="str">
            <v>-</v>
          </cell>
          <cell r="CE23">
            <v>490</v>
          </cell>
          <cell r="CF23" t="str">
            <v>-</v>
          </cell>
          <cell r="CG23">
            <v>0</v>
          </cell>
          <cell r="CH23" t="str">
            <v>-</v>
          </cell>
          <cell r="CI23">
            <v>168</v>
          </cell>
          <cell r="CJ23" t="str">
            <v>-</v>
          </cell>
          <cell r="CK23">
            <v>19</v>
          </cell>
          <cell r="CL23" t="str">
            <v>-</v>
          </cell>
          <cell r="CM23">
            <v>3310122</v>
          </cell>
          <cell r="CN23" t="str">
            <v>-</v>
          </cell>
          <cell r="CO23">
            <v>33023167</v>
          </cell>
          <cell r="CP23" t="str">
            <v>-</v>
          </cell>
          <cell r="CQ23">
            <v>0</v>
          </cell>
          <cell r="CR23" t="str">
            <v>-</v>
          </cell>
          <cell r="CS23">
            <v>-51</v>
          </cell>
          <cell r="CT23" t="str">
            <v>-</v>
          </cell>
          <cell r="CU23">
            <v>857</v>
          </cell>
          <cell r="CV23">
            <v>367</v>
          </cell>
          <cell r="CW23">
            <v>265</v>
          </cell>
          <cell r="CX23">
            <v>175</v>
          </cell>
          <cell r="CY23">
            <v>183</v>
          </cell>
          <cell r="CZ23">
            <v>141</v>
          </cell>
          <cell r="DA23">
            <v>130</v>
          </cell>
          <cell r="DB23">
            <v>107</v>
          </cell>
          <cell r="DC23">
            <v>101</v>
          </cell>
          <cell r="DD23">
            <v>82</v>
          </cell>
          <cell r="DE23">
            <v>68</v>
          </cell>
          <cell r="DF23">
            <v>45</v>
          </cell>
          <cell r="DG23">
            <v>299</v>
          </cell>
          <cell r="DH23">
            <v>234</v>
          </cell>
          <cell r="DI23">
            <v>17</v>
          </cell>
          <cell r="DJ23" t="str">
            <v>-</v>
          </cell>
          <cell r="DK23">
            <v>435</v>
          </cell>
          <cell r="DL23" t="str">
            <v>-</v>
          </cell>
          <cell r="DM23">
            <v>502</v>
          </cell>
          <cell r="DN23" t="str">
            <v>-</v>
          </cell>
          <cell r="DO23">
            <v>464</v>
          </cell>
          <cell r="DP23" t="str">
            <v>-</v>
          </cell>
          <cell r="DQ23">
            <v>0</v>
          </cell>
          <cell r="DR23" t="str">
            <v>-</v>
          </cell>
          <cell r="DS23">
            <v>166</v>
          </cell>
          <cell r="DT23" t="str">
            <v>-</v>
          </cell>
          <cell r="DU23">
            <v>19</v>
          </cell>
          <cell r="DV23" t="str">
            <v>-</v>
          </cell>
          <cell r="DW23">
            <v>0</v>
          </cell>
          <cell r="DX23" t="str">
            <v>-</v>
          </cell>
          <cell r="DY23">
            <v>20</v>
          </cell>
        </row>
        <row r="24">
          <cell r="C24">
            <v>700000079</v>
          </cell>
          <cell r="D24" t="str">
            <v>SECTOR ERMITA MARYURI</v>
          </cell>
          <cell r="E24">
            <v>2025</v>
          </cell>
          <cell r="F24">
            <v>202515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</row>
        <row r="25">
          <cell r="C25">
            <v>700000082</v>
          </cell>
          <cell r="D25" t="str">
            <v>SECTOR PANCE NATALIA</v>
          </cell>
          <cell r="E25">
            <v>2025</v>
          </cell>
          <cell r="F25">
            <v>202515</v>
          </cell>
          <cell r="G25">
            <v>1286</v>
          </cell>
          <cell r="H25">
            <v>1449</v>
          </cell>
          <cell r="I25">
            <v>521</v>
          </cell>
          <cell r="J25" t="str">
            <v>-</v>
          </cell>
          <cell r="K25">
            <v>-88</v>
          </cell>
          <cell r="L25">
            <v>4</v>
          </cell>
          <cell r="M25">
            <v>195</v>
          </cell>
          <cell r="N25">
            <v>852</v>
          </cell>
          <cell r="O25">
            <v>0</v>
          </cell>
          <cell r="P25" t="str">
            <v>-</v>
          </cell>
          <cell r="Q25">
            <v>3</v>
          </cell>
          <cell r="R25" t="str">
            <v>-</v>
          </cell>
          <cell r="S25">
            <v>5</v>
          </cell>
          <cell r="T25" t="str">
            <v>-</v>
          </cell>
          <cell r="U25">
            <v>191</v>
          </cell>
          <cell r="V25" t="str">
            <v>-</v>
          </cell>
          <cell r="W25">
            <v>1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179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47</v>
          </cell>
          <cell r="AH25" t="str">
            <v>-</v>
          </cell>
          <cell r="AI25" t="str">
            <v>-</v>
          </cell>
          <cell r="AJ25" t="str">
            <v>-</v>
          </cell>
          <cell r="AK25">
            <v>16</v>
          </cell>
          <cell r="AL25" t="str">
            <v>-</v>
          </cell>
          <cell r="AM25">
            <v>15.163297045101087</v>
          </cell>
          <cell r="AN25">
            <v>61.7</v>
          </cell>
          <cell r="AO25">
            <v>31</v>
          </cell>
          <cell r="AP25" t="str">
            <v>-</v>
          </cell>
          <cell r="AQ25">
            <v>66</v>
          </cell>
          <cell r="AR25" t="str">
            <v>-</v>
          </cell>
          <cell r="AS25">
            <v>0</v>
          </cell>
          <cell r="AT25" t="str">
            <v>-</v>
          </cell>
          <cell r="AU25">
            <v>67</v>
          </cell>
          <cell r="AV25" t="str">
            <v>-</v>
          </cell>
          <cell r="AW25">
            <v>15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181</v>
          </cell>
          <cell r="BB25">
            <v>745</v>
          </cell>
          <cell r="BC25">
            <v>14.074650077760499</v>
          </cell>
          <cell r="BD25">
            <v>54</v>
          </cell>
          <cell r="BE25" t="str">
            <v>-</v>
          </cell>
          <cell r="BF25" t="str">
            <v>-</v>
          </cell>
          <cell r="BG25">
            <v>658403.72</v>
          </cell>
          <cell r="BH25">
            <v>477960</v>
          </cell>
          <cell r="BI25">
            <v>128388726.25</v>
          </cell>
          <cell r="BJ25">
            <v>407221635</v>
          </cell>
          <cell r="BK25">
            <v>127252853</v>
          </cell>
          <cell r="BL25" t="str">
            <v>-</v>
          </cell>
          <cell r="BM25">
            <v>1135873.25</v>
          </cell>
          <cell r="BN25" t="str">
            <v>-</v>
          </cell>
          <cell r="BO25">
            <v>104644712.25</v>
          </cell>
          <cell r="BP25" t="str">
            <v>-</v>
          </cell>
          <cell r="BQ25">
            <v>1135873.25</v>
          </cell>
          <cell r="BR25" t="str">
            <v>-</v>
          </cell>
          <cell r="BS25">
            <v>180</v>
          </cell>
          <cell r="BT25" t="str">
            <v>-</v>
          </cell>
          <cell r="BU25">
            <v>103508839</v>
          </cell>
          <cell r="BV25" t="str">
            <v>-</v>
          </cell>
          <cell r="BW25">
            <v>110</v>
          </cell>
          <cell r="BX25" t="str">
            <v>-</v>
          </cell>
          <cell r="BY25">
            <v>383</v>
          </cell>
          <cell r="BZ25" t="str">
            <v>-</v>
          </cell>
          <cell r="CA25">
            <v>22020658</v>
          </cell>
          <cell r="CB25" t="str">
            <v>-</v>
          </cell>
          <cell r="CC25">
            <v>557</v>
          </cell>
          <cell r="CD25" t="str">
            <v>-</v>
          </cell>
          <cell r="CE25">
            <v>391</v>
          </cell>
          <cell r="CF25" t="str">
            <v>-</v>
          </cell>
          <cell r="CG25">
            <v>0</v>
          </cell>
          <cell r="CH25" t="str">
            <v>-</v>
          </cell>
          <cell r="CI25">
            <v>128</v>
          </cell>
          <cell r="CJ25" t="str">
            <v>-</v>
          </cell>
          <cell r="CK25">
            <v>19</v>
          </cell>
          <cell r="CL25" t="str">
            <v>-</v>
          </cell>
          <cell r="CM25">
            <v>1723356</v>
          </cell>
          <cell r="CN25" t="str">
            <v>-</v>
          </cell>
          <cell r="CO25">
            <v>23744014</v>
          </cell>
          <cell r="CP25" t="str">
            <v>-</v>
          </cell>
          <cell r="CQ25">
            <v>0</v>
          </cell>
          <cell r="CR25" t="str">
            <v>-</v>
          </cell>
          <cell r="CS25">
            <v>-23</v>
          </cell>
          <cell r="CT25" t="str">
            <v>-</v>
          </cell>
          <cell r="CU25">
            <v>725</v>
          </cell>
          <cell r="CV25">
            <v>280</v>
          </cell>
          <cell r="CW25">
            <v>204</v>
          </cell>
          <cell r="CX25">
            <v>135</v>
          </cell>
          <cell r="CY25">
            <v>162</v>
          </cell>
          <cell r="CZ25">
            <v>114</v>
          </cell>
          <cell r="DA25">
            <v>96</v>
          </cell>
          <cell r="DB25">
            <v>63</v>
          </cell>
          <cell r="DC25">
            <v>70</v>
          </cell>
          <cell r="DD25">
            <v>43</v>
          </cell>
          <cell r="DE25">
            <v>26</v>
          </cell>
          <cell r="DF25">
            <v>36</v>
          </cell>
          <cell r="DG25">
            <v>192</v>
          </cell>
          <cell r="DH25">
            <v>142</v>
          </cell>
          <cell r="DI25">
            <v>2</v>
          </cell>
          <cell r="DJ25" t="str">
            <v>-</v>
          </cell>
          <cell r="DK25">
            <v>308</v>
          </cell>
          <cell r="DL25" t="str">
            <v>-</v>
          </cell>
          <cell r="DM25">
            <v>457</v>
          </cell>
          <cell r="DN25" t="str">
            <v>-</v>
          </cell>
          <cell r="DO25">
            <v>375</v>
          </cell>
          <cell r="DP25" t="str">
            <v>-</v>
          </cell>
          <cell r="DQ25">
            <v>0</v>
          </cell>
          <cell r="DR25" t="str">
            <v>-</v>
          </cell>
          <cell r="DS25">
            <v>127</v>
          </cell>
          <cell r="DT25" t="str">
            <v>-</v>
          </cell>
          <cell r="DU25">
            <v>19</v>
          </cell>
          <cell r="DV25" t="str">
            <v>-</v>
          </cell>
          <cell r="DW25">
            <v>0</v>
          </cell>
          <cell r="DX25" t="str">
            <v>-</v>
          </cell>
          <cell r="DY25">
            <v>3</v>
          </cell>
        </row>
        <row r="26">
          <cell r="C26">
            <v>700000084</v>
          </cell>
          <cell r="D26" t="str">
            <v>SECTOR LA SULTANA CAROLINA</v>
          </cell>
          <cell r="E26">
            <v>2025</v>
          </cell>
          <cell r="F26">
            <v>202515</v>
          </cell>
          <cell r="G26">
            <v>1647</v>
          </cell>
          <cell r="H26">
            <v>1806</v>
          </cell>
          <cell r="I26">
            <v>652</v>
          </cell>
          <cell r="J26" t="str">
            <v>-</v>
          </cell>
          <cell r="K26">
            <v>-121</v>
          </cell>
          <cell r="L26">
            <v>8</v>
          </cell>
          <cell r="M26">
            <v>270</v>
          </cell>
          <cell r="N26">
            <v>1098</v>
          </cell>
          <cell r="O26">
            <v>1</v>
          </cell>
          <cell r="P26" t="str">
            <v>-</v>
          </cell>
          <cell r="Q26">
            <v>1</v>
          </cell>
          <cell r="R26" t="str">
            <v>-</v>
          </cell>
          <cell r="S26">
            <v>11</v>
          </cell>
          <cell r="T26" t="str">
            <v>-</v>
          </cell>
          <cell r="U26">
            <v>263</v>
          </cell>
          <cell r="V26" t="str">
            <v>-</v>
          </cell>
          <cell r="W26">
            <v>6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240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71</v>
          </cell>
          <cell r="AH26" t="str">
            <v>-</v>
          </cell>
          <cell r="AI26" t="str">
            <v>-</v>
          </cell>
          <cell r="AJ26" t="str">
            <v>-</v>
          </cell>
          <cell r="AK26">
            <v>29</v>
          </cell>
          <cell r="AL26" t="str">
            <v>-</v>
          </cell>
          <cell r="AM26">
            <v>16.393442622950818</v>
          </cell>
          <cell r="AN26">
            <v>61.7</v>
          </cell>
          <cell r="AO26">
            <v>42</v>
          </cell>
          <cell r="AP26" t="str">
            <v>-</v>
          </cell>
          <cell r="AQ26">
            <v>110</v>
          </cell>
          <cell r="AR26" t="str">
            <v>-</v>
          </cell>
          <cell r="AS26">
            <v>0</v>
          </cell>
          <cell r="AT26" t="str">
            <v>-</v>
          </cell>
          <cell r="AU26">
            <v>71</v>
          </cell>
          <cell r="AV26" t="str">
            <v>-</v>
          </cell>
          <cell r="AW26">
            <v>17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249</v>
          </cell>
          <cell r="BB26">
            <v>948</v>
          </cell>
          <cell r="BC26">
            <v>15.1183970856102</v>
          </cell>
          <cell r="BD26">
            <v>53.3</v>
          </cell>
          <cell r="BE26" t="str">
            <v>-</v>
          </cell>
          <cell r="BF26" t="str">
            <v>-</v>
          </cell>
          <cell r="BG26">
            <v>657966.85</v>
          </cell>
          <cell r="BH26">
            <v>457683</v>
          </cell>
          <cell r="BI26">
            <v>177651049.88999999</v>
          </cell>
          <cell r="BJ26">
            <v>502535620</v>
          </cell>
          <cell r="BK26">
            <v>174255390</v>
          </cell>
          <cell r="BL26" t="str">
            <v>-</v>
          </cell>
          <cell r="BM26">
            <v>3395659.89</v>
          </cell>
          <cell r="BN26" t="str">
            <v>-</v>
          </cell>
          <cell r="BO26">
            <v>140678257.88999999</v>
          </cell>
          <cell r="BP26" t="str">
            <v>-</v>
          </cell>
          <cell r="BQ26">
            <v>3395659.8900000006</v>
          </cell>
          <cell r="BR26" t="str">
            <v>-</v>
          </cell>
          <cell r="BS26">
            <v>243</v>
          </cell>
          <cell r="BT26" t="str">
            <v>-</v>
          </cell>
          <cell r="BU26">
            <v>137282598</v>
          </cell>
          <cell r="BV26" t="str">
            <v>-</v>
          </cell>
          <cell r="BW26">
            <v>184</v>
          </cell>
          <cell r="BX26" t="str">
            <v>-</v>
          </cell>
          <cell r="BY26">
            <v>591</v>
          </cell>
          <cell r="BZ26" t="str">
            <v>-</v>
          </cell>
          <cell r="CA26">
            <v>33680029</v>
          </cell>
          <cell r="CB26" t="str">
            <v>-</v>
          </cell>
          <cell r="CC26">
            <v>650</v>
          </cell>
          <cell r="CD26" t="str">
            <v>-</v>
          </cell>
          <cell r="CE26">
            <v>493</v>
          </cell>
          <cell r="CF26" t="str">
            <v>-</v>
          </cell>
          <cell r="CG26">
            <v>0</v>
          </cell>
          <cell r="CH26" t="str">
            <v>-</v>
          </cell>
          <cell r="CI26">
            <v>162</v>
          </cell>
          <cell r="CJ26" t="str">
            <v>-</v>
          </cell>
          <cell r="CK26">
            <v>19</v>
          </cell>
          <cell r="CL26" t="str">
            <v>-</v>
          </cell>
          <cell r="CM26">
            <v>3292763</v>
          </cell>
          <cell r="CN26" t="str">
            <v>-</v>
          </cell>
          <cell r="CO26">
            <v>36972792</v>
          </cell>
          <cell r="CP26" t="str">
            <v>-</v>
          </cell>
          <cell r="CQ26">
            <v>5.2219321148825064E-4</v>
          </cell>
          <cell r="CR26" t="str">
            <v>-</v>
          </cell>
          <cell r="CS26">
            <v>-54</v>
          </cell>
          <cell r="CT26" t="str">
            <v>-</v>
          </cell>
          <cell r="CU26">
            <v>856</v>
          </cell>
          <cell r="CV26">
            <v>360</v>
          </cell>
          <cell r="CW26">
            <v>251</v>
          </cell>
          <cell r="CX26">
            <v>174</v>
          </cell>
          <cell r="CY26">
            <v>270</v>
          </cell>
          <cell r="CZ26">
            <v>147</v>
          </cell>
          <cell r="DA26">
            <v>136</v>
          </cell>
          <cell r="DB26">
            <v>88</v>
          </cell>
          <cell r="DC26">
            <v>73</v>
          </cell>
          <cell r="DD26">
            <v>62</v>
          </cell>
          <cell r="DE26">
            <v>59</v>
          </cell>
          <cell r="DF26">
            <v>47</v>
          </cell>
          <cell r="DG26">
            <v>268</v>
          </cell>
          <cell r="DH26">
            <v>197</v>
          </cell>
          <cell r="DI26">
            <v>9</v>
          </cell>
          <cell r="DJ26" t="str">
            <v>-</v>
          </cell>
          <cell r="DK26">
            <v>445</v>
          </cell>
          <cell r="DL26" t="str">
            <v>-</v>
          </cell>
          <cell r="DM26">
            <v>549</v>
          </cell>
          <cell r="DN26" t="str">
            <v>-</v>
          </cell>
          <cell r="DO26">
            <v>473</v>
          </cell>
          <cell r="DP26" t="str">
            <v>-</v>
          </cell>
          <cell r="DQ26">
            <v>0</v>
          </cell>
          <cell r="DR26" t="str">
            <v>-</v>
          </cell>
          <cell r="DS26">
            <v>160</v>
          </cell>
          <cell r="DT26" t="str">
            <v>-</v>
          </cell>
          <cell r="DU26">
            <v>19</v>
          </cell>
          <cell r="DV26" t="str">
            <v>-</v>
          </cell>
          <cell r="DW26">
            <v>0</v>
          </cell>
          <cell r="DX26" t="str">
            <v>-</v>
          </cell>
          <cell r="DY26">
            <v>9</v>
          </cell>
        </row>
        <row r="27">
          <cell r="C27">
            <v>700000086</v>
          </cell>
          <cell r="D27" t="str">
            <v>Sector Gerente Colaborador</v>
          </cell>
          <cell r="E27">
            <v>2025</v>
          </cell>
          <cell r="F27">
            <v>202515</v>
          </cell>
          <cell r="G27">
            <v>0</v>
          </cell>
          <cell r="H27" t="str">
            <v>-</v>
          </cell>
          <cell r="I27">
            <v>0</v>
          </cell>
          <cell r="J27" t="str">
            <v>-</v>
          </cell>
          <cell r="K27">
            <v>0</v>
          </cell>
          <cell r="L27" t="str">
            <v>-</v>
          </cell>
          <cell r="M27">
            <v>0</v>
          </cell>
          <cell r="N27" t="str">
            <v>-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0</v>
          </cell>
          <cell r="T27" t="str">
            <v>-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0</v>
          </cell>
          <cell r="AH27" t="str">
            <v>-</v>
          </cell>
          <cell r="AI27" t="str">
            <v>-</v>
          </cell>
          <cell r="AJ27" t="str">
            <v>-</v>
          </cell>
          <cell r="AK27">
            <v>0</v>
          </cell>
          <cell r="AL27" t="str">
            <v>-</v>
          </cell>
          <cell r="AM27">
            <v>0</v>
          </cell>
          <cell r="AN27" t="str">
            <v>-</v>
          </cell>
          <cell r="AO27">
            <v>0</v>
          </cell>
          <cell r="AP27" t="str">
            <v>-</v>
          </cell>
          <cell r="AQ27">
            <v>0</v>
          </cell>
          <cell r="AR27" t="str">
            <v>-</v>
          </cell>
          <cell r="AS27">
            <v>0</v>
          </cell>
          <cell r="AT27" t="str">
            <v>-</v>
          </cell>
          <cell r="AU27">
            <v>0</v>
          </cell>
          <cell r="AV27" t="str">
            <v>-</v>
          </cell>
          <cell r="AW27">
            <v>0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0</v>
          </cell>
          <cell r="BB27" t="str">
            <v>-</v>
          </cell>
          <cell r="BC27">
            <v>0</v>
          </cell>
          <cell r="BD27" t="str">
            <v>-</v>
          </cell>
          <cell r="BE27" t="str">
            <v>-</v>
          </cell>
          <cell r="BF27" t="str">
            <v>-</v>
          </cell>
          <cell r="BG27">
            <v>0</v>
          </cell>
          <cell r="BH27" t="str">
            <v>-</v>
          </cell>
          <cell r="BI27">
            <v>0</v>
          </cell>
          <cell r="BJ27" t="str">
            <v>-</v>
          </cell>
          <cell r="BK27">
            <v>0</v>
          </cell>
          <cell r="BL27" t="str">
            <v>-</v>
          </cell>
          <cell r="BM27">
            <v>0</v>
          </cell>
          <cell r="BN27" t="str">
            <v>-</v>
          </cell>
          <cell r="BO27">
            <v>0</v>
          </cell>
          <cell r="BP27" t="str">
            <v>-</v>
          </cell>
          <cell r="BQ27">
            <v>0</v>
          </cell>
          <cell r="BR27" t="str">
            <v>-</v>
          </cell>
          <cell r="BS27">
            <v>0</v>
          </cell>
          <cell r="BT27" t="str">
            <v>-</v>
          </cell>
          <cell r="BU27">
            <v>0</v>
          </cell>
          <cell r="BV27" t="str">
            <v>-</v>
          </cell>
          <cell r="BW27">
            <v>0</v>
          </cell>
          <cell r="BX27" t="str">
            <v>-</v>
          </cell>
          <cell r="BY27">
            <v>0</v>
          </cell>
          <cell r="BZ27" t="str">
            <v>-</v>
          </cell>
          <cell r="CA27">
            <v>0</v>
          </cell>
          <cell r="CB27" t="str">
            <v>-</v>
          </cell>
          <cell r="CC27">
            <v>0</v>
          </cell>
          <cell r="CD27" t="str">
            <v>-</v>
          </cell>
          <cell r="CE27">
            <v>0</v>
          </cell>
          <cell r="CF27" t="str">
            <v>-</v>
          </cell>
          <cell r="CG27">
            <v>0</v>
          </cell>
          <cell r="CH27" t="str">
            <v>-</v>
          </cell>
          <cell r="CI27">
            <v>0</v>
          </cell>
          <cell r="CJ27" t="str">
            <v>-</v>
          </cell>
          <cell r="CK27">
            <v>0</v>
          </cell>
          <cell r="CL27" t="str">
            <v>-</v>
          </cell>
          <cell r="CM27">
            <v>0</v>
          </cell>
          <cell r="CN27" t="str">
            <v>-</v>
          </cell>
          <cell r="CO27">
            <v>0</v>
          </cell>
          <cell r="CP27" t="str">
            <v>-</v>
          </cell>
          <cell r="CQ27">
            <v>0</v>
          </cell>
          <cell r="CR27" t="str">
            <v>-</v>
          </cell>
          <cell r="CS27">
            <v>0</v>
          </cell>
          <cell r="CT27" t="str">
            <v>-</v>
          </cell>
          <cell r="CU27">
            <v>0</v>
          </cell>
          <cell r="CV27" t="str">
            <v>-</v>
          </cell>
          <cell r="CW27">
            <v>0</v>
          </cell>
          <cell r="CX27" t="str">
            <v>-</v>
          </cell>
          <cell r="CY27">
            <v>0</v>
          </cell>
          <cell r="CZ27" t="str">
            <v>-</v>
          </cell>
          <cell r="DA27">
            <v>0</v>
          </cell>
          <cell r="DB27" t="str">
            <v>-</v>
          </cell>
          <cell r="DC27">
            <v>0</v>
          </cell>
          <cell r="DD27" t="str">
            <v>-</v>
          </cell>
          <cell r="DE27">
            <v>0</v>
          </cell>
          <cell r="DF27" t="str">
            <v>-</v>
          </cell>
          <cell r="DG27">
            <v>0</v>
          </cell>
          <cell r="DH27" t="str">
            <v>-</v>
          </cell>
          <cell r="DI27">
            <v>0</v>
          </cell>
          <cell r="DJ27" t="str">
            <v>-</v>
          </cell>
          <cell r="DK27">
            <v>0</v>
          </cell>
          <cell r="DL27" t="str">
            <v>-</v>
          </cell>
          <cell r="DM27">
            <v>0</v>
          </cell>
          <cell r="DN27" t="str">
            <v>-</v>
          </cell>
          <cell r="DO27">
            <v>0</v>
          </cell>
          <cell r="DP27" t="str">
            <v>-</v>
          </cell>
          <cell r="DQ27">
            <v>0</v>
          </cell>
          <cell r="DR27" t="str">
            <v>-</v>
          </cell>
          <cell r="DS27">
            <v>0</v>
          </cell>
          <cell r="DT27" t="str">
            <v>-</v>
          </cell>
          <cell r="DU27">
            <v>0</v>
          </cell>
          <cell r="DV27" t="str">
            <v>-</v>
          </cell>
          <cell r="DW27">
            <v>0</v>
          </cell>
          <cell r="DX27" t="str">
            <v>-</v>
          </cell>
          <cell r="DY27">
            <v>0</v>
          </cell>
        </row>
        <row r="28">
          <cell r="C28">
            <v>700000090</v>
          </cell>
          <cell r="D28" t="str">
            <v>SECTOR ROBLE VIVIANA</v>
          </cell>
          <cell r="E28">
            <v>2025</v>
          </cell>
          <cell r="F28">
            <v>202515</v>
          </cell>
          <cell r="G28">
            <v>0</v>
          </cell>
          <cell r="H28" t="str">
            <v>-</v>
          </cell>
          <cell r="I28">
            <v>0</v>
          </cell>
          <cell r="J28" t="str">
            <v>-</v>
          </cell>
          <cell r="K28">
            <v>0</v>
          </cell>
          <cell r="L28" t="str">
            <v>-</v>
          </cell>
          <cell r="M28">
            <v>0</v>
          </cell>
          <cell r="N28" t="str">
            <v>-</v>
          </cell>
          <cell r="O28">
            <v>0</v>
          </cell>
          <cell r="P28" t="str">
            <v>-</v>
          </cell>
          <cell r="Q28">
            <v>0</v>
          </cell>
          <cell r="R28" t="str">
            <v>-</v>
          </cell>
          <cell r="S28">
            <v>0</v>
          </cell>
          <cell r="T28" t="str">
            <v>-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0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0</v>
          </cell>
          <cell r="AH28" t="str">
            <v>-</v>
          </cell>
          <cell r="AI28" t="str">
            <v>-</v>
          </cell>
          <cell r="AJ28" t="str">
            <v>-</v>
          </cell>
          <cell r="AK28">
            <v>0</v>
          </cell>
          <cell r="AL28" t="str">
            <v>-</v>
          </cell>
          <cell r="AM28">
            <v>0</v>
          </cell>
          <cell r="AN28" t="str">
            <v>-</v>
          </cell>
          <cell r="AO28">
            <v>0</v>
          </cell>
          <cell r="AP28" t="str">
            <v>-</v>
          </cell>
          <cell r="AQ28">
            <v>0</v>
          </cell>
          <cell r="AR28" t="str">
            <v>-</v>
          </cell>
          <cell r="AS28">
            <v>0</v>
          </cell>
          <cell r="AT28" t="str">
            <v>-</v>
          </cell>
          <cell r="AU28">
            <v>0</v>
          </cell>
          <cell r="AV28" t="str">
            <v>-</v>
          </cell>
          <cell r="AW28">
            <v>0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0</v>
          </cell>
          <cell r="BB28" t="str">
            <v>-</v>
          </cell>
          <cell r="BC28">
            <v>0</v>
          </cell>
          <cell r="BD28" t="str">
            <v>-</v>
          </cell>
          <cell r="BE28" t="str">
            <v>-</v>
          </cell>
          <cell r="BF28" t="str">
            <v>-</v>
          </cell>
          <cell r="BG28">
            <v>0</v>
          </cell>
          <cell r="BH28" t="str">
            <v>-</v>
          </cell>
          <cell r="BI28">
            <v>0</v>
          </cell>
          <cell r="BJ28" t="str">
            <v>-</v>
          </cell>
          <cell r="BK28">
            <v>0</v>
          </cell>
          <cell r="BL28" t="str">
            <v>-</v>
          </cell>
          <cell r="BM28">
            <v>0</v>
          </cell>
          <cell r="BN28" t="str">
            <v>-</v>
          </cell>
          <cell r="BO28">
            <v>0</v>
          </cell>
          <cell r="BP28" t="str">
            <v>-</v>
          </cell>
          <cell r="BQ28">
            <v>0</v>
          </cell>
          <cell r="BR28" t="str">
            <v>-</v>
          </cell>
          <cell r="BS28">
            <v>0</v>
          </cell>
          <cell r="BT28" t="str">
            <v>-</v>
          </cell>
          <cell r="BU28">
            <v>0</v>
          </cell>
          <cell r="BV28" t="str">
            <v>-</v>
          </cell>
          <cell r="BW28">
            <v>0</v>
          </cell>
          <cell r="BX28" t="str">
            <v>-</v>
          </cell>
          <cell r="BY28">
            <v>0</v>
          </cell>
          <cell r="BZ28" t="str">
            <v>-</v>
          </cell>
          <cell r="CA28">
            <v>0</v>
          </cell>
          <cell r="CB28" t="str">
            <v>-</v>
          </cell>
          <cell r="CC28">
            <v>0</v>
          </cell>
          <cell r="CD28" t="str">
            <v>-</v>
          </cell>
          <cell r="CE28">
            <v>0</v>
          </cell>
          <cell r="CF28" t="str">
            <v>-</v>
          </cell>
          <cell r="CG28">
            <v>0</v>
          </cell>
          <cell r="CH28" t="str">
            <v>-</v>
          </cell>
          <cell r="CI28">
            <v>0</v>
          </cell>
          <cell r="CJ28" t="str">
            <v>-</v>
          </cell>
          <cell r="CK28">
            <v>0</v>
          </cell>
          <cell r="CL28" t="str">
            <v>-</v>
          </cell>
          <cell r="CM28">
            <v>0</v>
          </cell>
          <cell r="CN28" t="str">
            <v>-</v>
          </cell>
          <cell r="CO28">
            <v>0</v>
          </cell>
          <cell r="CP28" t="str">
            <v>-</v>
          </cell>
          <cell r="CQ28">
            <v>0</v>
          </cell>
          <cell r="CR28" t="str">
            <v>-</v>
          </cell>
          <cell r="CS28">
            <v>0</v>
          </cell>
          <cell r="CT28" t="str">
            <v>-</v>
          </cell>
          <cell r="CU28">
            <v>0</v>
          </cell>
          <cell r="CV28" t="str">
            <v>-</v>
          </cell>
          <cell r="CW28">
            <v>0</v>
          </cell>
          <cell r="CX28" t="str">
            <v>-</v>
          </cell>
          <cell r="CY28">
            <v>0</v>
          </cell>
          <cell r="CZ28" t="str">
            <v>-</v>
          </cell>
          <cell r="DA28">
            <v>0</v>
          </cell>
          <cell r="DB28" t="str">
            <v>-</v>
          </cell>
          <cell r="DC28">
            <v>0</v>
          </cell>
          <cell r="DD28" t="str">
            <v>-</v>
          </cell>
          <cell r="DE28">
            <v>0</v>
          </cell>
          <cell r="DF28" t="str">
            <v>-</v>
          </cell>
          <cell r="DG28">
            <v>0</v>
          </cell>
          <cell r="DH28" t="str">
            <v>-</v>
          </cell>
          <cell r="DI28">
            <v>0</v>
          </cell>
          <cell r="DJ28" t="str">
            <v>-</v>
          </cell>
          <cell r="DK28">
            <v>0</v>
          </cell>
          <cell r="DL28" t="str">
            <v>-</v>
          </cell>
          <cell r="DM28">
            <v>0</v>
          </cell>
          <cell r="DN28" t="str">
            <v>-</v>
          </cell>
          <cell r="DO28">
            <v>0</v>
          </cell>
          <cell r="DP28" t="str">
            <v>-</v>
          </cell>
          <cell r="DQ28">
            <v>0</v>
          </cell>
          <cell r="DR28" t="str">
            <v>-</v>
          </cell>
          <cell r="DS28">
            <v>0</v>
          </cell>
          <cell r="DT28" t="str">
            <v>-</v>
          </cell>
          <cell r="DU28">
            <v>0</v>
          </cell>
          <cell r="DV28" t="str">
            <v>-</v>
          </cell>
          <cell r="DW28">
            <v>0</v>
          </cell>
          <cell r="DX28" t="str">
            <v>-</v>
          </cell>
          <cell r="DY28">
            <v>0</v>
          </cell>
        </row>
        <row r="29">
          <cell r="C29">
            <v>700000091</v>
          </cell>
          <cell r="D29" t="str">
            <v>SECTOR GUADUA CAROL</v>
          </cell>
          <cell r="E29">
            <v>2025</v>
          </cell>
          <cell r="F29">
            <v>202515</v>
          </cell>
          <cell r="G29">
            <v>1401</v>
          </cell>
          <cell r="H29">
            <v>1567</v>
          </cell>
          <cell r="I29">
            <v>598</v>
          </cell>
          <cell r="J29" t="str">
            <v>-</v>
          </cell>
          <cell r="K29">
            <v>-78</v>
          </cell>
          <cell r="L29">
            <v>6</v>
          </cell>
          <cell r="M29">
            <v>265</v>
          </cell>
          <cell r="N29">
            <v>909</v>
          </cell>
          <cell r="O29">
            <v>0</v>
          </cell>
          <cell r="P29" t="str">
            <v>-</v>
          </cell>
          <cell r="Q29">
            <v>9</v>
          </cell>
          <cell r="R29" t="str">
            <v>-</v>
          </cell>
          <cell r="S29">
            <v>17</v>
          </cell>
          <cell r="T29" t="str">
            <v>-</v>
          </cell>
          <cell r="U29">
            <v>253</v>
          </cell>
          <cell r="V29" t="str">
            <v>-</v>
          </cell>
          <cell r="W29">
            <v>3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236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80</v>
          </cell>
          <cell r="AH29" t="str">
            <v>-</v>
          </cell>
          <cell r="AI29" t="str">
            <v>-</v>
          </cell>
          <cell r="AJ29" t="str">
            <v>-</v>
          </cell>
          <cell r="AK29">
            <v>29</v>
          </cell>
          <cell r="AL29" t="str">
            <v>-</v>
          </cell>
          <cell r="AM29">
            <v>18.91506067094932</v>
          </cell>
          <cell r="AN29">
            <v>62.5</v>
          </cell>
          <cell r="AO29">
            <v>51</v>
          </cell>
          <cell r="AP29" t="str">
            <v>-</v>
          </cell>
          <cell r="AQ29">
            <v>88</v>
          </cell>
          <cell r="AR29" t="str">
            <v>-</v>
          </cell>
          <cell r="AS29">
            <v>0</v>
          </cell>
          <cell r="AT29" t="str">
            <v>-</v>
          </cell>
          <cell r="AU29">
            <v>86</v>
          </cell>
          <cell r="AV29" t="str">
            <v>-</v>
          </cell>
          <cell r="AW29">
            <v>11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245</v>
          </cell>
          <cell r="BB29">
            <v>812</v>
          </cell>
          <cell r="BC29">
            <v>17.48750892219843</v>
          </cell>
          <cell r="BD29">
            <v>55.8</v>
          </cell>
          <cell r="BE29" t="str">
            <v>-</v>
          </cell>
          <cell r="BF29" t="str">
            <v>-</v>
          </cell>
          <cell r="BG29">
            <v>652424.12</v>
          </cell>
          <cell r="BH29">
            <v>474874</v>
          </cell>
          <cell r="BI29">
            <v>172892390.89999998</v>
          </cell>
          <cell r="BJ29">
            <v>431660226</v>
          </cell>
          <cell r="BK29">
            <v>167751514</v>
          </cell>
          <cell r="BL29" t="str">
            <v>-</v>
          </cell>
          <cell r="BM29">
            <v>5140876.9000000004</v>
          </cell>
          <cell r="BN29" t="str">
            <v>-</v>
          </cell>
          <cell r="BO29">
            <v>141430095.89999998</v>
          </cell>
          <cell r="BP29" t="str">
            <v>-</v>
          </cell>
          <cell r="BQ29">
            <v>5140876.9000000004</v>
          </cell>
          <cell r="BR29" t="str">
            <v>-</v>
          </cell>
          <cell r="BS29">
            <v>247</v>
          </cell>
          <cell r="BT29" t="str">
            <v>-</v>
          </cell>
          <cell r="BU29">
            <v>136289219</v>
          </cell>
          <cell r="BV29" t="str">
            <v>-</v>
          </cell>
          <cell r="BW29">
            <v>160</v>
          </cell>
          <cell r="BX29" t="str">
            <v>-</v>
          </cell>
          <cell r="BY29">
            <v>393</v>
          </cell>
          <cell r="BZ29" t="str">
            <v>-</v>
          </cell>
          <cell r="CA29">
            <v>27366338</v>
          </cell>
          <cell r="CB29" t="str">
            <v>-</v>
          </cell>
          <cell r="CC29">
            <v>594</v>
          </cell>
          <cell r="CD29" t="str">
            <v>-</v>
          </cell>
          <cell r="CE29">
            <v>450</v>
          </cell>
          <cell r="CF29" t="str">
            <v>-</v>
          </cell>
          <cell r="CG29">
            <v>0</v>
          </cell>
          <cell r="CH29" t="str">
            <v>-</v>
          </cell>
          <cell r="CI29">
            <v>153</v>
          </cell>
          <cell r="CJ29" t="str">
            <v>-</v>
          </cell>
          <cell r="CK29">
            <v>15</v>
          </cell>
          <cell r="CL29" t="str">
            <v>-</v>
          </cell>
          <cell r="CM29">
            <v>4095957</v>
          </cell>
          <cell r="CN29" t="str">
            <v>-</v>
          </cell>
          <cell r="CO29">
            <v>31462295</v>
          </cell>
          <cell r="CP29" t="str">
            <v>-</v>
          </cell>
          <cell r="CQ29">
            <v>0</v>
          </cell>
          <cell r="CR29" t="str">
            <v>-</v>
          </cell>
          <cell r="CS29">
            <v>-20</v>
          </cell>
          <cell r="CT29" t="str">
            <v>-</v>
          </cell>
          <cell r="CU29">
            <v>759</v>
          </cell>
          <cell r="CV29">
            <v>295</v>
          </cell>
          <cell r="CW29">
            <v>193</v>
          </cell>
          <cell r="CX29">
            <v>148</v>
          </cell>
          <cell r="CY29">
            <v>184</v>
          </cell>
          <cell r="CZ29">
            <v>114</v>
          </cell>
          <cell r="DA29">
            <v>91</v>
          </cell>
          <cell r="DB29">
            <v>66</v>
          </cell>
          <cell r="DC29">
            <v>86</v>
          </cell>
          <cell r="DD29">
            <v>57</v>
          </cell>
          <cell r="DE29">
            <v>27</v>
          </cell>
          <cell r="DF29">
            <v>35</v>
          </cell>
          <cell r="DG29">
            <v>204</v>
          </cell>
          <cell r="DH29">
            <v>158</v>
          </cell>
          <cell r="DI29">
            <v>5</v>
          </cell>
          <cell r="DJ29" t="str">
            <v>-</v>
          </cell>
          <cell r="DK29">
            <v>308</v>
          </cell>
          <cell r="DL29" t="str">
            <v>-</v>
          </cell>
          <cell r="DM29">
            <v>495</v>
          </cell>
          <cell r="DN29" t="str">
            <v>-</v>
          </cell>
          <cell r="DO29">
            <v>432</v>
          </cell>
          <cell r="DP29" t="str">
            <v>-</v>
          </cell>
          <cell r="DQ29">
            <v>0</v>
          </cell>
          <cell r="DR29" t="str">
            <v>-</v>
          </cell>
          <cell r="DS29">
            <v>151</v>
          </cell>
          <cell r="DT29" t="str">
            <v>-</v>
          </cell>
          <cell r="DU29">
            <v>15</v>
          </cell>
          <cell r="DV29" t="str">
            <v>-</v>
          </cell>
          <cell r="DW29">
            <v>0</v>
          </cell>
          <cell r="DX29" t="str">
            <v>-</v>
          </cell>
          <cell r="DY29">
            <v>8</v>
          </cell>
        </row>
        <row r="30">
          <cell r="C30">
            <v>700000092</v>
          </cell>
          <cell r="D30" t="str">
            <v>SECTOR PALMA DE CERA JOHANNA</v>
          </cell>
          <cell r="E30">
            <v>2025</v>
          </cell>
          <cell r="F30">
            <v>202515</v>
          </cell>
          <cell r="G30">
            <v>1623</v>
          </cell>
          <cell r="H30">
            <v>1749</v>
          </cell>
          <cell r="I30">
            <v>736</v>
          </cell>
          <cell r="J30" t="str">
            <v>-</v>
          </cell>
          <cell r="K30">
            <v>-71</v>
          </cell>
          <cell r="L30">
            <v>6</v>
          </cell>
          <cell r="M30">
            <v>386</v>
          </cell>
          <cell r="N30">
            <v>1064</v>
          </cell>
          <cell r="O30">
            <v>0</v>
          </cell>
          <cell r="P30" t="str">
            <v>-</v>
          </cell>
          <cell r="Q30">
            <v>2</v>
          </cell>
          <cell r="R30" t="str">
            <v>-</v>
          </cell>
          <cell r="S30">
            <v>13</v>
          </cell>
          <cell r="T30" t="str">
            <v>-</v>
          </cell>
          <cell r="U30">
            <v>380</v>
          </cell>
          <cell r="V30" t="str">
            <v>-</v>
          </cell>
          <cell r="W30">
            <v>4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351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109</v>
          </cell>
          <cell r="AH30" t="str">
            <v>-</v>
          </cell>
          <cell r="AI30" t="str">
            <v>-</v>
          </cell>
          <cell r="AJ30" t="str">
            <v>-</v>
          </cell>
          <cell r="AK30">
            <v>35</v>
          </cell>
          <cell r="AL30" t="str">
            <v>-</v>
          </cell>
          <cell r="AM30">
            <v>23.783117683302528</v>
          </cell>
          <cell r="AN30">
            <v>62.5</v>
          </cell>
          <cell r="AO30">
            <v>74</v>
          </cell>
          <cell r="AP30" t="str">
            <v>-</v>
          </cell>
          <cell r="AQ30">
            <v>157</v>
          </cell>
          <cell r="AR30" t="str">
            <v>-</v>
          </cell>
          <cell r="AS30">
            <v>0</v>
          </cell>
          <cell r="AT30" t="str">
            <v>-</v>
          </cell>
          <cell r="AU30">
            <v>94</v>
          </cell>
          <cell r="AV30" t="str">
            <v>-</v>
          </cell>
          <cell r="AW30">
            <v>26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359</v>
          </cell>
          <cell r="BB30">
            <v>960</v>
          </cell>
          <cell r="BC30">
            <v>22.119531731361675</v>
          </cell>
          <cell r="BD30">
            <v>56.4</v>
          </cell>
          <cell r="BE30" t="str">
            <v>-</v>
          </cell>
          <cell r="BF30" t="str">
            <v>-</v>
          </cell>
          <cell r="BG30">
            <v>640120.92000000004</v>
          </cell>
          <cell r="BH30">
            <v>476656</v>
          </cell>
          <cell r="BI30">
            <v>247086676.84</v>
          </cell>
          <cell r="BJ30">
            <v>507161521</v>
          </cell>
          <cell r="BK30">
            <v>239221845</v>
          </cell>
          <cell r="BL30" t="str">
            <v>-</v>
          </cell>
          <cell r="BM30">
            <v>7864831.8399999999</v>
          </cell>
          <cell r="BN30" t="str">
            <v>-</v>
          </cell>
          <cell r="BO30">
            <v>198710056.84</v>
          </cell>
          <cell r="BP30" t="str">
            <v>-</v>
          </cell>
          <cell r="BQ30">
            <v>7864831.8399999999</v>
          </cell>
          <cell r="BR30" t="str">
            <v>-</v>
          </cell>
          <cell r="BS30">
            <v>359</v>
          </cell>
          <cell r="BT30" t="str">
            <v>-</v>
          </cell>
          <cell r="BU30">
            <v>190845225</v>
          </cell>
          <cell r="BV30" t="str">
            <v>-</v>
          </cell>
          <cell r="BW30">
            <v>234</v>
          </cell>
          <cell r="BX30" t="str">
            <v>-</v>
          </cell>
          <cell r="BY30">
            <v>411</v>
          </cell>
          <cell r="BZ30" t="str">
            <v>-</v>
          </cell>
          <cell r="CA30">
            <v>43762263</v>
          </cell>
          <cell r="CB30" t="str">
            <v>-</v>
          </cell>
          <cell r="CC30">
            <v>649</v>
          </cell>
          <cell r="CD30" t="str">
            <v>-</v>
          </cell>
          <cell r="CE30">
            <v>555</v>
          </cell>
          <cell r="CF30" t="str">
            <v>-</v>
          </cell>
          <cell r="CG30">
            <v>0</v>
          </cell>
          <cell r="CH30" t="str">
            <v>-</v>
          </cell>
          <cell r="CI30">
            <v>166</v>
          </cell>
          <cell r="CJ30" t="str">
            <v>-</v>
          </cell>
          <cell r="CK30">
            <v>34</v>
          </cell>
          <cell r="CL30" t="str">
            <v>-</v>
          </cell>
          <cell r="CM30">
            <v>4614357</v>
          </cell>
          <cell r="CN30" t="str">
            <v>-</v>
          </cell>
          <cell r="CO30">
            <v>48376620</v>
          </cell>
          <cell r="CP30" t="str">
            <v>-</v>
          </cell>
          <cell r="CQ30">
            <v>0</v>
          </cell>
          <cell r="CR30" t="str">
            <v>-</v>
          </cell>
          <cell r="CS30">
            <v>-25</v>
          </cell>
          <cell r="CT30" t="str">
            <v>-</v>
          </cell>
          <cell r="CU30">
            <v>864</v>
          </cell>
          <cell r="CV30">
            <v>350</v>
          </cell>
          <cell r="CW30">
            <v>226</v>
          </cell>
          <cell r="CX30">
            <v>177</v>
          </cell>
          <cell r="CY30">
            <v>147</v>
          </cell>
          <cell r="CZ30">
            <v>134</v>
          </cell>
          <cell r="DA30">
            <v>108</v>
          </cell>
          <cell r="DB30">
            <v>78</v>
          </cell>
          <cell r="DC30">
            <v>49</v>
          </cell>
          <cell r="DD30">
            <v>68</v>
          </cell>
          <cell r="DE30">
            <v>35</v>
          </cell>
          <cell r="DF30">
            <v>41</v>
          </cell>
          <cell r="DG30">
            <v>192</v>
          </cell>
          <cell r="DH30">
            <v>187</v>
          </cell>
          <cell r="DI30">
            <v>11</v>
          </cell>
          <cell r="DJ30" t="str">
            <v>-</v>
          </cell>
          <cell r="DK30">
            <v>322</v>
          </cell>
          <cell r="DL30" t="str">
            <v>-</v>
          </cell>
          <cell r="DM30">
            <v>565</v>
          </cell>
          <cell r="DN30" t="str">
            <v>-</v>
          </cell>
          <cell r="DO30">
            <v>538</v>
          </cell>
          <cell r="DP30" t="str">
            <v>-</v>
          </cell>
          <cell r="DQ30">
            <v>0</v>
          </cell>
          <cell r="DR30" t="str">
            <v>-</v>
          </cell>
          <cell r="DS30">
            <v>164</v>
          </cell>
          <cell r="DT30" t="str">
            <v>-</v>
          </cell>
          <cell r="DU30">
            <v>34</v>
          </cell>
          <cell r="DV30" t="str">
            <v>-</v>
          </cell>
          <cell r="DW30">
            <v>0</v>
          </cell>
          <cell r="DX30" t="str">
            <v>-</v>
          </cell>
          <cell r="DY30">
            <v>13</v>
          </cell>
        </row>
        <row r="31">
          <cell r="C31">
            <v>700000094</v>
          </cell>
          <cell r="D31" t="str">
            <v>SECTOR OCOBO ZAIRA</v>
          </cell>
          <cell r="E31">
            <v>2025</v>
          </cell>
          <cell r="F31">
            <v>202515</v>
          </cell>
          <cell r="G31">
            <v>1393</v>
          </cell>
          <cell r="H31">
            <v>1524</v>
          </cell>
          <cell r="I31">
            <v>595</v>
          </cell>
          <cell r="J31" t="str">
            <v>-</v>
          </cell>
          <cell r="K31">
            <v>-56</v>
          </cell>
          <cell r="L31">
            <v>6</v>
          </cell>
          <cell r="M31">
            <v>292</v>
          </cell>
          <cell r="N31">
            <v>887</v>
          </cell>
          <cell r="O31">
            <v>0</v>
          </cell>
          <cell r="P31" t="str">
            <v>-</v>
          </cell>
          <cell r="Q31">
            <v>3</v>
          </cell>
          <cell r="R31" t="str">
            <v>-</v>
          </cell>
          <cell r="S31">
            <v>5</v>
          </cell>
          <cell r="T31" t="str">
            <v>-</v>
          </cell>
          <cell r="U31">
            <v>288</v>
          </cell>
          <cell r="V31" t="str">
            <v>-</v>
          </cell>
          <cell r="W31">
            <v>1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259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69</v>
          </cell>
          <cell r="AH31" t="str">
            <v>-</v>
          </cell>
          <cell r="AI31" t="str">
            <v>-</v>
          </cell>
          <cell r="AJ31" t="str">
            <v>-</v>
          </cell>
          <cell r="AK31">
            <v>33</v>
          </cell>
          <cell r="AL31" t="str">
            <v>-</v>
          </cell>
          <cell r="AM31">
            <v>20.96195262024408</v>
          </cell>
          <cell r="AN31">
            <v>62.5</v>
          </cell>
          <cell r="AO31">
            <v>36</v>
          </cell>
          <cell r="AP31" t="str">
            <v>-</v>
          </cell>
          <cell r="AQ31">
            <v>100</v>
          </cell>
          <cell r="AR31" t="str">
            <v>-</v>
          </cell>
          <cell r="AS31">
            <v>0</v>
          </cell>
          <cell r="AT31" t="str">
            <v>-</v>
          </cell>
          <cell r="AU31">
            <v>94</v>
          </cell>
          <cell r="AV31" t="str">
            <v>-</v>
          </cell>
          <cell r="AW31">
            <v>29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265</v>
          </cell>
          <cell r="BB31">
            <v>781</v>
          </cell>
          <cell r="BC31">
            <v>19.023689877961232</v>
          </cell>
          <cell r="BD31">
            <v>55</v>
          </cell>
          <cell r="BE31" t="str">
            <v>-</v>
          </cell>
          <cell r="BF31" t="str">
            <v>-</v>
          </cell>
          <cell r="BG31">
            <v>802587.81</v>
          </cell>
          <cell r="BH31">
            <v>499655</v>
          </cell>
          <cell r="BI31">
            <v>234355639.84999999</v>
          </cell>
          <cell r="BJ31">
            <v>443193728</v>
          </cell>
          <cell r="BK31">
            <v>233206879</v>
          </cell>
          <cell r="BL31" t="str">
            <v>-</v>
          </cell>
          <cell r="BM31">
            <v>1148760.8500000001</v>
          </cell>
          <cell r="BN31" t="str">
            <v>-</v>
          </cell>
          <cell r="BO31">
            <v>202259739.84999999</v>
          </cell>
          <cell r="BP31" t="str">
            <v>-</v>
          </cell>
          <cell r="BQ31">
            <v>1148760.8500000001</v>
          </cell>
          <cell r="BR31" t="str">
            <v>-</v>
          </cell>
          <cell r="BS31">
            <v>279</v>
          </cell>
          <cell r="BT31" t="str">
            <v>-</v>
          </cell>
          <cell r="BU31">
            <v>201110979</v>
          </cell>
          <cell r="BV31" t="str">
            <v>-</v>
          </cell>
          <cell r="BW31">
            <v>157</v>
          </cell>
          <cell r="BX31" t="str">
            <v>-</v>
          </cell>
          <cell r="BY31">
            <v>438</v>
          </cell>
          <cell r="BZ31" t="str">
            <v>-</v>
          </cell>
          <cell r="CA31">
            <v>28885065</v>
          </cell>
          <cell r="CB31" t="str">
            <v>-</v>
          </cell>
          <cell r="CC31">
            <v>567</v>
          </cell>
          <cell r="CD31" t="str">
            <v>-</v>
          </cell>
          <cell r="CE31">
            <v>432</v>
          </cell>
          <cell r="CF31" t="str">
            <v>-</v>
          </cell>
          <cell r="CG31">
            <v>0</v>
          </cell>
          <cell r="CH31" t="str">
            <v>-</v>
          </cell>
          <cell r="CI31">
            <v>158</v>
          </cell>
          <cell r="CJ31" t="str">
            <v>-</v>
          </cell>
          <cell r="CK31">
            <v>31</v>
          </cell>
          <cell r="CL31" t="str">
            <v>-</v>
          </cell>
          <cell r="CM31">
            <v>3210835</v>
          </cell>
          <cell r="CN31" t="str">
            <v>-</v>
          </cell>
          <cell r="CO31">
            <v>32095900</v>
          </cell>
          <cell r="CP31" t="str">
            <v>-</v>
          </cell>
          <cell r="CQ31">
            <v>0</v>
          </cell>
          <cell r="CR31" t="str">
            <v>-</v>
          </cell>
          <cell r="CS31">
            <v>-30</v>
          </cell>
          <cell r="CT31" t="str">
            <v>-</v>
          </cell>
          <cell r="CU31">
            <v>688</v>
          </cell>
          <cell r="CV31">
            <v>297</v>
          </cell>
          <cell r="CW31">
            <v>243</v>
          </cell>
          <cell r="CX31">
            <v>149</v>
          </cell>
          <cell r="CY31">
            <v>170</v>
          </cell>
          <cell r="CZ31">
            <v>111</v>
          </cell>
          <cell r="DA31">
            <v>104</v>
          </cell>
          <cell r="DB31">
            <v>64</v>
          </cell>
          <cell r="DC31">
            <v>88</v>
          </cell>
          <cell r="DD31">
            <v>56</v>
          </cell>
          <cell r="DE31">
            <v>41</v>
          </cell>
          <cell r="DF31">
            <v>34</v>
          </cell>
          <cell r="DG31">
            <v>233</v>
          </cell>
          <cell r="DH31">
            <v>154</v>
          </cell>
          <cell r="DI31">
            <v>6</v>
          </cell>
          <cell r="DJ31" t="str">
            <v>-</v>
          </cell>
          <cell r="DK31">
            <v>323</v>
          </cell>
          <cell r="DL31" t="str">
            <v>-</v>
          </cell>
          <cell r="DM31">
            <v>475</v>
          </cell>
          <cell r="DN31" t="str">
            <v>-</v>
          </cell>
          <cell r="DO31">
            <v>408</v>
          </cell>
          <cell r="DP31" t="str">
            <v>-</v>
          </cell>
          <cell r="DQ31">
            <v>0</v>
          </cell>
          <cell r="DR31" t="str">
            <v>-</v>
          </cell>
          <cell r="DS31">
            <v>156</v>
          </cell>
          <cell r="DT31" t="str">
            <v>-</v>
          </cell>
          <cell r="DU31">
            <v>31</v>
          </cell>
          <cell r="DV31" t="str">
            <v>-</v>
          </cell>
          <cell r="DW31">
            <v>0</v>
          </cell>
          <cell r="DX31" t="str">
            <v>-</v>
          </cell>
          <cell r="DY31">
            <v>11</v>
          </cell>
        </row>
        <row r="32">
          <cell r="C32">
            <v>700000095</v>
          </cell>
          <cell r="D32" t="str">
            <v>SECTOR PIANGUITA KAROL</v>
          </cell>
          <cell r="E32">
            <v>2025</v>
          </cell>
          <cell r="F32">
            <v>202515</v>
          </cell>
          <cell r="G32">
            <v>1490</v>
          </cell>
          <cell r="H32">
            <v>1790</v>
          </cell>
          <cell r="I32">
            <v>559</v>
          </cell>
          <cell r="J32" t="str">
            <v>-</v>
          </cell>
          <cell r="K32">
            <v>-120</v>
          </cell>
          <cell r="L32">
            <v>5</v>
          </cell>
          <cell r="M32">
            <v>170</v>
          </cell>
          <cell r="N32">
            <v>987</v>
          </cell>
          <cell r="O32">
            <v>0</v>
          </cell>
          <cell r="P32" t="str">
            <v>-</v>
          </cell>
          <cell r="Q32">
            <v>0</v>
          </cell>
          <cell r="R32" t="str">
            <v>-</v>
          </cell>
          <cell r="S32">
            <v>2</v>
          </cell>
          <cell r="T32" t="str">
            <v>-</v>
          </cell>
          <cell r="U32">
            <v>169</v>
          </cell>
          <cell r="V32" t="str">
            <v>-</v>
          </cell>
          <cell r="W32">
            <v>1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153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49</v>
          </cell>
          <cell r="AH32" t="str">
            <v>-</v>
          </cell>
          <cell r="AI32" t="str">
            <v>-</v>
          </cell>
          <cell r="AJ32" t="str">
            <v>-</v>
          </cell>
          <cell r="AK32">
            <v>17</v>
          </cell>
          <cell r="AL32" t="str">
            <v>-</v>
          </cell>
          <cell r="AM32">
            <v>11.409395973154362</v>
          </cell>
          <cell r="AN32">
            <v>61</v>
          </cell>
          <cell r="AO32">
            <v>32</v>
          </cell>
          <cell r="AP32" t="str">
            <v>-</v>
          </cell>
          <cell r="AQ32">
            <v>69</v>
          </cell>
          <cell r="AR32" t="str">
            <v>-</v>
          </cell>
          <cell r="AS32">
            <v>0</v>
          </cell>
          <cell r="AT32" t="str">
            <v>-</v>
          </cell>
          <cell r="AU32">
            <v>40</v>
          </cell>
          <cell r="AV32" t="str">
            <v>-</v>
          </cell>
          <cell r="AW32">
            <v>12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155</v>
          </cell>
          <cell r="BB32">
            <v>833</v>
          </cell>
          <cell r="BC32">
            <v>10.40268456375839</v>
          </cell>
          <cell r="BD32">
            <v>51.5</v>
          </cell>
          <cell r="BE32" t="str">
            <v>-</v>
          </cell>
          <cell r="BF32" t="str">
            <v>-</v>
          </cell>
          <cell r="BG32">
            <v>541883.36</v>
          </cell>
          <cell r="BH32">
            <v>430922</v>
          </cell>
          <cell r="BI32">
            <v>92120171.5</v>
          </cell>
          <cell r="BJ32">
            <v>425320171</v>
          </cell>
          <cell r="BK32">
            <v>91876909</v>
          </cell>
          <cell r="BL32" t="str">
            <v>-</v>
          </cell>
          <cell r="BM32">
            <v>243262.5</v>
          </cell>
          <cell r="BN32" t="str">
            <v>-</v>
          </cell>
          <cell r="BO32">
            <v>72921131.5</v>
          </cell>
          <cell r="BP32" t="str">
            <v>-</v>
          </cell>
          <cell r="BQ32">
            <v>243262.5</v>
          </cell>
          <cell r="BR32" t="str">
            <v>-</v>
          </cell>
          <cell r="BS32">
            <v>148</v>
          </cell>
          <cell r="BT32" t="str">
            <v>-</v>
          </cell>
          <cell r="BU32">
            <v>72677869</v>
          </cell>
          <cell r="BV32" t="str">
            <v>-</v>
          </cell>
          <cell r="BW32">
            <v>103</v>
          </cell>
          <cell r="BX32" t="str">
            <v>-</v>
          </cell>
          <cell r="BY32">
            <v>490</v>
          </cell>
          <cell r="BZ32" t="str">
            <v>-</v>
          </cell>
          <cell r="CA32">
            <v>17478191</v>
          </cell>
          <cell r="CB32" t="str">
            <v>-</v>
          </cell>
          <cell r="CC32">
            <v>694</v>
          </cell>
          <cell r="CD32" t="str">
            <v>-</v>
          </cell>
          <cell r="CE32">
            <v>458</v>
          </cell>
          <cell r="CF32" t="str">
            <v>-</v>
          </cell>
          <cell r="CG32">
            <v>0</v>
          </cell>
          <cell r="CH32" t="str">
            <v>-</v>
          </cell>
          <cell r="CI32">
            <v>116</v>
          </cell>
          <cell r="CJ32" t="str">
            <v>-</v>
          </cell>
          <cell r="CK32">
            <v>15</v>
          </cell>
          <cell r="CL32" t="str">
            <v>-</v>
          </cell>
          <cell r="CM32">
            <v>1720849</v>
          </cell>
          <cell r="CN32" t="str">
            <v>-</v>
          </cell>
          <cell r="CO32">
            <v>19199040</v>
          </cell>
          <cell r="CP32" t="str">
            <v>-</v>
          </cell>
          <cell r="CQ32">
            <v>0</v>
          </cell>
          <cell r="CR32" t="str">
            <v>-</v>
          </cell>
          <cell r="CS32">
            <v>-51</v>
          </cell>
          <cell r="CT32" t="str">
            <v>-</v>
          </cell>
          <cell r="CU32">
            <v>809</v>
          </cell>
          <cell r="CV32">
            <v>345</v>
          </cell>
          <cell r="CW32">
            <v>258</v>
          </cell>
          <cell r="CX32">
            <v>165</v>
          </cell>
          <cell r="CY32">
            <v>253</v>
          </cell>
          <cell r="CZ32">
            <v>134</v>
          </cell>
          <cell r="DA32">
            <v>127</v>
          </cell>
          <cell r="DB32">
            <v>94</v>
          </cell>
          <cell r="DC32">
            <v>103</v>
          </cell>
          <cell r="DD32">
            <v>70</v>
          </cell>
          <cell r="DE32">
            <v>53</v>
          </cell>
          <cell r="DF32">
            <v>42</v>
          </cell>
          <cell r="DG32">
            <v>283</v>
          </cell>
          <cell r="DH32">
            <v>206</v>
          </cell>
          <cell r="DI32">
            <v>2</v>
          </cell>
          <cell r="DJ32" t="str">
            <v>-</v>
          </cell>
          <cell r="DK32">
            <v>366</v>
          </cell>
          <cell r="DL32" t="str">
            <v>-</v>
          </cell>
          <cell r="DM32">
            <v>565</v>
          </cell>
          <cell r="DN32" t="str">
            <v>-</v>
          </cell>
          <cell r="DO32">
            <v>430</v>
          </cell>
          <cell r="DP32" t="str">
            <v>-</v>
          </cell>
          <cell r="DQ32">
            <v>0</v>
          </cell>
          <cell r="DR32" t="str">
            <v>-</v>
          </cell>
          <cell r="DS32">
            <v>114</v>
          </cell>
          <cell r="DT32" t="str">
            <v>-</v>
          </cell>
          <cell r="DU32">
            <v>15</v>
          </cell>
          <cell r="DV32" t="str">
            <v>-</v>
          </cell>
          <cell r="DW32">
            <v>0</v>
          </cell>
          <cell r="DX32" t="str">
            <v>-</v>
          </cell>
          <cell r="DY32">
            <v>2</v>
          </cell>
        </row>
        <row r="33">
          <cell r="C33">
            <v>700000097</v>
          </cell>
          <cell r="D33" t="str">
            <v>SECTOR CAÑA DE AZUCAR REINA</v>
          </cell>
          <cell r="E33">
            <v>2025</v>
          </cell>
          <cell r="F33">
            <v>202515</v>
          </cell>
          <cell r="G33">
            <v>2802</v>
          </cell>
          <cell r="H33">
            <v>2830</v>
          </cell>
          <cell r="I33">
            <v>1170</v>
          </cell>
          <cell r="J33" t="str">
            <v>-</v>
          </cell>
          <cell r="K33">
            <v>-146</v>
          </cell>
          <cell r="L33">
            <v>6</v>
          </cell>
          <cell r="M33">
            <v>571</v>
          </cell>
          <cell r="N33">
            <v>1847</v>
          </cell>
          <cell r="O33">
            <v>0</v>
          </cell>
          <cell r="P33" t="str">
            <v>-</v>
          </cell>
          <cell r="Q33">
            <v>1</v>
          </cell>
          <cell r="R33" t="str">
            <v>-</v>
          </cell>
          <cell r="S33">
            <v>8</v>
          </cell>
          <cell r="T33" t="str">
            <v>-</v>
          </cell>
          <cell r="U33">
            <v>569</v>
          </cell>
          <cell r="V33" t="str">
            <v>-</v>
          </cell>
          <cell r="W33">
            <v>1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484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194</v>
          </cell>
          <cell r="AH33" t="str">
            <v>-</v>
          </cell>
          <cell r="AI33" t="str">
            <v>-</v>
          </cell>
          <cell r="AJ33" t="str">
            <v>-</v>
          </cell>
          <cell r="AK33">
            <v>87</v>
          </cell>
          <cell r="AL33" t="str">
            <v>-</v>
          </cell>
          <cell r="AM33">
            <v>20.378301213418986</v>
          </cell>
          <cell r="AN33">
            <v>62.5</v>
          </cell>
          <cell r="AO33">
            <v>107</v>
          </cell>
          <cell r="AP33" t="str">
            <v>-</v>
          </cell>
          <cell r="AQ33">
            <v>224</v>
          </cell>
          <cell r="AR33" t="str">
            <v>-</v>
          </cell>
          <cell r="AS33">
            <v>0</v>
          </cell>
          <cell r="AT33" t="str">
            <v>-</v>
          </cell>
          <cell r="AU33">
            <v>122</v>
          </cell>
          <cell r="AV33" t="str">
            <v>-</v>
          </cell>
          <cell r="AW33">
            <v>31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522</v>
          </cell>
          <cell r="BB33">
            <v>1636</v>
          </cell>
          <cell r="BC33">
            <v>18.629550321199144</v>
          </cell>
          <cell r="BD33">
            <v>55.3</v>
          </cell>
          <cell r="BE33" t="str">
            <v>-</v>
          </cell>
          <cell r="BF33" t="str">
            <v>-</v>
          </cell>
          <cell r="BG33">
            <v>560892.06999999995</v>
          </cell>
          <cell r="BH33">
            <v>440147</v>
          </cell>
          <cell r="BI33">
            <v>320269374.35000002</v>
          </cell>
          <cell r="BJ33">
            <v>812951684</v>
          </cell>
          <cell r="BK33">
            <v>319145179</v>
          </cell>
          <cell r="BL33" t="str">
            <v>-</v>
          </cell>
          <cell r="BM33">
            <v>1124195.3500000001</v>
          </cell>
          <cell r="BN33" t="str">
            <v>-</v>
          </cell>
          <cell r="BO33">
            <v>248970518.35000002</v>
          </cell>
          <cell r="BP33" t="str">
            <v>-</v>
          </cell>
          <cell r="BQ33">
            <v>1124195.3500000001</v>
          </cell>
          <cell r="BR33" t="str">
            <v>-</v>
          </cell>
          <cell r="BS33">
            <v>493</v>
          </cell>
          <cell r="BT33" t="str">
            <v>-</v>
          </cell>
          <cell r="BU33">
            <v>247846323</v>
          </cell>
          <cell r="BV33" t="str">
            <v>-</v>
          </cell>
          <cell r="BW33">
            <v>304</v>
          </cell>
          <cell r="BX33" t="str">
            <v>-</v>
          </cell>
          <cell r="BY33">
            <v>902</v>
          </cell>
          <cell r="BZ33" t="str">
            <v>-</v>
          </cell>
          <cell r="CA33">
            <v>64799041</v>
          </cell>
          <cell r="CB33" t="str">
            <v>-</v>
          </cell>
          <cell r="CC33">
            <v>1141</v>
          </cell>
          <cell r="CD33" t="str">
            <v>-</v>
          </cell>
          <cell r="CE33">
            <v>888</v>
          </cell>
          <cell r="CF33" t="str">
            <v>-</v>
          </cell>
          <cell r="CG33">
            <v>0</v>
          </cell>
          <cell r="CH33" t="str">
            <v>-</v>
          </cell>
          <cell r="CI33">
            <v>286</v>
          </cell>
          <cell r="CJ33" t="str">
            <v>-</v>
          </cell>
          <cell r="CK33">
            <v>45</v>
          </cell>
          <cell r="CL33" t="str">
            <v>-</v>
          </cell>
          <cell r="CM33">
            <v>6499815</v>
          </cell>
          <cell r="CN33" t="str">
            <v>-</v>
          </cell>
          <cell r="CO33">
            <v>71298856</v>
          </cell>
          <cell r="CP33" t="str">
            <v>-</v>
          </cell>
          <cell r="CQ33">
            <v>0</v>
          </cell>
          <cell r="CR33" t="str">
            <v>-</v>
          </cell>
          <cell r="CS33">
            <v>-86</v>
          </cell>
          <cell r="CT33" t="str">
            <v>-</v>
          </cell>
          <cell r="CU33">
            <v>1554</v>
          </cell>
          <cell r="CV33">
            <v>606</v>
          </cell>
          <cell r="CW33">
            <v>280</v>
          </cell>
          <cell r="CX33">
            <v>306</v>
          </cell>
          <cell r="CY33">
            <v>397</v>
          </cell>
          <cell r="CZ33">
            <v>232</v>
          </cell>
          <cell r="DA33">
            <v>184</v>
          </cell>
          <cell r="DB33">
            <v>132</v>
          </cell>
          <cell r="DC33">
            <v>162</v>
          </cell>
          <cell r="DD33">
            <v>117</v>
          </cell>
          <cell r="DE33">
            <v>114</v>
          </cell>
          <cell r="DF33">
            <v>71</v>
          </cell>
          <cell r="DG33">
            <v>460</v>
          </cell>
          <cell r="DH33">
            <v>320</v>
          </cell>
          <cell r="DI33">
            <v>25</v>
          </cell>
          <cell r="DJ33" t="str">
            <v>-</v>
          </cell>
          <cell r="DK33">
            <v>697</v>
          </cell>
          <cell r="DL33" t="str">
            <v>-</v>
          </cell>
          <cell r="DM33">
            <v>935</v>
          </cell>
          <cell r="DN33" t="str">
            <v>-</v>
          </cell>
          <cell r="DO33">
            <v>844</v>
          </cell>
          <cell r="DP33" t="str">
            <v>-</v>
          </cell>
          <cell r="DQ33">
            <v>0</v>
          </cell>
          <cell r="DR33" t="str">
            <v>-</v>
          </cell>
          <cell r="DS33">
            <v>282</v>
          </cell>
          <cell r="DT33" t="str">
            <v>-</v>
          </cell>
          <cell r="DU33">
            <v>44</v>
          </cell>
          <cell r="DV33" t="str">
            <v>-</v>
          </cell>
          <cell r="DW33">
            <v>0</v>
          </cell>
          <cell r="DX33" t="str">
            <v>-</v>
          </cell>
          <cell r="DY33">
            <v>29</v>
          </cell>
        </row>
        <row r="34">
          <cell r="C34">
            <v>700000098</v>
          </cell>
          <cell r="D34" t="str">
            <v>SECTOR MOSAICO JULIETH</v>
          </cell>
          <cell r="E34">
            <v>2025</v>
          </cell>
          <cell r="F34">
            <v>202515</v>
          </cell>
          <cell r="G34">
            <v>1073</v>
          </cell>
          <cell r="H34">
            <v>1105</v>
          </cell>
          <cell r="I34">
            <v>470</v>
          </cell>
          <cell r="J34" t="str">
            <v>-</v>
          </cell>
          <cell r="K34">
            <v>16</v>
          </cell>
          <cell r="L34">
            <v>7</v>
          </cell>
          <cell r="M34">
            <v>675</v>
          </cell>
          <cell r="N34">
            <v>664</v>
          </cell>
          <cell r="O34">
            <v>0</v>
          </cell>
          <cell r="P34" t="str">
            <v>-</v>
          </cell>
          <cell r="Q34">
            <v>1</v>
          </cell>
          <cell r="R34" t="str">
            <v>-</v>
          </cell>
          <cell r="S34">
            <v>7</v>
          </cell>
          <cell r="T34" t="str">
            <v>-</v>
          </cell>
          <cell r="U34">
            <v>670</v>
          </cell>
          <cell r="V34" t="str">
            <v>-</v>
          </cell>
          <cell r="W34">
            <v>4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552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291</v>
          </cell>
          <cell r="AH34" t="str">
            <v>-</v>
          </cell>
          <cell r="AI34" t="str">
            <v>-</v>
          </cell>
          <cell r="AJ34" t="str">
            <v>-</v>
          </cell>
          <cell r="AK34">
            <v>123</v>
          </cell>
          <cell r="AL34" t="str">
            <v>-</v>
          </cell>
          <cell r="AM34">
            <v>62.907735321528421</v>
          </cell>
          <cell r="AN34">
            <v>62.5</v>
          </cell>
          <cell r="AO34">
            <v>168</v>
          </cell>
          <cell r="AP34" t="str">
            <v>-</v>
          </cell>
          <cell r="AQ34">
            <v>238</v>
          </cell>
          <cell r="AR34" t="str">
            <v>-</v>
          </cell>
          <cell r="AS34">
            <v>0</v>
          </cell>
          <cell r="AT34" t="str">
            <v>-</v>
          </cell>
          <cell r="AU34">
            <v>131</v>
          </cell>
          <cell r="AV34" t="str">
            <v>-</v>
          </cell>
          <cell r="AW34">
            <v>15</v>
          </cell>
          <cell r="AX34" t="str">
            <v>-</v>
          </cell>
          <cell r="AY34" t="str">
            <v>-</v>
          </cell>
          <cell r="AZ34" t="str">
            <v>-</v>
          </cell>
          <cell r="BA34">
            <v>593</v>
          </cell>
          <cell r="BB34">
            <v>593</v>
          </cell>
          <cell r="BC34">
            <v>55.265610438024225</v>
          </cell>
          <cell r="BD34">
            <v>55.8</v>
          </cell>
          <cell r="BE34" t="str">
            <v>-</v>
          </cell>
          <cell r="BF34" t="str">
            <v>-</v>
          </cell>
          <cell r="BG34">
            <v>578955.18000000005</v>
          </cell>
          <cell r="BH34">
            <v>521720</v>
          </cell>
          <cell r="BI34">
            <v>390794743.48000002</v>
          </cell>
          <cell r="BJ34">
            <v>346422002</v>
          </cell>
          <cell r="BK34">
            <v>382633072</v>
          </cell>
          <cell r="BL34" t="str">
            <v>-</v>
          </cell>
          <cell r="BM34">
            <v>8161671.4799999995</v>
          </cell>
          <cell r="BN34" t="str">
            <v>-</v>
          </cell>
          <cell r="BO34">
            <v>334395481.48000002</v>
          </cell>
          <cell r="BP34" t="str">
            <v>-</v>
          </cell>
          <cell r="BQ34">
            <v>8161671.4799999995</v>
          </cell>
          <cell r="BR34" t="str">
            <v>-</v>
          </cell>
          <cell r="BS34">
            <v>644</v>
          </cell>
          <cell r="BT34" t="str">
            <v>-</v>
          </cell>
          <cell r="BU34">
            <v>326233810</v>
          </cell>
          <cell r="BV34" t="str">
            <v>-</v>
          </cell>
          <cell r="BW34">
            <v>393</v>
          </cell>
          <cell r="BX34" t="str">
            <v>-</v>
          </cell>
          <cell r="BY34">
            <v>324</v>
          </cell>
          <cell r="BZ34" t="str">
            <v>-</v>
          </cell>
          <cell r="CA34">
            <v>46666778</v>
          </cell>
          <cell r="CB34" t="str">
            <v>-</v>
          </cell>
          <cell r="CC34">
            <v>364</v>
          </cell>
          <cell r="CD34" t="str">
            <v>-</v>
          </cell>
          <cell r="CE34">
            <v>327</v>
          </cell>
          <cell r="CF34" t="str">
            <v>-</v>
          </cell>
          <cell r="CG34">
            <v>0</v>
          </cell>
          <cell r="CH34" t="str">
            <v>-</v>
          </cell>
          <cell r="CI34">
            <v>142</v>
          </cell>
          <cell r="CJ34" t="str">
            <v>-</v>
          </cell>
          <cell r="CK34">
            <v>15</v>
          </cell>
          <cell r="CL34" t="str">
            <v>-</v>
          </cell>
          <cell r="CM34">
            <v>9732484</v>
          </cell>
          <cell r="CN34" t="str">
            <v>-</v>
          </cell>
          <cell r="CO34">
            <v>56399262</v>
          </cell>
          <cell r="CP34" t="str">
            <v>-</v>
          </cell>
          <cell r="CQ34">
            <v>0</v>
          </cell>
          <cell r="CR34" t="str">
            <v>-</v>
          </cell>
          <cell r="CS34">
            <v>10</v>
          </cell>
          <cell r="CT34" t="str">
            <v>-</v>
          </cell>
          <cell r="CU34">
            <v>190</v>
          </cell>
          <cell r="CV34">
            <v>196</v>
          </cell>
          <cell r="CW34">
            <v>110</v>
          </cell>
          <cell r="CX34">
            <v>109</v>
          </cell>
          <cell r="CY34">
            <v>98</v>
          </cell>
          <cell r="CZ34">
            <v>92</v>
          </cell>
          <cell r="DA34">
            <v>46</v>
          </cell>
          <cell r="DB34">
            <v>45</v>
          </cell>
          <cell r="DC34">
            <v>25</v>
          </cell>
          <cell r="DD34">
            <v>34</v>
          </cell>
          <cell r="DE34">
            <v>28</v>
          </cell>
          <cell r="DF34">
            <v>31</v>
          </cell>
          <cell r="DG34">
            <v>99</v>
          </cell>
          <cell r="DH34">
            <v>110</v>
          </cell>
          <cell r="DI34">
            <v>32</v>
          </cell>
          <cell r="DJ34" t="str">
            <v>-</v>
          </cell>
          <cell r="DK34">
            <v>277</v>
          </cell>
          <cell r="DL34" t="str">
            <v>-</v>
          </cell>
          <cell r="DM34">
            <v>326</v>
          </cell>
          <cell r="DN34" t="str">
            <v>-</v>
          </cell>
          <cell r="DO34">
            <v>316</v>
          </cell>
          <cell r="DP34" t="str">
            <v>-</v>
          </cell>
          <cell r="DQ34">
            <v>0</v>
          </cell>
          <cell r="DR34" t="str">
            <v>-</v>
          </cell>
          <cell r="DS34">
            <v>139</v>
          </cell>
          <cell r="DT34" t="str">
            <v>-</v>
          </cell>
          <cell r="DU34">
            <v>15</v>
          </cell>
          <cell r="DV34" t="str">
            <v>-</v>
          </cell>
          <cell r="DW34">
            <v>0</v>
          </cell>
          <cell r="DX34" t="str">
            <v>-</v>
          </cell>
          <cell r="DY34">
            <v>38</v>
          </cell>
        </row>
        <row r="35">
          <cell r="C35">
            <v>700000099</v>
          </cell>
          <cell r="D35" t="str">
            <v>SECTOR HICHA ANGELA</v>
          </cell>
          <cell r="E35">
            <v>2025</v>
          </cell>
          <cell r="F35">
            <v>202515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</row>
        <row r="36">
          <cell r="C36">
            <v>700000104</v>
          </cell>
          <cell r="D36" t="str">
            <v>SECTOR OLIVO PAULA</v>
          </cell>
          <cell r="E36">
            <v>2025</v>
          </cell>
          <cell r="F36">
            <v>202515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  <cell r="BC36" t="str">
            <v>-</v>
          </cell>
          <cell r="BD36" t="str">
            <v>-</v>
          </cell>
          <cell r="BE36" t="str">
            <v>-</v>
          </cell>
          <cell r="BF36" t="str">
            <v>-</v>
          </cell>
          <cell r="BG36" t="str">
            <v>-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 t="str">
            <v>-</v>
          </cell>
          <cell r="BO36" t="str">
            <v>-</v>
          </cell>
          <cell r="BP36" t="str">
            <v>-</v>
          </cell>
          <cell r="BQ36" t="str">
            <v>-</v>
          </cell>
          <cell r="BR36" t="str">
            <v>-</v>
          </cell>
          <cell r="BS36" t="str">
            <v>-</v>
          </cell>
          <cell r="BT36" t="str">
            <v>-</v>
          </cell>
          <cell r="BU36" t="str">
            <v>-</v>
          </cell>
          <cell r="BV36" t="str">
            <v>-</v>
          </cell>
          <cell r="BW36" t="str">
            <v>-</v>
          </cell>
          <cell r="BX36" t="str">
            <v>-</v>
          </cell>
          <cell r="BY36" t="str">
            <v>-</v>
          </cell>
          <cell r="BZ36" t="str">
            <v>-</v>
          </cell>
          <cell r="CA36" t="str">
            <v>-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 t="str">
            <v>-</v>
          </cell>
          <cell r="CS36" t="str">
            <v>-</v>
          </cell>
          <cell r="CT36" t="str">
            <v>-</v>
          </cell>
          <cell r="CU36" t="str">
            <v>-</v>
          </cell>
          <cell r="CV36" t="str">
            <v>-</v>
          </cell>
          <cell r="CW36" t="str">
            <v>-</v>
          </cell>
          <cell r="CX36" t="str">
            <v>-</v>
          </cell>
          <cell r="CY36" t="str">
            <v>-</v>
          </cell>
          <cell r="CZ36" t="str">
            <v>-</v>
          </cell>
          <cell r="DA36" t="str">
            <v>-</v>
          </cell>
          <cell r="DB36" t="str">
            <v>-</v>
          </cell>
          <cell r="DC36" t="str">
            <v>-</v>
          </cell>
          <cell r="DD36" t="str">
            <v>-</v>
          </cell>
          <cell r="DE36" t="str">
            <v>-</v>
          </cell>
          <cell r="DF36" t="str">
            <v>-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 t="str">
            <v>-</v>
          </cell>
          <cell r="DX36" t="str">
            <v>-</v>
          </cell>
          <cell r="DY36" t="str">
            <v>-</v>
          </cell>
        </row>
        <row r="37">
          <cell r="C37">
            <v>700000105</v>
          </cell>
          <cell r="D37" t="str">
            <v>SECTOR ROSA ALEJANDRA</v>
          </cell>
          <cell r="E37">
            <v>2025</v>
          </cell>
          <cell r="F37">
            <v>202515</v>
          </cell>
          <cell r="G37">
            <v>1453</v>
          </cell>
          <cell r="H37">
            <v>1494</v>
          </cell>
          <cell r="I37">
            <v>635</v>
          </cell>
          <cell r="J37" t="str">
            <v>-</v>
          </cell>
          <cell r="K37">
            <v>-19</v>
          </cell>
          <cell r="L37">
            <v>8</v>
          </cell>
          <cell r="M37">
            <v>857</v>
          </cell>
          <cell r="N37">
            <v>939</v>
          </cell>
          <cell r="O37">
            <v>0</v>
          </cell>
          <cell r="P37" t="str">
            <v>-</v>
          </cell>
          <cell r="Q37">
            <v>4</v>
          </cell>
          <cell r="R37" t="str">
            <v>-</v>
          </cell>
          <cell r="S37">
            <v>15</v>
          </cell>
          <cell r="T37" t="str">
            <v>-</v>
          </cell>
          <cell r="U37">
            <v>847</v>
          </cell>
          <cell r="V37" t="str">
            <v>-</v>
          </cell>
          <cell r="W37">
            <v>6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724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353</v>
          </cell>
          <cell r="AH37" t="str">
            <v>-</v>
          </cell>
          <cell r="AI37" t="str">
            <v>-</v>
          </cell>
          <cell r="AJ37" t="str">
            <v>-</v>
          </cell>
          <cell r="AK37">
            <v>133</v>
          </cell>
          <cell r="AL37" t="str">
            <v>-</v>
          </cell>
          <cell r="AM37">
            <v>58.981417756366142</v>
          </cell>
          <cell r="AN37">
            <v>63.4</v>
          </cell>
          <cell r="AO37">
            <v>220</v>
          </cell>
          <cell r="AP37" t="str">
            <v>-</v>
          </cell>
          <cell r="AQ37">
            <v>329</v>
          </cell>
          <cell r="AR37" t="str">
            <v>-</v>
          </cell>
          <cell r="AS37">
            <v>0</v>
          </cell>
          <cell r="AT37" t="str">
            <v>-</v>
          </cell>
          <cell r="AU37">
            <v>148</v>
          </cell>
          <cell r="AV37" t="str">
            <v>-</v>
          </cell>
          <cell r="AW37">
            <v>27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781</v>
          </cell>
          <cell r="BB37">
            <v>834</v>
          </cell>
          <cell r="BC37">
            <v>53.750860289057123</v>
          </cell>
          <cell r="BD37">
            <v>56.4</v>
          </cell>
          <cell r="BE37" t="str">
            <v>-</v>
          </cell>
          <cell r="BF37" t="str">
            <v>-</v>
          </cell>
          <cell r="BG37">
            <v>596013.65</v>
          </cell>
          <cell r="BH37">
            <v>509620</v>
          </cell>
          <cell r="BI37">
            <v>510783701.25</v>
          </cell>
          <cell r="BJ37">
            <v>478533487</v>
          </cell>
          <cell r="BK37">
            <v>506701403</v>
          </cell>
          <cell r="BL37" t="str">
            <v>-</v>
          </cell>
          <cell r="BM37">
            <v>4082298.25</v>
          </cell>
          <cell r="BN37" t="str">
            <v>-</v>
          </cell>
          <cell r="BO37">
            <v>398852839.25</v>
          </cell>
          <cell r="BP37" t="str">
            <v>-</v>
          </cell>
          <cell r="BQ37">
            <v>4082298.2499999995</v>
          </cell>
          <cell r="BR37" t="str">
            <v>-</v>
          </cell>
          <cell r="BS37">
            <v>769</v>
          </cell>
          <cell r="BT37" t="str">
            <v>-</v>
          </cell>
          <cell r="BU37">
            <v>394770541</v>
          </cell>
          <cell r="BV37" t="str">
            <v>-</v>
          </cell>
          <cell r="BW37">
            <v>572</v>
          </cell>
          <cell r="BX37" t="str">
            <v>-</v>
          </cell>
          <cell r="BY37">
            <v>415</v>
          </cell>
          <cell r="BZ37" t="str">
            <v>-</v>
          </cell>
          <cell r="CA37">
            <v>102118644</v>
          </cell>
          <cell r="CB37" t="str">
            <v>-</v>
          </cell>
          <cell r="CC37">
            <v>523</v>
          </cell>
          <cell r="CD37" t="str">
            <v>-</v>
          </cell>
          <cell r="CE37">
            <v>465</v>
          </cell>
          <cell r="CF37" t="str">
            <v>-</v>
          </cell>
          <cell r="CG37">
            <v>0</v>
          </cell>
          <cell r="CH37" t="str">
            <v>-</v>
          </cell>
          <cell r="CI37">
            <v>154</v>
          </cell>
          <cell r="CJ37" t="str">
            <v>-</v>
          </cell>
          <cell r="CK37">
            <v>28</v>
          </cell>
          <cell r="CL37" t="str">
            <v>-</v>
          </cell>
          <cell r="CM37">
            <v>9812218</v>
          </cell>
          <cell r="CN37" t="str">
            <v>-</v>
          </cell>
          <cell r="CO37">
            <v>111930862</v>
          </cell>
          <cell r="CP37" t="str">
            <v>-</v>
          </cell>
          <cell r="CQ37">
            <v>0</v>
          </cell>
          <cell r="CR37" t="str">
            <v>-</v>
          </cell>
          <cell r="CS37">
            <v>13</v>
          </cell>
          <cell r="CT37" t="str">
            <v>-</v>
          </cell>
          <cell r="CU37">
            <v>324</v>
          </cell>
          <cell r="CV37">
            <v>292</v>
          </cell>
          <cell r="CW37">
            <v>177</v>
          </cell>
          <cell r="CX37">
            <v>162</v>
          </cell>
          <cell r="CY37">
            <v>95</v>
          </cell>
          <cell r="CZ37">
            <v>89</v>
          </cell>
          <cell r="DA37">
            <v>69</v>
          </cell>
          <cell r="DB37">
            <v>62</v>
          </cell>
          <cell r="DC37">
            <v>41</v>
          </cell>
          <cell r="DD37">
            <v>43</v>
          </cell>
          <cell r="DE37">
            <v>22</v>
          </cell>
          <cell r="DF37">
            <v>22</v>
          </cell>
          <cell r="DG37">
            <v>132</v>
          </cell>
          <cell r="DH37">
            <v>127</v>
          </cell>
          <cell r="DI37">
            <v>23</v>
          </cell>
          <cell r="DJ37" t="str">
            <v>-</v>
          </cell>
          <cell r="DK37">
            <v>348</v>
          </cell>
          <cell r="DL37" t="str">
            <v>-</v>
          </cell>
          <cell r="DM37">
            <v>470</v>
          </cell>
          <cell r="DN37" t="str">
            <v>-</v>
          </cell>
          <cell r="DO37">
            <v>454</v>
          </cell>
          <cell r="DP37" t="str">
            <v>-</v>
          </cell>
          <cell r="DQ37">
            <v>0</v>
          </cell>
          <cell r="DR37" t="str">
            <v>-</v>
          </cell>
          <cell r="DS37">
            <v>153</v>
          </cell>
          <cell r="DT37" t="str">
            <v>-</v>
          </cell>
          <cell r="DU37">
            <v>28</v>
          </cell>
          <cell r="DV37" t="str">
            <v>-</v>
          </cell>
          <cell r="DW37">
            <v>0</v>
          </cell>
          <cell r="DX37" t="str">
            <v>-</v>
          </cell>
          <cell r="DY37">
            <v>35</v>
          </cell>
        </row>
        <row r="38">
          <cell r="C38">
            <v>700000106</v>
          </cell>
          <cell r="D38" t="str">
            <v>SECTOR CAFÉ DIANA</v>
          </cell>
          <cell r="E38">
            <v>2025</v>
          </cell>
          <cell r="F38">
            <v>202515</v>
          </cell>
          <cell r="G38">
            <v>0</v>
          </cell>
          <cell r="H38" t="str">
            <v>-</v>
          </cell>
          <cell r="I38">
            <v>0</v>
          </cell>
          <cell r="J38" t="str">
            <v>-</v>
          </cell>
          <cell r="K38">
            <v>0</v>
          </cell>
          <cell r="L38" t="str">
            <v>-</v>
          </cell>
          <cell r="M38">
            <v>0</v>
          </cell>
          <cell r="N38" t="str">
            <v>-</v>
          </cell>
          <cell r="O38">
            <v>0</v>
          </cell>
          <cell r="P38" t="str">
            <v>-</v>
          </cell>
          <cell r="Q38">
            <v>0</v>
          </cell>
          <cell r="R38" t="str">
            <v>-</v>
          </cell>
          <cell r="S38">
            <v>0</v>
          </cell>
          <cell r="T38" t="str">
            <v>-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0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  <cell r="AH38" t="str">
            <v>-</v>
          </cell>
          <cell r="AI38" t="str">
            <v>-</v>
          </cell>
          <cell r="AJ38" t="str">
            <v>-</v>
          </cell>
          <cell r="AK38">
            <v>0</v>
          </cell>
          <cell r="AL38" t="str">
            <v>-</v>
          </cell>
          <cell r="AM38">
            <v>0</v>
          </cell>
          <cell r="AN38" t="str">
            <v>-</v>
          </cell>
          <cell r="AO38">
            <v>0</v>
          </cell>
          <cell r="AP38" t="str">
            <v>-</v>
          </cell>
          <cell r="AQ38">
            <v>0</v>
          </cell>
          <cell r="AR38" t="str">
            <v>-</v>
          </cell>
          <cell r="AS38">
            <v>0</v>
          </cell>
          <cell r="AT38" t="str">
            <v>-</v>
          </cell>
          <cell r="AU38">
            <v>0</v>
          </cell>
          <cell r="AV38" t="str">
            <v>-</v>
          </cell>
          <cell r="AW38">
            <v>0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0</v>
          </cell>
          <cell r="BB38" t="str">
            <v>-</v>
          </cell>
          <cell r="BC38">
            <v>0</v>
          </cell>
          <cell r="BD38" t="str">
            <v>-</v>
          </cell>
          <cell r="BE38" t="str">
            <v>-</v>
          </cell>
          <cell r="BF38" t="str">
            <v>-</v>
          </cell>
          <cell r="BG38">
            <v>0</v>
          </cell>
          <cell r="BH38" t="str">
            <v>-</v>
          </cell>
          <cell r="BI38">
            <v>0</v>
          </cell>
          <cell r="BJ38" t="str">
            <v>-</v>
          </cell>
          <cell r="BK38">
            <v>0</v>
          </cell>
          <cell r="BL38" t="str">
            <v>-</v>
          </cell>
          <cell r="BM38">
            <v>0</v>
          </cell>
          <cell r="BN38" t="str">
            <v>-</v>
          </cell>
          <cell r="BO38">
            <v>0</v>
          </cell>
          <cell r="BP38" t="str">
            <v>-</v>
          </cell>
          <cell r="BQ38">
            <v>0</v>
          </cell>
          <cell r="BR38" t="str">
            <v>-</v>
          </cell>
          <cell r="BS38">
            <v>0</v>
          </cell>
          <cell r="BT38" t="str">
            <v>-</v>
          </cell>
          <cell r="BU38">
            <v>0</v>
          </cell>
          <cell r="BV38" t="str">
            <v>-</v>
          </cell>
          <cell r="BW38">
            <v>0</v>
          </cell>
          <cell r="BX38" t="str">
            <v>-</v>
          </cell>
          <cell r="BY38">
            <v>0</v>
          </cell>
          <cell r="BZ38" t="str">
            <v>-</v>
          </cell>
          <cell r="CA38">
            <v>0</v>
          </cell>
          <cell r="CB38" t="str">
            <v>-</v>
          </cell>
          <cell r="CC38">
            <v>0</v>
          </cell>
          <cell r="CD38" t="str">
            <v>-</v>
          </cell>
          <cell r="CE38">
            <v>0</v>
          </cell>
          <cell r="CF38" t="str">
            <v>-</v>
          </cell>
          <cell r="CG38">
            <v>0</v>
          </cell>
          <cell r="CH38" t="str">
            <v>-</v>
          </cell>
          <cell r="CI38">
            <v>0</v>
          </cell>
          <cell r="CJ38" t="str">
            <v>-</v>
          </cell>
          <cell r="CK38">
            <v>0</v>
          </cell>
          <cell r="CL38" t="str">
            <v>-</v>
          </cell>
          <cell r="CM38">
            <v>0</v>
          </cell>
          <cell r="CN38" t="str">
            <v>-</v>
          </cell>
          <cell r="CO38">
            <v>0</v>
          </cell>
          <cell r="CP38" t="str">
            <v>-</v>
          </cell>
          <cell r="CQ38">
            <v>0</v>
          </cell>
          <cell r="CR38" t="str">
            <v>-</v>
          </cell>
          <cell r="CS38">
            <v>0</v>
          </cell>
          <cell r="CT38" t="str">
            <v>-</v>
          </cell>
          <cell r="CU38">
            <v>0</v>
          </cell>
          <cell r="CV38" t="str">
            <v>-</v>
          </cell>
          <cell r="CW38">
            <v>0</v>
          </cell>
          <cell r="CX38" t="str">
            <v>-</v>
          </cell>
          <cell r="CY38">
            <v>0</v>
          </cell>
          <cell r="CZ38" t="str">
            <v>-</v>
          </cell>
          <cell r="DA38">
            <v>0</v>
          </cell>
          <cell r="DB38" t="str">
            <v>-</v>
          </cell>
          <cell r="DC38">
            <v>0</v>
          </cell>
          <cell r="DD38" t="str">
            <v>-</v>
          </cell>
          <cell r="DE38">
            <v>0</v>
          </cell>
          <cell r="DF38" t="str">
            <v>-</v>
          </cell>
          <cell r="DG38">
            <v>0</v>
          </cell>
          <cell r="DH38" t="str">
            <v>-</v>
          </cell>
          <cell r="DI38">
            <v>0</v>
          </cell>
          <cell r="DJ38" t="str">
            <v>-</v>
          </cell>
          <cell r="DK38">
            <v>0</v>
          </cell>
          <cell r="DL38" t="str">
            <v>-</v>
          </cell>
          <cell r="DM38">
            <v>0</v>
          </cell>
          <cell r="DN38" t="str">
            <v>-</v>
          </cell>
          <cell r="DO38">
            <v>0</v>
          </cell>
          <cell r="DP38" t="str">
            <v>-</v>
          </cell>
          <cell r="DQ38">
            <v>0</v>
          </cell>
          <cell r="DR38" t="str">
            <v>-</v>
          </cell>
          <cell r="DS38">
            <v>0</v>
          </cell>
          <cell r="DT38" t="str">
            <v>-</v>
          </cell>
          <cell r="DU38">
            <v>0</v>
          </cell>
          <cell r="DV38" t="str">
            <v>-</v>
          </cell>
          <cell r="DW38">
            <v>0</v>
          </cell>
          <cell r="DX38" t="str">
            <v>-</v>
          </cell>
          <cell r="DY38">
            <v>0</v>
          </cell>
        </row>
        <row r="39">
          <cell r="C39">
            <v>700000108</v>
          </cell>
          <cell r="D39" t="str">
            <v>SECTOR ORQUÍDEA CAROLINA</v>
          </cell>
          <cell r="E39">
            <v>2025</v>
          </cell>
          <cell r="F39">
            <v>202515</v>
          </cell>
          <cell r="G39">
            <v>1184</v>
          </cell>
          <cell r="H39">
            <v>1368</v>
          </cell>
          <cell r="I39">
            <v>509</v>
          </cell>
          <cell r="J39" t="str">
            <v>-</v>
          </cell>
          <cell r="K39">
            <v>-61</v>
          </cell>
          <cell r="L39">
            <v>7</v>
          </cell>
          <cell r="M39">
            <v>662</v>
          </cell>
          <cell r="N39">
            <v>769</v>
          </cell>
          <cell r="O39">
            <v>0</v>
          </cell>
          <cell r="P39" t="str">
            <v>-</v>
          </cell>
          <cell r="Q39">
            <v>1</v>
          </cell>
          <cell r="R39" t="str">
            <v>-</v>
          </cell>
          <cell r="S39">
            <v>13</v>
          </cell>
          <cell r="T39" t="str">
            <v>-</v>
          </cell>
          <cell r="U39">
            <v>656</v>
          </cell>
          <cell r="V39" t="str">
            <v>-</v>
          </cell>
          <cell r="W39">
            <v>5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572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275</v>
          </cell>
          <cell r="AH39" t="str">
            <v>-</v>
          </cell>
          <cell r="AI39" t="str">
            <v>-</v>
          </cell>
          <cell r="AJ39" t="str">
            <v>-</v>
          </cell>
          <cell r="AK39">
            <v>90</v>
          </cell>
          <cell r="AL39" t="str">
            <v>-</v>
          </cell>
          <cell r="AM39">
            <v>55.912162162162161</v>
          </cell>
          <cell r="AN39">
            <v>61</v>
          </cell>
          <cell r="AO39">
            <v>185</v>
          </cell>
          <cell r="AP39" t="str">
            <v>-</v>
          </cell>
          <cell r="AQ39">
            <v>250</v>
          </cell>
          <cell r="AR39" t="str">
            <v>-</v>
          </cell>
          <cell r="AS39">
            <v>0</v>
          </cell>
          <cell r="AT39" t="str">
            <v>-</v>
          </cell>
          <cell r="AU39">
            <v>121</v>
          </cell>
          <cell r="AV39" t="str">
            <v>-</v>
          </cell>
          <cell r="AW39">
            <v>16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589</v>
          </cell>
          <cell r="BB39">
            <v>635</v>
          </cell>
          <cell r="BC39">
            <v>49.746621621621621</v>
          </cell>
          <cell r="BD39">
            <v>50.4</v>
          </cell>
          <cell r="BE39" t="str">
            <v>-</v>
          </cell>
          <cell r="BF39" t="str">
            <v>-</v>
          </cell>
          <cell r="BG39">
            <v>566250.36</v>
          </cell>
          <cell r="BH39">
            <v>488761</v>
          </cell>
          <cell r="BI39">
            <v>374857739.35000002</v>
          </cell>
          <cell r="BJ39">
            <v>375857369</v>
          </cell>
          <cell r="BK39">
            <v>372016469</v>
          </cell>
          <cell r="BL39" t="str">
            <v>-</v>
          </cell>
          <cell r="BM39">
            <v>2841270.3499999996</v>
          </cell>
          <cell r="BN39" t="str">
            <v>-</v>
          </cell>
          <cell r="BO39">
            <v>285300545.35000002</v>
          </cell>
          <cell r="BP39" t="str">
            <v>-</v>
          </cell>
          <cell r="BQ39">
            <v>2841270.3499999996</v>
          </cell>
          <cell r="BR39" t="str">
            <v>-</v>
          </cell>
          <cell r="BS39">
            <v>585</v>
          </cell>
          <cell r="BT39" t="str">
            <v>-</v>
          </cell>
          <cell r="BU39">
            <v>282459275</v>
          </cell>
          <cell r="BV39" t="str">
            <v>-</v>
          </cell>
          <cell r="BW39">
            <v>448</v>
          </cell>
          <cell r="BX39" t="str">
            <v>-</v>
          </cell>
          <cell r="BY39">
            <v>382</v>
          </cell>
          <cell r="BZ39" t="str">
            <v>-</v>
          </cell>
          <cell r="CA39">
            <v>79240609</v>
          </cell>
          <cell r="CB39" t="str">
            <v>-</v>
          </cell>
          <cell r="CC39">
            <v>484</v>
          </cell>
          <cell r="CD39" t="str">
            <v>-</v>
          </cell>
          <cell r="CE39">
            <v>382</v>
          </cell>
          <cell r="CF39" t="str">
            <v>-</v>
          </cell>
          <cell r="CG39">
            <v>0</v>
          </cell>
          <cell r="CH39" t="str">
            <v>-</v>
          </cell>
          <cell r="CI39">
            <v>128</v>
          </cell>
          <cell r="CJ39" t="str">
            <v>-</v>
          </cell>
          <cell r="CK39">
            <v>16</v>
          </cell>
          <cell r="CL39" t="str">
            <v>-</v>
          </cell>
          <cell r="CM39">
            <v>10316585</v>
          </cell>
          <cell r="CN39" t="str">
            <v>-</v>
          </cell>
          <cell r="CO39">
            <v>89557194</v>
          </cell>
          <cell r="CP39" t="str">
            <v>-</v>
          </cell>
          <cell r="CQ39">
            <v>0</v>
          </cell>
          <cell r="CR39" t="str">
            <v>-</v>
          </cell>
          <cell r="CS39">
            <v>-38</v>
          </cell>
          <cell r="CT39" t="str">
            <v>-</v>
          </cell>
          <cell r="CU39">
            <v>248</v>
          </cell>
          <cell r="CV39">
            <v>234</v>
          </cell>
          <cell r="CW39">
            <v>167</v>
          </cell>
          <cell r="CX39">
            <v>149</v>
          </cell>
          <cell r="CY39">
            <v>107</v>
          </cell>
          <cell r="CZ39">
            <v>102</v>
          </cell>
          <cell r="DA39">
            <v>102</v>
          </cell>
          <cell r="DB39">
            <v>82</v>
          </cell>
          <cell r="DC39">
            <v>68</v>
          </cell>
          <cell r="DD39">
            <v>54</v>
          </cell>
          <cell r="DE39">
            <v>38</v>
          </cell>
          <cell r="DF39">
            <v>37</v>
          </cell>
          <cell r="DG39">
            <v>208</v>
          </cell>
          <cell r="DH39">
            <v>173</v>
          </cell>
          <cell r="DI39">
            <v>20</v>
          </cell>
          <cell r="DJ39" t="str">
            <v>-</v>
          </cell>
          <cell r="DK39">
            <v>287</v>
          </cell>
          <cell r="DL39" t="str">
            <v>-</v>
          </cell>
          <cell r="DM39">
            <v>388</v>
          </cell>
          <cell r="DN39" t="str">
            <v>-</v>
          </cell>
          <cell r="DO39">
            <v>365</v>
          </cell>
          <cell r="DP39" t="str">
            <v>-</v>
          </cell>
          <cell r="DQ39">
            <v>0</v>
          </cell>
          <cell r="DR39" t="str">
            <v>-</v>
          </cell>
          <cell r="DS39">
            <v>128</v>
          </cell>
          <cell r="DT39" t="str">
            <v>-</v>
          </cell>
          <cell r="DU39">
            <v>16</v>
          </cell>
          <cell r="DV39" t="str">
            <v>-</v>
          </cell>
          <cell r="DW39">
            <v>0</v>
          </cell>
          <cell r="DX39" t="str">
            <v>-</v>
          </cell>
          <cell r="DY39">
            <v>25</v>
          </cell>
        </row>
        <row r="40">
          <cell r="C40">
            <v>700000109</v>
          </cell>
          <cell r="D40" t="str">
            <v>SECTOR PRALINÉ ANDREA</v>
          </cell>
          <cell r="E40">
            <v>2025</v>
          </cell>
          <cell r="F40">
            <v>202515</v>
          </cell>
          <cell r="G40">
            <v>1972</v>
          </cell>
          <cell r="H40">
            <v>2046</v>
          </cell>
          <cell r="I40">
            <v>765</v>
          </cell>
          <cell r="J40" t="str">
            <v>-</v>
          </cell>
          <cell r="K40">
            <v>-39</v>
          </cell>
          <cell r="L40">
            <v>5</v>
          </cell>
          <cell r="M40">
            <v>1122</v>
          </cell>
          <cell r="N40">
            <v>1256</v>
          </cell>
          <cell r="O40">
            <v>0</v>
          </cell>
          <cell r="P40" t="str">
            <v>-</v>
          </cell>
          <cell r="Q40">
            <v>2</v>
          </cell>
          <cell r="R40" t="str">
            <v>-</v>
          </cell>
          <cell r="S40">
            <v>11</v>
          </cell>
          <cell r="T40" t="str">
            <v>-</v>
          </cell>
          <cell r="U40">
            <v>1114</v>
          </cell>
          <cell r="V40" t="str">
            <v>-</v>
          </cell>
          <cell r="W40">
            <v>6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932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>
            <v>511</v>
          </cell>
          <cell r="AH40" t="str">
            <v>-</v>
          </cell>
          <cell r="AI40" t="str">
            <v>-</v>
          </cell>
          <cell r="AJ40" t="str">
            <v>-</v>
          </cell>
          <cell r="AK40">
            <v>192</v>
          </cell>
          <cell r="AL40" t="str">
            <v>-</v>
          </cell>
          <cell r="AM40">
            <v>56.896551724137936</v>
          </cell>
          <cell r="AN40">
            <v>62.3</v>
          </cell>
          <cell r="AO40">
            <v>319</v>
          </cell>
          <cell r="AP40" t="str">
            <v>-</v>
          </cell>
          <cell r="AQ40">
            <v>421</v>
          </cell>
          <cell r="AR40" t="str">
            <v>-</v>
          </cell>
          <cell r="AS40">
            <v>0</v>
          </cell>
          <cell r="AT40" t="str">
            <v>-</v>
          </cell>
          <cell r="AU40">
            <v>169</v>
          </cell>
          <cell r="AV40" t="str">
            <v>-</v>
          </cell>
          <cell r="AW40">
            <v>23</v>
          </cell>
          <cell r="AX40" t="str">
            <v>-</v>
          </cell>
          <cell r="AY40" t="str">
            <v>-</v>
          </cell>
          <cell r="AZ40" t="str">
            <v>-</v>
          </cell>
          <cell r="BA40">
            <v>1000</v>
          </cell>
          <cell r="BB40">
            <v>1095</v>
          </cell>
          <cell r="BC40">
            <v>50.709939148073026</v>
          </cell>
          <cell r="BD40">
            <v>54.3</v>
          </cell>
          <cell r="BE40" t="str">
            <v>-</v>
          </cell>
          <cell r="BF40" t="str">
            <v>-</v>
          </cell>
          <cell r="BG40">
            <v>516171.24</v>
          </cell>
          <cell r="BH40">
            <v>458936</v>
          </cell>
          <cell r="BI40">
            <v>579144134</v>
          </cell>
          <cell r="BJ40">
            <v>576423549</v>
          </cell>
          <cell r="BK40">
            <v>574015896</v>
          </cell>
          <cell r="BL40" t="str">
            <v>-</v>
          </cell>
          <cell r="BM40">
            <v>5128238</v>
          </cell>
          <cell r="BN40" t="str">
            <v>-</v>
          </cell>
          <cell r="BO40">
            <v>420112779</v>
          </cell>
          <cell r="BP40" t="str">
            <v>-</v>
          </cell>
          <cell r="BQ40">
            <v>5128238</v>
          </cell>
          <cell r="BR40" t="str">
            <v>-</v>
          </cell>
          <cell r="BS40">
            <v>985</v>
          </cell>
          <cell r="BT40" t="str">
            <v>-</v>
          </cell>
          <cell r="BU40">
            <v>414984541</v>
          </cell>
          <cell r="BV40" t="str">
            <v>-</v>
          </cell>
          <cell r="BW40">
            <v>809</v>
          </cell>
          <cell r="BX40" t="str">
            <v>-</v>
          </cell>
          <cell r="BY40">
            <v>612</v>
          </cell>
          <cell r="BZ40" t="str">
            <v>-</v>
          </cell>
          <cell r="CA40">
            <v>145116865</v>
          </cell>
          <cell r="CB40" t="str">
            <v>-</v>
          </cell>
          <cell r="CC40">
            <v>748</v>
          </cell>
          <cell r="CD40" t="str">
            <v>-</v>
          </cell>
          <cell r="CE40">
            <v>572</v>
          </cell>
          <cell r="CF40" t="str">
            <v>-</v>
          </cell>
          <cell r="CG40">
            <v>0</v>
          </cell>
          <cell r="CH40" t="str">
            <v>-</v>
          </cell>
          <cell r="CI40">
            <v>181</v>
          </cell>
          <cell r="CJ40" t="str">
            <v>-</v>
          </cell>
          <cell r="CK40">
            <v>25</v>
          </cell>
          <cell r="CL40" t="str">
            <v>-</v>
          </cell>
          <cell r="CM40">
            <v>13914490</v>
          </cell>
          <cell r="CN40" t="str">
            <v>-</v>
          </cell>
          <cell r="CO40">
            <v>159031355</v>
          </cell>
          <cell r="CP40" t="str">
            <v>-</v>
          </cell>
          <cell r="CQ40">
            <v>0</v>
          </cell>
          <cell r="CR40" t="str">
            <v>-</v>
          </cell>
          <cell r="CS40">
            <v>-7</v>
          </cell>
          <cell r="CT40" t="str">
            <v>-</v>
          </cell>
          <cell r="CU40">
            <v>450</v>
          </cell>
          <cell r="CV40">
            <v>387</v>
          </cell>
          <cell r="CW40">
            <v>254</v>
          </cell>
          <cell r="CX40">
            <v>227</v>
          </cell>
          <cell r="CY40">
            <v>146</v>
          </cell>
          <cell r="CZ40">
            <v>141</v>
          </cell>
          <cell r="DA40">
            <v>90</v>
          </cell>
          <cell r="DB40">
            <v>98</v>
          </cell>
          <cell r="DC40">
            <v>37</v>
          </cell>
          <cell r="DD40">
            <v>24</v>
          </cell>
          <cell r="DE40">
            <v>39</v>
          </cell>
          <cell r="DF40">
            <v>39</v>
          </cell>
          <cell r="DG40">
            <v>166</v>
          </cell>
          <cell r="DH40">
            <v>161</v>
          </cell>
          <cell r="DI40">
            <v>24</v>
          </cell>
          <cell r="DJ40" t="str">
            <v>-</v>
          </cell>
          <cell r="DK40">
            <v>519</v>
          </cell>
          <cell r="DL40" t="str">
            <v>-</v>
          </cell>
          <cell r="DM40">
            <v>689</v>
          </cell>
          <cell r="DN40" t="str">
            <v>-</v>
          </cell>
          <cell r="DO40">
            <v>560</v>
          </cell>
          <cell r="DP40" t="str">
            <v>-</v>
          </cell>
          <cell r="DQ40">
            <v>0</v>
          </cell>
          <cell r="DR40" t="str">
            <v>-</v>
          </cell>
          <cell r="DS40">
            <v>180</v>
          </cell>
          <cell r="DT40" t="str">
            <v>-</v>
          </cell>
          <cell r="DU40">
            <v>25</v>
          </cell>
          <cell r="DV40" t="str">
            <v>-</v>
          </cell>
          <cell r="DW40">
            <v>0</v>
          </cell>
          <cell r="DX40" t="str">
            <v>-</v>
          </cell>
          <cell r="DY40">
            <v>35</v>
          </cell>
        </row>
        <row r="41">
          <cell r="C41">
            <v>700000110</v>
          </cell>
          <cell r="D41" t="str">
            <v>SECTOR CUMARÚ JENIFER</v>
          </cell>
          <cell r="E41">
            <v>2025</v>
          </cell>
          <cell r="F41">
            <v>202515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  <cell r="BC41" t="str">
            <v>-</v>
          </cell>
          <cell r="BD41" t="str">
            <v>-</v>
          </cell>
          <cell r="BE41" t="str">
            <v>-</v>
          </cell>
          <cell r="BF41" t="str">
            <v>-</v>
          </cell>
          <cell r="BG41" t="str">
            <v>-</v>
          </cell>
          <cell r="BH41" t="str">
            <v>-</v>
          </cell>
          <cell r="BI41" t="str">
            <v>-</v>
          </cell>
          <cell r="BJ41" t="str">
            <v>-</v>
          </cell>
          <cell r="BK41" t="str">
            <v>-</v>
          </cell>
          <cell r="BL41" t="str">
            <v>-</v>
          </cell>
          <cell r="BM41" t="str">
            <v>-</v>
          </cell>
          <cell r="BN41" t="str">
            <v>-</v>
          </cell>
          <cell r="BO41" t="str">
            <v>-</v>
          </cell>
          <cell r="BP41" t="str">
            <v>-</v>
          </cell>
          <cell r="BQ41" t="str">
            <v>-</v>
          </cell>
          <cell r="BR41" t="str">
            <v>-</v>
          </cell>
          <cell r="BS41" t="str">
            <v>-</v>
          </cell>
          <cell r="BT41" t="str">
            <v>-</v>
          </cell>
          <cell r="BU41" t="str">
            <v>-</v>
          </cell>
          <cell r="BV41" t="str">
            <v>-</v>
          </cell>
          <cell r="BW41" t="str">
            <v>-</v>
          </cell>
          <cell r="BX41" t="str">
            <v>-</v>
          </cell>
          <cell r="BY41" t="str">
            <v>-</v>
          </cell>
          <cell r="BZ41" t="str">
            <v>-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</row>
        <row r="42">
          <cell r="C42">
            <v>700000111</v>
          </cell>
          <cell r="D42" t="str">
            <v>SECTOR PROPÓSITO ASTRYTH</v>
          </cell>
          <cell r="E42">
            <v>2025</v>
          </cell>
          <cell r="F42">
            <v>202515</v>
          </cell>
          <cell r="G42">
            <v>1759</v>
          </cell>
          <cell r="H42">
            <v>1837</v>
          </cell>
          <cell r="I42">
            <v>753</v>
          </cell>
          <cell r="J42" t="str">
            <v>-</v>
          </cell>
          <cell r="K42">
            <v>9</v>
          </cell>
          <cell r="L42">
            <v>6</v>
          </cell>
          <cell r="M42">
            <v>1131</v>
          </cell>
          <cell r="N42">
            <v>1129</v>
          </cell>
          <cell r="O42">
            <v>0</v>
          </cell>
          <cell r="P42" t="str">
            <v>-</v>
          </cell>
          <cell r="Q42">
            <v>2</v>
          </cell>
          <cell r="R42" t="str">
            <v>-</v>
          </cell>
          <cell r="S42">
            <v>10</v>
          </cell>
          <cell r="T42" t="str">
            <v>-</v>
          </cell>
          <cell r="U42">
            <v>1125</v>
          </cell>
          <cell r="V42" t="str">
            <v>-</v>
          </cell>
          <cell r="W42">
            <v>4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881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509</v>
          </cell>
          <cell r="AH42" t="str">
            <v>-</v>
          </cell>
          <cell r="AI42" t="str">
            <v>-</v>
          </cell>
          <cell r="AJ42" t="str">
            <v>-</v>
          </cell>
          <cell r="AK42">
            <v>250</v>
          </cell>
          <cell r="AL42" t="str">
            <v>-</v>
          </cell>
          <cell r="AM42">
            <v>64.297896532120518</v>
          </cell>
          <cell r="AN42">
            <v>64.3</v>
          </cell>
          <cell r="AO42">
            <v>259</v>
          </cell>
          <cell r="AP42" t="str">
            <v>-</v>
          </cell>
          <cell r="AQ42">
            <v>381</v>
          </cell>
          <cell r="AR42" t="str">
            <v>-</v>
          </cell>
          <cell r="AS42">
            <v>0</v>
          </cell>
          <cell r="AT42" t="str">
            <v>-</v>
          </cell>
          <cell r="AU42">
            <v>191</v>
          </cell>
          <cell r="AV42" t="str">
            <v>-</v>
          </cell>
          <cell r="AW42">
            <v>50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997</v>
          </cell>
          <cell r="BB42">
            <v>1002</v>
          </cell>
          <cell r="BC42">
            <v>56.679931779420123</v>
          </cell>
          <cell r="BD42">
            <v>57.1</v>
          </cell>
          <cell r="BE42" t="str">
            <v>-</v>
          </cell>
          <cell r="BF42" t="str">
            <v>-</v>
          </cell>
          <cell r="BG42">
            <v>634801.77</v>
          </cell>
          <cell r="BH42">
            <v>524345</v>
          </cell>
          <cell r="BI42">
            <v>717960804.55000007</v>
          </cell>
          <cell r="BJ42">
            <v>591985054</v>
          </cell>
          <cell r="BK42">
            <v>715296126</v>
          </cell>
          <cell r="BL42" t="str">
            <v>-</v>
          </cell>
          <cell r="BM42">
            <v>2664678.5499999998</v>
          </cell>
          <cell r="BN42" t="str">
            <v>-</v>
          </cell>
          <cell r="BO42">
            <v>575019481.54999995</v>
          </cell>
          <cell r="BP42" t="str">
            <v>-</v>
          </cell>
          <cell r="BQ42">
            <v>2664678.5499999998</v>
          </cell>
          <cell r="BR42" t="str">
            <v>-</v>
          </cell>
          <cell r="BS42">
            <v>970</v>
          </cell>
          <cell r="BT42" t="str">
            <v>-</v>
          </cell>
          <cell r="BU42">
            <v>572354803</v>
          </cell>
          <cell r="BV42" t="str">
            <v>-</v>
          </cell>
          <cell r="BW42">
            <v>728</v>
          </cell>
          <cell r="BX42" t="str">
            <v>-</v>
          </cell>
          <cell r="BY42">
            <v>562</v>
          </cell>
          <cell r="BZ42" t="str">
            <v>-</v>
          </cell>
          <cell r="CA42">
            <v>126414252</v>
          </cell>
          <cell r="CB42" t="str">
            <v>-</v>
          </cell>
          <cell r="CC42">
            <v>596</v>
          </cell>
          <cell r="CD42" t="str">
            <v>-</v>
          </cell>
          <cell r="CE42">
            <v>521</v>
          </cell>
          <cell r="CF42" t="str">
            <v>-</v>
          </cell>
          <cell r="CG42">
            <v>0</v>
          </cell>
          <cell r="CH42" t="str">
            <v>-</v>
          </cell>
          <cell r="CI42">
            <v>206</v>
          </cell>
          <cell r="CJ42" t="str">
            <v>-</v>
          </cell>
          <cell r="CK42">
            <v>52</v>
          </cell>
          <cell r="CL42" t="str">
            <v>-</v>
          </cell>
          <cell r="CM42">
            <v>16527071</v>
          </cell>
          <cell r="CN42" t="str">
            <v>-</v>
          </cell>
          <cell r="CO42">
            <v>142941323</v>
          </cell>
          <cell r="CP42" t="str">
            <v>-</v>
          </cell>
          <cell r="CQ42">
            <v>0</v>
          </cell>
          <cell r="CR42" t="str">
            <v>-</v>
          </cell>
          <cell r="CS42">
            <v>10</v>
          </cell>
          <cell r="CT42" t="str">
            <v>-</v>
          </cell>
          <cell r="CU42">
            <v>332</v>
          </cell>
          <cell r="CV42">
            <v>332</v>
          </cell>
          <cell r="CW42">
            <v>144</v>
          </cell>
          <cell r="CX42">
            <v>152</v>
          </cell>
          <cell r="CY42">
            <v>152</v>
          </cell>
          <cell r="CZ42">
            <v>138</v>
          </cell>
          <cell r="DA42">
            <v>80</v>
          </cell>
          <cell r="DB42">
            <v>89</v>
          </cell>
          <cell r="DC42">
            <v>49</v>
          </cell>
          <cell r="DD42">
            <v>62</v>
          </cell>
          <cell r="DE42">
            <v>49</v>
          </cell>
          <cell r="DF42">
            <v>48</v>
          </cell>
          <cell r="DG42">
            <v>178</v>
          </cell>
          <cell r="DH42">
            <v>199</v>
          </cell>
          <cell r="DI42">
            <v>53</v>
          </cell>
          <cell r="DJ42" t="str">
            <v>-</v>
          </cell>
          <cell r="DK42">
            <v>476</v>
          </cell>
          <cell r="DL42" t="str">
            <v>-</v>
          </cell>
          <cell r="DM42">
            <v>530</v>
          </cell>
          <cell r="DN42" t="str">
            <v>-</v>
          </cell>
          <cell r="DO42">
            <v>496</v>
          </cell>
          <cell r="DP42" t="str">
            <v>-</v>
          </cell>
          <cell r="DQ42">
            <v>0</v>
          </cell>
          <cell r="DR42" t="str">
            <v>-</v>
          </cell>
          <cell r="DS42">
            <v>205</v>
          </cell>
          <cell r="DT42" t="str">
            <v>-</v>
          </cell>
          <cell r="DU42">
            <v>52</v>
          </cell>
          <cell r="DV42" t="str">
            <v>-</v>
          </cell>
          <cell r="DW42">
            <v>0</v>
          </cell>
          <cell r="DX42" t="str">
            <v>-</v>
          </cell>
          <cell r="DY42">
            <v>61</v>
          </cell>
        </row>
        <row r="43">
          <cell r="C43">
            <v>700000112</v>
          </cell>
          <cell r="D43" t="str">
            <v>SECTOR BAMBÚ MARÍA</v>
          </cell>
          <cell r="E43">
            <v>2025</v>
          </cell>
          <cell r="F43">
            <v>202515</v>
          </cell>
          <cell r="G43">
            <v>1435</v>
          </cell>
          <cell r="H43">
            <v>1453</v>
          </cell>
          <cell r="I43">
            <v>495</v>
          </cell>
          <cell r="J43" t="str">
            <v>-</v>
          </cell>
          <cell r="K43">
            <v>-10</v>
          </cell>
          <cell r="L43">
            <v>0</v>
          </cell>
          <cell r="M43">
            <v>820</v>
          </cell>
          <cell r="N43">
            <v>881</v>
          </cell>
          <cell r="O43">
            <v>0</v>
          </cell>
          <cell r="P43" t="str">
            <v>-</v>
          </cell>
          <cell r="Q43">
            <v>2</v>
          </cell>
          <cell r="R43" t="str">
            <v>-</v>
          </cell>
          <cell r="S43">
            <v>5</v>
          </cell>
          <cell r="T43" t="str">
            <v>-</v>
          </cell>
          <cell r="U43">
            <v>817</v>
          </cell>
          <cell r="V43" t="str">
            <v>-</v>
          </cell>
          <cell r="W43">
            <v>1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630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448</v>
          </cell>
          <cell r="AH43" t="str">
            <v>-</v>
          </cell>
          <cell r="AI43" t="str">
            <v>-</v>
          </cell>
          <cell r="AJ43" t="str">
            <v>-</v>
          </cell>
          <cell r="AK43">
            <v>190</v>
          </cell>
          <cell r="AL43" t="str">
            <v>-</v>
          </cell>
          <cell r="AM43">
            <v>57.142857142857139</v>
          </cell>
          <cell r="AN43">
            <v>60.6</v>
          </cell>
          <cell r="AO43">
            <v>258</v>
          </cell>
          <cell r="AP43" t="str">
            <v>-</v>
          </cell>
          <cell r="AQ43">
            <v>256</v>
          </cell>
          <cell r="AR43" t="str">
            <v>-</v>
          </cell>
          <cell r="AS43">
            <v>0</v>
          </cell>
          <cell r="AT43" t="str">
            <v>-</v>
          </cell>
          <cell r="AU43">
            <v>104</v>
          </cell>
          <cell r="AV43" t="str">
            <v>-</v>
          </cell>
          <cell r="AW43">
            <v>12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745</v>
          </cell>
          <cell r="BB43">
            <v>764</v>
          </cell>
          <cell r="BC43">
            <v>51.916376306620208</v>
          </cell>
          <cell r="BD43">
            <v>52.6</v>
          </cell>
          <cell r="BE43" t="str">
            <v>-</v>
          </cell>
          <cell r="BF43" t="str">
            <v>-</v>
          </cell>
          <cell r="BG43">
            <v>479952.24</v>
          </cell>
          <cell r="BH43">
            <v>424035</v>
          </cell>
          <cell r="BI43">
            <v>393560833.82999998</v>
          </cell>
          <cell r="BJ43">
            <v>373575102</v>
          </cell>
          <cell r="BK43">
            <v>392840877</v>
          </cell>
          <cell r="BL43" t="str">
            <v>-</v>
          </cell>
          <cell r="BM43">
            <v>719956.83000000007</v>
          </cell>
          <cell r="BN43" t="str">
            <v>-</v>
          </cell>
          <cell r="BO43">
            <v>290177641.82999998</v>
          </cell>
          <cell r="BP43" t="str">
            <v>-</v>
          </cell>
          <cell r="BQ43">
            <v>719956.83</v>
          </cell>
          <cell r="BR43" t="str">
            <v>-</v>
          </cell>
          <cell r="BS43">
            <v>666</v>
          </cell>
          <cell r="BT43" t="str">
            <v>-</v>
          </cell>
          <cell r="BU43">
            <v>289457685</v>
          </cell>
          <cell r="BV43" t="str">
            <v>-</v>
          </cell>
          <cell r="BW43">
            <v>557</v>
          </cell>
          <cell r="BX43" t="str">
            <v>-</v>
          </cell>
          <cell r="BY43">
            <v>499</v>
          </cell>
          <cell r="BZ43" t="str">
            <v>-</v>
          </cell>
          <cell r="CA43">
            <v>90328848</v>
          </cell>
          <cell r="CB43" t="str">
            <v>-</v>
          </cell>
          <cell r="CC43">
            <v>598</v>
          </cell>
          <cell r="CD43" t="str">
            <v>-</v>
          </cell>
          <cell r="CE43">
            <v>384</v>
          </cell>
          <cell r="CF43" t="str">
            <v>-</v>
          </cell>
          <cell r="CG43">
            <v>0</v>
          </cell>
          <cell r="CH43" t="str">
            <v>-</v>
          </cell>
          <cell r="CI43">
            <v>111</v>
          </cell>
          <cell r="CJ43" t="str">
            <v>-</v>
          </cell>
          <cell r="CK43">
            <v>12</v>
          </cell>
          <cell r="CL43" t="str">
            <v>-</v>
          </cell>
          <cell r="CM43">
            <v>13054344</v>
          </cell>
          <cell r="CN43" t="str">
            <v>-</v>
          </cell>
          <cell r="CO43">
            <v>103383192</v>
          </cell>
          <cell r="CP43" t="str">
            <v>-</v>
          </cell>
          <cell r="CQ43">
            <v>0</v>
          </cell>
          <cell r="CR43" t="str">
            <v>-</v>
          </cell>
          <cell r="CS43">
            <v>13</v>
          </cell>
          <cell r="CT43" t="str">
            <v>-</v>
          </cell>
          <cell r="CU43">
            <v>366</v>
          </cell>
          <cell r="CV43">
            <v>315</v>
          </cell>
          <cell r="CW43">
            <v>144</v>
          </cell>
          <cell r="CX43">
            <v>170</v>
          </cell>
          <cell r="CY43">
            <v>105</v>
          </cell>
          <cell r="CZ43">
            <v>113</v>
          </cell>
          <cell r="DA43">
            <v>71</v>
          </cell>
          <cell r="DB43">
            <v>61</v>
          </cell>
          <cell r="DC43">
            <v>71</v>
          </cell>
          <cell r="DD43">
            <v>69</v>
          </cell>
          <cell r="DE43">
            <v>27</v>
          </cell>
          <cell r="DF43">
            <v>27</v>
          </cell>
          <cell r="DG43">
            <v>169</v>
          </cell>
          <cell r="DH43">
            <v>157</v>
          </cell>
          <cell r="DI43">
            <v>30</v>
          </cell>
          <cell r="DJ43" t="str">
            <v>-</v>
          </cell>
          <cell r="DK43">
            <v>408</v>
          </cell>
          <cell r="DL43" t="str">
            <v>-</v>
          </cell>
          <cell r="DM43">
            <v>532</v>
          </cell>
          <cell r="DN43" t="str">
            <v>-</v>
          </cell>
          <cell r="DO43">
            <v>372</v>
          </cell>
          <cell r="DP43" t="str">
            <v>-</v>
          </cell>
          <cell r="DQ43">
            <v>0</v>
          </cell>
          <cell r="DR43" t="str">
            <v>-</v>
          </cell>
          <cell r="DS43">
            <v>111</v>
          </cell>
          <cell r="DT43" t="str">
            <v>-</v>
          </cell>
          <cell r="DU43">
            <v>12</v>
          </cell>
          <cell r="DV43" t="str">
            <v>-</v>
          </cell>
          <cell r="DW43">
            <v>0</v>
          </cell>
          <cell r="DX43" t="str">
            <v>-</v>
          </cell>
          <cell r="DY43">
            <v>40</v>
          </cell>
        </row>
        <row r="44">
          <cell r="C44">
            <v>700000113</v>
          </cell>
          <cell r="D44" t="str">
            <v>SECTOR POMELO DIANA</v>
          </cell>
          <cell r="E44">
            <v>2025</v>
          </cell>
          <cell r="F44">
            <v>202515</v>
          </cell>
          <cell r="G44">
            <v>1502</v>
          </cell>
          <cell r="H44">
            <v>1524</v>
          </cell>
          <cell r="I44">
            <v>506</v>
          </cell>
          <cell r="J44" t="str">
            <v>-</v>
          </cell>
          <cell r="K44">
            <v>7</v>
          </cell>
          <cell r="L44">
            <v>8</v>
          </cell>
          <cell r="M44">
            <v>790</v>
          </cell>
          <cell r="N44">
            <v>912</v>
          </cell>
          <cell r="O44">
            <v>0</v>
          </cell>
          <cell r="P44" t="str">
            <v>-</v>
          </cell>
          <cell r="Q44">
            <v>0</v>
          </cell>
          <cell r="R44" t="str">
            <v>-</v>
          </cell>
          <cell r="S44">
            <v>3</v>
          </cell>
          <cell r="T44" t="str">
            <v>-</v>
          </cell>
          <cell r="U44">
            <v>788</v>
          </cell>
          <cell r="V44" t="str">
            <v>-</v>
          </cell>
          <cell r="W44">
            <v>2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601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422</v>
          </cell>
          <cell r="AH44" t="str">
            <v>-</v>
          </cell>
          <cell r="AI44" t="str">
            <v>-</v>
          </cell>
          <cell r="AJ44" t="str">
            <v>-</v>
          </cell>
          <cell r="AK44">
            <v>189</v>
          </cell>
          <cell r="AL44" t="str">
            <v>-</v>
          </cell>
          <cell r="AM44">
            <v>52.596537949400798</v>
          </cell>
          <cell r="AN44">
            <v>60.6</v>
          </cell>
          <cell r="AO44">
            <v>233</v>
          </cell>
          <cell r="AP44" t="str">
            <v>-</v>
          </cell>
          <cell r="AQ44">
            <v>235</v>
          </cell>
          <cell r="AR44" t="str">
            <v>-</v>
          </cell>
          <cell r="AS44">
            <v>0</v>
          </cell>
          <cell r="AT44" t="str">
            <v>-</v>
          </cell>
          <cell r="AU44">
            <v>119</v>
          </cell>
          <cell r="AV44" t="str">
            <v>-</v>
          </cell>
          <cell r="AW44">
            <v>14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656</v>
          </cell>
          <cell r="BB44">
            <v>777</v>
          </cell>
          <cell r="BC44">
            <v>43.675099866844207</v>
          </cell>
          <cell r="BD44">
            <v>51.6</v>
          </cell>
          <cell r="BE44" t="str">
            <v>-</v>
          </cell>
          <cell r="BF44" t="str">
            <v>-</v>
          </cell>
          <cell r="BG44">
            <v>517660.85</v>
          </cell>
          <cell r="BH44">
            <v>433237</v>
          </cell>
          <cell r="BI44">
            <v>408952072.89999998</v>
          </cell>
          <cell r="BJ44">
            <v>395112044</v>
          </cell>
          <cell r="BK44">
            <v>406537641</v>
          </cell>
          <cell r="BL44" t="str">
            <v>-</v>
          </cell>
          <cell r="BM44">
            <v>2414431.9000000004</v>
          </cell>
          <cell r="BN44" t="str">
            <v>-</v>
          </cell>
          <cell r="BO44">
            <v>345240934.89999998</v>
          </cell>
          <cell r="BP44" t="str">
            <v>-</v>
          </cell>
          <cell r="BQ44">
            <v>2414431.9000000004</v>
          </cell>
          <cell r="BR44" t="str">
            <v>-</v>
          </cell>
          <cell r="BS44">
            <v>735</v>
          </cell>
          <cell r="BT44" t="str">
            <v>-</v>
          </cell>
          <cell r="BU44">
            <v>342826503</v>
          </cell>
          <cell r="BV44" t="str">
            <v>-</v>
          </cell>
          <cell r="BW44">
            <v>404</v>
          </cell>
          <cell r="BX44" t="str">
            <v>-</v>
          </cell>
          <cell r="BY44">
            <v>573</v>
          </cell>
          <cell r="BZ44" t="str">
            <v>-</v>
          </cell>
          <cell r="CA44">
            <v>53189384</v>
          </cell>
          <cell r="CB44" t="str">
            <v>-</v>
          </cell>
          <cell r="CC44">
            <v>601</v>
          </cell>
          <cell r="CD44" t="str">
            <v>-</v>
          </cell>
          <cell r="CE44">
            <v>366</v>
          </cell>
          <cell r="CF44" t="str">
            <v>-</v>
          </cell>
          <cell r="CG44">
            <v>0</v>
          </cell>
          <cell r="CH44" t="str">
            <v>-</v>
          </cell>
          <cell r="CI44">
            <v>131</v>
          </cell>
          <cell r="CJ44" t="str">
            <v>-</v>
          </cell>
          <cell r="CK44">
            <v>14</v>
          </cell>
          <cell r="CL44" t="str">
            <v>-</v>
          </cell>
          <cell r="CM44">
            <v>10521754</v>
          </cell>
          <cell r="CN44" t="str">
            <v>-</v>
          </cell>
          <cell r="CO44">
            <v>63711138</v>
          </cell>
          <cell r="CP44" t="str">
            <v>-</v>
          </cell>
          <cell r="CQ44">
            <v>0</v>
          </cell>
          <cell r="CR44" t="str">
            <v>-</v>
          </cell>
          <cell r="CS44">
            <v>38</v>
          </cell>
          <cell r="CT44" t="str">
            <v>-</v>
          </cell>
          <cell r="CU44">
            <v>386</v>
          </cell>
          <cell r="CV44">
            <v>299</v>
          </cell>
          <cell r="CW44">
            <v>208</v>
          </cell>
          <cell r="CX44">
            <v>189</v>
          </cell>
          <cell r="CY44">
            <v>118</v>
          </cell>
          <cell r="CZ44">
            <v>106</v>
          </cell>
          <cell r="DA44">
            <v>93</v>
          </cell>
          <cell r="DB44">
            <v>91</v>
          </cell>
          <cell r="DC44">
            <v>67</v>
          </cell>
          <cell r="DD44">
            <v>67</v>
          </cell>
          <cell r="DE44">
            <v>23</v>
          </cell>
          <cell r="DF44">
            <v>27</v>
          </cell>
          <cell r="DG44">
            <v>183</v>
          </cell>
          <cell r="DH44">
            <v>185</v>
          </cell>
          <cell r="DI44">
            <v>47</v>
          </cell>
          <cell r="DJ44" t="str">
            <v>-</v>
          </cell>
          <cell r="DK44">
            <v>470</v>
          </cell>
          <cell r="DL44" t="str">
            <v>-</v>
          </cell>
          <cell r="DM44">
            <v>526</v>
          </cell>
          <cell r="DN44" t="str">
            <v>-</v>
          </cell>
          <cell r="DO44">
            <v>361</v>
          </cell>
          <cell r="DP44" t="str">
            <v>-</v>
          </cell>
          <cell r="DQ44">
            <v>0</v>
          </cell>
          <cell r="DR44" t="str">
            <v>-</v>
          </cell>
          <cell r="DS44">
            <v>131</v>
          </cell>
          <cell r="DT44" t="str">
            <v>-</v>
          </cell>
          <cell r="DU44">
            <v>14</v>
          </cell>
          <cell r="DV44" t="str">
            <v>-</v>
          </cell>
          <cell r="DW44">
            <v>0</v>
          </cell>
          <cell r="DX44" t="str">
            <v>-</v>
          </cell>
          <cell r="DY44">
            <v>64</v>
          </cell>
        </row>
        <row r="45">
          <cell r="C45">
            <v>700000114</v>
          </cell>
          <cell r="D45" t="str">
            <v>SECTOR MACADAMIA MIREYA</v>
          </cell>
          <cell r="E45">
            <v>2025</v>
          </cell>
          <cell r="F45">
            <v>202515</v>
          </cell>
          <cell r="G45">
            <v>1800</v>
          </cell>
          <cell r="H45">
            <v>1751</v>
          </cell>
          <cell r="I45">
            <v>793</v>
          </cell>
          <cell r="J45" t="str">
            <v>-</v>
          </cell>
          <cell r="K45">
            <v>-5</v>
          </cell>
          <cell r="L45">
            <v>8</v>
          </cell>
          <cell r="M45">
            <v>1009</v>
          </cell>
          <cell r="N45">
            <v>1140</v>
          </cell>
          <cell r="O45">
            <v>0</v>
          </cell>
          <cell r="P45" t="str">
            <v>-</v>
          </cell>
          <cell r="Q45">
            <v>0</v>
          </cell>
          <cell r="R45" t="str">
            <v>-</v>
          </cell>
          <cell r="S45">
            <v>2</v>
          </cell>
          <cell r="T45" t="str">
            <v>-</v>
          </cell>
          <cell r="U45">
            <v>1009</v>
          </cell>
          <cell r="V45" t="str">
            <v>-</v>
          </cell>
          <cell r="W45">
            <v>0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843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407</v>
          </cell>
          <cell r="AH45" t="str">
            <v>-</v>
          </cell>
          <cell r="AI45" t="str">
            <v>-</v>
          </cell>
          <cell r="AJ45" t="str">
            <v>-</v>
          </cell>
          <cell r="AK45">
            <v>166</v>
          </cell>
          <cell r="AL45" t="str">
            <v>-</v>
          </cell>
          <cell r="AM45">
            <v>56.055555555555557</v>
          </cell>
          <cell r="AN45">
            <v>62.9</v>
          </cell>
          <cell r="AO45">
            <v>241</v>
          </cell>
          <cell r="AP45" t="str">
            <v>-</v>
          </cell>
          <cell r="AQ45">
            <v>392</v>
          </cell>
          <cell r="AR45" t="str">
            <v>-</v>
          </cell>
          <cell r="AS45">
            <v>0</v>
          </cell>
          <cell r="AT45" t="str">
            <v>-</v>
          </cell>
          <cell r="AU45">
            <v>185</v>
          </cell>
          <cell r="AV45" t="str">
            <v>-</v>
          </cell>
          <cell r="AW45">
            <v>25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930</v>
          </cell>
          <cell r="BB45">
            <v>1029</v>
          </cell>
          <cell r="BC45">
            <v>51.666666666666671</v>
          </cell>
          <cell r="BD45">
            <v>56.8</v>
          </cell>
          <cell r="BE45" t="str">
            <v>-</v>
          </cell>
          <cell r="BF45" t="str">
            <v>-</v>
          </cell>
          <cell r="BG45">
            <v>579093.94999999995</v>
          </cell>
          <cell r="BH45">
            <v>446885</v>
          </cell>
          <cell r="BI45">
            <v>584305799.10000002</v>
          </cell>
          <cell r="BJ45">
            <v>509448710</v>
          </cell>
          <cell r="BK45">
            <v>584104244</v>
          </cell>
          <cell r="BL45" t="str">
            <v>-</v>
          </cell>
          <cell r="BM45">
            <v>201555.1</v>
          </cell>
          <cell r="BN45" t="str">
            <v>-</v>
          </cell>
          <cell r="BO45">
            <v>499392047.10000002</v>
          </cell>
          <cell r="BP45" t="str">
            <v>-</v>
          </cell>
          <cell r="BQ45">
            <v>201555.1</v>
          </cell>
          <cell r="BR45" t="str">
            <v>-</v>
          </cell>
          <cell r="BS45">
            <v>935</v>
          </cell>
          <cell r="BT45" t="str">
            <v>-</v>
          </cell>
          <cell r="BU45">
            <v>499190492</v>
          </cell>
          <cell r="BV45" t="str">
            <v>-</v>
          </cell>
          <cell r="BW45">
            <v>501</v>
          </cell>
          <cell r="BX45" t="str">
            <v>-</v>
          </cell>
          <cell r="BY45">
            <v>448</v>
          </cell>
          <cell r="BZ45" t="str">
            <v>-</v>
          </cell>
          <cell r="CA45">
            <v>72869949</v>
          </cell>
          <cell r="CB45" t="str">
            <v>-</v>
          </cell>
          <cell r="CC45">
            <v>695</v>
          </cell>
          <cell r="CD45" t="str">
            <v>-</v>
          </cell>
          <cell r="CE45">
            <v>572</v>
          </cell>
          <cell r="CF45" t="str">
            <v>-</v>
          </cell>
          <cell r="CG45">
            <v>0</v>
          </cell>
          <cell r="CH45" t="str">
            <v>-</v>
          </cell>
          <cell r="CI45">
            <v>210</v>
          </cell>
          <cell r="CJ45" t="str">
            <v>-</v>
          </cell>
          <cell r="CK45">
            <v>26</v>
          </cell>
          <cell r="CL45" t="str">
            <v>-</v>
          </cell>
          <cell r="CM45">
            <v>12043803</v>
          </cell>
          <cell r="CN45" t="str">
            <v>-</v>
          </cell>
          <cell r="CO45">
            <v>84913752</v>
          </cell>
          <cell r="CP45" t="str">
            <v>-</v>
          </cell>
          <cell r="CQ45">
            <v>0</v>
          </cell>
          <cell r="CR45" t="str">
            <v>-</v>
          </cell>
          <cell r="CS45">
            <v>18</v>
          </cell>
          <cell r="CT45" t="str">
            <v>-</v>
          </cell>
          <cell r="CU45">
            <v>478</v>
          </cell>
          <cell r="CV45">
            <v>383</v>
          </cell>
          <cell r="CW45">
            <v>202</v>
          </cell>
          <cell r="CX45">
            <v>194</v>
          </cell>
          <cell r="CY45">
            <v>111</v>
          </cell>
          <cell r="CZ45">
            <v>114</v>
          </cell>
          <cell r="DA45">
            <v>86</v>
          </cell>
          <cell r="DB45">
            <v>72</v>
          </cell>
          <cell r="DC45">
            <v>46</v>
          </cell>
          <cell r="DD45">
            <v>44</v>
          </cell>
          <cell r="DE45">
            <v>20</v>
          </cell>
          <cell r="DF45">
            <v>22</v>
          </cell>
          <cell r="DG45">
            <v>152</v>
          </cell>
          <cell r="DH45">
            <v>138</v>
          </cell>
          <cell r="DI45">
            <v>32</v>
          </cell>
          <cell r="DJ45" t="str">
            <v>-</v>
          </cell>
          <cell r="DK45">
            <v>392</v>
          </cell>
          <cell r="DL45" t="str">
            <v>-</v>
          </cell>
          <cell r="DM45">
            <v>614</v>
          </cell>
          <cell r="DN45" t="str">
            <v>-</v>
          </cell>
          <cell r="DO45">
            <v>558</v>
          </cell>
          <cell r="DP45" t="str">
            <v>-</v>
          </cell>
          <cell r="DQ45">
            <v>0</v>
          </cell>
          <cell r="DR45" t="str">
            <v>-</v>
          </cell>
          <cell r="DS45">
            <v>209</v>
          </cell>
          <cell r="DT45" t="str">
            <v>-</v>
          </cell>
          <cell r="DU45">
            <v>26</v>
          </cell>
          <cell r="DV45" t="str">
            <v>-</v>
          </cell>
          <cell r="DW45">
            <v>0</v>
          </cell>
          <cell r="DX45" t="str">
            <v>-</v>
          </cell>
          <cell r="DY45">
            <v>38</v>
          </cell>
        </row>
        <row r="46">
          <cell r="C46">
            <v>700000116</v>
          </cell>
          <cell r="D46" t="str">
            <v>SECTOR PRIMAVERA EVELING</v>
          </cell>
          <cell r="E46">
            <v>2025</v>
          </cell>
          <cell r="F46">
            <v>202515</v>
          </cell>
          <cell r="G46">
            <v>1700</v>
          </cell>
          <cell r="H46">
            <v>1841</v>
          </cell>
          <cell r="I46">
            <v>646</v>
          </cell>
          <cell r="J46" t="str">
            <v>-</v>
          </cell>
          <cell r="K46">
            <v>-64</v>
          </cell>
          <cell r="L46">
            <v>7</v>
          </cell>
          <cell r="M46">
            <v>903</v>
          </cell>
          <cell r="N46">
            <v>1095</v>
          </cell>
          <cell r="O46">
            <v>0</v>
          </cell>
          <cell r="P46" t="str">
            <v>-</v>
          </cell>
          <cell r="Q46">
            <v>2</v>
          </cell>
          <cell r="R46" t="str">
            <v>-</v>
          </cell>
          <cell r="S46">
            <v>20</v>
          </cell>
          <cell r="T46" t="str">
            <v>-</v>
          </cell>
          <cell r="U46">
            <v>894</v>
          </cell>
          <cell r="V46" t="str">
            <v>-</v>
          </cell>
          <cell r="W46">
            <v>7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753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401</v>
          </cell>
          <cell r="AH46" t="str">
            <v>-</v>
          </cell>
          <cell r="AI46" t="str">
            <v>-</v>
          </cell>
          <cell r="AJ46" t="str">
            <v>-</v>
          </cell>
          <cell r="AK46">
            <v>150</v>
          </cell>
          <cell r="AL46" t="str">
            <v>-</v>
          </cell>
          <cell r="AM46">
            <v>53.117647058823522</v>
          </cell>
          <cell r="AN46">
            <v>61.9</v>
          </cell>
          <cell r="AO46">
            <v>251</v>
          </cell>
          <cell r="AP46" t="str">
            <v>-</v>
          </cell>
          <cell r="AQ46">
            <v>358</v>
          </cell>
          <cell r="AR46" t="str">
            <v>-</v>
          </cell>
          <cell r="AS46">
            <v>0</v>
          </cell>
          <cell r="AT46" t="str">
            <v>-</v>
          </cell>
          <cell r="AU46">
            <v>127</v>
          </cell>
          <cell r="AV46" t="str">
            <v>-</v>
          </cell>
          <cell r="AW46">
            <v>17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829</v>
          </cell>
          <cell r="BB46">
            <v>957</v>
          </cell>
          <cell r="BC46">
            <v>48.764705882352942</v>
          </cell>
          <cell r="BD46">
            <v>54.1</v>
          </cell>
          <cell r="BE46" t="str">
            <v>-</v>
          </cell>
          <cell r="BF46" t="str">
            <v>-</v>
          </cell>
          <cell r="BG46">
            <v>513481.43</v>
          </cell>
          <cell r="BH46">
            <v>443947</v>
          </cell>
          <cell r="BI46">
            <v>463673729.40000004</v>
          </cell>
          <cell r="BJ46">
            <v>486121547</v>
          </cell>
          <cell r="BK46">
            <v>459368804</v>
          </cell>
          <cell r="BL46" t="str">
            <v>-</v>
          </cell>
          <cell r="BM46">
            <v>4304925.4000000004</v>
          </cell>
          <cell r="BN46" t="str">
            <v>-</v>
          </cell>
          <cell r="BO46">
            <v>349170294.40000004</v>
          </cell>
          <cell r="BP46" t="str">
            <v>-</v>
          </cell>
          <cell r="BQ46">
            <v>4304925.4000000004</v>
          </cell>
          <cell r="BR46" t="str">
            <v>-</v>
          </cell>
          <cell r="BS46">
            <v>800</v>
          </cell>
          <cell r="BT46" t="str">
            <v>-</v>
          </cell>
          <cell r="BU46">
            <v>344865369</v>
          </cell>
          <cell r="BV46" t="str">
            <v>-</v>
          </cell>
          <cell r="BW46">
            <v>621</v>
          </cell>
          <cell r="BX46" t="str">
            <v>-</v>
          </cell>
          <cell r="BY46">
            <v>516</v>
          </cell>
          <cell r="BZ46" t="str">
            <v>-</v>
          </cell>
          <cell r="CA46">
            <v>99978432</v>
          </cell>
          <cell r="CB46" t="str">
            <v>-</v>
          </cell>
          <cell r="CC46">
            <v>723</v>
          </cell>
          <cell r="CD46" t="str">
            <v>-</v>
          </cell>
          <cell r="CE46">
            <v>494</v>
          </cell>
          <cell r="CF46" t="str">
            <v>-</v>
          </cell>
          <cell r="CG46">
            <v>0</v>
          </cell>
          <cell r="CH46" t="str">
            <v>-</v>
          </cell>
          <cell r="CI46">
            <v>142</v>
          </cell>
          <cell r="CJ46" t="str">
            <v>-</v>
          </cell>
          <cell r="CK46">
            <v>17</v>
          </cell>
          <cell r="CL46" t="str">
            <v>-</v>
          </cell>
          <cell r="CM46">
            <v>14525003</v>
          </cell>
          <cell r="CN46" t="str">
            <v>-</v>
          </cell>
          <cell r="CO46">
            <v>114503435</v>
          </cell>
          <cell r="CP46" t="str">
            <v>-</v>
          </cell>
          <cell r="CQ46">
            <v>0</v>
          </cell>
          <cell r="CR46" t="str">
            <v>-</v>
          </cell>
          <cell r="CS46">
            <v>-13</v>
          </cell>
          <cell r="CT46" t="str">
            <v>-</v>
          </cell>
          <cell r="CU46">
            <v>444</v>
          </cell>
          <cell r="CV46">
            <v>354</v>
          </cell>
          <cell r="CW46">
            <v>189</v>
          </cell>
          <cell r="CX46">
            <v>172</v>
          </cell>
          <cell r="CY46">
            <v>164</v>
          </cell>
          <cell r="CZ46">
            <v>141</v>
          </cell>
          <cell r="DA46">
            <v>97</v>
          </cell>
          <cell r="DB46">
            <v>87</v>
          </cell>
          <cell r="DC46">
            <v>63</v>
          </cell>
          <cell r="DD46">
            <v>60</v>
          </cell>
          <cell r="DE46">
            <v>32</v>
          </cell>
          <cell r="DF46">
            <v>30</v>
          </cell>
          <cell r="DG46">
            <v>192</v>
          </cell>
          <cell r="DH46">
            <v>177</v>
          </cell>
          <cell r="DI46">
            <v>14</v>
          </cell>
          <cell r="DJ46" t="str">
            <v>-</v>
          </cell>
          <cell r="DK46">
            <v>416</v>
          </cell>
          <cell r="DL46" t="str">
            <v>-</v>
          </cell>
          <cell r="DM46">
            <v>638</v>
          </cell>
          <cell r="DN46" t="str">
            <v>-</v>
          </cell>
          <cell r="DO46">
            <v>487</v>
          </cell>
          <cell r="DP46" t="str">
            <v>-</v>
          </cell>
          <cell r="DQ46">
            <v>0</v>
          </cell>
          <cell r="DR46" t="str">
            <v>-</v>
          </cell>
          <cell r="DS46">
            <v>142</v>
          </cell>
          <cell r="DT46" t="str">
            <v>-</v>
          </cell>
          <cell r="DU46">
            <v>17</v>
          </cell>
          <cell r="DV46" t="str">
            <v>-</v>
          </cell>
          <cell r="DW46">
            <v>0</v>
          </cell>
          <cell r="DX46" t="str">
            <v>-</v>
          </cell>
          <cell r="DY46">
            <v>20</v>
          </cell>
        </row>
        <row r="47">
          <cell r="C47">
            <v>700000119</v>
          </cell>
          <cell r="D47" t="str">
            <v>SECTOR CUMBIA ISABEL</v>
          </cell>
          <cell r="E47">
            <v>2025</v>
          </cell>
          <cell r="F47">
            <v>202515</v>
          </cell>
          <cell r="G47">
            <v>1862</v>
          </cell>
          <cell r="H47">
            <v>1800</v>
          </cell>
          <cell r="I47">
            <v>714</v>
          </cell>
          <cell r="J47" t="str">
            <v>-</v>
          </cell>
          <cell r="K47">
            <v>-4</v>
          </cell>
          <cell r="L47">
            <v>9</v>
          </cell>
          <cell r="M47">
            <v>646</v>
          </cell>
          <cell r="N47">
            <v>1166</v>
          </cell>
          <cell r="O47">
            <v>0</v>
          </cell>
          <cell r="P47" t="str">
            <v>-</v>
          </cell>
          <cell r="Q47">
            <v>0</v>
          </cell>
          <cell r="R47" t="str">
            <v>-</v>
          </cell>
          <cell r="S47">
            <v>2</v>
          </cell>
          <cell r="T47" t="str">
            <v>-</v>
          </cell>
          <cell r="U47">
            <v>644</v>
          </cell>
          <cell r="V47" t="str">
            <v>-</v>
          </cell>
          <cell r="W47">
            <v>2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506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253</v>
          </cell>
          <cell r="AH47" t="str">
            <v>-</v>
          </cell>
          <cell r="AI47" t="str">
            <v>-</v>
          </cell>
          <cell r="AJ47" t="str">
            <v>-</v>
          </cell>
          <cell r="AK47">
            <v>140</v>
          </cell>
          <cell r="AL47" t="str">
            <v>-</v>
          </cell>
          <cell r="AM47">
            <v>34.693877551020407</v>
          </cell>
          <cell r="AN47">
            <v>62.1</v>
          </cell>
          <cell r="AO47">
            <v>113</v>
          </cell>
          <cell r="AP47" t="str">
            <v>-</v>
          </cell>
          <cell r="AQ47">
            <v>219</v>
          </cell>
          <cell r="AR47" t="str">
            <v>-</v>
          </cell>
          <cell r="AS47">
            <v>0</v>
          </cell>
          <cell r="AT47" t="str">
            <v>-</v>
          </cell>
          <cell r="AU47">
            <v>144</v>
          </cell>
          <cell r="AV47" t="str">
            <v>-</v>
          </cell>
          <cell r="AW47">
            <v>30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546</v>
          </cell>
          <cell r="BB47">
            <v>1039</v>
          </cell>
          <cell r="BC47">
            <v>29.323308270676691</v>
          </cell>
          <cell r="BD47">
            <v>55.3</v>
          </cell>
          <cell r="BE47" t="str">
            <v>-</v>
          </cell>
          <cell r="BF47" t="str">
            <v>-</v>
          </cell>
          <cell r="BG47">
            <v>601794.74</v>
          </cell>
          <cell r="BH47">
            <v>449756</v>
          </cell>
          <cell r="BI47">
            <v>388759403.25</v>
          </cell>
          <cell r="BJ47">
            <v>524416056</v>
          </cell>
          <cell r="BK47">
            <v>388320434</v>
          </cell>
          <cell r="BL47" t="str">
            <v>-</v>
          </cell>
          <cell r="BM47">
            <v>438969.25</v>
          </cell>
          <cell r="BN47" t="str">
            <v>-</v>
          </cell>
          <cell r="BO47">
            <v>327975862.25</v>
          </cell>
          <cell r="BP47" t="str">
            <v>-</v>
          </cell>
          <cell r="BQ47">
            <v>438969.25</v>
          </cell>
          <cell r="BR47" t="str">
            <v>-</v>
          </cell>
          <cell r="BS47">
            <v>608</v>
          </cell>
          <cell r="BT47" t="str">
            <v>-</v>
          </cell>
          <cell r="BU47">
            <v>327536893</v>
          </cell>
          <cell r="BV47" t="str">
            <v>-</v>
          </cell>
          <cell r="BW47">
            <v>382</v>
          </cell>
          <cell r="BX47" t="str">
            <v>-</v>
          </cell>
          <cell r="BY47">
            <v>625</v>
          </cell>
          <cell r="BZ47" t="str">
            <v>-</v>
          </cell>
          <cell r="CA47">
            <v>53693735</v>
          </cell>
          <cell r="CB47" t="str">
            <v>-</v>
          </cell>
          <cell r="CC47">
            <v>732</v>
          </cell>
          <cell r="CD47" t="str">
            <v>-</v>
          </cell>
          <cell r="CE47">
            <v>525</v>
          </cell>
          <cell r="CF47" t="str">
            <v>-</v>
          </cell>
          <cell r="CG47">
            <v>0</v>
          </cell>
          <cell r="CH47" t="str">
            <v>-</v>
          </cell>
          <cell r="CI47">
            <v>184</v>
          </cell>
          <cell r="CJ47" t="str">
            <v>-</v>
          </cell>
          <cell r="CK47">
            <v>31</v>
          </cell>
          <cell r="CL47" t="str">
            <v>-</v>
          </cell>
          <cell r="CM47">
            <v>6772376</v>
          </cell>
          <cell r="CN47" t="str">
            <v>-</v>
          </cell>
          <cell r="CO47">
            <v>60466111</v>
          </cell>
          <cell r="CP47" t="str">
            <v>-</v>
          </cell>
          <cell r="CQ47">
            <v>0</v>
          </cell>
          <cell r="CR47" t="str">
            <v>-</v>
          </cell>
          <cell r="CS47">
            <v>7</v>
          </cell>
          <cell r="CT47" t="str">
            <v>-</v>
          </cell>
          <cell r="CU47">
            <v>781</v>
          </cell>
          <cell r="CV47">
            <v>385</v>
          </cell>
          <cell r="CW47">
            <v>257</v>
          </cell>
          <cell r="CX47">
            <v>190</v>
          </cell>
          <cell r="CY47">
            <v>178</v>
          </cell>
          <cell r="CZ47">
            <v>151</v>
          </cell>
          <cell r="DA47">
            <v>115</v>
          </cell>
          <cell r="DB47">
            <v>87</v>
          </cell>
          <cell r="DC47">
            <v>70</v>
          </cell>
          <cell r="DD47">
            <v>73</v>
          </cell>
          <cell r="DE47">
            <v>50</v>
          </cell>
          <cell r="DF47">
            <v>60</v>
          </cell>
          <cell r="DG47">
            <v>235</v>
          </cell>
          <cell r="DH47">
            <v>220</v>
          </cell>
          <cell r="DI47">
            <v>49</v>
          </cell>
          <cell r="DJ47" t="str">
            <v>-</v>
          </cell>
          <cell r="DK47">
            <v>518</v>
          </cell>
          <cell r="DL47" t="str">
            <v>-</v>
          </cell>
          <cell r="DM47">
            <v>630</v>
          </cell>
          <cell r="DN47" t="str">
            <v>-</v>
          </cell>
          <cell r="DO47">
            <v>503</v>
          </cell>
          <cell r="DP47" t="str">
            <v>-</v>
          </cell>
          <cell r="DQ47">
            <v>0</v>
          </cell>
          <cell r="DR47" t="str">
            <v>-</v>
          </cell>
          <cell r="DS47">
            <v>180</v>
          </cell>
          <cell r="DT47" t="str">
            <v>-</v>
          </cell>
          <cell r="DU47">
            <v>31</v>
          </cell>
          <cell r="DV47" t="str">
            <v>-</v>
          </cell>
          <cell r="DW47">
            <v>0</v>
          </cell>
          <cell r="DX47" t="str">
            <v>-</v>
          </cell>
          <cell r="DY47">
            <v>62</v>
          </cell>
        </row>
        <row r="48">
          <cell r="C48">
            <v>700000120</v>
          </cell>
          <cell r="D48" t="str">
            <v>SECTOR SALSA DORA</v>
          </cell>
          <cell r="E48">
            <v>2025</v>
          </cell>
          <cell r="F48">
            <v>202515</v>
          </cell>
          <cell r="G48">
            <v>1708</v>
          </cell>
          <cell r="H48">
            <v>1730</v>
          </cell>
          <cell r="I48">
            <v>640</v>
          </cell>
          <cell r="J48" t="str">
            <v>-</v>
          </cell>
          <cell r="K48">
            <v>-99</v>
          </cell>
          <cell r="L48">
            <v>8</v>
          </cell>
          <cell r="M48">
            <v>648</v>
          </cell>
          <cell r="N48">
            <v>1129</v>
          </cell>
          <cell r="O48">
            <v>0</v>
          </cell>
          <cell r="P48" t="str">
            <v>-</v>
          </cell>
          <cell r="Q48">
            <v>3</v>
          </cell>
          <cell r="R48" t="str">
            <v>-</v>
          </cell>
          <cell r="S48">
            <v>10</v>
          </cell>
          <cell r="T48" t="str">
            <v>-</v>
          </cell>
          <cell r="U48">
            <v>642</v>
          </cell>
          <cell r="V48" t="str">
            <v>-</v>
          </cell>
          <cell r="W48">
            <v>3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517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275</v>
          </cell>
          <cell r="AH48" t="str">
            <v>-</v>
          </cell>
          <cell r="AI48" t="str">
            <v>-</v>
          </cell>
          <cell r="AJ48" t="str">
            <v>-</v>
          </cell>
          <cell r="AK48">
            <v>131</v>
          </cell>
          <cell r="AL48" t="str">
            <v>-</v>
          </cell>
          <cell r="AM48">
            <v>37.939110070257613</v>
          </cell>
          <cell r="AN48">
            <v>62.2</v>
          </cell>
          <cell r="AO48">
            <v>144</v>
          </cell>
          <cell r="AP48" t="str">
            <v>-</v>
          </cell>
          <cell r="AQ48">
            <v>226</v>
          </cell>
          <cell r="AR48" t="str">
            <v>-</v>
          </cell>
          <cell r="AS48">
            <v>0</v>
          </cell>
          <cell r="AT48" t="str">
            <v>-</v>
          </cell>
          <cell r="AU48">
            <v>135</v>
          </cell>
          <cell r="AV48" t="str">
            <v>-</v>
          </cell>
          <cell r="AW48">
            <v>12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582</v>
          </cell>
          <cell r="BB48">
            <v>963</v>
          </cell>
          <cell r="BC48">
            <v>34.074941451990632</v>
          </cell>
          <cell r="BD48">
            <v>53</v>
          </cell>
          <cell r="BE48" t="str">
            <v>-</v>
          </cell>
          <cell r="BF48" t="str">
            <v>-</v>
          </cell>
          <cell r="BG48">
            <v>553506.96</v>
          </cell>
          <cell r="BH48">
            <v>437868</v>
          </cell>
          <cell r="BI48">
            <v>358672508.19</v>
          </cell>
          <cell r="BJ48">
            <v>494352499</v>
          </cell>
          <cell r="BK48">
            <v>355879925</v>
          </cell>
          <cell r="BL48" t="str">
            <v>-</v>
          </cell>
          <cell r="BM48">
            <v>2792583.1900000004</v>
          </cell>
          <cell r="BN48" t="str">
            <v>-</v>
          </cell>
          <cell r="BO48">
            <v>272775693.19</v>
          </cell>
          <cell r="BP48" t="str">
            <v>-</v>
          </cell>
          <cell r="BQ48">
            <v>2792583.1900000004</v>
          </cell>
          <cell r="BR48" t="str">
            <v>-</v>
          </cell>
          <cell r="BS48">
            <v>595</v>
          </cell>
          <cell r="BT48" t="str">
            <v>-</v>
          </cell>
          <cell r="BU48">
            <v>269983110</v>
          </cell>
          <cell r="BV48" t="str">
            <v>-</v>
          </cell>
          <cell r="BW48">
            <v>468</v>
          </cell>
          <cell r="BX48" t="str">
            <v>-</v>
          </cell>
          <cell r="BY48">
            <v>725</v>
          </cell>
          <cell r="BZ48" t="str">
            <v>-</v>
          </cell>
          <cell r="CA48">
            <v>76294362</v>
          </cell>
          <cell r="CB48" t="str">
            <v>-</v>
          </cell>
          <cell r="CC48">
            <v>615</v>
          </cell>
          <cell r="CD48" t="str">
            <v>-</v>
          </cell>
          <cell r="CE48">
            <v>495</v>
          </cell>
          <cell r="CF48" t="str">
            <v>-</v>
          </cell>
          <cell r="CG48">
            <v>0</v>
          </cell>
          <cell r="CH48" t="str">
            <v>-</v>
          </cell>
          <cell r="CI48">
            <v>166</v>
          </cell>
          <cell r="CJ48" t="str">
            <v>-</v>
          </cell>
          <cell r="CK48">
            <v>15</v>
          </cell>
          <cell r="CL48" t="str">
            <v>-</v>
          </cell>
          <cell r="CM48">
            <v>9602453</v>
          </cell>
          <cell r="CN48" t="str">
            <v>-</v>
          </cell>
          <cell r="CO48">
            <v>85896815</v>
          </cell>
          <cell r="CP48" t="str">
            <v>-</v>
          </cell>
          <cell r="CQ48">
            <v>0</v>
          </cell>
          <cell r="CR48" t="str">
            <v>-</v>
          </cell>
          <cell r="CS48">
            <v>-27</v>
          </cell>
          <cell r="CT48" t="str">
            <v>-</v>
          </cell>
          <cell r="CU48">
            <v>610</v>
          </cell>
          <cell r="CV48">
            <v>355</v>
          </cell>
          <cell r="CW48">
            <v>244</v>
          </cell>
          <cell r="CX48">
            <v>177</v>
          </cell>
          <cell r="CY48">
            <v>206</v>
          </cell>
          <cell r="CZ48">
            <v>146</v>
          </cell>
          <cell r="DA48">
            <v>150</v>
          </cell>
          <cell r="DB48">
            <v>123</v>
          </cell>
          <cell r="DC48">
            <v>100</v>
          </cell>
          <cell r="DD48">
            <v>109</v>
          </cell>
          <cell r="DE48">
            <v>59</v>
          </cell>
          <cell r="DF48">
            <v>58</v>
          </cell>
          <cell r="DG48">
            <v>309</v>
          </cell>
          <cell r="DH48">
            <v>290</v>
          </cell>
          <cell r="DI48">
            <v>31</v>
          </cell>
          <cell r="DJ48" t="str">
            <v>-</v>
          </cell>
          <cell r="DK48">
            <v>548</v>
          </cell>
          <cell r="DL48" t="str">
            <v>-</v>
          </cell>
          <cell r="DM48">
            <v>519</v>
          </cell>
          <cell r="DN48" t="str">
            <v>-</v>
          </cell>
          <cell r="DO48">
            <v>461</v>
          </cell>
          <cell r="DP48" t="str">
            <v>-</v>
          </cell>
          <cell r="DQ48">
            <v>0</v>
          </cell>
          <cell r="DR48" t="str">
            <v>-</v>
          </cell>
          <cell r="DS48">
            <v>164</v>
          </cell>
          <cell r="DT48" t="str">
            <v>-</v>
          </cell>
          <cell r="DU48">
            <v>15</v>
          </cell>
          <cell r="DV48" t="str">
            <v>-</v>
          </cell>
          <cell r="DW48">
            <v>0</v>
          </cell>
          <cell r="DX48" t="str">
            <v>-</v>
          </cell>
          <cell r="DY48">
            <v>39</v>
          </cell>
        </row>
        <row r="49">
          <cell r="C49">
            <v>700000121</v>
          </cell>
          <cell r="D49" t="str">
            <v>SECTOR FOLCLOR SANDRA</v>
          </cell>
          <cell r="E49">
            <v>2025</v>
          </cell>
          <cell r="F49">
            <v>202515</v>
          </cell>
          <cell r="G49">
            <v>1847</v>
          </cell>
          <cell r="H49">
            <v>2004</v>
          </cell>
          <cell r="I49">
            <v>769</v>
          </cell>
          <cell r="J49" t="str">
            <v>-</v>
          </cell>
          <cell r="K49">
            <v>-33</v>
          </cell>
          <cell r="L49">
            <v>7</v>
          </cell>
          <cell r="M49">
            <v>750</v>
          </cell>
          <cell r="N49">
            <v>1172</v>
          </cell>
          <cell r="O49">
            <v>0</v>
          </cell>
          <cell r="P49" t="str">
            <v>-</v>
          </cell>
          <cell r="Q49">
            <v>2</v>
          </cell>
          <cell r="R49" t="str">
            <v>-</v>
          </cell>
          <cell r="S49">
            <v>12</v>
          </cell>
          <cell r="T49" t="str">
            <v>-</v>
          </cell>
          <cell r="U49">
            <v>744</v>
          </cell>
          <cell r="V49" t="str">
            <v>-</v>
          </cell>
          <cell r="W49">
            <v>4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607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300</v>
          </cell>
          <cell r="AH49" t="str">
            <v>-</v>
          </cell>
          <cell r="AI49" t="str">
            <v>-</v>
          </cell>
          <cell r="AJ49" t="str">
            <v>-</v>
          </cell>
          <cell r="AK49">
            <v>143</v>
          </cell>
          <cell r="AL49" t="str">
            <v>-</v>
          </cell>
          <cell r="AM49">
            <v>40.606388738494857</v>
          </cell>
          <cell r="AN49">
            <v>62</v>
          </cell>
          <cell r="AO49">
            <v>157</v>
          </cell>
          <cell r="AP49" t="str">
            <v>-</v>
          </cell>
          <cell r="AQ49">
            <v>280</v>
          </cell>
          <cell r="AR49" t="str">
            <v>-</v>
          </cell>
          <cell r="AS49">
            <v>0</v>
          </cell>
          <cell r="AT49" t="str">
            <v>-</v>
          </cell>
          <cell r="AU49">
            <v>149</v>
          </cell>
          <cell r="AV49" t="str">
            <v>-</v>
          </cell>
          <cell r="AW49">
            <v>21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657</v>
          </cell>
          <cell r="BB49">
            <v>1024</v>
          </cell>
          <cell r="BC49">
            <v>35.571196534921498</v>
          </cell>
          <cell r="BD49">
            <v>54.2</v>
          </cell>
          <cell r="BE49" t="str">
            <v>-</v>
          </cell>
          <cell r="BF49" t="str">
            <v>-</v>
          </cell>
          <cell r="BG49">
            <v>575621.52</v>
          </cell>
          <cell r="BH49">
            <v>478182</v>
          </cell>
          <cell r="BI49">
            <v>431716139.85999995</v>
          </cell>
          <cell r="BJ49">
            <v>560428775</v>
          </cell>
          <cell r="BK49">
            <v>428001014</v>
          </cell>
          <cell r="BL49" t="str">
            <v>-</v>
          </cell>
          <cell r="BM49">
            <v>3715125.86</v>
          </cell>
          <cell r="BN49" t="str">
            <v>-</v>
          </cell>
          <cell r="BO49">
            <v>352666989.85999995</v>
          </cell>
          <cell r="BP49" t="str">
            <v>-</v>
          </cell>
          <cell r="BQ49">
            <v>3715125.86</v>
          </cell>
          <cell r="BR49" t="str">
            <v>-</v>
          </cell>
          <cell r="BS49">
            <v>719</v>
          </cell>
          <cell r="BT49" t="str">
            <v>-</v>
          </cell>
          <cell r="BU49">
            <v>348951864</v>
          </cell>
          <cell r="BV49" t="str">
            <v>-</v>
          </cell>
          <cell r="BW49">
            <v>474</v>
          </cell>
          <cell r="BX49" t="str">
            <v>-</v>
          </cell>
          <cell r="BY49">
            <v>646</v>
          </cell>
          <cell r="BZ49" t="str">
            <v>-</v>
          </cell>
          <cell r="CA49">
            <v>68071565</v>
          </cell>
          <cell r="CB49" t="str">
            <v>-</v>
          </cell>
          <cell r="CC49">
            <v>747</v>
          </cell>
          <cell r="CD49" t="str">
            <v>-</v>
          </cell>
          <cell r="CE49">
            <v>593</v>
          </cell>
          <cell r="CF49" t="str">
            <v>-</v>
          </cell>
          <cell r="CG49">
            <v>0</v>
          </cell>
          <cell r="CH49" t="str">
            <v>-</v>
          </cell>
          <cell r="CI49">
            <v>195</v>
          </cell>
          <cell r="CJ49" t="str">
            <v>-</v>
          </cell>
          <cell r="CK49">
            <v>24</v>
          </cell>
          <cell r="CL49" t="str">
            <v>-</v>
          </cell>
          <cell r="CM49">
            <v>10977585</v>
          </cell>
          <cell r="CN49" t="str">
            <v>-</v>
          </cell>
          <cell r="CO49">
            <v>79049150</v>
          </cell>
          <cell r="CP49" t="str">
            <v>-</v>
          </cell>
          <cell r="CQ49">
            <v>0</v>
          </cell>
          <cell r="CR49" t="str">
            <v>-</v>
          </cell>
          <cell r="CS49">
            <v>-21</v>
          </cell>
          <cell r="CT49" t="str">
            <v>-</v>
          </cell>
          <cell r="CU49">
            <v>648</v>
          </cell>
          <cell r="CV49">
            <v>389</v>
          </cell>
          <cell r="CW49">
            <v>260</v>
          </cell>
          <cell r="CX49">
            <v>192</v>
          </cell>
          <cell r="CY49">
            <v>189</v>
          </cell>
          <cell r="CZ49">
            <v>152</v>
          </cell>
          <cell r="DA49">
            <v>145</v>
          </cell>
          <cell r="DB49">
            <v>137</v>
          </cell>
          <cell r="DC49">
            <v>143</v>
          </cell>
          <cell r="DD49">
            <v>122</v>
          </cell>
          <cell r="DE49">
            <v>70</v>
          </cell>
          <cell r="DF49">
            <v>61</v>
          </cell>
          <cell r="DG49">
            <v>358</v>
          </cell>
          <cell r="DH49">
            <v>320</v>
          </cell>
          <cell r="DI49">
            <v>53</v>
          </cell>
          <cell r="DJ49" t="str">
            <v>-</v>
          </cell>
          <cell r="DK49">
            <v>509</v>
          </cell>
          <cell r="DL49" t="str">
            <v>-</v>
          </cell>
          <cell r="DM49">
            <v>569</v>
          </cell>
          <cell r="DN49" t="str">
            <v>-</v>
          </cell>
          <cell r="DO49">
            <v>553</v>
          </cell>
          <cell r="DP49" t="str">
            <v>-</v>
          </cell>
          <cell r="DQ49">
            <v>0</v>
          </cell>
          <cell r="DR49" t="str">
            <v>-</v>
          </cell>
          <cell r="DS49">
            <v>192</v>
          </cell>
          <cell r="DT49" t="str">
            <v>-</v>
          </cell>
          <cell r="DU49">
            <v>24</v>
          </cell>
          <cell r="DV49" t="str">
            <v>-</v>
          </cell>
          <cell r="DW49">
            <v>0</v>
          </cell>
          <cell r="DX49" t="str">
            <v>-</v>
          </cell>
          <cell r="DY49">
            <v>57</v>
          </cell>
        </row>
        <row r="50">
          <cell r="C50">
            <v>700000122</v>
          </cell>
          <cell r="D50" t="str">
            <v>SECTOR CALIPSO ROCIO</v>
          </cell>
          <cell r="E50">
            <v>2025</v>
          </cell>
          <cell r="F50">
            <v>202515</v>
          </cell>
          <cell r="G50">
            <v>0</v>
          </cell>
          <cell r="H50" t="str">
            <v>-</v>
          </cell>
          <cell r="I50">
            <v>0</v>
          </cell>
          <cell r="J50" t="str">
            <v>-</v>
          </cell>
          <cell r="K50">
            <v>-67</v>
          </cell>
          <cell r="L50" t="str">
            <v>-</v>
          </cell>
          <cell r="M50">
            <v>0</v>
          </cell>
          <cell r="N50" t="str">
            <v>-</v>
          </cell>
          <cell r="O50">
            <v>0</v>
          </cell>
          <cell r="P50" t="str">
            <v>-</v>
          </cell>
          <cell r="Q50">
            <v>0</v>
          </cell>
          <cell r="R50" t="str">
            <v>-</v>
          </cell>
          <cell r="S50">
            <v>0</v>
          </cell>
          <cell r="T50" t="str">
            <v>-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0</v>
          </cell>
          <cell r="AH50" t="str">
            <v>-</v>
          </cell>
          <cell r="AI50" t="str">
            <v>-</v>
          </cell>
          <cell r="AJ50" t="str">
            <v>-</v>
          </cell>
          <cell r="AK50">
            <v>0</v>
          </cell>
          <cell r="AL50" t="str">
            <v>-</v>
          </cell>
          <cell r="AM50">
            <v>0</v>
          </cell>
          <cell r="AN50" t="str">
            <v>-</v>
          </cell>
          <cell r="AO50">
            <v>0</v>
          </cell>
          <cell r="AP50" t="str">
            <v>-</v>
          </cell>
          <cell r="AQ50">
            <v>0</v>
          </cell>
          <cell r="AR50" t="str">
            <v>-</v>
          </cell>
          <cell r="AS50">
            <v>0</v>
          </cell>
          <cell r="AT50" t="str">
            <v>-</v>
          </cell>
          <cell r="AU50">
            <v>0</v>
          </cell>
          <cell r="AV50" t="str">
            <v>-</v>
          </cell>
          <cell r="AW50">
            <v>0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0</v>
          </cell>
          <cell r="BB50" t="str">
            <v>-</v>
          </cell>
          <cell r="BC50">
            <v>0</v>
          </cell>
          <cell r="BD50" t="str">
            <v>-</v>
          </cell>
          <cell r="BE50" t="str">
            <v>-</v>
          </cell>
          <cell r="BF50" t="str">
            <v>-</v>
          </cell>
          <cell r="BG50">
            <v>0</v>
          </cell>
          <cell r="BH50" t="str">
            <v>-</v>
          </cell>
          <cell r="BI50">
            <v>0</v>
          </cell>
          <cell r="BJ50" t="str">
            <v>-</v>
          </cell>
          <cell r="BK50">
            <v>0</v>
          </cell>
          <cell r="BL50" t="str">
            <v>-</v>
          </cell>
          <cell r="BM50">
            <v>0</v>
          </cell>
          <cell r="BN50" t="str">
            <v>-</v>
          </cell>
          <cell r="BO50">
            <v>0</v>
          </cell>
          <cell r="BP50" t="str">
            <v>-</v>
          </cell>
          <cell r="BQ50">
            <v>0</v>
          </cell>
          <cell r="BR50" t="str">
            <v>-</v>
          </cell>
          <cell r="BS50">
            <v>0</v>
          </cell>
          <cell r="BT50" t="str">
            <v>-</v>
          </cell>
          <cell r="BU50">
            <v>0</v>
          </cell>
          <cell r="BV50" t="str">
            <v>-</v>
          </cell>
          <cell r="BW50">
            <v>0</v>
          </cell>
          <cell r="BX50" t="str">
            <v>-</v>
          </cell>
          <cell r="BY50">
            <v>0</v>
          </cell>
          <cell r="BZ50" t="str">
            <v>-</v>
          </cell>
          <cell r="CA50">
            <v>0</v>
          </cell>
          <cell r="CB50" t="str">
            <v>-</v>
          </cell>
          <cell r="CC50">
            <v>0</v>
          </cell>
          <cell r="CD50" t="str">
            <v>-</v>
          </cell>
          <cell r="CE50">
            <v>0</v>
          </cell>
          <cell r="CF50" t="str">
            <v>-</v>
          </cell>
          <cell r="CG50">
            <v>0</v>
          </cell>
          <cell r="CH50" t="str">
            <v>-</v>
          </cell>
          <cell r="CI50">
            <v>0</v>
          </cell>
          <cell r="CJ50" t="str">
            <v>-</v>
          </cell>
          <cell r="CK50">
            <v>0</v>
          </cell>
          <cell r="CL50" t="str">
            <v>-</v>
          </cell>
          <cell r="CM50">
            <v>0</v>
          </cell>
          <cell r="CN50" t="str">
            <v>-</v>
          </cell>
          <cell r="CO50">
            <v>0</v>
          </cell>
          <cell r="CP50" t="str">
            <v>-</v>
          </cell>
          <cell r="CQ50">
            <v>0</v>
          </cell>
          <cell r="CR50" t="str">
            <v>-</v>
          </cell>
          <cell r="CS50">
            <v>0</v>
          </cell>
          <cell r="CT50" t="str">
            <v>-</v>
          </cell>
          <cell r="CU50">
            <v>0</v>
          </cell>
          <cell r="CV50" t="str">
            <v>-</v>
          </cell>
          <cell r="CW50">
            <v>0</v>
          </cell>
          <cell r="CX50" t="str">
            <v>-</v>
          </cell>
          <cell r="CY50">
            <v>0</v>
          </cell>
          <cell r="CZ50" t="str">
            <v>-</v>
          </cell>
          <cell r="DA50">
            <v>0</v>
          </cell>
          <cell r="DB50" t="str">
            <v>-</v>
          </cell>
          <cell r="DC50">
            <v>0</v>
          </cell>
          <cell r="DD50" t="str">
            <v>-</v>
          </cell>
          <cell r="DE50">
            <v>0</v>
          </cell>
          <cell r="DF50" t="str">
            <v>-</v>
          </cell>
          <cell r="DG50">
            <v>0</v>
          </cell>
          <cell r="DH50" t="str">
            <v>-</v>
          </cell>
          <cell r="DI50">
            <v>0</v>
          </cell>
          <cell r="DJ50" t="str">
            <v>-</v>
          </cell>
          <cell r="DK50">
            <v>0</v>
          </cell>
          <cell r="DL50" t="str">
            <v>-</v>
          </cell>
          <cell r="DM50">
            <v>0</v>
          </cell>
          <cell r="DN50" t="str">
            <v>-</v>
          </cell>
          <cell r="DO50">
            <v>0</v>
          </cell>
          <cell r="DP50" t="str">
            <v>-</v>
          </cell>
          <cell r="DQ50">
            <v>0</v>
          </cell>
          <cell r="DR50" t="str">
            <v>-</v>
          </cell>
          <cell r="DS50">
            <v>0</v>
          </cell>
          <cell r="DT50" t="str">
            <v>-</v>
          </cell>
          <cell r="DU50">
            <v>0</v>
          </cell>
          <cell r="DV50" t="str">
            <v>-</v>
          </cell>
          <cell r="DW50">
            <v>0</v>
          </cell>
          <cell r="DX50" t="str">
            <v>-</v>
          </cell>
          <cell r="DY50">
            <v>0</v>
          </cell>
        </row>
        <row r="51">
          <cell r="C51">
            <v>700000123</v>
          </cell>
          <cell r="D51" t="str">
            <v>SECTOR TAMBORA SARA</v>
          </cell>
          <cell r="E51">
            <v>2025</v>
          </cell>
          <cell r="F51">
            <v>202515</v>
          </cell>
          <cell r="G51">
            <v>2238</v>
          </cell>
          <cell r="H51">
            <v>2199</v>
          </cell>
          <cell r="I51">
            <v>854</v>
          </cell>
          <cell r="J51" t="str">
            <v>-</v>
          </cell>
          <cell r="K51">
            <v>-111</v>
          </cell>
          <cell r="L51">
            <v>7</v>
          </cell>
          <cell r="M51">
            <v>740</v>
          </cell>
          <cell r="N51">
            <v>1469</v>
          </cell>
          <cell r="O51">
            <v>0</v>
          </cell>
          <cell r="P51" t="str">
            <v>-</v>
          </cell>
          <cell r="Q51">
            <v>0</v>
          </cell>
          <cell r="R51" t="str">
            <v>-</v>
          </cell>
          <cell r="S51">
            <v>7</v>
          </cell>
          <cell r="T51" t="str">
            <v>-</v>
          </cell>
          <cell r="U51">
            <v>739</v>
          </cell>
          <cell r="V51" t="str">
            <v>-</v>
          </cell>
          <cell r="W51">
            <v>1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595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291</v>
          </cell>
          <cell r="AH51" t="str">
            <v>-</v>
          </cell>
          <cell r="AI51" t="str">
            <v>-</v>
          </cell>
          <cell r="AJ51" t="str">
            <v>-</v>
          </cell>
          <cell r="AK51">
            <v>145</v>
          </cell>
          <cell r="AL51" t="str">
            <v>-</v>
          </cell>
          <cell r="AM51">
            <v>33.065236818588026</v>
          </cell>
          <cell r="AN51">
            <v>62.2</v>
          </cell>
          <cell r="AO51">
            <v>146</v>
          </cell>
          <cell r="AP51" t="str">
            <v>-</v>
          </cell>
          <cell r="AQ51">
            <v>278</v>
          </cell>
          <cell r="AR51" t="str">
            <v>-</v>
          </cell>
          <cell r="AS51">
            <v>0</v>
          </cell>
          <cell r="AT51" t="str">
            <v>-</v>
          </cell>
          <cell r="AU51">
            <v>150</v>
          </cell>
          <cell r="AV51" t="str">
            <v>-</v>
          </cell>
          <cell r="AW51">
            <v>21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676</v>
          </cell>
          <cell r="BB51">
            <v>1297</v>
          </cell>
          <cell r="BC51">
            <v>30.205540661304735</v>
          </cell>
          <cell r="BD51">
            <v>54.9</v>
          </cell>
          <cell r="BE51" t="str">
            <v>-</v>
          </cell>
          <cell r="BF51" t="str">
            <v>-</v>
          </cell>
          <cell r="BG51">
            <v>554054.93999999994</v>
          </cell>
          <cell r="BH51">
            <v>428905</v>
          </cell>
          <cell r="BI51">
            <v>410000658.89999998</v>
          </cell>
          <cell r="BJ51">
            <v>630061558</v>
          </cell>
          <cell r="BK51">
            <v>408707861</v>
          </cell>
          <cell r="BL51" t="str">
            <v>-</v>
          </cell>
          <cell r="BM51">
            <v>1292797.8999999999</v>
          </cell>
          <cell r="BN51" t="str">
            <v>-</v>
          </cell>
          <cell r="BO51">
            <v>338950015.89999998</v>
          </cell>
          <cell r="BP51" t="str">
            <v>-</v>
          </cell>
          <cell r="BQ51">
            <v>1292797.8999999999</v>
          </cell>
          <cell r="BR51" t="str">
            <v>-</v>
          </cell>
          <cell r="BS51">
            <v>717</v>
          </cell>
          <cell r="BT51" t="str">
            <v>-</v>
          </cell>
          <cell r="BU51">
            <v>337657218</v>
          </cell>
          <cell r="BV51" t="str">
            <v>-</v>
          </cell>
          <cell r="BW51">
            <v>446</v>
          </cell>
          <cell r="BX51" t="str">
            <v>-</v>
          </cell>
          <cell r="BY51">
            <v>809</v>
          </cell>
          <cell r="BZ51" t="str">
            <v>-</v>
          </cell>
          <cell r="CA51">
            <v>62014453</v>
          </cell>
          <cell r="CB51" t="str">
            <v>-</v>
          </cell>
          <cell r="CC51">
            <v>873</v>
          </cell>
          <cell r="CD51" t="str">
            <v>-</v>
          </cell>
          <cell r="CE51">
            <v>661</v>
          </cell>
          <cell r="CF51" t="str">
            <v>-</v>
          </cell>
          <cell r="CG51">
            <v>0</v>
          </cell>
          <cell r="CH51" t="str">
            <v>-</v>
          </cell>
          <cell r="CI51">
            <v>208</v>
          </cell>
          <cell r="CJ51" t="str">
            <v>-</v>
          </cell>
          <cell r="CK51">
            <v>22</v>
          </cell>
          <cell r="CL51" t="str">
            <v>-</v>
          </cell>
          <cell r="CM51">
            <v>9036190</v>
          </cell>
          <cell r="CN51" t="str">
            <v>-</v>
          </cell>
          <cell r="CO51">
            <v>71050643</v>
          </cell>
          <cell r="CP51" t="str">
            <v>-</v>
          </cell>
          <cell r="CQ51">
            <v>0</v>
          </cell>
          <cell r="CR51" t="str">
            <v>-</v>
          </cell>
          <cell r="CS51">
            <v>-34</v>
          </cell>
          <cell r="CT51" t="str">
            <v>-</v>
          </cell>
          <cell r="CU51">
            <v>906</v>
          </cell>
          <cell r="CV51">
            <v>463</v>
          </cell>
          <cell r="CW51">
            <v>338</v>
          </cell>
          <cell r="CX51">
            <v>229</v>
          </cell>
          <cell r="CY51">
            <v>254</v>
          </cell>
          <cell r="CZ51">
            <v>190</v>
          </cell>
          <cell r="DA51">
            <v>161</v>
          </cell>
          <cell r="DB51">
            <v>118</v>
          </cell>
          <cell r="DC51">
            <v>106</v>
          </cell>
          <cell r="DD51">
            <v>101</v>
          </cell>
          <cell r="DE51">
            <v>68</v>
          </cell>
          <cell r="DF51">
            <v>76</v>
          </cell>
          <cell r="DG51">
            <v>335</v>
          </cell>
          <cell r="DH51">
            <v>295</v>
          </cell>
          <cell r="DI51">
            <v>32</v>
          </cell>
          <cell r="DJ51" t="str">
            <v>-</v>
          </cell>
          <cell r="DK51">
            <v>659</v>
          </cell>
          <cell r="DL51" t="str">
            <v>-</v>
          </cell>
          <cell r="DM51">
            <v>725</v>
          </cell>
          <cell r="DN51" t="str">
            <v>-</v>
          </cell>
          <cell r="DO51">
            <v>628</v>
          </cell>
          <cell r="DP51" t="str">
            <v>-</v>
          </cell>
          <cell r="DQ51">
            <v>0</v>
          </cell>
          <cell r="DR51" t="str">
            <v>-</v>
          </cell>
          <cell r="DS51">
            <v>204</v>
          </cell>
          <cell r="DT51" t="str">
            <v>-</v>
          </cell>
          <cell r="DU51">
            <v>22</v>
          </cell>
          <cell r="DV51" t="str">
            <v>-</v>
          </cell>
          <cell r="DW51">
            <v>0</v>
          </cell>
          <cell r="DX51" t="str">
            <v>-</v>
          </cell>
          <cell r="DY51">
            <v>37</v>
          </cell>
        </row>
        <row r="52">
          <cell r="C52">
            <v>700000125</v>
          </cell>
          <cell r="D52" t="str">
            <v>SECTOR CHARANGA KAREN</v>
          </cell>
          <cell r="E52">
            <v>2025</v>
          </cell>
          <cell r="F52">
            <v>202515</v>
          </cell>
          <cell r="G52">
            <v>1663</v>
          </cell>
          <cell r="H52">
            <v>1766</v>
          </cell>
          <cell r="I52">
            <v>701</v>
          </cell>
          <cell r="J52" t="str">
            <v>-</v>
          </cell>
          <cell r="K52">
            <v>-85</v>
          </cell>
          <cell r="L52">
            <v>8</v>
          </cell>
          <cell r="M52">
            <v>671</v>
          </cell>
          <cell r="N52">
            <v>1089</v>
          </cell>
          <cell r="O52">
            <v>0</v>
          </cell>
          <cell r="P52" t="str">
            <v>-</v>
          </cell>
          <cell r="Q52">
            <v>3</v>
          </cell>
          <cell r="R52" t="str">
            <v>-</v>
          </cell>
          <cell r="S52">
            <v>22</v>
          </cell>
          <cell r="T52" t="str">
            <v>-</v>
          </cell>
          <cell r="U52">
            <v>658</v>
          </cell>
          <cell r="V52" t="str">
            <v>-</v>
          </cell>
          <cell r="W52">
            <v>10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546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257</v>
          </cell>
          <cell r="AH52" t="str">
            <v>-</v>
          </cell>
          <cell r="AI52" t="str">
            <v>-</v>
          </cell>
          <cell r="AJ52" t="str">
            <v>-</v>
          </cell>
          <cell r="AK52">
            <v>125</v>
          </cell>
          <cell r="AL52" t="str">
            <v>-</v>
          </cell>
          <cell r="AM52">
            <v>40.348767288033677</v>
          </cell>
          <cell r="AN52">
            <v>62.1</v>
          </cell>
          <cell r="AO52">
            <v>132</v>
          </cell>
          <cell r="AP52" t="str">
            <v>-</v>
          </cell>
          <cell r="AQ52">
            <v>259</v>
          </cell>
          <cell r="AR52" t="str">
            <v>-</v>
          </cell>
          <cell r="AS52">
            <v>0</v>
          </cell>
          <cell r="AT52" t="str">
            <v>-</v>
          </cell>
          <cell r="AU52">
            <v>136</v>
          </cell>
          <cell r="AV52" t="str">
            <v>-</v>
          </cell>
          <cell r="AW52">
            <v>19</v>
          </cell>
          <cell r="AX52" t="str">
            <v>-</v>
          </cell>
          <cell r="AY52" t="str">
            <v>-</v>
          </cell>
          <cell r="AZ52" t="str">
            <v>-</v>
          </cell>
          <cell r="BA52">
            <v>619</v>
          </cell>
          <cell r="BB52">
            <v>957</v>
          </cell>
          <cell r="BC52">
            <v>37.221888153938664</v>
          </cell>
          <cell r="BD52">
            <v>54.5</v>
          </cell>
          <cell r="BE52" t="str">
            <v>-</v>
          </cell>
          <cell r="BF52" t="str">
            <v>-</v>
          </cell>
          <cell r="BG52">
            <v>572781.05000000005</v>
          </cell>
          <cell r="BH52">
            <v>460885</v>
          </cell>
          <cell r="BI52">
            <v>384336084.56</v>
          </cell>
          <cell r="BJ52">
            <v>501903969</v>
          </cell>
          <cell r="BK52">
            <v>379232360</v>
          </cell>
          <cell r="BL52" t="str">
            <v>-</v>
          </cell>
          <cell r="BM52">
            <v>5103724.5599999996</v>
          </cell>
          <cell r="BN52" t="str">
            <v>-</v>
          </cell>
          <cell r="BO52">
            <v>311504466.56</v>
          </cell>
          <cell r="BP52" t="str">
            <v>-</v>
          </cell>
          <cell r="BQ52">
            <v>5103724.5600000005</v>
          </cell>
          <cell r="BR52" t="str">
            <v>-</v>
          </cell>
          <cell r="BS52">
            <v>640</v>
          </cell>
          <cell r="BT52" t="str">
            <v>-</v>
          </cell>
          <cell r="BU52">
            <v>306400742</v>
          </cell>
          <cell r="BV52" t="str">
            <v>-</v>
          </cell>
          <cell r="BW52">
            <v>425</v>
          </cell>
          <cell r="BX52" t="str">
            <v>-</v>
          </cell>
          <cell r="BY52">
            <v>587</v>
          </cell>
          <cell r="BZ52" t="str">
            <v>-</v>
          </cell>
          <cell r="CA52">
            <v>62070350</v>
          </cell>
          <cell r="CB52" t="str">
            <v>-</v>
          </cell>
          <cell r="CC52">
            <v>609</v>
          </cell>
          <cell r="CD52" t="str">
            <v>-</v>
          </cell>
          <cell r="CE52">
            <v>531</v>
          </cell>
          <cell r="CF52" t="str">
            <v>-</v>
          </cell>
          <cell r="CG52">
            <v>0</v>
          </cell>
          <cell r="CH52" t="str">
            <v>-</v>
          </cell>
          <cell r="CI52">
            <v>173</v>
          </cell>
          <cell r="CJ52" t="str">
            <v>-</v>
          </cell>
          <cell r="CK52">
            <v>21</v>
          </cell>
          <cell r="CL52" t="str">
            <v>-</v>
          </cell>
          <cell r="CM52">
            <v>10761268</v>
          </cell>
          <cell r="CN52" t="str">
            <v>-</v>
          </cell>
          <cell r="CO52">
            <v>72831618</v>
          </cell>
          <cell r="CP52" t="str">
            <v>-</v>
          </cell>
          <cell r="CQ52">
            <v>0</v>
          </cell>
          <cell r="CR52" t="str">
            <v>-</v>
          </cell>
          <cell r="CS52">
            <v>-12</v>
          </cell>
          <cell r="CT52" t="str">
            <v>-</v>
          </cell>
          <cell r="CU52">
            <v>578</v>
          </cell>
          <cell r="CV52">
            <v>342</v>
          </cell>
          <cell r="CW52">
            <v>249</v>
          </cell>
          <cell r="CX52">
            <v>169</v>
          </cell>
          <cell r="CY52">
            <v>165</v>
          </cell>
          <cell r="CZ52">
            <v>141</v>
          </cell>
          <cell r="DA52">
            <v>127</v>
          </cell>
          <cell r="DB52">
            <v>87</v>
          </cell>
          <cell r="DC52">
            <v>81</v>
          </cell>
          <cell r="DD52">
            <v>75</v>
          </cell>
          <cell r="DE52">
            <v>50</v>
          </cell>
          <cell r="DF52">
            <v>56</v>
          </cell>
          <cell r="DG52">
            <v>258</v>
          </cell>
          <cell r="DH52">
            <v>218</v>
          </cell>
          <cell r="DI52">
            <v>32</v>
          </cell>
          <cell r="DJ52" t="str">
            <v>-</v>
          </cell>
          <cell r="DK52">
            <v>460</v>
          </cell>
          <cell r="DL52" t="str">
            <v>-</v>
          </cell>
          <cell r="DM52">
            <v>502</v>
          </cell>
          <cell r="DN52" t="str">
            <v>-</v>
          </cell>
          <cell r="DO52">
            <v>510</v>
          </cell>
          <cell r="DP52" t="str">
            <v>-</v>
          </cell>
          <cell r="DQ52">
            <v>0</v>
          </cell>
          <cell r="DR52" t="str">
            <v>-</v>
          </cell>
          <cell r="DS52">
            <v>170</v>
          </cell>
          <cell r="DT52" t="str">
            <v>-</v>
          </cell>
          <cell r="DU52">
            <v>21</v>
          </cell>
          <cell r="DV52" t="str">
            <v>-</v>
          </cell>
          <cell r="DW52">
            <v>0</v>
          </cell>
          <cell r="DX52" t="str">
            <v>-</v>
          </cell>
          <cell r="DY52">
            <v>39</v>
          </cell>
        </row>
        <row r="53">
          <cell r="C53">
            <v>700000128</v>
          </cell>
          <cell r="D53" t="str">
            <v>SECTOR BURITI MARGARITA</v>
          </cell>
          <cell r="E53">
            <v>2025</v>
          </cell>
          <cell r="F53">
            <v>202515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 t="str">
            <v>-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 t="str">
            <v>-</v>
          </cell>
          <cell r="BB53" t="str">
            <v>-</v>
          </cell>
          <cell r="BC53" t="str">
            <v>-</v>
          </cell>
          <cell r="BD53" t="str">
            <v>-</v>
          </cell>
          <cell r="BE53" t="str">
            <v>-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J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O53" t="str">
            <v>-</v>
          </cell>
          <cell r="BP53" t="str">
            <v>-</v>
          </cell>
          <cell r="BQ53" t="str">
            <v>-</v>
          </cell>
          <cell r="BR53" t="str">
            <v>-</v>
          </cell>
          <cell r="BS53" t="str">
            <v>-</v>
          </cell>
          <cell r="BT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 t="str">
            <v>-</v>
          </cell>
          <cell r="BY53" t="str">
            <v>-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 t="str">
            <v>-</v>
          </cell>
          <cell r="CN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 t="str">
            <v>-</v>
          </cell>
          <cell r="CS53" t="str">
            <v>-</v>
          </cell>
          <cell r="CT53" t="str">
            <v>-</v>
          </cell>
          <cell r="CU53" t="str">
            <v>-</v>
          </cell>
          <cell r="CV53" t="str">
            <v>-</v>
          </cell>
          <cell r="CW53" t="str">
            <v>-</v>
          </cell>
          <cell r="CX53" t="str">
            <v>-</v>
          </cell>
          <cell r="CY53" t="str">
            <v>-</v>
          </cell>
          <cell r="CZ53" t="str">
            <v>-</v>
          </cell>
          <cell r="DA53" t="str">
            <v>-</v>
          </cell>
          <cell r="DB53" t="str">
            <v>-</v>
          </cell>
          <cell r="DC53" t="str">
            <v>-</v>
          </cell>
          <cell r="DD53" t="str">
            <v>-</v>
          </cell>
          <cell r="DE53" t="str">
            <v>-</v>
          </cell>
          <cell r="DF53" t="str">
            <v>-</v>
          </cell>
          <cell r="DG53" t="str">
            <v>-</v>
          </cell>
          <cell r="DH53" t="str">
            <v>-</v>
          </cell>
          <cell r="DI53" t="str">
            <v>-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 t="str">
            <v>-</v>
          </cell>
          <cell r="DX53" t="str">
            <v>-</v>
          </cell>
          <cell r="DY53" t="str">
            <v>-</v>
          </cell>
        </row>
        <row r="54">
          <cell r="C54">
            <v>700000131</v>
          </cell>
          <cell r="D54" t="str">
            <v>SECTOR PILONERAS EMNA</v>
          </cell>
          <cell r="E54">
            <v>2025</v>
          </cell>
          <cell r="F54">
            <v>202515</v>
          </cell>
          <cell r="G54">
            <v>1671</v>
          </cell>
          <cell r="H54">
            <v>1681</v>
          </cell>
          <cell r="I54">
            <v>591</v>
          </cell>
          <cell r="J54" t="str">
            <v>-</v>
          </cell>
          <cell r="K54">
            <v>-46</v>
          </cell>
          <cell r="L54">
            <v>9</v>
          </cell>
          <cell r="M54">
            <v>612</v>
          </cell>
          <cell r="N54">
            <v>1079</v>
          </cell>
          <cell r="O54">
            <v>0</v>
          </cell>
          <cell r="P54" t="str">
            <v>-</v>
          </cell>
          <cell r="Q54">
            <v>0</v>
          </cell>
          <cell r="R54" t="str">
            <v>-</v>
          </cell>
          <cell r="S54">
            <v>2</v>
          </cell>
          <cell r="T54" t="str">
            <v>-</v>
          </cell>
          <cell r="U54">
            <v>612</v>
          </cell>
          <cell r="V54" t="str">
            <v>-</v>
          </cell>
          <cell r="W54">
            <v>0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460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292</v>
          </cell>
          <cell r="AH54" t="str">
            <v>-</v>
          </cell>
          <cell r="AI54" t="str">
            <v>-</v>
          </cell>
          <cell r="AJ54" t="str">
            <v>-</v>
          </cell>
          <cell r="AK54">
            <v>152</v>
          </cell>
          <cell r="AL54" t="str">
            <v>-</v>
          </cell>
          <cell r="AM54">
            <v>36.624775583482943</v>
          </cell>
          <cell r="AN54">
            <v>62.2</v>
          </cell>
          <cell r="AO54">
            <v>140</v>
          </cell>
          <cell r="AP54" t="str">
            <v>-</v>
          </cell>
          <cell r="AQ54">
            <v>214</v>
          </cell>
          <cell r="AR54" t="str">
            <v>-</v>
          </cell>
          <cell r="AS54">
            <v>0</v>
          </cell>
          <cell r="AT54" t="str">
            <v>-</v>
          </cell>
          <cell r="AU54">
            <v>93</v>
          </cell>
          <cell r="AV54" t="str">
            <v>-</v>
          </cell>
          <cell r="AW54">
            <v>13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545</v>
          </cell>
          <cell r="BB54">
            <v>961</v>
          </cell>
          <cell r="BC54">
            <v>32.615200478755234</v>
          </cell>
          <cell r="BD54">
            <v>55.4</v>
          </cell>
          <cell r="BE54" t="str">
            <v>-</v>
          </cell>
          <cell r="BF54" t="str">
            <v>-</v>
          </cell>
          <cell r="BG54">
            <v>488340.53</v>
          </cell>
          <cell r="BH54">
            <v>397793</v>
          </cell>
          <cell r="BI54">
            <v>298864401.5</v>
          </cell>
          <cell r="BJ54">
            <v>429218587</v>
          </cell>
          <cell r="BK54">
            <v>298708778</v>
          </cell>
          <cell r="BL54" t="str">
            <v>-</v>
          </cell>
          <cell r="BM54">
            <v>155623.5</v>
          </cell>
          <cell r="BN54" t="str">
            <v>-</v>
          </cell>
          <cell r="BO54">
            <v>235273185.5</v>
          </cell>
          <cell r="BP54" t="str">
            <v>-</v>
          </cell>
          <cell r="BQ54">
            <v>155623.5</v>
          </cell>
          <cell r="BR54" t="str">
            <v>-</v>
          </cell>
          <cell r="BS54">
            <v>552</v>
          </cell>
          <cell r="BT54" t="str">
            <v>-</v>
          </cell>
          <cell r="BU54">
            <v>235117562</v>
          </cell>
          <cell r="BV54" t="str">
            <v>-</v>
          </cell>
          <cell r="BW54">
            <v>386</v>
          </cell>
          <cell r="BX54" t="str">
            <v>-</v>
          </cell>
          <cell r="BY54">
            <v>599</v>
          </cell>
          <cell r="BZ54" t="str">
            <v>-</v>
          </cell>
          <cell r="CA54">
            <v>55037296</v>
          </cell>
          <cell r="CB54" t="str">
            <v>-</v>
          </cell>
          <cell r="CC54">
            <v>671</v>
          </cell>
          <cell r="CD54" t="str">
            <v>-</v>
          </cell>
          <cell r="CE54">
            <v>478</v>
          </cell>
          <cell r="CF54" t="str">
            <v>-</v>
          </cell>
          <cell r="CG54">
            <v>0</v>
          </cell>
          <cell r="CH54" t="str">
            <v>-</v>
          </cell>
          <cell r="CI54">
            <v>119</v>
          </cell>
          <cell r="CJ54" t="str">
            <v>-</v>
          </cell>
          <cell r="CK54">
            <v>16</v>
          </cell>
          <cell r="CL54" t="str">
            <v>-</v>
          </cell>
          <cell r="CM54">
            <v>8553920</v>
          </cell>
          <cell r="CN54" t="str">
            <v>-</v>
          </cell>
          <cell r="CO54">
            <v>63591216</v>
          </cell>
          <cell r="CP54" t="str">
            <v>-</v>
          </cell>
          <cell r="CQ54">
            <v>0</v>
          </cell>
          <cell r="CR54" t="str">
            <v>-</v>
          </cell>
          <cell r="CS54">
            <v>-18</v>
          </cell>
          <cell r="CT54" t="str">
            <v>-</v>
          </cell>
          <cell r="CU54">
            <v>650</v>
          </cell>
          <cell r="CV54">
            <v>343</v>
          </cell>
          <cell r="CW54">
            <v>216</v>
          </cell>
          <cell r="CX54">
            <v>169</v>
          </cell>
          <cell r="CY54">
            <v>193</v>
          </cell>
          <cell r="CZ54">
            <v>140</v>
          </cell>
          <cell r="DA54">
            <v>88</v>
          </cell>
          <cell r="DB54">
            <v>79</v>
          </cell>
          <cell r="DC54">
            <v>71</v>
          </cell>
          <cell r="DD54">
            <v>67</v>
          </cell>
          <cell r="DE54">
            <v>54</v>
          </cell>
          <cell r="DF54">
            <v>56</v>
          </cell>
          <cell r="DG54">
            <v>213</v>
          </cell>
          <cell r="DH54">
            <v>202</v>
          </cell>
          <cell r="DI54">
            <v>35</v>
          </cell>
          <cell r="DJ54" t="str">
            <v>-</v>
          </cell>
          <cell r="DK54">
            <v>495</v>
          </cell>
          <cell r="DL54" t="str">
            <v>-</v>
          </cell>
          <cell r="DM54">
            <v>584</v>
          </cell>
          <cell r="DN54" t="str">
            <v>-</v>
          </cell>
          <cell r="DO54">
            <v>456</v>
          </cell>
          <cell r="DP54" t="str">
            <v>-</v>
          </cell>
          <cell r="DQ54">
            <v>0</v>
          </cell>
          <cell r="DR54" t="str">
            <v>-</v>
          </cell>
          <cell r="DS54">
            <v>119</v>
          </cell>
          <cell r="DT54" t="str">
            <v>-</v>
          </cell>
          <cell r="DU54">
            <v>16</v>
          </cell>
          <cell r="DV54" t="str">
            <v>-</v>
          </cell>
          <cell r="DW54">
            <v>0</v>
          </cell>
          <cell r="DX54" t="str">
            <v>-</v>
          </cell>
          <cell r="DY54">
            <v>36</v>
          </cell>
        </row>
        <row r="55">
          <cell r="C55">
            <v>700000132</v>
          </cell>
          <cell r="D55" t="str">
            <v>SECTOR VALLENATO YULIETH</v>
          </cell>
          <cell r="E55">
            <v>2025</v>
          </cell>
          <cell r="F55">
            <v>202515</v>
          </cell>
          <cell r="G55">
            <v>1298</v>
          </cell>
          <cell r="H55">
            <v>1435</v>
          </cell>
          <cell r="I55">
            <v>475</v>
          </cell>
          <cell r="J55" t="str">
            <v>-</v>
          </cell>
          <cell r="K55">
            <v>-47</v>
          </cell>
          <cell r="L55">
            <v>9</v>
          </cell>
          <cell r="M55">
            <v>535</v>
          </cell>
          <cell r="N55">
            <v>841</v>
          </cell>
          <cell r="O55">
            <v>0</v>
          </cell>
          <cell r="P55" t="str">
            <v>-</v>
          </cell>
          <cell r="Q55">
            <v>3</v>
          </cell>
          <cell r="R55" t="str">
            <v>-</v>
          </cell>
          <cell r="S55">
            <v>8</v>
          </cell>
          <cell r="T55" t="str">
            <v>-</v>
          </cell>
          <cell r="U55">
            <v>528</v>
          </cell>
          <cell r="V55" t="str">
            <v>-</v>
          </cell>
          <cell r="W55">
            <v>4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445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227</v>
          </cell>
          <cell r="AH55" t="str">
            <v>-</v>
          </cell>
          <cell r="AI55" t="str">
            <v>-</v>
          </cell>
          <cell r="AJ55" t="str">
            <v>-</v>
          </cell>
          <cell r="AK55">
            <v>90</v>
          </cell>
          <cell r="AL55" t="str">
            <v>-</v>
          </cell>
          <cell r="AM55">
            <v>41.217257318952235</v>
          </cell>
          <cell r="AN55">
            <v>62.1</v>
          </cell>
          <cell r="AO55">
            <v>137</v>
          </cell>
          <cell r="AP55" t="str">
            <v>-</v>
          </cell>
          <cell r="AQ55">
            <v>209</v>
          </cell>
          <cell r="AR55" t="str">
            <v>-</v>
          </cell>
          <cell r="AS55">
            <v>0</v>
          </cell>
          <cell r="AT55" t="str">
            <v>-</v>
          </cell>
          <cell r="AU55">
            <v>83</v>
          </cell>
          <cell r="AV55" t="str">
            <v>-</v>
          </cell>
          <cell r="AW55">
            <v>16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479</v>
          </cell>
          <cell r="BB55">
            <v>743</v>
          </cell>
          <cell r="BC55">
            <v>36.902927580893689</v>
          </cell>
          <cell r="BD55">
            <v>54.9</v>
          </cell>
          <cell r="BE55" t="str">
            <v>-</v>
          </cell>
          <cell r="BF55" t="str">
            <v>-</v>
          </cell>
          <cell r="BG55">
            <v>546996.97</v>
          </cell>
          <cell r="BH55">
            <v>448044</v>
          </cell>
          <cell r="BI55">
            <v>292643379.39999998</v>
          </cell>
          <cell r="BJ55">
            <v>376804887</v>
          </cell>
          <cell r="BK55">
            <v>285565834</v>
          </cell>
          <cell r="BL55" t="str">
            <v>-</v>
          </cell>
          <cell r="BM55">
            <v>7077545.3999999994</v>
          </cell>
          <cell r="BN55" t="str">
            <v>-</v>
          </cell>
          <cell r="BO55">
            <v>244575212.40000001</v>
          </cell>
          <cell r="BP55" t="str">
            <v>-</v>
          </cell>
          <cell r="BQ55">
            <v>7077545.4000000004</v>
          </cell>
          <cell r="BR55" t="str">
            <v>-</v>
          </cell>
          <cell r="BS55">
            <v>518</v>
          </cell>
          <cell r="BT55" t="str">
            <v>-</v>
          </cell>
          <cell r="BU55">
            <v>237497667</v>
          </cell>
          <cell r="BV55" t="str">
            <v>-</v>
          </cell>
          <cell r="BW55">
            <v>321</v>
          </cell>
          <cell r="BX55" t="str">
            <v>-</v>
          </cell>
          <cell r="BY55">
            <v>412</v>
          </cell>
          <cell r="BZ55" t="str">
            <v>-</v>
          </cell>
          <cell r="CA55">
            <v>42491222</v>
          </cell>
          <cell r="CB55" t="str">
            <v>-</v>
          </cell>
          <cell r="CC55">
            <v>577</v>
          </cell>
          <cell r="CD55" t="str">
            <v>-</v>
          </cell>
          <cell r="CE55">
            <v>373</v>
          </cell>
          <cell r="CF55" t="str">
            <v>-</v>
          </cell>
          <cell r="CG55">
            <v>0</v>
          </cell>
          <cell r="CH55" t="str">
            <v>-</v>
          </cell>
          <cell r="CI55">
            <v>104</v>
          </cell>
          <cell r="CJ55" t="str">
            <v>-</v>
          </cell>
          <cell r="CK55">
            <v>16</v>
          </cell>
          <cell r="CL55" t="str">
            <v>-</v>
          </cell>
          <cell r="CM55">
            <v>5576945</v>
          </cell>
          <cell r="CN55" t="str">
            <v>-</v>
          </cell>
          <cell r="CO55">
            <v>48068167</v>
          </cell>
          <cell r="CP55" t="str">
            <v>-</v>
          </cell>
          <cell r="CQ55">
            <v>0</v>
          </cell>
          <cell r="CR55" t="str">
            <v>-</v>
          </cell>
          <cell r="CS55">
            <v>-16</v>
          </cell>
          <cell r="CT55" t="str">
            <v>-</v>
          </cell>
          <cell r="CU55">
            <v>443</v>
          </cell>
          <cell r="CV55">
            <v>261</v>
          </cell>
          <cell r="CW55">
            <v>160</v>
          </cell>
          <cell r="CX55">
            <v>129</v>
          </cell>
          <cell r="CY55">
            <v>160</v>
          </cell>
          <cell r="CZ55">
            <v>109</v>
          </cell>
          <cell r="DA55">
            <v>81</v>
          </cell>
          <cell r="DB55">
            <v>64</v>
          </cell>
          <cell r="DC55">
            <v>64</v>
          </cell>
          <cell r="DD55">
            <v>55</v>
          </cell>
          <cell r="DE55">
            <v>39</v>
          </cell>
          <cell r="DF55">
            <v>43</v>
          </cell>
          <cell r="DG55">
            <v>184</v>
          </cell>
          <cell r="DH55">
            <v>162</v>
          </cell>
          <cell r="DI55">
            <v>19</v>
          </cell>
          <cell r="DJ55" t="str">
            <v>-</v>
          </cell>
          <cell r="DK55">
            <v>340</v>
          </cell>
          <cell r="DL55" t="str">
            <v>-</v>
          </cell>
          <cell r="DM55">
            <v>483</v>
          </cell>
          <cell r="DN55" t="str">
            <v>-</v>
          </cell>
          <cell r="DO55">
            <v>356</v>
          </cell>
          <cell r="DP55" t="str">
            <v>-</v>
          </cell>
          <cell r="DQ55">
            <v>0</v>
          </cell>
          <cell r="DR55" t="str">
            <v>-</v>
          </cell>
          <cell r="DS55">
            <v>103</v>
          </cell>
          <cell r="DT55" t="str">
            <v>-</v>
          </cell>
          <cell r="DU55">
            <v>16</v>
          </cell>
          <cell r="DV55" t="str">
            <v>-</v>
          </cell>
          <cell r="DW55">
            <v>0</v>
          </cell>
          <cell r="DX55" t="str">
            <v>-</v>
          </cell>
          <cell r="DY55">
            <v>23</v>
          </cell>
        </row>
        <row r="56">
          <cell r="C56">
            <v>700000133</v>
          </cell>
          <cell r="D56" t="str">
            <v>SECTOR INSPIRACIÓN VANESA</v>
          </cell>
          <cell r="E56">
            <v>2025</v>
          </cell>
          <cell r="F56">
            <v>202515</v>
          </cell>
          <cell r="G56">
            <v>1165</v>
          </cell>
          <cell r="H56">
            <v>1245</v>
          </cell>
          <cell r="I56">
            <v>501</v>
          </cell>
          <cell r="J56" t="str">
            <v>-</v>
          </cell>
          <cell r="K56">
            <v>-6</v>
          </cell>
          <cell r="L56">
            <v>7</v>
          </cell>
          <cell r="M56">
            <v>760</v>
          </cell>
          <cell r="N56">
            <v>737</v>
          </cell>
          <cell r="O56">
            <v>0</v>
          </cell>
          <cell r="P56" t="str">
            <v>-</v>
          </cell>
          <cell r="Q56">
            <v>0</v>
          </cell>
          <cell r="R56" t="str">
            <v>-</v>
          </cell>
          <cell r="S56">
            <v>4</v>
          </cell>
          <cell r="T56" t="str">
            <v>-</v>
          </cell>
          <cell r="U56">
            <v>759</v>
          </cell>
          <cell r="V56" t="str">
            <v>-</v>
          </cell>
          <cell r="W56">
            <v>1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633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362</v>
          </cell>
          <cell r="AH56" t="str">
            <v>-</v>
          </cell>
          <cell r="AI56" t="str">
            <v>-</v>
          </cell>
          <cell r="AJ56" t="str">
            <v>-</v>
          </cell>
          <cell r="AK56">
            <v>127</v>
          </cell>
          <cell r="AL56" t="str">
            <v>-</v>
          </cell>
          <cell r="AM56">
            <v>65.236051502145926</v>
          </cell>
          <cell r="AN56">
            <v>62.5</v>
          </cell>
          <cell r="AO56">
            <v>235</v>
          </cell>
          <cell r="AP56" t="str">
            <v>-</v>
          </cell>
          <cell r="AQ56">
            <v>269</v>
          </cell>
          <cell r="AR56" t="str">
            <v>-</v>
          </cell>
          <cell r="AS56">
            <v>0</v>
          </cell>
          <cell r="AT56" t="str">
            <v>-</v>
          </cell>
          <cell r="AU56">
            <v>113</v>
          </cell>
          <cell r="AV56" t="str">
            <v>-</v>
          </cell>
          <cell r="AW56">
            <v>16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674</v>
          </cell>
          <cell r="BB56">
            <v>645</v>
          </cell>
          <cell r="BC56">
            <v>57.854077253218883</v>
          </cell>
          <cell r="BD56">
            <v>54.7</v>
          </cell>
          <cell r="BE56" t="str">
            <v>-</v>
          </cell>
          <cell r="BF56" t="str">
            <v>-</v>
          </cell>
          <cell r="BG56">
            <v>511643.72</v>
          </cell>
          <cell r="BH56">
            <v>496413</v>
          </cell>
          <cell r="BI56">
            <v>388849226.25</v>
          </cell>
          <cell r="BJ56">
            <v>365856179</v>
          </cell>
          <cell r="BK56">
            <v>388292382</v>
          </cell>
          <cell r="BL56" t="str">
            <v>-</v>
          </cell>
          <cell r="BM56">
            <v>556844.25</v>
          </cell>
          <cell r="BN56" t="str">
            <v>-</v>
          </cell>
          <cell r="BO56">
            <v>327829909.25</v>
          </cell>
          <cell r="BP56" t="str">
            <v>-</v>
          </cell>
          <cell r="BQ56">
            <v>556844.25</v>
          </cell>
          <cell r="BR56" t="str">
            <v>-</v>
          </cell>
          <cell r="BS56">
            <v>666</v>
          </cell>
          <cell r="BT56" t="str">
            <v>-</v>
          </cell>
          <cell r="BU56">
            <v>327273065</v>
          </cell>
          <cell r="BV56" t="str">
            <v>-</v>
          </cell>
          <cell r="BW56">
            <v>469</v>
          </cell>
          <cell r="BX56" t="str">
            <v>-</v>
          </cell>
          <cell r="BY56">
            <v>298</v>
          </cell>
          <cell r="BZ56" t="str">
            <v>-</v>
          </cell>
          <cell r="CA56">
            <v>50262435</v>
          </cell>
          <cell r="CB56" t="str">
            <v>-</v>
          </cell>
          <cell r="CC56">
            <v>458</v>
          </cell>
          <cell r="CD56" t="str">
            <v>-</v>
          </cell>
          <cell r="CE56">
            <v>374</v>
          </cell>
          <cell r="CF56" t="str">
            <v>-</v>
          </cell>
          <cell r="CG56">
            <v>0</v>
          </cell>
          <cell r="CH56" t="str">
            <v>-</v>
          </cell>
          <cell r="CI56">
            <v>125</v>
          </cell>
          <cell r="CJ56" t="str">
            <v>-</v>
          </cell>
          <cell r="CK56">
            <v>17</v>
          </cell>
          <cell r="CL56" t="str">
            <v>-</v>
          </cell>
          <cell r="CM56">
            <v>10756882</v>
          </cell>
          <cell r="CN56" t="str">
            <v>-</v>
          </cell>
          <cell r="CO56">
            <v>61019317</v>
          </cell>
          <cell r="CP56" t="str">
            <v>-</v>
          </cell>
          <cell r="CQ56">
            <v>0</v>
          </cell>
          <cell r="CR56" t="str">
            <v>-</v>
          </cell>
          <cell r="CS56">
            <v>4</v>
          </cell>
          <cell r="CT56" t="str">
            <v>-</v>
          </cell>
          <cell r="CU56">
            <v>209</v>
          </cell>
          <cell r="CV56">
            <v>214</v>
          </cell>
          <cell r="CW56">
            <v>87</v>
          </cell>
          <cell r="CX56">
            <v>120</v>
          </cell>
          <cell r="CY56">
            <v>109</v>
          </cell>
          <cell r="CZ56">
            <v>102</v>
          </cell>
          <cell r="DA56">
            <v>45</v>
          </cell>
          <cell r="DB56">
            <v>65</v>
          </cell>
          <cell r="DC56">
            <v>39</v>
          </cell>
          <cell r="DD56">
            <v>40</v>
          </cell>
          <cell r="DE56">
            <v>23</v>
          </cell>
          <cell r="DF56">
            <v>22</v>
          </cell>
          <cell r="DG56">
            <v>107</v>
          </cell>
          <cell r="DH56">
            <v>127</v>
          </cell>
          <cell r="DI56">
            <v>24</v>
          </cell>
          <cell r="DJ56" t="str">
            <v>-</v>
          </cell>
          <cell r="DK56">
            <v>251</v>
          </cell>
          <cell r="DL56" t="str">
            <v>-</v>
          </cell>
          <cell r="DM56">
            <v>413</v>
          </cell>
          <cell r="DN56" t="str">
            <v>-</v>
          </cell>
          <cell r="DO56">
            <v>360</v>
          </cell>
          <cell r="DP56" t="str">
            <v>-</v>
          </cell>
          <cell r="DQ56">
            <v>0</v>
          </cell>
          <cell r="DR56" t="str">
            <v>-</v>
          </cell>
          <cell r="DS56">
            <v>124</v>
          </cell>
          <cell r="DT56" t="str">
            <v>-</v>
          </cell>
          <cell r="DU56">
            <v>17</v>
          </cell>
          <cell r="DV56" t="str">
            <v>-</v>
          </cell>
          <cell r="DW56">
            <v>0</v>
          </cell>
          <cell r="DX56" t="str">
            <v>-</v>
          </cell>
          <cell r="DY56">
            <v>28</v>
          </cell>
        </row>
        <row r="57">
          <cell r="C57">
            <v>700000135</v>
          </cell>
          <cell r="D57" t="str">
            <v>SECTOR PINO VIVIANA</v>
          </cell>
          <cell r="E57">
            <v>2025</v>
          </cell>
          <cell r="F57">
            <v>202515</v>
          </cell>
          <cell r="G57">
            <v>2003</v>
          </cell>
          <cell r="H57">
            <v>2033</v>
          </cell>
          <cell r="I57">
            <v>827</v>
          </cell>
          <cell r="J57" t="str">
            <v>-</v>
          </cell>
          <cell r="K57">
            <v>-120</v>
          </cell>
          <cell r="L57">
            <v>6</v>
          </cell>
          <cell r="M57">
            <v>376</v>
          </cell>
          <cell r="N57">
            <v>1353</v>
          </cell>
          <cell r="O57">
            <v>0</v>
          </cell>
          <cell r="P57" t="str">
            <v>-</v>
          </cell>
          <cell r="Q57">
            <v>2</v>
          </cell>
          <cell r="R57" t="str">
            <v>-</v>
          </cell>
          <cell r="S57">
            <v>5</v>
          </cell>
          <cell r="T57" t="str">
            <v>-</v>
          </cell>
          <cell r="U57">
            <v>372</v>
          </cell>
          <cell r="V57" t="str">
            <v>-</v>
          </cell>
          <cell r="W57">
            <v>2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341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91</v>
          </cell>
          <cell r="AH57" t="str">
            <v>-</v>
          </cell>
          <cell r="AI57" t="str">
            <v>-</v>
          </cell>
          <cell r="AJ57" t="str">
            <v>-</v>
          </cell>
          <cell r="AK57">
            <v>35</v>
          </cell>
          <cell r="AL57" t="str">
            <v>-</v>
          </cell>
          <cell r="AM57">
            <v>18.771842236645035</v>
          </cell>
          <cell r="AN57">
            <v>63.5</v>
          </cell>
          <cell r="AO57">
            <v>56</v>
          </cell>
          <cell r="AP57" t="str">
            <v>-</v>
          </cell>
          <cell r="AQ57">
            <v>124</v>
          </cell>
          <cell r="AR57" t="str">
            <v>-</v>
          </cell>
          <cell r="AS57">
            <v>0</v>
          </cell>
          <cell r="AT57" t="str">
            <v>-</v>
          </cell>
          <cell r="AU57">
            <v>129</v>
          </cell>
          <cell r="AV57" t="str">
            <v>-</v>
          </cell>
          <cell r="AW57">
            <v>32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352</v>
          </cell>
          <cell r="BB57">
            <v>1201</v>
          </cell>
          <cell r="BC57">
            <v>17.573639540688969</v>
          </cell>
          <cell r="BD57">
            <v>56.4</v>
          </cell>
          <cell r="BE57" t="str">
            <v>-</v>
          </cell>
          <cell r="BF57" t="str">
            <v>-</v>
          </cell>
          <cell r="BG57">
            <v>785268.62</v>
          </cell>
          <cell r="BH57">
            <v>491097</v>
          </cell>
          <cell r="BI57">
            <v>295261002.24000001</v>
          </cell>
          <cell r="BJ57">
            <v>664454058</v>
          </cell>
          <cell r="BK57">
            <v>292367757</v>
          </cell>
          <cell r="BL57" t="str">
            <v>-</v>
          </cell>
          <cell r="BM57">
            <v>2893245.24</v>
          </cell>
          <cell r="BN57" t="str">
            <v>-</v>
          </cell>
          <cell r="BO57">
            <v>267002748.24000001</v>
          </cell>
          <cell r="BP57" t="str">
            <v>-</v>
          </cell>
          <cell r="BQ57">
            <v>2893245.24</v>
          </cell>
          <cell r="BR57" t="str">
            <v>-</v>
          </cell>
          <cell r="BS57">
            <v>363</v>
          </cell>
          <cell r="BT57" t="str">
            <v>-</v>
          </cell>
          <cell r="BU57">
            <v>264109503</v>
          </cell>
          <cell r="BV57" t="str">
            <v>-</v>
          </cell>
          <cell r="BW57">
            <v>165</v>
          </cell>
          <cell r="BX57" t="str">
            <v>-</v>
          </cell>
          <cell r="BY57">
            <v>586</v>
          </cell>
          <cell r="BZ57" t="str">
            <v>-</v>
          </cell>
          <cell r="CA57">
            <v>23148769</v>
          </cell>
          <cell r="CB57" t="str">
            <v>-</v>
          </cell>
          <cell r="CC57">
            <v>825</v>
          </cell>
          <cell r="CD57" t="str">
            <v>-</v>
          </cell>
          <cell r="CE57">
            <v>585</v>
          </cell>
          <cell r="CF57" t="str">
            <v>-</v>
          </cell>
          <cell r="CG57">
            <v>0</v>
          </cell>
          <cell r="CH57" t="str">
            <v>-</v>
          </cell>
          <cell r="CI57">
            <v>234</v>
          </cell>
          <cell r="CJ57" t="str">
            <v>-</v>
          </cell>
          <cell r="CK57">
            <v>37</v>
          </cell>
          <cell r="CL57" t="str">
            <v>-</v>
          </cell>
          <cell r="CM57">
            <v>4051475</v>
          </cell>
          <cell r="CN57" t="str">
            <v>-</v>
          </cell>
          <cell r="CO57">
            <v>27200244</v>
          </cell>
          <cell r="CP57" t="str">
            <v>-</v>
          </cell>
          <cell r="CQ57">
            <v>0</v>
          </cell>
          <cell r="CR57" t="str">
            <v>-</v>
          </cell>
          <cell r="CS57">
            <v>-43</v>
          </cell>
          <cell r="CT57" t="str">
            <v>-</v>
          </cell>
          <cell r="CU57">
            <v>1097</v>
          </cell>
          <cell r="CV57">
            <v>415</v>
          </cell>
          <cell r="CW57">
            <v>331</v>
          </cell>
          <cell r="CX57">
            <v>212</v>
          </cell>
          <cell r="CY57">
            <v>199</v>
          </cell>
          <cell r="CZ57">
            <v>167</v>
          </cell>
          <cell r="DA57">
            <v>131</v>
          </cell>
          <cell r="DB57">
            <v>97</v>
          </cell>
          <cell r="DC57">
            <v>84</v>
          </cell>
          <cell r="DD57">
            <v>85</v>
          </cell>
          <cell r="DE57">
            <v>49</v>
          </cell>
          <cell r="DF57">
            <v>51</v>
          </cell>
          <cell r="DG57">
            <v>264</v>
          </cell>
          <cell r="DH57">
            <v>233</v>
          </cell>
          <cell r="DI57">
            <v>8</v>
          </cell>
          <cell r="DJ57" t="str">
            <v>-</v>
          </cell>
          <cell r="DK57">
            <v>474</v>
          </cell>
          <cell r="DL57" t="str">
            <v>-</v>
          </cell>
          <cell r="DM57">
            <v>702</v>
          </cell>
          <cell r="DN57" t="str">
            <v>-</v>
          </cell>
          <cell r="DO57">
            <v>558</v>
          </cell>
          <cell r="DP57" t="str">
            <v>-</v>
          </cell>
          <cell r="DQ57">
            <v>0</v>
          </cell>
          <cell r="DR57" t="str">
            <v>-</v>
          </cell>
          <cell r="DS57">
            <v>232</v>
          </cell>
          <cell r="DT57" t="str">
            <v>-</v>
          </cell>
          <cell r="DU57">
            <v>37</v>
          </cell>
          <cell r="DV57" t="str">
            <v>-</v>
          </cell>
          <cell r="DW57">
            <v>0</v>
          </cell>
          <cell r="DX57" t="str">
            <v>-</v>
          </cell>
          <cell r="DY57">
            <v>10</v>
          </cell>
        </row>
        <row r="58">
          <cell r="C58">
            <v>700000137</v>
          </cell>
          <cell r="D58" t="str">
            <v>SECTOR CAÑAHUATE ESPERANZA</v>
          </cell>
          <cell r="E58">
            <v>2025</v>
          </cell>
          <cell r="F58">
            <v>202515</v>
          </cell>
          <cell r="G58">
            <v>1349</v>
          </cell>
          <cell r="H58">
            <v>1396</v>
          </cell>
          <cell r="I58">
            <v>666</v>
          </cell>
          <cell r="J58" t="str">
            <v>-</v>
          </cell>
          <cell r="K58">
            <v>-53</v>
          </cell>
          <cell r="L58">
            <v>6</v>
          </cell>
          <cell r="M58">
            <v>402</v>
          </cell>
          <cell r="N58">
            <v>894</v>
          </cell>
          <cell r="O58">
            <v>0</v>
          </cell>
          <cell r="P58" t="str">
            <v>-</v>
          </cell>
          <cell r="Q58">
            <v>0</v>
          </cell>
          <cell r="R58" t="str">
            <v>-</v>
          </cell>
          <cell r="S58">
            <v>0</v>
          </cell>
          <cell r="T58" t="str">
            <v>-</v>
          </cell>
          <cell r="U58">
            <v>402</v>
          </cell>
          <cell r="V58" t="str">
            <v>-</v>
          </cell>
          <cell r="W58">
            <v>0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361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97</v>
          </cell>
          <cell r="AH58" t="str">
            <v>-</v>
          </cell>
          <cell r="AI58" t="str">
            <v>-</v>
          </cell>
          <cell r="AJ58" t="str">
            <v>-</v>
          </cell>
          <cell r="AK58">
            <v>42</v>
          </cell>
          <cell r="AL58" t="str">
            <v>-</v>
          </cell>
          <cell r="AM58">
            <v>29.799851742031137</v>
          </cell>
          <cell r="AN58">
            <v>63.5</v>
          </cell>
          <cell r="AO58">
            <v>55</v>
          </cell>
          <cell r="AP58" t="str">
            <v>-</v>
          </cell>
          <cell r="AQ58">
            <v>131</v>
          </cell>
          <cell r="AR58" t="str">
            <v>-</v>
          </cell>
          <cell r="AS58">
            <v>0</v>
          </cell>
          <cell r="AT58" t="str">
            <v>-</v>
          </cell>
          <cell r="AU58">
            <v>136</v>
          </cell>
          <cell r="AV58" t="str">
            <v>-</v>
          </cell>
          <cell r="AW58">
            <v>39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380</v>
          </cell>
          <cell r="BB58">
            <v>808</v>
          </cell>
          <cell r="BC58">
            <v>28.169014084507044</v>
          </cell>
          <cell r="BD58">
            <v>57.4</v>
          </cell>
          <cell r="BE58" t="str">
            <v>-</v>
          </cell>
          <cell r="BF58" t="str">
            <v>-</v>
          </cell>
          <cell r="BG58">
            <v>891968.54</v>
          </cell>
          <cell r="BH58">
            <v>532694</v>
          </cell>
          <cell r="BI58">
            <v>358571355</v>
          </cell>
          <cell r="BJ58">
            <v>476228289</v>
          </cell>
          <cell r="BK58">
            <v>358571355</v>
          </cell>
          <cell r="BL58" t="str">
            <v>-</v>
          </cell>
          <cell r="BM58">
            <v>0</v>
          </cell>
          <cell r="BN58" t="str">
            <v>-</v>
          </cell>
          <cell r="BO58">
            <v>328902273</v>
          </cell>
          <cell r="BP58" t="str">
            <v>-</v>
          </cell>
          <cell r="BQ58">
            <v>0</v>
          </cell>
          <cell r="BR58" t="str">
            <v>-</v>
          </cell>
          <cell r="BS58">
            <v>391</v>
          </cell>
          <cell r="BT58" t="str">
            <v>-</v>
          </cell>
          <cell r="BU58">
            <v>328902273</v>
          </cell>
          <cell r="BV58" t="str">
            <v>-</v>
          </cell>
          <cell r="BW58">
            <v>164</v>
          </cell>
          <cell r="BX58" t="str">
            <v>-</v>
          </cell>
          <cell r="BY58">
            <v>295</v>
          </cell>
          <cell r="BZ58" t="str">
            <v>-</v>
          </cell>
          <cell r="CA58">
            <v>25948043</v>
          </cell>
          <cell r="CB58" t="str">
            <v>-</v>
          </cell>
          <cell r="CC58">
            <v>503</v>
          </cell>
          <cell r="CD58" t="str">
            <v>-</v>
          </cell>
          <cell r="CE58">
            <v>441</v>
          </cell>
          <cell r="CF58" t="str">
            <v>-</v>
          </cell>
          <cell r="CG58">
            <v>0</v>
          </cell>
          <cell r="CH58" t="str">
            <v>-</v>
          </cell>
          <cell r="CI58">
            <v>208</v>
          </cell>
          <cell r="CJ58" t="str">
            <v>-</v>
          </cell>
          <cell r="CK58">
            <v>42</v>
          </cell>
          <cell r="CL58" t="str">
            <v>-</v>
          </cell>
          <cell r="CM58">
            <v>3721039</v>
          </cell>
          <cell r="CN58" t="str">
            <v>-</v>
          </cell>
          <cell r="CO58">
            <v>29669082</v>
          </cell>
          <cell r="CP58" t="str">
            <v>-</v>
          </cell>
          <cell r="CQ58">
            <v>0</v>
          </cell>
          <cell r="CR58" t="str">
            <v>-</v>
          </cell>
          <cell r="CS58">
            <v>-13</v>
          </cell>
          <cell r="CT58" t="str">
            <v>-</v>
          </cell>
          <cell r="CU58">
            <v>611</v>
          </cell>
          <cell r="CV58">
            <v>272</v>
          </cell>
          <cell r="CW58">
            <v>179</v>
          </cell>
          <cell r="CX58">
            <v>139</v>
          </cell>
          <cell r="CY58">
            <v>157</v>
          </cell>
          <cell r="CZ58">
            <v>111</v>
          </cell>
          <cell r="DA58">
            <v>66</v>
          </cell>
          <cell r="DB58">
            <v>64</v>
          </cell>
          <cell r="DC58">
            <v>52</v>
          </cell>
          <cell r="DD58">
            <v>56</v>
          </cell>
          <cell r="DE58">
            <v>22</v>
          </cell>
          <cell r="DF58">
            <v>34</v>
          </cell>
          <cell r="DG58">
            <v>140</v>
          </cell>
          <cell r="DH58">
            <v>154</v>
          </cell>
          <cell r="DI58">
            <v>5</v>
          </cell>
          <cell r="DJ58" t="str">
            <v>-</v>
          </cell>
          <cell r="DK58">
            <v>248</v>
          </cell>
          <cell r="DL58" t="str">
            <v>-</v>
          </cell>
          <cell r="DM58">
            <v>435</v>
          </cell>
          <cell r="DN58" t="str">
            <v>-</v>
          </cell>
          <cell r="DO58">
            <v>420</v>
          </cell>
          <cell r="DP58" t="str">
            <v>-</v>
          </cell>
          <cell r="DQ58">
            <v>0</v>
          </cell>
          <cell r="DR58" t="str">
            <v>-</v>
          </cell>
          <cell r="DS58">
            <v>204</v>
          </cell>
          <cell r="DT58" t="str">
            <v>-</v>
          </cell>
          <cell r="DU58">
            <v>42</v>
          </cell>
          <cell r="DV58" t="str">
            <v>-</v>
          </cell>
          <cell r="DW58">
            <v>0</v>
          </cell>
          <cell r="DX58" t="str">
            <v>-</v>
          </cell>
          <cell r="DY58">
            <v>10</v>
          </cell>
        </row>
        <row r="59">
          <cell r="C59">
            <v>700000138</v>
          </cell>
          <cell r="D59" t="str">
            <v>SECTOR FLOR AMARILLO MARIA FERNANDA</v>
          </cell>
          <cell r="E59">
            <v>2025</v>
          </cell>
          <cell r="F59">
            <v>202515</v>
          </cell>
          <cell r="G59">
            <v>0</v>
          </cell>
          <cell r="H59" t="str">
            <v>-</v>
          </cell>
          <cell r="I59">
            <v>0</v>
          </cell>
          <cell r="J59" t="str">
            <v>-</v>
          </cell>
          <cell r="K59">
            <v>-63</v>
          </cell>
          <cell r="L59" t="str">
            <v>-</v>
          </cell>
          <cell r="M59">
            <v>0</v>
          </cell>
          <cell r="N59" t="str">
            <v>-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0</v>
          </cell>
          <cell r="T59" t="str">
            <v>-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0</v>
          </cell>
          <cell r="AH59" t="str">
            <v>-</v>
          </cell>
          <cell r="AI59" t="str">
            <v>-</v>
          </cell>
          <cell r="AJ59" t="str">
            <v>-</v>
          </cell>
          <cell r="AK59">
            <v>0</v>
          </cell>
          <cell r="AL59" t="str">
            <v>-</v>
          </cell>
          <cell r="AM59">
            <v>0</v>
          </cell>
          <cell r="AN59" t="str">
            <v>-</v>
          </cell>
          <cell r="AO59">
            <v>0</v>
          </cell>
          <cell r="AP59" t="str">
            <v>-</v>
          </cell>
          <cell r="AQ59">
            <v>0</v>
          </cell>
          <cell r="AR59" t="str">
            <v>-</v>
          </cell>
          <cell r="AS59">
            <v>0</v>
          </cell>
          <cell r="AT59" t="str">
            <v>-</v>
          </cell>
          <cell r="AU59">
            <v>0</v>
          </cell>
          <cell r="AV59" t="str">
            <v>-</v>
          </cell>
          <cell r="AW59">
            <v>0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0</v>
          </cell>
          <cell r="BB59" t="str">
            <v>-</v>
          </cell>
          <cell r="BC59">
            <v>0</v>
          </cell>
          <cell r="BD59" t="str">
            <v>-</v>
          </cell>
          <cell r="BE59" t="str">
            <v>-</v>
          </cell>
          <cell r="BF59" t="str">
            <v>-</v>
          </cell>
          <cell r="BG59">
            <v>0</v>
          </cell>
          <cell r="BH59" t="str">
            <v>-</v>
          </cell>
          <cell r="BI59">
            <v>0</v>
          </cell>
          <cell r="BJ59" t="str">
            <v>-</v>
          </cell>
          <cell r="BK59">
            <v>0</v>
          </cell>
          <cell r="BL59" t="str">
            <v>-</v>
          </cell>
          <cell r="BM59">
            <v>0</v>
          </cell>
          <cell r="BN59" t="str">
            <v>-</v>
          </cell>
          <cell r="BO59">
            <v>0</v>
          </cell>
          <cell r="BP59" t="str">
            <v>-</v>
          </cell>
          <cell r="BQ59">
            <v>0</v>
          </cell>
          <cell r="BR59" t="str">
            <v>-</v>
          </cell>
          <cell r="BS59">
            <v>0</v>
          </cell>
          <cell r="BT59" t="str">
            <v>-</v>
          </cell>
          <cell r="BU59">
            <v>0</v>
          </cell>
          <cell r="BV59" t="str">
            <v>-</v>
          </cell>
          <cell r="BW59">
            <v>0</v>
          </cell>
          <cell r="BX59" t="str">
            <v>-</v>
          </cell>
          <cell r="BY59">
            <v>0</v>
          </cell>
          <cell r="BZ59" t="str">
            <v>-</v>
          </cell>
          <cell r="CA59">
            <v>0</v>
          </cell>
          <cell r="CB59" t="str">
            <v>-</v>
          </cell>
          <cell r="CC59">
            <v>0</v>
          </cell>
          <cell r="CD59" t="str">
            <v>-</v>
          </cell>
          <cell r="CE59">
            <v>0</v>
          </cell>
          <cell r="CF59" t="str">
            <v>-</v>
          </cell>
          <cell r="CG59">
            <v>0</v>
          </cell>
          <cell r="CH59" t="str">
            <v>-</v>
          </cell>
          <cell r="CI59">
            <v>0</v>
          </cell>
          <cell r="CJ59" t="str">
            <v>-</v>
          </cell>
          <cell r="CK59">
            <v>0</v>
          </cell>
          <cell r="CL59" t="str">
            <v>-</v>
          </cell>
          <cell r="CM59">
            <v>0</v>
          </cell>
          <cell r="CN59" t="str">
            <v>-</v>
          </cell>
          <cell r="CO59">
            <v>0</v>
          </cell>
          <cell r="CP59" t="str">
            <v>-</v>
          </cell>
          <cell r="CQ59">
            <v>0</v>
          </cell>
          <cell r="CR59" t="str">
            <v>-</v>
          </cell>
          <cell r="CS59">
            <v>0</v>
          </cell>
          <cell r="CT59" t="str">
            <v>-</v>
          </cell>
          <cell r="CU59">
            <v>0</v>
          </cell>
          <cell r="CV59" t="str">
            <v>-</v>
          </cell>
          <cell r="CW59">
            <v>0</v>
          </cell>
          <cell r="CX59" t="str">
            <v>-</v>
          </cell>
          <cell r="CY59">
            <v>0</v>
          </cell>
          <cell r="CZ59" t="str">
            <v>-</v>
          </cell>
          <cell r="DA59">
            <v>0</v>
          </cell>
          <cell r="DB59" t="str">
            <v>-</v>
          </cell>
          <cell r="DC59">
            <v>0</v>
          </cell>
          <cell r="DD59" t="str">
            <v>-</v>
          </cell>
          <cell r="DE59">
            <v>0</v>
          </cell>
          <cell r="DF59" t="str">
            <v>-</v>
          </cell>
          <cell r="DG59">
            <v>0</v>
          </cell>
          <cell r="DH59" t="str">
            <v>-</v>
          </cell>
          <cell r="DI59">
            <v>0</v>
          </cell>
          <cell r="DJ59" t="str">
            <v>-</v>
          </cell>
          <cell r="DK59">
            <v>0</v>
          </cell>
          <cell r="DL59" t="str">
            <v>-</v>
          </cell>
          <cell r="DM59">
            <v>0</v>
          </cell>
          <cell r="DN59" t="str">
            <v>-</v>
          </cell>
          <cell r="DO59">
            <v>0</v>
          </cell>
          <cell r="DP59" t="str">
            <v>-</v>
          </cell>
          <cell r="DQ59">
            <v>0</v>
          </cell>
          <cell r="DR59" t="str">
            <v>-</v>
          </cell>
          <cell r="DS59">
            <v>0</v>
          </cell>
          <cell r="DT59" t="str">
            <v>-</v>
          </cell>
          <cell r="DU59">
            <v>0</v>
          </cell>
          <cell r="DV59" t="str">
            <v>-</v>
          </cell>
          <cell r="DW59">
            <v>0</v>
          </cell>
          <cell r="DX59" t="str">
            <v>-</v>
          </cell>
          <cell r="DY59">
            <v>0</v>
          </cell>
        </row>
        <row r="60">
          <cell r="C60">
            <v>700000139</v>
          </cell>
          <cell r="D60" t="str">
            <v>SECTOR CACAO DIANA</v>
          </cell>
          <cell r="E60">
            <v>2025</v>
          </cell>
          <cell r="F60">
            <v>202515</v>
          </cell>
          <cell r="G60">
            <v>1767</v>
          </cell>
          <cell r="H60">
            <v>1991</v>
          </cell>
          <cell r="I60">
            <v>804</v>
          </cell>
          <cell r="J60" t="str">
            <v>-</v>
          </cell>
          <cell r="K60">
            <v>-117</v>
          </cell>
          <cell r="L60">
            <v>6</v>
          </cell>
          <cell r="M60">
            <v>301</v>
          </cell>
          <cell r="N60">
            <v>1182</v>
          </cell>
          <cell r="O60">
            <v>0</v>
          </cell>
          <cell r="P60" t="str">
            <v>-</v>
          </cell>
          <cell r="Q60">
            <v>1</v>
          </cell>
          <cell r="R60" t="str">
            <v>-</v>
          </cell>
          <cell r="S60">
            <v>7</v>
          </cell>
          <cell r="T60" t="str">
            <v>-</v>
          </cell>
          <cell r="U60">
            <v>300</v>
          </cell>
          <cell r="V60" t="str">
            <v>-</v>
          </cell>
          <cell r="W60">
            <v>0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275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78</v>
          </cell>
          <cell r="AH60" t="str">
            <v>-</v>
          </cell>
          <cell r="AI60" t="str">
            <v>-</v>
          </cell>
          <cell r="AJ60" t="str">
            <v>-</v>
          </cell>
          <cell r="AK60">
            <v>27</v>
          </cell>
          <cell r="AL60" t="str">
            <v>-</v>
          </cell>
          <cell r="AM60">
            <v>17.034521788341824</v>
          </cell>
          <cell r="AN60">
            <v>62.5</v>
          </cell>
          <cell r="AO60">
            <v>51</v>
          </cell>
          <cell r="AP60" t="str">
            <v>-</v>
          </cell>
          <cell r="AQ60">
            <v>96</v>
          </cell>
          <cell r="AR60" t="str">
            <v>-</v>
          </cell>
          <cell r="AS60">
            <v>0</v>
          </cell>
          <cell r="AT60" t="str">
            <v>-</v>
          </cell>
          <cell r="AU60">
            <v>103</v>
          </cell>
          <cell r="AV60" t="str">
            <v>-</v>
          </cell>
          <cell r="AW60">
            <v>25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280</v>
          </cell>
          <cell r="BB60">
            <v>1050</v>
          </cell>
          <cell r="BC60">
            <v>15.846066779852858</v>
          </cell>
          <cell r="BD60">
            <v>55.5</v>
          </cell>
          <cell r="BE60" t="str">
            <v>-</v>
          </cell>
          <cell r="BF60" t="str">
            <v>-</v>
          </cell>
          <cell r="BG60">
            <v>773976.85</v>
          </cell>
          <cell r="BH60">
            <v>503309</v>
          </cell>
          <cell r="BI60">
            <v>232967031.34999999</v>
          </cell>
          <cell r="BJ60">
            <v>594911030</v>
          </cell>
          <cell r="BK60">
            <v>232142458</v>
          </cell>
          <cell r="BL60" t="str">
            <v>-</v>
          </cell>
          <cell r="BM60">
            <v>824573.35</v>
          </cell>
          <cell r="BN60" t="str">
            <v>-</v>
          </cell>
          <cell r="BO60">
            <v>197068778.34999999</v>
          </cell>
          <cell r="BP60" t="str">
            <v>-</v>
          </cell>
          <cell r="BQ60">
            <v>824573.35</v>
          </cell>
          <cell r="BR60" t="str">
            <v>-</v>
          </cell>
          <cell r="BS60">
            <v>279</v>
          </cell>
          <cell r="BT60" t="str">
            <v>-</v>
          </cell>
          <cell r="BU60">
            <v>196244205</v>
          </cell>
          <cell r="BV60" t="str">
            <v>-</v>
          </cell>
          <cell r="BW60">
            <v>159</v>
          </cell>
          <cell r="BX60" t="str">
            <v>-</v>
          </cell>
          <cell r="BY60">
            <v>511</v>
          </cell>
          <cell r="BZ60" t="str">
            <v>-</v>
          </cell>
          <cell r="CA60">
            <v>31929215</v>
          </cell>
          <cell r="CB60" t="str">
            <v>-</v>
          </cell>
          <cell r="CC60">
            <v>663</v>
          </cell>
          <cell r="CD60" t="str">
            <v>-</v>
          </cell>
          <cell r="CE60">
            <v>610</v>
          </cell>
          <cell r="CF60" t="str">
            <v>-</v>
          </cell>
          <cell r="CG60">
            <v>0</v>
          </cell>
          <cell r="CH60" t="str">
            <v>-</v>
          </cell>
          <cell r="CI60">
            <v>204</v>
          </cell>
          <cell r="CJ60" t="str">
            <v>-</v>
          </cell>
          <cell r="CK60">
            <v>36</v>
          </cell>
          <cell r="CL60" t="str">
            <v>-</v>
          </cell>
          <cell r="CM60">
            <v>3969038</v>
          </cell>
          <cell r="CN60" t="str">
            <v>-</v>
          </cell>
          <cell r="CO60">
            <v>35898253</v>
          </cell>
          <cell r="CP60" t="str">
            <v>-</v>
          </cell>
          <cell r="CQ60">
            <v>0</v>
          </cell>
          <cell r="CR60" t="str">
            <v>-</v>
          </cell>
          <cell r="CS60">
            <v>-17</v>
          </cell>
          <cell r="CT60" t="str">
            <v>-</v>
          </cell>
          <cell r="CU60">
            <v>997</v>
          </cell>
          <cell r="CV60">
            <v>373</v>
          </cell>
          <cell r="CW60">
            <v>213</v>
          </cell>
          <cell r="CX60">
            <v>190</v>
          </cell>
          <cell r="CY60">
            <v>256</v>
          </cell>
          <cell r="CZ60">
            <v>149</v>
          </cell>
          <cell r="DA60">
            <v>132</v>
          </cell>
          <cell r="DB60">
            <v>87</v>
          </cell>
          <cell r="DC60">
            <v>98</v>
          </cell>
          <cell r="DD60">
            <v>76</v>
          </cell>
          <cell r="DE60">
            <v>27</v>
          </cell>
          <cell r="DF60">
            <v>45</v>
          </cell>
          <cell r="DG60">
            <v>257</v>
          </cell>
          <cell r="DH60">
            <v>208</v>
          </cell>
          <cell r="DI60">
            <v>9</v>
          </cell>
          <cell r="DJ60" t="str">
            <v>-</v>
          </cell>
          <cell r="DK60">
            <v>398</v>
          </cell>
          <cell r="DL60" t="str">
            <v>-</v>
          </cell>
          <cell r="DM60">
            <v>565</v>
          </cell>
          <cell r="DN60" t="str">
            <v>-</v>
          </cell>
          <cell r="DO60">
            <v>571</v>
          </cell>
          <cell r="DP60" t="str">
            <v>-</v>
          </cell>
          <cell r="DQ60">
            <v>0</v>
          </cell>
          <cell r="DR60" t="str">
            <v>-</v>
          </cell>
          <cell r="DS60">
            <v>197</v>
          </cell>
          <cell r="DT60" t="str">
            <v>-</v>
          </cell>
          <cell r="DU60">
            <v>36</v>
          </cell>
          <cell r="DV60" t="str">
            <v>-</v>
          </cell>
          <cell r="DW60">
            <v>0</v>
          </cell>
          <cell r="DX60" t="str">
            <v>-</v>
          </cell>
          <cell r="DY60">
            <v>10</v>
          </cell>
        </row>
        <row r="61">
          <cell r="C61">
            <v>700000141</v>
          </cell>
          <cell r="D61" t="str">
            <v>SECTOR TALENTO MARIBEL</v>
          </cell>
          <cell r="E61">
            <v>2025</v>
          </cell>
          <cell r="F61">
            <v>202515</v>
          </cell>
          <cell r="G61">
            <v>392</v>
          </cell>
          <cell r="H61">
            <v>1602</v>
          </cell>
          <cell r="I61">
            <v>140</v>
          </cell>
          <cell r="J61" t="str">
            <v>-</v>
          </cell>
          <cell r="K61">
            <v>-115</v>
          </cell>
          <cell r="L61">
            <v>9</v>
          </cell>
          <cell r="M61">
            <v>204</v>
          </cell>
          <cell r="N61">
            <v>849</v>
          </cell>
          <cell r="O61">
            <v>0</v>
          </cell>
          <cell r="P61" t="str">
            <v>-</v>
          </cell>
          <cell r="Q61">
            <v>0</v>
          </cell>
          <cell r="R61" t="str">
            <v>-</v>
          </cell>
          <cell r="S61">
            <v>6</v>
          </cell>
          <cell r="T61" t="str">
            <v>-</v>
          </cell>
          <cell r="U61">
            <v>201</v>
          </cell>
          <cell r="V61" t="str">
            <v>-</v>
          </cell>
          <cell r="W61">
            <v>3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166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103</v>
          </cell>
          <cell r="AH61" t="str">
            <v>-</v>
          </cell>
          <cell r="AI61" t="str">
            <v>-</v>
          </cell>
          <cell r="AJ61" t="str">
            <v>-</v>
          </cell>
          <cell r="AK61">
            <v>38</v>
          </cell>
          <cell r="AL61" t="str">
            <v>-</v>
          </cell>
          <cell r="AM61">
            <v>52.040816326530617</v>
          </cell>
          <cell r="AN61">
            <v>60</v>
          </cell>
          <cell r="AO61">
            <v>65</v>
          </cell>
          <cell r="AP61" t="str">
            <v>-</v>
          </cell>
          <cell r="AQ61">
            <v>81</v>
          </cell>
          <cell r="AR61" t="str">
            <v>-</v>
          </cell>
          <cell r="AS61">
            <v>0</v>
          </cell>
          <cell r="AT61" t="str">
            <v>-</v>
          </cell>
          <cell r="AU61">
            <v>19</v>
          </cell>
          <cell r="AV61" t="str">
            <v>-</v>
          </cell>
          <cell r="AW61">
            <v>1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175</v>
          </cell>
          <cell r="BB61">
            <v>719</v>
          </cell>
          <cell r="BC61">
            <v>44.642857142857146</v>
          </cell>
          <cell r="BD61">
            <v>50.8</v>
          </cell>
          <cell r="BE61" t="str">
            <v>-</v>
          </cell>
          <cell r="BF61" t="str">
            <v>-</v>
          </cell>
          <cell r="BG61">
            <v>484450.28</v>
          </cell>
          <cell r="BH61">
            <v>444601</v>
          </cell>
          <cell r="BI61">
            <v>98827858</v>
          </cell>
          <cell r="BJ61">
            <v>377466479</v>
          </cell>
          <cell r="BK61">
            <v>97620352</v>
          </cell>
          <cell r="BL61" t="str">
            <v>-</v>
          </cell>
          <cell r="BM61">
            <v>1207506</v>
          </cell>
          <cell r="BN61" t="str">
            <v>-</v>
          </cell>
          <cell r="BO61">
            <v>79407833</v>
          </cell>
          <cell r="BP61" t="str">
            <v>-</v>
          </cell>
          <cell r="BQ61">
            <v>1207506</v>
          </cell>
          <cell r="BR61" t="str">
            <v>-</v>
          </cell>
          <cell r="BS61">
            <v>196</v>
          </cell>
          <cell r="BT61" t="str">
            <v>-</v>
          </cell>
          <cell r="BU61">
            <v>78200327</v>
          </cell>
          <cell r="BV61" t="str">
            <v>-</v>
          </cell>
          <cell r="BW61">
            <v>122</v>
          </cell>
          <cell r="BX61" t="str">
            <v>-</v>
          </cell>
          <cell r="BY61">
            <v>128</v>
          </cell>
          <cell r="BZ61" t="str">
            <v>-</v>
          </cell>
          <cell r="CA61">
            <v>15546777</v>
          </cell>
          <cell r="CB61" t="str">
            <v>-</v>
          </cell>
          <cell r="CC61">
            <v>154</v>
          </cell>
          <cell r="CD61" t="str">
            <v>-</v>
          </cell>
          <cell r="CE61">
            <v>118</v>
          </cell>
          <cell r="CF61" t="str">
            <v>-</v>
          </cell>
          <cell r="CG61">
            <v>0</v>
          </cell>
          <cell r="CH61" t="str">
            <v>-</v>
          </cell>
          <cell r="CI61">
            <v>24</v>
          </cell>
          <cell r="CJ61" t="str">
            <v>-</v>
          </cell>
          <cell r="CK61">
            <v>1</v>
          </cell>
          <cell r="CL61" t="str">
            <v>-</v>
          </cell>
          <cell r="CM61">
            <v>3873248</v>
          </cell>
          <cell r="CN61" t="str">
            <v>-</v>
          </cell>
          <cell r="CO61">
            <v>19420025</v>
          </cell>
          <cell r="CP61" t="str">
            <v>-</v>
          </cell>
          <cell r="CQ61">
            <v>0</v>
          </cell>
          <cell r="CR61" t="str">
            <v>-</v>
          </cell>
          <cell r="CS61">
            <v>8</v>
          </cell>
          <cell r="CT61" t="str">
            <v>-</v>
          </cell>
          <cell r="CU61">
            <v>109</v>
          </cell>
          <cell r="CV61">
            <v>283</v>
          </cell>
          <cell r="CW61">
            <v>35</v>
          </cell>
          <cell r="CX61">
            <v>143</v>
          </cell>
          <cell r="CY61">
            <v>44</v>
          </cell>
          <cell r="CZ61">
            <v>116</v>
          </cell>
          <cell r="DA61">
            <v>14</v>
          </cell>
          <cell r="DB61">
            <v>101</v>
          </cell>
          <cell r="DC61">
            <v>9</v>
          </cell>
          <cell r="DD61">
            <v>92</v>
          </cell>
          <cell r="DE61">
            <v>10</v>
          </cell>
          <cell r="DF61">
            <v>43</v>
          </cell>
          <cell r="DG61">
            <v>33</v>
          </cell>
          <cell r="DH61">
            <v>236</v>
          </cell>
          <cell r="DI61">
            <v>18</v>
          </cell>
          <cell r="DJ61" t="str">
            <v>-</v>
          </cell>
          <cell r="DK61">
            <v>109</v>
          </cell>
          <cell r="DL61" t="str">
            <v>-</v>
          </cell>
          <cell r="DM61">
            <v>143</v>
          </cell>
          <cell r="DN61" t="str">
            <v>-</v>
          </cell>
          <cell r="DO61">
            <v>115</v>
          </cell>
          <cell r="DP61" t="str">
            <v>-</v>
          </cell>
          <cell r="DQ61">
            <v>0</v>
          </cell>
          <cell r="DR61" t="str">
            <v>-</v>
          </cell>
          <cell r="DS61">
            <v>24</v>
          </cell>
          <cell r="DT61" t="str">
            <v>-</v>
          </cell>
          <cell r="DU61">
            <v>1</v>
          </cell>
          <cell r="DV61" t="str">
            <v>-</v>
          </cell>
          <cell r="DW61">
            <v>0</v>
          </cell>
          <cell r="DX61" t="str">
            <v>-</v>
          </cell>
          <cell r="DY61">
            <v>18</v>
          </cell>
        </row>
        <row r="62">
          <cell r="C62">
            <v>700000146</v>
          </cell>
          <cell r="D62" t="str">
            <v>SNAC</v>
          </cell>
          <cell r="E62">
            <v>2025</v>
          </cell>
          <cell r="F62">
            <v>202515</v>
          </cell>
          <cell r="G62">
            <v>0</v>
          </cell>
          <cell r="H62" t="str">
            <v>-</v>
          </cell>
          <cell r="I62">
            <v>0</v>
          </cell>
          <cell r="J62" t="str">
            <v>-</v>
          </cell>
          <cell r="K62">
            <v>0</v>
          </cell>
          <cell r="L62" t="str">
            <v>-</v>
          </cell>
          <cell r="M62">
            <v>0</v>
          </cell>
          <cell r="N62" t="str">
            <v>-</v>
          </cell>
          <cell r="O62">
            <v>0</v>
          </cell>
          <cell r="P62" t="str">
            <v>-</v>
          </cell>
          <cell r="Q62">
            <v>0</v>
          </cell>
          <cell r="R62" t="str">
            <v>-</v>
          </cell>
          <cell r="S62">
            <v>0</v>
          </cell>
          <cell r="T62" t="str">
            <v>-</v>
          </cell>
          <cell r="U62">
            <v>0</v>
          </cell>
          <cell r="V62" t="str">
            <v>-</v>
          </cell>
          <cell r="W62">
            <v>0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0</v>
          </cell>
          <cell r="AH62" t="str">
            <v>-</v>
          </cell>
          <cell r="AI62" t="str">
            <v>-</v>
          </cell>
          <cell r="AJ62" t="str">
            <v>-</v>
          </cell>
          <cell r="AK62">
            <v>0</v>
          </cell>
          <cell r="AL62" t="str">
            <v>-</v>
          </cell>
          <cell r="AM62">
            <v>0</v>
          </cell>
          <cell r="AN62" t="str">
            <v>-</v>
          </cell>
          <cell r="AO62">
            <v>0</v>
          </cell>
          <cell r="AP62" t="str">
            <v>-</v>
          </cell>
          <cell r="AQ62">
            <v>0</v>
          </cell>
          <cell r="AR62" t="str">
            <v>-</v>
          </cell>
          <cell r="AS62">
            <v>0</v>
          </cell>
          <cell r="AT62" t="str">
            <v>-</v>
          </cell>
          <cell r="AU62">
            <v>0</v>
          </cell>
          <cell r="AV62" t="str">
            <v>-</v>
          </cell>
          <cell r="AW62">
            <v>0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0</v>
          </cell>
          <cell r="BB62" t="str">
            <v>-</v>
          </cell>
          <cell r="BC62">
            <v>0</v>
          </cell>
          <cell r="BD62" t="str">
            <v>-</v>
          </cell>
          <cell r="BE62" t="str">
            <v>-</v>
          </cell>
          <cell r="BF62" t="str">
            <v>-</v>
          </cell>
          <cell r="BG62">
            <v>0</v>
          </cell>
          <cell r="BH62" t="str">
            <v>-</v>
          </cell>
          <cell r="BI62">
            <v>0</v>
          </cell>
          <cell r="BJ62" t="str">
            <v>-</v>
          </cell>
          <cell r="BK62">
            <v>0</v>
          </cell>
          <cell r="BL62" t="str">
            <v>-</v>
          </cell>
          <cell r="BM62">
            <v>0</v>
          </cell>
          <cell r="BN62" t="str">
            <v>-</v>
          </cell>
          <cell r="BO62">
            <v>0</v>
          </cell>
          <cell r="BP62" t="str">
            <v>-</v>
          </cell>
          <cell r="BQ62">
            <v>0</v>
          </cell>
          <cell r="BR62" t="str">
            <v>-</v>
          </cell>
          <cell r="BS62">
            <v>0</v>
          </cell>
          <cell r="BT62" t="str">
            <v>-</v>
          </cell>
          <cell r="BU62">
            <v>0</v>
          </cell>
          <cell r="BV62" t="str">
            <v>-</v>
          </cell>
          <cell r="BW62">
            <v>0</v>
          </cell>
          <cell r="BX62" t="str">
            <v>-</v>
          </cell>
          <cell r="BY62">
            <v>0</v>
          </cell>
          <cell r="BZ62" t="str">
            <v>-</v>
          </cell>
          <cell r="CA62">
            <v>0</v>
          </cell>
          <cell r="CB62" t="str">
            <v>-</v>
          </cell>
          <cell r="CC62">
            <v>0</v>
          </cell>
          <cell r="CD62" t="str">
            <v>-</v>
          </cell>
          <cell r="CE62">
            <v>0</v>
          </cell>
          <cell r="CF62" t="str">
            <v>-</v>
          </cell>
          <cell r="CG62">
            <v>0</v>
          </cell>
          <cell r="CH62" t="str">
            <v>-</v>
          </cell>
          <cell r="CI62">
            <v>0</v>
          </cell>
          <cell r="CJ62" t="str">
            <v>-</v>
          </cell>
          <cell r="CK62">
            <v>0</v>
          </cell>
          <cell r="CL62" t="str">
            <v>-</v>
          </cell>
          <cell r="CM62">
            <v>0</v>
          </cell>
          <cell r="CN62" t="str">
            <v>-</v>
          </cell>
          <cell r="CO62">
            <v>0</v>
          </cell>
          <cell r="CP62" t="str">
            <v>-</v>
          </cell>
          <cell r="CQ62">
            <v>0</v>
          </cell>
          <cell r="CR62" t="str">
            <v>-</v>
          </cell>
          <cell r="CS62">
            <v>0</v>
          </cell>
          <cell r="CT62" t="str">
            <v>-</v>
          </cell>
          <cell r="CU62">
            <v>0</v>
          </cell>
          <cell r="CV62" t="str">
            <v>-</v>
          </cell>
          <cell r="CW62">
            <v>0</v>
          </cell>
          <cell r="CX62" t="str">
            <v>-</v>
          </cell>
          <cell r="CY62">
            <v>0</v>
          </cell>
          <cell r="CZ62" t="str">
            <v>-</v>
          </cell>
          <cell r="DA62">
            <v>0</v>
          </cell>
          <cell r="DB62" t="str">
            <v>-</v>
          </cell>
          <cell r="DC62">
            <v>0</v>
          </cell>
          <cell r="DD62" t="str">
            <v>-</v>
          </cell>
          <cell r="DE62">
            <v>0</v>
          </cell>
          <cell r="DF62" t="str">
            <v>-</v>
          </cell>
          <cell r="DG62">
            <v>0</v>
          </cell>
          <cell r="DH62" t="str">
            <v>-</v>
          </cell>
          <cell r="DI62">
            <v>0</v>
          </cell>
          <cell r="DJ62" t="str">
            <v>-</v>
          </cell>
          <cell r="DK62">
            <v>0</v>
          </cell>
          <cell r="DL62" t="str">
            <v>-</v>
          </cell>
          <cell r="DM62">
            <v>0</v>
          </cell>
          <cell r="DN62" t="str">
            <v>-</v>
          </cell>
          <cell r="DO62">
            <v>0</v>
          </cell>
          <cell r="DP62" t="str">
            <v>-</v>
          </cell>
          <cell r="DQ62">
            <v>0</v>
          </cell>
          <cell r="DR62" t="str">
            <v>-</v>
          </cell>
          <cell r="DS62">
            <v>0</v>
          </cell>
          <cell r="DT62" t="str">
            <v>-</v>
          </cell>
          <cell r="DU62">
            <v>0</v>
          </cell>
          <cell r="DV62" t="str">
            <v>-</v>
          </cell>
          <cell r="DW62">
            <v>0</v>
          </cell>
          <cell r="DX62" t="str">
            <v>-</v>
          </cell>
          <cell r="DY62">
            <v>0</v>
          </cell>
        </row>
        <row r="63">
          <cell r="C63">
            <v>700000148</v>
          </cell>
          <cell r="D63" t="str">
            <v>SECTOR BACHATA LEONOR</v>
          </cell>
          <cell r="E63">
            <v>2025</v>
          </cell>
          <cell r="F63">
            <v>202515</v>
          </cell>
          <cell r="G63">
            <v>1771</v>
          </cell>
          <cell r="H63">
            <v>1713</v>
          </cell>
          <cell r="I63">
            <v>622</v>
          </cell>
          <cell r="J63" t="str">
            <v>-</v>
          </cell>
          <cell r="K63">
            <v>-50</v>
          </cell>
          <cell r="L63">
            <v>8</v>
          </cell>
          <cell r="M63">
            <v>663</v>
          </cell>
          <cell r="N63">
            <v>1117</v>
          </cell>
          <cell r="O63">
            <v>0</v>
          </cell>
          <cell r="P63" t="str">
            <v>-</v>
          </cell>
          <cell r="Q63">
            <v>1</v>
          </cell>
          <cell r="R63" t="str">
            <v>-</v>
          </cell>
          <cell r="S63">
            <v>11</v>
          </cell>
          <cell r="T63" t="str">
            <v>-</v>
          </cell>
          <cell r="U63">
            <v>661</v>
          </cell>
          <cell r="V63" t="str">
            <v>-</v>
          </cell>
          <cell r="W63">
            <v>1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491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315</v>
          </cell>
          <cell r="AH63" t="str">
            <v>-</v>
          </cell>
          <cell r="AI63" t="str">
            <v>-</v>
          </cell>
          <cell r="AJ63" t="str">
            <v>-</v>
          </cell>
          <cell r="AK63">
            <v>172</v>
          </cell>
          <cell r="AL63" t="str">
            <v>-</v>
          </cell>
          <cell r="AM63">
            <v>37.436476566911345</v>
          </cell>
          <cell r="AN63">
            <v>62</v>
          </cell>
          <cell r="AO63">
            <v>143</v>
          </cell>
          <cell r="AP63" t="str">
            <v>-</v>
          </cell>
          <cell r="AQ63">
            <v>220</v>
          </cell>
          <cell r="AR63" t="str">
            <v>-</v>
          </cell>
          <cell r="AS63">
            <v>0</v>
          </cell>
          <cell r="AT63" t="str">
            <v>-</v>
          </cell>
          <cell r="AU63">
            <v>113</v>
          </cell>
          <cell r="AV63" t="str">
            <v>-</v>
          </cell>
          <cell r="AW63">
            <v>15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579</v>
          </cell>
          <cell r="BB63">
            <v>962</v>
          </cell>
          <cell r="BC63">
            <v>32.693393562958775</v>
          </cell>
          <cell r="BD63">
            <v>53.4</v>
          </cell>
          <cell r="BE63" t="str">
            <v>-</v>
          </cell>
          <cell r="BF63" t="str">
            <v>-</v>
          </cell>
          <cell r="BG63">
            <v>547198.78</v>
          </cell>
          <cell r="BH63">
            <v>443044</v>
          </cell>
          <cell r="BI63">
            <v>362792792.5</v>
          </cell>
          <cell r="BJ63">
            <v>494880135</v>
          </cell>
          <cell r="BK63">
            <v>361569061</v>
          </cell>
          <cell r="BL63" t="str">
            <v>-</v>
          </cell>
          <cell r="BM63">
            <v>1223731.5</v>
          </cell>
          <cell r="BN63" t="str">
            <v>-</v>
          </cell>
          <cell r="BO63">
            <v>288313499.5</v>
          </cell>
          <cell r="BP63" t="str">
            <v>-</v>
          </cell>
          <cell r="BQ63">
            <v>1223731.5</v>
          </cell>
          <cell r="BR63" t="str">
            <v>-</v>
          </cell>
          <cell r="BS63">
            <v>624</v>
          </cell>
          <cell r="BT63" t="str">
            <v>-</v>
          </cell>
          <cell r="BU63">
            <v>287089768</v>
          </cell>
          <cell r="BV63" t="str">
            <v>-</v>
          </cell>
          <cell r="BW63">
            <v>437</v>
          </cell>
          <cell r="BX63" t="str">
            <v>-</v>
          </cell>
          <cell r="BY63">
            <v>773</v>
          </cell>
          <cell r="BZ63" t="str">
            <v>-</v>
          </cell>
          <cell r="CA63">
            <v>64325228</v>
          </cell>
          <cell r="CB63" t="str">
            <v>-</v>
          </cell>
          <cell r="CC63">
            <v>645</v>
          </cell>
          <cell r="CD63" t="str">
            <v>-</v>
          </cell>
          <cell r="CE63">
            <v>481</v>
          </cell>
          <cell r="CF63" t="str">
            <v>-</v>
          </cell>
          <cell r="CG63">
            <v>0</v>
          </cell>
          <cell r="CH63" t="str">
            <v>-</v>
          </cell>
          <cell r="CI63">
            <v>150</v>
          </cell>
          <cell r="CJ63" t="str">
            <v>-</v>
          </cell>
          <cell r="CK63">
            <v>17</v>
          </cell>
          <cell r="CL63" t="str">
            <v>-</v>
          </cell>
          <cell r="CM63">
            <v>10154065</v>
          </cell>
          <cell r="CN63" t="str">
            <v>-</v>
          </cell>
          <cell r="CO63">
            <v>74479293</v>
          </cell>
          <cell r="CP63" t="str">
            <v>-</v>
          </cell>
          <cell r="CQ63">
            <v>0</v>
          </cell>
          <cell r="CR63" t="str">
            <v>-</v>
          </cell>
          <cell r="CS63">
            <v>5</v>
          </cell>
          <cell r="CT63" t="str">
            <v>-</v>
          </cell>
          <cell r="CU63">
            <v>656</v>
          </cell>
          <cell r="CV63">
            <v>391</v>
          </cell>
          <cell r="CW63">
            <v>257</v>
          </cell>
          <cell r="CX63">
            <v>191</v>
          </cell>
          <cell r="CY63">
            <v>195</v>
          </cell>
          <cell r="CZ63">
            <v>145</v>
          </cell>
          <cell r="DA63">
            <v>124</v>
          </cell>
          <cell r="DB63">
            <v>105</v>
          </cell>
          <cell r="DC63">
            <v>110</v>
          </cell>
          <cell r="DD63">
            <v>91</v>
          </cell>
          <cell r="DE63">
            <v>61</v>
          </cell>
          <cell r="DF63">
            <v>58</v>
          </cell>
          <cell r="DG63">
            <v>295</v>
          </cell>
          <cell r="DH63">
            <v>254</v>
          </cell>
          <cell r="DI63">
            <v>55</v>
          </cell>
          <cell r="DJ63" t="str">
            <v>-</v>
          </cell>
          <cell r="DK63">
            <v>595</v>
          </cell>
          <cell r="DL63" t="str">
            <v>-</v>
          </cell>
          <cell r="DM63">
            <v>554</v>
          </cell>
          <cell r="DN63" t="str">
            <v>-</v>
          </cell>
          <cell r="DO63">
            <v>456</v>
          </cell>
          <cell r="DP63" t="str">
            <v>-</v>
          </cell>
          <cell r="DQ63">
            <v>0</v>
          </cell>
          <cell r="DR63" t="str">
            <v>-</v>
          </cell>
          <cell r="DS63">
            <v>149</v>
          </cell>
          <cell r="DT63" t="str">
            <v>-</v>
          </cell>
          <cell r="DU63">
            <v>17</v>
          </cell>
          <cell r="DV63" t="str">
            <v>-</v>
          </cell>
          <cell r="DW63">
            <v>0</v>
          </cell>
          <cell r="DX63" t="str">
            <v>-</v>
          </cell>
          <cell r="DY63">
            <v>67</v>
          </cell>
        </row>
        <row r="64">
          <cell r="C64">
            <v>700000149</v>
          </cell>
          <cell r="D64" t="str">
            <v>SECTOR CHAMPETA MARIBEL</v>
          </cell>
          <cell r="E64">
            <v>2025</v>
          </cell>
          <cell r="F64">
            <v>202515</v>
          </cell>
          <cell r="G64">
            <v>1693</v>
          </cell>
          <cell r="H64">
            <v>1819</v>
          </cell>
          <cell r="I64">
            <v>634</v>
          </cell>
          <cell r="J64" t="str">
            <v>-</v>
          </cell>
          <cell r="K64">
            <v>-77</v>
          </cell>
          <cell r="L64">
            <v>7</v>
          </cell>
          <cell r="M64">
            <v>534</v>
          </cell>
          <cell r="N64">
            <v>1089</v>
          </cell>
          <cell r="O64">
            <v>0</v>
          </cell>
          <cell r="P64" t="str">
            <v>-</v>
          </cell>
          <cell r="Q64">
            <v>1</v>
          </cell>
          <cell r="R64" t="str">
            <v>-</v>
          </cell>
          <cell r="S64">
            <v>9</v>
          </cell>
          <cell r="T64" t="str">
            <v>-</v>
          </cell>
          <cell r="U64">
            <v>532</v>
          </cell>
          <cell r="V64" t="str">
            <v>-</v>
          </cell>
          <cell r="W64">
            <v>1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436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215</v>
          </cell>
          <cell r="AH64" t="str">
            <v>-</v>
          </cell>
          <cell r="AI64" t="str">
            <v>-</v>
          </cell>
          <cell r="AJ64" t="str">
            <v>-</v>
          </cell>
          <cell r="AK64">
            <v>98</v>
          </cell>
          <cell r="AL64" t="str">
            <v>-</v>
          </cell>
          <cell r="AM64">
            <v>31.54164205552274</v>
          </cell>
          <cell r="AN64">
            <v>62</v>
          </cell>
          <cell r="AO64">
            <v>117</v>
          </cell>
          <cell r="AP64" t="str">
            <v>-</v>
          </cell>
          <cell r="AQ64">
            <v>202</v>
          </cell>
          <cell r="AR64" t="str">
            <v>-</v>
          </cell>
          <cell r="AS64">
            <v>0</v>
          </cell>
          <cell r="AT64" t="str">
            <v>-</v>
          </cell>
          <cell r="AU64">
            <v>105</v>
          </cell>
          <cell r="AV64" t="str">
            <v>-</v>
          </cell>
          <cell r="AW64">
            <v>12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486</v>
          </cell>
          <cell r="BB64">
            <v>956</v>
          </cell>
          <cell r="BC64">
            <v>28.706438275251035</v>
          </cell>
          <cell r="BD64">
            <v>54.4</v>
          </cell>
          <cell r="BE64" t="str">
            <v>-</v>
          </cell>
          <cell r="BF64" t="str">
            <v>-</v>
          </cell>
          <cell r="BG64">
            <v>546706.26</v>
          </cell>
          <cell r="BH64">
            <v>427170</v>
          </cell>
          <cell r="BI64">
            <v>291941140.20999998</v>
          </cell>
          <cell r="BJ64">
            <v>465187593</v>
          </cell>
          <cell r="BK64">
            <v>290754413</v>
          </cell>
          <cell r="BL64" t="str">
            <v>-</v>
          </cell>
          <cell r="BM64">
            <v>1186727.21</v>
          </cell>
          <cell r="BN64" t="str">
            <v>-</v>
          </cell>
          <cell r="BO64">
            <v>226623754.21000001</v>
          </cell>
          <cell r="BP64" t="str">
            <v>-</v>
          </cell>
          <cell r="BQ64">
            <v>1186727.21</v>
          </cell>
          <cell r="BR64" t="str">
            <v>-</v>
          </cell>
          <cell r="BS64">
            <v>500</v>
          </cell>
          <cell r="BT64" t="str">
            <v>-</v>
          </cell>
          <cell r="BU64">
            <v>225437027</v>
          </cell>
          <cell r="BV64" t="str">
            <v>-</v>
          </cell>
          <cell r="BW64">
            <v>356</v>
          </cell>
          <cell r="BX64" t="str">
            <v>-</v>
          </cell>
          <cell r="BY64">
            <v>629</v>
          </cell>
          <cell r="BZ64" t="str">
            <v>-</v>
          </cell>
          <cell r="CA64">
            <v>56853554</v>
          </cell>
          <cell r="CB64" t="str">
            <v>-</v>
          </cell>
          <cell r="CC64">
            <v>657</v>
          </cell>
          <cell r="CD64" t="str">
            <v>-</v>
          </cell>
          <cell r="CE64">
            <v>514</v>
          </cell>
          <cell r="CF64" t="str">
            <v>-</v>
          </cell>
          <cell r="CG64">
            <v>0</v>
          </cell>
          <cell r="CH64" t="str">
            <v>-</v>
          </cell>
          <cell r="CI64">
            <v>130</v>
          </cell>
          <cell r="CJ64" t="str">
            <v>-</v>
          </cell>
          <cell r="CK64">
            <v>12</v>
          </cell>
          <cell r="CL64" t="str">
            <v>-</v>
          </cell>
          <cell r="CM64">
            <v>7671832</v>
          </cell>
          <cell r="CN64" t="str">
            <v>-</v>
          </cell>
          <cell r="CO64">
            <v>64525386</v>
          </cell>
          <cell r="CP64" t="str">
            <v>-</v>
          </cell>
          <cell r="CQ64">
            <v>0</v>
          </cell>
          <cell r="CR64" t="str">
            <v>-</v>
          </cell>
          <cell r="CS64">
            <v>-42</v>
          </cell>
          <cell r="CT64" t="str">
            <v>-</v>
          </cell>
          <cell r="CU64">
            <v>730</v>
          </cell>
          <cell r="CV64">
            <v>368</v>
          </cell>
          <cell r="CW64">
            <v>222</v>
          </cell>
          <cell r="CX64">
            <v>181</v>
          </cell>
          <cell r="CY64">
            <v>207</v>
          </cell>
          <cell r="CZ64">
            <v>141</v>
          </cell>
          <cell r="DA64">
            <v>104</v>
          </cell>
          <cell r="DB64">
            <v>90</v>
          </cell>
          <cell r="DC64">
            <v>83</v>
          </cell>
          <cell r="DD64">
            <v>77</v>
          </cell>
          <cell r="DE64">
            <v>62</v>
          </cell>
          <cell r="DF64">
            <v>56</v>
          </cell>
          <cell r="DG64">
            <v>249</v>
          </cell>
          <cell r="DH64">
            <v>223</v>
          </cell>
          <cell r="DI64">
            <v>21</v>
          </cell>
          <cell r="DJ64" t="str">
            <v>-</v>
          </cell>
          <cell r="DK64">
            <v>488</v>
          </cell>
          <cell r="DL64" t="str">
            <v>-</v>
          </cell>
          <cell r="DM64">
            <v>571</v>
          </cell>
          <cell r="DN64" t="str">
            <v>-</v>
          </cell>
          <cell r="DO64">
            <v>494</v>
          </cell>
          <cell r="DP64" t="str">
            <v>-</v>
          </cell>
          <cell r="DQ64">
            <v>0</v>
          </cell>
          <cell r="DR64" t="str">
            <v>-</v>
          </cell>
          <cell r="DS64">
            <v>128</v>
          </cell>
          <cell r="DT64" t="str">
            <v>-</v>
          </cell>
          <cell r="DU64">
            <v>12</v>
          </cell>
          <cell r="DV64" t="str">
            <v>-</v>
          </cell>
          <cell r="DW64">
            <v>0</v>
          </cell>
          <cell r="DX64" t="str">
            <v>-</v>
          </cell>
          <cell r="DY64">
            <v>23</v>
          </cell>
        </row>
        <row r="65">
          <cell r="C65">
            <v>700000151</v>
          </cell>
          <cell r="D65" t="str">
            <v>SECTOR CEREZO MARÍA DEL PILAR</v>
          </cell>
          <cell r="E65">
            <v>2025</v>
          </cell>
          <cell r="F65">
            <v>202515</v>
          </cell>
          <cell r="G65">
            <v>1760</v>
          </cell>
          <cell r="H65">
            <v>1942</v>
          </cell>
          <cell r="I65">
            <v>764</v>
          </cell>
          <cell r="J65" t="str">
            <v>-</v>
          </cell>
          <cell r="K65">
            <v>-121</v>
          </cell>
          <cell r="L65">
            <v>7</v>
          </cell>
          <cell r="M65">
            <v>408</v>
          </cell>
          <cell r="N65">
            <v>1163</v>
          </cell>
          <cell r="O65">
            <v>0</v>
          </cell>
          <cell r="P65" t="str">
            <v>-</v>
          </cell>
          <cell r="Q65">
            <v>3</v>
          </cell>
          <cell r="R65" t="str">
            <v>-</v>
          </cell>
          <cell r="S65">
            <v>5</v>
          </cell>
          <cell r="T65" t="str">
            <v>-</v>
          </cell>
          <cell r="U65">
            <v>403</v>
          </cell>
          <cell r="V65" t="str">
            <v>-</v>
          </cell>
          <cell r="W65">
            <v>2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364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99</v>
          </cell>
          <cell r="AH65" t="str">
            <v>-</v>
          </cell>
          <cell r="AI65" t="str">
            <v>-</v>
          </cell>
          <cell r="AJ65" t="str">
            <v>-</v>
          </cell>
          <cell r="AK65">
            <v>44</v>
          </cell>
          <cell r="AL65" t="str">
            <v>-</v>
          </cell>
          <cell r="AM65">
            <v>23.18181818181818</v>
          </cell>
          <cell r="AN65">
            <v>61.5</v>
          </cell>
          <cell r="AO65">
            <v>55</v>
          </cell>
          <cell r="AP65" t="str">
            <v>-</v>
          </cell>
          <cell r="AQ65">
            <v>188</v>
          </cell>
          <cell r="AR65" t="str">
            <v>-</v>
          </cell>
          <cell r="AS65">
            <v>0</v>
          </cell>
          <cell r="AT65" t="str">
            <v>-</v>
          </cell>
          <cell r="AU65">
            <v>103</v>
          </cell>
          <cell r="AV65" t="str">
            <v>-</v>
          </cell>
          <cell r="AW65">
            <v>18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383</v>
          </cell>
          <cell r="BB65">
            <v>1009</v>
          </cell>
          <cell r="BC65">
            <v>21.761363636363637</v>
          </cell>
          <cell r="BD65">
            <v>53.4</v>
          </cell>
          <cell r="BE65" t="str">
            <v>-</v>
          </cell>
          <cell r="BF65" t="str">
            <v>-</v>
          </cell>
          <cell r="BG65">
            <v>662774.07999999996</v>
          </cell>
          <cell r="BH65">
            <v>492791</v>
          </cell>
          <cell r="BI65">
            <v>270411825.75</v>
          </cell>
          <cell r="BJ65">
            <v>573116129</v>
          </cell>
          <cell r="BK65">
            <v>268670714</v>
          </cell>
          <cell r="BL65" t="str">
            <v>-</v>
          </cell>
          <cell r="BM65">
            <v>1741111.75</v>
          </cell>
          <cell r="BN65" t="str">
            <v>-</v>
          </cell>
          <cell r="BO65">
            <v>239675088.75</v>
          </cell>
          <cell r="BP65" t="str">
            <v>-</v>
          </cell>
          <cell r="BQ65">
            <v>1741111.75</v>
          </cell>
          <cell r="BR65" t="str">
            <v>-</v>
          </cell>
          <cell r="BS65">
            <v>402</v>
          </cell>
          <cell r="BT65" t="str">
            <v>-</v>
          </cell>
          <cell r="BU65">
            <v>237933977</v>
          </cell>
          <cell r="BV65" t="str">
            <v>-</v>
          </cell>
          <cell r="BW65">
            <v>212</v>
          </cell>
          <cell r="BX65" t="str">
            <v>-</v>
          </cell>
          <cell r="BY65">
            <v>555</v>
          </cell>
          <cell r="BZ65" t="str">
            <v>-</v>
          </cell>
          <cell r="CA65">
            <v>26154846</v>
          </cell>
          <cell r="CB65" t="str">
            <v>-</v>
          </cell>
          <cell r="CC65">
            <v>721</v>
          </cell>
          <cell r="CD65" t="str">
            <v>-</v>
          </cell>
          <cell r="CE65">
            <v>579</v>
          </cell>
          <cell r="CF65" t="str">
            <v>-</v>
          </cell>
          <cell r="CG65">
            <v>0</v>
          </cell>
          <cell r="CH65" t="str">
            <v>-</v>
          </cell>
          <cell r="CI65">
            <v>192</v>
          </cell>
          <cell r="CJ65" t="str">
            <v>-</v>
          </cell>
          <cell r="CK65">
            <v>24</v>
          </cell>
          <cell r="CL65" t="str">
            <v>-</v>
          </cell>
          <cell r="CM65">
            <v>4581891</v>
          </cell>
          <cell r="CN65" t="str">
            <v>-</v>
          </cell>
          <cell r="CO65">
            <v>30736737</v>
          </cell>
          <cell r="CP65" t="str">
            <v>-</v>
          </cell>
          <cell r="CQ65">
            <v>0</v>
          </cell>
          <cell r="CR65" t="str">
            <v>-</v>
          </cell>
          <cell r="CS65">
            <v>-50</v>
          </cell>
          <cell r="CT65" t="str">
            <v>-</v>
          </cell>
          <cell r="CU65">
            <v>834</v>
          </cell>
          <cell r="CV65">
            <v>382</v>
          </cell>
          <cell r="CW65">
            <v>294</v>
          </cell>
          <cell r="CX65">
            <v>194</v>
          </cell>
          <cell r="CY65">
            <v>224</v>
          </cell>
          <cell r="CZ65">
            <v>149</v>
          </cell>
          <cell r="DA65">
            <v>135</v>
          </cell>
          <cell r="DB65">
            <v>85</v>
          </cell>
          <cell r="DC65">
            <v>119</v>
          </cell>
          <cell r="DD65">
            <v>75</v>
          </cell>
          <cell r="DE65">
            <v>57</v>
          </cell>
          <cell r="DF65">
            <v>45</v>
          </cell>
          <cell r="DG65">
            <v>311</v>
          </cell>
          <cell r="DH65">
            <v>205</v>
          </cell>
          <cell r="DI65">
            <v>5</v>
          </cell>
          <cell r="DJ65" t="str">
            <v>-</v>
          </cell>
          <cell r="DK65">
            <v>403</v>
          </cell>
          <cell r="DL65" t="str">
            <v>-</v>
          </cell>
          <cell r="DM65">
            <v>593</v>
          </cell>
          <cell r="DN65" t="str">
            <v>-</v>
          </cell>
          <cell r="DO65">
            <v>551</v>
          </cell>
          <cell r="DP65" t="str">
            <v>-</v>
          </cell>
          <cell r="DQ65">
            <v>0</v>
          </cell>
          <cell r="DR65" t="str">
            <v>-</v>
          </cell>
          <cell r="DS65">
            <v>189</v>
          </cell>
          <cell r="DT65" t="str">
            <v>-</v>
          </cell>
          <cell r="DU65">
            <v>24</v>
          </cell>
          <cell r="DV65" t="str">
            <v>-</v>
          </cell>
          <cell r="DW65">
            <v>0</v>
          </cell>
          <cell r="DX65" t="str">
            <v>-</v>
          </cell>
          <cell r="DY65">
            <v>10</v>
          </cell>
        </row>
        <row r="66">
          <cell r="C66">
            <v>700000154</v>
          </cell>
          <cell r="D66" t="str">
            <v>SECTOR CASTAÑO JENNY</v>
          </cell>
          <cell r="E66">
            <v>2025</v>
          </cell>
          <cell r="F66">
            <v>202515</v>
          </cell>
          <cell r="G66">
            <v>2557</v>
          </cell>
          <cell r="H66">
            <v>2481</v>
          </cell>
          <cell r="I66">
            <v>932</v>
          </cell>
          <cell r="J66" t="str">
            <v>-</v>
          </cell>
          <cell r="K66">
            <v>-102</v>
          </cell>
          <cell r="L66">
            <v>5</v>
          </cell>
          <cell r="M66">
            <v>448</v>
          </cell>
          <cell r="N66">
            <v>1640</v>
          </cell>
          <cell r="O66">
            <v>0</v>
          </cell>
          <cell r="P66" t="str">
            <v>-</v>
          </cell>
          <cell r="Q66">
            <v>0</v>
          </cell>
          <cell r="R66" t="str">
            <v>-</v>
          </cell>
          <cell r="S66">
            <v>0</v>
          </cell>
          <cell r="T66" t="str">
            <v>-</v>
          </cell>
          <cell r="U66">
            <v>448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389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171</v>
          </cell>
          <cell r="AH66" t="str">
            <v>-</v>
          </cell>
          <cell r="AI66" t="str">
            <v>-</v>
          </cell>
          <cell r="AJ66" t="str">
            <v>-</v>
          </cell>
          <cell r="AK66">
            <v>59</v>
          </cell>
          <cell r="AL66" t="str">
            <v>-</v>
          </cell>
          <cell r="AM66">
            <v>17.520531873289009</v>
          </cell>
          <cell r="AN66">
            <v>61.5</v>
          </cell>
          <cell r="AO66">
            <v>112</v>
          </cell>
          <cell r="AP66" t="str">
            <v>-</v>
          </cell>
          <cell r="AQ66">
            <v>171</v>
          </cell>
          <cell r="AR66" t="str">
            <v>-</v>
          </cell>
          <cell r="AS66">
            <v>0</v>
          </cell>
          <cell r="AT66" t="str">
            <v>-</v>
          </cell>
          <cell r="AU66">
            <v>95</v>
          </cell>
          <cell r="AV66" t="str">
            <v>-</v>
          </cell>
          <cell r="AW66">
            <v>11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426</v>
          </cell>
          <cell r="BB66">
            <v>1526</v>
          </cell>
          <cell r="BC66">
            <v>16.660148611654282</v>
          </cell>
          <cell r="BD66">
            <v>57.3</v>
          </cell>
          <cell r="BE66" t="str">
            <v>-</v>
          </cell>
          <cell r="BF66" t="str">
            <v>-</v>
          </cell>
          <cell r="BG66">
            <v>503370.87</v>
          </cell>
          <cell r="BH66">
            <v>467026</v>
          </cell>
          <cell r="BI66">
            <v>225510151</v>
          </cell>
          <cell r="BJ66">
            <v>765922754</v>
          </cell>
          <cell r="BK66">
            <v>225510151</v>
          </cell>
          <cell r="BL66" t="str">
            <v>-</v>
          </cell>
          <cell r="BM66">
            <v>0</v>
          </cell>
          <cell r="BN66" t="str">
            <v>-</v>
          </cell>
          <cell r="BO66">
            <v>194882165</v>
          </cell>
          <cell r="BP66" t="str">
            <v>-</v>
          </cell>
          <cell r="BQ66">
            <v>0</v>
          </cell>
          <cell r="BR66" t="str">
            <v>-</v>
          </cell>
          <cell r="BS66">
            <v>358</v>
          </cell>
          <cell r="BT66" t="str">
            <v>-</v>
          </cell>
          <cell r="BU66">
            <v>194882165</v>
          </cell>
          <cell r="BV66" t="str">
            <v>-</v>
          </cell>
          <cell r="BW66">
            <v>197</v>
          </cell>
          <cell r="BX66" t="str">
            <v>-</v>
          </cell>
          <cell r="BY66">
            <v>632</v>
          </cell>
          <cell r="BZ66" t="str">
            <v>-</v>
          </cell>
          <cell r="CA66">
            <v>27538092</v>
          </cell>
          <cell r="CB66" t="str">
            <v>-</v>
          </cell>
          <cell r="CC66">
            <v>1173</v>
          </cell>
          <cell r="CD66" t="str">
            <v>-</v>
          </cell>
          <cell r="CE66">
            <v>781</v>
          </cell>
          <cell r="CF66" t="str">
            <v>-</v>
          </cell>
          <cell r="CG66">
            <v>0</v>
          </cell>
          <cell r="CH66" t="str">
            <v>-</v>
          </cell>
          <cell r="CI66">
            <v>162</v>
          </cell>
          <cell r="CJ66" t="str">
            <v>-</v>
          </cell>
          <cell r="CK66">
            <v>11</v>
          </cell>
          <cell r="CL66" t="str">
            <v>-</v>
          </cell>
          <cell r="CM66">
            <v>3089894</v>
          </cell>
          <cell r="CN66" t="str">
            <v>-</v>
          </cell>
          <cell r="CO66">
            <v>30627986</v>
          </cell>
          <cell r="CP66" t="str">
            <v>-</v>
          </cell>
          <cell r="CQ66">
            <v>0</v>
          </cell>
          <cell r="CR66" t="str">
            <v>-</v>
          </cell>
          <cell r="CS66">
            <v>-19</v>
          </cell>
          <cell r="CT66" t="str">
            <v>-</v>
          </cell>
          <cell r="CU66">
            <v>1375</v>
          </cell>
          <cell r="CV66">
            <v>492</v>
          </cell>
          <cell r="CW66">
            <v>466</v>
          </cell>
          <cell r="CX66">
            <v>253</v>
          </cell>
          <cell r="CY66">
            <v>268</v>
          </cell>
          <cell r="CZ66">
            <v>209</v>
          </cell>
          <cell r="DA66">
            <v>117</v>
          </cell>
          <cell r="DB66">
            <v>126</v>
          </cell>
          <cell r="DC66">
            <v>52</v>
          </cell>
          <cell r="DD66">
            <v>111</v>
          </cell>
          <cell r="DE66">
            <v>34</v>
          </cell>
          <cell r="DF66">
            <v>64</v>
          </cell>
          <cell r="DG66">
            <v>203</v>
          </cell>
          <cell r="DH66">
            <v>301</v>
          </cell>
          <cell r="DI66">
            <v>13</v>
          </cell>
          <cell r="DJ66" t="str">
            <v>-</v>
          </cell>
          <cell r="DK66">
            <v>529</v>
          </cell>
          <cell r="DL66" t="str">
            <v>-</v>
          </cell>
          <cell r="DM66">
            <v>1095</v>
          </cell>
          <cell r="DN66" t="str">
            <v>-</v>
          </cell>
          <cell r="DO66">
            <v>761</v>
          </cell>
          <cell r="DP66" t="str">
            <v>-</v>
          </cell>
          <cell r="DQ66">
            <v>0</v>
          </cell>
          <cell r="DR66" t="str">
            <v>-</v>
          </cell>
          <cell r="DS66">
            <v>160</v>
          </cell>
          <cell r="DT66" t="str">
            <v>-</v>
          </cell>
          <cell r="DU66">
            <v>11</v>
          </cell>
          <cell r="DV66" t="str">
            <v>-</v>
          </cell>
          <cell r="DW66">
            <v>0</v>
          </cell>
          <cell r="DX66" t="str">
            <v>-</v>
          </cell>
          <cell r="DY66">
            <v>15</v>
          </cell>
        </row>
        <row r="67">
          <cell r="C67">
            <v>700000162</v>
          </cell>
          <cell r="D67" t="str">
            <v xml:space="preserve">SECTOR_PRUEBAS </v>
          </cell>
          <cell r="E67">
            <v>2025</v>
          </cell>
          <cell r="F67">
            <v>202515</v>
          </cell>
          <cell r="G67">
            <v>1</v>
          </cell>
          <cell r="H67" t="str">
            <v>-</v>
          </cell>
          <cell r="I67">
            <v>0</v>
          </cell>
          <cell r="J67" t="str">
            <v>-</v>
          </cell>
          <cell r="K67">
            <v>0</v>
          </cell>
          <cell r="L67" t="str">
            <v>-</v>
          </cell>
          <cell r="M67">
            <v>0</v>
          </cell>
          <cell r="N67" t="str">
            <v>-</v>
          </cell>
          <cell r="O67">
            <v>0</v>
          </cell>
          <cell r="P67" t="str">
            <v>-</v>
          </cell>
          <cell r="Q67">
            <v>0</v>
          </cell>
          <cell r="R67" t="str">
            <v>-</v>
          </cell>
          <cell r="S67">
            <v>0</v>
          </cell>
          <cell r="T67" t="str">
            <v>-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0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0</v>
          </cell>
          <cell r="AH67" t="str">
            <v>-</v>
          </cell>
          <cell r="AI67" t="str">
            <v>-</v>
          </cell>
          <cell r="AJ67" t="str">
            <v>-</v>
          </cell>
          <cell r="AK67">
            <v>0</v>
          </cell>
          <cell r="AL67" t="str">
            <v>-</v>
          </cell>
          <cell r="AM67">
            <v>0</v>
          </cell>
          <cell r="AN67" t="str">
            <v>-</v>
          </cell>
          <cell r="AO67">
            <v>0</v>
          </cell>
          <cell r="AP67" t="str">
            <v>-</v>
          </cell>
          <cell r="AQ67">
            <v>0</v>
          </cell>
          <cell r="AR67" t="str">
            <v>-</v>
          </cell>
          <cell r="AS67">
            <v>0</v>
          </cell>
          <cell r="AT67" t="str">
            <v>-</v>
          </cell>
          <cell r="AU67">
            <v>0</v>
          </cell>
          <cell r="AV67" t="str">
            <v>-</v>
          </cell>
          <cell r="AW67">
            <v>0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0</v>
          </cell>
          <cell r="BB67" t="str">
            <v>-</v>
          </cell>
          <cell r="BC67">
            <v>0</v>
          </cell>
          <cell r="BD67" t="str">
            <v>-</v>
          </cell>
          <cell r="BE67" t="str">
            <v>-</v>
          </cell>
          <cell r="BF67" t="str">
            <v>-</v>
          </cell>
          <cell r="BG67">
            <v>0</v>
          </cell>
          <cell r="BH67" t="str">
            <v>-</v>
          </cell>
          <cell r="BI67">
            <v>0</v>
          </cell>
          <cell r="BJ67" t="str">
            <v>-</v>
          </cell>
          <cell r="BK67">
            <v>0</v>
          </cell>
          <cell r="BL67" t="str">
            <v>-</v>
          </cell>
          <cell r="BM67">
            <v>0</v>
          </cell>
          <cell r="BN67" t="str">
            <v>-</v>
          </cell>
          <cell r="BO67">
            <v>0</v>
          </cell>
          <cell r="BP67" t="str">
            <v>-</v>
          </cell>
          <cell r="BQ67">
            <v>0</v>
          </cell>
          <cell r="BR67" t="str">
            <v>-</v>
          </cell>
          <cell r="BS67">
            <v>0</v>
          </cell>
          <cell r="BT67" t="str">
            <v>-</v>
          </cell>
          <cell r="BU67">
            <v>0</v>
          </cell>
          <cell r="BV67" t="str">
            <v>-</v>
          </cell>
          <cell r="BW67">
            <v>0</v>
          </cell>
          <cell r="BX67" t="str">
            <v>-</v>
          </cell>
          <cell r="BY67">
            <v>0</v>
          </cell>
          <cell r="BZ67" t="str">
            <v>-</v>
          </cell>
          <cell r="CA67">
            <v>0</v>
          </cell>
          <cell r="CB67" t="str">
            <v>-</v>
          </cell>
          <cell r="CC67">
            <v>1</v>
          </cell>
          <cell r="CD67" t="str">
            <v>-</v>
          </cell>
          <cell r="CE67">
            <v>2</v>
          </cell>
          <cell r="CF67" t="str">
            <v>-</v>
          </cell>
          <cell r="CG67">
            <v>0</v>
          </cell>
          <cell r="CH67" t="str">
            <v>-</v>
          </cell>
          <cell r="CI67">
            <v>0</v>
          </cell>
          <cell r="CJ67" t="str">
            <v>-</v>
          </cell>
          <cell r="CK67">
            <v>0</v>
          </cell>
          <cell r="CL67" t="str">
            <v>-</v>
          </cell>
          <cell r="CM67">
            <v>0</v>
          </cell>
          <cell r="CN67" t="str">
            <v>-</v>
          </cell>
          <cell r="CO67">
            <v>0</v>
          </cell>
          <cell r="CP67" t="str">
            <v>-</v>
          </cell>
          <cell r="CQ67">
            <v>0</v>
          </cell>
          <cell r="CR67" t="str">
            <v>-</v>
          </cell>
          <cell r="CS67">
            <v>0</v>
          </cell>
          <cell r="CT67" t="str">
            <v>-</v>
          </cell>
          <cell r="CU67">
            <v>1</v>
          </cell>
          <cell r="CV67" t="str">
            <v>-</v>
          </cell>
          <cell r="CW67">
            <v>0</v>
          </cell>
          <cell r="CX67" t="str">
            <v>-</v>
          </cell>
          <cell r="CY67">
            <v>0</v>
          </cell>
          <cell r="CZ67" t="str">
            <v>-</v>
          </cell>
          <cell r="DA67">
            <v>0</v>
          </cell>
          <cell r="DB67" t="str">
            <v>-</v>
          </cell>
          <cell r="DC67">
            <v>2</v>
          </cell>
          <cell r="DD67" t="str">
            <v>-</v>
          </cell>
          <cell r="DE67">
            <v>0</v>
          </cell>
          <cell r="DF67" t="str">
            <v>-</v>
          </cell>
          <cell r="DG67">
            <v>2</v>
          </cell>
          <cell r="DH67" t="str">
            <v>-</v>
          </cell>
          <cell r="DI67">
            <v>0</v>
          </cell>
          <cell r="DJ67" t="str">
            <v>-</v>
          </cell>
          <cell r="DK67">
            <v>0</v>
          </cell>
          <cell r="DL67" t="str">
            <v>-</v>
          </cell>
          <cell r="DM67">
            <v>1</v>
          </cell>
          <cell r="DN67" t="str">
            <v>-</v>
          </cell>
          <cell r="DO67">
            <v>0</v>
          </cell>
          <cell r="DP67" t="str">
            <v>-</v>
          </cell>
          <cell r="DQ67">
            <v>0</v>
          </cell>
          <cell r="DR67" t="str">
            <v>-</v>
          </cell>
          <cell r="DS67">
            <v>0</v>
          </cell>
          <cell r="DT67" t="str">
            <v>-</v>
          </cell>
          <cell r="DU67">
            <v>0</v>
          </cell>
          <cell r="DV67" t="str">
            <v>-</v>
          </cell>
          <cell r="DW67">
            <v>0</v>
          </cell>
          <cell r="DX67" t="str">
            <v>-</v>
          </cell>
          <cell r="DY67">
            <v>0</v>
          </cell>
        </row>
        <row r="68">
          <cell r="C68">
            <v>700000173</v>
          </cell>
          <cell r="D68" t="str">
            <v>SECTOR NULO</v>
          </cell>
          <cell r="E68">
            <v>2025</v>
          </cell>
          <cell r="F68">
            <v>202515</v>
          </cell>
          <cell r="G68">
            <v>0</v>
          </cell>
          <cell r="H68" t="str">
            <v>-</v>
          </cell>
          <cell r="I68">
            <v>0</v>
          </cell>
          <cell r="J68" t="str">
            <v>-</v>
          </cell>
          <cell r="K68">
            <v>0</v>
          </cell>
          <cell r="L68" t="str">
            <v>-</v>
          </cell>
          <cell r="M68">
            <v>0</v>
          </cell>
          <cell r="N68" t="str">
            <v>-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0</v>
          </cell>
          <cell r="T68" t="str">
            <v>-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  <cell r="AH68" t="str">
            <v>-</v>
          </cell>
          <cell r="AI68" t="str">
            <v>-</v>
          </cell>
          <cell r="AJ68" t="str">
            <v>-</v>
          </cell>
          <cell r="AK68">
            <v>0</v>
          </cell>
          <cell r="AL68" t="str">
            <v>-</v>
          </cell>
          <cell r="AM68">
            <v>0</v>
          </cell>
          <cell r="AN68" t="str">
            <v>-</v>
          </cell>
          <cell r="AO68">
            <v>0</v>
          </cell>
          <cell r="AP68" t="str">
            <v>-</v>
          </cell>
          <cell r="AQ68">
            <v>0</v>
          </cell>
          <cell r="AR68" t="str">
            <v>-</v>
          </cell>
          <cell r="AS68">
            <v>0</v>
          </cell>
          <cell r="AT68" t="str">
            <v>-</v>
          </cell>
          <cell r="AU68">
            <v>0</v>
          </cell>
          <cell r="AV68" t="str">
            <v>-</v>
          </cell>
          <cell r="AW68">
            <v>0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0</v>
          </cell>
          <cell r="BB68" t="str">
            <v>-</v>
          </cell>
          <cell r="BC68">
            <v>0</v>
          </cell>
          <cell r="BD68" t="str">
            <v>-</v>
          </cell>
          <cell r="BE68" t="str">
            <v>-</v>
          </cell>
          <cell r="BF68" t="str">
            <v>-</v>
          </cell>
          <cell r="BG68">
            <v>0</v>
          </cell>
          <cell r="BH68" t="str">
            <v>-</v>
          </cell>
          <cell r="BI68">
            <v>0</v>
          </cell>
          <cell r="BJ68" t="str">
            <v>-</v>
          </cell>
          <cell r="BK68">
            <v>0</v>
          </cell>
          <cell r="BL68" t="str">
            <v>-</v>
          </cell>
          <cell r="BM68">
            <v>0</v>
          </cell>
          <cell r="BN68" t="str">
            <v>-</v>
          </cell>
          <cell r="BO68">
            <v>0</v>
          </cell>
          <cell r="BP68" t="str">
            <v>-</v>
          </cell>
          <cell r="BQ68">
            <v>0</v>
          </cell>
          <cell r="BR68" t="str">
            <v>-</v>
          </cell>
          <cell r="BS68">
            <v>0</v>
          </cell>
          <cell r="BT68" t="str">
            <v>-</v>
          </cell>
          <cell r="BU68">
            <v>0</v>
          </cell>
          <cell r="BV68" t="str">
            <v>-</v>
          </cell>
          <cell r="BW68">
            <v>0</v>
          </cell>
          <cell r="BX68" t="str">
            <v>-</v>
          </cell>
          <cell r="BY68">
            <v>0</v>
          </cell>
          <cell r="BZ68" t="str">
            <v>-</v>
          </cell>
          <cell r="CA68">
            <v>0</v>
          </cell>
          <cell r="CB68" t="str">
            <v>-</v>
          </cell>
          <cell r="CC68">
            <v>0</v>
          </cell>
          <cell r="CD68" t="str">
            <v>-</v>
          </cell>
          <cell r="CE68">
            <v>0</v>
          </cell>
          <cell r="CF68" t="str">
            <v>-</v>
          </cell>
          <cell r="CG68">
            <v>0</v>
          </cell>
          <cell r="CH68" t="str">
            <v>-</v>
          </cell>
          <cell r="CI68">
            <v>0</v>
          </cell>
          <cell r="CJ68" t="str">
            <v>-</v>
          </cell>
          <cell r="CK68">
            <v>0</v>
          </cell>
          <cell r="CL68" t="str">
            <v>-</v>
          </cell>
          <cell r="CM68">
            <v>0</v>
          </cell>
          <cell r="CN68" t="str">
            <v>-</v>
          </cell>
          <cell r="CO68">
            <v>0</v>
          </cell>
          <cell r="CP68" t="str">
            <v>-</v>
          </cell>
          <cell r="CQ68">
            <v>0</v>
          </cell>
          <cell r="CR68" t="str">
            <v>-</v>
          </cell>
          <cell r="CS68">
            <v>0</v>
          </cell>
          <cell r="CT68" t="str">
            <v>-</v>
          </cell>
          <cell r="CU68">
            <v>0</v>
          </cell>
          <cell r="CV68" t="str">
            <v>-</v>
          </cell>
          <cell r="CW68">
            <v>0</v>
          </cell>
          <cell r="CX68" t="str">
            <v>-</v>
          </cell>
          <cell r="CY68">
            <v>0</v>
          </cell>
          <cell r="CZ68" t="str">
            <v>-</v>
          </cell>
          <cell r="DA68">
            <v>0</v>
          </cell>
          <cell r="DB68" t="str">
            <v>-</v>
          </cell>
          <cell r="DC68">
            <v>0</v>
          </cell>
          <cell r="DD68" t="str">
            <v>-</v>
          </cell>
          <cell r="DE68">
            <v>0</v>
          </cell>
          <cell r="DF68" t="str">
            <v>-</v>
          </cell>
          <cell r="DG68">
            <v>0</v>
          </cell>
          <cell r="DH68" t="str">
            <v>-</v>
          </cell>
          <cell r="DI68">
            <v>0</v>
          </cell>
          <cell r="DJ68" t="str">
            <v>-</v>
          </cell>
          <cell r="DK68">
            <v>0</v>
          </cell>
          <cell r="DL68" t="str">
            <v>-</v>
          </cell>
          <cell r="DM68">
            <v>0</v>
          </cell>
          <cell r="DN68" t="str">
            <v>-</v>
          </cell>
          <cell r="DO68">
            <v>0</v>
          </cell>
          <cell r="DP68" t="str">
            <v>-</v>
          </cell>
          <cell r="DQ68">
            <v>0</v>
          </cell>
          <cell r="DR68" t="str">
            <v>-</v>
          </cell>
          <cell r="DS68">
            <v>0</v>
          </cell>
          <cell r="DT68" t="str">
            <v>-</v>
          </cell>
          <cell r="DU68">
            <v>0</v>
          </cell>
          <cell r="DV68" t="str">
            <v>-</v>
          </cell>
          <cell r="DW68">
            <v>0</v>
          </cell>
          <cell r="DX68" t="str">
            <v>-</v>
          </cell>
          <cell r="DY68">
            <v>0</v>
          </cell>
        </row>
        <row r="69">
          <cell r="C69">
            <v>700000176</v>
          </cell>
          <cell r="D69" t="str">
            <v>SECTOR CAUDAL CECILIA</v>
          </cell>
          <cell r="E69">
            <v>2025</v>
          </cell>
          <cell r="F69">
            <v>202515</v>
          </cell>
          <cell r="G69">
            <v>1436</v>
          </cell>
          <cell r="H69">
            <v>1461</v>
          </cell>
          <cell r="I69">
            <v>666</v>
          </cell>
          <cell r="J69" t="str">
            <v>-</v>
          </cell>
          <cell r="K69">
            <v>2</v>
          </cell>
          <cell r="L69">
            <v>7</v>
          </cell>
          <cell r="M69">
            <v>901</v>
          </cell>
          <cell r="N69">
            <v>925</v>
          </cell>
          <cell r="O69">
            <v>0</v>
          </cell>
          <cell r="P69" t="str">
            <v>-</v>
          </cell>
          <cell r="Q69">
            <v>1</v>
          </cell>
          <cell r="R69" t="str">
            <v>-</v>
          </cell>
          <cell r="S69">
            <v>6</v>
          </cell>
          <cell r="T69" t="str">
            <v>-</v>
          </cell>
          <cell r="U69">
            <v>898</v>
          </cell>
          <cell r="V69" t="str">
            <v>-</v>
          </cell>
          <cell r="W69">
            <v>2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740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376</v>
          </cell>
          <cell r="AH69" t="str">
            <v>-</v>
          </cell>
          <cell r="AI69" t="str">
            <v>-</v>
          </cell>
          <cell r="AJ69" t="str">
            <v>-</v>
          </cell>
          <cell r="AK69">
            <v>161</v>
          </cell>
          <cell r="AL69" t="str">
            <v>-</v>
          </cell>
          <cell r="AM69">
            <v>62.743732590529241</v>
          </cell>
          <cell r="AN69">
            <v>64.2</v>
          </cell>
          <cell r="AO69">
            <v>215</v>
          </cell>
          <cell r="AP69" t="str">
            <v>-</v>
          </cell>
          <cell r="AQ69">
            <v>308</v>
          </cell>
          <cell r="AR69" t="str">
            <v>-</v>
          </cell>
          <cell r="AS69">
            <v>0</v>
          </cell>
          <cell r="AT69" t="str">
            <v>-</v>
          </cell>
          <cell r="AU69">
            <v>182</v>
          </cell>
          <cell r="AV69" t="str">
            <v>-</v>
          </cell>
          <cell r="AW69">
            <v>35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796</v>
          </cell>
          <cell r="BB69">
            <v>813</v>
          </cell>
          <cell r="BC69">
            <v>55.431754874651809</v>
          </cell>
          <cell r="BD69">
            <v>56.5</v>
          </cell>
          <cell r="BE69" t="str">
            <v>-</v>
          </cell>
          <cell r="BF69" t="str">
            <v>-</v>
          </cell>
          <cell r="BG69">
            <v>659187.87</v>
          </cell>
          <cell r="BH69">
            <v>562081</v>
          </cell>
          <cell r="BI69">
            <v>593928269.95000005</v>
          </cell>
          <cell r="BJ69">
            <v>519924751</v>
          </cell>
          <cell r="BK69">
            <v>592174631</v>
          </cell>
          <cell r="BL69" t="str">
            <v>-</v>
          </cell>
          <cell r="BM69">
            <v>1753638.95</v>
          </cell>
          <cell r="BN69" t="str">
            <v>-</v>
          </cell>
          <cell r="BO69">
            <v>498161810.94999999</v>
          </cell>
          <cell r="BP69" t="str">
            <v>-</v>
          </cell>
          <cell r="BQ69">
            <v>1753638.95</v>
          </cell>
          <cell r="BR69" t="str">
            <v>-</v>
          </cell>
          <cell r="BS69">
            <v>863</v>
          </cell>
          <cell r="BT69" t="str">
            <v>-</v>
          </cell>
          <cell r="BU69">
            <v>496408172</v>
          </cell>
          <cell r="BV69" t="str">
            <v>-</v>
          </cell>
          <cell r="BW69">
            <v>525</v>
          </cell>
          <cell r="BX69" t="str">
            <v>-</v>
          </cell>
          <cell r="BY69">
            <v>404</v>
          </cell>
          <cell r="BZ69" t="str">
            <v>-</v>
          </cell>
          <cell r="CA69">
            <v>81671038</v>
          </cell>
          <cell r="CB69" t="str">
            <v>-</v>
          </cell>
          <cell r="CC69">
            <v>496</v>
          </cell>
          <cell r="CD69" t="str">
            <v>-</v>
          </cell>
          <cell r="CE69">
            <v>446</v>
          </cell>
          <cell r="CF69" t="str">
            <v>-</v>
          </cell>
          <cell r="CG69">
            <v>0</v>
          </cell>
          <cell r="CH69" t="str">
            <v>-</v>
          </cell>
          <cell r="CI69">
            <v>204</v>
          </cell>
          <cell r="CJ69" t="str">
            <v>-</v>
          </cell>
          <cell r="CK69">
            <v>37</v>
          </cell>
          <cell r="CL69" t="str">
            <v>-</v>
          </cell>
          <cell r="CM69">
            <v>14095421</v>
          </cell>
          <cell r="CN69" t="str">
            <v>-</v>
          </cell>
          <cell r="CO69">
            <v>95766459</v>
          </cell>
          <cell r="CP69" t="str">
            <v>-</v>
          </cell>
          <cell r="CQ69">
            <v>0</v>
          </cell>
          <cell r="CR69" t="str">
            <v>-</v>
          </cell>
          <cell r="CS69">
            <v>14</v>
          </cell>
          <cell r="CT69" t="str">
            <v>-</v>
          </cell>
          <cell r="CU69">
            <v>286</v>
          </cell>
          <cell r="CV69">
            <v>269</v>
          </cell>
          <cell r="CW69">
            <v>134</v>
          </cell>
          <cell r="CX69">
            <v>138</v>
          </cell>
          <cell r="CY69">
            <v>115</v>
          </cell>
          <cell r="CZ69">
            <v>110</v>
          </cell>
          <cell r="DA69">
            <v>68</v>
          </cell>
          <cell r="DB69">
            <v>70</v>
          </cell>
          <cell r="DC69">
            <v>48</v>
          </cell>
          <cell r="DD69">
            <v>53</v>
          </cell>
          <cell r="DE69">
            <v>35</v>
          </cell>
          <cell r="DF69">
            <v>33</v>
          </cell>
          <cell r="DG69">
            <v>151</v>
          </cell>
          <cell r="DH69">
            <v>156</v>
          </cell>
          <cell r="DI69">
            <v>41</v>
          </cell>
          <cell r="DJ69" t="str">
            <v>-</v>
          </cell>
          <cell r="DK69">
            <v>344</v>
          </cell>
          <cell r="DL69" t="str">
            <v>-</v>
          </cell>
          <cell r="DM69">
            <v>426</v>
          </cell>
          <cell r="DN69" t="str">
            <v>-</v>
          </cell>
          <cell r="DO69">
            <v>427</v>
          </cell>
          <cell r="DP69" t="str">
            <v>-</v>
          </cell>
          <cell r="DQ69">
            <v>0</v>
          </cell>
          <cell r="DR69" t="str">
            <v>-</v>
          </cell>
          <cell r="DS69">
            <v>203</v>
          </cell>
          <cell r="DT69" t="str">
            <v>-</v>
          </cell>
          <cell r="DU69">
            <v>36</v>
          </cell>
          <cell r="DV69" t="str">
            <v>-</v>
          </cell>
          <cell r="DW69">
            <v>0</v>
          </cell>
          <cell r="DX69" t="str">
            <v>-</v>
          </cell>
          <cell r="DY69">
            <v>50</v>
          </cell>
        </row>
        <row r="70">
          <cell r="C70">
            <v>700000178</v>
          </cell>
          <cell r="D70" t="str">
            <v>SECTOR DESTELLO KARINA</v>
          </cell>
          <cell r="E70">
            <v>2025</v>
          </cell>
          <cell r="F70">
            <v>202515</v>
          </cell>
          <cell r="G70">
            <v>1618</v>
          </cell>
          <cell r="H70">
            <v>1599</v>
          </cell>
          <cell r="I70">
            <v>620</v>
          </cell>
          <cell r="J70" t="str">
            <v>-</v>
          </cell>
          <cell r="K70">
            <v>35</v>
          </cell>
          <cell r="L70">
            <v>8</v>
          </cell>
          <cell r="M70">
            <v>992</v>
          </cell>
          <cell r="N70">
            <v>994</v>
          </cell>
          <cell r="O70">
            <v>0</v>
          </cell>
          <cell r="P70" t="str">
            <v>-</v>
          </cell>
          <cell r="Q70">
            <v>1</v>
          </cell>
          <cell r="R70" t="str">
            <v>-</v>
          </cell>
          <cell r="S70">
            <v>8</v>
          </cell>
          <cell r="T70" t="str">
            <v>-</v>
          </cell>
          <cell r="U70">
            <v>988</v>
          </cell>
          <cell r="V70" t="str">
            <v>-</v>
          </cell>
          <cell r="W70">
            <v>3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773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486</v>
          </cell>
          <cell r="AH70" t="str">
            <v>-</v>
          </cell>
          <cell r="AI70" t="str">
            <v>-</v>
          </cell>
          <cell r="AJ70" t="str">
            <v>-</v>
          </cell>
          <cell r="AK70">
            <v>219</v>
          </cell>
          <cell r="AL70" t="str">
            <v>-</v>
          </cell>
          <cell r="AM70">
            <v>61.310259579728054</v>
          </cell>
          <cell r="AN70">
            <v>62.5</v>
          </cell>
          <cell r="AO70">
            <v>267</v>
          </cell>
          <cell r="AP70" t="str">
            <v>-</v>
          </cell>
          <cell r="AQ70">
            <v>340</v>
          </cell>
          <cell r="AR70" t="str">
            <v>-</v>
          </cell>
          <cell r="AS70">
            <v>0</v>
          </cell>
          <cell r="AT70" t="str">
            <v>-</v>
          </cell>
          <cell r="AU70">
            <v>142</v>
          </cell>
          <cell r="AV70" t="str">
            <v>-</v>
          </cell>
          <cell r="AW70">
            <v>24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836</v>
          </cell>
          <cell r="BB70">
            <v>847</v>
          </cell>
          <cell r="BC70">
            <v>51.668726823238565</v>
          </cell>
          <cell r="BD70">
            <v>53.2</v>
          </cell>
          <cell r="BE70" t="str">
            <v>-</v>
          </cell>
          <cell r="BF70" t="str">
            <v>-</v>
          </cell>
          <cell r="BG70">
            <v>531091.04</v>
          </cell>
          <cell r="BH70">
            <v>474110</v>
          </cell>
          <cell r="BI70">
            <v>526842307.93000001</v>
          </cell>
          <cell r="BJ70">
            <v>471265190</v>
          </cell>
          <cell r="BK70">
            <v>517217910</v>
          </cell>
          <cell r="BL70" t="str">
            <v>-</v>
          </cell>
          <cell r="BM70">
            <v>9624397.9299999997</v>
          </cell>
          <cell r="BN70" t="str">
            <v>-</v>
          </cell>
          <cell r="BO70">
            <v>430588809.93000001</v>
          </cell>
          <cell r="BP70" t="str">
            <v>-</v>
          </cell>
          <cell r="BQ70">
            <v>9624397.9299999997</v>
          </cell>
          <cell r="BR70" t="str">
            <v>-</v>
          </cell>
          <cell r="BS70">
            <v>905</v>
          </cell>
          <cell r="BT70" t="str">
            <v>-</v>
          </cell>
          <cell r="BU70">
            <v>420964412</v>
          </cell>
          <cell r="BV70" t="str">
            <v>-</v>
          </cell>
          <cell r="BW70">
            <v>593</v>
          </cell>
          <cell r="BX70" t="str">
            <v>-</v>
          </cell>
          <cell r="BY70">
            <v>662</v>
          </cell>
          <cell r="BZ70" t="str">
            <v>-</v>
          </cell>
          <cell r="CA70">
            <v>82987578</v>
          </cell>
          <cell r="CB70" t="str">
            <v>-</v>
          </cell>
          <cell r="CC70">
            <v>554</v>
          </cell>
          <cell r="CD70" t="str">
            <v>-</v>
          </cell>
          <cell r="CE70">
            <v>453</v>
          </cell>
          <cell r="CF70" t="str">
            <v>-</v>
          </cell>
          <cell r="CG70">
            <v>0</v>
          </cell>
          <cell r="CH70" t="str">
            <v>-</v>
          </cell>
          <cell r="CI70">
            <v>152</v>
          </cell>
          <cell r="CJ70" t="str">
            <v>-</v>
          </cell>
          <cell r="CK70">
            <v>26</v>
          </cell>
          <cell r="CL70" t="str">
            <v>-</v>
          </cell>
          <cell r="CM70">
            <v>13265920</v>
          </cell>
          <cell r="CN70" t="str">
            <v>-</v>
          </cell>
          <cell r="CO70">
            <v>96253498</v>
          </cell>
          <cell r="CP70" t="str">
            <v>-</v>
          </cell>
          <cell r="CQ70">
            <v>0</v>
          </cell>
          <cell r="CR70" t="str">
            <v>-</v>
          </cell>
          <cell r="CS70">
            <v>50</v>
          </cell>
          <cell r="CT70" t="str">
            <v>-</v>
          </cell>
          <cell r="CU70">
            <v>314</v>
          </cell>
          <cell r="CV70">
            <v>316</v>
          </cell>
          <cell r="CW70">
            <v>136</v>
          </cell>
          <cell r="CX70">
            <v>144</v>
          </cell>
          <cell r="CY70">
            <v>176</v>
          </cell>
          <cell r="CZ70">
            <v>156</v>
          </cell>
          <cell r="DA70">
            <v>87</v>
          </cell>
          <cell r="DB70">
            <v>83</v>
          </cell>
          <cell r="DC70">
            <v>94</v>
          </cell>
          <cell r="DD70">
            <v>94</v>
          </cell>
          <cell r="DE70">
            <v>48</v>
          </cell>
          <cell r="DF70">
            <v>44</v>
          </cell>
          <cell r="DG70">
            <v>229</v>
          </cell>
          <cell r="DH70">
            <v>221</v>
          </cell>
          <cell r="DI70">
            <v>83</v>
          </cell>
          <cell r="DJ70" t="str">
            <v>-</v>
          </cell>
          <cell r="DK70">
            <v>507</v>
          </cell>
          <cell r="DL70" t="str">
            <v>-</v>
          </cell>
          <cell r="DM70">
            <v>491</v>
          </cell>
          <cell r="DN70" t="str">
            <v>-</v>
          </cell>
          <cell r="DO70">
            <v>442</v>
          </cell>
          <cell r="DP70" t="str">
            <v>-</v>
          </cell>
          <cell r="DQ70">
            <v>0</v>
          </cell>
          <cell r="DR70" t="str">
            <v>-</v>
          </cell>
          <cell r="DS70">
            <v>152</v>
          </cell>
          <cell r="DT70" t="str">
            <v>-</v>
          </cell>
          <cell r="DU70">
            <v>26</v>
          </cell>
          <cell r="DV70" t="str">
            <v>-</v>
          </cell>
          <cell r="DW70">
            <v>0</v>
          </cell>
          <cell r="DX70" t="str">
            <v>-</v>
          </cell>
          <cell r="DY70">
            <v>98</v>
          </cell>
        </row>
        <row r="71">
          <cell r="C71">
            <v>700000180</v>
          </cell>
          <cell r="D71" t="str">
            <v>SECTOR TROPICAL MARIA INES</v>
          </cell>
          <cell r="E71">
            <v>2025</v>
          </cell>
          <cell r="F71">
            <v>202515</v>
          </cell>
          <cell r="G71">
            <v>2157</v>
          </cell>
          <cell r="H71">
            <v>2256</v>
          </cell>
          <cell r="I71">
            <v>738</v>
          </cell>
          <cell r="J71" t="str">
            <v>-</v>
          </cell>
          <cell r="K71">
            <v>-63</v>
          </cell>
          <cell r="L71">
            <v>6</v>
          </cell>
          <cell r="M71">
            <v>751</v>
          </cell>
          <cell r="N71">
            <v>1388</v>
          </cell>
          <cell r="O71">
            <v>0</v>
          </cell>
          <cell r="P71" t="str">
            <v>-</v>
          </cell>
          <cell r="Q71">
            <v>1</v>
          </cell>
          <cell r="R71" t="str">
            <v>-</v>
          </cell>
          <cell r="S71">
            <v>3</v>
          </cell>
          <cell r="T71" t="str">
            <v>-</v>
          </cell>
          <cell r="U71">
            <v>750</v>
          </cell>
          <cell r="V71" t="str">
            <v>-</v>
          </cell>
          <cell r="W71">
            <v>0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566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349</v>
          </cell>
          <cell r="AH71" t="str">
            <v>-</v>
          </cell>
          <cell r="AI71" t="str">
            <v>-</v>
          </cell>
          <cell r="AJ71" t="str">
            <v>-</v>
          </cell>
          <cell r="AK71">
            <v>184</v>
          </cell>
          <cell r="AL71" t="str">
            <v>-</v>
          </cell>
          <cell r="AM71">
            <v>34.816875289754293</v>
          </cell>
          <cell r="AN71">
            <v>62.1</v>
          </cell>
          <cell r="AO71">
            <v>165</v>
          </cell>
          <cell r="AP71" t="str">
            <v>-</v>
          </cell>
          <cell r="AQ71">
            <v>271</v>
          </cell>
          <cell r="AR71" t="str">
            <v>-</v>
          </cell>
          <cell r="AS71">
            <v>0</v>
          </cell>
          <cell r="AT71" t="str">
            <v>-</v>
          </cell>
          <cell r="AU71">
            <v>113</v>
          </cell>
          <cell r="AV71" t="str">
            <v>-</v>
          </cell>
          <cell r="AW71">
            <v>17</v>
          </cell>
          <cell r="AX71" t="str">
            <v>-</v>
          </cell>
          <cell r="AY71" t="str">
            <v>-</v>
          </cell>
          <cell r="AZ71" t="str">
            <v>-</v>
          </cell>
          <cell r="BA71">
            <v>663</v>
          </cell>
          <cell r="BB71">
            <v>1231</v>
          </cell>
          <cell r="BC71">
            <v>30.737134909596662</v>
          </cell>
          <cell r="BD71">
            <v>55.1</v>
          </cell>
          <cell r="BE71" t="str">
            <v>-</v>
          </cell>
          <cell r="BF71" t="str">
            <v>-</v>
          </cell>
          <cell r="BG71">
            <v>472981.83</v>
          </cell>
          <cell r="BH71">
            <v>401224</v>
          </cell>
          <cell r="BI71">
            <v>355209357</v>
          </cell>
          <cell r="BJ71">
            <v>556899282</v>
          </cell>
          <cell r="BK71">
            <v>354884380</v>
          </cell>
          <cell r="BL71" t="str">
            <v>-</v>
          </cell>
          <cell r="BM71">
            <v>324977</v>
          </cell>
          <cell r="BN71" t="str">
            <v>-</v>
          </cell>
          <cell r="BO71">
            <v>265378335</v>
          </cell>
          <cell r="BP71" t="str">
            <v>-</v>
          </cell>
          <cell r="BQ71">
            <v>324977</v>
          </cell>
          <cell r="BR71" t="str">
            <v>-</v>
          </cell>
          <cell r="BS71">
            <v>670</v>
          </cell>
          <cell r="BT71" t="str">
            <v>-</v>
          </cell>
          <cell r="BU71">
            <v>265053358</v>
          </cell>
          <cell r="BV71" t="str">
            <v>-</v>
          </cell>
          <cell r="BW71">
            <v>515</v>
          </cell>
          <cell r="BX71" t="str">
            <v>-</v>
          </cell>
          <cell r="BY71">
            <v>798</v>
          </cell>
          <cell r="BZ71" t="str">
            <v>-</v>
          </cell>
          <cell r="CA71">
            <v>77390100</v>
          </cell>
          <cell r="CB71" t="str">
            <v>-</v>
          </cell>
          <cell r="CC71">
            <v>896</v>
          </cell>
          <cell r="CD71" t="str">
            <v>-</v>
          </cell>
          <cell r="CE71">
            <v>602</v>
          </cell>
          <cell r="CF71" t="str">
            <v>-</v>
          </cell>
          <cell r="CG71">
            <v>0</v>
          </cell>
          <cell r="CH71" t="str">
            <v>-</v>
          </cell>
          <cell r="CI71">
            <v>148</v>
          </cell>
          <cell r="CJ71" t="str">
            <v>-</v>
          </cell>
          <cell r="CK71">
            <v>18</v>
          </cell>
          <cell r="CL71" t="str">
            <v>-</v>
          </cell>
          <cell r="CM71">
            <v>12440922</v>
          </cell>
          <cell r="CN71" t="str">
            <v>-</v>
          </cell>
          <cell r="CO71">
            <v>89831022</v>
          </cell>
          <cell r="CP71" t="str">
            <v>-</v>
          </cell>
          <cell r="CQ71">
            <v>0</v>
          </cell>
          <cell r="CR71" t="str">
            <v>-</v>
          </cell>
          <cell r="CS71">
            <v>-22</v>
          </cell>
          <cell r="CT71" t="str">
            <v>-</v>
          </cell>
          <cell r="CU71">
            <v>869</v>
          </cell>
          <cell r="CV71">
            <v>446</v>
          </cell>
          <cell r="CW71">
            <v>278</v>
          </cell>
          <cell r="CX71">
            <v>221</v>
          </cell>
          <cell r="CY71">
            <v>259</v>
          </cell>
          <cell r="CZ71">
            <v>180</v>
          </cell>
          <cell r="DA71">
            <v>133</v>
          </cell>
          <cell r="DB71">
            <v>108</v>
          </cell>
          <cell r="DC71">
            <v>89</v>
          </cell>
          <cell r="DD71">
            <v>93</v>
          </cell>
          <cell r="DE71">
            <v>83</v>
          </cell>
          <cell r="DF71">
            <v>72</v>
          </cell>
          <cell r="DG71">
            <v>305</v>
          </cell>
          <cell r="DH71">
            <v>273</v>
          </cell>
          <cell r="DI71">
            <v>55</v>
          </cell>
          <cell r="DJ71" t="str">
            <v>-</v>
          </cell>
          <cell r="DK71">
            <v>662</v>
          </cell>
          <cell r="DL71" t="str">
            <v>-</v>
          </cell>
          <cell r="DM71">
            <v>756</v>
          </cell>
          <cell r="DN71" t="str">
            <v>-</v>
          </cell>
          <cell r="DO71">
            <v>573</v>
          </cell>
          <cell r="DP71" t="str">
            <v>-</v>
          </cell>
          <cell r="DQ71">
            <v>0</v>
          </cell>
          <cell r="DR71" t="str">
            <v>-</v>
          </cell>
          <cell r="DS71">
            <v>147</v>
          </cell>
          <cell r="DT71" t="str">
            <v>-</v>
          </cell>
          <cell r="DU71">
            <v>18</v>
          </cell>
          <cell r="DV71" t="str">
            <v>-</v>
          </cell>
          <cell r="DW71">
            <v>0</v>
          </cell>
          <cell r="DX71" t="str">
            <v>-</v>
          </cell>
          <cell r="DY71">
            <v>62</v>
          </cell>
        </row>
        <row r="72">
          <cell r="C72">
            <v>700000182</v>
          </cell>
          <cell r="D72" t="str">
            <v>SECTOR MANIGUA PAOLA</v>
          </cell>
          <cell r="E72">
            <v>2025</v>
          </cell>
          <cell r="F72">
            <v>202515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 t="str">
            <v>-</v>
          </cell>
          <cell r="BB72" t="str">
            <v>-</v>
          </cell>
          <cell r="BC72" t="str">
            <v>-</v>
          </cell>
          <cell r="BD72" t="str">
            <v>-</v>
          </cell>
          <cell r="BE72" t="str">
            <v>-</v>
          </cell>
          <cell r="BF72" t="str">
            <v>-</v>
          </cell>
          <cell r="BG72" t="str">
            <v>-</v>
          </cell>
          <cell r="BH72" t="str">
            <v>-</v>
          </cell>
          <cell r="BI72" t="str">
            <v>-</v>
          </cell>
          <cell r="BJ72" t="str">
            <v>-</v>
          </cell>
          <cell r="BK72" t="str">
            <v>-</v>
          </cell>
          <cell r="BL72" t="str">
            <v>-</v>
          </cell>
          <cell r="BM72" t="str">
            <v>-</v>
          </cell>
          <cell r="BN72" t="str">
            <v>-</v>
          </cell>
          <cell r="BO72" t="str">
            <v>-</v>
          </cell>
          <cell r="BP72" t="str">
            <v>-</v>
          </cell>
          <cell r="BQ72" t="str">
            <v>-</v>
          </cell>
          <cell r="BR72" t="str">
            <v>-</v>
          </cell>
          <cell r="BS72" t="str">
            <v>-</v>
          </cell>
          <cell r="BT72" t="str">
            <v>-</v>
          </cell>
          <cell r="BU72" t="str">
            <v>-</v>
          </cell>
          <cell r="BV72" t="str">
            <v>-</v>
          </cell>
          <cell r="BW72" t="str">
            <v>-</v>
          </cell>
          <cell r="BX72" t="str">
            <v>-</v>
          </cell>
          <cell r="BY72" t="str">
            <v>-</v>
          </cell>
          <cell r="BZ72" t="str">
            <v>-</v>
          </cell>
          <cell r="CA72" t="str">
            <v>-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 t="str">
            <v>-</v>
          </cell>
          <cell r="CN72" t="str">
            <v>-</v>
          </cell>
          <cell r="CO72" t="str">
            <v>-</v>
          </cell>
          <cell r="CP72" t="str">
            <v>-</v>
          </cell>
          <cell r="CQ72" t="str">
            <v>-</v>
          </cell>
          <cell r="CR72" t="str">
            <v>-</v>
          </cell>
          <cell r="CS72" t="str">
            <v>-</v>
          </cell>
          <cell r="CT72" t="str">
            <v>-</v>
          </cell>
          <cell r="CU72" t="str">
            <v>-</v>
          </cell>
          <cell r="CV72" t="str">
            <v>-</v>
          </cell>
          <cell r="CW72" t="str">
            <v>-</v>
          </cell>
          <cell r="CX72" t="str">
            <v>-</v>
          </cell>
          <cell r="CY72" t="str">
            <v>-</v>
          </cell>
          <cell r="CZ72" t="str">
            <v>-</v>
          </cell>
          <cell r="DA72" t="str">
            <v>-</v>
          </cell>
          <cell r="DB72" t="str">
            <v>-</v>
          </cell>
          <cell r="DC72" t="str">
            <v>-</v>
          </cell>
          <cell r="DD72" t="str">
            <v>-</v>
          </cell>
          <cell r="DE72" t="str">
            <v>-</v>
          </cell>
          <cell r="DF72" t="str">
            <v>-</v>
          </cell>
          <cell r="DG72" t="str">
            <v>-</v>
          </cell>
          <cell r="DH72" t="str">
            <v>-</v>
          </cell>
          <cell r="DI72" t="str">
            <v>-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 t="str">
            <v>-</v>
          </cell>
          <cell r="DX72" t="str">
            <v>-</v>
          </cell>
          <cell r="DY72" t="str">
            <v>-</v>
          </cell>
        </row>
        <row r="73">
          <cell r="C73">
            <v>700000183</v>
          </cell>
          <cell r="D73" t="str">
            <v>SECTOR PRIPRIOCA KELLY</v>
          </cell>
          <cell r="E73">
            <v>2025</v>
          </cell>
          <cell r="F73">
            <v>202515</v>
          </cell>
          <cell r="G73">
            <v>1063</v>
          </cell>
          <cell r="H73">
            <v>1180</v>
          </cell>
          <cell r="I73">
            <v>450</v>
          </cell>
          <cell r="J73" t="str">
            <v>-</v>
          </cell>
          <cell r="K73">
            <v>-25</v>
          </cell>
          <cell r="L73">
            <v>8</v>
          </cell>
          <cell r="M73">
            <v>521</v>
          </cell>
          <cell r="N73">
            <v>689</v>
          </cell>
          <cell r="O73">
            <v>0</v>
          </cell>
          <cell r="P73" t="str">
            <v>-</v>
          </cell>
          <cell r="Q73">
            <v>1</v>
          </cell>
          <cell r="R73" t="str">
            <v>-</v>
          </cell>
          <cell r="S73">
            <v>4</v>
          </cell>
          <cell r="T73" t="str">
            <v>-</v>
          </cell>
          <cell r="U73">
            <v>519</v>
          </cell>
          <cell r="V73" t="str">
            <v>-</v>
          </cell>
          <cell r="W73">
            <v>1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431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210</v>
          </cell>
          <cell r="AH73" t="str">
            <v>-</v>
          </cell>
          <cell r="AI73" t="str">
            <v>-</v>
          </cell>
          <cell r="AJ73" t="str">
            <v>-</v>
          </cell>
          <cell r="AK73">
            <v>90</v>
          </cell>
          <cell r="AL73" t="str">
            <v>-</v>
          </cell>
          <cell r="AM73">
            <v>49.012229539040455</v>
          </cell>
          <cell r="AN73">
            <v>62.8</v>
          </cell>
          <cell r="AO73">
            <v>120</v>
          </cell>
          <cell r="AP73" t="str">
            <v>-</v>
          </cell>
          <cell r="AQ73">
            <v>200</v>
          </cell>
          <cell r="AR73" t="str">
            <v>-</v>
          </cell>
          <cell r="AS73">
            <v>0</v>
          </cell>
          <cell r="AT73" t="str">
            <v>-</v>
          </cell>
          <cell r="AU73">
            <v>93</v>
          </cell>
          <cell r="AV73" t="str">
            <v>-</v>
          </cell>
          <cell r="AW73">
            <v>18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470</v>
          </cell>
          <cell r="BB73">
            <v>595</v>
          </cell>
          <cell r="BC73">
            <v>44.214487300094078</v>
          </cell>
          <cell r="BD73">
            <v>54.2</v>
          </cell>
          <cell r="BE73" t="str">
            <v>-</v>
          </cell>
          <cell r="BF73" t="str">
            <v>-</v>
          </cell>
          <cell r="BG73">
            <v>628726.06999999995</v>
          </cell>
          <cell r="BH73">
            <v>499724</v>
          </cell>
          <cell r="BI73">
            <v>327566281.05000001</v>
          </cell>
          <cell r="BJ73">
            <v>344309924</v>
          </cell>
          <cell r="BK73">
            <v>326746438</v>
          </cell>
          <cell r="BL73" t="str">
            <v>-</v>
          </cell>
          <cell r="BM73">
            <v>819843.04999999993</v>
          </cell>
          <cell r="BN73" t="str">
            <v>-</v>
          </cell>
          <cell r="BO73">
            <v>246567465.04999998</v>
          </cell>
          <cell r="BP73" t="str">
            <v>-</v>
          </cell>
          <cell r="BQ73">
            <v>819843.04999999993</v>
          </cell>
          <cell r="BR73" t="str">
            <v>-</v>
          </cell>
          <cell r="BS73">
            <v>452</v>
          </cell>
          <cell r="BT73" t="str">
            <v>-</v>
          </cell>
          <cell r="BU73">
            <v>245747622</v>
          </cell>
          <cell r="BV73" t="str">
            <v>-</v>
          </cell>
          <cell r="BW73">
            <v>382</v>
          </cell>
          <cell r="BX73" t="str">
            <v>-</v>
          </cell>
          <cell r="BY73">
            <v>347</v>
          </cell>
          <cell r="BZ73" t="str">
            <v>-</v>
          </cell>
          <cell r="CA73">
            <v>71356848</v>
          </cell>
          <cell r="CB73" t="str">
            <v>-</v>
          </cell>
          <cell r="CC73">
            <v>404</v>
          </cell>
          <cell r="CD73" t="str">
            <v>-</v>
          </cell>
          <cell r="CE73">
            <v>331</v>
          </cell>
          <cell r="CF73" t="str">
            <v>-</v>
          </cell>
          <cell r="CG73">
            <v>0</v>
          </cell>
          <cell r="CH73" t="str">
            <v>-</v>
          </cell>
          <cell r="CI73">
            <v>110</v>
          </cell>
          <cell r="CJ73" t="str">
            <v>-</v>
          </cell>
          <cell r="CK73">
            <v>18</v>
          </cell>
          <cell r="CL73" t="str">
            <v>-</v>
          </cell>
          <cell r="CM73">
            <v>9641968</v>
          </cell>
          <cell r="CN73" t="str">
            <v>-</v>
          </cell>
          <cell r="CO73">
            <v>80998816</v>
          </cell>
          <cell r="CP73" t="str">
            <v>-</v>
          </cell>
          <cell r="CQ73">
            <v>0</v>
          </cell>
          <cell r="CR73" t="str">
            <v>-</v>
          </cell>
          <cell r="CS73">
            <v>-14</v>
          </cell>
          <cell r="CT73" t="str">
            <v>-</v>
          </cell>
          <cell r="CU73">
            <v>334</v>
          </cell>
          <cell r="CV73">
            <v>229</v>
          </cell>
          <cell r="CW73">
            <v>101</v>
          </cell>
          <cell r="CX73">
            <v>98</v>
          </cell>
          <cell r="CY73">
            <v>107</v>
          </cell>
          <cell r="CZ73">
            <v>91</v>
          </cell>
          <cell r="DA73">
            <v>58</v>
          </cell>
          <cell r="DB73">
            <v>50</v>
          </cell>
          <cell r="DC73">
            <v>54</v>
          </cell>
          <cell r="DD73">
            <v>53</v>
          </cell>
          <cell r="DE73">
            <v>35</v>
          </cell>
          <cell r="DF73">
            <v>32</v>
          </cell>
          <cell r="DG73">
            <v>147</v>
          </cell>
          <cell r="DH73">
            <v>135</v>
          </cell>
          <cell r="DI73">
            <v>13</v>
          </cell>
          <cell r="DJ73" t="str">
            <v>-</v>
          </cell>
          <cell r="DK73">
            <v>270</v>
          </cell>
          <cell r="DL73" t="str">
            <v>-</v>
          </cell>
          <cell r="DM73">
            <v>343</v>
          </cell>
          <cell r="DN73" t="str">
            <v>-</v>
          </cell>
          <cell r="DO73">
            <v>324</v>
          </cell>
          <cell r="DP73" t="str">
            <v>-</v>
          </cell>
          <cell r="DQ73">
            <v>0</v>
          </cell>
          <cell r="DR73" t="str">
            <v>-</v>
          </cell>
          <cell r="DS73">
            <v>108</v>
          </cell>
          <cell r="DT73" t="str">
            <v>-</v>
          </cell>
          <cell r="DU73">
            <v>18</v>
          </cell>
          <cell r="DV73" t="str">
            <v>-</v>
          </cell>
          <cell r="DW73">
            <v>0</v>
          </cell>
          <cell r="DX73" t="str">
            <v>-</v>
          </cell>
          <cell r="DY73">
            <v>21</v>
          </cell>
        </row>
        <row r="74">
          <cell r="C74">
            <v>700000186</v>
          </cell>
          <cell r="D74" t="str">
            <v>SECTOR MIRRA PATRICIA</v>
          </cell>
          <cell r="E74">
            <v>2025</v>
          </cell>
          <cell r="F74">
            <v>202515</v>
          </cell>
          <cell r="G74">
            <v>1105</v>
          </cell>
          <cell r="H74">
            <v>1186</v>
          </cell>
          <cell r="I74">
            <v>546</v>
          </cell>
          <cell r="J74" t="str">
            <v>-</v>
          </cell>
          <cell r="K74">
            <v>2</v>
          </cell>
          <cell r="L74">
            <v>7</v>
          </cell>
          <cell r="M74">
            <v>674</v>
          </cell>
          <cell r="N74">
            <v>718</v>
          </cell>
          <cell r="O74">
            <v>0</v>
          </cell>
          <cell r="P74" t="str">
            <v>-</v>
          </cell>
          <cell r="Q74">
            <v>4</v>
          </cell>
          <cell r="R74" t="str">
            <v>-</v>
          </cell>
          <cell r="S74">
            <v>4</v>
          </cell>
          <cell r="T74" t="str">
            <v>-</v>
          </cell>
          <cell r="U74">
            <v>670</v>
          </cell>
          <cell r="V74" t="str">
            <v>-</v>
          </cell>
          <cell r="W74">
            <v>0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570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237</v>
          </cell>
          <cell r="AH74" t="str">
            <v>-</v>
          </cell>
          <cell r="AI74" t="str">
            <v>-</v>
          </cell>
          <cell r="AJ74" t="str">
            <v>-</v>
          </cell>
          <cell r="AK74">
            <v>104</v>
          </cell>
          <cell r="AL74" t="str">
            <v>-</v>
          </cell>
          <cell r="AM74">
            <v>60.995475113122176</v>
          </cell>
          <cell r="AN74">
            <v>64.599999999999994</v>
          </cell>
          <cell r="AO74">
            <v>133</v>
          </cell>
          <cell r="AP74" t="str">
            <v>-</v>
          </cell>
          <cell r="AQ74">
            <v>261</v>
          </cell>
          <cell r="AR74" t="str">
            <v>-</v>
          </cell>
          <cell r="AS74">
            <v>0</v>
          </cell>
          <cell r="AT74" t="str">
            <v>-</v>
          </cell>
          <cell r="AU74">
            <v>145</v>
          </cell>
          <cell r="AV74" t="str">
            <v>-</v>
          </cell>
          <cell r="AW74">
            <v>31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611</v>
          </cell>
          <cell r="BB74">
            <v>630</v>
          </cell>
          <cell r="BC74">
            <v>55.294117647058826</v>
          </cell>
          <cell r="BD74">
            <v>56.7</v>
          </cell>
          <cell r="BE74" t="str">
            <v>-</v>
          </cell>
          <cell r="BF74" t="str">
            <v>-</v>
          </cell>
          <cell r="BG74">
            <v>659972.69999999995</v>
          </cell>
          <cell r="BH74">
            <v>567838</v>
          </cell>
          <cell r="BI74">
            <v>444821601.25999999</v>
          </cell>
          <cell r="BJ74">
            <v>407707663</v>
          </cell>
          <cell r="BK74">
            <v>441663197</v>
          </cell>
          <cell r="BL74" t="str">
            <v>-</v>
          </cell>
          <cell r="BM74">
            <v>3158404.26</v>
          </cell>
          <cell r="BN74" t="str">
            <v>-</v>
          </cell>
          <cell r="BO74">
            <v>364300176.25999999</v>
          </cell>
          <cell r="BP74" t="str">
            <v>-</v>
          </cell>
          <cell r="BQ74">
            <v>3158404.26</v>
          </cell>
          <cell r="BR74" t="str">
            <v>-</v>
          </cell>
          <cell r="BS74">
            <v>623</v>
          </cell>
          <cell r="BT74" t="str">
            <v>-</v>
          </cell>
          <cell r="BU74">
            <v>361141772</v>
          </cell>
          <cell r="BV74" t="str">
            <v>-</v>
          </cell>
          <cell r="BW74">
            <v>424</v>
          </cell>
          <cell r="BX74" t="str">
            <v>-</v>
          </cell>
          <cell r="BY74">
            <v>260</v>
          </cell>
          <cell r="BZ74" t="str">
            <v>-</v>
          </cell>
          <cell r="CA74">
            <v>71931096</v>
          </cell>
          <cell r="CB74" t="str">
            <v>-</v>
          </cell>
          <cell r="CC74">
            <v>387</v>
          </cell>
          <cell r="CD74" t="str">
            <v>-</v>
          </cell>
          <cell r="CE74">
            <v>371</v>
          </cell>
          <cell r="CF74" t="str">
            <v>-</v>
          </cell>
          <cell r="CG74">
            <v>0</v>
          </cell>
          <cell r="CH74" t="str">
            <v>-</v>
          </cell>
          <cell r="CI74">
            <v>158</v>
          </cell>
          <cell r="CJ74" t="str">
            <v>-</v>
          </cell>
          <cell r="CK74">
            <v>35</v>
          </cell>
          <cell r="CL74" t="str">
            <v>-</v>
          </cell>
          <cell r="CM74">
            <v>8590329</v>
          </cell>
          <cell r="CN74" t="str">
            <v>-</v>
          </cell>
          <cell r="CO74">
            <v>80521425</v>
          </cell>
          <cell r="CP74" t="str">
            <v>-</v>
          </cell>
          <cell r="CQ74">
            <v>0</v>
          </cell>
          <cell r="CR74" t="str">
            <v>-</v>
          </cell>
          <cell r="CS74">
            <v>-1</v>
          </cell>
          <cell r="CT74" t="str">
            <v>-</v>
          </cell>
          <cell r="CU74">
            <v>219</v>
          </cell>
          <cell r="CV74">
            <v>225</v>
          </cell>
          <cell r="CW74">
            <v>118</v>
          </cell>
          <cell r="CX74">
            <v>115</v>
          </cell>
          <cell r="CY74">
            <v>94</v>
          </cell>
          <cell r="CZ74">
            <v>73</v>
          </cell>
          <cell r="DA74">
            <v>44</v>
          </cell>
          <cell r="DB74">
            <v>37</v>
          </cell>
          <cell r="DC74">
            <v>36</v>
          </cell>
          <cell r="DD74">
            <v>38</v>
          </cell>
          <cell r="DE74">
            <v>26</v>
          </cell>
          <cell r="DF74">
            <v>27</v>
          </cell>
          <cell r="DG74">
            <v>106</v>
          </cell>
          <cell r="DH74">
            <v>102</v>
          </cell>
          <cell r="DI74">
            <v>20</v>
          </cell>
          <cell r="DJ74" t="str">
            <v>-</v>
          </cell>
          <cell r="DK74">
            <v>229</v>
          </cell>
          <cell r="DL74" t="str">
            <v>-</v>
          </cell>
          <cell r="DM74">
            <v>330</v>
          </cell>
          <cell r="DN74" t="str">
            <v>-</v>
          </cell>
          <cell r="DO74">
            <v>355</v>
          </cell>
          <cell r="DP74" t="str">
            <v>-</v>
          </cell>
          <cell r="DQ74">
            <v>0</v>
          </cell>
          <cell r="DR74" t="str">
            <v>-</v>
          </cell>
          <cell r="DS74">
            <v>156</v>
          </cell>
          <cell r="DT74" t="str">
            <v>-</v>
          </cell>
          <cell r="DU74">
            <v>35</v>
          </cell>
          <cell r="DV74" t="str">
            <v>-</v>
          </cell>
          <cell r="DW74">
            <v>0</v>
          </cell>
          <cell r="DX74" t="str">
            <v>-</v>
          </cell>
          <cell r="DY74">
            <v>25</v>
          </cell>
        </row>
        <row r="75">
          <cell r="C75">
            <v>700000187</v>
          </cell>
          <cell r="D75" t="str">
            <v>SECTOR SANDALO MARIA VICTORIA</v>
          </cell>
          <cell r="E75">
            <v>2025</v>
          </cell>
          <cell r="F75">
            <v>202515</v>
          </cell>
          <cell r="G75">
            <v>0</v>
          </cell>
          <cell r="H75" t="str">
            <v>-</v>
          </cell>
          <cell r="I75">
            <v>0</v>
          </cell>
          <cell r="J75" t="str">
            <v>-</v>
          </cell>
          <cell r="K75">
            <v>-98</v>
          </cell>
          <cell r="L75" t="str">
            <v>-</v>
          </cell>
          <cell r="M75">
            <v>0</v>
          </cell>
          <cell r="N75" t="str">
            <v>-</v>
          </cell>
          <cell r="O75">
            <v>0</v>
          </cell>
          <cell r="P75" t="str">
            <v>-</v>
          </cell>
          <cell r="Q75">
            <v>0</v>
          </cell>
          <cell r="R75" t="str">
            <v>-</v>
          </cell>
          <cell r="S75">
            <v>0</v>
          </cell>
          <cell r="T75" t="str">
            <v>-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  <cell r="AH75" t="str">
            <v>-</v>
          </cell>
          <cell r="AI75" t="str">
            <v>-</v>
          </cell>
          <cell r="AJ75" t="str">
            <v>-</v>
          </cell>
          <cell r="AK75">
            <v>0</v>
          </cell>
          <cell r="AL75" t="str">
            <v>-</v>
          </cell>
          <cell r="AM75">
            <v>0</v>
          </cell>
          <cell r="AN75" t="str">
            <v>-</v>
          </cell>
          <cell r="AO75">
            <v>0</v>
          </cell>
          <cell r="AP75" t="str">
            <v>-</v>
          </cell>
          <cell r="AQ75">
            <v>0</v>
          </cell>
          <cell r="AR75" t="str">
            <v>-</v>
          </cell>
          <cell r="AS75">
            <v>0</v>
          </cell>
          <cell r="AT75" t="str">
            <v>-</v>
          </cell>
          <cell r="AU75">
            <v>0</v>
          </cell>
          <cell r="AV75" t="str">
            <v>-</v>
          </cell>
          <cell r="AW75">
            <v>0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0</v>
          </cell>
          <cell r="BB75" t="str">
            <v>-</v>
          </cell>
          <cell r="BC75">
            <v>0</v>
          </cell>
          <cell r="BD75" t="str">
            <v>-</v>
          </cell>
          <cell r="BE75" t="str">
            <v>-</v>
          </cell>
          <cell r="BF75" t="str">
            <v>-</v>
          </cell>
          <cell r="BG75">
            <v>0</v>
          </cell>
          <cell r="BH75" t="str">
            <v>-</v>
          </cell>
          <cell r="BI75">
            <v>0</v>
          </cell>
          <cell r="BJ75" t="str">
            <v>-</v>
          </cell>
          <cell r="BK75">
            <v>0</v>
          </cell>
          <cell r="BL75" t="str">
            <v>-</v>
          </cell>
          <cell r="BM75">
            <v>0</v>
          </cell>
          <cell r="BN75" t="str">
            <v>-</v>
          </cell>
          <cell r="BO75">
            <v>0</v>
          </cell>
          <cell r="BP75" t="str">
            <v>-</v>
          </cell>
          <cell r="BQ75">
            <v>0</v>
          </cell>
          <cell r="BR75" t="str">
            <v>-</v>
          </cell>
          <cell r="BS75">
            <v>0</v>
          </cell>
          <cell r="BT75" t="str">
            <v>-</v>
          </cell>
          <cell r="BU75">
            <v>0</v>
          </cell>
          <cell r="BV75" t="str">
            <v>-</v>
          </cell>
          <cell r="BW75">
            <v>0</v>
          </cell>
          <cell r="BX75" t="str">
            <v>-</v>
          </cell>
          <cell r="BY75">
            <v>0</v>
          </cell>
          <cell r="BZ75" t="str">
            <v>-</v>
          </cell>
          <cell r="CA75">
            <v>0</v>
          </cell>
          <cell r="CB75" t="str">
            <v>-</v>
          </cell>
          <cell r="CC75">
            <v>0</v>
          </cell>
          <cell r="CD75" t="str">
            <v>-</v>
          </cell>
          <cell r="CE75">
            <v>0</v>
          </cell>
          <cell r="CF75" t="str">
            <v>-</v>
          </cell>
          <cell r="CG75">
            <v>0</v>
          </cell>
          <cell r="CH75" t="str">
            <v>-</v>
          </cell>
          <cell r="CI75">
            <v>0</v>
          </cell>
          <cell r="CJ75" t="str">
            <v>-</v>
          </cell>
          <cell r="CK75">
            <v>0</v>
          </cell>
          <cell r="CL75" t="str">
            <v>-</v>
          </cell>
          <cell r="CM75">
            <v>0</v>
          </cell>
          <cell r="CN75" t="str">
            <v>-</v>
          </cell>
          <cell r="CO75">
            <v>0</v>
          </cell>
          <cell r="CP75" t="str">
            <v>-</v>
          </cell>
          <cell r="CQ75">
            <v>0</v>
          </cell>
          <cell r="CR75" t="str">
            <v>-</v>
          </cell>
          <cell r="CS75">
            <v>0</v>
          </cell>
          <cell r="CT75" t="str">
            <v>-</v>
          </cell>
          <cell r="CU75">
            <v>0</v>
          </cell>
          <cell r="CV75" t="str">
            <v>-</v>
          </cell>
          <cell r="CW75">
            <v>0</v>
          </cell>
          <cell r="CX75" t="str">
            <v>-</v>
          </cell>
          <cell r="CY75">
            <v>0</v>
          </cell>
          <cell r="CZ75" t="str">
            <v>-</v>
          </cell>
          <cell r="DA75">
            <v>0</v>
          </cell>
          <cell r="DB75" t="str">
            <v>-</v>
          </cell>
          <cell r="DC75">
            <v>0</v>
          </cell>
          <cell r="DD75" t="str">
            <v>-</v>
          </cell>
          <cell r="DE75">
            <v>0</v>
          </cell>
          <cell r="DF75" t="str">
            <v>-</v>
          </cell>
          <cell r="DG75">
            <v>0</v>
          </cell>
          <cell r="DH75" t="str">
            <v>-</v>
          </cell>
          <cell r="DI75">
            <v>0</v>
          </cell>
          <cell r="DJ75" t="str">
            <v>-</v>
          </cell>
          <cell r="DK75">
            <v>0</v>
          </cell>
          <cell r="DL75" t="str">
            <v>-</v>
          </cell>
          <cell r="DM75">
            <v>0</v>
          </cell>
          <cell r="DN75" t="str">
            <v>-</v>
          </cell>
          <cell r="DO75">
            <v>0</v>
          </cell>
          <cell r="DP75" t="str">
            <v>-</v>
          </cell>
          <cell r="DQ75">
            <v>0</v>
          </cell>
          <cell r="DR75" t="str">
            <v>-</v>
          </cell>
          <cell r="DS75">
            <v>0</v>
          </cell>
          <cell r="DT75" t="str">
            <v>-</v>
          </cell>
          <cell r="DU75">
            <v>0</v>
          </cell>
          <cell r="DV75" t="str">
            <v>-</v>
          </cell>
          <cell r="DW75">
            <v>0</v>
          </cell>
          <cell r="DX75" t="str">
            <v>-</v>
          </cell>
          <cell r="DY75">
            <v>0</v>
          </cell>
        </row>
        <row r="76">
          <cell r="C76">
            <v>700000188</v>
          </cell>
          <cell r="D76" t="str">
            <v>SECTOR PARAÍSO ROSARIO</v>
          </cell>
          <cell r="E76">
            <v>2025</v>
          </cell>
          <cell r="F76">
            <v>202515</v>
          </cell>
          <cell r="G76">
            <v>1634</v>
          </cell>
          <cell r="H76">
            <v>1783</v>
          </cell>
          <cell r="I76">
            <v>691</v>
          </cell>
          <cell r="J76" t="str">
            <v>-</v>
          </cell>
          <cell r="K76">
            <v>-100</v>
          </cell>
          <cell r="L76">
            <v>8</v>
          </cell>
          <cell r="M76">
            <v>283</v>
          </cell>
          <cell r="N76">
            <v>1084</v>
          </cell>
          <cell r="O76">
            <v>0</v>
          </cell>
          <cell r="P76" t="str">
            <v>-</v>
          </cell>
          <cell r="Q76">
            <v>2</v>
          </cell>
          <cell r="R76" t="str">
            <v>-</v>
          </cell>
          <cell r="S76">
            <v>6</v>
          </cell>
          <cell r="T76" t="str">
            <v>-</v>
          </cell>
          <cell r="U76">
            <v>280</v>
          </cell>
          <cell r="V76" t="str">
            <v>-</v>
          </cell>
          <cell r="W76">
            <v>1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255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66</v>
          </cell>
          <cell r="AH76" t="str">
            <v>-</v>
          </cell>
          <cell r="AI76" t="str">
            <v>-</v>
          </cell>
          <cell r="AJ76" t="str">
            <v>-</v>
          </cell>
          <cell r="AK76">
            <v>27</v>
          </cell>
          <cell r="AL76" t="str">
            <v>-</v>
          </cell>
          <cell r="AM76">
            <v>17.319461444308445</v>
          </cell>
          <cell r="AN76">
            <v>62.2</v>
          </cell>
          <cell r="AO76">
            <v>39</v>
          </cell>
          <cell r="AP76" t="str">
            <v>-</v>
          </cell>
          <cell r="AQ76">
            <v>97</v>
          </cell>
          <cell r="AR76" t="str">
            <v>-</v>
          </cell>
          <cell r="AS76">
            <v>0</v>
          </cell>
          <cell r="AT76" t="str">
            <v>-</v>
          </cell>
          <cell r="AU76">
            <v>95</v>
          </cell>
          <cell r="AV76" t="str">
            <v>-</v>
          </cell>
          <cell r="AW76">
            <v>24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270</v>
          </cell>
          <cell r="BB76">
            <v>941</v>
          </cell>
          <cell r="BC76">
            <v>16.523867809057528</v>
          </cell>
          <cell r="BD76">
            <v>54</v>
          </cell>
          <cell r="BE76" t="str">
            <v>-</v>
          </cell>
          <cell r="BF76" t="str">
            <v>-</v>
          </cell>
          <cell r="BG76">
            <v>698702.09</v>
          </cell>
          <cell r="BH76">
            <v>474577</v>
          </cell>
          <cell r="BI76">
            <v>197732691.15000001</v>
          </cell>
          <cell r="BJ76">
            <v>514441108</v>
          </cell>
          <cell r="BK76">
            <v>195894240</v>
          </cell>
          <cell r="BL76" t="str">
            <v>-</v>
          </cell>
          <cell r="BM76">
            <v>1838451.15</v>
          </cell>
          <cell r="BN76" t="str">
            <v>-</v>
          </cell>
          <cell r="BO76">
            <v>158257954.15000001</v>
          </cell>
          <cell r="BP76" t="str">
            <v>-</v>
          </cell>
          <cell r="BQ76">
            <v>1838451.15</v>
          </cell>
          <cell r="BR76" t="str">
            <v>-</v>
          </cell>
          <cell r="BS76">
            <v>249</v>
          </cell>
          <cell r="BT76" t="str">
            <v>-</v>
          </cell>
          <cell r="BU76">
            <v>156419503</v>
          </cell>
          <cell r="BV76" t="str">
            <v>-</v>
          </cell>
          <cell r="BW76">
            <v>165</v>
          </cell>
          <cell r="BX76" t="str">
            <v>-</v>
          </cell>
          <cell r="BY76">
            <v>524</v>
          </cell>
          <cell r="BZ76" t="str">
            <v>-</v>
          </cell>
          <cell r="CA76">
            <v>36575359</v>
          </cell>
          <cell r="CB76" t="str">
            <v>-</v>
          </cell>
          <cell r="CC76">
            <v>627</v>
          </cell>
          <cell r="CD76" t="str">
            <v>-</v>
          </cell>
          <cell r="CE76">
            <v>511</v>
          </cell>
          <cell r="CF76" t="str">
            <v>-</v>
          </cell>
          <cell r="CG76">
            <v>0</v>
          </cell>
          <cell r="CH76" t="str">
            <v>-</v>
          </cell>
          <cell r="CI76">
            <v>185</v>
          </cell>
          <cell r="CJ76" t="str">
            <v>-</v>
          </cell>
          <cell r="CK76">
            <v>28</v>
          </cell>
          <cell r="CL76" t="str">
            <v>-</v>
          </cell>
          <cell r="CM76">
            <v>2899378</v>
          </cell>
          <cell r="CN76" t="str">
            <v>-</v>
          </cell>
          <cell r="CO76">
            <v>39474737</v>
          </cell>
          <cell r="CP76" t="str">
            <v>-</v>
          </cell>
          <cell r="CQ76">
            <v>0</v>
          </cell>
          <cell r="CR76" t="str">
            <v>-</v>
          </cell>
          <cell r="CS76">
            <v>-38</v>
          </cell>
          <cell r="CT76" t="str">
            <v>-</v>
          </cell>
          <cell r="CU76">
            <v>902</v>
          </cell>
          <cell r="CV76">
            <v>368</v>
          </cell>
          <cell r="CW76">
            <v>202</v>
          </cell>
          <cell r="CX76">
            <v>177</v>
          </cell>
          <cell r="CY76">
            <v>247</v>
          </cell>
          <cell r="CZ76">
            <v>144</v>
          </cell>
          <cell r="DA76">
            <v>127</v>
          </cell>
          <cell r="DB76">
            <v>72</v>
          </cell>
          <cell r="DC76">
            <v>71</v>
          </cell>
          <cell r="DD76">
            <v>48</v>
          </cell>
          <cell r="DE76">
            <v>44</v>
          </cell>
          <cell r="DF76">
            <v>46</v>
          </cell>
          <cell r="DG76">
            <v>242</v>
          </cell>
          <cell r="DH76">
            <v>166</v>
          </cell>
          <cell r="DI76">
            <v>5</v>
          </cell>
          <cell r="DJ76" t="str">
            <v>-</v>
          </cell>
          <cell r="DK76">
            <v>405</v>
          </cell>
          <cell r="DL76" t="str">
            <v>-</v>
          </cell>
          <cell r="DM76">
            <v>537</v>
          </cell>
          <cell r="DN76" t="str">
            <v>-</v>
          </cell>
          <cell r="DO76">
            <v>479</v>
          </cell>
          <cell r="DP76" t="str">
            <v>-</v>
          </cell>
          <cell r="DQ76">
            <v>0</v>
          </cell>
          <cell r="DR76" t="str">
            <v>-</v>
          </cell>
          <cell r="DS76">
            <v>184</v>
          </cell>
          <cell r="DT76" t="str">
            <v>-</v>
          </cell>
          <cell r="DU76">
            <v>28</v>
          </cell>
          <cell r="DV76" t="str">
            <v>-</v>
          </cell>
          <cell r="DW76">
            <v>0</v>
          </cell>
          <cell r="DX76" t="str">
            <v>-</v>
          </cell>
          <cell r="DY76">
            <v>9</v>
          </cell>
        </row>
        <row r="77">
          <cell r="C77">
            <v>700000193</v>
          </cell>
          <cell r="D77" t="str">
            <v>SECTOR CEDRO MARILUZ</v>
          </cell>
          <cell r="E77">
            <v>2025</v>
          </cell>
          <cell r="F77">
            <v>202515</v>
          </cell>
          <cell r="G77">
            <v>1170</v>
          </cell>
          <cell r="H77">
            <v>1252</v>
          </cell>
          <cell r="I77">
            <v>533</v>
          </cell>
          <cell r="J77" t="str">
            <v>-</v>
          </cell>
          <cell r="K77">
            <v>-62</v>
          </cell>
          <cell r="L77">
            <v>7</v>
          </cell>
          <cell r="M77">
            <v>247</v>
          </cell>
          <cell r="N77">
            <v>761</v>
          </cell>
          <cell r="O77">
            <v>0</v>
          </cell>
          <cell r="P77" t="str">
            <v>-</v>
          </cell>
          <cell r="Q77">
            <v>0</v>
          </cell>
          <cell r="R77" t="str">
            <v>-</v>
          </cell>
          <cell r="S77">
            <v>2</v>
          </cell>
          <cell r="T77" t="str">
            <v>-</v>
          </cell>
          <cell r="U77">
            <v>245</v>
          </cell>
          <cell r="V77" t="str">
            <v>-</v>
          </cell>
          <cell r="W77">
            <v>2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221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64</v>
          </cell>
          <cell r="AH77" t="str">
            <v>-</v>
          </cell>
          <cell r="AI77" t="str">
            <v>-</v>
          </cell>
          <cell r="AJ77" t="str">
            <v>-</v>
          </cell>
          <cell r="AK77">
            <v>26</v>
          </cell>
          <cell r="AL77" t="str">
            <v>-</v>
          </cell>
          <cell r="AM77">
            <v>21.111111111111111</v>
          </cell>
          <cell r="AN77">
            <v>61.5</v>
          </cell>
          <cell r="AO77">
            <v>38</v>
          </cell>
          <cell r="AP77" t="str">
            <v>-</v>
          </cell>
          <cell r="AQ77">
            <v>85</v>
          </cell>
          <cell r="AR77" t="str">
            <v>-</v>
          </cell>
          <cell r="AS77">
            <v>0</v>
          </cell>
          <cell r="AT77" t="str">
            <v>-</v>
          </cell>
          <cell r="AU77">
            <v>71</v>
          </cell>
          <cell r="AV77" t="str">
            <v>-</v>
          </cell>
          <cell r="AW77">
            <v>27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224</v>
          </cell>
          <cell r="BB77">
            <v>662</v>
          </cell>
          <cell r="BC77">
            <v>19.145299145299148</v>
          </cell>
          <cell r="BD77">
            <v>53.5</v>
          </cell>
          <cell r="BE77" t="str">
            <v>-</v>
          </cell>
          <cell r="BF77" t="str">
            <v>-</v>
          </cell>
          <cell r="BG77">
            <v>729363.44</v>
          </cell>
          <cell r="BH77">
            <v>548085</v>
          </cell>
          <cell r="BI77">
            <v>180152770.30000001</v>
          </cell>
          <cell r="BJ77">
            <v>417093034</v>
          </cell>
          <cell r="BK77">
            <v>179739703</v>
          </cell>
          <cell r="BL77" t="str">
            <v>-</v>
          </cell>
          <cell r="BM77">
            <v>614919.30000000005</v>
          </cell>
          <cell r="BN77" t="str">
            <v>-</v>
          </cell>
          <cell r="BO77">
            <v>140306346.30000001</v>
          </cell>
          <cell r="BP77" t="str">
            <v>-</v>
          </cell>
          <cell r="BQ77">
            <v>614919.30000000005</v>
          </cell>
          <cell r="BR77" t="str">
            <v>-</v>
          </cell>
          <cell r="BS77">
            <v>226</v>
          </cell>
          <cell r="BT77" t="str">
            <v>-</v>
          </cell>
          <cell r="BU77">
            <v>139691427</v>
          </cell>
          <cell r="BV77" t="str">
            <v>-</v>
          </cell>
          <cell r="BW77">
            <v>136</v>
          </cell>
          <cell r="BX77" t="str">
            <v>-</v>
          </cell>
          <cell r="BY77">
            <v>343</v>
          </cell>
          <cell r="BZ77" t="str">
            <v>-</v>
          </cell>
          <cell r="CA77">
            <v>35910064</v>
          </cell>
          <cell r="CB77" t="str">
            <v>-</v>
          </cell>
          <cell r="CC77">
            <v>466</v>
          </cell>
          <cell r="CD77" t="str">
            <v>-</v>
          </cell>
          <cell r="CE77">
            <v>378</v>
          </cell>
          <cell r="CF77" t="str">
            <v>-</v>
          </cell>
          <cell r="CG77">
            <v>0</v>
          </cell>
          <cell r="CH77" t="str">
            <v>-</v>
          </cell>
          <cell r="CI77">
            <v>145</v>
          </cell>
          <cell r="CJ77" t="str">
            <v>-</v>
          </cell>
          <cell r="CK77">
            <v>36</v>
          </cell>
          <cell r="CL77" t="str">
            <v>-</v>
          </cell>
          <cell r="CM77">
            <v>3936360</v>
          </cell>
          <cell r="CN77" t="str">
            <v>-</v>
          </cell>
          <cell r="CO77">
            <v>39846424</v>
          </cell>
          <cell r="CP77" t="str">
            <v>-</v>
          </cell>
          <cell r="CQ77">
            <v>0</v>
          </cell>
          <cell r="CR77" t="str">
            <v>-</v>
          </cell>
          <cell r="CS77">
            <v>-39</v>
          </cell>
          <cell r="CT77" t="str">
            <v>-</v>
          </cell>
          <cell r="CU77">
            <v>594</v>
          </cell>
          <cell r="CV77">
            <v>256</v>
          </cell>
          <cell r="CW77">
            <v>190</v>
          </cell>
          <cell r="CX77">
            <v>130</v>
          </cell>
          <cell r="CY77">
            <v>139</v>
          </cell>
          <cell r="CZ77">
            <v>97</v>
          </cell>
          <cell r="DA77">
            <v>80</v>
          </cell>
          <cell r="DB77">
            <v>55</v>
          </cell>
          <cell r="DC77">
            <v>69</v>
          </cell>
          <cell r="DD77">
            <v>48</v>
          </cell>
          <cell r="DE77">
            <v>50</v>
          </cell>
          <cell r="DF77">
            <v>30</v>
          </cell>
          <cell r="DG77">
            <v>199</v>
          </cell>
          <cell r="DH77">
            <v>133</v>
          </cell>
          <cell r="DI77">
            <v>7</v>
          </cell>
          <cell r="DJ77" t="str">
            <v>-</v>
          </cell>
          <cell r="DK77">
            <v>253</v>
          </cell>
          <cell r="DL77" t="str">
            <v>-</v>
          </cell>
          <cell r="DM77">
            <v>383</v>
          </cell>
          <cell r="DN77" t="str">
            <v>-</v>
          </cell>
          <cell r="DO77">
            <v>353</v>
          </cell>
          <cell r="DP77" t="str">
            <v>-</v>
          </cell>
          <cell r="DQ77">
            <v>0</v>
          </cell>
          <cell r="DR77" t="str">
            <v>-</v>
          </cell>
          <cell r="DS77">
            <v>144</v>
          </cell>
          <cell r="DT77" t="str">
            <v>-</v>
          </cell>
          <cell r="DU77">
            <v>36</v>
          </cell>
          <cell r="DV77" t="str">
            <v>-</v>
          </cell>
          <cell r="DW77">
            <v>0</v>
          </cell>
          <cell r="DX77" t="str">
            <v>-</v>
          </cell>
          <cell r="DY77">
            <v>11</v>
          </cell>
        </row>
        <row r="78">
          <cell r="C78">
            <v>700000194</v>
          </cell>
          <cell r="D78" t="str">
            <v>SECTOR LLUVIA MARCELA</v>
          </cell>
          <cell r="E78">
            <v>2025</v>
          </cell>
          <cell r="F78">
            <v>202515</v>
          </cell>
          <cell r="G78">
            <v>1444</v>
          </cell>
          <cell r="H78">
            <v>1361</v>
          </cell>
          <cell r="I78">
            <v>549</v>
          </cell>
          <cell r="J78" t="str">
            <v>-</v>
          </cell>
          <cell r="K78">
            <v>21</v>
          </cell>
          <cell r="L78">
            <v>9</v>
          </cell>
          <cell r="M78">
            <v>805</v>
          </cell>
          <cell r="N78">
            <v>879</v>
          </cell>
          <cell r="O78">
            <v>0</v>
          </cell>
          <cell r="P78" t="str">
            <v>-</v>
          </cell>
          <cell r="Q78">
            <v>1</v>
          </cell>
          <cell r="R78" t="str">
            <v>-</v>
          </cell>
          <cell r="S78">
            <v>5</v>
          </cell>
          <cell r="T78" t="str">
            <v>-</v>
          </cell>
          <cell r="U78">
            <v>801</v>
          </cell>
          <cell r="V78" t="str">
            <v>-</v>
          </cell>
          <cell r="W78">
            <v>3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625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410</v>
          </cell>
          <cell r="AH78" t="str">
            <v>-</v>
          </cell>
          <cell r="AI78" t="str">
            <v>-</v>
          </cell>
          <cell r="AJ78" t="str">
            <v>-</v>
          </cell>
          <cell r="AK78">
            <v>180</v>
          </cell>
          <cell r="AL78" t="str">
            <v>-</v>
          </cell>
          <cell r="AM78">
            <v>55.747922437673125</v>
          </cell>
          <cell r="AN78">
            <v>61.4</v>
          </cell>
          <cell r="AO78">
            <v>230</v>
          </cell>
          <cell r="AP78" t="str">
            <v>-</v>
          </cell>
          <cell r="AQ78">
            <v>259</v>
          </cell>
          <cell r="AR78" t="str">
            <v>-</v>
          </cell>
          <cell r="AS78">
            <v>0</v>
          </cell>
          <cell r="AT78" t="str">
            <v>-</v>
          </cell>
          <cell r="AU78">
            <v>121</v>
          </cell>
          <cell r="AV78" t="str">
            <v>-</v>
          </cell>
          <cell r="AW78">
            <v>15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710</v>
          </cell>
          <cell r="BB78">
            <v>779</v>
          </cell>
          <cell r="BC78">
            <v>49.168975069252078</v>
          </cell>
          <cell r="BD78">
            <v>54.4</v>
          </cell>
          <cell r="BE78" t="str">
            <v>-</v>
          </cell>
          <cell r="BF78" t="str">
            <v>-</v>
          </cell>
          <cell r="BG78">
            <v>578296.81999999995</v>
          </cell>
          <cell r="BH78">
            <v>478814</v>
          </cell>
          <cell r="BI78">
            <v>465528938.25</v>
          </cell>
          <cell r="BJ78">
            <v>420877087</v>
          </cell>
          <cell r="BK78">
            <v>464361449</v>
          </cell>
          <cell r="BL78" t="str">
            <v>-</v>
          </cell>
          <cell r="BM78">
            <v>1167489.25</v>
          </cell>
          <cell r="BN78" t="str">
            <v>-</v>
          </cell>
          <cell r="BO78">
            <v>341906580.25</v>
          </cell>
          <cell r="BP78" t="str">
            <v>-</v>
          </cell>
          <cell r="BQ78">
            <v>1167489.25</v>
          </cell>
          <cell r="BR78" t="str">
            <v>-</v>
          </cell>
          <cell r="BS78">
            <v>731</v>
          </cell>
          <cell r="BT78" t="str">
            <v>-</v>
          </cell>
          <cell r="BU78">
            <v>340739091</v>
          </cell>
          <cell r="BV78" t="str">
            <v>-</v>
          </cell>
          <cell r="BW78">
            <v>594</v>
          </cell>
          <cell r="BX78" t="str">
            <v>-</v>
          </cell>
          <cell r="BY78">
            <v>432</v>
          </cell>
          <cell r="BZ78" t="str">
            <v>-</v>
          </cell>
          <cell r="CA78">
            <v>109469598</v>
          </cell>
          <cell r="CB78" t="str">
            <v>-</v>
          </cell>
          <cell r="CC78">
            <v>591</v>
          </cell>
          <cell r="CD78" t="str">
            <v>-</v>
          </cell>
          <cell r="CE78">
            <v>399</v>
          </cell>
          <cell r="CF78" t="str">
            <v>-</v>
          </cell>
          <cell r="CG78">
            <v>0</v>
          </cell>
          <cell r="CH78" t="str">
            <v>-</v>
          </cell>
          <cell r="CI78">
            <v>144</v>
          </cell>
          <cell r="CJ78" t="str">
            <v>-</v>
          </cell>
          <cell r="CK78">
            <v>15</v>
          </cell>
          <cell r="CL78" t="str">
            <v>-</v>
          </cell>
          <cell r="CM78">
            <v>14152760</v>
          </cell>
          <cell r="CN78" t="str">
            <v>-</v>
          </cell>
          <cell r="CO78">
            <v>123622358</v>
          </cell>
          <cell r="CP78" t="str">
            <v>-</v>
          </cell>
          <cell r="CQ78">
            <v>0</v>
          </cell>
          <cell r="CR78" t="str">
            <v>-</v>
          </cell>
          <cell r="CS78">
            <v>8</v>
          </cell>
          <cell r="CT78" t="str">
            <v>-</v>
          </cell>
          <cell r="CU78">
            <v>314</v>
          </cell>
          <cell r="CV78">
            <v>272</v>
          </cell>
          <cell r="CW78">
            <v>207</v>
          </cell>
          <cell r="CX78">
            <v>190</v>
          </cell>
          <cell r="CY78">
            <v>118</v>
          </cell>
          <cell r="CZ78">
            <v>108</v>
          </cell>
          <cell r="DA78">
            <v>50</v>
          </cell>
          <cell r="DB78">
            <v>46</v>
          </cell>
          <cell r="DC78">
            <v>49</v>
          </cell>
          <cell r="DD78">
            <v>51</v>
          </cell>
          <cell r="DE78">
            <v>38</v>
          </cell>
          <cell r="DF78">
            <v>40</v>
          </cell>
          <cell r="DG78">
            <v>137</v>
          </cell>
          <cell r="DH78">
            <v>137</v>
          </cell>
          <cell r="DI78">
            <v>36</v>
          </cell>
          <cell r="DJ78" t="str">
            <v>-</v>
          </cell>
          <cell r="DK78">
            <v>363</v>
          </cell>
          <cell r="DL78" t="str">
            <v>-</v>
          </cell>
          <cell r="DM78">
            <v>532</v>
          </cell>
          <cell r="DN78" t="str">
            <v>-</v>
          </cell>
          <cell r="DO78">
            <v>392</v>
          </cell>
          <cell r="DP78" t="str">
            <v>-</v>
          </cell>
          <cell r="DQ78">
            <v>0</v>
          </cell>
          <cell r="DR78" t="str">
            <v>-</v>
          </cell>
          <cell r="DS78">
            <v>142</v>
          </cell>
          <cell r="DT78" t="str">
            <v>-</v>
          </cell>
          <cell r="DU78">
            <v>15</v>
          </cell>
          <cell r="DV78" t="str">
            <v>-</v>
          </cell>
          <cell r="DW78">
            <v>0</v>
          </cell>
          <cell r="DX78" t="str">
            <v>-</v>
          </cell>
          <cell r="DY78">
            <v>46</v>
          </cell>
        </row>
        <row r="79">
          <cell r="C79">
            <v>700000196</v>
          </cell>
          <cell r="D79" t="str">
            <v>SECTOR YARUMO</v>
          </cell>
          <cell r="E79">
            <v>2025</v>
          </cell>
          <cell r="F79">
            <v>202515</v>
          </cell>
          <cell r="G79">
            <v>0</v>
          </cell>
          <cell r="H79" t="str">
            <v>-</v>
          </cell>
          <cell r="I79">
            <v>0</v>
          </cell>
          <cell r="J79" t="str">
            <v>-</v>
          </cell>
          <cell r="K79">
            <v>0</v>
          </cell>
          <cell r="L79" t="str">
            <v>-</v>
          </cell>
          <cell r="M79">
            <v>0</v>
          </cell>
          <cell r="N79" t="str">
            <v>-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0</v>
          </cell>
          <cell r="T79" t="str">
            <v>-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0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0</v>
          </cell>
          <cell r="AH79" t="str">
            <v>-</v>
          </cell>
          <cell r="AI79" t="str">
            <v>-</v>
          </cell>
          <cell r="AJ79" t="str">
            <v>-</v>
          </cell>
          <cell r="AK79">
            <v>0</v>
          </cell>
          <cell r="AL79" t="str">
            <v>-</v>
          </cell>
          <cell r="AM79">
            <v>0</v>
          </cell>
          <cell r="AN79" t="str">
            <v>-</v>
          </cell>
          <cell r="AO79">
            <v>0</v>
          </cell>
          <cell r="AP79" t="str">
            <v>-</v>
          </cell>
          <cell r="AQ79">
            <v>0</v>
          </cell>
          <cell r="AR79" t="str">
            <v>-</v>
          </cell>
          <cell r="AS79">
            <v>0</v>
          </cell>
          <cell r="AT79" t="str">
            <v>-</v>
          </cell>
          <cell r="AU79">
            <v>0</v>
          </cell>
          <cell r="AV79" t="str">
            <v>-</v>
          </cell>
          <cell r="AW79">
            <v>0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0</v>
          </cell>
          <cell r="BB79" t="str">
            <v>-</v>
          </cell>
          <cell r="BC79">
            <v>0</v>
          </cell>
          <cell r="BD79" t="str">
            <v>-</v>
          </cell>
          <cell r="BE79" t="str">
            <v>-</v>
          </cell>
          <cell r="BF79" t="str">
            <v>-</v>
          </cell>
          <cell r="BG79">
            <v>0</v>
          </cell>
          <cell r="BH79" t="str">
            <v>-</v>
          </cell>
          <cell r="BI79">
            <v>0</v>
          </cell>
          <cell r="BJ79" t="str">
            <v>-</v>
          </cell>
          <cell r="BK79">
            <v>0</v>
          </cell>
          <cell r="BL79" t="str">
            <v>-</v>
          </cell>
          <cell r="BM79">
            <v>0</v>
          </cell>
          <cell r="BN79" t="str">
            <v>-</v>
          </cell>
          <cell r="BO79">
            <v>0</v>
          </cell>
          <cell r="BP79" t="str">
            <v>-</v>
          </cell>
          <cell r="BQ79">
            <v>0</v>
          </cell>
          <cell r="BR79" t="str">
            <v>-</v>
          </cell>
          <cell r="BS79">
            <v>0</v>
          </cell>
          <cell r="BT79" t="str">
            <v>-</v>
          </cell>
          <cell r="BU79">
            <v>0</v>
          </cell>
          <cell r="BV79" t="str">
            <v>-</v>
          </cell>
          <cell r="BW79">
            <v>0</v>
          </cell>
          <cell r="BX79" t="str">
            <v>-</v>
          </cell>
          <cell r="BY79">
            <v>0</v>
          </cell>
          <cell r="BZ79" t="str">
            <v>-</v>
          </cell>
          <cell r="CA79">
            <v>0</v>
          </cell>
          <cell r="CB79" t="str">
            <v>-</v>
          </cell>
          <cell r="CC79">
            <v>0</v>
          </cell>
          <cell r="CD79" t="str">
            <v>-</v>
          </cell>
          <cell r="CE79">
            <v>0</v>
          </cell>
          <cell r="CF79" t="str">
            <v>-</v>
          </cell>
          <cell r="CG79">
            <v>0</v>
          </cell>
          <cell r="CH79" t="str">
            <v>-</v>
          </cell>
          <cell r="CI79">
            <v>0</v>
          </cell>
          <cell r="CJ79" t="str">
            <v>-</v>
          </cell>
          <cell r="CK79">
            <v>0</v>
          </cell>
          <cell r="CL79" t="str">
            <v>-</v>
          </cell>
          <cell r="CM79">
            <v>0</v>
          </cell>
          <cell r="CN79" t="str">
            <v>-</v>
          </cell>
          <cell r="CO79">
            <v>0</v>
          </cell>
          <cell r="CP79" t="str">
            <v>-</v>
          </cell>
          <cell r="CQ79">
            <v>0</v>
          </cell>
          <cell r="CR79" t="str">
            <v>-</v>
          </cell>
          <cell r="CS79">
            <v>0</v>
          </cell>
          <cell r="CT79" t="str">
            <v>-</v>
          </cell>
          <cell r="CU79">
            <v>0</v>
          </cell>
          <cell r="CV79" t="str">
            <v>-</v>
          </cell>
          <cell r="CW79">
            <v>0</v>
          </cell>
          <cell r="CX79" t="str">
            <v>-</v>
          </cell>
          <cell r="CY79">
            <v>0</v>
          </cell>
          <cell r="CZ79" t="str">
            <v>-</v>
          </cell>
          <cell r="DA79">
            <v>0</v>
          </cell>
          <cell r="DB79" t="str">
            <v>-</v>
          </cell>
          <cell r="DC79">
            <v>0</v>
          </cell>
          <cell r="DD79" t="str">
            <v>-</v>
          </cell>
          <cell r="DE79">
            <v>0</v>
          </cell>
          <cell r="DF79" t="str">
            <v>-</v>
          </cell>
          <cell r="DG79">
            <v>0</v>
          </cell>
          <cell r="DH79" t="str">
            <v>-</v>
          </cell>
          <cell r="DI79">
            <v>0</v>
          </cell>
          <cell r="DJ79" t="str">
            <v>-</v>
          </cell>
          <cell r="DK79">
            <v>0</v>
          </cell>
          <cell r="DL79" t="str">
            <v>-</v>
          </cell>
          <cell r="DM79">
            <v>0</v>
          </cell>
          <cell r="DN79" t="str">
            <v>-</v>
          </cell>
          <cell r="DO79">
            <v>0</v>
          </cell>
          <cell r="DP79" t="str">
            <v>-</v>
          </cell>
          <cell r="DQ79">
            <v>0</v>
          </cell>
          <cell r="DR79" t="str">
            <v>-</v>
          </cell>
          <cell r="DS79">
            <v>0</v>
          </cell>
          <cell r="DT79" t="str">
            <v>-</v>
          </cell>
          <cell r="DU79">
            <v>0</v>
          </cell>
          <cell r="DV79" t="str">
            <v>-</v>
          </cell>
          <cell r="DW79">
            <v>0</v>
          </cell>
          <cell r="DX79" t="str">
            <v>-</v>
          </cell>
          <cell r="DY79">
            <v>0</v>
          </cell>
        </row>
        <row r="80">
          <cell r="C80">
            <v>700000197</v>
          </cell>
          <cell r="D80" t="str">
            <v>SECTOR BAMBU SANDRA</v>
          </cell>
          <cell r="E80">
            <v>2025</v>
          </cell>
          <cell r="F80">
            <v>202515</v>
          </cell>
          <cell r="G80">
            <v>1258</v>
          </cell>
          <cell r="H80">
            <v>1336</v>
          </cell>
          <cell r="I80">
            <v>565</v>
          </cell>
          <cell r="J80" t="str">
            <v>-</v>
          </cell>
          <cell r="K80">
            <v>-73</v>
          </cell>
          <cell r="L80">
            <v>8</v>
          </cell>
          <cell r="M80">
            <v>276</v>
          </cell>
          <cell r="N80">
            <v>850</v>
          </cell>
          <cell r="O80">
            <v>0</v>
          </cell>
          <cell r="P80" t="str">
            <v>-</v>
          </cell>
          <cell r="Q80">
            <v>1</v>
          </cell>
          <cell r="R80" t="str">
            <v>-</v>
          </cell>
          <cell r="S80">
            <v>3</v>
          </cell>
          <cell r="T80" t="str">
            <v>-</v>
          </cell>
          <cell r="U80">
            <v>275</v>
          </cell>
          <cell r="V80" t="str">
            <v>-</v>
          </cell>
          <cell r="W80">
            <v>0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255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59</v>
          </cell>
          <cell r="AH80" t="str">
            <v>-</v>
          </cell>
          <cell r="AI80" t="str">
            <v>-</v>
          </cell>
          <cell r="AJ80" t="str">
            <v>-</v>
          </cell>
          <cell r="AK80">
            <v>21</v>
          </cell>
          <cell r="AL80" t="str">
            <v>-</v>
          </cell>
          <cell r="AM80">
            <v>21.939586645468996</v>
          </cell>
          <cell r="AN80">
            <v>63.5</v>
          </cell>
          <cell r="AO80">
            <v>38</v>
          </cell>
          <cell r="AP80" t="str">
            <v>-</v>
          </cell>
          <cell r="AQ80">
            <v>96</v>
          </cell>
          <cell r="AR80" t="str">
            <v>-</v>
          </cell>
          <cell r="AS80">
            <v>0</v>
          </cell>
          <cell r="AT80" t="str">
            <v>-</v>
          </cell>
          <cell r="AU80">
            <v>103</v>
          </cell>
          <cell r="AV80" t="str">
            <v>-</v>
          </cell>
          <cell r="AW80">
            <v>18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266</v>
          </cell>
          <cell r="BB80">
            <v>761</v>
          </cell>
          <cell r="BC80">
            <v>21.144674085850557</v>
          </cell>
          <cell r="BD80">
            <v>56.8</v>
          </cell>
          <cell r="BE80" t="str">
            <v>-</v>
          </cell>
          <cell r="BF80" t="str">
            <v>-</v>
          </cell>
          <cell r="BG80">
            <v>759270.06</v>
          </cell>
          <cell r="BH80">
            <v>494938</v>
          </cell>
          <cell r="BI80">
            <v>209558537.25</v>
          </cell>
          <cell r="BJ80">
            <v>420697027</v>
          </cell>
          <cell r="BK80">
            <v>209150172</v>
          </cell>
          <cell r="BL80" t="str">
            <v>-</v>
          </cell>
          <cell r="BM80">
            <v>408365.25</v>
          </cell>
          <cell r="BN80" t="str">
            <v>-</v>
          </cell>
          <cell r="BO80">
            <v>183567502.25</v>
          </cell>
          <cell r="BP80" t="str">
            <v>-</v>
          </cell>
          <cell r="BQ80">
            <v>408365.25</v>
          </cell>
          <cell r="BR80" t="str">
            <v>-</v>
          </cell>
          <cell r="BS80">
            <v>269</v>
          </cell>
          <cell r="BT80" t="str">
            <v>-</v>
          </cell>
          <cell r="BU80">
            <v>183159137</v>
          </cell>
          <cell r="BV80" t="str">
            <v>-</v>
          </cell>
          <cell r="BW80">
            <v>143</v>
          </cell>
          <cell r="BX80" t="str">
            <v>-</v>
          </cell>
          <cell r="BY80">
            <v>345</v>
          </cell>
          <cell r="BZ80" t="str">
            <v>-</v>
          </cell>
          <cell r="CA80">
            <v>23138077</v>
          </cell>
          <cell r="CB80" t="str">
            <v>-</v>
          </cell>
          <cell r="CC80">
            <v>473</v>
          </cell>
          <cell r="CD80" t="str">
            <v>-</v>
          </cell>
          <cell r="CE80">
            <v>390</v>
          </cell>
          <cell r="CF80" t="str">
            <v>-</v>
          </cell>
          <cell r="CG80">
            <v>0</v>
          </cell>
          <cell r="CH80" t="str">
            <v>-</v>
          </cell>
          <cell r="CI80">
            <v>179</v>
          </cell>
          <cell r="CJ80" t="str">
            <v>-</v>
          </cell>
          <cell r="CK80">
            <v>25</v>
          </cell>
          <cell r="CL80" t="str">
            <v>-</v>
          </cell>
          <cell r="CM80">
            <v>2852958</v>
          </cell>
          <cell r="CN80" t="str">
            <v>-</v>
          </cell>
          <cell r="CO80">
            <v>25991035</v>
          </cell>
          <cell r="CP80" t="str">
            <v>-</v>
          </cell>
          <cell r="CQ80">
            <v>0</v>
          </cell>
          <cell r="CR80" t="str">
            <v>-</v>
          </cell>
          <cell r="CS80">
            <v>-23</v>
          </cell>
          <cell r="CT80" t="str">
            <v>-</v>
          </cell>
          <cell r="CU80">
            <v>675</v>
          </cell>
          <cell r="CV80">
            <v>262</v>
          </cell>
          <cell r="CW80">
            <v>169</v>
          </cell>
          <cell r="CX80">
            <v>133</v>
          </cell>
          <cell r="CY80">
            <v>138</v>
          </cell>
          <cell r="CZ80">
            <v>105</v>
          </cell>
          <cell r="DA80">
            <v>81</v>
          </cell>
          <cell r="DB80">
            <v>61</v>
          </cell>
          <cell r="DC80">
            <v>42</v>
          </cell>
          <cell r="DD80">
            <v>53</v>
          </cell>
          <cell r="DE80">
            <v>31</v>
          </cell>
          <cell r="DF80">
            <v>32</v>
          </cell>
          <cell r="DG80">
            <v>154</v>
          </cell>
          <cell r="DH80">
            <v>146</v>
          </cell>
          <cell r="DI80">
            <v>7</v>
          </cell>
          <cell r="DJ80" t="str">
            <v>-</v>
          </cell>
          <cell r="DK80">
            <v>279</v>
          </cell>
          <cell r="DL80" t="str">
            <v>-</v>
          </cell>
          <cell r="DM80">
            <v>414</v>
          </cell>
          <cell r="DN80" t="str">
            <v>-</v>
          </cell>
          <cell r="DO80">
            <v>365</v>
          </cell>
          <cell r="DP80" t="str">
            <v>-</v>
          </cell>
          <cell r="DQ80">
            <v>0</v>
          </cell>
          <cell r="DR80" t="str">
            <v>-</v>
          </cell>
          <cell r="DS80">
            <v>175</v>
          </cell>
          <cell r="DT80" t="str">
            <v>-</v>
          </cell>
          <cell r="DU80">
            <v>25</v>
          </cell>
          <cell r="DV80" t="str">
            <v>-</v>
          </cell>
          <cell r="DW80">
            <v>0</v>
          </cell>
          <cell r="DX80" t="str">
            <v>-</v>
          </cell>
          <cell r="DY80">
            <v>8</v>
          </cell>
        </row>
        <row r="81">
          <cell r="C81">
            <v>700000202</v>
          </cell>
          <cell r="D81" t="str">
            <v>SECTOR MUSICA DIANA</v>
          </cell>
          <cell r="E81">
            <v>2025</v>
          </cell>
          <cell r="F81">
            <v>202515</v>
          </cell>
          <cell r="G81">
            <v>2397</v>
          </cell>
          <cell r="H81">
            <v>2420</v>
          </cell>
          <cell r="I81">
            <v>901</v>
          </cell>
          <cell r="J81" t="str">
            <v>-</v>
          </cell>
          <cell r="K81">
            <v>-80</v>
          </cell>
          <cell r="L81">
            <v>6</v>
          </cell>
          <cell r="M81">
            <v>900</v>
          </cell>
          <cell r="N81">
            <v>1551</v>
          </cell>
          <cell r="O81">
            <v>0</v>
          </cell>
          <cell r="P81" t="str">
            <v>-</v>
          </cell>
          <cell r="Q81">
            <v>1</v>
          </cell>
          <cell r="R81" t="str">
            <v>-</v>
          </cell>
          <cell r="S81">
            <v>9</v>
          </cell>
          <cell r="T81" t="str">
            <v>-</v>
          </cell>
          <cell r="U81">
            <v>897</v>
          </cell>
          <cell r="V81" t="str">
            <v>-</v>
          </cell>
          <cell r="W81">
            <v>2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705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375</v>
          </cell>
          <cell r="AH81" t="str">
            <v>-</v>
          </cell>
          <cell r="AI81" t="str">
            <v>-</v>
          </cell>
          <cell r="AJ81" t="str">
            <v>-</v>
          </cell>
          <cell r="AK81">
            <v>195</v>
          </cell>
          <cell r="AL81" t="str">
            <v>-</v>
          </cell>
          <cell r="AM81">
            <v>37.546933667083856</v>
          </cell>
          <cell r="AN81">
            <v>62.3</v>
          </cell>
          <cell r="AO81">
            <v>180</v>
          </cell>
          <cell r="AP81" t="str">
            <v>-</v>
          </cell>
          <cell r="AQ81">
            <v>364</v>
          </cell>
          <cell r="AR81" t="str">
            <v>-</v>
          </cell>
          <cell r="AS81">
            <v>0</v>
          </cell>
          <cell r="AT81" t="str">
            <v>-</v>
          </cell>
          <cell r="AU81">
            <v>140</v>
          </cell>
          <cell r="AV81" t="str">
            <v>-</v>
          </cell>
          <cell r="AW81">
            <v>21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830</v>
          </cell>
          <cell r="BB81">
            <v>1373</v>
          </cell>
          <cell r="BC81">
            <v>34.626616604088447</v>
          </cell>
          <cell r="BD81">
            <v>55.2</v>
          </cell>
          <cell r="BE81" t="str">
            <v>-</v>
          </cell>
          <cell r="BF81" t="str">
            <v>-</v>
          </cell>
          <cell r="BG81">
            <v>496690.66</v>
          </cell>
          <cell r="BH81">
            <v>401599</v>
          </cell>
          <cell r="BI81">
            <v>447021590.61000001</v>
          </cell>
          <cell r="BJ81">
            <v>622879825</v>
          </cell>
          <cell r="BK81">
            <v>445239172</v>
          </cell>
          <cell r="BL81" t="str">
            <v>-</v>
          </cell>
          <cell r="BM81">
            <v>1782418.6099999999</v>
          </cell>
          <cell r="BN81" t="str">
            <v>-</v>
          </cell>
          <cell r="BO81">
            <v>352530400.61000001</v>
          </cell>
          <cell r="BP81" t="str">
            <v>-</v>
          </cell>
          <cell r="BQ81">
            <v>1782418.61</v>
          </cell>
          <cell r="BR81" t="str">
            <v>-</v>
          </cell>
          <cell r="BS81">
            <v>803</v>
          </cell>
          <cell r="BT81" t="str">
            <v>-</v>
          </cell>
          <cell r="BU81">
            <v>350747982</v>
          </cell>
          <cell r="BV81" t="str">
            <v>-</v>
          </cell>
          <cell r="BW81">
            <v>573</v>
          </cell>
          <cell r="BX81" t="str">
            <v>-</v>
          </cell>
          <cell r="BY81">
            <v>887</v>
          </cell>
          <cell r="BZ81" t="str">
            <v>-</v>
          </cell>
          <cell r="CA81">
            <v>82381328</v>
          </cell>
          <cell r="CB81" t="str">
            <v>-</v>
          </cell>
          <cell r="CC81">
            <v>917</v>
          </cell>
          <cell r="CD81" t="str">
            <v>-</v>
          </cell>
          <cell r="CE81">
            <v>727</v>
          </cell>
          <cell r="CF81" t="str">
            <v>-</v>
          </cell>
          <cell r="CG81">
            <v>0</v>
          </cell>
          <cell r="CH81" t="str">
            <v>-</v>
          </cell>
          <cell r="CI81">
            <v>184</v>
          </cell>
          <cell r="CJ81" t="str">
            <v>-</v>
          </cell>
          <cell r="CK81">
            <v>24</v>
          </cell>
          <cell r="CL81" t="str">
            <v>-</v>
          </cell>
          <cell r="CM81">
            <v>12109862</v>
          </cell>
          <cell r="CN81" t="str">
            <v>-</v>
          </cell>
          <cell r="CO81">
            <v>94491190</v>
          </cell>
          <cell r="CP81" t="str">
            <v>-</v>
          </cell>
          <cell r="CQ81">
            <v>0</v>
          </cell>
          <cell r="CR81" t="str">
            <v>-</v>
          </cell>
          <cell r="CS81">
            <v>-46</v>
          </cell>
          <cell r="CT81" t="str">
            <v>-</v>
          </cell>
          <cell r="CU81">
            <v>934</v>
          </cell>
          <cell r="CV81">
            <v>509</v>
          </cell>
          <cell r="CW81">
            <v>277</v>
          </cell>
          <cell r="CX81">
            <v>251</v>
          </cell>
          <cell r="CY81">
            <v>286</v>
          </cell>
          <cell r="CZ81">
            <v>200</v>
          </cell>
          <cell r="DA81">
            <v>137</v>
          </cell>
          <cell r="DB81">
            <v>119</v>
          </cell>
          <cell r="DC81">
            <v>117</v>
          </cell>
          <cell r="DD81">
            <v>101</v>
          </cell>
          <cell r="DE81">
            <v>88</v>
          </cell>
          <cell r="DF81">
            <v>80</v>
          </cell>
          <cell r="DG81">
            <v>342</v>
          </cell>
          <cell r="DH81">
            <v>300</v>
          </cell>
          <cell r="DI81">
            <v>40</v>
          </cell>
          <cell r="DJ81" t="str">
            <v>-</v>
          </cell>
          <cell r="DK81">
            <v>722</v>
          </cell>
          <cell r="DL81" t="str">
            <v>-</v>
          </cell>
          <cell r="DM81">
            <v>774</v>
          </cell>
          <cell r="DN81" t="str">
            <v>-</v>
          </cell>
          <cell r="DO81">
            <v>694</v>
          </cell>
          <cell r="DP81" t="str">
            <v>-</v>
          </cell>
          <cell r="DQ81">
            <v>0</v>
          </cell>
          <cell r="DR81" t="str">
            <v>-</v>
          </cell>
          <cell r="DS81">
            <v>183</v>
          </cell>
          <cell r="DT81" t="str">
            <v>-</v>
          </cell>
          <cell r="DU81">
            <v>24</v>
          </cell>
          <cell r="DV81" t="str">
            <v>-</v>
          </cell>
          <cell r="DW81">
            <v>0</v>
          </cell>
          <cell r="DX81" t="str">
            <v>-</v>
          </cell>
          <cell r="DY81">
            <v>47</v>
          </cell>
        </row>
        <row r="82">
          <cell r="C82">
            <v>700000205</v>
          </cell>
          <cell r="D82" t="str">
            <v>SECTOR MERENGUE REMEDIOS</v>
          </cell>
          <cell r="E82">
            <v>2025</v>
          </cell>
          <cell r="F82">
            <v>202515</v>
          </cell>
          <cell r="G82">
            <v>1654</v>
          </cell>
          <cell r="H82">
            <v>1520</v>
          </cell>
          <cell r="I82">
            <v>574</v>
          </cell>
          <cell r="J82" t="str">
            <v>-</v>
          </cell>
          <cell r="K82">
            <v>-9</v>
          </cell>
          <cell r="L82">
            <v>7</v>
          </cell>
          <cell r="M82">
            <v>558</v>
          </cell>
          <cell r="N82">
            <v>1040</v>
          </cell>
          <cell r="O82">
            <v>0</v>
          </cell>
          <cell r="P82" t="str">
            <v>-</v>
          </cell>
          <cell r="Q82">
            <v>0</v>
          </cell>
          <cell r="R82" t="str">
            <v>-</v>
          </cell>
          <cell r="S82">
            <v>1</v>
          </cell>
          <cell r="T82" t="str">
            <v>-</v>
          </cell>
          <cell r="U82">
            <v>557</v>
          </cell>
          <cell r="V82" t="str">
            <v>-</v>
          </cell>
          <cell r="W82">
            <v>1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427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258</v>
          </cell>
          <cell r="AH82" t="str">
            <v>-</v>
          </cell>
          <cell r="AI82" t="str">
            <v>-</v>
          </cell>
          <cell r="AJ82" t="str">
            <v>-</v>
          </cell>
          <cell r="AK82">
            <v>131</v>
          </cell>
          <cell r="AL82" t="str">
            <v>-</v>
          </cell>
          <cell r="AM82">
            <v>33.736396614268436</v>
          </cell>
          <cell r="AN82">
            <v>62.1</v>
          </cell>
          <cell r="AO82">
            <v>127</v>
          </cell>
          <cell r="AP82" t="str">
            <v>-</v>
          </cell>
          <cell r="AQ82">
            <v>187</v>
          </cell>
          <cell r="AR82" t="str">
            <v>-</v>
          </cell>
          <cell r="AS82">
            <v>0</v>
          </cell>
          <cell r="AT82" t="str">
            <v>-</v>
          </cell>
          <cell r="AU82">
            <v>100</v>
          </cell>
          <cell r="AV82" t="str">
            <v>-</v>
          </cell>
          <cell r="AW82">
            <v>13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496</v>
          </cell>
          <cell r="BB82">
            <v>923</v>
          </cell>
          <cell r="BC82">
            <v>29.987908101571946</v>
          </cell>
          <cell r="BD82">
            <v>55.1</v>
          </cell>
          <cell r="BE82" t="str">
            <v>-</v>
          </cell>
          <cell r="BF82" t="str">
            <v>-</v>
          </cell>
          <cell r="BG82">
            <v>590882.9</v>
          </cell>
          <cell r="BH82">
            <v>467189</v>
          </cell>
          <cell r="BI82">
            <v>329712657.88999999</v>
          </cell>
          <cell r="BJ82">
            <v>485876987</v>
          </cell>
          <cell r="BK82">
            <v>329153997</v>
          </cell>
          <cell r="BL82" t="str">
            <v>-</v>
          </cell>
          <cell r="BM82">
            <v>558660.89</v>
          </cell>
          <cell r="BN82" t="str">
            <v>-</v>
          </cell>
          <cell r="BO82">
            <v>275113750.88999999</v>
          </cell>
          <cell r="BP82" t="str">
            <v>-</v>
          </cell>
          <cell r="BQ82">
            <v>558660.8899999999</v>
          </cell>
          <cell r="BR82" t="str">
            <v>-</v>
          </cell>
          <cell r="BS82">
            <v>519</v>
          </cell>
          <cell r="BT82" t="str">
            <v>-</v>
          </cell>
          <cell r="BU82">
            <v>274555090</v>
          </cell>
          <cell r="BV82" t="str">
            <v>-</v>
          </cell>
          <cell r="BW82">
            <v>300</v>
          </cell>
          <cell r="BX82" t="str">
            <v>-</v>
          </cell>
          <cell r="BY82">
            <v>683</v>
          </cell>
          <cell r="BZ82" t="str">
            <v>-</v>
          </cell>
          <cell r="CA82">
            <v>47801802</v>
          </cell>
          <cell r="CB82" t="str">
            <v>-</v>
          </cell>
          <cell r="CC82">
            <v>600</v>
          </cell>
          <cell r="CD82" t="str">
            <v>-</v>
          </cell>
          <cell r="CE82">
            <v>442</v>
          </cell>
          <cell r="CF82" t="str">
            <v>-</v>
          </cell>
          <cell r="CG82">
            <v>0</v>
          </cell>
          <cell r="CH82" t="str">
            <v>-</v>
          </cell>
          <cell r="CI82">
            <v>139</v>
          </cell>
          <cell r="CJ82" t="str">
            <v>-</v>
          </cell>
          <cell r="CK82">
            <v>13</v>
          </cell>
          <cell r="CL82" t="str">
            <v>-</v>
          </cell>
          <cell r="CM82">
            <v>6797105</v>
          </cell>
          <cell r="CN82" t="str">
            <v>-</v>
          </cell>
          <cell r="CO82">
            <v>54598907</v>
          </cell>
          <cell r="CP82" t="str">
            <v>-</v>
          </cell>
          <cell r="CQ82">
            <v>0</v>
          </cell>
          <cell r="CR82" t="str">
            <v>-</v>
          </cell>
          <cell r="CS82">
            <v>-37</v>
          </cell>
          <cell r="CT82" t="str">
            <v>-</v>
          </cell>
          <cell r="CU82">
            <v>648</v>
          </cell>
          <cell r="CV82">
            <v>362</v>
          </cell>
          <cell r="CW82">
            <v>253</v>
          </cell>
          <cell r="CX82">
            <v>177</v>
          </cell>
          <cell r="CY82">
            <v>195</v>
          </cell>
          <cell r="CZ82">
            <v>135</v>
          </cell>
          <cell r="DA82">
            <v>61</v>
          </cell>
          <cell r="DB82">
            <v>76</v>
          </cell>
          <cell r="DC82">
            <v>80</v>
          </cell>
          <cell r="DD82">
            <v>64</v>
          </cell>
          <cell r="DE82">
            <v>82</v>
          </cell>
          <cell r="DF82">
            <v>54</v>
          </cell>
          <cell r="DG82">
            <v>223</v>
          </cell>
          <cell r="DH82">
            <v>194</v>
          </cell>
          <cell r="DI82">
            <v>42</v>
          </cell>
          <cell r="DJ82" t="str">
            <v>-</v>
          </cell>
          <cell r="DK82">
            <v>545</v>
          </cell>
          <cell r="DL82" t="str">
            <v>-</v>
          </cell>
          <cell r="DM82">
            <v>535</v>
          </cell>
          <cell r="DN82" t="str">
            <v>-</v>
          </cell>
          <cell r="DO82">
            <v>423</v>
          </cell>
          <cell r="DP82" t="str">
            <v>-</v>
          </cell>
          <cell r="DQ82">
            <v>0</v>
          </cell>
          <cell r="DR82" t="str">
            <v>-</v>
          </cell>
          <cell r="DS82">
            <v>138</v>
          </cell>
          <cell r="DT82" t="str">
            <v>-</v>
          </cell>
          <cell r="DU82">
            <v>13</v>
          </cell>
          <cell r="DV82" t="str">
            <v>-</v>
          </cell>
          <cell r="DW82">
            <v>0</v>
          </cell>
          <cell r="DX82" t="str">
            <v>-</v>
          </cell>
          <cell r="DY82">
            <v>48</v>
          </cell>
        </row>
        <row r="83">
          <cell r="C83">
            <v>700000210</v>
          </cell>
          <cell r="D83" t="str">
            <v>SECTOR ANIS DIANA</v>
          </cell>
          <cell r="E83">
            <v>2025</v>
          </cell>
          <cell r="F83">
            <v>202515</v>
          </cell>
          <cell r="G83">
            <v>1737</v>
          </cell>
          <cell r="H83">
            <v>1721</v>
          </cell>
          <cell r="I83">
            <v>642</v>
          </cell>
          <cell r="J83" t="str">
            <v>-</v>
          </cell>
          <cell r="K83">
            <v>-37</v>
          </cell>
          <cell r="L83">
            <v>9</v>
          </cell>
          <cell r="M83">
            <v>801</v>
          </cell>
          <cell r="N83">
            <v>1111</v>
          </cell>
          <cell r="O83">
            <v>0</v>
          </cell>
          <cell r="P83" t="str">
            <v>-</v>
          </cell>
          <cell r="Q83">
            <v>1</v>
          </cell>
          <cell r="R83" t="str">
            <v>-</v>
          </cell>
          <cell r="S83">
            <v>11</v>
          </cell>
          <cell r="T83" t="str">
            <v>-</v>
          </cell>
          <cell r="U83">
            <v>796</v>
          </cell>
          <cell r="V83" t="str">
            <v>-</v>
          </cell>
          <cell r="W83">
            <v>4</v>
          </cell>
          <cell r="X83" t="str">
            <v>-</v>
          </cell>
          <cell r="Y83" t="str">
            <v>-</v>
          </cell>
          <cell r="Z83" t="str">
            <v>-</v>
          </cell>
          <cell r="AA83">
            <v>649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380</v>
          </cell>
          <cell r="AH83" t="str">
            <v>-</v>
          </cell>
          <cell r="AI83" t="str">
            <v>-</v>
          </cell>
          <cell r="AJ83" t="str">
            <v>-</v>
          </cell>
          <cell r="AK83">
            <v>152</v>
          </cell>
          <cell r="AL83" t="str">
            <v>-</v>
          </cell>
          <cell r="AM83">
            <v>46.1139896373057</v>
          </cell>
          <cell r="AN83">
            <v>62.3</v>
          </cell>
          <cell r="AO83">
            <v>228</v>
          </cell>
          <cell r="AP83" t="str">
            <v>-</v>
          </cell>
          <cell r="AQ83">
            <v>264</v>
          </cell>
          <cell r="AR83" t="str">
            <v>-</v>
          </cell>
          <cell r="AS83">
            <v>0</v>
          </cell>
          <cell r="AT83" t="str">
            <v>-</v>
          </cell>
          <cell r="AU83">
            <v>121</v>
          </cell>
          <cell r="AV83" t="str">
            <v>-</v>
          </cell>
          <cell r="AW83">
            <v>36</v>
          </cell>
          <cell r="AX83" t="str">
            <v>-</v>
          </cell>
          <cell r="AY83" t="str">
            <v>-</v>
          </cell>
          <cell r="AZ83" t="str">
            <v>-</v>
          </cell>
          <cell r="BA83">
            <v>715</v>
          </cell>
          <cell r="BB83">
            <v>980</v>
          </cell>
          <cell r="BC83">
            <v>41.162924582613705</v>
          </cell>
          <cell r="BD83">
            <v>55</v>
          </cell>
          <cell r="BE83" t="str">
            <v>-</v>
          </cell>
          <cell r="BF83" t="str">
            <v>-</v>
          </cell>
          <cell r="BG83">
            <v>652799.15</v>
          </cell>
          <cell r="BH83">
            <v>526495</v>
          </cell>
          <cell r="BI83">
            <v>522892119.5</v>
          </cell>
          <cell r="BJ83">
            <v>584936144</v>
          </cell>
          <cell r="BK83">
            <v>520868635</v>
          </cell>
          <cell r="BL83" t="str">
            <v>-</v>
          </cell>
          <cell r="BM83">
            <v>2023484.5</v>
          </cell>
          <cell r="BN83" t="str">
            <v>-</v>
          </cell>
          <cell r="BO83">
            <v>339997213.5</v>
          </cell>
          <cell r="BP83" t="str">
            <v>-</v>
          </cell>
          <cell r="BQ83">
            <v>2023484.5</v>
          </cell>
          <cell r="BR83" t="str">
            <v>-</v>
          </cell>
          <cell r="BS83">
            <v>683</v>
          </cell>
          <cell r="BT83" t="str">
            <v>-</v>
          </cell>
          <cell r="BU83">
            <v>337973729</v>
          </cell>
          <cell r="BV83" t="str">
            <v>-</v>
          </cell>
          <cell r="BW83">
            <v>611</v>
          </cell>
          <cell r="BX83" t="str">
            <v>-</v>
          </cell>
          <cell r="BY83">
            <v>613</v>
          </cell>
          <cell r="BZ83" t="str">
            <v>-</v>
          </cell>
          <cell r="CA83">
            <v>165699163</v>
          </cell>
          <cell r="CB83" t="str">
            <v>-</v>
          </cell>
          <cell r="CC83">
            <v>666</v>
          </cell>
          <cell r="CD83" t="str">
            <v>-</v>
          </cell>
          <cell r="CE83">
            <v>478</v>
          </cell>
          <cell r="CF83" t="str">
            <v>-</v>
          </cell>
          <cell r="CG83">
            <v>0</v>
          </cell>
          <cell r="CH83" t="str">
            <v>-</v>
          </cell>
          <cell r="CI83">
            <v>142</v>
          </cell>
          <cell r="CJ83" t="str">
            <v>-</v>
          </cell>
          <cell r="CK83">
            <v>38</v>
          </cell>
          <cell r="CL83" t="str">
            <v>-</v>
          </cell>
          <cell r="CM83">
            <v>16074883</v>
          </cell>
          <cell r="CN83" t="str">
            <v>-</v>
          </cell>
          <cell r="CO83">
            <v>181774046</v>
          </cell>
          <cell r="CP83" t="str">
            <v>-</v>
          </cell>
          <cell r="CQ83">
            <v>0</v>
          </cell>
          <cell r="CR83" t="str">
            <v>-</v>
          </cell>
          <cell r="CS83">
            <v>-9</v>
          </cell>
          <cell r="CT83" t="str">
            <v>-</v>
          </cell>
          <cell r="CU83">
            <v>569</v>
          </cell>
          <cell r="CV83">
            <v>348</v>
          </cell>
          <cell r="CW83">
            <v>215</v>
          </cell>
          <cell r="CX83">
            <v>193</v>
          </cell>
          <cell r="CY83">
            <v>152</v>
          </cell>
          <cell r="CZ83">
            <v>130</v>
          </cell>
          <cell r="DA83">
            <v>86</v>
          </cell>
          <cell r="DB83">
            <v>81</v>
          </cell>
          <cell r="DC83">
            <v>71</v>
          </cell>
          <cell r="DD83">
            <v>67</v>
          </cell>
          <cell r="DE83">
            <v>43</v>
          </cell>
          <cell r="DF83">
            <v>41</v>
          </cell>
          <cell r="DG83">
            <v>200</v>
          </cell>
          <cell r="DH83">
            <v>189</v>
          </cell>
          <cell r="DI83">
            <v>33</v>
          </cell>
          <cell r="DJ83" t="str">
            <v>-</v>
          </cell>
          <cell r="DK83">
            <v>490</v>
          </cell>
          <cell r="DL83" t="str">
            <v>-</v>
          </cell>
          <cell r="DM83">
            <v>605</v>
          </cell>
          <cell r="DN83" t="str">
            <v>-</v>
          </cell>
          <cell r="DO83">
            <v>462</v>
          </cell>
          <cell r="DP83" t="str">
            <v>-</v>
          </cell>
          <cell r="DQ83">
            <v>0</v>
          </cell>
          <cell r="DR83" t="str">
            <v>-</v>
          </cell>
          <cell r="DS83">
            <v>142</v>
          </cell>
          <cell r="DT83" t="str">
            <v>-</v>
          </cell>
          <cell r="DU83">
            <v>38</v>
          </cell>
          <cell r="DV83" t="str">
            <v>-</v>
          </cell>
          <cell r="DW83">
            <v>0</v>
          </cell>
          <cell r="DX83" t="str">
            <v>-</v>
          </cell>
          <cell r="DY83">
            <v>37</v>
          </cell>
        </row>
        <row r="84">
          <cell r="C84">
            <v>700000217</v>
          </cell>
          <cell r="D84" t="str">
            <v>SECTOR FUENTE MARIA</v>
          </cell>
          <cell r="E84">
            <v>2025</v>
          </cell>
          <cell r="F84">
            <v>202515</v>
          </cell>
          <cell r="G84">
            <v>0</v>
          </cell>
          <cell r="H84" t="str">
            <v>-</v>
          </cell>
          <cell r="I84">
            <v>0</v>
          </cell>
          <cell r="J84" t="str">
            <v>-</v>
          </cell>
          <cell r="K84">
            <v>-84</v>
          </cell>
          <cell r="L84" t="str">
            <v>-</v>
          </cell>
          <cell r="M84">
            <v>0</v>
          </cell>
          <cell r="N84" t="str">
            <v>-</v>
          </cell>
          <cell r="O84">
            <v>0</v>
          </cell>
          <cell r="P84" t="str">
            <v>-</v>
          </cell>
          <cell r="Q84">
            <v>0</v>
          </cell>
          <cell r="R84" t="str">
            <v>-</v>
          </cell>
          <cell r="S84">
            <v>0</v>
          </cell>
          <cell r="T84" t="str">
            <v>-</v>
          </cell>
          <cell r="U84">
            <v>0</v>
          </cell>
          <cell r="V84" t="str">
            <v>-</v>
          </cell>
          <cell r="W84">
            <v>0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0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0</v>
          </cell>
          <cell r="AH84" t="str">
            <v>-</v>
          </cell>
          <cell r="AI84" t="str">
            <v>-</v>
          </cell>
          <cell r="AJ84" t="str">
            <v>-</v>
          </cell>
          <cell r="AK84">
            <v>0</v>
          </cell>
          <cell r="AL84" t="str">
            <v>-</v>
          </cell>
          <cell r="AM84">
            <v>0</v>
          </cell>
          <cell r="AN84" t="str">
            <v>-</v>
          </cell>
          <cell r="AO84">
            <v>0</v>
          </cell>
          <cell r="AP84" t="str">
            <v>-</v>
          </cell>
          <cell r="AQ84">
            <v>0</v>
          </cell>
          <cell r="AR84" t="str">
            <v>-</v>
          </cell>
          <cell r="AS84">
            <v>0</v>
          </cell>
          <cell r="AT84" t="str">
            <v>-</v>
          </cell>
          <cell r="AU84">
            <v>0</v>
          </cell>
          <cell r="AV84" t="str">
            <v>-</v>
          </cell>
          <cell r="AW84">
            <v>0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-</v>
          </cell>
          <cell r="BC84">
            <v>0</v>
          </cell>
          <cell r="BD84" t="str">
            <v>-</v>
          </cell>
          <cell r="BE84" t="str">
            <v>-</v>
          </cell>
          <cell r="BF84" t="str">
            <v>-</v>
          </cell>
          <cell r="BG84">
            <v>0</v>
          </cell>
          <cell r="BH84" t="str">
            <v>-</v>
          </cell>
          <cell r="BI84">
            <v>0</v>
          </cell>
          <cell r="BJ84" t="str">
            <v>-</v>
          </cell>
          <cell r="BK84">
            <v>0</v>
          </cell>
          <cell r="BL84" t="str">
            <v>-</v>
          </cell>
          <cell r="BM84">
            <v>0</v>
          </cell>
          <cell r="BN84" t="str">
            <v>-</v>
          </cell>
          <cell r="BO84">
            <v>0</v>
          </cell>
          <cell r="BP84" t="str">
            <v>-</v>
          </cell>
          <cell r="BQ84">
            <v>0</v>
          </cell>
          <cell r="BR84" t="str">
            <v>-</v>
          </cell>
          <cell r="BS84">
            <v>0</v>
          </cell>
          <cell r="BT84" t="str">
            <v>-</v>
          </cell>
          <cell r="BU84">
            <v>0</v>
          </cell>
          <cell r="BV84" t="str">
            <v>-</v>
          </cell>
          <cell r="BW84">
            <v>0</v>
          </cell>
          <cell r="BX84" t="str">
            <v>-</v>
          </cell>
          <cell r="BY84">
            <v>0</v>
          </cell>
          <cell r="BZ84" t="str">
            <v>-</v>
          </cell>
          <cell r="CA84">
            <v>0</v>
          </cell>
          <cell r="CB84" t="str">
            <v>-</v>
          </cell>
          <cell r="CC84">
            <v>0</v>
          </cell>
          <cell r="CD84" t="str">
            <v>-</v>
          </cell>
          <cell r="CE84">
            <v>0</v>
          </cell>
          <cell r="CF84" t="str">
            <v>-</v>
          </cell>
          <cell r="CG84">
            <v>0</v>
          </cell>
          <cell r="CH84" t="str">
            <v>-</v>
          </cell>
          <cell r="CI84">
            <v>0</v>
          </cell>
          <cell r="CJ84" t="str">
            <v>-</v>
          </cell>
          <cell r="CK84">
            <v>0</v>
          </cell>
          <cell r="CL84" t="str">
            <v>-</v>
          </cell>
          <cell r="CM84">
            <v>0</v>
          </cell>
          <cell r="CN84" t="str">
            <v>-</v>
          </cell>
          <cell r="CO84">
            <v>0</v>
          </cell>
          <cell r="CP84" t="str">
            <v>-</v>
          </cell>
          <cell r="CQ84">
            <v>0</v>
          </cell>
          <cell r="CR84" t="str">
            <v>-</v>
          </cell>
          <cell r="CS84">
            <v>0</v>
          </cell>
          <cell r="CT84" t="str">
            <v>-</v>
          </cell>
          <cell r="CU84">
            <v>0</v>
          </cell>
          <cell r="CV84" t="str">
            <v>-</v>
          </cell>
          <cell r="CW84">
            <v>0</v>
          </cell>
          <cell r="CX84" t="str">
            <v>-</v>
          </cell>
          <cell r="CY84">
            <v>0</v>
          </cell>
          <cell r="CZ84" t="str">
            <v>-</v>
          </cell>
          <cell r="DA84">
            <v>0</v>
          </cell>
          <cell r="DB84" t="str">
            <v>-</v>
          </cell>
          <cell r="DC84">
            <v>0</v>
          </cell>
          <cell r="DD84" t="str">
            <v>-</v>
          </cell>
          <cell r="DE84">
            <v>0</v>
          </cell>
          <cell r="DF84" t="str">
            <v>-</v>
          </cell>
          <cell r="DG84">
            <v>0</v>
          </cell>
          <cell r="DH84" t="str">
            <v>-</v>
          </cell>
          <cell r="DI84">
            <v>0</v>
          </cell>
          <cell r="DJ84" t="str">
            <v>-</v>
          </cell>
          <cell r="DK84">
            <v>0</v>
          </cell>
          <cell r="DL84" t="str">
            <v>-</v>
          </cell>
          <cell r="DM84">
            <v>0</v>
          </cell>
          <cell r="DN84" t="str">
            <v>-</v>
          </cell>
          <cell r="DO84">
            <v>0</v>
          </cell>
          <cell r="DP84" t="str">
            <v>-</v>
          </cell>
          <cell r="DQ84">
            <v>0</v>
          </cell>
          <cell r="DR84" t="str">
            <v>-</v>
          </cell>
          <cell r="DS84">
            <v>0</v>
          </cell>
          <cell r="DT84" t="str">
            <v>-</v>
          </cell>
          <cell r="DU84">
            <v>0</v>
          </cell>
          <cell r="DV84" t="str">
            <v>-</v>
          </cell>
          <cell r="DW84">
            <v>0</v>
          </cell>
          <cell r="DX84" t="str">
            <v>-</v>
          </cell>
          <cell r="DY84">
            <v>0</v>
          </cell>
        </row>
        <row r="85">
          <cell r="C85">
            <v>700000218</v>
          </cell>
          <cell r="D85" t="str">
            <v>SECTOR OLEOS MARISOL</v>
          </cell>
          <cell r="E85">
            <v>2025</v>
          </cell>
          <cell r="F85">
            <v>202515</v>
          </cell>
          <cell r="G85" t="str">
            <v>-</v>
          </cell>
          <cell r="H85" t="str">
            <v>-</v>
          </cell>
          <cell r="I85" t="str">
            <v>-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  <cell r="BC85" t="str">
            <v>-</v>
          </cell>
          <cell r="BD85" t="str">
            <v>-</v>
          </cell>
          <cell r="BE85" t="str">
            <v>-</v>
          </cell>
          <cell r="BF85" t="str">
            <v>-</v>
          </cell>
          <cell r="BG85" t="str">
            <v>-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 t="str">
            <v>-</v>
          </cell>
          <cell r="BO85" t="str">
            <v>-</v>
          </cell>
          <cell r="BP85" t="str">
            <v>-</v>
          </cell>
          <cell r="BQ85" t="str">
            <v>-</v>
          </cell>
          <cell r="BR85" t="str">
            <v>-</v>
          </cell>
          <cell r="BS85" t="str">
            <v>-</v>
          </cell>
          <cell r="BT85" t="str">
            <v>-</v>
          </cell>
          <cell r="BU85" t="str">
            <v>-</v>
          </cell>
          <cell r="BV85" t="str">
            <v>-</v>
          </cell>
          <cell r="BW85" t="str">
            <v>-</v>
          </cell>
          <cell r="BX85" t="str">
            <v>-</v>
          </cell>
          <cell r="BY85" t="str">
            <v>-</v>
          </cell>
          <cell r="BZ85" t="str">
            <v>-</v>
          </cell>
          <cell r="CA85" t="str">
            <v>-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 t="str">
            <v>-</v>
          </cell>
          <cell r="CN85" t="str">
            <v>-</v>
          </cell>
          <cell r="CO85" t="str">
            <v>-</v>
          </cell>
          <cell r="CP85" t="str">
            <v>-</v>
          </cell>
          <cell r="CQ85" t="str">
            <v>-</v>
          </cell>
          <cell r="CR85" t="str">
            <v>-</v>
          </cell>
          <cell r="CS85" t="str">
            <v>-</v>
          </cell>
          <cell r="CT85" t="str">
            <v>-</v>
          </cell>
          <cell r="CU85" t="str">
            <v>-</v>
          </cell>
          <cell r="CV85" t="str">
            <v>-</v>
          </cell>
          <cell r="CW85" t="str">
            <v>-</v>
          </cell>
          <cell r="CX85" t="str">
            <v>-</v>
          </cell>
          <cell r="CY85" t="str">
            <v>-</v>
          </cell>
          <cell r="CZ85" t="str">
            <v>-</v>
          </cell>
          <cell r="DA85" t="str">
            <v>-</v>
          </cell>
          <cell r="DB85" t="str">
            <v>-</v>
          </cell>
          <cell r="DC85" t="str">
            <v>-</v>
          </cell>
          <cell r="DD85" t="str">
            <v>-</v>
          </cell>
          <cell r="DE85" t="str">
            <v>-</v>
          </cell>
          <cell r="DF85" t="str">
            <v>-</v>
          </cell>
          <cell r="DG85" t="str">
            <v>-</v>
          </cell>
          <cell r="DH85" t="str">
            <v>-</v>
          </cell>
          <cell r="DI85" t="str">
            <v>-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 t="str">
            <v>-</v>
          </cell>
          <cell r="DX85" t="str">
            <v>-</v>
          </cell>
          <cell r="DY85" t="str">
            <v>-</v>
          </cell>
        </row>
        <row r="86">
          <cell r="C86">
            <v>700000221</v>
          </cell>
          <cell r="D86" t="str">
            <v>SECTOR NUBES VERDES ANA CAROLINA</v>
          </cell>
          <cell r="E86">
            <v>2025</v>
          </cell>
          <cell r="F86">
            <v>202515</v>
          </cell>
          <cell r="G86">
            <v>1333</v>
          </cell>
          <cell r="H86">
            <v>1473</v>
          </cell>
          <cell r="I86">
            <v>471</v>
          </cell>
          <cell r="J86" t="str">
            <v>-</v>
          </cell>
          <cell r="K86">
            <v>-114</v>
          </cell>
          <cell r="L86">
            <v>9</v>
          </cell>
          <cell r="M86">
            <v>192</v>
          </cell>
          <cell r="N86">
            <v>897</v>
          </cell>
          <cell r="O86">
            <v>0</v>
          </cell>
          <cell r="P86" t="str">
            <v>-</v>
          </cell>
          <cell r="Q86">
            <v>4</v>
          </cell>
          <cell r="R86" t="str">
            <v>-</v>
          </cell>
          <cell r="S86">
            <v>5</v>
          </cell>
          <cell r="T86" t="str">
            <v>-</v>
          </cell>
          <cell r="U86">
            <v>188</v>
          </cell>
          <cell r="V86" t="str">
            <v>-</v>
          </cell>
          <cell r="W86">
            <v>0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166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61</v>
          </cell>
          <cell r="AH86" t="str">
            <v>-</v>
          </cell>
          <cell r="AI86" t="str">
            <v>-</v>
          </cell>
          <cell r="AJ86" t="str">
            <v>-</v>
          </cell>
          <cell r="AK86">
            <v>26</v>
          </cell>
          <cell r="AL86" t="str">
            <v>-</v>
          </cell>
          <cell r="AM86">
            <v>14.403600900225054</v>
          </cell>
          <cell r="AN86">
            <v>61.4</v>
          </cell>
          <cell r="AO86">
            <v>35</v>
          </cell>
          <cell r="AP86" t="str">
            <v>-</v>
          </cell>
          <cell r="AQ86">
            <v>71</v>
          </cell>
          <cell r="AR86" t="str">
            <v>-</v>
          </cell>
          <cell r="AS86">
            <v>0</v>
          </cell>
          <cell r="AT86" t="str">
            <v>-</v>
          </cell>
          <cell r="AU86">
            <v>36</v>
          </cell>
          <cell r="AV86" t="str">
            <v>-</v>
          </cell>
          <cell r="AW86">
            <v>24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173</v>
          </cell>
          <cell r="BB86">
            <v>757</v>
          </cell>
          <cell r="BC86">
            <v>12.978244561140285</v>
          </cell>
          <cell r="BD86">
            <v>51.8</v>
          </cell>
          <cell r="BE86" t="str">
            <v>-</v>
          </cell>
          <cell r="BF86" t="str">
            <v>-</v>
          </cell>
          <cell r="BG86">
            <v>800430.14</v>
          </cell>
          <cell r="BH86">
            <v>483841</v>
          </cell>
          <cell r="BI86">
            <v>153682586</v>
          </cell>
          <cell r="BJ86">
            <v>434005485</v>
          </cell>
          <cell r="BK86">
            <v>152432730</v>
          </cell>
          <cell r="BL86" t="str">
            <v>-</v>
          </cell>
          <cell r="BM86">
            <v>1249856</v>
          </cell>
          <cell r="BN86" t="str">
            <v>-</v>
          </cell>
          <cell r="BO86">
            <v>115339159</v>
          </cell>
          <cell r="BP86" t="str">
            <v>-</v>
          </cell>
          <cell r="BQ86">
            <v>1249856</v>
          </cell>
          <cell r="BR86" t="str">
            <v>-</v>
          </cell>
          <cell r="BS86">
            <v>159</v>
          </cell>
          <cell r="BT86" t="str">
            <v>-</v>
          </cell>
          <cell r="BU86">
            <v>114089303</v>
          </cell>
          <cell r="BV86" t="str">
            <v>-</v>
          </cell>
          <cell r="BW86">
            <v>108</v>
          </cell>
          <cell r="BX86" t="str">
            <v>-</v>
          </cell>
          <cell r="BY86">
            <v>597</v>
          </cell>
          <cell r="BZ86" t="str">
            <v>-</v>
          </cell>
          <cell r="CA86">
            <v>33482704</v>
          </cell>
          <cell r="CB86" t="str">
            <v>-</v>
          </cell>
          <cell r="CC86">
            <v>516</v>
          </cell>
          <cell r="CD86" t="str">
            <v>-</v>
          </cell>
          <cell r="CE86">
            <v>343</v>
          </cell>
          <cell r="CF86" t="str">
            <v>-</v>
          </cell>
          <cell r="CG86">
            <v>0</v>
          </cell>
          <cell r="CH86" t="str">
            <v>-</v>
          </cell>
          <cell r="CI86">
            <v>111</v>
          </cell>
          <cell r="CJ86" t="str">
            <v>-</v>
          </cell>
          <cell r="CK86">
            <v>38</v>
          </cell>
          <cell r="CL86" t="str">
            <v>-</v>
          </cell>
          <cell r="CM86">
            <v>2897543</v>
          </cell>
          <cell r="CN86" t="str">
            <v>-</v>
          </cell>
          <cell r="CO86">
            <v>36380247</v>
          </cell>
          <cell r="CP86" t="str">
            <v>-</v>
          </cell>
          <cell r="CQ86">
            <v>0</v>
          </cell>
          <cell r="CR86" t="str">
            <v>-</v>
          </cell>
          <cell r="CS86">
            <v>-46</v>
          </cell>
          <cell r="CT86" t="str">
            <v>-</v>
          </cell>
          <cell r="CU86">
            <v>675</v>
          </cell>
          <cell r="CV86">
            <v>298</v>
          </cell>
          <cell r="CW86">
            <v>207</v>
          </cell>
          <cell r="CX86">
            <v>143</v>
          </cell>
          <cell r="CY86">
            <v>259</v>
          </cell>
          <cell r="CZ86">
            <v>121</v>
          </cell>
          <cell r="DA86">
            <v>152</v>
          </cell>
          <cell r="DB86">
            <v>91</v>
          </cell>
          <cell r="DC86">
            <v>67</v>
          </cell>
          <cell r="DD86">
            <v>70</v>
          </cell>
          <cell r="DE86">
            <v>53</v>
          </cell>
          <cell r="DF86">
            <v>38</v>
          </cell>
          <cell r="DG86">
            <v>272</v>
          </cell>
          <cell r="DH86">
            <v>199</v>
          </cell>
          <cell r="DI86">
            <v>8</v>
          </cell>
          <cell r="DJ86" t="str">
            <v>-</v>
          </cell>
          <cell r="DK86">
            <v>445</v>
          </cell>
          <cell r="DL86" t="str">
            <v>-</v>
          </cell>
          <cell r="DM86">
            <v>417</v>
          </cell>
          <cell r="DN86" t="str">
            <v>-</v>
          </cell>
          <cell r="DO86">
            <v>325</v>
          </cell>
          <cell r="DP86" t="str">
            <v>-</v>
          </cell>
          <cell r="DQ86">
            <v>0</v>
          </cell>
          <cell r="DR86" t="str">
            <v>-</v>
          </cell>
          <cell r="DS86">
            <v>108</v>
          </cell>
          <cell r="DT86" t="str">
            <v>-</v>
          </cell>
          <cell r="DU86">
            <v>38</v>
          </cell>
          <cell r="DV86" t="str">
            <v>-</v>
          </cell>
          <cell r="DW86">
            <v>0</v>
          </cell>
          <cell r="DX86" t="str">
            <v>-</v>
          </cell>
          <cell r="DY86">
            <v>9</v>
          </cell>
        </row>
        <row r="87">
          <cell r="C87">
            <v>700000223</v>
          </cell>
          <cell r="D87" t="str">
            <v>SECTOR TINTINDEO GINA</v>
          </cell>
          <cell r="E87">
            <v>2025</v>
          </cell>
          <cell r="F87">
            <v>202515</v>
          </cell>
          <cell r="G87">
            <v>1519</v>
          </cell>
          <cell r="H87">
            <v>1684</v>
          </cell>
          <cell r="I87">
            <v>611</v>
          </cell>
          <cell r="J87" t="str">
            <v>-</v>
          </cell>
          <cell r="K87">
            <v>-88</v>
          </cell>
          <cell r="L87">
            <v>8</v>
          </cell>
          <cell r="M87">
            <v>255</v>
          </cell>
          <cell r="N87">
            <v>998</v>
          </cell>
          <cell r="O87">
            <v>0</v>
          </cell>
          <cell r="P87" t="str">
            <v>-</v>
          </cell>
          <cell r="Q87">
            <v>1</v>
          </cell>
          <cell r="R87" t="str">
            <v>-</v>
          </cell>
          <cell r="S87">
            <v>8</v>
          </cell>
          <cell r="T87" t="str">
            <v>-</v>
          </cell>
          <cell r="U87">
            <v>254</v>
          </cell>
          <cell r="V87" t="str">
            <v>-</v>
          </cell>
          <cell r="W87">
            <v>0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229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74</v>
          </cell>
          <cell r="AH87" t="str">
            <v>-</v>
          </cell>
          <cell r="AI87" t="str">
            <v>-</v>
          </cell>
          <cell r="AJ87" t="str">
            <v>-</v>
          </cell>
          <cell r="AK87">
            <v>26</v>
          </cell>
          <cell r="AL87" t="str">
            <v>-</v>
          </cell>
          <cell r="AM87">
            <v>16.787360105332453</v>
          </cell>
          <cell r="AN87">
            <v>61.7</v>
          </cell>
          <cell r="AO87">
            <v>48</v>
          </cell>
          <cell r="AP87" t="str">
            <v>-</v>
          </cell>
          <cell r="AQ87">
            <v>91</v>
          </cell>
          <cell r="AR87" t="str">
            <v>-</v>
          </cell>
          <cell r="AS87">
            <v>0</v>
          </cell>
          <cell r="AT87" t="str">
            <v>-</v>
          </cell>
          <cell r="AU87">
            <v>77</v>
          </cell>
          <cell r="AV87" t="str">
            <v>-</v>
          </cell>
          <cell r="AW87">
            <v>13</v>
          </cell>
          <cell r="AX87" t="str">
            <v>-</v>
          </cell>
          <cell r="AY87" t="str">
            <v>-</v>
          </cell>
          <cell r="AZ87" t="str">
            <v>-</v>
          </cell>
          <cell r="BA87">
            <v>235</v>
          </cell>
          <cell r="BB87">
            <v>858</v>
          </cell>
          <cell r="BC87">
            <v>15.470704410796577</v>
          </cell>
          <cell r="BD87">
            <v>53.1</v>
          </cell>
          <cell r="BE87" t="str">
            <v>-</v>
          </cell>
          <cell r="BF87" t="str">
            <v>-</v>
          </cell>
          <cell r="BG87">
            <v>623428.53</v>
          </cell>
          <cell r="BH87">
            <v>450267</v>
          </cell>
          <cell r="BI87">
            <v>158974275.59</v>
          </cell>
          <cell r="BJ87">
            <v>449366811</v>
          </cell>
          <cell r="BK87">
            <v>158215345</v>
          </cell>
          <cell r="BL87" t="str">
            <v>-</v>
          </cell>
          <cell r="BM87">
            <v>758930.58999999985</v>
          </cell>
          <cell r="BN87" t="str">
            <v>-</v>
          </cell>
          <cell r="BO87">
            <v>130056658.59</v>
          </cell>
          <cell r="BP87" t="str">
            <v>-</v>
          </cell>
          <cell r="BQ87">
            <v>758930.58999999985</v>
          </cell>
          <cell r="BR87" t="str">
            <v>-</v>
          </cell>
          <cell r="BS87">
            <v>241</v>
          </cell>
          <cell r="BT87" t="str">
            <v>-</v>
          </cell>
          <cell r="BU87">
            <v>129297728</v>
          </cell>
          <cell r="BV87" t="str">
            <v>-</v>
          </cell>
          <cell r="BW87">
            <v>152</v>
          </cell>
          <cell r="BX87" t="str">
            <v>-</v>
          </cell>
          <cell r="BY87">
            <v>486</v>
          </cell>
          <cell r="BZ87" t="str">
            <v>-</v>
          </cell>
          <cell r="CA87">
            <v>26629351</v>
          </cell>
          <cell r="CB87" t="str">
            <v>-</v>
          </cell>
          <cell r="CC87">
            <v>634</v>
          </cell>
          <cell r="CD87" t="str">
            <v>-</v>
          </cell>
          <cell r="CE87">
            <v>480</v>
          </cell>
          <cell r="CF87" t="str">
            <v>-</v>
          </cell>
          <cell r="CG87">
            <v>0</v>
          </cell>
          <cell r="CH87" t="str">
            <v>-</v>
          </cell>
          <cell r="CI87">
            <v>144</v>
          </cell>
          <cell r="CJ87" t="str">
            <v>-</v>
          </cell>
          <cell r="CK87">
            <v>18</v>
          </cell>
          <cell r="CL87" t="str">
            <v>-</v>
          </cell>
          <cell r="CM87">
            <v>2288266</v>
          </cell>
          <cell r="CN87" t="str">
            <v>-</v>
          </cell>
          <cell r="CO87">
            <v>28917617</v>
          </cell>
          <cell r="CP87" t="str">
            <v>-</v>
          </cell>
          <cell r="CQ87">
            <v>0</v>
          </cell>
          <cell r="CR87" t="str">
            <v>-</v>
          </cell>
          <cell r="CS87">
            <v>-48</v>
          </cell>
          <cell r="CT87" t="str">
            <v>-</v>
          </cell>
          <cell r="CU87">
            <v>784</v>
          </cell>
          <cell r="CV87">
            <v>344</v>
          </cell>
          <cell r="CW87">
            <v>251</v>
          </cell>
          <cell r="CX87">
            <v>165</v>
          </cell>
          <cell r="CY87">
            <v>229</v>
          </cell>
          <cell r="CZ87">
            <v>134</v>
          </cell>
          <cell r="DA87">
            <v>97</v>
          </cell>
          <cell r="DB87">
            <v>81</v>
          </cell>
          <cell r="DC87">
            <v>90</v>
          </cell>
          <cell r="DD87">
            <v>57</v>
          </cell>
          <cell r="DE87">
            <v>56</v>
          </cell>
          <cell r="DF87">
            <v>42</v>
          </cell>
          <cell r="DG87">
            <v>243</v>
          </cell>
          <cell r="DH87">
            <v>180</v>
          </cell>
          <cell r="DI87">
            <v>5</v>
          </cell>
          <cell r="DJ87" t="str">
            <v>-</v>
          </cell>
          <cell r="DK87">
            <v>357</v>
          </cell>
          <cell r="DL87" t="str">
            <v>-</v>
          </cell>
          <cell r="DM87">
            <v>551</v>
          </cell>
          <cell r="DN87" t="str">
            <v>-</v>
          </cell>
          <cell r="DO87">
            <v>452</v>
          </cell>
          <cell r="DP87" t="str">
            <v>-</v>
          </cell>
          <cell r="DQ87">
            <v>0</v>
          </cell>
          <cell r="DR87" t="str">
            <v>-</v>
          </cell>
          <cell r="DS87">
            <v>141</v>
          </cell>
          <cell r="DT87" t="str">
            <v>-</v>
          </cell>
          <cell r="DU87">
            <v>18</v>
          </cell>
          <cell r="DV87" t="str">
            <v>-</v>
          </cell>
          <cell r="DW87">
            <v>0</v>
          </cell>
          <cell r="DX87" t="str">
            <v>-</v>
          </cell>
          <cell r="DY87">
            <v>8</v>
          </cell>
        </row>
        <row r="88">
          <cell r="C88">
            <v>700000224</v>
          </cell>
          <cell r="D88" t="str">
            <v>SECTOR FARALLONES PAOLA</v>
          </cell>
          <cell r="E88">
            <v>2025</v>
          </cell>
          <cell r="F88">
            <v>202515</v>
          </cell>
          <cell r="G88">
            <v>1655</v>
          </cell>
          <cell r="H88">
            <v>1912</v>
          </cell>
          <cell r="I88">
            <v>673</v>
          </cell>
          <cell r="J88" t="str">
            <v>-</v>
          </cell>
          <cell r="K88">
            <v>-117</v>
          </cell>
          <cell r="L88">
            <v>8</v>
          </cell>
          <cell r="M88">
            <v>238</v>
          </cell>
          <cell r="N88">
            <v>1097</v>
          </cell>
          <cell r="O88">
            <v>0</v>
          </cell>
          <cell r="P88" t="str">
            <v>-</v>
          </cell>
          <cell r="Q88">
            <v>2</v>
          </cell>
          <cell r="R88" t="str">
            <v>-</v>
          </cell>
          <cell r="S88">
            <v>10</v>
          </cell>
          <cell r="T88" t="str">
            <v>-</v>
          </cell>
          <cell r="U88">
            <v>234</v>
          </cell>
          <cell r="V88" t="str">
            <v>-</v>
          </cell>
          <cell r="W88">
            <v>2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223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47</v>
          </cell>
          <cell r="AH88" t="str">
            <v>-</v>
          </cell>
          <cell r="AI88" t="str">
            <v>-</v>
          </cell>
          <cell r="AJ88" t="str">
            <v>-</v>
          </cell>
          <cell r="AK88">
            <v>15</v>
          </cell>
          <cell r="AL88" t="str">
            <v>-</v>
          </cell>
          <cell r="AM88">
            <v>14.380664652567976</v>
          </cell>
          <cell r="AN88">
            <v>61.7</v>
          </cell>
          <cell r="AO88">
            <v>32</v>
          </cell>
          <cell r="AP88" t="str">
            <v>-</v>
          </cell>
          <cell r="AQ88">
            <v>100</v>
          </cell>
          <cell r="AR88" t="str">
            <v>-</v>
          </cell>
          <cell r="AS88">
            <v>0</v>
          </cell>
          <cell r="AT88" t="str">
            <v>-</v>
          </cell>
          <cell r="AU88">
            <v>78</v>
          </cell>
          <cell r="AV88" t="str">
            <v>-</v>
          </cell>
          <cell r="AW88">
            <v>13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233</v>
          </cell>
          <cell r="BB88">
            <v>951</v>
          </cell>
          <cell r="BC88">
            <v>14.078549848942599</v>
          </cell>
          <cell r="BD88">
            <v>53.5</v>
          </cell>
          <cell r="BE88" t="str">
            <v>-</v>
          </cell>
          <cell r="BF88" t="str">
            <v>-</v>
          </cell>
          <cell r="BG88">
            <v>606900</v>
          </cell>
          <cell r="BH88">
            <v>447631</v>
          </cell>
          <cell r="BI88">
            <v>144442200.09999999</v>
          </cell>
          <cell r="BJ88">
            <v>491051338</v>
          </cell>
          <cell r="BK88">
            <v>142901597</v>
          </cell>
          <cell r="BL88" t="str">
            <v>-</v>
          </cell>
          <cell r="BM88">
            <v>1540603.1</v>
          </cell>
          <cell r="BN88" t="str">
            <v>-</v>
          </cell>
          <cell r="BO88">
            <v>121544824.09999999</v>
          </cell>
          <cell r="BP88" t="str">
            <v>-</v>
          </cell>
          <cell r="BQ88">
            <v>1540603.1</v>
          </cell>
          <cell r="BR88" t="str">
            <v>-</v>
          </cell>
          <cell r="BS88">
            <v>227</v>
          </cell>
          <cell r="BT88" t="str">
            <v>-</v>
          </cell>
          <cell r="BU88">
            <v>120004221</v>
          </cell>
          <cell r="BV88" t="str">
            <v>-</v>
          </cell>
          <cell r="BW88">
            <v>123</v>
          </cell>
          <cell r="BX88" t="str">
            <v>-</v>
          </cell>
          <cell r="BY88">
            <v>512</v>
          </cell>
          <cell r="BZ88" t="str">
            <v>-</v>
          </cell>
          <cell r="CA88">
            <v>19983416</v>
          </cell>
          <cell r="CB88" t="str">
            <v>-</v>
          </cell>
          <cell r="CC88">
            <v>678</v>
          </cell>
          <cell r="CD88" t="str">
            <v>-</v>
          </cell>
          <cell r="CE88">
            <v>514</v>
          </cell>
          <cell r="CF88" t="str">
            <v>-</v>
          </cell>
          <cell r="CG88">
            <v>0</v>
          </cell>
          <cell r="CH88" t="str">
            <v>-</v>
          </cell>
          <cell r="CI88">
            <v>163</v>
          </cell>
          <cell r="CJ88" t="str">
            <v>-</v>
          </cell>
          <cell r="CK88">
            <v>15</v>
          </cell>
          <cell r="CL88" t="str">
            <v>-</v>
          </cell>
          <cell r="CM88">
            <v>2913960</v>
          </cell>
          <cell r="CN88" t="str">
            <v>-</v>
          </cell>
          <cell r="CO88">
            <v>22897376</v>
          </cell>
          <cell r="CP88" t="str">
            <v>-</v>
          </cell>
          <cell r="CQ88">
            <v>0</v>
          </cell>
          <cell r="CR88" t="str">
            <v>-</v>
          </cell>
          <cell r="CS88">
            <v>-49</v>
          </cell>
          <cell r="CT88" t="str">
            <v>-</v>
          </cell>
          <cell r="CU88">
            <v>939</v>
          </cell>
          <cell r="CV88">
            <v>371</v>
          </cell>
          <cell r="CW88">
            <v>271</v>
          </cell>
          <cell r="CX88">
            <v>179</v>
          </cell>
          <cell r="CY88">
            <v>207</v>
          </cell>
          <cell r="CZ88">
            <v>147</v>
          </cell>
          <cell r="DA88">
            <v>119</v>
          </cell>
          <cell r="DB88">
            <v>69</v>
          </cell>
          <cell r="DC88">
            <v>60</v>
          </cell>
          <cell r="DD88">
            <v>43</v>
          </cell>
          <cell r="DE88">
            <v>49</v>
          </cell>
          <cell r="DF88">
            <v>47</v>
          </cell>
          <cell r="DG88">
            <v>228</v>
          </cell>
          <cell r="DH88">
            <v>159</v>
          </cell>
          <cell r="DI88">
            <v>2</v>
          </cell>
          <cell r="DJ88" t="str">
            <v>-</v>
          </cell>
          <cell r="DK88">
            <v>402</v>
          </cell>
          <cell r="DL88" t="str">
            <v>-</v>
          </cell>
          <cell r="DM88">
            <v>579</v>
          </cell>
          <cell r="DN88" t="str">
            <v>-</v>
          </cell>
          <cell r="DO88">
            <v>500</v>
          </cell>
          <cell r="DP88" t="str">
            <v>-</v>
          </cell>
          <cell r="DQ88">
            <v>0</v>
          </cell>
          <cell r="DR88" t="str">
            <v>-</v>
          </cell>
          <cell r="DS88">
            <v>159</v>
          </cell>
          <cell r="DT88" t="str">
            <v>-</v>
          </cell>
          <cell r="DU88">
            <v>14</v>
          </cell>
          <cell r="DV88" t="str">
            <v>-</v>
          </cell>
          <cell r="DW88">
            <v>0</v>
          </cell>
          <cell r="DX88" t="str">
            <v>-</v>
          </cell>
          <cell r="DY88">
            <v>2</v>
          </cell>
        </row>
        <row r="89">
          <cell r="C89">
            <v>700000225</v>
          </cell>
          <cell r="D89" t="str">
            <v>SECTOR EMOCIÓN GLORIA</v>
          </cell>
          <cell r="E89">
            <v>2025</v>
          </cell>
          <cell r="F89">
            <v>202515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  <cell r="BC89" t="str">
            <v>-</v>
          </cell>
          <cell r="BD89" t="str">
            <v>-</v>
          </cell>
          <cell r="BE89" t="str">
            <v>-</v>
          </cell>
          <cell r="BF89" t="str">
            <v>-</v>
          </cell>
          <cell r="BG89" t="str">
            <v>-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 t="str">
            <v>-</v>
          </cell>
          <cell r="BM89" t="str">
            <v>-</v>
          </cell>
          <cell r="BN89" t="str">
            <v>-</v>
          </cell>
          <cell r="BO89" t="str">
            <v>-</v>
          </cell>
          <cell r="BP89" t="str">
            <v>-</v>
          </cell>
          <cell r="BQ89" t="str">
            <v>-</v>
          </cell>
          <cell r="BR89" t="str">
            <v>-</v>
          </cell>
          <cell r="BS89" t="str">
            <v>-</v>
          </cell>
          <cell r="BT89" t="str">
            <v>-</v>
          </cell>
          <cell r="BU89" t="str">
            <v>-</v>
          </cell>
          <cell r="BV89" t="str">
            <v>-</v>
          </cell>
          <cell r="BW89" t="str">
            <v>-</v>
          </cell>
          <cell r="BX89" t="str">
            <v>-</v>
          </cell>
          <cell r="BY89" t="str">
            <v>-</v>
          </cell>
          <cell r="BZ89" t="str">
            <v>-</v>
          </cell>
          <cell r="CA89" t="str">
            <v>-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 t="str">
            <v>-</v>
          </cell>
          <cell r="CN89" t="str">
            <v>-</v>
          </cell>
          <cell r="CO89" t="str">
            <v>-</v>
          </cell>
          <cell r="CP89" t="str">
            <v>-</v>
          </cell>
          <cell r="CQ89" t="str">
            <v>-</v>
          </cell>
          <cell r="CR89" t="str">
            <v>-</v>
          </cell>
          <cell r="CS89" t="str">
            <v>-</v>
          </cell>
          <cell r="CT89" t="str">
            <v>-</v>
          </cell>
          <cell r="CU89" t="str">
            <v>-</v>
          </cell>
          <cell r="CV89" t="str">
            <v>-</v>
          </cell>
          <cell r="CW89" t="str">
            <v>-</v>
          </cell>
          <cell r="CX89" t="str">
            <v>-</v>
          </cell>
          <cell r="CY89" t="str">
            <v>-</v>
          </cell>
          <cell r="CZ89" t="str">
            <v>-</v>
          </cell>
          <cell r="DA89" t="str">
            <v>-</v>
          </cell>
          <cell r="DB89" t="str">
            <v>-</v>
          </cell>
          <cell r="DC89" t="str">
            <v>-</v>
          </cell>
          <cell r="DD89" t="str">
            <v>-</v>
          </cell>
          <cell r="DE89" t="str">
            <v>-</v>
          </cell>
          <cell r="DF89" t="str">
            <v>-</v>
          </cell>
          <cell r="DG89" t="str">
            <v>-</v>
          </cell>
          <cell r="DH89" t="str">
            <v>-</v>
          </cell>
          <cell r="DI89" t="str">
            <v>-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 t="str">
            <v>-</v>
          </cell>
          <cell r="DX89" t="str">
            <v>-</v>
          </cell>
          <cell r="DY89" t="str">
            <v>-</v>
          </cell>
        </row>
        <row r="90">
          <cell r="C90">
            <v>700000229</v>
          </cell>
          <cell r="D90" t="str">
            <v>SECTOR CASIA CAROLINA</v>
          </cell>
          <cell r="E90">
            <v>2025</v>
          </cell>
          <cell r="F90">
            <v>202515</v>
          </cell>
          <cell r="G90">
            <v>3</v>
          </cell>
          <cell r="H90" t="str">
            <v>-</v>
          </cell>
          <cell r="I90">
            <v>0</v>
          </cell>
          <cell r="J90" t="str">
            <v>-</v>
          </cell>
          <cell r="K90">
            <v>1</v>
          </cell>
          <cell r="L90" t="str">
            <v>-</v>
          </cell>
          <cell r="M90">
            <v>1</v>
          </cell>
          <cell r="N90" t="str">
            <v>-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0</v>
          </cell>
          <cell r="T90" t="str">
            <v>-</v>
          </cell>
          <cell r="U90">
            <v>1</v>
          </cell>
          <cell r="V90" t="str">
            <v>-</v>
          </cell>
          <cell r="W90">
            <v>0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0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1</v>
          </cell>
          <cell r="AH90" t="str">
            <v>-</v>
          </cell>
          <cell r="AI90" t="str">
            <v>-</v>
          </cell>
          <cell r="AJ90" t="str">
            <v>-</v>
          </cell>
          <cell r="AK90">
            <v>1</v>
          </cell>
          <cell r="AL90" t="str">
            <v>-</v>
          </cell>
          <cell r="AM90">
            <v>33.333333333333329</v>
          </cell>
          <cell r="AN90" t="str">
            <v>-</v>
          </cell>
          <cell r="AO90">
            <v>0</v>
          </cell>
          <cell r="AP90" t="str">
            <v>-</v>
          </cell>
          <cell r="AQ90">
            <v>0</v>
          </cell>
          <cell r="AR90" t="str">
            <v>-</v>
          </cell>
          <cell r="AS90">
            <v>0</v>
          </cell>
          <cell r="AT90" t="str">
            <v>-</v>
          </cell>
          <cell r="AU90">
            <v>0</v>
          </cell>
          <cell r="AV90" t="str">
            <v>-</v>
          </cell>
          <cell r="AW90">
            <v>0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0</v>
          </cell>
          <cell r="BB90" t="str">
            <v>-</v>
          </cell>
          <cell r="BC90">
            <v>0</v>
          </cell>
          <cell r="BD90" t="str">
            <v>-</v>
          </cell>
          <cell r="BE90" t="str">
            <v>-</v>
          </cell>
          <cell r="BF90" t="str">
            <v>-</v>
          </cell>
          <cell r="BG90">
            <v>766770</v>
          </cell>
          <cell r="BH90" t="str">
            <v>-</v>
          </cell>
          <cell r="BI90">
            <v>766770</v>
          </cell>
          <cell r="BJ90" t="str">
            <v>-</v>
          </cell>
          <cell r="BK90">
            <v>766770</v>
          </cell>
          <cell r="BL90" t="str">
            <v>-</v>
          </cell>
          <cell r="BM90">
            <v>0</v>
          </cell>
          <cell r="BN90" t="str">
            <v>-</v>
          </cell>
          <cell r="BO90">
            <v>766770</v>
          </cell>
          <cell r="BP90" t="str">
            <v>-</v>
          </cell>
          <cell r="BQ90">
            <v>0</v>
          </cell>
          <cell r="BR90" t="str">
            <v>-</v>
          </cell>
          <cell r="BS90">
            <v>1</v>
          </cell>
          <cell r="BT90" t="str">
            <v>-</v>
          </cell>
          <cell r="BU90">
            <v>766770</v>
          </cell>
          <cell r="BV90" t="str">
            <v>-</v>
          </cell>
          <cell r="BW90">
            <v>0</v>
          </cell>
          <cell r="BX90" t="str">
            <v>-</v>
          </cell>
          <cell r="BY90">
            <v>3</v>
          </cell>
          <cell r="BZ90" t="str">
            <v>-</v>
          </cell>
          <cell r="CA90">
            <v>0</v>
          </cell>
          <cell r="CB90" t="str">
            <v>-</v>
          </cell>
          <cell r="CC90">
            <v>0</v>
          </cell>
          <cell r="CD90" t="str">
            <v>-</v>
          </cell>
          <cell r="CE90">
            <v>0</v>
          </cell>
          <cell r="CF90" t="str">
            <v>-</v>
          </cell>
          <cell r="CG90">
            <v>0</v>
          </cell>
          <cell r="CH90" t="str">
            <v>-</v>
          </cell>
          <cell r="CI90">
            <v>0</v>
          </cell>
          <cell r="CJ90" t="str">
            <v>-</v>
          </cell>
          <cell r="CK90">
            <v>0</v>
          </cell>
          <cell r="CL90" t="str">
            <v>-</v>
          </cell>
          <cell r="CM90">
            <v>0</v>
          </cell>
          <cell r="CN90" t="str">
            <v>-</v>
          </cell>
          <cell r="CO90">
            <v>0</v>
          </cell>
          <cell r="CP90" t="str">
            <v>-</v>
          </cell>
          <cell r="CQ90">
            <v>0</v>
          </cell>
          <cell r="CR90" t="str">
            <v>-</v>
          </cell>
          <cell r="CS90">
            <v>1</v>
          </cell>
          <cell r="CT90" t="str">
            <v>-</v>
          </cell>
          <cell r="CU90">
            <v>2</v>
          </cell>
          <cell r="CV90" t="str">
            <v>-</v>
          </cell>
          <cell r="CW90">
            <v>0</v>
          </cell>
          <cell r="CX90" t="str">
            <v>-</v>
          </cell>
          <cell r="CY90">
            <v>0</v>
          </cell>
          <cell r="CZ90" t="str">
            <v>-</v>
          </cell>
          <cell r="DA90">
            <v>0</v>
          </cell>
          <cell r="DB90" t="str">
            <v>-</v>
          </cell>
          <cell r="DC90">
            <v>0</v>
          </cell>
          <cell r="DD90" t="str">
            <v>-</v>
          </cell>
          <cell r="DE90">
            <v>0</v>
          </cell>
          <cell r="DF90" t="str">
            <v>-</v>
          </cell>
          <cell r="DG90">
            <v>0</v>
          </cell>
          <cell r="DH90" t="str">
            <v>-</v>
          </cell>
          <cell r="DI90">
            <v>1</v>
          </cell>
          <cell r="DJ90" t="str">
            <v>-</v>
          </cell>
          <cell r="DK90">
            <v>3</v>
          </cell>
          <cell r="DL90" t="str">
            <v>-</v>
          </cell>
          <cell r="DM90">
            <v>0</v>
          </cell>
          <cell r="DN90" t="str">
            <v>-</v>
          </cell>
          <cell r="DO90">
            <v>0</v>
          </cell>
          <cell r="DP90" t="str">
            <v>-</v>
          </cell>
          <cell r="DQ90">
            <v>0</v>
          </cell>
          <cell r="DR90" t="str">
            <v>-</v>
          </cell>
          <cell r="DS90">
            <v>0</v>
          </cell>
          <cell r="DT90" t="str">
            <v>-</v>
          </cell>
          <cell r="DU90">
            <v>0</v>
          </cell>
          <cell r="DV90" t="str">
            <v>-</v>
          </cell>
          <cell r="DW90">
            <v>0</v>
          </cell>
          <cell r="DX90" t="str">
            <v>-</v>
          </cell>
          <cell r="DY90">
            <v>1</v>
          </cell>
        </row>
        <row r="91">
          <cell r="C91">
            <v>700000232</v>
          </cell>
          <cell r="D91" t="str">
            <v>SECTOR EXPRESIÓN NAYIBE</v>
          </cell>
          <cell r="E91">
            <v>2025</v>
          </cell>
          <cell r="F91">
            <v>202515</v>
          </cell>
          <cell r="G91">
            <v>1396</v>
          </cell>
          <cell r="H91">
            <v>1372</v>
          </cell>
          <cell r="I91">
            <v>472</v>
          </cell>
          <cell r="J91" t="str">
            <v>-</v>
          </cell>
          <cell r="K91">
            <v>-11</v>
          </cell>
          <cell r="L91">
            <v>9</v>
          </cell>
          <cell r="M91">
            <v>871</v>
          </cell>
          <cell r="N91">
            <v>871</v>
          </cell>
          <cell r="O91">
            <v>0</v>
          </cell>
          <cell r="P91" t="str">
            <v>-</v>
          </cell>
          <cell r="Q91">
            <v>2</v>
          </cell>
          <cell r="R91" t="str">
            <v>-</v>
          </cell>
          <cell r="S91">
            <v>12</v>
          </cell>
          <cell r="T91" t="str">
            <v>-</v>
          </cell>
          <cell r="U91">
            <v>864</v>
          </cell>
          <cell r="V91" t="str">
            <v>-</v>
          </cell>
          <cell r="W91">
            <v>5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642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484</v>
          </cell>
          <cell r="AH91" t="str">
            <v>-</v>
          </cell>
          <cell r="AI91" t="str">
            <v>-</v>
          </cell>
          <cell r="AJ91" t="str">
            <v>-</v>
          </cell>
          <cell r="AK91">
            <v>229</v>
          </cell>
          <cell r="AL91" t="str">
            <v>-</v>
          </cell>
          <cell r="AM91">
            <v>62.392550143266476</v>
          </cell>
          <cell r="AN91">
            <v>61.4</v>
          </cell>
          <cell r="AO91">
            <v>255</v>
          </cell>
          <cell r="AP91" t="str">
            <v>-</v>
          </cell>
          <cell r="AQ91">
            <v>260</v>
          </cell>
          <cell r="AR91" t="str">
            <v>-</v>
          </cell>
          <cell r="AS91">
            <v>0</v>
          </cell>
          <cell r="AT91" t="str">
            <v>-</v>
          </cell>
          <cell r="AU91">
            <v>106</v>
          </cell>
          <cell r="AV91" t="str">
            <v>-</v>
          </cell>
          <cell r="AW91">
            <v>21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743</v>
          </cell>
          <cell r="BB91">
            <v>731</v>
          </cell>
          <cell r="BC91">
            <v>53.223495702005728</v>
          </cell>
          <cell r="BD91">
            <v>51.5</v>
          </cell>
          <cell r="BE91" t="str">
            <v>-</v>
          </cell>
          <cell r="BF91" t="str">
            <v>-</v>
          </cell>
          <cell r="BG91">
            <v>562173.19999999995</v>
          </cell>
          <cell r="BH91">
            <v>496438</v>
          </cell>
          <cell r="BI91">
            <v>489652860.30000001</v>
          </cell>
          <cell r="BJ91">
            <v>432397213</v>
          </cell>
          <cell r="BK91">
            <v>485683224</v>
          </cell>
          <cell r="BL91" t="str">
            <v>-</v>
          </cell>
          <cell r="BM91">
            <v>3969636.3</v>
          </cell>
          <cell r="BN91" t="str">
            <v>-</v>
          </cell>
          <cell r="BO91">
            <v>377233102.30000001</v>
          </cell>
          <cell r="BP91" t="str">
            <v>-</v>
          </cell>
          <cell r="BQ91">
            <v>3969636.3</v>
          </cell>
          <cell r="BR91" t="str">
            <v>-</v>
          </cell>
          <cell r="BS91">
            <v>776</v>
          </cell>
          <cell r="BT91" t="str">
            <v>-</v>
          </cell>
          <cell r="BU91">
            <v>373263466</v>
          </cell>
          <cell r="BV91" t="str">
            <v>-</v>
          </cell>
          <cell r="BW91">
            <v>534</v>
          </cell>
          <cell r="BX91" t="str">
            <v>-</v>
          </cell>
          <cell r="BY91">
            <v>571</v>
          </cell>
          <cell r="BZ91" t="str">
            <v>-</v>
          </cell>
          <cell r="CA91">
            <v>96649315</v>
          </cell>
          <cell r="CB91" t="str">
            <v>-</v>
          </cell>
          <cell r="CC91">
            <v>532</v>
          </cell>
          <cell r="CD91" t="str">
            <v>-</v>
          </cell>
          <cell r="CE91">
            <v>348</v>
          </cell>
          <cell r="CF91" t="str">
            <v>-</v>
          </cell>
          <cell r="CG91">
            <v>0</v>
          </cell>
          <cell r="CH91" t="str">
            <v>-</v>
          </cell>
          <cell r="CI91">
            <v>117</v>
          </cell>
          <cell r="CJ91" t="str">
            <v>-</v>
          </cell>
          <cell r="CK91">
            <v>22</v>
          </cell>
          <cell r="CL91" t="str">
            <v>-</v>
          </cell>
          <cell r="CM91">
            <v>15633244</v>
          </cell>
          <cell r="CN91" t="str">
            <v>-</v>
          </cell>
          <cell r="CO91">
            <v>112282559</v>
          </cell>
          <cell r="CP91" t="str">
            <v>-</v>
          </cell>
          <cell r="CQ91">
            <v>0</v>
          </cell>
          <cell r="CR91" t="str">
            <v>-</v>
          </cell>
          <cell r="CS91">
            <v>-11</v>
          </cell>
          <cell r="CT91" t="str">
            <v>-</v>
          </cell>
          <cell r="CU91">
            <v>279</v>
          </cell>
          <cell r="CV91">
            <v>286</v>
          </cell>
          <cell r="CW91">
            <v>121</v>
          </cell>
          <cell r="CX91">
            <v>134</v>
          </cell>
          <cell r="CY91">
            <v>125</v>
          </cell>
          <cell r="CZ91">
            <v>120</v>
          </cell>
          <cell r="DA91">
            <v>89</v>
          </cell>
          <cell r="DB91">
            <v>97</v>
          </cell>
          <cell r="DC91">
            <v>50</v>
          </cell>
          <cell r="DD91">
            <v>61</v>
          </cell>
          <cell r="DE91">
            <v>55</v>
          </cell>
          <cell r="DF91">
            <v>55</v>
          </cell>
          <cell r="DG91">
            <v>194</v>
          </cell>
          <cell r="DH91">
            <v>213</v>
          </cell>
          <cell r="DI91">
            <v>29</v>
          </cell>
          <cell r="DJ91" t="str">
            <v>-</v>
          </cell>
          <cell r="DK91">
            <v>448</v>
          </cell>
          <cell r="DL91" t="str">
            <v>-</v>
          </cell>
          <cell r="DM91">
            <v>476</v>
          </cell>
          <cell r="DN91" t="str">
            <v>-</v>
          </cell>
          <cell r="DO91">
            <v>335</v>
          </cell>
          <cell r="DP91" t="str">
            <v>-</v>
          </cell>
          <cell r="DQ91">
            <v>0</v>
          </cell>
          <cell r="DR91" t="str">
            <v>-</v>
          </cell>
          <cell r="DS91">
            <v>116</v>
          </cell>
          <cell r="DT91" t="str">
            <v>-</v>
          </cell>
          <cell r="DU91">
            <v>21</v>
          </cell>
          <cell r="DV91" t="str">
            <v>-</v>
          </cell>
          <cell r="DW91">
            <v>0</v>
          </cell>
          <cell r="DX91" t="str">
            <v>-</v>
          </cell>
          <cell r="DY91">
            <v>46</v>
          </cell>
        </row>
        <row r="92">
          <cell r="C92">
            <v>700000235</v>
          </cell>
          <cell r="D92" t="str">
            <v>SECTOR ISLA EVELIN</v>
          </cell>
          <cell r="E92">
            <v>2025</v>
          </cell>
          <cell r="F92">
            <v>202515</v>
          </cell>
          <cell r="G92">
            <v>877</v>
          </cell>
          <cell r="H92">
            <v>916</v>
          </cell>
          <cell r="I92">
            <v>313</v>
          </cell>
          <cell r="J92" t="str">
            <v>-</v>
          </cell>
          <cell r="K92">
            <v>-2</v>
          </cell>
          <cell r="L92">
            <v>1</v>
          </cell>
          <cell r="M92">
            <v>445</v>
          </cell>
          <cell r="N92">
            <v>537</v>
          </cell>
          <cell r="O92">
            <v>0</v>
          </cell>
          <cell r="P92" t="str">
            <v>-</v>
          </cell>
          <cell r="Q92">
            <v>0</v>
          </cell>
          <cell r="R92" t="str">
            <v>-</v>
          </cell>
          <cell r="S92">
            <v>1</v>
          </cell>
          <cell r="T92" t="str">
            <v>-</v>
          </cell>
          <cell r="U92">
            <v>445</v>
          </cell>
          <cell r="V92" t="str">
            <v>-</v>
          </cell>
          <cell r="W92">
            <v>0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346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234</v>
          </cell>
          <cell r="AH92" t="str">
            <v>-</v>
          </cell>
          <cell r="AI92" t="str">
            <v>-</v>
          </cell>
          <cell r="AJ92" t="str">
            <v>-</v>
          </cell>
          <cell r="AK92">
            <v>99</v>
          </cell>
          <cell r="AL92" t="str">
            <v>-</v>
          </cell>
          <cell r="AM92">
            <v>50.741163055872299</v>
          </cell>
          <cell r="AN92">
            <v>61</v>
          </cell>
          <cell r="AO92">
            <v>135</v>
          </cell>
          <cell r="AP92" t="str">
            <v>-</v>
          </cell>
          <cell r="AQ92">
            <v>142</v>
          </cell>
          <cell r="AR92" t="str">
            <v>-</v>
          </cell>
          <cell r="AS92">
            <v>0</v>
          </cell>
          <cell r="AT92" t="str">
            <v>-</v>
          </cell>
          <cell r="AU92">
            <v>61</v>
          </cell>
          <cell r="AV92" t="str">
            <v>-</v>
          </cell>
          <cell r="AW92">
            <v>8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383</v>
          </cell>
          <cell r="BB92">
            <v>458</v>
          </cell>
          <cell r="BC92">
            <v>43.671607753705814</v>
          </cell>
          <cell r="BD92">
            <v>52</v>
          </cell>
          <cell r="BE92" t="str">
            <v>-</v>
          </cell>
          <cell r="BF92" t="str">
            <v>-</v>
          </cell>
          <cell r="BG92">
            <v>478412.4</v>
          </cell>
          <cell r="BH92">
            <v>456236</v>
          </cell>
          <cell r="BI92">
            <v>212893515.80000001</v>
          </cell>
          <cell r="BJ92">
            <v>244998592</v>
          </cell>
          <cell r="BK92">
            <v>212766891</v>
          </cell>
          <cell r="BL92" t="str">
            <v>-</v>
          </cell>
          <cell r="BM92">
            <v>126624.8</v>
          </cell>
          <cell r="BN92" t="str">
            <v>-</v>
          </cell>
          <cell r="BO92">
            <v>148947593.80000001</v>
          </cell>
          <cell r="BP92" t="str">
            <v>-</v>
          </cell>
          <cell r="BQ92">
            <v>126624.79999999999</v>
          </cell>
          <cell r="BR92" t="str">
            <v>-</v>
          </cell>
          <cell r="BS92">
            <v>407</v>
          </cell>
          <cell r="BT92" t="str">
            <v>-</v>
          </cell>
          <cell r="BU92">
            <v>148820969</v>
          </cell>
          <cell r="BV92" t="str">
            <v>-</v>
          </cell>
          <cell r="BW92">
            <v>346</v>
          </cell>
          <cell r="BX92" t="str">
            <v>-</v>
          </cell>
          <cell r="BY92">
            <v>293</v>
          </cell>
          <cell r="BZ92" t="str">
            <v>-</v>
          </cell>
          <cell r="CA92">
            <v>47904866</v>
          </cell>
          <cell r="CB92" t="str">
            <v>-</v>
          </cell>
          <cell r="CC92">
            <v>372</v>
          </cell>
          <cell r="CD92" t="str">
            <v>-</v>
          </cell>
          <cell r="CE92">
            <v>245</v>
          </cell>
          <cell r="CF92" t="str">
            <v>-</v>
          </cell>
          <cell r="CG92">
            <v>0</v>
          </cell>
          <cell r="CH92" t="str">
            <v>-</v>
          </cell>
          <cell r="CI92">
            <v>72</v>
          </cell>
          <cell r="CJ92" t="str">
            <v>-</v>
          </cell>
          <cell r="CK92">
            <v>8</v>
          </cell>
          <cell r="CL92" t="str">
            <v>-</v>
          </cell>
          <cell r="CM92">
            <v>16041056</v>
          </cell>
          <cell r="CN92" t="str">
            <v>-</v>
          </cell>
          <cell r="CO92">
            <v>63945922</v>
          </cell>
          <cell r="CP92" t="str">
            <v>-</v>
          </cell>
          <cell r="CQ92">
            <v>0</v>
          </cell>
          <cell r="CR92" t="str">
            <v>-</v>
          </cell>
          <cell r="CS92">
            <v>2</v>
          </cell>
          <cell r="CT92" t="str">
            <v>-</v>
          </cell>
          <cell r="CU92">
            <v>230</v>
          </cell>
          <cell r="CV92">
            <v>175</v>
          </cell>
          <cell r="CW92">
            <v>116</v>
          </cell>
          <cell r="CX92">
            <v>106</v>
          </cell>
          <cell r="CY92">
            <v>86</v>
          </cell>
          <cell r="CZ92">
            <v>76</v>
          </cell>
          <cell r="DA92">
            <v>55</v>
          </cell>
          <cell r="DB92">
            <v>47</v>
          </cell>
          <cell r="DC92">
            <v>36</v>
          </cell>
          <cell r="DD92">
            <v>36</v>
          </cell>
          <cell r="DE92">
            <v>22</v>
          </cell>
          <cell r="DF92">
            <v>23</v>
          </cell>
          <cell r="DG92">
            <v>113</v>
          </cell>
          <cell r="DH92">
            <v>106</v>
          </cell>
          <cell r="DI92">
            <v>17</v>
          </cell>
          <cell r="DJ92" t="str">
            <v>-</v>
          </cell>
          <cell r="DK92">
            <v>243</v>
          </cell>
          <cell r="DL92" t="str">
            <v>-</v>
          </cell>
          <cell r="DM92">
            <v>321</v>
          </cell>
          <cell r="DN92" t="str">
            <v>-</v>
          </cell>
          <cell r="DO92">
            <v>233</v>
          </cell>
          <cell r="DP92" t="str">
            <v>-</v>
          </cell>
          <cell r="DQ92">
            <v>0</v>
          </cell>
          <cell r="DR92" t="str">
            <v>-</v>
          </cell>
          <cell r="DS92">
            <v>72</v>
          </cell>
          <cell r="DT92" t="str">
            <v>-</v>
          </cell>
          <cell r="DU92">
            <v>8</v>
          </cell>
          <cell r="DV92" t="str">
            <v>-</v>
          </cell>
          <cell r="DW92">
            <v>0</v>
          </cell>
          <cell r="DX92" t="str">
            <v>-</v>
          </cell>
          <cell r="DY92">
            <v>25</v>
          </cell>
        </row>
        <row r="93">
          <cell r="C93">
            <v>700000238</v>
          </cell>
          <cell r="D93" t="str">
            <v>SECTOR GERANIO DIANA</v>
          </cell>
          <cell r="E93">
            <v>2025</v>
          </cell>
          <cell r="F93">
            <v>202515</v>
          </cell>
          <cell r="G93">
            <v>1230</v>
          </cell>
          <cell r="H93">
            <v>1308</v>
          </cell>
          <cell r="I93">
            <v>542</v>
          </cell>
          <cell r="J93" t="str">
            <v>-</v>
          </cell>
          <cell r="K93">
            <v>-16</v>
          </cell>
          <cell r="L93">
            <v>7</v>
          </cell>
          <cell r="M93">
            <v>717</v>
          </cell>
          <cell r="N93">
            <v>792</v>
          </cell>
          <cell r="O93">
            <v>0</v>
          </cell>
          <cell r="P93" t="str">
            <v>-</v>
          </cell>
          <cell r="Q93">
            <v>1</v>
          </cell>
          <cell r="R93" t="str">
            <v>-</v>
          </cell>
          <cell r="S93">
            <v>6</v>
          </cell>
          <cell r="T93" t="str">
            <v>-</v>
          </cell>
          <cell r="U93">
            <v>716</v>
          </cell>
          <cell r="V93" t="str">
            <v>-</v>
          </cell>
          <cell r="W93">
            <v>0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603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284</v>
          </cell>
          <cell r="AH93" t="str">
            <v>-</v>
          </cell>
          <cell r="AI93" t="str">
            <v>-</v>
          </cell>
          <cell r="AJ93" t="str">
            <v>-</v>
          </cell>
          <cell r="AK93">
            <v>116</v>
          </cell>
          <cell r="AL93" t="str">
            <v>-</v>
          </cell>
          <cell r="AM93">
            <v>58.292682926829265</v>
          </cell>
          <cell r="AN93">
            <v>63.3</v>
          </cell>
          <cell r="AO93">
            <v>168</v>
          </cell>
          <cell r="AP93" t="str">
            <v>-</v>
          </cell>
          <cell r="AQ93">
            <v>281</v>
          </cell>
          <cell r="AR93" t="str">
            <v>-</v>
          </cell>
          <cell r="AS93">
            <v>0</v>
          </cell>
          <cell r="AT93" t="str">
            <v>-</v>
          </cell>
          <cell r="AU93">
            <v>133</v>
          </cell>
          <cell r="AV93" t="str">
            <v>-</v>
          </cell>
          <cell r="AW93">
            <v>21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649</v>
          </cell>
          <cell r="BB93">
            <v>696</v>
          </cell>
          <cell r="BC93">
            <v>52.764227642276417</v>
          </cell>
          <cell r="BD93">
            <v>55.6</v>
          </cell>
          <cell r="BE93" t="str">
            <v>-</v>
          </cell>
          <cell r="BF93" t="str">
            <v>-</v>
          </cell>
          <cell r="BG93">
            <v>561125.29</v>
          </cell>
          <cell r="BH93">
            <v>501771</v>
          </cell>
          <cell r="BI93">
            <v>402326829.75</v>
          </cell>
          <cell r="BJ93">
            <v>397402282</v>
          </cell>
          <cell r="BK93">
            <v>401726261</v>
          </cell>
          <cell r="BL93" t="str">
            <v>-</v>
          </cell>
          <cell r="BM93">
            <v>600568.75</v>
          </cell>
          <cell r="BN93" t="str">
            <v>-</v>
          </cell>
          <cell r="BO93">
            <v>292076444.75</v>
          </cell>
          <cell r="BP93" t="str">
            <v>-</v>
          </cell>
          <cell r="BQ93">
            <v>600568.75</v>
          </cell>
          <cell r="BR93" t="str">
            <v>-</v>
          </cell>
          <cell r="BS93">
            <v>618</v>
          </cell>
          <cell r="BT93" t="str">
            <v>-</v>
          </cell>
          <cell r="BU93">
            <v>291475876</v>
          </cell>
          <cell r="BV93" t="str">
            <v>-</v>
          </cell>
          <cell r="BW93">
            <v>524</v>
          </cell>
          <cell r="BX93" t="str">
            <v>-</v>
          </cell>
          <cell r="BY93">
            <v>359</v>
          </cell>
          <cell r="BZ93" t="str">
            <v>-</v>
          </cell>
          <cell r="CA93">
            <v>99298766</v>
          </cell>
          <cell r="CB93" t="str">
            <v>-</v>
          </cell>
          <cell r="CC93">
            <v>436</v>
          </cell>
          <cell r="CD93" t="str">
            <v>-</v>
          </cell>
          <cell r="CE93">
            <v>386</v>
          </cell>
          <cell r="CF93" t="str">
            <v>-</v>
          </cell>
          <cell r="CG93">
            <v>0</v>
          </cell>
          <cell r="CH93" t="str">
            <v>-</v>
          </cell>
          <cell r="CI93">
            <v>142</v>
          </cell>
          <cell r="CJ93" t="str">
            <v>-</v>
          </cell>
          <cell r="CK93">
            <v>22</v>
          </cell>
          <cell r="CL93" t="str">
            <v>-</v>
          </cell>
          <cell r="CM93">
            <v>10212299</v>
          </cell>
          <cell r="CN93" t="str">
            <v>-</v>
          </cell>
          <cell r="CO93">
            <v>109511065</v>
          </cell>
          <cell r="CP93" t="str">
            <v>-</v>
          </cell>
          <cell r="CQ93">
            <v>0</v>
          </cell>
          <cell r="CR93" t="str">
            <v>-</v>
          </cell>
          <cell r="CS93">
            <v>-2</v>
          </cell>
          <cell r="CT93" t="str">
            <v>-</v>
          </cell>
          <cell r="CU93">
            <v>296</v>
          </cell>
          <cell r="CV93">
            <v>261</v>
          </cell>
          <cell r="CW93">
            <v>108</v>
          </cell>
          <cell r="CX93">
            <v>109</v>
          </cell>
          <cell r="CY93">
            <v>109</v>
          </cell>
          <cell r="CZ93">
            <v>95</v>
          </cell>
          <cell r="DA93">
            <v>47</v>
          </cell>
          <cell r="DB93">
            <v>56</v>
          </cell>
          <cell r="DC93">
            <v>44</v>
          </cell>
          <cell r="DD93">
            <v>40</v>
          </cell>
          <cell r="DE93">
            <v>23</v>
          </cell>
          <cell r="DF93">
            <v>22</v>
          </cell>
          <cell r="DG93">
            <v>114</v>
          </cell>
          <cell r="DH93">
            <v>118</v>
          </cell>
          <cell r="DI93">
            <v>19</v>
          </cell>
          <cell r="DJ93" t="str">
            <v>-</v>
          </cell>
          <cell r="DK93">
            <v>303</v>
          </cell>
          <cell r="DL93" t="str">
            <v>-</v>
          </cell>
          <cell r="DM93">
            <v>387</v>
          </cell>
          <cell r="DN93" t="str">
            <v>-</v>
          </cell>
          <cell r="DO93">
            <v>378</v>
          </cell>
          <cell r="DP93" t="str">
            <v>-</v>
          </cell>
          <cell r="DQ93">
            <v>0</v>
          </cell>
          <cell r="DR93" t="str">
            <v>-</v>
          </cell>
          <cell r="DS93">
            <v>142</v>
          </cell>
          <cell r="DT93" t="str">
            <v>-</v>
          </cell>
          <cell r="DU93">
            <v>22</v>
          </cell>
          <cell r="DV93" t="str">
            <v>-</v>
          </cell>
          <cell r="DW93">
            <v>0</v>
          </cell>
          <cell r="DX93" t="str">
            <v>-</v>
          </cell>
          <cell r="DY93">
            <v>24</v>
          </cell>
        </row>
        <row r="94">
          <cell r="C94">
            <v>700000239</v>
          </cell>
          <cell r="D94" t="str">
            <v>SECTOR HIERBABUENA ANDREA</v>
          </cell>
          <cell r="E94">
            <v>2025</v>
          </cell>
          <cell r="F94">
            <v>202515</v>
          </cell>
          <cell r="G94">
            <v>1096</v>
          </cell>
          <cell r="H94">
            <v>1216</v>
          </cell>
          <cell r="I94">
            <v>491</v>
          </cell>
          <cell r="J94" t="str">
            <v>-</v>
          </cell>
          <cell r="K94">
            <v>-20</v>
          </cell>
          <cell r="L94">
            <v>6</v>
          </cell>
          <cell r="M94">
            <v>648</v>
          </cell>
          <cell r="N94">
            <v>700</v>
          </cell>
          <cell r="O94">
            <v>0</v>
          </cell>
          <cell r="P94" t="str">
            <v>-</v>
          </cell>
          <cell r="Q94">
            <v>1</v>
          </cell>
          <cell r="R94" t="str">
            <v>-</v>
          </cell>
          <cell r="S94">
            <v>3</v>
          </cell>
          <cell r="T94" t="str">
            <v>-</v>
          </cell>
          <cell r="U94">
            <v>647</v>
          </cell>
          <cell r="V94" t="str">
            <v>-</v>
          </cell>
          <cell r="W94">
            <v>0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547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246</v>
          </cell>
          <cell r="AH94" t="str">
            <v>-</v>
          </cell>
          <cell r="AI94" t="str">
            <v>-</v>
          </cell>
          <cell r="AJ94" t="str">
            <v>-</v>
          </cell>
          <cell r="AK94">
            <v>101</v>
          </cell>
          <cell r="AL94" t="str">
            <v>-</v>
          </cell>
          <cell r="AM94">
            <v>59.12408759124088</v>
          </cell>
          <cell r="AN94">
            <v>62.3</v>
          </cell>
          <cell r="AO94">
            <v>145</v>
          </cell>
          <cell r="AP94" t="str">
            <v>-</v>
          </cell>
          <cell r="AQ94">
            <v>240</v>
          </cell>
          <cell r="AR94" t="str">
            <v>-</v>
          </cell>
          <cell r="AS94">
            <v>0</v>
          </cell>
          <cell r="AT94" t="str">
            <v>-</v>
          </cell>
          <cell r="AU94">
            <v>134</v>
          </cell>
          <cell r="AV94" t="str">
            <v>-</v>
          </cell>
          <cell r="AW94">
            <v>28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586</v>
          </cell>
          <cell r="BB94">
            <v>608</v>
          </cell>
          <cell r="BC94">
            <v>53.467153284671532</v>
          </cell>
          <cell r="BD94">
            <v>54.1</v>
          </cell>
          <cell r="BE94" t="str">
            <v>-</v>
          </cell>
          <cell r="BF94" t="str">
            <v>-</v>
          </cell>
          <cell r="BG94">
            <v>644689.31999999995</v>
          </cell>
          <cell r="BH94">
            <v>539291</v>
          </cell>
          <cell r="BI94">
            <v>417758680</v>
          </cell>
          <cell r="BJ94">
            <v>377503548</v>
          </cell>
          <cell r="BK94">
            <v>417303991</v>
          </cell>
          <cell r="BL94" t="str">
            <v>-</v>
          </cell>
          <cell r="BM94">
            <v>454689</v>
          </cell>
          <cell r="BN94" t="str">
            <v>-</v>
          </cell>
          <cell r="BO94">
            <v>321232938</v>
          </cell>
          <cell r="BP94" t="str">
            <v>-</v>
          </cell>
          <cell r="BQ94">
            <v>454689</v>
          </cell>
          <cell r="BR94" t="str">
            <v>-</v>
          </cell>
          <cell r="BS94">
            <v>570</v>
          </cell>
          <cell r="BT94" t="str">
            <v>-</v>
          </cell>
          <cell r="BU94">
            <v>320778249</v>
          </cell>
          <cell r="BV94" t="str">
            <v>-</v>
          </cell>
          <cell r="BW94">
            <v>465</v>
          </cell>
          <cell r="BX94" t="str">
            <v>-</v>
          </cell>
          <cell r="BY94">
            <v>374</v>
          </cell>
          <cell r="BZ94" t="str">
            <v>-</v>
          </cell>
          <cell r="CA94">
            <v>88772557</v>
          </cell>
          <cell r="CB94" t="str">
            <v>-</v>
          </cell>
          <cell r="CC94">
            <v>340</v>
          </cell>
          <cell r="CD94" t="str">
            <v>-</v>
          </cell>
          <cell r="CE94">
            <v>336</v>
          </cell>
          <cell r="CF94" t="str">
            <v>-</v>
          </cell>
          <cell r="CG94">
            <v>0</v>
          </cell>
          <cell r="CH94" t="str">
            <v>-</v>
          </cell>
          <cell r="CI94">
            <v>140</v>
          </cell>
          <cell r="CJ94" t="str">
            <v>-</v>
          </cell>
          <cell r="CK94">
            <v>28</v>
          </cell>
          <cell r="CL94" t="str">
            <v>-</v>
          </cell>
          <cell r="CM94">
            <v>7753185</v>
          </cell>
          <cell r="CN94" t="str">
            <v>-</v>
          </cell>
          <cell r="CO94">
            <v>96525742</v>
          </cell>
          <cell r="CP94" t="str">
            <v>-</v>
          </cell>
          <cell r="CQ94">
            <v>0</v>
          </cell>
          <cell r="CR94" t="str">
            <v>-</v>
          </cell>
          <cell r="CS94">
            <v>-11</v>
          </cell>
          <cell r="CT94" t="str">
            <v>-</v>
          </cell>
          <cell r="CU94">
            <v>238</v>
          </cell>
          <cell r="CV94">
            <v>230</v>
          </cell>
          <cell r="CW94">
            <v>111</v>
          </cell>
          <cell r="CX94">
            <v>111</v>
          </cell>
          <cell r="CY94">
            <v>99</v>
          </cell>
          <cell r="CZ94">
            <v>86</v>
          </cell>
          <cell r="DA94">
            <v>55</v>
          </cell>
          <cell r="DB94">
            <v>52</v>
          </cell>
          <cell r="DC94">
            <v>35</v>
          </cell>
          <cell r="DD94">
            <v>35</v>
          </cell>
          <cell r="DE94">
            <v>32</v>
          </cell>
          <cell r="DF94">
            <v>31</v>
          </cell>
          <cell r="DG94">
            <v>122</v>
          </cell>
          <cell r="DH94">
            <v>118</v>
          </cell>
          <cell r="DI94">
            <v>19</v>
          </cell>
          <cell r="DJ94" t="str">
            <v>-</v>
          </cell>
          <cell r="DK94">
            <v>303</v>
          </cell>
          <cell r="DL94" t="str">
            <v>-</v>
          </cell>
          <cell r="DM94">
            <v>302</v>
          </cell>
          <cell r="DN94" t="str">
            <v>-</v>
          </cell>
          <cell r="DO94">
            <v>323</v>
          </cell>
          <cell r="DP94" t="str">
            <v>-</v>
          </cell>
          <cell r="DQ94">
            <v>0</v>
          </cell>
          <cell r="DR94" t="str">
            <v>-</v>
          </cell>
          <cell r="DS94">
            <v>140</v>
          </cell>
          <cell r="DT94" t="str">
            <v>-</v>
          </cell>
          <cell r="DU94">
            <v>28</v>
          </cell>
          <cell r="DV94" t="str">
            <v>-</v>
          </cell>
          <cell r="DW94">
            <v>0</v>
          </cell>
          <cell r="DX94" t="str">
            <v>-</v>
          </cell>
          <cell r="DY94">
            <v>21</v>
          </cell>
        </row>
        <row r="95">
          <cell r="C95">
            <v>700000240</v>
          </cell>
          <cell r="D95" t="str">
            <v>SECTOR TIERRA DE ORO CLAUDIA</v>
          </cell>
          <cell r="E95">
            <v>2025</v>
          </cell>
          <cell r="F95">
            <v>202515</v>
          </cell>
          <cell r="G95">
            <v>1755</v>
          </cell>
          <cell r="H95">
            <v>1806</v>
          </cell>
          <cell r="I95">
            <v>680</v>
          </cell>
          <cell r="J95" t="str">
            <v>-</v>
          </cell>
          <cell r="K95">
            <v>-128</v>
          </cell>
          <cell r="L95">
            <v>6</v>
          </cell>
          <cell r="M95">
            <v>254</v>
          </cell>
          <cell r="N95">
            <v>1168</v>
          </cell>
          <cell r="O95">
            <v>0</v>
          </cell>
          <cell r="P95" t="str">
            <v>-</v>
          </cell>
          <cell r="Q95">
            <v>0</v>
          </cell>
          <cell r="R95" t="str">
            <v>-</v>
          </cell>
          <cell r="S95">
            <v>0</v>
          </cell>
          <cell r="T95" t="str">
            <v>-</v>
          </cell>
          <cell r="U95">
            <v>253</v>
          </cell>
          <cell r="V95" t="str">
            <v>-</v>
          </cell>
          <cell r="W95">
            <v>0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227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64</v>
          </cell>
          <cell r="AH95" t="str">
            <v>-</v>
          </cell>
          <cell r="AI95" t="str">
            <v>-</v>
          </cell>
          <cell r="AJ95" t="str">
            <v>-</v>
          </cell>
          <cell r="AK95">
            <v>27</v>
          </cell>
          <cell r="AL95" t="str">
            <v>-</v>
          </cell>
          <cell r="AM95">
            <v>14.472934472934472</v>
          </cell>
          <cell r="AN95">
            <v>61.8</v>
          </cell>
          <cell r="AO95">
            <v>37</v>
          </cell>
          <cell r="AP95" t="str">
            <v>-</v>
          </cell>
          <cell r="AQ95">
            <v>69</v>
          </cell>
          <cell r="AR95" t="str">
            <v>-</v>
          </cell>
          <cell r="AS95">
            <v>0</v>
          </cell>
          <cell r="AT95" t="str">
            <v>-</v>
          </cell>
          <cell r="AU95">
            <v>101</v>
          </cell>
          <cell r="AV95" t="str">
            <v>-</v>
          </cell>
          <cell r="AW95">
            <v>20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235</v>
          </cell>
          <cell r="BB95">
            <v>1027</v>
          </cell>
          <cell r="BC95">
            <v>13.390313390313391</v>
          </cell>
          <cell r="BD95">
            <v>54.4</v>
          </cell>
          <cell r="BE95" t="str">
            <v>-</v>
          </cell>
          <cell r="BF95" t="str">
            <v>-</v>
          </cell>
          <cell r="BG95">
            <v>715022.32</v>
          </cell>
          <cell r="BH95">
            <v>449877</v>
          </cell>
          <cell r="BI95">
            <v>181615670</v>
          </cell>
          <cell r="BJ95">
            <v>525456492</v>
          </cell>
          <cell r="BK95">
            <v>181615670</v>
          </cell>
          <cell r="BL95" t="str">
            <v>-</v>
          </cell>
          <cell r="BM95">
            <v>0</v>
          </cell>
          <cell r="BN95" t="str">
            <v>-</v>
          </cell>
          <cell r="BO95">
            <v>142050969</v>
          </cell>
          <cell r="BP95" t="str">
            <v>-</v>
          </cell>
          <cell r="BQ95">
            <v>0</v>
          </cell>
          <cell r="BR95" t="str">
            <v>-</v>
          </cell>
          <cell r="BS95">
            <v>217</v>
          </cell>
          <cell r="BT95" t="str">
            <v>-</v>
          </cell>
          <cell r="BU95">
            <v>142050969</v>
          </cell>
          <cell r="BV95" t="str">
            <v>-</v>
          </cell>
          <cell r="BW95">
            <v>135</v>
          </cell>
          <cell r="BX95" t="str">
            <v>-</v>
          </cell>
          <cell r="BY95">
            <v>566</v>
          </cell>
          <cell r="BZ95" t="str">
            <v>-</v>
          </cell>
          <cell r="CA95">
            <v>37401032</v>
          </cell>
          <cell r="CB95" t="str">
            <v>-</v>
          </cell>
          <cell r="CC95">
            <v>734</v>
          </cell>
          <cell r="CD95" t="str">
            <v>-</v>
          </cell>
          <cell r="CE95">
            <v>500</v>
          </cell>
          <cell r="CF95" t="str">
            <v>-</v>
          </cell>
          <cell r="CG95">
            <v>0</v>
          </cell>
          <cell r="CH95" t="str">
            <v>-</v>
          </cell>
          <cell r="CI95">
            <v>181</v>
          </cell>
          <cell r="CJ95" t="str">
            <v>-</v>
          </cell>
          <cell r="CK95">
            <v>25</v>
          </cell>
          <cell r="CL95" t="str">
            <v>-</v>
          </cell>
          <cell r="CM95">
            <v>2163669</v>
          </cell>
          <cell r="CN95" t="str">
            <v>-</v>
          </cell>
          <cell r="CO95">
            <v>39564701</v>
          </cell>
          <cell r="CP95" t="str">
            <v>-</v>
          </cell>
          <cell r="CQ95">
            <v>0</v>
          </cell>
          <cell r="CR95" t="str">
            <v>-</v>
          </cell>
          <cell r="CS95">
            <v>-51</v>
          </cell>
          <cell r="CT95" t="str">
            <v>-</v>
          </cell>
          <cell r="CU95">
            <v>1016</v>
          </cell>
          <cell r="CV95">
            <v>372</v>
          </cell>
          <cell r="CW95">
            <v>245</v>
          </cell>
          <cell r="CX95">
            <v>181</v>
          </cell>
          <cell r="CY95">
            <v>240</v>
          </cell>
          <cell r="CZ95">
            <v>156</v>
          </cell>
          <cell r="DA95">
            <v>137</v>
          </cell>
          <cell r="DB95">
            <v>83</v>
          </cell>
          <cell r="DC95">
            <v>56</v>
          </cell>
          <cell r="DD95">
            <v>57</v>
          </cell>
          <cell r="DE95">
            <v>58</v>
          </cell>
          <cell r="DF95">
            <v>49</v>
          </cell>
          <cell r="DG95">
            <v>251</v>
          </cell>
          <cell r="DH95">
            <v>189</v>
          </cell>
          <cell r="DI95">
            <v>2</v>
          </cell>
          <cell r="DJ95" t="str">
            <v>-</v>
          </cell>
          <cell r="DK95">
            <v>445</v>
          </cell>
          <cell r="DL95" t="str">
            <v>-</v>
          </cell>
          <cell r="DM95">
            <v>630</v>
          </cell>
          <cell r="DN95" t="str">
            <v>-</v>
          </cell>
          <cell r="DO95">
            <v>476</v>
          </cell>
          <cell r="DP95" t="str">
            <v>-</v>
          </cell>
          <cell r="DQ95">
            <v>0</v>
          </cell>
          <cell r="DR95" t="str">
            <v>-</v>
          </cell>
          <cell r="DS95">
            <v>179</v>
          </cell>
          <cell r="DT95" t="str">
            <v>-</v>
          </cell>
          <cell r="DU95">
            <v>25</v>
          </cell>
          <cell r="DV95" t="str">
            <v>-</v>
          </cell>
          <cell r="DW95">
            <v>0</v>
          </cell>
          <cell r="DX95" t="str">
            <v>-</v>
          </cell>
          <cell r="DY95">
            <v>7</v>
          </cell>
        </row>
        <row r="96">
          <cell r="C96">
            <v>700000244</v>
          </cell>
          <cell r="D96" t="str">
            <v>SECTOR FLUIR ANA</v>
          </cell>
          <cell r="E96">
            <v>2025</v>
          </cell>
          <cell r="F96">
            <v>202515</v>
          </cell>
          <cell r="G96">
            <v>1067</v>
          </cell>
          <cell r="H96">
            <v>1172</v>
          </cell>
          <cell r="I96">
            <v>531</v>
          </cell>
          <cell r="J96" t="str">
            <v>-</v>
          </cell>
          <cell r="K96">
            <v>26</v>
          </cell>
          <cell r="L96">
            <v>7</v>
          </cell>
          <cell r="M96">
            <v>754</v>
          </cell>
          <cell r="N96">
            <v>689</v>
          </cell>
          <cell r="O96">
            <v>0</v>
          </cell>
          <cell r="P96" t="str">
            <v>-</v>
          </cell>
          <cell r="Q96">
            <v>0</v>
          </cell>
          <cell r="R96" t="str">
            <v>-</v>
          </cell>
          <cell r="S96">
            <v>2</v>
          </cell>
          <cell r="T96" t="str">
            <v>-</v>
          </cell>
          <cell r="U96">
            <v>753</v>
          </cell>
          <cell r="V96" t="str">
            <v>-</v>
          </cell>
          <cell r="W96">
            <v>1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645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301</v>
          </cell>
          <cell r="AH96" t="str">
            <v>-</v>
          </cell>
          <cell r="AI96" t="str">
            <v>-</v>
          </cell>
          <cell r="AJ96" t="str">
            <v>-</v>
          </cell>
          <cell r="AK96">
            <v>109</v>
          </cell>
          <cell r="AL96" t="str">
            <v>-</v>
          </cell>
          <cell r="AM96">
            <v>70.665417057169634</v>
          </cell>
          <cell r="AN96">
            <v>65.7</v>
          </cell>
          <cell r="AO96">
            <v>192</v>
          </cell>
          <cell r="AP96" t="str">
            <v>-</v>
          </cell>
          <cell r="AQ96">
            <v>296</v>
          </cell>
          <cell r="AR96" t="str">
            <v>-</v>
          </cell>
          <cell r="AS96">
            <v>0</v>
          </cell>
          <cell r="AT96" t="str">
            <v>-</v>
          </cell>
          <cell r="AU96">
            <v>118</v>
          </cell>
          <cell r="AV96" t="str">
            <v>-</v>
          </cell>
          <cell r="AW96">
            <v>39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659</v>
          </cell>
          <cell r="BB96">
            <v>599</v>
          </cell>
          <cell r="BC96">
            <v>61.761949390815374</v>
          </cell>
          <cell r="BD96">
            <v>57.2</v>
          </cell>
          <cell r="BE96" t="str">
            <v>-</v>
          </cell>
          <cell r="BF96" t="str">
            <v>-</v>
          </cell>
          <cell r="BG96">
            <v>629200.89</v>
          </cell>
          <cell r="BH96">
            <v>534365</v>
          </cell>
          <cell r="BI96">
            <v>474417473.75</v>
          </cell>
          <cell r="BJ96">
            <v>368177154</v>
          </cell>
          <cell r="BK96">
            <v>473938488</v>
          </cell>
          <cell r="BL96" t="str">
            <v>-</v>
          </cell>
          <cell r="BM96">
            <v>478985.75</v>
          </cell>
          <cell r="BN96" t="str">
            <v>-</v>
          </cell>
          <cell r="BO96">
            <v>341779882.75</v>
          </cell>
          <cell r="BP96" t="str">
            <v>-</v>
          </cell>
          <cell r="BQ96">
            <v>478985.75</v>
          </cell>
          <cell r="BR96" t="str">
            <v>-</v>
          </cell>
          <cell r="BS96">
            <v>634</v>
          </cell>
          <cell r="BT96" t="str">
            <v>-</v>
          </cell>
          <cell r="BU96">
            <v>341300897</v>
          </cell>
          <cell r="BV96" t="str">
            <v>-</v>
          </cell>
          <cell r="BW96">
            <v>567</v>
          </cell>
          <cell r="BX96" t="str">
            <v>-</v>
          </cell>
          <cell r="BY96">
            <v>266</v>
          </cell>
          <cell r="BZ96" t="str">
            <v>-</v>
          </cell>
          <cell r="CA96">
            <v>118859295</v>
          </cell>
          <cell r="CB96" t="str">
            <v>-</v>
          </cell>
          <cell r="CC96">
            <v>378</v>
          </cell>
          <cell r="CD96" t="str">
            <v>-</v>
          </cell>
          <cell r="CE96">
            <v>383</v>
          </cell>
          <cell r="CF96" t="str">
            <v>-</v>
          </cell>
          <cell r="CG96">
            <v>0</v>
          </cell>
          <cell r="CH96" t="str">
            <v>-</v>
          </cell>
          <cell r="CI96">
            <v>125</v>
          </cell>
          <cell r="CJ96" t="str">
            <v>-</v>
          </cell>
          <cell r="CK96">
            <v>39</v>
          </cell>
          <cell r="CL96" t="str">
            <v>-</v>
          </cell>
          <cell r="CM96">
            <v>13374904</v>
          </cell>
          <cell r="CN96" t="str">
            <v>-</v>
          </cell>
          <cell r="CO96">
            <v>132234199</v>
          </cell>
          <cell r="CP96" t="str">
            <v>-</v>
          </cell>
          <cell r="CQ96">
            <v>0</v>
          </cell>
          <cell r="CR96" t="str">
            <v>-</v>
          </cell>
          <cell r="CS96">
            <v>-1</v>
          </cell>
          <cell r="CT96" t="str">
            <v>-</v>
          </cell>
          <cell r="CU96">
            <v>155</v>
          </cell>
          <cell r="CV96">
            <v>199</v>
          </cell>
          <cell r="CW96">
            <v>67</v>
          </cell>
          <cell r="CX96">
            <v>89</v>
          </cell>
          <cell r="CY96">
            <v>91</v>
          </cell>
          <cell r="CZ96">
            <v>85</v>
          </cell>
          <cell r="DA96">
            <v>45</v>
          </cell>
          <cell r="DB96">
            <v>41</v>
          </cell>
          <cell r="DC96">
            <v>42</v>
          </cell>
          <cell r="DD96">
            <v>53</v>
          </cell>
          <cell r="DE96">
            <v>37</v>
          </cell>
          <cell r="DF96">
            <v>36</v>
          </cell>
          <cell r="DG96">
            <v>124</v>
          </cell>
          <cell r="DH96">
            <v>130</v>
          </cell>
          <cell r="DI96">
            <v>28</v>
          </cell>
          <cell r="DJ96" t="str">
            <v>-</v>
          </cell>
          <cell r="DK96">
            <v>216</v>
          </cell>
          <cell r="DL96" t="str">
            <v>-</v>
          </cell>
          <cell r="DM96">
            <v>320</v>
          </cell>
          <cell r="DN96" t="str">
            <v>-</v>
          </cell>
          <cell r="DO96">
            <v>368</v>
          </cell>
          <cell r="DP96" t="str">
            <v>-</v>
          </cell>
          <cell r="DQ96">
            <v>0</v>
          </cell>
          <cell r="DR96" t="str">
            <v>-</v>
          </cell>
          <cell r="DS96">
            <v>124</v>
          </cell>
          <cell r="DT96" t="str">
            <v>-</v>
          </cell>
          <cell r="DU96">
            <v>39</v>
          </cell>
          <cell r="DV96" t="str">
            <v>-</v>
          </cell>
          <cell r="DW96">
            <v>0</v>
          </cell>
          <cell r="DX96" t="str">
            <v>-</v>
          </cell>
          <cell r="DY96">
            <v>37</v>
          </cell>
        </row>
        <row r="97">
          <cell r="C97">
            <v>700000245</v>
          </cell>
          <cell r="D97" t="str">
            <v>SECTOR ARTESANÍA FERNANDA</v>
          </cell>
          <cell r="E97">
            <v>2025</v>
          </cell>
          <cell r="F97">
            <v>202515</v>
          </cell>
          <cell r="G97">
            <v>1549</v>
          </cell>
          <cell r="H97">
            <v>1510</v>
          </cell>
          <cell r="I97">
            <v>586</v>
          </cell>
          <cell r="J97" t="str">
            <v>-</v>
          </cell>
          <cell r="K97">
            <v>4</v>
          </cell>
          <cell r="L97">
            <v>9</v>
          </cell>
          <cell r="M97">
            <v>960</v>
          </cell>
          <cell r="N97">
            <v>953</v>
          </cell>
          <cell r="O97">
            <v>0</v>
          </cell>
          <cell r="P97" t="str">
            <v>-</v>
          </cell>
          <cell r="Q97">
            <v>2</v>
          </cell>
          <cell r="R97" t="str">
            <v>-</v>
          </cell>
          <cell r="S97">
            <v>17</v>
          </cell>
          <cell r="T97" t="str">
            <v>-</v>
          </cell>
          <cell r="U97">
            <v>953</v>
          </cell>
          <cell r="V97" t="str">
            <v>-</v>
          </cell>
          <cell r="W97">
            <v>5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783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486</v>
          </cell>
          <cell r="AH97" t="str">
            <v>-</v>
          </cell>
          <cell r="AI97" t="str">
            <v>-</v>
          </cell>
          <cell r="AJ97" t="str">
            <v>-</v>
          </cell>
          <cell r="AK97">
            <v>177</v>
          </cell>
          <cell r="AL97" t="str">
            <v>-</v>
          </cell>
          <cell r="AM97">
            <v>61.975468043899284</v>
          </cell>
          <cell r="AN97">
            <v>61.4</v>
          </cell>
          <cell r="AO97">
            <v>309</v>
          </cell>
          <cell r="AP97" t="str">
            <v>-</v>
          </cell>
          <cell r="AQ97">
            <v>345</v>
          </cell>
          <cell r="AR97" t="str">
            <v>-</v>
          </cell>
          <cell r="AS97">
            <v>0</v>
          </cell>
          <cell r="AT97" t="str">
            <v>-</v>
          </cell>
          <cell r="AU97">
            <v>111</v>
          </cell>
          <cell r="AV97" t="str">
            <v>-</v>
          </cell>
          <cell r="AW97">
            <v>18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836</v>
          </cell>
          <cell r="BB97">
            <v>841</v>
          </cell>
          <cell r="BC97">
            <v>53.970303421562292</v>
          </cell>
          <cell r="BD97">
            <v>54.2</v>
          </cell>
          <cell r="BE97" t="str">
            <v>-</v>
          </cell>
          <cell r="BF97" t="str">
            <v>-</v>
          </cell>
          <cell r="BG97">
            <v>509683.94</v>
          </cell>
          <cell r="BH97">
            <v>441396</v>
          </cell>
          <cell r="BI97">
            <v>489296581.10000002</v>
          </cell>
          <cell r="BJ97">
            <v>420650689</v>
          </cell>
          <cell r="BK97">
            <v>486484230</v>
          </cell>
          <cell r="BL97" t="str">
            <v>-</v>
          </cell>
          <cell r="BM97">
            <v>2812351.1</v>
          </cell>
          <cell r="BN97" t="str">
            <v>-</v>
          </cell>
          <cell r="BO97">
            <v>348608151.10000002</v>
          </cell>
          <cell r="BP97" t="str">
            <v>-</v>
          </cell>
          <cell r="BQ97">
            <v>2812351.1</v>
          </cell>
          <cell r="BR97" t="str">
            <v>-</v>
          </cell>
          <cell r="BS97">
            <v>798</v>
          </cell>
          <cell r="BT97" t="str">
            <v>-</v>
          </cell>
          <cell r="BU97">
            <v>345795800</v>
          </cell>
          <cell r="BV97" t="str">
            <v>-</v>
          </cell>
          <cell r="BW97">
            <v>689</v>
          </cell>
          <cell r="BX97" t="str">
            <v>-</v>
          </cell>
          <cell r="BY97">
            <v>485</v>
          </cell>
          <cell r="BZ97" t="str">
            <v>-</v>
          </cell>
          <cell r="CA97">
            <v>125045766</v>
          </cell>
          <cell r="CB97" t="str">
            <v>-</v>
          </cell>
          <cell r="CC97">
            <v>637</v>
          </cell>
          <cell r="CD97" t="str">
            <v>-</v>
          </cell>
          <cell r="CE97">
            <v>469</v>
          </cell>
          <cell r="CF97" t="str">
            <v>-</v>
          </cell>
          <cell r="CG97">
            <v>0</v>
          </cell>
          <cell r="CH97" t="str">
            <v>-</v>
          </cell>
          <cell r="CI97">
            <v>115</v>
          </cell>
          <cell r="CJ97" t="str">
            <v>-</v>
          </cell>
          <cell r="CK97">
            <v>18</v>
          </cell>
          <cell r="CL97" t="str">
            <v>-</v>
          </cell>
          <cell r="CM97">
            <v>15642664</v>
          </cell>
          <cell r="CN97" t="str">
            <v>-</v>
          </cell>
          <cell r="CO97">
            <v>140688430</v>
          </cell>
          <cell r="CP97" t="str">
            <v>-</v>
          </cell>
          <cell r="CQ97">
            <v>0</v>
          </cell>
          <cell r="CR97" t="str">
            <v>-</v>
          </cell>
          <cell r="CS97">
            <v>17</v>
          </cell>
          <cell r="CT97" t="str">
            <v>-</v>
          </cell>
          <cell r="CU97">
            <v>309</v>
          </cell>
          <cell r="CV97">
            <v>298</v>
          </cell>
          <cell r="CW97">
            <v>147</v>
          </cell>
          <cell r="CX97">
            <v>161</v>
          </cell>
          <cell r="CY97">
            <v>133</v>
          </cell>
          <cell r="CZ97">
            <v>124</v>
          </cell>
          <cell r="DA97">
            <v>75</v>
          </cell>
          <cell r="DB97">
            <v>85</v>
          </cell>
          <cell r="DC97">
            <v>64</v>
          </cell>
          <cell r="DD97">
            <v>69</v>
          </cell>
          <cell r="DE97">
            <v>36</v>
          </cell>
          <cell r="DF97">
            <v>38</v>
          </cell>
          <cell r="DG97">
            <v>175</v>
          </cell>
          <cell r="DH97">
            <v>192</v>
          </cell>
          <cell r="DI97">
            <v>41</v>
          </cell>
          <cell r="DJ97" t="str">
            <v>-</v>
          </cell>
          <cell r="DK97">
            <v>407</v>
          </cell>
          <cell r="DL97" t="str">
            <v>-</v>
          </cell>
          <cell r="DM97">
            <v>556</v>
          </cell>
          <cell r="DN97" t="str">
            <v>-</v>
          </cell>
          <cell r="DO97">
            <v>453</v>
          </cell>
          <cell r="DP97" t="str">
            <v>-</v>
          </cell>
          <cell r="DQ97">
            <v>0</v>
          </cell>
          <cell r="DR97" t="str">
            <v>-</v>
          </cell>
          <cell r="DS97">
            <v>115</v>
          </cell>
          <cell r="DT97" t="str">
            <v>-</v>
          </cell>
          <cell r="DU97">
            <v>18</v>
          </cell>
          <cell r="DV97" t="str">
            <v>-</v>
          </cell>
          <cell r="DW97">
            <v>0</v>
          </cell>
          <cell r="DX97" t="str">
            <v>-</v>
          </cell>
          <cell r="DY97">
            <v>53</v>
          </cell>
        </row>
        <row r="98">
          <cell r="C98">
            <v>700000247</v>
          </cell>
          <cell r="D98" t="str">
            <v>SECTOR JAZMÍN DIANA</v>
          </cell>
          <cell r="E98">
            <v>2025</v>
          </cell>
          <cell r="F98">
            <v>202515</v>
          </cell>
          <cell r="G98">
            <v>2089</v>
          </cell>
          <cell r="H98">
            <v>2030</v>
          </cell>
          <cell r="I98">
            <v>835</v>
          </cell>
          <cell r="J98" t="str">
            <v>-</v>
          </cell>
          <cell r="K98">
            <v>-2</v>
          </cell>
          <cell r="L98">
            <v>5</v>
          </cell>
          <cell r="M98">
            <v>1184</v>
          </cell>
          <cell r="N98">
            <v>1325</v>
          </cell>
          <cell r="O98">
            <v>0</v>
          </cell>
          <cell r="P98" t="str">
            <v>-</v>
          </cell>
          <cell r="Q98">
            <v>0</v>
          </cell>
          <cell r="R98" t="str">
            <v>-</v>
          </cell>
          <cell r="S98">
            <v>12</v>
          </cell>
          <cell r="T98" t="str">
            <v>-</v>
          </cell>
          <cell r="U98">
            <v>1180</v>
          </cell>
          <cell r="V98" t="str">
            <v>-</v>
          </cell>
          <cell r="W98">
            <v>4</v>
          </cell>
          <cell r="X98" t="str">
            <v>-</v>
          </cell>
          <cell r="Y98" t="str">
            <v>-</v>
          </cell>
          <cell r="Z98" t="str">
            <v>-</v>
          </cell>
          <cell r="AA98">
            <v>960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530</v>
          </cell>
          <cell r="AH98" t="str">
            <v>-</v>
          </cell>
          <cell r="AI98" t="str">
            <v>-</v>
          </cell>
          <cell r="AJ98" t="str">
            <v>-</v>
          </cell>
          <cell r="AK98">
            <v>226</v>
          </cell>
          <cell r="AL98" t="str">
            <v>-</v>
          </cell>
          <cell r="AM98">
            <v>56.677836285303975</v>
          </cell>
          <cell r="AN98">
            <v>63.2</v>
          </cell>
          <cell r="AO98">
            <v>304</v>
          </cell>
          <cell r="AP98" t="str">
            <v>-</v>
          </cell>
          <cell r="AQ98">
            <v>454</v>
          </cell>
          <cell r="AR98" t="str">
            <v>-</v>
          </cell>
          <cell r="AS98">
            <v>0</v>
          </cell>
          <cell r="AT98" t="str">
            <v>-</v>
          </cell>
          <cell r="AU98">
            <v>183</v>
          </cell>
          <cell r="AV98" t="str">
            <v>-</v>
          </cell>
          <cell r="AW98">
            <v>19</v>
          </cell>
          <cell r="AX98" t="str">
            <v>-</v>
          </cell>
          <cell r="AY98" t="str">
            <v>-</v>
          </cell>
          <cell r="AZ98" t="str">
            <v>-</v>
          </cell>
          <cell r="BA98">
            <v>1066</v>
          </cell>
          <cell r="BB98">
            <v>1193</v>
          </cell>
          <cell r="BC98">
            <v>51.029200574437525</v>
          </cell>
          <cell r="BD98">
            <v>56.9</v>
          </cell>
          <cell r="BE98" t="str">
            <v>-</v>
          </cell>
          <cell r="BF98" t="str">
            <v>-</v>
          </cell>
          <cell r="BG98">
            <v>501963.39</v>
          </cell>
          <cell r="BH98">
            <v>424226</v>
          </cell>
          <cell r="BI98">
            <v>594324651.5</v>
          </cell>
          <cell r="BJ98">
            <v>562099209</v>
          </cell>
          <cell r="BK98">
            <v>592680881</v>
          </cell>
          <cell r="BL98" t="str">
            <v>-</v>
          </cell>
          <cell r="BM98">
            <v>1643770.5</v>
          </cell>
          <cell r="BN98" t="str">
            <v>-</v>
          </cell>
          <cell r="BO98">
            <v>443196266.5</v>
          </cell>
          <cell r="BP98" t="str">
            <v>-</v>
          </cell>
          <cell r="BQ98">
            <v>1643770.5</v>
          </cell>
          <cell r="BR98" t="str">
            <v>-</v>
          </cell>
          <cell r="BS98">
            <v>1020</v>
          </cell>
          <cell r="BT98" t="str">
            <v>-</v>
          </cell>
          <cell r="BU98">
            <v>441552496</v>
          </cell>
          <cell r="BV98" t="str">
            <v>-</v>
          </cell>
          <cell r="BW98">
            <v>785</v>
          </cell>
          <cell r="BX98" t="str">
            <v>-</v>
          </cell>
          <cell r="BY98">
            <v>660</v>
          </cell>
          <cell r="BZ98" t="str">
            <v>-</v>
          </cell>
          <cell r="CA98">
            <v>135268320</v>
          </cell>
          <cell r="CB98" t="str">
            <v>-</v>
          </cell>
          <cell r="CC98">
            <v>738</v>
          </cell>
          <cell r="CD98" t="str">
            <v>-</v>
          </cell>
          <cell r="CE98">
            <v>638</v>
          </cell>
          <cell r="CF98" t="str">
            <v>-</v>
          </cell>
          <cell r="CG98">
            <v>0</v>
          </cell>
          <cell r="CH98" t="str">
            <v>-</v>
          </cell>
          <cell r="CI98">
            <v>197</v>
          </cell>
          <cell r="CJ98" t="str">
            <v>-</v>
          </cell>
          <cell r="CK98">
            <v>20</v>
          </cell>
          <cell r="CL98" t="str">
            <v>-</v>
          </cell>
          <cell r="CM98">
            <v>15860065</v>
          </cell>
          <cell r="CN98" t="str">
            <v>-</v>
          </cell>
          <cell r="CO98">
            <v>151128385</v>
          </cell>
          <cell r="CP98" t="str">
            <v>-</v>
          </cell>
          <cell r="CQ98">
            <v>0</v>
          </cell>
          <cell r="CR98" t="str">
            <v>-</v>
          </cell>
          <cell r="CS98">
            <v>12</v>
          </cell>
          <cell r="CT98" t="str">
            <v>-</v>
          </cell>
          <cell r="CU98">
            <v>498</v>
          </cell>
          <cell r="CV98">
            <v>410</v>
          </cell>
          <cell r="CW98">
            <v>258</v>
          </cell>
          <cell r="CX98">
            <v>227</v>
          </cell>
          <cell r="CY98">
            <v>149</v>
          </cell>
          <cell r="CZ98">
            <v>142</v>
          </cell>
          <cell r="DA98">
            <v>70</v>
          </cell>
          <cell r="DB98">
            <v>78</v>
          </cell>
          <cell r="DC98">
            <v>58</v>
          </cell>
          <cell r="DD98">
            <v>61</v>
          </cell>
          <cell r="DE98">
            <v>36</v>
          </cell>
          <cell r="DF98">
            <v>36</v>
          </cell>
          <cell r="DG98">
            <v>164</v>
          </cell>
          <cell r="DH98">
            <v>175</v>
          </cell>
          <cell r="DI98">
            <v>38</v>
          </cell>
          <cell r="DJ98" t="str">
            <v>-</v>
          </cell>
          <cell r="DK98">
            <v>567</v>
          </cell>
          <cell r="DL98" t="str">
            <v>-</v>
          </cell>
          <cell r="DM98">
            <v>688</v>
          </cell>
          <cell r="DN98" t="str">
            <v>-</v>
          </cell>
          <cell r="DO98">
            <v>620</v>
          </cell>
          <cell r="DP98" t="str">
            <v>-</v>
          </cell>
          <cell r="DQ98">
            <v>0</v>
          </cell>
          <cell r="DR98" t="str">
            <v>-</v>
          </cell>
          <cell r="DS98">
            <v>196</v>
          </cell>
          <cell r="DT98" t="str">
            <v>-</v>
          </cell>
          <cell r="DU98">
            <v>19</v>
          </cell>
          <cell r="DV98" t="str">
            <v>-</v>
          </cell>
          <cell r="DW98">
            <v>0</v>
          </cell>
          <cell r="DX98" t="str">
            <v>-</v>
          </cell>
          <cell r="DY98">
            <v>49</v>
          </cell>
        </row>
        <row r="99">
          <cell r="C99">
            <v>700000248</v>
          </cell>
          <cell r="D99" t="str">
            <v>SECTOR VALLE DE ATRIZ IVONNE</v>
          </cell>
          <cell r="E99">
            <v>2025</v>
          </cell>
          <cell r="F99">
            <v>202515</v>
          </cell>
          <cell r="G99">
            <v>2257</v>
          </cell>
          <cell r="H99">
            <v>2280</v>
          </cell>
          <cell r="I99">
            <v>687</v>
          </cell>
          <cell r="J99" t="str">
            <v>-</v>
          </cell>
          <cell r="K99">
            <v>-127</v>
          </cell>
          <cell r="L99">
            <v>7</v>
          </cell>
          <cell r="M99">
            <v>256</v>
          </cell>
          <cell r="N99">
            <v>1472</v>
          </cell>
          <cell r="O99">
            <v>0</v>
          </cell>
          <cell r="P99" t="str">
            <v>-</v>
          </cell>
          <cell r="Q99">
            <v>0</v>
          </cell>
          <cell r="R99" t="str">
            <v>-</v>
          </cell>
          <cell r="S99">
            <v>1</v>
          </cell>
          <cell r="T99" t="str">
            <v>-</v>
          </cell>
          <cell r="U99">
            <v>255</v>
          </cell>
          <cell r="V99" t="str">
            <v>-</v>
          </cell>
          <cell r="W99">
            <v>1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227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61</v>
          </cell>
          <cell r="AH99" t="str">
            <v>-</v>
          </cell>
          <cell r="AI99" t="str">
            <v>-</v>
          </cell>
          <cell r="AJ99" t="str">
            <v>-</v>
          </cell>
          <cell r="AK99">
            <v>29</v>
          </cell>
          <cell r="AL99" t="str">
            <v>-</v>
          </cell>
          <cell r="AM99">
            <v>11.342490031014622</v>
          </cell>
          <cell r="AN99">
            <v>61.4</v>
          </cell>
          <cell r="AO99">
            <v>32</v>
          </cell>
          <cell r="AP99" t="str">
            <v>-</v>
          </cell>
          <cell r="AQ99">
            <v>80</v>
          </cell>
          <cell r="AR99" t="str">
            <v>-</v>
          </cell>
          <cell r="AS99">
            <v>0</v>
          </cell>
          <cell r="AT99" t="str">
            <v>-</v>
          </cell>
          <cell r="AU99">
            <v>80</v>
          </cell>
          <cell r="AV99" t="str">
            <v>-</v>
          </cell>
          <cell r="AW99">
            <v>35</v>
          </cell>
          <cell r="AX99" t="str">
            <v>-</v>
          </cell>
          <cell r="AY99" t="str">
            <v>-</v>
          </cell>
          <cell r="AZ99" t="str">
            <v>-</v>
          </cell>
          <cell r="BA99">
            <v>238</v>
          </cell>
          <cell r="BB99">
            <v>1295</v>
          </cell>
          <cell r="BC99">
            <v>10.544971200708906</v>
          </cell>
          <cell r="BD99">
            <v>54</v>
          </cell>
          <cell r="BE99" t="str">
            <v>-</v>
          </cell>
          <cell r="BF99" t="str">
            <v>-</v>
          </cell>
          <cell r="BG99">
            <v>896914.74</v>
          </cell>
          <cell r="BH99">
            <v>432221</v>
          </cell>
          <cell r="BI99">
            <v>229610173.59999999</v>
          </cell>
          <cell r="BJ99">
            <v>636228794</v>
          </cell>
          <cell r="BK99">
            <v>229220961</v>
          </cell>
          <cell r="BL99" t="str">
            <v>-</v>
          </cell>
          <cell r="BM99">
            <v>389212.6</v>
          </cell>
          <cell r="BN99" t="str">
            <v>-</v>
          </cell>
          <cell r="BO99">
            <v>202483376.59999999</v>
          </cell>
          <cell r="BP99" t="str">
            <v>-</v>
          </cell>
          <cell r="BQ99">
            <v>389212.6</v>
          </cell>
          <cell r="BR99" t="str">
            <v>-</v>
          </cell>
          <cell r="BS99">
            <v>234</v>
          </cell>
          <cell r="BT99" t="str">
            <v>-</v>
          </cell>
          <cell r="BU99">
            <v>202094164</v>
          </cell>
          <cell r="BV99" t="str">
            <v>-</v>
          </cell>
          <cell r="BW99">
            <v>95</v>
          </cell>
          <cell r="BX99" t="str">
            <v>-</v>
          </cell>
          <cell r="BY99">
            <v>917</v>
          </cell>
          <cell r="BZ99" t="str">
            <v>-</v>
          </cell>
          <cell r="CA99">
            <v>24959816</v>
          </cell>
          <cell r="CB99" t="str">
            <v>-</v>
          </cell>
          <cell r="CC99">
            <v>893</v>
          </cell>
          <cell r="CD99" t="str">
            <v>-</v>
          </cell>
          <cell r="CE99">
            <v>505</v>
          </cell>
          <cell r="CF99" t="str">
            <v>-</v>
          </cell>
          <cell r="CG99">
            <v>0</v>
          </cell>
          <cell r="CH99" t="str">
            <v>-</v>
          </cell>
          <cell r="CI99">
            <v>154</v>
          </cell>
          <cell r="CJ99" t="str">
            <v>-</v>
          </cell>
          <cell r="CK99">
            <v>42</v>
          </cell>
          <cell r="CL99" t="str">
            <v>-</v>
          </cell>
          <cell r="CM99">
            <v>2166981</v>
          </cell>
          <cell r="CN99" t="str">
            <v>-</v>
          </cell>
          <cell r="CO99">
            <v>27126797</v>
          </cell>
          <cell r="CP99" t="str">
            <v>-</v>
          </cell>
          <cell r="CQ99">
            <v>0</v>
          </cell>
          <cell r="CR99" t="str">
            <v>-</v>
          </cell>
          <cell r="CS99">
            <v>-32</v>
          </cell>
          <cell r="CT99" t="str">
            <v>-</v>
          </cell>
          <cell r="CU99">
            <v>1359</v>
          </cell>
          <cell r="CV99">
            <v>498</v>
          </cell>
          <cell r="CW99">
            <v>338</v>
          </cell>
          <cell r="CX99">
            <v>240</v>
          </cell>
          <cell r="CY99">
            <v>304</v>
          </cell>
          <cell r="CZ99">
            <v>198</v>
          </cell>
          <cell r="DA99">
            <v>140</v>
          </cell>
          <cell r="DB99">
            <v>79</v>
          </cell>
          <cell r="DC99">
            <v>70</v>
          </cell>
          <cell r="DD99">
            <v>45</v>
          </cell>
          <cell r="DE99">
            <v>44</v>
          </cell>
          <cell r="DF99">
            <v>63</v>
          </cell>
          <cell r="DG99">
            <v>254</v>
          </cell>
          <cell r="DH99">
            <v>187</v>
          </cell>
          <cell r="DI99">
            <v>13</v>
          </cell>
          <cell r="DJ99" t="str">
            <v>-</v>
          </cell>
          <cell r="DK99">
            <v>776</v>
          </cell>
          <cell r="DL99" t="str">
            <v>-</v>
          </cell>
          <cell r="DM99">
            <v>794</v>
          </cell>
          <cell r="DN99" t="str">
            <v>-</v>
          </cell>
          <cell r="DO99">
            <v>493</v>
          </cell>
          <cell r="DP99" t="str">
            <v>-</v>
          </cell>
          <cell r="DQ99">
            <v>0</v>
          </cell>
          <cell r="DR99" t="str">
            <v>-</v>
          </cell>
          <cell r="DS99">
            <v>152</v>
          </cell>
          <cell r="DT99" t="str">
            <v>-</v>
          </cell>
          <cell r="DU99">
            <v>42</v>
          </cell>
          <cell r="DV99" t="str">
            <v>-</v>
          </cell>
          <cell r="DW99">
            <v>0</v>
          </cell>
          <cell r="DX99" t="str">
            <v>-</v>
          </cell>
          <cell r="DY99">
            <v>13</v>
          </cell>
        </row>
        <row r="100">
          <cell r="C100">
            <v>700000252</v>
          </cell>
          <cell r="D100" t="str">
            <v xml:space="preserve">SECTOR ARRAYAN MARIA </v>
          </cell>
          <cell r="E100">
            <v>2025</v>
          </cell>
          <cell r="F100">
            <v>202515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 t="str">
            <v>-</v>
          </cell>
          <cell r="BQ100" t="str">
            <v>-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 t="str">
            <v>-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 t="str">
            <v>-</v>
          </cell>
          <cell r="CN100" t="str">
            <v>-</v>
          </cell>
          <cell r="CO100" t="str">
            <v>-</v>
          </cell>
          <cell r="CP100" t="str">
            <v>-</v>
          </cell>
          <cell r="CQ100" t="str">
            <v>-</v>
          </cell>
          <cell r="CR100" t="str">
            <v>-</v>
          </cell>
          <cell r="CS100" t="str">
            <v>-</v>
          </cell>
          <cell r="CT100" t="str">
            <v>-</v>
          </cell>
          <cell r="CU100" t="str">
            <v>-</v>
          </cell>
          <cell r="CV100" t="str">
            <v>-</v>
          </cell>
          <cell r="CW100" t="str">
            <v>-</v>
          </cell>
          <cell r="CX100" t="str">
            <v>-</v>
          </cell>
          <cell r="CY100" t="str">
            <v>-</v>
          </cell>
          <cell r="CZ100" t="str">
            <v>-</v>
          </cell>
          <cell r="DA100" t="str">
            <v>-</v>
          </cell>
          <cell r="DB100" t="str">
            <v>-</v>
          </cell>
          <cell r="DC100" t="str">
            <v>-</v>
          </cell>
          <cell r="DD100" t="str">
            <v>-</v>
          </cell>
          <cell r="DE100" t="str">
            <v>-</v>
          </cell>
          <cell r="DF100" t="str">
            <v>-</v>
          </cell>
          <cell r="DG100" t="str">
            <v>-</v>
          </cell>
          <cell r="DH100" t="str">
            <v>-</v>
          </cell>
          <cell r="DI100" t="str">
            <v>-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 t="str">
            <v>-</v>
          </cell>
          <cell r="DX100" t="str">
            <v>-</v>
          </cell>
          <cell r="DY100" t="str">
            <v>-</v>
          </cell>
        </row>
        <row r="101">
          <cell r="C101">
            <v>700000253</v>
          </cell>
          <cell r="D101" t="str">
            <v>SECTOR ALAMO LAURA</v>
          </cell>
          <cell r="E101">
            <v>2025</v>
          </cell>
          <cell r="F101">
            <v>202515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  <cell r="BC101" t="str">
            <v>-</v>
          </cell>
          <cell r="BD101" t="str">
            <v>-</v>
          </cell>
          <cell r="BE101" t="str">
            <v>-</v>
          </cell>
          <cell r="BF101" t="str">
            <v>-</v>
          </cell>
          <cell r="BG101" t="str">
            <v>-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 t="str">
            <v>-</v>
          </cell>
          <cell r="BO101" t="str">
            <v>-</v>
          </cell>
          <cell r="BP101" t="str">
            <v>-</v>
          </cell>
          <cell r="BQ101" t="str">
            <v>-</v>
          </cell>
          <cell r="BR101" t="str">
            <v>-</v>
          </cell>
          <cell r="BS101" t="str">
            <v>-</v>
          </cell>
          <cell r="BT101" t="str">
            <v>-</v>
          </cell>
          <cell r="BU101" t="str">
            <v>-</v>
          </cell>
          <cell r="BV101" t="str">
            <v>-</v>
          </cell>
          <cell r="BW101" t="str">
            <v>-</v>
          </cell>
          <cell r="BX101" t="str">
            <v>-</v>
          </cell>
          <cell r="BY101" t="str">
            <v>-</v>
          </cell>
          <cell r="BZ101" t="str">
            <v>-</v>
          </cell>
          <cell r="CA101" t="str">
            <v>-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 t="str">
            <v>-</v>
          </cell>
          <cell r="CN101" t="str">
            <v>-</v>
          </cell>
          <cell r="CO101" t="str">
            <v>-</v>
          </cell>
          <cell r="CP101" t="str">
            <v>-</v>
          </cell>
          <cell r="CQ101" t="str">
            <v>-</v>
          </cell>
          <cell r="CR101" t="str">
            <v>-</v>
          </cell>
          <cell r="CS101" t="str">
            <v>-</v>
          </cell>
          <cell r="CT101" t="str">
            <v>-</v>
          </cell>
          <cell r="CU101" t="str">
            <v>-</v>
          </cell>
          <cell r="CV101" t="str">
            <v>-</v>
          </cell>
          <cell r="CW101" t="str">
            <v>-</v>
          </cell>
          <cell r="CX101" t="str">
            <v>-</v>
          </cell>
          <cell r="CY101" t="str">
            <v>-</v>
          </cell>
          <cell r="CZ101" t="str">
            <v>-</v>
          </cell>
          <cell r="DA101" t="str">
            <v>-</v>
          </cell>
          <cell r="DB101" t="str">
            <v>-</v>
          </cell>
          <cell r="DC101" t="str">
            <v>-</v>
          </cell>
          <cell r="DD101" t="str">
            <v>-</v>
          </cell>
          <cell r="DE101" t="str">
            <v>-</v>
          </cell>
          <cell r="DF101" t="str">
            <v>-</v>
          </cell>
          <cell r="DG101" t="str">
            <v>-</v>
          </cell>
          <cell r="DH101" t="str">
            <v>-</v>
          </cell>
          <cell r="DI101" t="str">
            <v>-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 t="str">
            <v>-</v>
          </cell>
          <cell r="DX101" t="str">
            <v>-</v>
          </cell>
          <cell r="DY101" t="str">
            <v>-</v>
          </cell>
        </row>
        <row r="102">
          <cell r="C102">
            <v>700000254</v>
          </cell>
          <cell r="D102" t="str">
            <v>SECTOR CREATIVIDAD YOMAIRA</v>
          </cell>
          <cell r="E102">
            <v>2025</v>
          </cell>
          <cell r="F102">
            <v>202515</v>
          </cell>
          <cell r="G102">
            <v>1234</v>
          </cell>
          <cell r="H102">
            <v>1225</v>
          </cell>
          <cell r="I102">
            <v>453</v>
          </cell>
          <cell r="J102" t="str">
            <v>-</v>
          </cell>
          <cell r="K102">
            <v>17</v>
          </cell>
          <cell r="L102">
            <v>8</v>
          </cell>
          <cell r="M102">
            <v>767</v>
          </cell>
          <cell r="N102">
            <v>764</v>
          </cell>
          <cell r="O102">
            <v>0</v>
          </cell>
          <cell r="P102" t="str">
            <v>-</v>
          </cell>
          <cell r="Q102">
            <v>0</v>
          </cell>
          <cell r="R102" t="str">
            <v>-</v>
          </cell>
          <cell r="S102">
            <v>1</v>
          </cell>
          <cell r="T102" t="str">
            <v>-</v>
          </cell>
          <cell r="U102">
            <v>766</v>
          </cell>
          <cell r="V102" t="str">
            <v>-</v>
          </cell>
          <cell r="W102">
            <v>1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550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404</v>
          </cell>
          <cell r="AH102" t="str">
            <v>-</v>
          </cell>
          <cell r="AI102" t="str">
            <v>-</v>
          </cell>
          <cell r="AJ102" t="str">
            <v>-</v>
          </cell>
          <cell r="AK102">
            <v>217</v>
          </cell>
          <cell r="AL102" t="str">
            <v>-</v>
          </cell>
          <cell r="AM102">
            <v>62.155591572123178</v>
          </cell>
          <cell r="AN102">
            <v>62.3</v>
          </cell>
          <cell r="AO102">
            <v>187</v>
          </cell>
          <cell r="AP102" t="str">
            <v>-</v>
          </cell>
          <cell r="AQ102">
            <v>255</v>
          </cell>
          <cell r="AR102" t="str">
            <v>-</v>
          </cell>
          <cell r="AS102">
            <v>0</v>
          </cell>
          <cell r="AT102" t="str">
            <v>-</v>
          </cell>
          <cell r="AU102">
            <v>94</v>
          </cell>
          <cell r="AV102" t="str">
            <v>-</v>
          </cell>
          <cell r="AW102">
            <v>14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664</v>
          </cell>
          <cell r="BB102">
            <v>661</v>
          </cell>
          <cell r="BC102">
            <v>53.808752025931931</v>
          </cell>
          <cell r="BD102">
            <v>53.9</v>
          </cell>
          <cell r="BE102" t="str">
            <v>-</v>
          </cell>
          <cell r="BF102" t="str">
            <v>-</v>
          </cell>
          <cell r="BG102">
            <v>475057.42</v>
          </cell>
          <cell r="BH102">
            <v>435775</v>
          </cell>
          <cell r="BI102">
            <v>364369039.25</v>
          </cell>
          <cell r="BJ102">
            <v>332932303</v>
          </cell>
          <cell r="BK102">
            <v>364116869</v>
          </cell>
          <cell r="BL102" t="str">
            <v>-</v>
          </cell>
          <cell r="BM102">
            <v>252170.25</v>
          </cell>
          <cell r="BN102" t="str">
            <v>-</v>
          </cell>
          <cell r="BO102">
            <v>275774753.25</v>
          </cell>
          <cell r="BP102" t="str">
            <v>-</v>
          </cell>
          <cell r="BQ102">
            <v>252170.25</v>
          </cell>
          <cell r="BR102" t="str">
            <v>-</v>
          </cell>
          <cell r="BS102">
            <v>665</v>
          </cell>
          <cell r="BT102" t="str">
            <v>-</v>
          </cell>
          <cell r="BU102">
            <v>275522583</v>
          </cell>
          <cell r="BV102" t="str">
            <v>-</v>
          </cell>
          <cell r="BW102">
            <v>507</v>
          </cell>
          <cell r="BX102" t="str">
            <v>-</v>
          </cell>
          <cell r="BY102">
            <v>489</v>
          </cell>
          <cell r="BZ102" t="str">
            <v>-</v>
          </cell>
          <cell r="CA102">
            <v>77401568</v>
          </cell>
          <cell r="CB102" t="str">
            <v>-</v>
          </cell>
          <cell r="CC102">
            <v>432</v>
          </cell>
          <cell r="CD102" t="str">
            <v>-</v>
          </cell>
          <cell r="CE102">
            <v>346</v>
          </cell>
          <cell r="CF102" t="str">
            <v>-</v>
          </cell>
          <cell r="CG102">
            <v>0</v>
          </cell>
          <cell r="CH102" t="str">
            <v>-</v>
          </cell>
          <cell r="CI102">
            <v>105</v>
          </cell>
          <cell r="CJ102" t="str">
            <v>-</v>
          </cell>
          <cell r="CK102">
            <v>14</v>
          </cell>
          <cell r="CL102" t="str">
            <v>-</v>
          </cell>
          <cell r="CM102">
            <v>11192718</v>
          </cell>
          <cell r="CN102" t="str">
            <v>-</v>
          </cell>
          <cell r="CO102">
            <v>88594286</v>
          </cell>
          <cell r="CP102" t="str">
            <v>-</v>
          </cell>
          <cell r="CQ102">
            <v>0</v>
          </cell>
          <cell r="CR102" t="str">
            <v>-</v>
          </cell>
          <cell r="CS102">
            <v>28</v>
          </cell>
          <cell r="CT102" t="str">
            <v>-</v>
          </cell>
          <cell r="CU102">
            <v>246</v>
          </cell>
          <cell r="CV102">
            <v>264</v>
          </cell>
          <cell r="CW102">
            <v>124</v>
          </cell>
          <cell r="CX102">
            <v>112</v>
          </cell>
          <cell r="CY102">
            <v>97</v>
          </cell>
          <cell r="CZ102">
            <v>95</v>
          </cell>
          <cell r="DA102">
            <v>58</v>
          </cell>
          <cell r="DB102">
            <v>61</v>
          </cell>
          <cell r="DC102">
            <v>58</v>
          </cell>
          <cell r="DD102">
            <v>52</v>
          </cell>
          <cell r="DE102">
            <v>36</v>
          </cell>
          <cell r="DF102">
            <v>35</v>
          </cell>
          <cell r="DG102">
            <v>152</v>
          </cell>
          <cell r="DH102">
            <v>148</v>
          </cell>
          <cell r="DI102">
            <v>58</v>
          </cell>
          <cell r="DJ102" t="str">
            <v>-</v>
          </cell>
          <cell r="DK102">
            <v>407</v>
          </cell>
          <cell r="DL102" t="str">
            <v>-</v>
          </cell>
          <cell r="DM102">
            <v>374</v>
          </cell>
          <cell r="DN102" t="str">
            <v>-</v>
          </cell>
          <cell r="DO102">
            <v>334</v>
          </cell>
          <cell r="DP102" t="str">
            <v>-</v>
          </cell>
          <cell r="DQ102">
            <v>0</v>
          </cell>
          <cell r="DR102" t="str">
            <v>-</v>
          </cell>
          <cell r="DS102">
            <v>105</v>
          </cell>
          <cell r="DT102" t="str">
            <v>-</v>
          </cell>
          <cell r="DU102">
            <v>14</v>
          </cell>
          <cell r="DV102" t="str">
            <v>-</v>
          </cell>
          <cell r="DW102">
            <v>0</v>
          </cell>
          <cell r="DX102" t="str">
            <v>-</v>
          </cell>
          <cell r="DY102">
            <v>65</v>
          </cell>
        </row>
        <row r="103">
          <cell r="C103">
            <v>700000255</v>
          </cell>
          <cell r="D103" t="str">
            <v xml:space="preserve">SECTOR CEIBA DEYSI </v>
          </cell>
          <cell r="E103">
            <v>2025</v>
          </cell>
          <cell r="F103">
            <v>202515</v>
          </cell>
          <cell r="G103">
            <v>1668</v>
          </cell>
          <cell r="H103">
            <v>1755</v>
          </cell>
          <cell r="I103">
            <v>584</v>
          </cell>
          <cell r="J103" t="str">
            <v>-</v>
          </cell>
          <cell r="K103">
            <v>-82</v>
          </cell>
          <cell r="L103">
            <v>5</v>
          </cell>
          <cell r="M103">
            <v>428</v>
          </cell>
          <cell r="N103">
            <v>1098</v>
          </cell>
          <cell r="O103">
            <v>0</v>
          </cell>
          <cell r="P103" t="str">
            <v>-</v>
          </cell>
          <cell r="Q103">
            <v>1</v>
          </cell>
          <cell r="R103" t="str">
            <v>-</v>
          </cell>
          <cell r="S103">
            <v>1</v>
          </cell>
          <cell r="T103" t="str">
            <v>-</v>
          </cell>
          <cell r="U103">
            <v>427</v>
          </cell>
          <cell r="V103" t="str">
            <v>-</v>
          </cell>
          <cell r="W103">
            <v>0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338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175</v>
          </cell>
          <cell r="AH103" t="str">
            <v>-</v>
          </cell>
          <cell r="AI103" t="str">
            <v>-</v>
          </cell>
          <cell r="AJ103" t="str">
            <v>-</v>
          </cell>
          <cell r="AK103">
            <v>90</v>
          </cell>
          <cell r="AL103" t="str">
            <v>-</v>
          </cell>
          <cell r="AM103">
            <v>25.65947242206235</v>
          </cell>
          <cell r="AN103">
            <v>62.5</v>
          </cell>
          <cell r="AO103">
            <v>85</v>
          </cell>
          <cell r="AP103" t="str">
            <v>-</v>
          </cell>
          <cell r="AQ103">
            <v>137</v>
          </cell>
          <cell r="AR103" t="str">
            <v>-</v>
          </cell>
          <cell r="AS103">
            <v>0</v>
          </cell>
          <cell r="AT103" t="str">
            <v>-</v>
          </cell>
          <cell r="AU103">
            <v>94</v>
          </cell>
          <cell r="AV103" t="str">
            <v>-</v>
          </cell>
          <cell r="AW103">
            <v>22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406</v>
          </cell>
          <cell r="BB103">
            <v>969</v>
          </cell>
          <cell r="BC103">
            <v>24.34052757793765</v>
          </cell>
          <cell r="BD103">
            <v>55.2</v>
          </cell>
          <cell r="BE103" t="str">
            <v>-</v>
          </cell>
          <cell r="BF103" t="str">
            <v>-</v>
          </cell>
          <cell r="BG103">
            <v>592494.41</v>
          </cell>
          <cell r="BH103">
            <v>426545</v>
          </cell>
          <cell r="BI103">
            <v>253587607.25</v>
          </cell>
          <cell r="BJ103">
            <v>468346105</v>
          </cell>
          <cell r="BK103">
            <v>253323899</v>
          </cell>
          <cell r="BL103" t="str">
            <v>-</v>
          </cell>
          <cell r="BM103">
            <v>263708.25</v>
          </cell>
          <cell r="BN103" t="str">
            <v>-</v>
          </cell>
          <cell r="BO103">
            <v>223516829.25</v>
          </cell>
          <cell r="BP103" t="str">
            <v>-</v>
          </cell>
          <cell r="BQ103">
            <v>263708.25</v>
          </cell>
          <cell r="BR103" t="str">
            <v>-</v>
          </cell>
          <cell r="BS103">
            <v>410</v>
          </cell>
          <cell r="BT103" t="str">
            <v>-</v>
          </cell>
          <cell r="BU103">
            <v>223253121</v>
          </cell>
          <cell r="BV103" t="str">
            <v>-</v>
          </cell>
          <cell r="BW103">
            <v>193</v>
          </cell>
          <cell r="BX103" t="str">
            <v>-</v>
          </cell>
          <cell r="BY103">
            <v>621</v>
          </cell>
          <cell r="BZ103" t="str">
            <v>-</v>
          </cell>
          <cell r="CA103">
            <v>25795360</v>
          </cell>
          <cell r="CB103" t="str">
            <v>-</v>
          </cell>
          <cell r="CC103">
            <v>679</v>
          </cell>
          <cell r="CD103" t="str">
            <v>-</v>
          </cell>
          <cell r="CE103">
            <v>441</v>
          </cell>
          <cell r="CF103" t="str">
            <v>-</v>
          </cell>
          <cell r="CG103">
            <v>0</v>
          </cell>
          <cell r="CH103" t="str">
            <v>-</v>
          </cell>
          <cell r="CI103">
            <v>141</v>
          </cell>
          <cell r="CJ103" t="str">
            <v>-</v>
          </cell>
          <cell r="CK103">
            <v>23</v>
          </cell>
          <cell r="CL103" t="str">
            <v>-</v>
          </cell>
          <cell r="CM103">
            <v>4275418</v>
          </cell>
          <cell r="CN103" t="str">
            <v>-</v>
          </cell>
          <cell r="CO103">
            <v>30070778</v>
          </cell>
          <cell r="CP103" t="str">
            <v>-</v>
          </cell>
          <cell r="CQ103">
            <v>0</v>
          </cell>
          <cell r="CR103" t="str">
            <v>-</v>
          </cell>
          <cell r="CS103">
            <v>-37</v>
          </cell>
          <cell r="CT103" t="str">
            <v>-</v>
          </cell>
          <cell r="CU103">
            <v>798</v>
          </cell>
          <cell r="CV103">
            <v>358</v>
          </cell>
          <cell r="CW103">
            <v>240</v>
          </cell>
          <cell r="CX103">
            <v>181</v>
          </cell>
          <cell r="CY103">
            <v>202</v>
          </cell>
          <cell r="CZ103">
            <v>138</v>
          </cell>
          <cell r="DA103">
            <v>100</v>
          </cell>
          <cell r="DB103">
            <v>78</v>
          </cell>
          <cell r="DC103">
            <v>85</v>
          </cell>
          <cell r="DD103">
            <v>68</v>
          </cell>
          <cell r="DE103">
            <v>52</v>
          </cell>
          <cell r="DF103">
            <v>42</v>
          </cell>
          <cell r="DG103">
            <v>237</v>
          </cell>
          <cell r="DH103">
            <v>188</v>
          </cell>
          <cell r="DI103">
            <v>11</v>
          </cell>
          <cell r="DJ103" t="str">
            <v>-</v>
          </cell>
          <cell r="DK103">
            <v>493</v>
          </cell>
          <cell r="DL103" t="str">
            <v>-</v>
          </cell>
          <cell r="DM103">
            <v>591</v>
          </cell>
          <cell r="DN103" t="str">
            <v>-</v>
          </cell>
          <cell r="DO103">
            <v>423</v>
          </cell>
          <cell r="DP103" t="str">
            <v>-</v>
          </cell>
          <cell r="DQ103">
            <v>0</v>
          </cell>
          <cell r="DR103" t="str">
            <v>-</v>
          </cell>
          <cell r="DS103">
            <v>138</v>
          </cell>
          <cell r="DT103" t="str">
            <v>-</v>
          </cell>
          <cell r="DU103">
            <v>23</v>
          </cell>
          <cell r="DV103" t="str">
            <v>-</v>
          </cell>
          <cell r="DW103">
            <v>0</v>
          </cell>
          <cell r="DX103" t="str">
            <v>-</v>
          </cell>
          <cell r="DY103">
            <v>16</v>
          </cell>
        </row>
        <row r="104">
          <cell r="C104">
            <v>700000256</v>
          </cell>
          <cell r="D104" t="str">
            <v>SECTOR FANDANGO LUISA</v>
          </cell>
          <cell r="E104">
            <v>2025</v>
          </cell>
          <cell r="F104">
            <v>202515</v>
          </cell>
          <cell r="G104">
            <v>1458</v>
          </cell>
          <cell r="H104">
            <v>1610</v>
          </cell>
          <cell r="I104">
            <v>647</v>
          </cell>
          <cell r="J104" t="str">
            <v>-</v>
          </cell>
          <cell r="K104">
            <v>-78</v>
          </cell>
          <cell r="L104">
            <v>9</v>
          </cell>
          <cell r="M104">
            <v>519</v>
          </cell>
          <cell r="N104">
            <v>961</v>
          </cell>
          <cell r="O104">
            <v>0</v>
          </cell>
          <cell r="P104" t="str">
            <v>-</v>
          </cell>
          <cell r="Q104">
            <v>1</v>
          </cell>
          <cell r="R104" t="str">
            <v>-</v>
          </cell>
          <cell r="S104">
            <v>12</v>
          </cell>
          <cell r="T104" t="str">
            <v>-</v>
          </cell>
          <cell r="U104">
            <v>515</v>
          </cell>
          <cell r="V104" t="str">
            <v>-</v>
          </cell>
          <cell r="W104">
            <v>3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442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167</v>
          </cell>
          <cell r="AH104" t="str">
            <v>-</v>
          </cell>
          <cell r="AI104" t="str">
            <v>-</v>
          </cell>
          <cell r="AJ104" t="str">
            <v>-</v>
          </cell>
          <cell r="AK104">
            <v>77</v>
          </cell>
          <cell r="AL104" t="str">
            <v>-</v>
          </cell>
          <cell r="AM104">
            <v>35.596707818930042</v>
          </cell>
          <cell r="AN104">
            <v>62.2</v>
          </cell>
          <cell r="AO104">
            <v>90</v>
          </cell>
          <cell r="AP104" t="str">
            <v>-</v>
          </cell>
          <cell r="AQ104">
            <v>209</v>
          </cell>
          <cell r="AR104" t="str">
            <v>-</v>
          </cell>
          <cell r="AS104">
            <v>0</v>
          </cell>
          <cell r="AT104" t="str">
            <v>-</v>
          </cell>
          <cell r="AU104">
            <v>127</v>
          </cell>
          <cell r="AV104" t="str">
            <v>-</v>
          </cell>
          <cell r="AW104">
            <v>16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467</v>
          </cell>
          <cell r="BB104">
            <v>835</v>
          </cell>
          <cell r="BC104">
            <v>32.030178326474626</v>
          </cell>
          <cell r="BD104">
            <v>54</v>
          </cell>
          <cell r="BE104" t="str">
            <v>-</v>
          </cell>
          <cell r="BF104" t="str">
            <v>-</v>
          </cell>
          <cell r="BG104">
            <v>609364.42000000004</v>
          </cell>
          <cell r="BH104">
            <v>468348</v>
          </cell>
          <cell r="BI104">
            <v>316260135.49000001</v>
          </cell>
          <cell r="BJ104">
            <v>450082174</v>
          </cell>
          <cell r="BK104">
            <v>314316948</v>
          </cell>
          <cell r="BL104" t="str">
            <v>-</v>
          </cell>
          <cell r="BM104">
            <v>1943187.49</v>
          </cell>
          <cell r="BN104" t="str">
            <v>-</v>
          </cell>
          <cell r="BO104">
            <v>258148840.49000001</v>
          </cell>
          <cell r="BP104" t="str">
            <v>-</v>
          </cell>
          <cell r="BQ104">
            <v>1943187.49</v>
          </cell>
          <cell r="BR104" t="str">
            <v>-</v>
          </cell>
          <cell r="BS104">
            <v>510</v>
          </cell>
          <cell r="BT104" t="str">
            <v>-</v>
          </cell>
          <cell r="BU104">
            <v>256205653</v>
          </cell>
          <cell r="BV104" t="str">
            <v>-</v>
          </cell>
          <cell r="BW104">
            <v>337</v>
          </cell>
          <cell r="BX104" t="str">
            <v>-</v>
          </cell>
          <cell r="BY104">
            <v>546</v>
          </cell>
          <cell r="BZ104" t="str">
            <v>-</v>
          </cell>
          <cell r="CA104">
            <v>48766147</v>
          </cell>
          <cell r="CB104" t="str">
            <v>-</v>
          </cell>
          <cell r="CC104">
            <v>505</v>
          </cell>
          <cell r="CD104" t="str">
            <v>-</v>
          </cell>
          <cell r="CE104">
            <v>484</v>
          </cell>
          <cell r="CF104" t="str">
            <v>-</v>
          </cell>
          <cell r="CG104">
            <v>0</v>
          </cell>
          <cell r="CH104" t="str">
            <v>-</v>
          </cell>
          <cell r="CI104">
            <v>174</v>
          </cell>
          <cell r="CJ104" t="str">
            <v>-</v>
          </cell>
          <cell r="CK104">
            <v>17</v>
          </cell>
          <cell r="CL104" t="str">
            <v>-</v>
          </cell>
          <cell r="CM104">
            <v>9345148</v>
          </cell>
          <cell r="CN104" t="str">
            <v>-</v>
          </cell>
          <cell r="CO104">
            <v>58111295</v>
          </cell>
          <cell r="CP104" t="str">
            <v>-</v>
          </cell>
          <cell r="CQ104">
            <v>0</v>
          </cell>
          <cell r="CR104" t="str">
            <v>-</v>
          </cell>
          <cell r="CS104">
            <v>-35</v>
          </cell>
          <cell r="CT104" t="str">
            <v>-</v>
          </cell>
          <cell r="CU104">
            <v>581</v>
          </cell>
          <cell r="CV104">
            <v>299</v>
          </cell>
          <cell r="CW104">
            <v>214</v>
          </cell>
          <cell r="CX104">
            <v>148</v>
          </cell>
          <cell r="CY104">
            <v>144</v>
          </cell>
          <cell r="CZ104">
            <v>124</v>
          </cell>
          <cell r="DA104">
            <v>116</v>
          </cell>
          <cell r="DB104">
            <v>97</v>
          </cell>
          <cell r="DC104">
            <v>92</v>
          </cell>
          <cell r="DD104">
            <v>86</v>
          </cell>
          <cell r="DE104">
            <v>60</v>
          </cell>
          <cell r="DF104">
            <v>49</v>
          </cell>
          <cell r="DG104">
            <v>268</v>
          </cell>
          <cell r="DH104">
            <v>232</v>
          </cell>
          <cell r="DI104">
            <v>17</v>
          </cell>
          <cell r="DJ104" t="str">
            <v>-</v>
          </cell>
          <cell r="DK104">
            <v>390</v>
          </cell>
          <cell r="DL104" t="str">
            <v>-</v>
          </cell>
          <cell r="DM104">
            <v>421</v>
          </cell>
          <cell r="DN104" t="str">
            <v>-</v>
          </cell>
          <cell r="DO104">
            <v>460</v>
          </cell>
          <cell r="DP104" t="str">
            <v>-</v>
          </cell>
          <cell r="DQ104">
            <v>0</v>
          </cell>
          <cell r="DR104" t="str">
            <v>-</v>
          </cell>
          <cell r="DS104">
            <v>170</v>
          </cell>
          <cell r="DT104" t="str">
            <v>-</v>
          </cell>
          <cell r="DU104">
            <v>17</v>
          </cell>
          <cell r="DV104" t="str">
            <v>-</v>
          </cell>
          <cell r="DW104">
            <v>0</v>
          </cell>
          <cell r="DX104" t="str">
            <v>-</v>
          </cell>
          <cell r="DY104">
            <v>25</v>
          </cell>
        </row>
        <row r="105">
          <cell r="C105">
            <v>700000258</v>
          </cell>
          <cell r="D105" t="str">
            <v>SECTOR FAUNA HERCILIA</v>
          </cell>
          <cell r="E105">
            <v>2025</v>
          </cell>
          <cell r="F105">
            <v>202515</v>
          </cell>
          <cell r="G105">
            <v>2340</v>
          </cell>
          <cell r="H105">
            <v>2230</v>
          </cell>
          <cell r="I105">
            <v>972</v>
          </cell>
          <cell r="J105" t="str">
            <v>-</v>
          </cell>
          <cell r="K105">
            <v>29</v>
          </cell>
          <cell r="L105">
            <v>7</v>
          </cell>
          <cell r="M105">
            <v>1415</v>
          </cell>
          <cell r="N105">
            <v>1487</v>
          </cell>
          <cell r="O105">
            <v>0</v>
          </cell>
          <cell r="P105" t="str">
            <v>-</v>
          </cell>
          <cell r="Q105">
            <v>0</v>
          </cell>
          <cell r="R105" t="str">
            <v>-</v>
          </cell>
          <cell r="S105">
            <v>4</v>
          </cell>
          <cell r="T105" t="str">
            <v>-</v>
          </cell>
          <cell r="U105">
            <v>1414</v>
          </cell>
          <cell r="V105" t="str">
            <v>-</v>
          </cell>
          <cell r="W105">
            <v>1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1085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677</v>
          </cell>
          <cell r="AH105" t="str">
            <v>-</v>
          </cell>
          <cell r="AI105" t="str">
            <v>-</v>
          </cell>
          <cell r="AJ105" t="str">
            <v>-</v>
          </cell>
          <cell r="AK105">
            <v>330</v>
          </cell>
          <cell r="AL105" t="str">
            <v>-</v>
          </cell>
          <cell r="AM105">
            <v>60.470085470085465</v>
          </cell>
          <cell r="AN105">
            <v>64.099999999999994</v>
          </cell>
          <cell r="AO105">
            <v>347</v>
          </cell>
          <cell r="AP105" t="str">
            <v>-</v>
          </cell>
          <cell r="AQ105">
            <v>486</v>
          </cell>
          <cell r="AR105" t="str">
            <v>-</v>
          </cell>
          <cell r="AS105">
            <v>0</v>
          </cell>
          <cell r="AT105" t="str">
            <v>-</v>
          </cell>
          <cell r="AU105">
            <v>221</v>
          </cell>
          <cell r="AV105" t="str">
            <v>-</v>
          </cell>
          <cell r="AW105">
            <v>31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1250</v>
          </cell>
          <cell r="BB105">
            <v>1337</v>
          </cell>
          <cell r="BC105">
            <v>53.418803418803421</v>
          </cell>
          <cell r="BD105">
            <v>57.6</v>
          </cell>
          <cell r="BE105" t="str">
            <v>-</v>
          </cell>
          <cell r="BF105" t="str">
            <v>-</v>
          </cell>
          <cell r="BG105">
            <v>539198.59</v>
          </cell>
          <cell r="BH105">
            <v>463396</v>
          </cell>
          <cell r="BI105">
            <v>762966006.75</v>
          </cell>
          <cell r="BJ105">
            <v>689070384</v>
          </cell>
          <cell r="BK105">
            <v>762466893</v>
          </cell>
          <cell r="BL105" t="str">
            <v>-</v>
          </cell>
          <cell r="BM105">
            <v>499113.75</v>
          </cell>
          <cell r="BN105" t="str">
            <v>-</v>
          </cell>
          <cell r="BO105">
            <v>620443448.75</v>
          </cell>
          <cell r="BP105" t="str">
            <v>-</v>
          </cell>
          <cell r="BQ105">
            <v>499113.75</v>
          </cell>
          <cell r="BR105" t="str">
            <v>-</v>
          </cell>
          <cell r="BS105">
            <v>1285</v>
          </cell>
          <cell r="BT105" t="str">
            <v>-</v>
          </cell>
          <cell r="BU105">
            <v>619944335</v>
          </cell>
          <cell r="BV105" t="str">
            <v>-</v>
          </cell>
          <cell r="BW105">
            <v>846</v>
          </cell>
          <cell r="BX105" t="str">
            <v>-</v>
          </cell>
          <cell r="BY105">
            <v>731</v>
          </cell>
          <cell r="BZ105" t="str">
            <v>-</v>
          </cell>
          <cell r="CA105">
            <v>126228273</v>
          </cell>
          <cell r="CB105" t="str">
            <v>-</v>
          </cell>
          <cell r="CC105">
            <v>829</v>
          </cell>
          <cell r="CD105" t="str">
            <v>-</v>
          </cell>
          <cell r="CE105">
            <v>723</v>
          </cell>
          <cell r="CF105" t="str">
            <v>-</v>
          </cell>
          <cell r="CG105">
            <v>0</v>
          </cell>
          <cell r="CH105" t="str">
            <v>-</v>
          </cell>
          <cell r="CI105">
            <v>247</v>
          </cell>
          <cell r="CJ105" t="str">
            <v>-</v>
          </cell>
          <cell r="CK105">
            <v>34</v>
          </cell>
          <cell r="CL105" t="str">
            <v>-</v>
          </cell>
          <cell r="CM105">
            <v>16294285</v>
          </cell>
          <cell r="CN105" t="str">
            <v>-</v>
          </cell>
          <cell r="CO105">
            <v>142522558</v>
          </cell>
          <cell r="CP105" t="str">
            <v>-</v>
          </cell>
          <cell r="CQ105">
            <v>0</v>
          </cell>
          <cell r="CR105" t="str">
            <v>-</v>
          </cell>
          <cell r="CS105">
            <v>56</v>
          </cell>
          <cell r="CT105" t="str">
            <v>-</v>
          </cell>
          <cell r="CU105">
            <v>491</v>
          </cell>
          <cell r="CV105">
            <v>432</v>
          </cell>
          <cell r="CW105">
            <v>243</v>
          </cell>
          <cell r="CX105">
            <v>234</v>
          </cell>
          <cell r="CY105">
            <v>191</v>
          </cell>
          <cell r="CZ105">
            <v>175</v>
          </cell>
          <cell r="DA105">
            <v>96</v>
          </cell>
          <cell r="DB105">
            <v>102</v>
          </cell>
          <cell r="DC105">
            <v>75</v>
          </cell>
          <cell r="DD105">
            <v>91</v>
          </cell>
          <cell r="DE105">
            <v>53</v>
          </cell>
          <cell r="DF105">
            <v>49</v>
          </cell>
          <cell r="DG105">
            <v>224</v>
          </cell>
          <cell r="DH105">
            <v>242</v>
          </cell>
          <cell r="DI105">
            <v>96</v>
          </cell>
          <cell r="DJ105" t="str">
            <v>-</v>
          </cell>
          <cell r="DK105">
            <v>630</v>
          </cell>
          <cell r="DL105" t="str">
            <v>-</v>
          </cell>
          <cell r="DM105">
            <v>738</v>
          </cell>
          <cell r="DN105" t="str">
            <v>-</v>
          </cell>
          <cell r="DO105">
            <v>694</v>
          </cell>
          <cell r="DP105" t="str">
            <v>-</v>
          </cell>
          <cell r="DQ105">
            <v>0</v>
          </cell>
          <cell r="DR105" t="str">
            <v>-</v>
          </cell>
          <cell r="DS105">
            <v>244</v>
          </cell>
          <cell r="DT105" t="str">
            <v>-</v>
          </cell>
          <cell r="DU105">
            <v>34</v>
          </cell>
          <cell r="DV105" t="str">
            <v>-</v>
          </cell>
          <cell r="DW105">
            <v>0</v>
          </cell>
          <cell r="DX105" t="str">
            <v>-</v>
          </cell>
          <cell r="DY105">
            <v>109</v>
          </cell>
        </row>
        <row r="106">
          <cell r="C106">
            <v>700000260</v>
          </cell>
          <cell r="D106" t="str">
            <v>SECTOR CANTO MILENA</v>
          </cell>
          <cell r="E106">
            <v>2025</v>
          </cell>
          <cell r="F106">
            <v>202515</v>
          </cell>
          <cell r="G106">
            <v>0</v>
          </cell>
          <cell r="H106" t="str">
            <v>-</v>
          </cell>
          <cell r="I106">
            <v>0</v>
          </cell>
          <cell r="J106" t="str">
            <v>-</v>
          </cell>
          <cell r="K106">
            <v>0</v>
          </cell>
          <cell r="L106" t="str">
            <v>-</v>
          </cell>
          <cell r="M106">
            <v>0</v>
          </cell>
          <cell r="N106" t="str">
            <v>-</v>
          </cell>
          <cell r="O106">
            <v>0</v>
          </cell>
          <cell r="P106" t="str">
            <v>-</v>
          </cell>
          <cell r="Q106">
            <v>0</v>
          </cell>
          <cell r="R106" t="str">
            <v>-</v>
          </cell>
          <cell r="S106">
            <v>0</v>
          </cell>
          <cell r="T106" t="str">
            <v>-</v>
          </cell>
          <cell r="U106">
            <v>0</v>
          </cell>
          <cell r="V106" t="str">
            <v>-</v>
          </cell>
          <cell r="W106">
            <v>0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0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0</v>
          </cell>
          <cell r="AH106" t="str">
            <v>-</v>
          </cell>
          <cell r="AI106" t="str">
            <v>-</v>
          </cell>
          <cell r="AJ106" t="str">
            <v>-</v>
          </cell>
          <cell r="AK106">
            <v>0</v>
          </cell>
          <cell r="AL106" t="str">
            <v>-</v>
          </cell>
          <cell r="AM106">
            <v>0</v>
          </cell>
          <cell r="AN106" t="str">
            <v>-</v>
          </cell>
          <cell r="AO106">
            <v>0</v>
          </cell>
          <cell r="AP106" t="str">
            <v>-</v>
          </cell>
          <cell r="AQ106">
            <v>0</v>
          </cell>
          <cell r="AR106" t="str">
            <v>-</v>
          </cell>
          <cell r="AS106">
            <v>0</v>
          </cell>
          <cell r="AT106" t="str">
            <v>-</v>
          </cell>
          <cell r="AU106">
            <v>0</v>
          </cell>
          <cell r="AV106" t="str">
            <v>-</v>
          </cell>
          <cell r="AW106">
            <v>0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0</v>
          </cell>
          <cell r="BB106" t="str">
            <v>-</v>
          </cell>
          <cell r="BC106">
            <v>0</v>
          </cell>
          <cell r="BD106" t="str">
            <v>-</v>
          </cell>
          <cell r="BE106" t="str">
            <v>-</v>
          </cell>
          <cell r="BF106" t="str">
            <v>-</v>
          </cell>
          <cell r="BG106">
            <v>0</v>
          </cell>
          <cell r="BH106" t="str">
            <v>-</v>
          </cell>
          <cell r="BI106">
            <v>0</v>
          </cell>
          <cell r="BJ106" t="str">
            <v>-</v>
          </cell>
          <cell r="BK106">
            <v>0</v>
          </cell>
          <cell r="BL106" t="str">
            <v>-</v>
          </cell>
          <cell r="BM106">
            <v>0</v>
          </cell>
          <cell r="BN106" t="str">
            <v>-</v>
          </cell>
          <cell r="BO106">
            <v>0</v>
          </cell>
          <cell r="BP106" t="str">
            <v>-</v>
          </cell>
          <cell r="BQ106">
            <v>0</v>
          </cell>
          <cell r="BR106" t="str">
            <v>-</v>
          </cell>
          <cell r="BS106">
            <v>0</v>
          </cell>
          <cell r="BT106" t="str">
            <v>-</v>
          </cell>
          <cell r="BU106">
            <v>0</v>
          </cell>
          <cell r="BV106" t="str">
            <v>-</v>
          </cell>
          <cell r="BW106">
            <v>0</v>
          </cell>
          <cell r="BX106" t="str">
            <v>-</v>
          </cell>
          <cell r="BY106">
            <v>0</v>
          </cell>
          <cell r="BZ106" t="str">
            <v>-</v>
          </cell>
          <cell r="CA106">
            <v>0</v>
          </cell>
          <cell r="CB106" t="str">
            <v>-</v>
          </cell>
          <cell r="CC106">
            <v>0</v>
          </cell>
          <cell r="CD106" t="str">
            <v>-</v>
          </cell>
          <cell r="CE106">
            <v>0</v>
          </cell>
          <cell r="CF106" t="str">
            <v>-</v>
          </cell>
          <cell r="CG106">
            <v>0</v>
          </cell>
          <cell r="CH106" t="str">
            <v>-</v>
          </cell>
          <cell r="CI106">
            <v>0</v>
          </cell>
          <cell r="CJ106" t="str">
            <v>-</v>
          </cell>
          <cell r="CK106">
            <v>0</v>
          </cell>
          <cell r="CL106" t="str">
            <v>-</v>
          </cell>
          <cell r="CM106">
            <v>0</v>
          </cell>
          <cell r="CN106" t="str">
            <v>-</v>
          </cell>
          <cell r="CO106">
            <v>0</v>
          </cell>
          <cell r="CP106" t="str">
            <v>-</v>
          </cell>
          <cell r="CQ106">
            <v>0</v>
          </cell>
          <cell r="CR106" t="str">
            <v>-</v>
          </cell>
          <cell r="CS106">
            <v>0</v>
          </cell>
          <cell r="CT106" t="str">
            <v>-</v>
          </cell>
          <cell r="CU106">
            <v>0</v>
          </cell>
          <cell r="CV106" t="str">
            <v>-</v>
          </cell>
          <cell r="CW106">
            <v>0</v>
          </cell>
          <cell r="CX106" t="str">
            <v>-</v>
          </cell>
          <cell r="CY106">
            <v>0</v>
          </cell>
          <cell r="CZ106" t="str">
            <v>-</v>
          </cell>
          <cell r="DA106">
            <v>0</v>
          </cell>
          <cell r="DB106" t="str">
            <v>-</v>
          </cell>
          <cell r="DC106">
            <v>0</v>
          </cell>
          <cell r="DD106" t="str">
            <v>-</v>
          </cell>
          <cell r="DE106">
            <v>0</v>
          </cell>
          <cell r="DF106" t="str">
            <v>-</v>
          </cell>
          <cell r="DG106">
            <v>0</v>
          </cell>
          <cell r="DH106" t="str">
            <v>-</v>
          </cell>
          <cell r="DI106">
            <v>0</v>
          </cell>
          <cell r="DJ106" t="str">
            <v>-</v>
          </cell>
          <cell r="DK106">
            <v>0</v>
          </cell>
          <cell r="DL106" t="str">
            <v>-</v>
          </cell>
          <cell r="DM106">
            <v>0</v>
          </cell>
          <cell r="DN106" t="str">
            <v>-</v>
          </cell>
          <cell r="DO106">
            <v>0</v>
          </cell>
          <cell r="DP106" t="str">
            <v>-</v>
          </cell>
          <cell r="DQ106">
            <v>0</v>
          </cell>
          <cell r="DR106" t="str">
            <v>-</v>
          </cell>
          <cell r="DS106">
            <v>0</v>
          </cell>
          <cell r="DT106" t="str">
            <v>-</v>
          </cell>
          <cell r="DU106">
            <v>0</v>
          </cell>
          <cell r="DV106" t="str">
            <v>-</v>
          </cell>
          <cell r="DW106">
            <v>0</v>
          </cell>
          <cell r="DX106" t="str">
            <v>-</v>
          </cell>
          <cell r="DY106">
            <v>0</v>
          </cell>
        </row>
        <row r="107">
          <cell r="C107">
            <v>700000261</v>
          </cell>
          <cell r="D107" t="str">
            <v>SECTOR PAYANÉS JULIANA</v>
          </cell>
          <cell r="E107">
            <v>2025</v>
          </cell>
          <cell r="F107">
            <v>202515</v>
          </cell>
          <cell r="G107">
            <v>1494</v>
          </cell>
          <cell r="H107">
            <v>1503</v>
          </cell>
          <cell r="I107">
            <v>527</v>
          </cell>
          <cell r="J107" t="str">
            <v>-</v>
          </cell>
          <cell r="K107">
            <v>-124</v>
          </cell>
          <cell r="L107">
            <v>8</v>
          </cell>
          <cell r="M107">
            <v>199</v>
          </cell>
          <cell r="N107">
            <v>986</v>
          </cell>
          <cell r="O107">
            <v>0</v>
          </cell>
          <cell r="P107" t="str">
            <v>-</v>
          </cell>
          <cell r="Q107">
            <v>0</v>
          </cell>
          <cell r="R107" t="str">
            <v>-</v>
          </cell>
          <cell r="S107">
            <v>2</v>
          </cell>
          <cell r="T107" t="str">
            <v>-</v>
          </cell>
          <cell r="U107">
            <v>198</v>
          </cell>
          <cell r="V107" t="str">
            <v>-</v>
          </cell>
          <cell r="W107">
            <v>1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176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57</v>
          </cell>
          <cell r="AH107" t="str">
            <v>-</v>
          </cell>
          <cell r="AI107" t="str">
            <v>-</v>
          </cell>
          <cell r="AJ107" t="str">
            <v>-</v>
          </cell>
          <cell r="AK107">
            <v>23</v>
          </cell>
          <cell r="AL107" t="str">
            <v>-</v>
          </cell>
          <cell r="AM107">
            <v>13.319946452476572</v>
          </cell>
          <cell r="AN107">
            <v>61.6</v>
          </cell>
          <cell r="AO107">
            <v>34</v>
          </cell>
          <cell r="AP107" t="str">
            <v>-</v>
          </cell>
          <cell r="AQ107">
            <v>54</v>
          </cell>
          <cell r="AR107" t="str">
            <v>-</v>
          </cell>
          <cell r="AS107">
            <v>0</v>
          </cell>
          <cell r="AT107" t="str">
            <v>-</v>
          </cell>
          <cell r="AU107">
            <v>68</v>
          </cell>
          <cell r="AV107" t="str">
            <v>-</v>
          </cell>
          <cell r="AW107">
            <v>20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184</v>
          </cell>
          <cell r="BB107">
            <v>862</v>
          </cell>
          <cell r="BC107">
            <v>12.315930388219545</v>
          </cell>
          <cell r="BD107">
            <v>53.8</v>
          </cell>
          <cell r="BE107" t="str">
            <v>-</v>
          </cell>
          <cell r="BF107" t="str">
            <v>-</v>
          </cell>
          <cell r="BG107">
            <v>810815.8</v>
          </cell>
          <cell r="BH107">
            <v>449865</v>
          </cell>
          <cell r="BI107">
            <v>161352343.5</v>
          </cell>
          <cell r="BJ107">
            <v>443567085</v>
          </cell>
          <cell r="BK107">
            <v>160563129</v>
          </cell>
          <cell r="BL107" t="str">
            <v>-</v>
          </cell>
          <cell r="BM107">
            <v>789214.5</v>
          </cell>
          <cell r="BN107" t="str">
            <v>-</v>
          </cell>
          <cell r="BO107">
            <v>141696139.5</v>
          </cell>
          <cell r="BP107" t="str">
            <v>-</v>
          </cell>
          <cell r="BQ107">
            <v>789214.5</v>
          </cell>
          <cell r="BR107" t="str">
            <v>-</v>
          </cell>
          <cell r="BS107">
            <v>183</v>
          </cell>
          <cell r="BT107" t="str">
            <v>-</v>
          </cell>
          <cell r="BU107">
            <v>140906925</v>
          </cell>
          <cell r="BV107" t="str">
            <v>-</v>
          </cell>
          <cell r="BW107">
            <v>92</v>
          </cell>
          <cell r="BX107" t="str">
            <v>-</v>
          </cell>
          <cell r="BY107">
            <v>574</v>
          </cell>
          <cell r="BZ107" t="str">
            <v>-</v>
          </cell>
          <cell r="CA107">
            <v>18113384</v>
          </cell>
          <cell r="CB107" t="str">
            <v>-</v>
          </cell>
          <cell r="CC107">
            <v>587</v>
          </cell>
          <cell r="CD107" t="str">
            <v>-</v>
          </cell>
          <cell r="CE107">
            <v>385</v>
          </cell>
          <cell r="CF107" t="str">
            <v>-</v>
          </cell>
          <cell r="CG107">
            <v>0</v>
          </cell>
          <cell r="CH107" t="str">
            <v>-</v>
          </cell>
          <cell r="CI107">
            <v>142</v>
          </cell>
          <cell r="CJ107" t="str">
            <v>-</v>
          </cell>
          <cell r="CK107">
            <v>26</v>
          </cell>
          <cell r="CL107" t="str">
            <v>-</v>
          </cell>
          <cell r="CM107">
            <v>1542820</v>
          </cell>
          <cell r="CN107" t="str">
            <v>-</v>
          </cell>
          <cell r="CO107">
            <v>19656204</v>
          </cell>
          <cell r="CP107" t="str">
            <v>-</v>
          </cell>
          <cell r="CQ107">
            <v>0</v>
          </cell>
          <cell r="CR107" t="str">
            <v>-</v>
          </cell>
          <cell r="CS107">
            <v>-39</v>
          </cell>
          <cell r="CT107" t="str">
            <v>-</v>
          </cell>
          <cell r="CU107">
            <v>880</v>
          </cell>
          <cell r="CV107">
            <v>328</v>
          </cell>
          <cell r="CW107">
            <v>228</v>
          </cell>
          <cell r="CX107">
            <v>158</v>
          </cell>
          <cell r="CY107">
            <v>187</v>
          </cell>
          <cell r="CZ107">
            <v>132</v>
          </cell>
          <cell r="DA107">
            <v>123</v>
          </cell>
          <cell r="DB107">
            <v>72</v>
          </cell>
          <cell r="DC107">
            <v>54</v>
          </cell>
          <cell r="DD107">
            <v>49</v>
          </cell>
          <cell r="DE107">
            <v>43</v>
          </cell>
          <cell r="DF107">
            <v>42</v>
          </cell>
          <cell r="DG107">
            <v>220</v>
          </cell>
          <cell r="DH107">
            <v>163</v>
          </cell>
          <cell r="DI107">
            <v>5</v>
          </cell>
          <cell r="DJ107" t="str">
            <v>-</v>
          </cell>
          <cell r="DK107">
            <v>465</v>
          </cell>
          <cell r="DL107" t="str">
            <v>-</v>
          </cell>
          <cell r="DM107">
            <v>502</v>
          </cell>
          <cell r="DN107" t="str">
            <v>-</v>
          </cell>
          <cell r="DO107">
            <v>362</v>
          </cell>
          <cell r="DP107" t="str">
            <v>-</v>
          </cell>
          <cell r="DQ107">
            <v>0</v>
          </cell>
          <cell r="DR107" t="str">
            <v>-</v>
          </cell>
          <cell r="DS107">
            <v>140</v>
          </cell>
          <cell r="DT107" t="str">
            <v>-</v>
          </cell>
          <cell r="DU107">
            <v>25</v>
          </cell>
          <cell r="DV107" t="str">
            <v>-</v>
          </cell>
          <cell r="DW107">
            <v>0</v>
          </cell>
          <cell r="DX107" t="str">
            <v>-</v>
          </cell>
          <cell r="DY107">
            <v>6</v>
          </cell>
        </row>
        <row r="108">
          <cell r="C108">
            <v>700000262</v>
          </cell>
          <cell r="D108" t="str">
            <v xml:space="preserve">SECTOR BAHÍA ALEJANDRA </v>
          </cell>
          <cell r="E108">
            <v>2025</v>
          </cell>
          <cell r="F108">
            <v>202515</v>
          </cell>
          <cell r="G108">
            <v>1603</v>
          </cell>
          <cell r="H108">
            <v>1686</v>
          </cell>
          <cell r="I108">
            <v>720</v>
          </cell>
          <cell r="J108" t="str">
            <v>-</v>
          </cell>
          <cell r="K108">
            <v>-7</v>
          </cell>
          <cell r="L108">
            <v>6</v>
          </cell>
          <cell r="M108">
            <v>1046</v>
          </cell>
          <cell r="N108">
            <v>1038</v>
          </cell>
          <cell r="O108">
            <v>0</v>
          </cell>
          <cell r="P108" t="str">
            <v>-</v>
          </cell>
          <cell r="Q108">
            <v>5</v>
          </cell>
          <cell r="R108" t="str">
            <v>-</v>
          </cell>
          <cell r="S108">
            <v>18</v>
          </cell>
          <cell r="T108" t="str">
            <v>-</v>
          </cell>
          <cell r="U108">
            <v>1037</v>
          </cell>
          <cell r="V108" t="str">
            <v>-</v>
          </cell>
          <cell r="W108">
            <v>4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876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419</v>
          </cell>
          <cell r="AH108" t="str">
            <v>-</v>
          </cell>
          <cell r="AI108" t="str">
            <v>-</v>
          </cell>
          <cell r="AJ108" t="str">
            <v>-</v>
          </cell>
          <cell r="AK108">
            <v>170</v>
          </cell>
          <cell r="AL108" t="str">
            <v>-</v>
          </cell>
          <cell r="AM108">
            <v>65.252651278852142</v>
          </cell>
          <cell r="AN108">
            <v>64.2</v>
          </cell>
          <cell r="AO108">
            <v>249</v>
          </cell>
          <cell r="AP108" t="str">
            <v>-</v>
          </cell>
          <cell r="AQ108">
            <v>383</v>
          </cell>
          <cell r="AR108" t="str">
            <v>-</v>
          </cell>
          <cell r="AS108">
            <v>0</v>
          </cell>
          <cell r="AT108" t="str">
            <v>-</v>
          </cell>
          <cell r="AU108">
            <v>199</v>
          </cell>
          <cell r="AV108" t="str">
            <v>-</v>
          </cell>
          <cell r="AW108">
            <v>45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931</v>
          </cell>
          <cell r="BB108">
            <v>921</v>
          </cell>
          <cell r="BC108">
            <v>58.078602620087338</v>
          </cell>
          <cell r="BD108">
            <v>57</v>
          </cell>
          <cell r="BE108" t="str">
            <v>-</v>
          </cell>
          <cell r="BF108" t="str">
            <v>-</v>
          </cell>
          <cell r="BG108">
            <v>690757.51</v>
          </cell>
          <cell r="BH108">
            <v>587766</v>
          </cell>
          <cell r="BI108">
            <v>722532353.67000008</v>
          </cell>
          <cell r="BJ108">
            <v>610100614</v>
          </cell>
          <cell r="BK108">
            <v>711607918</v>
          </cell>
          <cell r="BL108" t="str">
            <v>-</v>
          </cell>
          <cell r="BM108">
            <v>10924435.669999998</v>
          </cell>
          <cell r="BN108" t="str">
            <v>-</v>
          </cell>
          <cell r="BO108">
            <v>548101433.67000008</v>
          </cell>
          <cell r="BP108" t="str">
            <v>-</v>
          </cell>
          <cell r="BQ108">
            <v>10924435.67</v>
          </cell>
          <cell r="BR108" t="str">
            <v>-</v>
          </cell>
          <cell r="BS108">
            <v>931</v>
          </cell>
          <cell r="BT108" t="str">
            <v>-</v>
          </cell>
          <cell r="BU108">
            <v>537176998</v>
          </cell>
          <cell r="BV108" t="str">
            <v>-</v>
          </cell>
          <cell r="BW108">
            <v>736</v>
          </cell>
          <cell r="BX108" t="str">
            <v>-</v>
          </cell>
          <cell r="BY108">
            <v>509</v>
          </cell>
          <cell r="BZ108" t="str">
            <v>-</v>
          </cell>
          <cell r="CA108">
            <v>157020726</v>
          </cell>
          <cell r="CB108" t="str">
            <v>-</v>
          </cell>
          <cell r="CC108">
            <v>517</v>
          </cell>
          <cell r="CD108" t="str">
            <v>-</v>
          </cell>
          <cell r="CE108">
            <v>480</v>
          </cell>
          <cell r="CF108" t="str">
            <v>-</v>
          </cell>
          <cell r="CG108">
            <v>0</v>
          </cell>
          <cell r="CH108" t="str">
            <v>-</v>
          </cell>
          <cell r="CI108">
            <v>209</v>
          </cell>
          <cell r="CJ108" t="str">
            <v>-</v>
          </cell>
          <cell r="CK108">
            <v>48</v>
          </cell>
          <cell r="CL108" t="str">
            <v>-</v>
          </cell>
          <cell r="CM108">
            <v>16983069</v>
          </cell>
          <cell r="CN108" t="str">
            <v>-</v>
          </cell>
          <cell r="CO108">
            <v>174003795</v>
          </cell>
          <cell r="CP108" t="str">
            <v>-</v>
          </cell>
          <cell r="CQ108">
            <v>0</v>
          </cell>
          <cell r="CR108" t="str">
            <v>-</v>
          </cell>
          <cell r="CS108">
            <v>4</v>
          </cell>
          <cell r="CT108" t="str">
            <v>-</v>
          </cell>
          <cell r="CU108">
            <v>279</v>
          </cell>
          <cell r="CV108">
            <v>288</v>
          </cell>
          <cell r="CW108">
            <v>150</v>
          </cell>
          <cell r="CX108">
            <v>163</v>
          </cell>
          <cell r="CY108">
            <v>128</v>
          </cell>
          <cell r="CZ108">
            <v>117</v>
          </cell>
          <cell r="DA108">
            <v>74</v>
          </cell>
          <cell r="DB108">
            <v>85</v>
          </cell>
          <cell r="DC108">
            <v>44</v>
          </cell>
          <cell r="DD108">
            <v>49</v>
          </cell>
          <cell r="DE108">
            <v>42</v>
          </cell>
          <cell r="DF108">
            <v>41</v>
          </cell>
          <cell r="DG108">
            <v>160</v>
          </cell>
          <cell r="DH108">
            <v>175</v>
          </cell>
          <cell r="DI108">
            <v>29</v>
          </cell>
          <cell r="DJ108" t="str">
            <v>-</v>
          </cell>
          <cell r="DK108">
            <v>416</v>
          </cell>
          <cell r="DL108" t="str">
            <v>-</v>
          </cell>
          <cell r="DM108">
            <v>467</v>
          </cell>
          <cell r="DN108" t="str">
            <v>-</v>
          </cell>
          <cell r="DO108">
            <v>463</v>
          </cell>
          <cell r="DP108" t="str">
            <v>-</v>
          </cell>
          <cell r="DQ108">
            <v>0</v>
          </cell>
          <cell r="DR108" t="str">
            <v>-</v>
          </cell>
          <cell r="DS108">
            <v>209</v>
          </cell>
          <cell r="DT108" t="str">
            <v>-</v>
          </cell>
          <cell r="DU108">
            <v>48</v>
          </cell>
          <cell r="DV108" t="str">
            <v>-</v>
          </cell>
          <cell r="DW108">
            <v>0</v>
          </cell>
          <cell r="DX108" t="str">
            <v>-</v>
          </cell>
          <cell r="DY108">
            <v>48</v>
          </cell>
        </row>
        <row r="109">
          <cell r="C109">
            <v>700000265</v>
          </cell>
          <cell r="D109" t="str">
            <v>SECTOR NACIMIENTO MARCELA</v>
          </cell>
          <cell r="E109">
            <v>2025</v>
          </cell>
          <cell r="F109">
            <v>202515</v>
          </cell>
          <cell r="G109">
            <v>1691</v>
          </cell>
          <cell r="H109">
            <v>1737</v>
          </cell>
          <cell r="I109">
            <v>866</v>
          </cell>
          <cell r="J109" t="str">
            <v>-</v>
          </cell>
          <cell r="K109">
            <v>29</v>
          </cell>
          <cell r="L109">
            <v>7</v>
          </cell>
          <cell r="M109">
            <v>1168</v>
          </cell>
          <cell r="N109">
            <v>1109</v>
          </cell>
          <cell r="O109">
            <v>0</v>
          </cell>
          <cell r="P109" t="str">
            <v>-</v>
          </cell>
          <cell r="Q109">
            <v>2</v>
          </cell>
          <cell r="R109" t="str">
            <v>-</v>
          </cell>
          <cell r="S109">
            <v>15</v>
          </cell>
          <cell r="T109" t="str">
            <v>-</v>
          </cell>
          <cell r="U109">
            <v>1159</v>
          </cell>
          <cell r="V109" t="str">
            <v>-</v>
          </cell>
          <cell r="W109">
            <v>7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996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422</v>
          </cell>
          <cell r="AH109" t="str">
            <v>-</v>
          </cell>
          <cell r="AI109" t="str">
            <v>-</v>
          </cell>
          <cell r="AJ109" t="str">
            <v>-</v>
          </cell>
          <cell r="AK109">
            <v>172</v>
          </cell>
          <cell r="AL109" t="str">
            <v>-</v>
          </cell>
          <cell r="AM109">
            <v>69.071555292726188</v>
          </cell>
          <cell r="AN109">
            <v>66.599999999999994</v>
          </cell>
          <cell r="AO109">
            <v>250</v>
          </cell>
          <cell r="AP109" t="str">
            <v>-</v>
          </cell>
          <cell r="AQ109">
            <v>463</v>
          </cell>
          <cell r="AR109" t="str">
            <v>-</v>
          </cell>
          <cell r="AS109">
            <v>0</v>
          </cell>
          <cell r="AT109" t="str">
            <v>-</v>
          </cell>
          <cell r="AU109">
            <v>238</v>
          </cell>
          <cell r="AV109" t="str">
            <v>-</v>
          </cell>
          <cell r="AW109">
            <v>45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1046</v>
          </cell>
          <cell r="BB109">
            <v>982</v>
          </cell>
          <cell r="BC109">
            <v>61.856889414547602</v>
          </cell>
          <cell r="BD109">
            <v>58.9</v>
          </cell>
          <cell r="BE109" t="str">
            <v>-</v>
          </cell>
          <cell r="BF109" t="str">
            <v>-</v>
          </cell>
          <cell r="BG109">
            <v>649193.54</v>
          </cell>
          <cell r="BH109">
            <v>550979</v>
          </cell>
          <cell r="BI109">
            <v>758258056.16999996</v>
          </cell>
          <cell r="BJ109">
            <v>611035681</v>
          </cell>
          <cell r="BK109">
            <v>746110691</v>
          </cell>
          <cell r="BL109" t="str">
            <v>-</v>
          </cell>
          <cell r="BM109">
            <v>12147365.17</v>
          </cell>
          <cell r="BN109" t="str">
            <v>-</v>
          </cell>
          <cell r="BO109">
            <v>575444889.16999996</v>
          </cell>
          <cell r="BP109" t="str">
            <v>-</v>
          </cell>
          <cell r="BQ109">
            <v>12147365.17</v>
          </cell>
          <cell r="BR109" t="str">
            <v>-</v>
          </cell>
          <cell r="BS109">
            <v>1038</v>
          </cell>
          <cell r="BT109" t="str">
            <v>-</v>
          </cell>
          <cell r="BU109">
            <v>563297524</v>
          </cell>
          <cell r="BV109" t="str">
            <v>-</v>
          </cell>
          <cell r="BW109">
            <v>852</v>
          </cell>
          <cell r="BX109" t="str">
            <v>-</v>
          </cell>
          <cell r="BY109">
            <v>420</v>
          </cell>
          <cell r="BZ109" t="str">
            <v>-</v>
          </cell>
          <cell r="CA109">
            <v>164933726</v>
          </cell>
          <cell r="CB109" t="str">
            <v>-</v>
          </cell>
          <cell r="CC109">
            <v>555</v>
          </cell>
          <cell r="CD109" t="str">
            <v>-</v>
          </cell>
          <cell r="CE109">
            <v>598</v>
          </cell>
          <cell r="CF109" t="str">
            <v>-</v>
          </cell>
          <cell r="CG109">
            <v>0</v>
          </cell>
          <cell r="CH109" t="str">
            <v>-</v>
          </cell>
          <cell r="CI109">
            <v>251</v>
          </cell>
          <cell r="CJ109" t="str">
            <v>-</v>
          </cell>
          <cell r="CK109">
            <v>46</v>
          </cell>
          <cell r="CL109" t="str">
            <v>-</v>
          </cell>
          <cell r="CM109">
            <v>17879441</v>
          </cell>
          <cell r="CN109" t="str">
            <v>-</v>
          </cell>
          <cell r="CO109">
            <v>182813167</v>
          </cell>
          <cell r="CP109" t="str">
            <v>-</v>
          </cell>
          <cell r="CQ109">
            <v>0</v>
          </cell>
          <cell r="CR109" t="str">
            <v>-</v>
          </cell>
          <cell r="CS109">
            <v>23</v>
          </cell>
          <cell r="CT109" t="str">
            <v>-</v>
          </cell>
          <cell r="CU109">
            <v>265</v>
          </cell>
          <cell r="CV109">
            <v>311</v>
          </cell>
          <cell r="CW109">
            <v>161</v>
          </cell>
          <cell r="CX109">
            <v>167</v>
          </cell>
          <cell r="CY109">
            <v>97</v>
          </cell>
          <cell r="CZ109">
            <v>106</v>
          </cell>
          <cell r="DA109">
            <v>86</v>
          </cell>
          <cell r="DB109">
            <v>92</v>
          </cell>
          <cell r="DC109">
            <v>68</v>
          </cell>
          <cell r="DD109">
            <v>71</v>
          </cell>
          <cell r="DE109">
            <v>25</v>
          </cell>
          <cell r="DF109">
            <v>29</v>
          </cell>
          <cell r="DG109">
            <v>179</v>
          </cell>
          <cell r="DH109">
            <v>192</v>
          </cell>
          <cell r="DI109">
            <v>37</v>
          </cell>
          <cell r="DJ109" t="str">
            <v>-</v>
          </cell>
          <cell r="DK109">
            <v>341</v>
          </cell>
          <cell r="DL109" t="str">
            <v>-</v>
          </cell>
          <cell r="DM109">
            <v>484</v>
          </cell>
          <cell r="DN109" t="str">
            <v>-</v>
          </cell>
          <cell r="DO109">
            <v>569</v>
          </cell>
          <cell r="DP109" t="str">
            <v>-</v>
          </cell>
          <cell r="DQ109">
            <v>0</v>
          </cell>
          <cell r="DR109" t="str">
            <v>-</v>
          </cell>
          <cell r="DS109">
            <v>251</v>
          </cell>
          <cell r="DT109" t="str">
            <v>-</v>
          </cell>
          <cell r="DU109">
            <v>46</v>
          </cell>
          <cell r="DV109" t="str">
            <v>-</v>
          </cell>
          <cell r="DW109">
            <v>0</v>
          </cell>
          <cell r="DX109" t="str">
            <v>-</v>
          </cell>
          <cell r="DY109">
            <v>48</v>
          </cell>
        </row>
        <row r="110">
          <cell r="C110">
            <v>700000266</v>
          </cell>
          <cell r="D110" t="str">
            <v>SECTOR POMARROSA NATHALIA</v>
          </cell>
          <cell r="E110">
            <v>2025</v>
          </cell>
          <cell r="F110">
            <v>202515</v>
          </cell>
          <cell r="G110">
            <v>1740</v>
          </cell>
          <cell r="H110">
            <v>1862</v>
          </cell>
          <cell r="I110">
            <v>750</v>
          </cell>
          <cell r="J110" t="str">
            <v>-</v>
          </cell>
          <cell r="K110">
            <v>-118</v>
          </cell>
          <cell r="L110">
            <v>6</v>
          </cell>
          <cell r="M110">
            <v>370</v>
          </cell>
          <cell r="N110">
            <v>1167</v>
          </cell>
          <cell r="O110">
            <v>0</v>
          </cell>
          <cell r="P110" t="str">
            <v>-</v>
          </cell>
          <cell r="Q110">
            <v>5</v>
          </cell>
          <cell r="R110" t="str">
            <v>-</v>
          </cell>
          <cell r="S110">
            <v>28</v>
          </cell>
          <cell r="T110" t="str">
            <v>-</v>
          </cell>
          <cell r="U110">
            <v>354</v>
          </cell>
          <cell r="V110" t="str">
            <v>-</v>
          </cell>
          <cell r="W110">
            <v>11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346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84</v>
          </cell>
          <cell r="AH110" t="str">
            <v>-</v>
          </cell>
          <cell r="AI110" t="str">
            <v>-</v>
          </cell>
          <cell r="AJ110" t="str">
            <v>-</v>
          </cell>
          <cell r="AK110">
            <v>24</v>
          </cell>
          <cell r="AL110" t="str">
            <v>-</v>
          </cell>
          <cell r="AM110">
            <v>21.264367816091951</v>
          </cell>
          <cell r="AN110">
            <v>62.5</v>
          </cell>
          <cell r="AO110">
            <v>60</v>
          </cell>
          <cell r="AP110" t="str">
            <v>-</v>
          </cell>
          <cell r="AQ110">
            <v>165</v>
          </cell>
          <cell r="AR110" t="str">
            <v>-</v>
          </cell>
          <cell r="AS110">
            <v>0</v>
          </cell>
          <cell r="AT110" t="str">
            <v>-</v>
          </cell>
          <cell r="AU110">
            <v>96</v>
          </cell>
          <cell r="AV110" t="str">
            <v>-</v>
          </cell>
          <cell r="AW110">
            <v>25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348</v>
          </cell>
          <cell r="BB110">
            <v>1028</v>
          </cell>
          <cell r="BC110">
            <v>20</v>
          </cell>
          <cell r="BD110">
            <v>55.1</v>
          </cell>
          <cell r="BE110" t="str">
            <v>-</v>
          </cell>
          <cell r="BF110" t="str">
            <v>-</v>
          </cell>
          <cell r="BG110">
            <v>838717.43</v>
          </cell>
          <cell r="BH110">
            <v>476816</v>
          </cell>
          <cell r="BI110">
            <v>310325449.44999999</v>
          </cell>
          <cell r="BJ110">
            <v>556444664</v>
          </cell>
          <cell r="BK110">
            <v>283296099</v>
          </cell>
          <cell r="BL110" t="str">
            <v>-</v>
          </cell>
          <cell r="BM110">
            <v>27029350.450000003</v>
          </cell>
          <cell r="BN110" t="str">
            <v>-</v>
          </cell>
          <cell r="BO110">
            <v>276731527.44999999</v>
          </cell>
          <cell r="BP110" t="str">
            <v>-</v>
          </cell>
          <cell r="BQ110">
            <v>27029350.450000003</v>
          </cell>
          <cell r="BR110" t="str">
            <v>-</v>
          </cell>
          <cell r="BS110">
            <v>357</v>
          </cell>
          <cell r="BT110" t="str">
            <v>-</v>
          </cell>
          <cell r="BU110">
            <v>249702177</v>
          </cell>
          <cell r="BV110" t="str">
            <v>-</v>
          </cell>
          <cell r="BW110">
            <v>197</v>
          </cell>
          <cell r="BX110" t="str">
            <v>-</v>
          </cell>
          <cell r="BY110">
            <v>507</v>
          </cell>
          <cell r="BZ110" t="str">
            <v>-</v>
          </cell>
          <cell r="CA110">
            <v>28131542</v>
          </cell>
          <cell r="CB110" t="str">
            <v>-</v>
          </cell>
          <cell r="CC110">
            <v>697</v>
          </cell>
          <cell r="CD110" t="str">
            <v>-</v>
          </cell>
          <cell r="CE110">
            <v>571</v>
          </cell>
          <cell r="CF110" t="str">
            <v>-</v>
          </cell>
          <cell r="CG110">
            <v>0</v>
          </cell>
          <cell r="CH110" t="str">
            <v>-</v>
          </cell>
          <cell r="CI110">
            <v>179</v>
          </cell>
          <cell r="CJ110" t="str">
            <v>-</v>
          </cell>
          <cell r="CK110">
            <v>27</v>
          </cell>
          <cell r="CL110" t="str">
            <v>-</v>
          </cell>
          <cell r="CM110">
            <v>5462380</v>
          </cell>
          <cell r="CN110" t="str">
            <v>-</v>
          </cell>
          <cell r="CO110">
            <v>33593922</v>
          </cell>
          <cell r="CP110" t="str">
            <v>-</v>
          </cell>
          <cell r="CQ110">
            <v>0</v>
          </cell>
          <cell r="CR110" t="str">
            <v>-</v>
          </cell>
          <cell r="CS110">
            <v>-22</v>
          </cell>
          <cell r="CT110" t="str">
            <v>-</v>
          </cell>
          <cell r="CU110">
            <v>920</v>
          </cell>
          <cell r="CV110">
            <v>375</v>
          </cell>
          <cell r="CW110">
            <v>258</v>
          </cell>
          <cell r="CX110">
            <v>190</v>
          </cell>
          <cell r="CY110">
            <v>192</v>
          </cell>
          <cell r="CZ110">
            <v>147</v>
          </cell>
          <cell r="DA110">
            <v>145</v>
          </cell>
          <cell r="DB110">
            <v>87</v>
          </cell>
          <cell r="DC110">
            <v>65</v>
          </cell>
          <cell r="DD110">
            <v>76</v>
          </cell>
          <cell r="DE110">
            <v>31</v>
          </cell>
          <cell r="DF110">
            <v>45</v>
          </cell>
          <cell r="DG110">
            <v>241</v>
          </cell>
          <cell r="DH110">
            <v>208</v>
          </cell>
          <cell r="DI110">
            <v>5</v>
          </cell>
          <cell r="DJ110" t="str">
            <v>-</v>
          </cell>
          <cell r="DK110">
            <v>390</v>
          </cell>
          <cell r="DL110" t="str">
            <v>-</v>
          </cell>
          <cell r="DM110">
            <v>600</v>
          </cell>
          <cell r="DN110" t="str">
            <v>-</v>
          </cell>
          <cell r="DO110">
            <v>544</v>
          </cell>
          <cell r="DP110" t="str">
            <v>-</v>
          </cell>
          <cell r="DQ110">
            <v>0</v>
          </cell>
          <cell r="DR110" t="str">
            <v>-</v>
          </cell>
          <cell r="DS110">
            <v>179</v>
          </cell>
          <cell r="DT110" t="str">
            <v>-</v>
          </cell>
          <cell r="DU110">
            <v>27</v>
          </cell>
          <cell r="DV110" t="str">
            <v>-</v>
          </cell>
          <cell r="DW110">
            <v>0</v>
          </cell>
          <cell r="DX110" t="str">
            <v>-</v>
          </cell>
          <cell r="DY110">
            <v>9</v>
          </cell>
        </row>
        <row r="111">
          <cell r="C111">
            <v>700000269</v>
          </cell>
          <cell r="D111" t="str">
            <v>SECTOR OLIVO BLANCA</v>
          </cell>
          <cell r="E111">
            <v>2025</v>
          </cell>
          <cell r="F111">
            <v>202515</v>
          </cell>
          <cell r="G111">
            <v>1612</v>
          </cell>
          <cell r="H111">
            <v>1734</v>
          </cell>
          <cell r="I111">
            <v>675</v>
          </cell>
          <cell r="J111" t="str">
            <v>-</v>
          </cell>
          <cell r="K111">
            <v>-78</v>
          </cell>
          <cell r="L111">
            <v>7</v>
          </cell>
          <cell r="M111">
            <v>312</v>
          </cell>
          <cell r="N111">
            <v>1062</v>
          </cell>
          <cell r="O111">
            <v>0</v>
          </cell>
          <cell r="P111" t="str">
            <v>-</v>
          </cell>
          <cell r="Q111">
            <v>1</v>
          </cell>
          <cell r="R111" t="str">
            <v>-</v>
          </cell>
          <cell r="S111">
            <v>4</v>
          </cell>
          <cell r="T111" t="str">
            <v>-</v>
          </cell>
          <cell r="U111">
            <v>310</v>
          </cell>
          <cell r="V111" t="str">
            <v>-</v>
          </cell>
          <cell r="W111">
            <v>1</v>
          </cell>
          <cell r="X111" t="str">
            <v>-</v>
          </cell>
          <cell r="Y111" t="str">
            <v>-</v>
          </cell>
          <cell r="Z111" t="str">
            <v>-</v>
          </cell>
          <cell r="AA111">
            <v>277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>
            <v>100</v>
          </cell>
          <cell r="AH111" t="str">
            <v>-</v>
          </cell>
          <cell r="AI111" t="str">
            <v>-</v>
          </cell>
          <cell r="AJ111" t="str">
            <v>-</v>
          </cell>
          <cell r="AK111">
            <v>35</v>
          </cell>
          <cell r="AL111" t="str">
            <v>-</v>
          </cell>
          <cell r="AM111">
            <v>19.35483870967742</v>
          </cell>
          <cell r="AN111">
            <v>62.5</v>
          </cell>
          <cell r="AO111">
            <v>65</v>
          </cell>
          <cell r="AP111" t="str">
            <v>-</v>
          </cell>
          <cell r="AQ111">
            <v>111</v>
          </cell>
          <cell r="AR111" t="str">
            <v>-</v>
          </cell>
          <cell r="AS111">
            <v>0</v>
          </cell>
          <cell r="AT111" t="str">
            <v>-</v>
          </cell>
          <cell r="AU111">
            <v>87</v>
          </cell>
          <cell r="AV111" t="str">
            <v>-</v>
          </cell>
          <cell r="AW111">
            <v>14</v>
          </cell>
          <cell r="AX111" t="str">
            <v>-</v>
          </cell>
          <cell r="AY111" t="str">
            <v>-</v>
          </cell>
          <cell r="AZ111" t="str">
            <v>-</v>
          </cell>
          <cell r="BA111">
            <v>291</v>
          </cell>
          <cell r="BB111">
            <v>938</v>
          </cell>
          <cell r="BC111">
            <v>18.052109181141439</v>
          </cell>
          <cell r="BD111">
            <v>55.2</v>
          </cell>
          <cell r="BE111" t="str">
            <v>-</v>
          </cell>
          <cell r="BF111" t="str">
            <v>-</v>
          </cell>
          <cell r="BG111">
            <v>625546.77</v>
          </cell>
          <cell r="BH111">
            <v>499355</v>
          </cell>
          <cell r="BI111">
            <v>195170591</v>
          </cell>
          <cell r="BJ111">
            <v>530314693</v>
          </cell>
          <cell r="BK111">
            <v>194319149</v>
          </cell>
          <cell r="BL111" t="str">
            <v>-</v>
          </cell>
          <cell r="BM111">
            <v>851442</v>
          </cell>
          <cell r="BN111" t="str">
            <v>-</v>
          </cell>
          <cell r="BO111">
            <v>171461271</v>
          </cell>
          <cell r="BP111" t="str">
            <v>-</v>
          </cell>
          <cell r="BQ111">
            <v>851442</v>
          </cell>
          <cell r="BR111" t="str">
            <v>-</v>
          </cell>
          <cell r="BS111">
            <v>303</v>
          </cell>
          <cell r="BT111" t="str">
            <v>-</v>
          </cell>
          <cell r="BU111">
            <v>170609829</v>
          </cell>
          <cell r="BV111" t="str">
            <v>-</v>
          </cell>
          <cell r="BW111">
            <v>152</v>
          </cell>
          <cell r="BX111" t="str">
            <v>-</v>
          </cell>
          <cell r="BY111">
            <v>490</v>
          </cell>
          <cell r="BZ111" t="str">
            <v>-</v>
          </cell>
          <cell r="CA111">
            <v>19387064</v>
          </cell>
          <cell r="CB111" t="str">
            <v>-</v>
          </cell>
          <cell r="CC111">
            <v>642</v>
          </cell>
          <cell r="CD111" t="str">
            <v>-</v>
          </cell>
          <cell r="CE111">
            <v>521</v>
          </cell>
          <cell r="CF111" t="str">
            <v>-</v>
          </cell>
          <cell r="CG111">
            <v>0</v>
          </cell>
          <cell r="CH111" t="str">
            <v>-</v>
          </cell>
          <cell r="CI111">
            <v>170</v>
          </cell>
          <cell r="CJ111" t="str">
            <v>-</v>
          </cell>
          <cell r="CK111">
            <v>22</v>
          </cell>
          <cell r="CL111" t="str">
            <v>-</v>
          </cell>
          <cell r="CM111">
            <v>4322256</v>
          </cell>
          <cell r="CN111" t="str">
            <v>-</v>
          </cell>
          <cell r="CO111">
            <v>23709320</v>
          </cell>
          <cell r="CP111" t="str">
            <v>-</v>
          </cell>
          <cell r="CQ111">
            <v>0</v>
          </cell>
          <cell r="CR111" t="str">
            <v>-</v>
          </cell>
          <cell r="CS111">
            <v>-57</v>
          </cell>
          <cell r="CT111" t="str">
            <v>-</v>
          </cell>
          <cell r="CU111">
            <v>820</v>
          </cell>
          <cell r="CV111">
            <v>336</v>
          </cell>
          <cell r="CW111">
            <v>294</v>
          </cell>
          <cell r="CX111">
            <v>170</v>
          </cell>
          <cell r="CY111">
            <v>186</v>
          </cell>
          <cell r="CZ111">
            <v>133</v>
          </cell>
          <cell r="DA111">
            <v>91</v>
          </cell>
          <cell r="DB111">
            <v>74</v>
          </cell>
          <cell r="DC111">
            <v>78</v>
          </cell>
          <cell r="DD111">
            <v>65</v>
          </cell>
          <cell r="DE111">
            <v>64</v>
          </cell>
          <cell r="DF111">
            <v>41</v>
          </cell>
          <cell r="DG111">
            <v>233</v>
          </cell>
          <cell r="DH111">
            <v>180</v>
          </cell>
          <cell r="DI111">
            <v>5</v>
          </cell>
          <cell r="DJ111" t="str">
            <v>-</v>
          </cell>
          <cell r="DK111">
            <v>382</v>
          </cell>
          <cell r="DL111" t="str">
            <v>-</v>
          </cell>
          <cell r="DM111">
            <v>555</v>
          </cell>
          <cell r="DN111" t="str">
            <v>-</v>
          </cell>
          <cell r="DO111">
            <v>485</v>
          </cell>
          <cell r="DP111" t="str">
            <v>-</v>
          </cell>
          <cell r="DQ111">
            <v>0</v>
          </cell>
          <cell r="DR111" t="str">
            <v>-</v>
          </cell>
          <cell r="DS111">
            <v>168</v>
          </cell>
          <cell r="DT111" t="str">
            <v>-</v>
          </cell>
          <cell r="DU111">
            <v>22</v>
          </cell>
          <cell r="DV111" t="str">
            <v>-</v>
          </cell>
          <cell r="DW111">
            <v>0</v>
          </cell>
          <cell r="DX111" t="str">
            <v>-</v>
          </cell>
          <cell r="DY111">
            <v>8</v>
          </cell>
        </row>
        <row r="112">
          <cell r="C112">
            <v>700000273</v>
          </cell>
          <cell r="D112" t="str">
            <v>SECTOR PIMIENTA ROSA ADRIANA</v>
          </cell>
          <cell r="E112">
            <v>2025</v>
          </cell>
          <cell r="F112">
            <v>202515</v>
          </cell>
          <cell r="G112">
            <v>1391</v>
          </cell>
          <cell r="H112">
            <v>1399</v>
          </cell>
          <cell r="I112">
            <v>530</v>
          </cell>
          <cell r="J112" t="str">
            <v>-</v>
          </cell>
          <cell r="K112">
            <v>-7</v>
          </cell>
          <cell r="L112">
            <v>0</v>
          </cell>
          <cell r="M112">
            <v>795</v>
          </cell>
          <cell r="N112">
            <v>866</v>
          </cell>
          <cell r="O112">
            <v>0</v>
          </cell>
          <cell r="P112" t="str">
            <v>-</v>
          </cell>
          <cell r="Q112">
            <v>0</v>
          </cell>
          <cell r="R112" t="str">
            <v>-</v>
          </cell>
          <cell r="S112">
            <v>9</v>
          </cell>
          <cell r="T112" t="str">
            <v>-</v>
          </cell>
          <cell r="U112">
            <v>790</v>
          </cell>
          <cell r="V112" t="str">
            <v>-</v>
          </cell>
          <cell r="W112">
            <v>5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647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390</v>
          </cell>
          <cell r="AH112" t="str">
            <v>-</v>
          </cell>
          <cell r="AI112" t="str">
            <v>-</v>
          </cell>
          <cell r="AJ112" t="str">
            <v>-</v>
          </cell>
          <cell r="AK112">
            <v>148</v>
          </cell>
          <cell r="AL112" t="str">
            <v>-</v>
          </cell>
          <cell r="AM112">
            <v>57.153127246585186</v>
          </cell>
          <cell r="AN112">
            <v>61.9</v>
          </cell>
          <cell r="AO112">
            <v>242</v>
          </cell>
          <cell r="AP112" t="str">
            <v>-</v>
          </cell>
          <cell r="AQ112">
            <v>306</v>
          </cell>
          <cell r="AR112" t="str">
            <v>-</v>
          </cell>
          <cell r="AS112">
            <v>0</v>
          </cell>
          <cell r="AT112" t="str">
            <v>-</v>
          </cell>
          <cell r="AU112">
            <v>87</v>
          </cell>
          <cell r="AV112" t="str">
            <v>-</v>
          </cell>
          <cell r="AW112">
            <v>12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696</v>
          </cell>
          <cell r="BB112">
            <v>760</v>
          </cell>
          <cell r="BC112">
            <v>50.035945363048164</v>
          </cell>
          <cell r="BD112">
            <v>54.3</v>
          </cell>
          <cell r="BE112" t="str">
            <v>-</v>
          </cell>
          <cell r="BF112" t="str">
            <v>-</v>
          </cell>
          <cell r="BG112">
            <v>453532.63</v>
          </cell>
          <cell r="BH112">
            <v>431132</v>
          </cell>
          <cell r="BI112">
            <v>360558441.34000003</v>
          </cell>
          <cell r="BJ112">
            <v>373360229</v>
          </cell>
          <cell r="BK112">
            <v>358714051</v>
          </cell>
          <cell r="BL112" t="str">
            <v>-</v>
          </cell>
          <cell r="BM112">
            <v>1844390.3399999999</v>
          </cell>
          <cell r="BN112" t="str">
            <v>-</v>
          </cell>
          <cell r="BO112">
            <v>249991631.34</v>
          </cell>
          <cell r="BP112" t="str">
            <v>-</v>
          </cell>
          <cell r="BQ112">
            <v>1844390.3399999999</v>
          </cell>
          <cell r="BR112" t="str">
            <v>-</v>
          </cell>
          <cell r="BS112">
            <v>627</v>
          </cell>
          <cell r="BT112" t="str">
            <v>-</v>
          </cell>
          <cell r="BU112">
            <v>248147241</v>
          </cell>
          <cell r="BV112" t="str">
            <v>-</v>
          </cell>
          <cell r="BW112">
            <v>566</v>
          </cell>
          <cell r="BX112" t="str">
            <v>-</v>
          </cell>
          <cell r="BY112">
            <v>434</v>
          </cell>
          <cell r="BZ112" t="str">
            <v>-</v>
          </cell>
          <cell r="CA112">
            <v>98271592</v>
          </cell>
          <cell r="CB112" t="str">
            <v>-</v>
          </cell>
          <cell r="CC112">
            <v>560</v>
          </cell>
          <cell r="CD112" t="str">
            <v>-</v>
          </cell>
          <cell r="CE112">
            <v>437</v>
          </cell>
          <cell r="CF112" t="str">
            <v>-</v>
          </cell>
          <cell r="CG112">
            <v>0</v>
          </cell>
          <cell r="CH112" t="str">
            <v>-</v>
          </cell>
          <cell r="CI112">
            <v>95</v>
          </cell>
          <cell r="CJ112" t="str">
            <v>-</v>
          </cell>
          <cell r="CK112">
            <v>12</v>
          </cell>
          <cell r="CL112" t="str">
            <v>-</v>
          </cell>
          <cell r="CM112">
            <v>12295218</v>
          </cell>
          <cell r="CN112" t="str">
            <v>-</v>
          </cell>
          <cell r="CO112">
            <v>110566810</v>
          </cell>
          <cell r="CP112" t="str">
            <v>-</v>
          </cell>
          <cell r="CQ112">
            <v>0</v>
          </cell>
          <cell r="CR112" t="str">
            <v>-</v>
          </cell>
          <cell r="CS112">
            <v>6</v>
          </cell>
          <cell r="CT112" t="str">
            <v>-</v>
          </cell>
          <cell r="CU112">
            <v>332</v>
          </cell>
          <cell r="CV112">
            <v>277</v>
          </cell>
          <cell r="CW112">
            <v>159</v>
          </cell>
          <cell r="CX112">
            <v>157</v>
          </cell>
          <cell r="CY112">
            <v>105</v>
          </cell>
          <cell r="CZ112">
            <v>99</v>
          </cell>
          <cell r="DA112">
            <v>72</v>
          </cell>
          <cell r="DB112">
            <v>70</v>
          </cell>
          <cell r="DC112">
            <v>43</v>
          </cell>
          <cell r="DD112">
            <v>53</v>
          </cell>
          <cell r="DE112">
            <v>32</v>
          </cell>
          <cell r="DF112">
            <v>35</v>
          </cell>
          <cell r="DG112">
            <v>147</v>
          </cell>
          <cell r="DH112">
            <v>158</v>
          </cell>
          <cell r="DI112">
            <v>28</v>
          </cell>
          <cell r="DJ112" t="str">
            <v>-</v>
          </cell>
          <cell r="DK112">
            <v>361</v>
          </cell>
          <cell r="DL112" t="str">
            <v>-</v>
          </cell>
          <cell r="DM112">
            <v>500</v>
          </cell>
          <cell r="DN112" t="str">
            <v>-</v>
          </cell>
          <cell r="DO112">
            <v>425</v>
          </cell>
          <cell r="DP112" t="str">
            <v>-</v>
          </cell>
          <cell r="DQ112">
            <v>0</v>
          </cell>
          <cell r="DR112" t="str">
            <v>-</v>
          </cell>
          <cell r="DS112">
            <v>93</v>
          </cell>
          <cell r="DT112" t="str">
            <v>-</v>
          </cell>
          <cell r="DU112">
            <v>12</v>
          </cell>
          <cell r="DV112" t="str">
            <v>-</v>
          </cell>
          <cell r="DW112">
            <v>0</v>
          </cell>
          <cell r="DX112" t="str">
            <v>-</v>
          </cell>
          <cell r="DY112">
            <v>38</v>
          </cell>
        </row>
        <row r="113">
          <cell r="C113">
            <v>700000274</v>
          </cell>
          <cell r="D113" t="str">
            <v>SECTOR ÁMBAR LUCIA</v>
          </cell>
          <cell r="E113">
            <v>2025</v>
          </cell>
          <cell r="F113">
            <v>202515</v>
          </cell>
          <cell r="G113">
            <v>1912</v>
          </cell>
          <cell r="H113">
            <v>1999</v>
          </cell>
          <cell r="I113">
            <v>711</v>
          </cell>
          <cell r="J113" t="str">
            <v>-</v>
          </cell>
          <cell r="K113">
            <v>-96</v>
          </cell>
          <cell r="L113">
            <v>9</v>
          </cell>
          <cell r="M113">
            <v>823</v>
          </cell>
          <cell r="N113">
            <v>1240</v>
          </cell>
          <cell r="O113">
            <v>0</v>
          </cell>
          <cell r="P113" t="str">
            <v>-</v>
          </cell>
          <cell r="Q113">
            <v>5</v>
          </cell>
          <cell r="R113" t="str">
            <v>-</v>
          </cell>
          <cell r="S113">
            <v>23</v>
          </cell>
          <cell r="T113" t="str">
            <v>-</v>
          </cell>
          <cell r="U113">
            <v>810</v>
          </cell>
          <cell r="V113" t="str">
            <v>-</v>
          </cell>
          <cell r="W113">
            <v>8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668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389</v>
          </cell>
          <cell r="AH113" t="str">
            <v>-</v>
          </cell>
          <cell r="AI113" t="str">
            <v>-</v>
          </cell>
          <cell r="AJ113" t="str">
            <v>-</v>
          </cell>
          <cell r="AK113">
            <v>155</v>
          </cell>
          <cell r="AL113" t="str">
            <v>-</v>
          </cell>
          <cell r="AM113">
            <v>43.043933054393307</v>
          </cell>
          <cell r="AN113">
            <v>61.4</v>
          </cell>
          <cell r="AO113">
            <v>234</v>
          </cell>
          <cell r="AP113" t="str">
            <v>-</v>
          </cell>
          <cell r="AQ113">
            <v>291</v>
          </cell>
          <cell r="AR113" t="str">
            <v>-</v>
          </cell>
          <cell r="AS113">
            <v>0</v>
          </cell>
          <cell r="AT113" t="str">
            <v>-</v>
          </cell>
          <cell r="AU113">
            <v>126</v>
          </cell>
          <cell r="AV113" t="str">
            <v>-</v>
          </cell>
          <cell r="AW113">
            <v>17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732</v>
          </cell>
          <cell r="BB113">
            <v>1052</v>
          </cell>
          <cell r="BC113">
            <v>38.284518828451887</v>
          </cell>
          <cell r="BD113">
            <v>52.1</v>
          </cell>
          <cell r="BE113" t="str">
            <v>-</v>
          </cell>
          <cell r="BF113" t="str">
            <v>-</v>
          </cell>
          <cell r="BG113">
            <v>546184.88</v>
          </cell>
          <cell r="BH113">
            <v>440841</v>
          </cell>
          <cell r="BI113">
            <v>449510153.20000005</v>
          </cell>
          <cell r="BJ113">
            <v>546643140</v>
          </cell>
          <cell r="BK113">
            <v>444274090</v>
          </cell>
          <cell r="BL113" t="str">
            <v>-</v>
          </cell>
          <cell r="BM113">
            <v>5236063.1999999993</v>
          </cell>
          <cell r="BN113" t="str">
            <v>-</v>
          </cell>
          <cell r="BO113">
            <v>339873592.20000005</v>
          </cell>
          <cell r="BP113" t="str">
            <v>-</v>
          </cell>
          <cell r="BQ113">
            <v>5236063.1999999993</v>
          </cell>
          <cell r="BR113" t="str">
            <v>-</v>
          </cell>
          <cell r="BS113">
            <v>766</v>
          </cell>
          <cell r="BT113" t="str">
            <v>-</v>
          </cell>
          <cell r="BU113">
            <v>334637529</v>
          </cell>
          <cell r="BV113" t="str">
            <v>-</v>
          </cell>
          <cell r="BW113">
            <v>538</v>
          </cell>
          <cell r="BX113" t="str">
            <v>-</v>
          </cell>
          <cell r="BY113">
            <v>710</v>
          </cell>
          <cell r="BZ113" t="str">
            <v>-</v>
          </cell>
          <cell r="CA113">
            <v>98746195</v>
          </cell>
          <cell r="CB113" t="str">
            <v>-</v>
          </cell>
          <cell r="CC113">
            <v>793</v>
          </cell>
          <cell r="CD113" t="str">
            <v>-</v>
          </cell>
          <cell r="CE113">
            <v>561</v>
          </cell>
          <cell r="CF113" t="str">
            <v>-</v>
          </cell>
          <cell r="CG113">
            <v>0</v>
          </cell>
          <cell r="CH113" t="str">
            <v>-</v>
          </cell>
          <cell r="CI113">
            <v>159</v>
          </cell>
          <cell r="CJ113" t="str">
            <v>-</v>
          </cell>
          <cell r="CK113">
            <v>18</v>
          </cell>
          <cell r="CL113" t="str">
            <v>-</v>
          </cell>
          <cell r="CM113">
            <v>10091316</v>
          </cell>
          <cell r="CN113" t="str">
            <v>-</v>
          </cell>
          <cell r="CO113">
            <v>108837511</v>
          </cell>
          <cell r="CP113" t="str">
            <v>-</v>
          </cell>
          <cell r="CQ113">
            <v>0</v>
          </cell>
          <cell r="CR113" t="str">
            <v>-</v>
          </cell>
          <cell r="CS113">
            <v>-38</v>
          </cell>
          <cell r="CT113" t="str">
            <v>-</v>
          </cell>
          <cell r="CU113">
            <v>618</v>
          </cell>
          <cell r="CV113">
            <v>390</v>
          </cell>
          <cell r="CW113">
            <v>324</v>
          </cell>
          <cell r="CX113">
            <v>250</v>
          </cell>
          <cell r="CY113">
            <v>147</v>
          </cell>
          <cell r="CZ113">
            <v>130</v>
          </cell>
          <cell r="DA113">
            <v>154</v>
          </cell>
          <cell r="DB113">
            <v>121</v>
          </cell>
          <cell r="DC113">
            <v>96</v>
          </cell>
          <cell r="DD113">
            <v>88</v>
          </cell>
          <cell r="DE113">
            <v>79</v>
          </cell>
          <cell r="DF113">
            <v>72</v>
          </cell>
          <cell r="DG113">
            <v>329</v>
          </cell>
          <cell r="DH113">
            <v>281</v>
          </cell>
          <cell r="DI113">
            <v>36</v>
          </cell>
          <cell r="DJ113" t="str">
            <v>-</v>
          </cell>
          <cell r="DK113">
            <v>535</v>
          </cell>
          <cell r="DL113" t="str">
            <v>-</v>
          </cell>
          <cell r="DM113">
            <v>666</v>
          </cell>
          <cell r="DN113" t="str">
            <v>-</v>
          </cell>
          <cell r="DO113">
            <v>538</v>
          </cell>
          <cell r="DP113" t="str">
            <v>-</v>
          </cell>
          <cell r="DQ113">
            <v>0</v>
          </cell>
          <cell r="DR113" t="str">
            <v>-</v>
          </cell>
          <cell r="DS113">
            <v>155</v>
          </cell>
          <cell r="DT113" t="str">
            <v>-</v>
          </cell>
          <cell r="DU113">
            <v>18</v>
          </cell>
          <cell r="DV113" t="str">
            <v>-</v>
          </cell>
          <cell r="DW113">
            <v>0</v>
          </cell>
          <cell r="DX113" t="str">
            <v>-</v>
          </cell>
          <cell r="DY113">
            <v>44</v>
          </cell>
        </row>
        <row r="114">
          <cell r="C114">
            <v>700000276</v>
          </cell>
          <cell r="D114" t="str">
            <v>SECTOR MORICHE EVELIN</v>
          </cell>
          <cell r="E114">
            <v>2025</v>
          </cell>
          <cell r="F114">
            <v>202515</v>
          </cell>
          <cell r="G114">
            <v>956</v>
          </cell>
          <cell r="H114">
            <v>1032</v>
          </cell>
          <cell r="I114">
            <v>350</v>
          </cell>
          <cell r="J114" t="str">
            <v>-</v>
          </cell>
          <cell r="K114">
            <v>-52</v>
          </cell>
          <cell r="L114">
            <v>6</v>
          </cell>
          <cell r="M114">
            <v>167</v>
          </cell>
          <cell r="N114">
            <v>619</v>
          </cell>
          <cell r="O114">
            <v>0</v>
          </cell>
          <cell r="P114" t="str">
            <v>-</v>
          </cell>
          <cell r="Q114">
            <v>0</v>
          </cell>
          <cell r="R114" t="str">
            <v>-</v>
          </cell>
          <cell r="S114">
            <v>0</v>
          </cell>
          <cell r="T114" t="str">
            <v>-</v>
          </cell>
          <cell r="U114">
            <v>167</v>
          </cell>
          <cell r="V114" t="str">
            <v>-</v>
          </cell>
          <cell r="W114">
            <v>0</v>
          </cell>
          <cell r="X114" t="str">
            <v>-</v>
          </cell>
          <cell r="Y114" t="str">
            <v>-</v>
          </cell>
          <cell r="Z114" t="str">
            <v>-</v>
          </cell>
          <cell r="AA114">
            <v>140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>
            <v>61</v>
          </cell>
          <cell r="AH114" t="str">
            <v>-</v>
          </cell>
          <cell r="AI114" t="str">
            <v>-</v>
          </cell>
          <cell r="AJ114" t="str">
            <v>-</v>
          </cell>
          <cell r="AK114">
            <v>27</v>
          </cell>
          <cell r="AL114" t="str">
            <v>-</v>
          </cell>
          <cell r="AM114">
            <v>17.468619246861923</v>
          </cell>
          <cell r="AN114">
            <v>61</v>
          </cell>
          <cell r="AO114">
            <v>34</v>
          </cell>
          <cell r="AP114" t="str">
            <v>-</v>
          </cell>
          <cell r="AQ114">
            <v>63</v>
          </cell>
          <cell r="AR114" t="str">
            <v>-</v>
          </cell>
          <cell r="AS114">
            <v>0</v>
          </cell>
          <cell r="AT114" t="str">
            <v>-</v>
          </cell>
          <cell r="AU114">
            <v>34</v>
          </cell>
          <cell r="AV114" t="str">
            <v>-</v>
          </cell>
          <cell r="AW114">
            <v>9</v>
          </cell>
          <cell r="AX114" t="str">
            <v>-</v>
          </cell>
          <cell r="AY114" t="str">
            <v>-</v>
          </cell>
          <cell r="AZ114" t="str">
            <v>-</v>
          </cell>
          <cell r="BA114">
            <v>152</v>
          </cell>
          <cell r="BB114">
            <v>548</v>
          </cell>
          <cell r="BC114">
            <v>15.899581589958158</v>
          </cell>
          <cell r="BD114">
            <v>54</v>
          </cell>
          <cell r="BE114" t="str">
            <v>-</v>
          </cell>
          <cell r="BF114" t="str">
            <v>-</v>
          </cell>
          <cell r="BG114">
            <v>671630.5</v>
          </cell>
          <cell r="BH114">
            <v>485872</v>
          </cell>
          <cell r="BI114">
            <v>112162294</v>
          </cell>
          <cell r="BJ114">
            <v>300755005</v>
          </cell>
          <cell r="BK114">
            <v>112162294</v>
          </cell>
          <cell r="BL114" t="str">
            <v>-</v>
          </cell>
          <cell r="BM114">
            <v>0</v>
          </cell>
          <cell r="BN114" t="str">
            <v>-</v>
          </cell>
          <cell r="BO114">
            <v>87791265</v>
          </cell>
          <cell r="BP114" t="str">
            <v>-</v>
          </cell>
          <cell r="BQ114">
            <v>0</v>
          </cell>
          <cell r="BR114" t="str">
            <v>-</v>
          </cell>
          <cell r="BS114">
            <v>147</v>
          </cell>
          <cell r="BT114" t="str">
            <v>-</v>
          </cell>
          <cell r="BU114">
            <v>87791265</v>
          </cell>
          <cell r="BV114" t="str">
            <v>-</v>
          </cell>
          <cell r="BW114">
            <v>101</v>
          </cell>
          <cell r="BX114" t="str">
            <v>-</v>
          </cell>
          <cell r="BY114">
            <v>306</v>
          </cell>
          <cell r="BZ114" t="str">
            <v>-</v>
          </cell>
          <cell r="CA114">
            <v>19136391</v>
          </cell>
          <cell r="CB114" t="str">
            <v>-</v>
          </cell>
          <cell r="CC114">
            <v>430</v>
          </cell>
          <cell r="CD114" t="str">
            <v>-</v>
          </cell>
          <cell r="CE114">
            <v>274</v>
          </cell>
          <cell r="CF114" t="str">
            <v>-</v>
          </cell>
          <cell r="CG114">
            <v>0</v>
          </cell>
          <cell r="CH114" t="str">
            <v>-</v>
          </cell>
          <cell r="CI114">
            <v>74</v>
          </cell>
          <cell r="CJ114" t="str">
            <v>-</v>
          </cell>
          <cell r="CK114">
            <v>14</v>
          </cell>
          <cell r="CL114" t="str">
            <v>-</v>
          </cell>
          <cell r="CM114">
            <v>5234638</v>
          </cell>
          <cell r="CN114" t="str">
            <v>-</v>
          </cell>
          <cell r="CO114">
            <v>24371029</v>
          </cell>
          <cell r="CP114" t="str">
            <v>-</v>
          </cell>
          <cell r="CQ114">
            <v>0</v>
          </cell>
          <cell r="CR114" t="str">
            <v>-</v>
          </cell>
          <cell r="CS114">
            <v>-21</v>
          </cell>
          <cell r="CT114" t="str">
            <v>-</v>
          </cell>
          <cell r="CU114">
            <v>452</v>
          </cell>
          <cell r="CV114">
            <v>191</v>
          </cell>
          <cell r="CW114">
            <v>187</v>
          </cell>
          <cell r="CX114">
            <v>98</v>
          </cell>
          <cell r="CY114">
            <v>150</v>
          </cell>
          <cell r="CZ114">
            <v>80</v>
          </cell>
          <cell r="DA114">
            <v>62</v>
          </cell>
          <cell r="DB114">
            <v>45</v>
          </cell>
          <cell r="DC114">
            <v>52</v>
          </cell>
          <cell r="DD114">
            <v>40</v>
          </cell>
          <cell r="DE114">
            <v>28</v>
          </cell>
          <cell r="DF114">
            <v>24</v>
          </cell>
          <cell r="DG114">
            <v>142</v>
          </cell>
          <cell r="DH114">
            <v>109</v>
          </cell>
          <cell r="DI114">
            <v>7</v>
          </cell>
          <cell r="DJ114" t="str">
            <v>-</v>
          </cell>
          <cell r="DK114">
            <v>247</v>
          </cell>
          <cell r="DL114" t="str">
            <v>-</v>
          </cell>
          <cell r="DM114">
            <v>359</v>
          </cell>
          <cell r="DN114" t="str">
            <v>-</v>
          </cell>
          <cell r="DO114">
            <v>263</v>
          </cell>
          <cell r="DP114" t="str">
            <v>-</v>
          </cell>
          <cell r="DQ114">
            <v>0</v>
          </cell>
          <cell r="DR114" t="str">
            <v>-</v>
          </cell>
          <cell r="DS114">
            <v>73</v>
          </cell>
          <cell r="DT114" t="str">
            <v>-</v>
          </cell>
          <cell r="DU114">
            <v>14</v>
          </cell>
          <cell r="DV114" t="str">
            <v>-</v>
          </cell>
          <cell r="DW114">
            <v>0</v>
          </cell>
          <cell r="DX114" t="str">
            <v>-</v>
          </cell>
          <cell r="DY114">
            <v>7</v>
          </cell>
        </row>
        <row r="115">
          <cell r="C115">
            <v>700000278</v>
          </cell>
          <cell r="D115" t="str">
            <v>SECTOR CREACIÓN PERLA</v>
          </cell>
          <cell r="E115">
            <v>2025</v>
          </cell>
          <cell r="F115">
            <v>202515</v>
          </cell>
          <cell r="G115">
            <v>1300</v>
          </cell>
          <cell r="H115">
            <v>1291</v>
          </cell>
          <cell r="I115">
            <v>458</v>
          </cell>
          <cell r="J115" t="str">
            <v>-</v>
          </cell>
          <cell r="K115">
            <v>24</v>
          </cell>
          <cell r="L115">
            <v>8</v>
          </cell>
          <cell r="M115">
            <v>830</v>
          </cell>
          <cell r="N115">
            <v>803</v>
          </cell>
          <cell r="O115">
            <v>0</v>
          </cell>
          <cell r="P115" t="str">
            <v>-</v>
          </cell>
          <cell r="Q115">
            <v>0</v>
          </cell>
          <cell r="R115" t="str">
            <v>-</v>
          </cell>
          <cell r="S115">
            <v>1</v>
          </cell>
          <cell r="T115" t="str">
            <v>-</v>
          </cell>
          <cell r="U115">
            <v>830</v>
          </cell>
          <cell r="V115" t="str">
            <v>-</v>
          </cell>
          <cell r="W115">
            <v>0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590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462</v>
          </cell>
          <cell r="AH115" t="str">
            <v>-</v>
          </cell>
          <cell r="AI115" t="str">
            <v>-</v>
          </cell>
          <cell r="AJ115" t="str">
            <v>-</v>
          </cell>
          <cell r="AK115">
            <v>240</v>
          </cell>
          <cell r="AL115" t="str">
            <v>-</v>
          </cell>
          <cell r="AM115">
            <v>63.84615384615384</v>
          </cell>
          <cell r="AN115">
            <v>62.5</v>
          </cell>
          <cell r="AO115">
            <v>222</v>
          </cell>
          <cell r="AP115" t="str">
            <v>-</v>
          </cell>
          <cell r="AQ115">
            <v>271</v>
          </cell>
          <cell r="AR115" t="str">
            <v>-</v>
          </cell>
          <cell r="AS115">
            <v>0</v>
          </cell>
          <cell r="AT115" t="str">
            <v>-</v>
          </cell>
          <cell r="AU115">
            <v>84</v>
          </cell>
          <cell r="AV115" t="str">
            <v>-</v>
          </cell>
          <cell r="AW115">
            <v>13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723</v>
          </cell>
          <cell r="BB115">
            <v>688</v>
          </cell>
          <cell r="BC115">
            <v>55.615384615384613</v>
          </cell>
          <cell r="BD115">
            <v>53.5</v>
          </cell>
          <cell r="BE115" t="str">
            <v>-</v>
          </cell>
          <cell r="BF115" t="str">
            <v>-</v>
          </cell>
          <cell r="BG115">
            <v>457589.26</v>
          </cell>
          <cell r="BH115">
            <v>446927</v>
          </cell>
          <cell r="BI115">
            <v>379799088.60000002</v>
          </cell>
          <cell r="BJ115">
            <v>358882421</v>
          </cell>
          <cell r="BK115">
            <v>379764223</v>
          </cell>
          <cell r="BL115" t="str">
            <v>-</v>
          </cell>
          <cell r="BM115">
            <v>34865.599999999999</v>
          </cell>
          <cell r="BN115" t="str">
            <v>-</v>
          </cell>
          <cell r="BO115">
            <v>292417435.60000002</v>
          </cell>
          <cell r="BP115" t="str">
            <v>-</v>
          </cell>
          <cell r="BQ115">
            <v>34865.599999999999</v>
          </cell>
          <cell r="BR115" t="str">
            <v>-</v>
          </cell>
          <cell r="BS115">
            <v>726</v>
          </cell>
          <cell r="BT115" t="str">
            <v>-</v>
          </cell>
          <cell r="BU115">
            <v>292382570</v>
          </cell>
          <cell r="BV115" t="str">
            <v>-</v>
          </cell>
          <cell r="BW115">
            <v>516</v>
          </cell>
          <cell r="BX115" t="str">
            <v>-</v>
          </cell>
          <cell r="BY115">
            <v>541</v>
          </cell>
          <cell r="BZ115" t="str">
            <v>-</v>
          </cell>
          <cell r="CA115">
            <v>75618237</v>
          </cell>
          <cell r="CB115" t="str">
            <v>-</v>
          </cell>
          <cell r="CC115">
            <v>443</v>
          </cell>
          <cell r="CD115" t="str">
            <v>-</v>
          </cell>
          <cell r="CE115">
            <v>364</v>
          </cell>
          <cell r="CF115" t="str">
            <v>-</v>
          </cell>
          <cell r="CG115">
            <v>0</v>
          </cell>
          <cell r="CH115" t="str">
            <v>-</v>
          </cell>
          <cell r="CI115">
            <v>95</v>
          </cell>
          <cell r="CJ115" t="str">
            <v>-</v>
          </cell>
          <cell r="CK115">
            <v>13</v>
          </cell>
          <cell r="CL115" t="str">
            <v>-</v>
          </cell>
          <cell r="CM115">
            <v>11480176</v>
          </cell>
          <cell r="CN115" t="str">
            <v>-</v>
          </cell>
          <cell r="CO115">
            <v>87098413</v>
          </cell>
          <cell r="CP115" t="str">
            <v>-</v>
          </cell>
          <cell r="CQ115">
            <v>0</v>
          </cell>
          <cell r="CR115" t="str">
            <v>-</v>
          </cell>
          <cell r="CS115">
            <v>16</v>
          </cell>
          <cell r="CT115" t="str">
            <v>-</v>
          </cell>
          <cell r="CU115">
            <v>254</v>
          </cell>
          <cell r="CV115">
            <v>292</v>
          </cell>
          <cell r="CW115">
            <v>111</v>
          </cell>
          <cell r="CX115">
            <v>118</v>
          </cell>
          <cell r="CY115">
            <v>105</v>
          </cell>
          <cell r="CZ115">
            <v>96</v>
          </cell>
          <cell r="DA115">
            <v>56</v>
          </cell>
          <cell r="DB115">
            <v>57</v>
          </cell>
          <cell r="DC115">
            <v>55</v>
          </cell>
          <cell r="DD115">
            <v>57</v>
          </cell>
          <cell r="DE115">
            <v>45</v>
          </cell>
          <cell r="DF115">
            <v>42</v>
          </cell>
          <cell r="DG115">
            <v>156</v>
          </cell>
          <cell r="DH115">
            <v>156</v>
          </cell>
          <cell r="DI115">
            <v>45</v>
          </cell>
          <cell r="DJ115" t="str">
            <v>-</v>
          </cell>
          <cell r="DK115">
            <v>456</v>
          </cell>
          <cell r="DL115" t="str">
            <v>-</v>
          </cell>
          <cell r="DM115">
            <v>386</v>
          </cell>
          <cell r="DN115" t="str">
            <v>-</v>
          </cell>
          <cell r="DO115">
            <v>352</v>
          </cell>
          <cell r="DP115" t="str">
            <v>-</v>
          </cell>
          <cell r="DQ115">
            <v>0</v>
          </cell>
          <cell r="DR115" t="str">
            <v>-</v>
          </cell>
          <cell r="DS115">
            <v>93</v>
          </cell>
          <cell r="DT115" t="str">
            <v>-</v>
          </cell>
          <cell r="DU115">
            <v>13</v>
          </cell>
          <cell r="DV115" t="str">
            <v>-</v>
          </cell>
          <cell r="DW115">
            <v>0</v>
          </cell>
          <cell r="DX115" t="str">
            <v>-</v>
          </cell>
          <cell r="DY115">
            <v>62</v>
          </cell>
        </row>
        <row r="116">
          <cell r="C116">
            <v>700000279</v>
          </cell>
          <cell r="D116" t="str">
            <v>SECTOR GAITA AYSHA</v>
          </cell>
          <cell r="E116">
            <v>2025</v>
          </cell>
          <cell r="F116">
            <v>202515</v>
          </cell>
          <cell r="G116">
            <v>1218</v>
          </cell>
          <cell r="H116">
            <v>1345</v>
          </cell>
          <cell r="I116">
            <v>453</v>
          </cell>
          <cell r="J116" t="str">
            <v>-</v>
          </cell>
          <cell r="K116">
            <v>-55</v>
          </cell>
          <cell r="L116">
            <v>9</v>
          </cell>
          <cell r="M116">
            <v>454</v>
          </cell>
          <cell r="N116">
            <v>789</v>
          </cell>
          <cell r="O116">
            <v>0</v>
          </cell>
          <cell r="P116" t="str">
            <v>-</v>
          </cell>
          <cell r="Q116">
            <v>0</v>
          </cell>
          <cell r="R116" t="str">
            <v>-</v>
          </cell>
          <cell r="S116">
            <v>9</v>
          </cell>
          <cell r="T116" t="str">
            <v>-</v>
          </cell>
          <cell r="U116">
            <v>453</v>
          </cell>
          <cell r="V116" t="str">
            <v>-</v>
          </cell>
          <cell r="W116">
            <v>1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372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198</v>
          </cell>
          <cell r="AH116" t="str">
            <v>-</v>
          </cell>
          <cell r="AI116" t="str">
            <v>-</v>
          </cell>
          <cell r="AJ116" t="str">
            <v>-</v>
          </cell>
          <cell r="AK116">
            <v>82</v>
          </cell>
          <cell r="AL116" t="str">
            <v>-</v>
          </cell>
          <cell r="AM116">
            <v>37.274220032840724</v>
          </cell>
          <cell r="AN116">
            <v>61.5</v>
          </cell>
          <cell r="AO116">
            <v>116</v>
          </cell>
          <cell r="AP116" t="str">
            <v>-</v>
          </cell>
          <cell r="AQ116">
            <v>163</v>
          </cell>
          <cell r="AR116" t="str">
            <v>-</v>
          </cell>
          <cell r="AS116">
            <v>0</v>
          </cell>
          <cell r="AT116" t="str">
            <v>-</v>
          </cell>
          <cell r="AU116">
            <v>84</v>
          </cell>
          <cell r="AV116" t="str">
            <v>-</v>
          </cell>
          <cell r="AW116">
            <v>9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404</v>
          </cell>
          <cell r="BB116">
            <v>675</v>
          </cell>
          <cell r="BC116">
            <v>33.16912972085386</v>
          </cell>
          <cell r="BD116">
            <v>52.7</v>
          </cell>
          <cell r="BE116" t="str">
            <v>-</v>
          </cell>
          <cell r="BF116" t="str">
            <v>-</v>
          </cell>
          <cell r="BG116">
            <v>523972.45</v>
          </cell>
          <cell r="BH116">
            <v>433667</v>
          </cell>
          <cell r="BI116">
            <v>237883492.75</v>
          </cell>
          <cell r="BJ116">
            <v>342163320</v>
          </cell>
          <cell r="BK116">
            <v>236936331</v>
          </cell>
          <cell r="BL116" t="str">
            <v>-</v>
          </cell>
          <cell r="BM116">
            <v>947161.75</v>
          </cell>
          <cell r="BN116" t="str">
            <v>-</v>
          </cell>
          <cell r="BO116">
            <v>182579666.75</v>
          </cell>
          <cell r="BP116" t="str">
            <v>-</v>
          </cell>
          <cell r="BQ116">
            <v>947161.75</v>
          </cell>
          <cell r="BR116" t="str">
            <v>-</v>
          </cell>
          <cell r="BS116">
            <v>416</v>
          </cell>
          <cell r="BT116" t="str">
            <v>-</v>
          </cell>
          <cell r="BU116">
            <v>181632505</v>
          </cell>
          <cell r="BV116" t="str">
            <v>-</v>
          </cell>
          <cell r="BW116">
            <v>305</v>
          </cell>
          <cell r="BX116" t="str">
            <v>-</v>
          </cell>
          <cell r="BY116">
            <v>454</v>
          </cell>
          <cell r="BZ116" t="str">
            <v>-</v>
          </cell>
          <cell r="CA116">
            <v>49848451</v>
          </cell>
          <cell r="CB116" t="str">
            <v>-</v>
          </cell>
          <cell r="CC116">
            <v>504</v>
          </cell>
          <cell r="CD116" t="str">
            <v>-</v>
          </cell>
          <cell r="CE116">
            <v>354</v>
          </cell>
          <cell r="CF116" t="str">
            <v>-</v>
          </cell>
          <cell r="CG116">
            <v>0</v>
          </cell>
          <cell r="CH116" t="str">
            <v>-</v>
          </cell>
          <cell r="CI116">
            <v>109</v>
          </cell>
          <cell r="CJ116" t="str">
            <v>-</v>
          </cell>
          <cell r="CK116">
            <v>9</v>
          </cell>
          <cell r="CL116" t="str">
            <v>-</v>
          </cell>
          <cell r="CM116">
            <v>5455375</v>
          </cell>
          <cell r="CN116" t="str">
            <v>-</v>
          </cell>
          <cell r="CO116">
            <v>55303826</v>
          </cell>
          <cell r="CP116" t="str">
            <v>-</v>
          </cell>
          <cell r="CQ116">
            <v>0</v>
          </cell>
          <cell r="CR116" t="str">
            <v>-</v>
          </cell>
          <cell r="CS116">
            <v>-12</v>
          </cell>
          <cell r="CT116" t="str">
            <v>-</v>
          </cell>
          <cell r="CU116">
            <v>442</v>
          </cell>
          <cell r="CV116">
            <v>261</v>
          </cell>
          <cell r="CW116">
            <v>179</v>
          </cell>
          <cell r="CX116">
            <v>129</v>
          </cell>
          <cell r="CY116">
            <v>143</v>
          </cell>
          <cell r="CZ116">
            <v>103</v>
          </cell>
          <cell r="DA116">
            <v>91</v>
          </cell>
          <cell r="DB116">
            <v>78</v>
          </cell>
          <cell r="DC116">
            <v>86</v>
          </cell>
          <cell r="DD116">
            <v>67</v>
          </cell>
          <cell r="DE116">
            <v>35</v>
          </cell>
          <cell r="DF116">
            <v>41</v>
          </cell>
          <cell r="DG116">
            <v>212</v>
          </cell>
          <cell r="DH116">
            <v>186</v>
          </cell>
          <cell r="DI116">
            <v>20</v>
          </cell>
          <cell r="DJ116" t="str">
            <v>-</v>
          </cell>
          <cell r="DK116">
            <v>346</v>
          </cell>
          <cell r="DL116" t="str">
            <v>-</v>
          </cell>
          <cell r="DM116">
            <v>419</v>
          </cell>
          <cell r="DN116" t="str">
            <v>-</v>
          </cell>
          <cell r="DO116">
            <v>336</v>
          </cell>
          <cell r="DP116" t="str">
            <v>-</v>
          </cell>
          <cell r="DQ116">
            <v>0</v>
          </cell>
          <cell r="DR116" t="str">
            <v>-</v>
          </cell>
          <cell r="DS116">
            <v>108</v>
          </cell>
          <cell r="DT116" t="str">
            <v>-</v>
          </cell>
          <cell r="DU116">
            <v>9</v>
          </cell>
          <cell r="DV116" t="str">
            <v>-</v>
          </cell>
          <cell r="DW116">
            <v>0</v>
          </cell>
          <cell r="DX116" t="str">
            <v>-</v>
          </cell>
          <cell r="DY116">
            <v>23</v>
          </cell>
        </row>
        <row r="117">
          <cell r="C117">
            <v>700000280</v>
          </cell>
          <cell r="D117" t="str">
            <v>SECTOR LAGUNA CATALINA</v>
          </cell>
          <cell r="E117">
            <v>2025</v>
          </cell>
          <cell r="F117">
            <v>202515</v>
          </cell>
          <cell r="G117">
            <v>2108</v>
          </cell>
          <cell r="H117">
            <v>2267</v>
          </cell>
          <cell r="I117">
            <v>922</v>
          </cell>
          <cell r="J117" t="str">
            <v>-</v>
          </cell>
          <cell r="K117">
            <v>-4</v>
          </cell>
          <cell r="L117">
            <v>6</v>
          </cell>
          <cell r="M117">
            <v>1306</v>
          </cell>
          <cell r="N117">
            <v>1314</v>
          </cell>
          <cell r="O117">
            <v>0</v>
          </cell>
          <cell r="P117" t="str">
            <v>-</v>
          </cell>
          <cell r="Q117">
            <v>12</v>
          </cell>
          <cell r="R117" t="str">
            <v>-</v>
          </cell>
          <cell r="S117">
            <v>45</v>
          </cell>
          <cell r="T117" t="str">
            <v>-</v>
          </cell>
          <cell r="U117">
            <v>1282</v>
          </cell>
          <cell r="V117" t="str">
            <v>-</v>
          </cell>
          <cell r="W117">
            <v>12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1113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558</v>
          </cell>
          <cell r="AH117" t="str">
            <v>-</v>
          </cell>
          <cell r="AI117" t="str">
            <v>-</v>
          </cell>
          <cell r="AJ117" t="str">
            <v>-</v>
          </cell>
          <cell r="AK117">
            <v>193</v>
          </cell>
          <cell r="AL117" t="str">
            <v>-</v>
          </cell>
          <cell r="AM117">
            <v>61.954459203036052</v>
          </cell>
          <cell r="AN117">
            <v>62</v>
          </cell>
          <cell r="AO117">
            <v>365</v>
          </cell>
          <cell r="AP117" t="str">
            <v>-</v>
          </cell>
          <cell r="AQ117">
            <v>467</v>
          </cell>
          <cell r="AR117" t="str">
            <v>-</v>
          </cell>
          <cell r="AS117">
            <v>0</v>
          </cell>
          <cell r="AT117" t="str">
            <v>-</v>
          </cell>
          <cell r="AU117">
            <v>251</v>
          </cell>
          <cell r="AV117" t="str">
            <v>-</v>
          </cell>
          <cell r="AW117">
            <v>30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1158</v>
          </cell>
          <cell r="BB117">
            <v>1153</v>
          </cell>
          <cell r="BC117">
            <v>54.933586337760907</v>
          </cell>
          <cell r="BD117">
            <v>54.4</v>
          </cell>
          <cell r="BE117" t="str">
            <v>-</v>
          </cell>
          <cell r="BF117" t="str">
            <v>-</v>
          </cell>
          <cell r="BG117">
            <v>563780.31000000006</v>
          </cell>
          <cell r="BH117">
            <v>522023</v>
          </cell>
          <cell r="BI117">
            <v>736297087.32999992</v>
          </cell>
          <cell r="BJ117">
            <v>685938667</v>
          </cell>
          <cell r="BK117">
            <v>725225032</v>
          </cell>
          <cell r="BL117" t="str">
            <v>-</v>
          </cell>
          <cell r="BM117">
            <v>11072055.330000002</v>
          </cell>
          <cell r="BN117" t="str">
            <v>-</v>
          </cell>
          <cell r="BO117">
            <v>592246994.32999992</v>
          </cell>
          <cell r="BP117" t="str">
            <v>-</v>
          </cell>
          <cell r="BQ117">
            <v>11072055.330000002</v>
          </cell>
          <cell r="BR117" t="str">
            <v>-</v>
          </cell>
          <cell r="BS117">
            <v>1246</v>
          </cell>
          <cell r="BT117" t="str">
            <v>-</v>
          </cell>
          <cell r="BU117">
            <v>581174939</v>
          </cell>
          <cell r="BV117" t="str">
            <v>-</v>
          </cell>
          <cell r="BW117">
            <v>857</v>
          </cell>
          <cell r="BX117" t="str">
            <v>-</v>
          </cell>
          <cell r="BY117">
            <v>563</v>
          </cell>
          <cell r="BZ117" t="str">
            <v>-</v>
          </cell>
          <cell r="CA117">
            <v>125253822</v>
          </cell>
          <cell r="CB117" t="str">
            <v>-</v>
          </cell>
          <cell r="CC117">
            <v>801</v>
          </cell>
          <cell r="CD117" t="str">
            <v>-</v>
          </cell>
          <cell r="CE117">
            <v>634</v>
          </cell>
          <cell r="CF117" t="str">
            <v>-</v>
          </cell>
          <cell r="CG117">
            <v>0</v>
          </cell>
          <cell r="CH117" t="str">
            <v>-</v>
          </cell>
          <cell r="CI117">
            <v>273</v>
          </cell>
          <cell r="CJ117" t="str">
            <v>-</v>
          </cell>
          <cell r="CK117">
            <v>33</v>
          </cell>
          <cell r="CL117" t="str">
            <v>-</v>
          </cell>
          <cell r="CM117">
            <v>18796271</v>
          </cell>
          <cell r="CN117" t="str">
            <v>-</v>
          </cell>
          <cell r="CO117">
            <v>144050093</v>
          </cell>
          <cell r="CP117" t="str">
            <v>-</v>
          </cell>
          <cell r="CQ117">
            <v>0</v>
          </cell>
          <cell r="CR117" t="str">
            <v>-</v>
          </cell>
          <cell r="CS117">
            <v>-15</v>
          </cell>
          <cell r="CT117" t="str">
            <v>-</v>
          </cell>
          <cell r="CU117">
            <v>411</v>
          </cell>
          <cell r="CV117">
            <v>415</v>
          </cell>
          <cell r="CW117">
            <v>255</v>
          </cell>
          <cell r="CX117">
            <v>245</v>
          </cell>
          <cell r="CY117">
            <v>136</v>
          </cell>
          <cell r="CZ117">
            <v>148</v>
          </cell>
          <cell r="DA117">
            <v>86</v>
          </cell>
          <cell r="DB117">
            <v>93</v>
          </cell>
          <cell r="DC117">
            <v>51</v>
          </cell>
          <cell r="DD117">
            <v>59</v>
          </cell>
          <cell r="DE117">
            <v>59</v>
          </cell>
          <cell r="DF117">
            <v>55</v>
          </cell>
          <cell r="DG117">
            <v>196</v>
          </cell>
          <cell r="DH117">
            <v>207</v>
          </cell>
          <cell r="DI117">
            <v>31</v>
          </cell>
          <cell r="DJ117" t="str">
            <v>-</v>
          </cell>
          <cell r="DK117">
            <v>464</v>
          </cell>
          <cell r="DL117" t="str">
            <v>-</v>
          </cell>
          <cell r="DM117">
            <v>722</v>
          </cell>
          <cell r="DN117" t="str">
            <v>-</v>
          </cell>
          <cell r="DO117">
            <v>620</v>
          </cell>
          <cell r="DP117" t="str">
            <v>-</v>
          </cell>
          <cell r="DQ117">
            <v>0</v>
          </cell>
          <cell r="DR117" t="str">
            <v>-</v>
          </cell>
          <cell r="DS117">
            <v>270</v>
          </cell>
          <cell r="DT117" t="str">
            <v>-</v>
          </cell>
          <cell r="DU117">
            <v>32</v>
          </cell>
          <cell r="DV117" t="str">
            <v>-</v>
          </cell>
          <cell r="DW117">
            <v>0</v>
          </cell>
          <cell r="DX117" t="str">
            <v>-</v>
          </cell>
          <cell r="DY117">
            <v>45</v>
          </cell>
        </row>
        <row r="118">
          <cell r="C118">
            <v>700000281</v>
          </cell>
          <cell r="D118" t="str">
            <v>SECTOR PICASSO REGINA</v>
          </cell>
          <cell r="E118">
            <v>2025</v>
          </cell>
          <cell r="F118">
            <v>202515</v>
          </cell>
          <cell r="G118">
            <v>1364</v>
          </cell>
          <cell r="H118">
            <v>1456</v>
          </cell>
          <cell r="I118">
            <v>516</v>
          </cell>
          <cell r="J118" t="str">
            <v>-</v>
          </cell>
          <cell r="K118">
            <v>2</v>
          </cell>
          <cell r="L118">
            <v>7</v>
          </cell>
          <cell r="M118">
            <v>846</v>
          </cell>
          <cell r="N118">
            <v>856</v>
          </cell>
          <cell r="O118">
            <v>0</v>
          </cell>
          <cell r="P118" t="str">
            <v>-</v>
          </cell>
          <cell r="Q118">
            <v>0</v>
          </cell>
          <cell r="R118" t="str">
            <v>-</v>
          </cell>
          <cell r="S118">
            <v>3</v>
          </cell>
          <cell r="T118" t="str">
            <v>-</v>
          </cell>
          <cell r="U118">
            <v>845</v>
          </cell>
          <cell r="V118" t="str">
            <v>-</v>
          </cell>
          <cell r="W118">
            <v>1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682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419</v>
          </cell>
          <cell r="AH118" t="str">
            <v>-</v>
          </cell>
          <cell r="AI118" t="str">
            <v>-</v>
          </cell>
          <cell r="AJ118" t="str">
            <v>-</v>
          </cell>
          <cell r="AK118">
            <v>164</v>
          </cell>
          <cell r="AL118" t="str">
            <v>-</v>
          </cell>
          <cell r="AM118">
            <v>62.023460410557185</v>
          </cell>
          <cell r="AN118">
            <v>62.5</v>
          </cell>
          <cell r="AO118">
            <v>255</v>
          </cell>
          <cell r="AP118" t="str">
            <v>-</v>
          </cell>
          <cell r="AQ118">
            <v>309</v>
          </cell>
          <cell r="AR118" t="str">
            <v>-</v>
          </cell>
          <cell r="AS118">
            <v>0</v>
          </cell>
          <cell r="AT118" t="str">
            <v>-</v>
          </cell>
          <cell r="AU118">
            <v>104</v>
          </cell>
          <cell r="AV118" t="str">
            <v>-</v>
          </cell>
          <cell r="AW118">
            <v>14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745</v>
          </cell>
          <cell r="BB118">
            <v>733</v>
          </cell>
          <cell r="BC118">
            <v>54.618768328445746</v>
          </cell>
          <cell r="BD118">
            <v>53.5</v>
          </cell>
          <cell r="BE118" t="str">
            <v>-</v>
          </cell>
          <cell r="BF118" t="str">
            <v>-</v>
          </cell>
          <cell r="BG118">
            <v>493551.02</v>
          </cell>
          <cell r="BH118">
            <v>428967</v>
          </cell>
          <cell r="BI118">
            <v>417544167.11000001</v>
          </cell>
          <cell r="BJ118">
            <v>367195910</v>
          </cell>
          <cell r="BK118">
            <v>415469824</v>
          </cell>
          <cell r="BL118" t="str">
            <v>-</v>
          </cell>
          <cell r="BM118">
            <v>2074343.11</v>
          </cell>
          <cell r="BN118" t="str">
            <v>-</v>
          </cell>
          <cell r="BO118">
            <v>317441954.11000001</v>
          </cell>
          <cell r="BP118" t="str">
            <v>-</v>
          </cell>
          <cell r="BQ118">
            <v>2074343.1099999999</v>
          </cell>
          <cell r="BR118" t="str">
            <v>-</v>
          </cell>
          <cell r="BS118">
            <v>710</v>
          </cell>
          <cell r="BT118" t="str">
            <v>-</v>
          </cell>
          <cell r="BU118">
            <v>315367611</v>
          </cell>
          <cell r="BV118" t="str">
            <v>-</v>
          </cell>
          <cell r="BW118">
            <v>564</v>
          </cell>
          <cell r="BX118" t="str">
            <v>-</v>
          </cell>
          <cell r="BY118">
            <v>451</v>
          </cell>
          <cell r="BZ118" t="str">
            <v>-</v>
          </cell>
          <cell r="CA118">
            <v>87867717</v>
          </cell>
          <cell r="CB118" t="str">
            <v>-</v>
          </cell>
          <cell r="CC118">
            <v>583</v>
          </cell>
          <cell r="CD118" t="str">
            <v>-</v>
          </cell>
          <cell r="CE118">
            <v>403</v>
          </cell>
          <cell r="CF118" t="str">
            <v>-</v>
          </cell>
          <cell r="CG118">
            <v>0</v>
          </cell>
          <cell r="CH118" t="str">
            <v>-</v>
          </cell>
          <cell r="CI118">
            <v>109</v>
          </cell>
          <cell r="CJ118" t="str">
            <v>-</v>
          </cell>
          <cell r="CK118">
            <v>14</v>
          </cell>
          <cell r="CL118" t="str">
            <v>-</v>
          </cell>
          <cell r="CM118">
            <v>12234496</v>
          </cell>
          <cell r="CN118" t="str">
            <v>-</v>
          </cell>
          <cell r="CO118">
            <v>100102213</v>
          </cell>
          <cell r="CP118" t="str">
            <v>-</v>
          </cell>
          <cell r="CQ118">
            <v>0</v>
          </cell>
          <cell r="CR118" t="str">
            <v>-</v>
          </cell>
          <cell r="CS118">
            <v>-8</v>
          </cell>
          <cell r="CT118" t="str">
            <v>-</v>
          </cell>
          <cell r="CU118">
            <v>257</v>
          </cell>
          <cell r="CV118">
            <v>291</v>
          </cell>
          <cell r="CW118">
            <v>113</v>
          </cell>
          <cell r="CX118">
            <v>119</v>
          </cell>
          <cell r="CY118">
            <v>148</v>
          </cell>
          <cell r="CZ118">
            <v>121</v>
          </cell>
          <cell r="DA118">
            <v>74</v>
          </cell>
          <cell r="DB118">
            <v>67</v>
          </cell>
          <cell r="DC118">
            <v>70</v>
          </cell>
          <cell r="DD118">
            <v>75</v>
          </cell>
          <cell r="DE118">
            <v>52</v>
          </cell>
          <cell r="DF118">
            <v>53</v>
          </cell>
          <cell r="DG118">
            <v>196</v>
          </cell>
          <cell r="DH118">
            <v>195</v>
          </cell>
          <cell r="DI118">
            <v>36</v>
          </cell>
          <cell r="DJ118" t="str">
            <v>-</v>
          </cell>
          <cell r="DK118">
            <v>354</v>
          </cell>
          <cell r="DL118" t="str">
            <v>-</v>
          </cell>
          <cell r="DM118">
            <v>494</v>
          </cell>
          <cell r="DN118" t="str">
            <v>-</v>
          </cell>
          <cell r="DO118">
            <v>394</v>
          </cell>
          <cell r="DP118" t="str">
            <v>-</v>
          </cell>
          <cell r="DQ118">
            <v>0</v>
          </cell>
          <cell r="DR118" t="str">
            <v>-</v>
          </cell>
          <cell r="DS118">
            <v>108</v>
          </cell>
          <cell r="DT118" t="str">
            <v>-</v>
          </cell>
          <cell r="DU118">
            <v>14</v>
          </cell>
          <cell r="DV118" t="str">
            <v>-</v>
          </cell>
          <cell r="DW118">
            <v>0</v>
          </cell>
          <cell r="DX118" t="str">
            <v>-</v>
          </cell>
          <cell r="DY118">
            <v>44</v>
          </cell>
        </row>
        <row r="119">
          <cell r="C119">
            <v>700000287</v>
          </cell>
          <cell r="D119" t="str">
            <v>SECTOR ENERGÍA JULIANA</v>
          </cell>
          <cell r="E119">
            <v>2025</v>
          </cell>
          <cell r="F119">
            <v>202515</v>
          </cell>
          <cell r="G119">
            <v>1808</v>
          </cell>
          <cell r="H119">
            <v>1979</v>
          </cell>
          <cell r="I119">
            <v>786</v>
          </cell>
          <cell r="J119" t="str">
            <v>-</v>
          </cell>
          <cell r="K119">
            <v>3</v>
          </cell>
          <cell r="L119">
            <v>6</v>
          </cell>
          <cell r="M119">
            <v>1089</v>
          </cell>
          <cell r="N119">
            <v>1123</v>
          </cell>
          <cell r="O119">
            <v>0</v>
          </cell>
          <cell r="P119" t="str">
            <v>-</v>
          </cell>
          <cell r="Q119">
            <v>4</v>
          </cell>
          <cell r="R119" t="str">
            <v>-</v>
          </cell>
          <cell r="S119">
            <v>22</v>
          </cell>
          <cell r="T119" t="str">
            <v>-</v>
          </cell>
          <cell r="U119">
            <v>1080</v>
          </cell>
          <cell r="V119" t="str">
            <v>-</v>
          </cell>
          <cell r="W119">
            <v>5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878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>
            <v>478</v>
          </cell>
          <cell r="AH119" t="str">
            <v>-</v>
          </cell>
          <cell r="AI119" t="str">
            <v>-</v>
          </cell>
          <cell r="AJ119" t="str">
            <v>-</v>
          </cell>
          <cell r="AK119">
            <v>211</v>
          </cell>
          <cell r="AL119" t="str">
            <v>-</v>
          </cell>
          <cell r="AM119">
            <v>60.232300884955748</v>
          </cell>
          <cell r="AN119">
            <v>62</v>
          </cell>
          <cell r="AO119">
            <v>267</v>
          </cell>
          <cell r="AP119" t="str">
            <v>-</v>
          </cell>
          <cell r="AQ119">
            <v>390</v>
          </cell>
          <cell r="AR119" t="str">
            <v>-</v>
          </cell>
          <cell r="AS119">
            <v>0</v>
          </cell>
          <cell r="AT119" t="str">
            <v>-</v>
          </cell>
          <cell r="AU119">
            <v>184</v>
          </cell>
          <cell r="AV119" t="str">
            <v>-</v>
          </cell>
          <cell r="AW119">
            <v>37</v>
          </cell>
          <cell r="AX119" t="str">
            <v>-</v>
          </cell>
          <cell r="AY119" t="str">
            <v>-</v>
          </cell>
          <cell r="AZ119" t="str">
            <v>-</v>
          </cell>
          <cell r="BA119">
            <v>932</v>
          </cell>
          <cell r="BB119">
            <v>977</v>
          </cell>
          <cell r="BC119">
            <v>51.548672566371678</v>
          </cell>
          <cell r="BD119">
            <v>53.9</v>
          </cell>
          <cell r="BE119" t="str">
            <v>-</v>
          </cell>
          <cell r="BF119" t="str">
            <v>-</v>
          </cell>
          <cell r="BG119">
            <v>632622.09</v>
          </cell>
          <cell r="BH119">
            <v>543886</v>
          </cell>
          <cell r="BI119">
            <v>688925457.5</v>
          </cell>
          <cell r="BJ119">
            <v>610783883</v>
          </cell>
          <cell r="BK119">
            <v>677631777</v>
          </cell>
          <cell r="BL119" t="str">
            <v>-</v>
          </cell>
          <cell r="BM119">
            <v>11293680.5</v>
          </cell>
          <cell r="BN119" t="str">
            <v>-</v>
          </cell>
          <cell r="BO119">
            <v>543208729.5</v>
          </cell>
          <cell r="BP119" t="str">
            <v>-</v>
          </cell>
          <cell r="BQ119">
            <v>11293680.5</v>
          </cell>
          <cell r="BR119" t="str">
            <v>-</v>
          </cell>
          <cell r="BS119">
            <v>1019</v>
          </cell>
          <cell r="BT119" t="str">
            <v>-</v>
          </cell>
          <cell r="BU119">
            <v>531915049</v>
          </cell>
          <cell r="BV119" t="str">
            <v>-</v>
          </cell>
          <cell r="BW119">
            <v>741</v>
          </cell>
          <cell r="BX119" t="str">
            <v>-</v>
          </cell>
          <cell r="BY119">
            <v>597</v>
          </cell>
          <cell r="BZ119" t="str">
            <v>-</v>
          </cell>
          <cell r="CA119">
            <v>129511648</v>
          </cell>
          <cell r="CB119" t="str">
            <v>-</v>
          </cell>
          <cell r="CC119">
            <v>654</v>
          </cell>
          <cell r="CD119" t="str">
            <v>-</v>
          </cell>
          <cell r="CE119">
            <v>573</v>
          </cell>
          <cell r="CF119" t="str">
            <v>-</v>
          </cell>
          <cell r="CG119">
            <v>0</v>
          </cell>
          <cell r="CH119" t="str">
            <v>-</v>
          </cell>
          <cell r="CI119">
            <v>205</v>
          </cell>
          <cell r="CJ119" t="str">
            <v>-</v>
          </cell>
          <cell r="CK119">
            <v>40</v>
          </cell>
          <cell r="CL119" t="str">
            <v>-</v>
          </cell>
          <cell r="CM119">
            <v>16205080</v>
          </cell>
          <cell r="CN119" t="str">
            <v>-</v>
          </cell>
          <cell r="CO119">
            <v>145716728</v>
          </cell>
          <cell r="CP119" t="str">
            <v>-</v>
          </cell>
          <cell r="CQ119">
            <v>0</v>
          </cell>
          <cell r="CR119" t="str">
            <v>-</v>
          </cell>
          <cell r="CS119">
            <v>-4</v>
          </cell>
          <cell r="CT119" t="str">
            <v>-</v>
          </cell>
          <cell r="CU119">
            <v>385</v>
          </cell>
          <cell r="CV119">
            <v>347</v>
          </cell>
          <cell r="CW119">
            <v>217</v>
          </cell>
          <cell r="CX119">
            <v>206</v>
          </cell>
          <cell r="CY119">
            <v>117</v>
          </cell>
          <cell r="CZ119">
            <v>122</v>
          </cell>
          <cell r="DA119">
            <v>106</v>
          </cell>
          <cell r="DB119">
            <v>100</v>
          </cell>
          <cell r="DC119">
            <v>76</v>
          </cell>
          <cell r="DD119">
            <v>75</v>
          </cell>
          <cell r="DE119">
            <v>79</v>
          </cell>
          <cell r="DF119">
            <v>80</v>
          </cell>
          <cell r="DG119">
            <v>261</v>
          </cell>
          <cell r="DH119">
            <v>255</v>
          </cell>
          <cell r="DI119">
            <v>56</v>
          </cell>
          <cell r="DJ119" t="str">
            <v>-</v>
          </cell>
          <cell r="DK119">
            <v>459</v>
          </cell>
          <cell r="DL119" t="str">
            <v>-</v>
          </cell>
          <cell r="DM119">
            <v>563</v>
          </cell>
          <cell r="DN119" t="str">
            <v>-</v>
          </cell>
          <cell r="DO119">
            <v>541</v>
          </cell>
          <cell r="DP119" t="str">
            <v>-</v>
          </cell>
          <cell r="DQ119">
            <v>0</v>
          </cell>
          <cell r="DR119" t="str">
            <v>-</v>
          </cell>
          <cell r="DS119">
            <v>205</v>
          </cell>
          <cell r="DT119" t="str">
            <v>-</v>
          </cell>
          <cell r="DU119">
            <v>40</v>
          </cell>
          <cell r="DV119" t="str">
            <v>-</v>
          </cell>
          <cell r="DW119">
            <v>0</v>
          </cell>
          <cell r="DX119" t="str">
            <v>-</v>
          </cell>
          <cell r="DY119">
            <v>76</v>
          </cell>
        </row>
        <row r="120">
          <cell r="C120">
            <v>700000293</v>
          </cell>
          <cell r="D120" t="str">
            <v>SECTOR VIDA</v>
          </cell>
          <cell r="E120">
            <v>2025</v>
          </cell>
          <cell r="F120">
            <v>202515</v>
          </cell>
          <cell r="G120">
            <v>0</v>
          </cell>
          <cell r="H120" t="str">
            <v>-</v>
          </cell>
          <cell r="I120">
            <v>0</v>
          </cell>
          <cell r="J120" t="str">
            <v>-</v>
          </cell>
          <cell r="K120">
            <v>0</v>
          </cell>
          <cell r="L120" t="str">
            <v>-</v>
          </cell>
          <cell r="M120">
            <v>0</v>
          </cell>
          <cell r="N120" t="str">
            <v>-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0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0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0</v>
          </cell>
          <cell r="AH120" t="str">
            <v>-</v>
          </cell>
          <cell r="AI120" t="str">
            <v>-</v>
          </cell>
          <cell r="AJ120" t="str">
            <v>-</v>
          </cell>
          <cell r="AK120">
            <v>0</v>
          </cell>
          <cell r="AL120" t="str">
            <v>-</v>
          </cell>
          <cell r="AM120">
            <v>0</v>
          </cell>
          <cell r="AN120" t="str">
            <v>-</v>
          </cell>
          <cell r="AO120">
            <v>0</v>
          </cell>
          <cell r="AP120" t="str">
            <v>-</v>
          </cell>
          <cell r="AQ120">
            <v>0</v>
          </cell>
          <cell r="AR120" t="str">
            <v>-</v>
          </cell>
          <cell r="AS120">
            <v>0</v>
          </cell>
          <cell r="AT120" t="str">
            <v>-</v>
          </cell>
          <cell r="AU120">
            <v>0</v>
          </cell>
          <cell r="AV120" t="str">
            <v>-</v>
          </cell>
          <cell r="AW120">
            <v>0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0</v>
          </cell>
          <cell r="BB120" t="str">
            <v>-</v>
          </cell>
          <cell r="BC120">
            <v>0</v>
          </cell>
          <cell r="BD120" t="str">
            <v>-</v>
          </cell>
          <cell r="BE120" t="str">
            <v>-</v>
          </cell>
          <cell r="BF120" t="str">
            <v>-</v>
          </cell>
          <cell r="BG120">
            <v>0</v>
          </cell>
          <cell r="BH120" t="str">
            <v>-</v>
          </cell>
          <cell r="BI120">
            <v>0</v>
          </cell>
          <cell r="BJ120" t="str">
            <v>-</v>
          </cell>
          <cell r="BK120">
            <v>0</v>
          </cell>
          <cell r="BL120" t="str">
            <v>-</v>
          </cell>
          <cell r="BM120">
            <v>0</v>
          </cell>
          <cell r="BN120" t="str">
            <v>-</v>
          </cell>
          <cell r="BO120">
            <v>0</v>
          </cell>
          <cell r="BP120" t="str">
            <v>-</v>
          </cell>
          <cell r="BQ120">
            <v>0</v>
          </cell>
          <cell r="BR120" t="str">
            <v>-</v>
          </cell>
          <cell r="BS120">
            <v>0</v>
          </cell>
          <cell r="BT120" t="str">
            <v>-</v>
          </cell>
          <cell r="BU120">
            <v>0</v>
          </cell>
          <cell r="BV120" t="str">
            <v>-</v>
          </cell>
          <cell r="BW120">
            <v>0</v>
          </cell>
          <cell r="BX120" t="str">
            <v>-</v>
          </cell>
          <cell r="BY120">
            <v>0</v>
          </cell>
          <cell r="BZ120" t="str">
            <v>-</v>
          </cell>
          <cell r="CA120">
            <v>0</v>
          </cell>
          <cell r="CB120" t="str">
            <v>-</v>
          </cell>
          <cell r="CC120">
            <v>0</v>
          </cell>
          <cell r="CD120" t="str">
            <v>-</v>
          </cell>
          <cell r="CE120">
            <v>0</v>
          </cell>
          <cell r="CF120" t="str">
            <v>-</v>
          </cell>
          <cell r="CG120">
            <v>0</v>
          </cell>
          <cell r="CH120" t="str">
            <v>-</v>
          </cell>
          <cell r="CI120">
            <v>0</v>
          </cell>
          <cell r="CJ120" t="str">
            <v>-</v>
          </cell>
          <cell r="CK120">
            <v>0</v>
          </cell>
          <cell r="CL120" t="str">
            <v>-</v>
          </cell>
          <cell r="CM120">
            <v>0</v>
          </cell>
          <cell r="CN120" t="str">
            <v>-</v>
          </cell>
          <cell r="CO120">
            <v>0</v>
          </cell>
          <cell r="CP120" t="str">
            <v>-</v>
          </cell>
          <cell r="CQ120">
            <v>0</v>
          </cell>
          <cell r="CR120" t="str">
            <v>-</v>
          </cell>
          <cell r="CS120">
            <v>0</v>
          </cell>
          <cell r="CT120" t="str">
            <v>-</v>
          </cell>
          <cell r="CU120">
            <v>0</v>
          </cell>
          <cell r="CV120" t="str">
            <v>-</v>
          </cell>
          <cell r="CW120">
            <v>0</v>
          </cell>
          <cell r="CX120" t="str">
            <v>-</v>
          </cell>
          <cell r="CY120">
            <v>0</v>
          </cell>
          <cell r="CZ120" t="str">
            <v>-</v>
          </cell>
          <cell r="DA120">
            <v>0</v>
          </cell>
          <cell r="DB120" t="str">
            <v>-</v>
          </cell>
          <cell r="DC120">
            <v>0</v>
          </cell>
          <cell r="DD120" t="str">
            <v>-</v>
          </cell>
          <cell r="DE120">
            <v>0</v>
          </cell>
          <cell r="DF120" t="str">
            <v>-</v>
          </cell>
          <cell r="DG120">
            <v>0</v>
          </cell>
          <cell r="DH120" t="str">
            <v>-</v>
          </cell>
          <cell r="DI120">
            <v>0</v>
          </cell>
          <cell r="DJ120" t="str">
            <v>-</v>
          </cell>
          <cell r="DK120">
            <v>0</v>
          </cell>
          <cell r="DL120" t="str">
            <v>-</v>
          </cell>
          <cell r="DM120">
            <v>0</v>
          </cell>
          <cell r="DN120" t="str">
            <v>-</v>
          </cell>
          <cell r="DO120">
            <v>0</v>
          </cell>
          <cell r="DP120" t="str">
            <v>-</v>
          </cell>
          <cell r="DQ120">
            <v>0</v>
          </cell>
          <cell r="DR120" t="str">
            <v>-</v>
          </cell>
          <cell r="DS120">
            <v>0</v>
          </cell>
          <cell r="DT120" t="str">
            <v>-</v>
          </cell>
          <cell r="DU120">
            <v>0</v>
          </cell>
          <cell r="DV120" t="str">
            <v>-</v>
          </cell>
          <cell r="DW120">
            <v>0</v>
          </cell>
          <cell r="DX120" t="str">
            <v>-</v>
          </cell>
          <cell r="DY120">
            <v>0</v>
          </cell>
        </row>
        <row r="121">
          <cell r="C121">
            <v>700000295</v>
          </cell>
          <cell r="D121" t="str">
            <v xml:space="preserve"> SECTOR ARTE</v>
          </cell>
          <cell r="E121">
            <v>2025</v>
          </cell>
          <cell r="F121">
            <v>202515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>
            <v>0</v>
          </cell>
          <cell r="AL121" t="str">
            <v>-</v>
          </cell>
          <cell r="AM121">
            <v>0</v>
          </cell>
          <cell r="AN121" t="str">
            <v>-</v>
          </cell>
          <cell r="AO121">
            <v>0</v>
          </cell>
          <cell r="AP121" t="str">
            <v>-</v>
          </cell>
          <cell r="AQ121">
            <v>0</v>
          </cell>
          <cell r="AR121" t="str">
            <v>-</v>
          </cell>
          <cell r="AS121">
            <v>0</v>
          </cell>
          <cell r="AT121" t="str">
            <v>-</v>
          </cell>
          <cell r="AU121">
            <v>0</v>
          </cell>
          <cell r="AV121" t="str">
            <v>-</v>
          </cell>
          <cell r="AW121">
            <v>0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 t="str">
            <v>-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>
            <v>0</v>
          </cell>
          <cell r="BZ121" t="str">
            <v>-</v>
          </cell>
          <cell r="CA121">
            <v>0</v>
          </cell>
          <cell r="CB121" t="str">
            <v>-</v>
          </cell>
          <cell r="CC121">
            <v>0</v>
          </cell>
          <cell r="CD121" t="str">
            <v>-</v>
          </cell>
          <cell r="CE121">
            <v>0</v>
          </cell>
          <cell r="CF121" t="str">
            <v>-</v>
          </cell>
          <cell r="CG121">
            <v>0</v>
          </cell>
          <cell r="CH121" t="str">
            <v>-</v>
          </cell>
          <cell r="CI121">
            <v>0</v>
          </cell>
          <cell r="CJ121" t="str">
            <v>-</v>
          </cell>
          <cell r="CK121">
            <v>0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>
            <v>0</v>
          </cell>
          <cell r="DL121" t="str">
            <v>-</v>
          </cell>
          <cell r="DM121">
            <v>0</v>
          </cell>
          <cell r="DN121" t="str">
            <v>-</v>
          </cell>
          <cell r="DO121">
            <v>0</v>
          </cell>
          <cell r="DP121" t="str">
            <v>-</v>
          </cell>
          <cell r="DQ121">
            <v>0</v>
          </cell>
          <cell r="DR121" t="str">
            <v>-</v>
          </cell>
          <cell r="DS121">
            <v>0</v>
          </cell>
          <cell r="DT121" t="str">
            <v>-</v>
          </cell>
          <cell r="DU121">
            <v>0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</row>
        <row r="122">
          <cell r="C122">
            <v>700000297</v>
          </cell>
          <cell r="D122" t="str">
            <v>SECTOR ESENCIA</v>
          </cell>
          <cell r="E122">
            <v>2025</v>
          </cell>
          <cell r="F122">
            <v>202515</v>
          </cell>
          <cell r="G122">
            <v>0</v>
          </cell>
          <cell r="H122" t="str">
            <v>-</v>
          </cell>
          <cell r="I122">
            <v>0</v>
          </cell>
          <cell r="J122" t="str">
            <v>-</v>
          </cell>
          <cell r="K122">
            <v>0</v>
          </cell>
          <cell r="L122" t="str">
            <v>-</v>
          </cell>
          <cell r="M122">
            <v>0</v>
          </cell>
          <cell r="N122" t="str">
            <v>-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0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0</v>
          </cell>
          <cell r="AH122" t="str">
            <v>-</v>
          </cell>
          <cell r="AI122" t="str">
            <v>-</v>
          </cell>
          <cell r="AJ122" t="str">
            <v>-</v>
          </cell>
          <cell r="AK122">
            <v>0</v>
          </cell>
          <cell r="AL122" t="str">
            <v>-</v>
          </cell>
          <cell r="AM122">
            <v>0</v>
          </cell>
          <cell r="AN122" t="str">
            <v>-</v>
          </cell>
          <cell r="AO122">
            <v>0</v>
          </cell>
          <cell r="AP122" t="str">
            <v>-</v>
          </cell>
          <cell r="AQ122">
            <v>0</v>
          </cell>
          <cell r="AR122" t="str">
            <v>-</v>
          </cell>
          <cell r="AS122">
            <v>0</v>
          </cell>
          <cell r="AT122" t="str">
            <v>-</v>
          </cell>
          <cell r="AU122">
            <v>0</v>
          </cell>
          <cell r="AV122" t="str">
            <v>-</v>
          </cell>
          <cell r="AW122">
            <v>0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0</v>
          </cell>
          <cell r="BB122" t="str">
            <v>-</v>
          </cell>
          <cell r="BC122">
            <v>0</v>
          </cell>
          <cell r="BD122" t="str">
            <v>-</v>
          </cell>
          <cell r="BE122" t="str">
            <v>-</v>
          </cell>
          <cell r="BF122" t="str">
            <v>-</v>
          </cell>
          <cell r="BG122">
            <v>0</v>
          </cell>
          <cell r="BH122" t="str">
            <v>-</v>
          </cell>
          <cell r="BI122">
            <v>0</v>
          </cell>
          <cell r="BJ122" t="str">
            <v>-</v>
          </cell>
          <cell r="BK122">
            <v>0</v>
          </cell>
          <cell r="BL122" t="str">
            <v>-</v>
          </cell>
          <cell r="BM122">
            <v>0</v>
          </cell>
          <cell r="BN122" t="str">
            <v>-</v>
          </cell>
          <cell r="BO122">
            <v>0</v>
          </cell>
          <cell r="BP122" t="str">
            <v>-</v>
          </cell>
          <cell r="BQ122">
            <v>0</v>
          </cell>
          <cell r="BR122" t="str">
            <v>-</v>
          </cell>
          <cell r="BS122">
            <v>0</v>
          </cell>
          <cell r="BT122" t="str">
            <v>-</v>
          </cell>
          <cell r="BU122">
            <v>0</v>
          </cell>
          <cell r="BV122" t="str">
            <v>-</v>
          </cell>
          <cell r="BW122">
            <v>0</v>
          </cell>
          <cell r="BX122" t="str">
            <v>-</v>
          </cell>
          <cell r="BY122">
            <v>0</v>
          </cell>
          <cell r="BZ122" t="str">
            <v>-</v>
          </cell>
          <cell r="CA122">
            <v>0</v>
          </cell>
          <cell r="CB122" t="str">
            <v>-</v>
          </cell>
          <cell r="CC122">
            <v>0</v>
          </cell>
          <cell r="CD122" t="str">
            <v>-</v>
          </cell>
          <cell r="CE122">
            <v>0</v>
          </cell>
          <cell r="CF122" t="str">
            <v>-</v>
          </cell>
          <cell r="CG122">
            <v>0</v>
          </cell>
          <cell r="CH122" t="str">
            <v>-</v>
          </cell>
          <cell r="CI122">
            <v>0</v>
          </cell>
          <cell r="CJ122" t="str">
            <v>-</v>
          </cell>
          <cell r="CK122">
            <v>0</v>
          </cell>
          <cell r="CL122" t="str">
            <v>-</v>
          </cell>
          <cell r="CM122">
            <v>0</v>
          </cell>
          <cell r="CN122" t="str">
            <v>-</v>
          </cell>
          <cell r="CO122">
            <v>0</v>
          </cell>
          <cell r="CP122" t="str">
            <v>-</v>
          </cell>
          <cell r="CQ122">
            <v>0</v>
          </cell>
          <cell r="CR122" t="str">
            <v>-</v>
          </cell>
          <cell r="CS122">
            <v>0</v>
          </cell>
          <cell r="CT122" t="str">
            <v>-</v>
          </cell>
          <cell r="CU122">
            <v>0</v>
          </cell>
          <cell r="CV122" t="str">
            <v>-</v>
          </cell>
          <cell r="CW122">
            <v>0</v>
          </cell>
          <cell r="CX122" t="str">
            <v>-</v>
          </cell>
          <cell r="CY122">
            <v>0</v>
          </cell>
          <cell r="CZ122" t="str">
            <v>-</v>
          </cell>
          <cell r="DA122">
            <v>0</v>
          </cell>
          <cell r="DB122" t="str">
            <v>-</v>
          </cell>
          <cell r="DC122">
            <v>0</v>
          </cell>
          <cell r="DD122" t="str">
            <v>-</v>
          </cell>
          <cell r="DE122">
            <v>0</v>
          </cell>
          <cell r="DF122" t="str">
            <v>-</v>
          </cell>
          <cell r="DG122">
            <v>0</v>
          </cell>
          <cell r="DH122" t="str">
            <v>-</v>
          </cell>
          <cell r="DI122">
            <v>0</v>
          </cell>
          <cell r="DJ122" t="str">
            <v>-</v>
          </cell>
          <cell r="DK122">
            <v>0</v>
          </cell>
          <cell r="DL122" t="str">
            <v>-</v>
          </cell>
          <cell r="DM122">
            <v>0</v>
          </cell>
          <cell r="DN122" t="str">
            <v>-</v>
          </cell>
          <cell r="DO122">
            <v>0</v>
          </cell>
          <cell r="DP122" t="str">
            <v>-</v>
          </cell>
          <cell r="DQ122">
            <v>0</v>
          </cell>
          <cell r="DR122" t="str">
            <v>-</v>
          </cell>
          <cell r="DS122">
            <v>0</v>
          </cell>
          <cell r="DT122" t="str">
            <v>-</v>
          </cell>
          <cell r="DU122">
            <v>0</v>
          </cell>
          <cell r="DV122" t="str">
            <v>-</v>
          </cell>
          <cell r="DW122">
            <v>0</v>
          </cell>
          <cell r="DX122" t="str">
            <v>-</v>
          </cell>
          <cell r="DY122">
            <v>0</v>
          </cell>
        </row>
        <row r="123">
          <cell r="C123">
            <v>700000298</v>
          </cell>
          <cell r="D123" t="str">
            <v>SECTOR RITMOS</v>
          </cell>
          <cell r="E123">
            <v>2025</v>
          </cell>
          <cell r="F123">
            <v>202515</v>
          </cell>
          <cell r="G123">
            <v>0</v>
          </cell>
          <cell r="H123" t="str">
            <v>-</v>
          </cell>
          <cell r="I123">
            <v>0</v>
          </cell>
          <cell r="J123" t="str">
            <v>-</v>
          </cell>
          <cell r="K123">
            <v>0</v>
          </cell>
          <cell r="L123" t="str">
            <v>-</v>
          </cell>
          <cell r="M123">
            <v>0</v>
          </cell>
          <cell r="N123" t="str">
            <v>-</v>
          </cell>
          <cell r="O123">
            <v>0</v>
          </cell>
          <cell r="P123" t="str">
            <v>-</v>
          </cell>
          <cell r="Q123">
            <v>0</v>
          </cell>
          <cell r="R123" t="str">
            <v>-</v>
          </cell>
          <cell r="S123">
            <v>0</v>
          </cell>
          <cell r="T123" t="str">
            <v>-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0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0</v>
          </cell>
          <cell r="AH123" t="str">
            <v>-</v>
          </cell>
          <cell r="AI123" t="str">
            <v>-</v>
          </cell>
          <cell r="AJ123" t="str">
            <v>-</v>
          </cell>
          <cell r="AK123">
            <v>0</v>
          </cell>
          <cell r="AL123" t="str">
            <v>-</v>
          </cell>
          <cell r="AM123">
            <v>0</v>
          </cell>
          <cell r="AN123" t="str">
            <v>-</v>
          </cell>
          <cell r="AO123">
            <v>0</v>
          </cell>
          <cell r="AP123" t="str">
            <v>-</v>
          </cell>
          <cell r="AQ123">
            <v>0</v>
          </cell>
          <cell r="AR123" t="str">
            <v>-</v>
          </cell>
          <cell r="AS123">
            <v>0</v>
          </cell>
          <cell r="AT123" t="str">
            <v>-</v>
          </cell>
          <cell r="AU123">
            <v>0</v>
          </cell>
          <cell r="AV123" t="str">
            <v>-</v>
          </cell>
          <cell r="AW123">
            <v>0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0</v>
          </cell>
          <cell r="BB123" t="str">
            <v>-</v>
          </cell>
          <cell r="BC123">
            <v>0</v>
          </cell>
          <cell r="BD123" t="str">
            <v>-</v>
          </cell>
          <cell r="BE123" t="str">
            <v>-</v>
          </cell>
          <cell r="BF123" t="str">
            <v>-</v>
          </cell>
          <cell r="BG123">
            <v>0</v>
          </cell>
          <cell r="BH123" t="str">
            <v>-</v>
          </cell>
          <cell r="BI123">
            <v>0</v>
          </cell>
          <cell r="BJ123" t="str">
            <v>-</v>
          </cell>
          <cell r="BK123">
            <v>0</v>
          </cell>
          <cell r="BL123" t="str">
            <v>-</v>
          </cell>
          <cell r="BM123">
            <v>0</v>
          </cell>
          <cell r="BN123" t="str">
            <v>-</v>
          </cell>
          <cell r="BO123">
            <v>0</v>
          </cell>
          <cell r="BP123" t="str">
            <v>-</v>
          </cell>
          <cell r="BQ123">
            <v>0</v>
          </cell>
          <cell r="BR123" t="str">
            <v>-</v>
          </cell>
          <cell r="BS123">
            <v>0</v>
          </cell>
          <cell r="BT123" t="str">
            <v>-</v>
          </cell>
          <cell r="BU123">
            <v>0</v>
          </cell>
          <cell r="BV123" t="str">
            <v>-</v>
          </cell>
          <cell r="BW123">
            <v>0</v>
          </cell>
          <cell r="BX123" t="str">
            <v>-</v>
          </cell>
          <cell r="BY123">
            <v>0</v>
          </cell>
          <cell r="BZ123" t="str">
            <v>-</v>
          </cell>
          <cell r="CA123">
            <v>0</v>
          </cell>
          <cell r="CB123" t="str">
            <v>-</v>
          </cell>
          <cell r="CC123">
            <v>0</v>
          </cell>
          <cell r="CD123" t="str">
            <v>-</v>
          </cell>
          <cell r="CE123">
            <v>0</v>
          </cell>
          <cell r="CF123" t="str">
            <v>-</v>
          </cell>
          <cell r="CG123">
            <v>0</v>
          </cell>
          <cell r="CH123" t="str">
            <v>-</v>
          </cell>
          <cell r="CI123">
            <v>0</v>
          </cell>
          <cell r="CJ123" t="str">
            <v>-</v>
          </cell>
          <cell r="CK123">
            <v>0</v>
          </cell>
          <cell r="CL123" t="str">
            <v>-</v>
          </cell>
          <cell r="CM123">
            <v>0</v>
          </cell>
          <cell r="CN123" t="str">
            <v>-</v>
          </cell>
          <cell r="CO123">
            <v>0</v>
          </cell>
          <cell r="CP123" t="str">
            <v>-</v>
          </cell>
          <cell r="CQ123">
            <v>0</v>
          </cell>
          <cell r="CR123" t="str">
            <v>-</v>
          </cell>
          <cell r="CS123">
            <v>0</v>
          </cell>
          <cell r="CT123" t="str">
            <v>-</v>
          </cell>
          <cell r="CU123">
            <v>0</v>
          </cell>
          <cell r="CV123" t="str">
            <v>-</v>
          </cell>
          <cell r="CW123">
            <v>0</v>
          </cell>
          <cell r="CX123" t="str">
            <v>-</v>
          </cell>
          <cell r="CY123">
            <v>0</v>
          </cell>
          <cell r="CZ123" t="str">
            <v>-</v>
          </cell>
          <cell r="DA123">
            <v>0</v>
          </cell>
          <cell r="DB123" t="str">
            <v>-</v>
          </cell>
          <cell r="DC123">
            <v>0</v>
          </cell>
          <cell r="DD123" t="str">
            <v>-</v>
          </cell>
          <cell r="DE123">
            <v>0</v>
          </cell>
          <cell r="DF123" t="str">
            <v>-</v>
          </cell>
          <cell r="DG123">
            <v>0</v>
          </cell>
          <cell r="DH123" t="str">
            <v>-</v>
          </cell>
          <cell r="DI123">
            <v>0</v>
          </cell>
          <cell r="DJ123" t="str">
            <v>-</v>
          </cell>
          <cell r="DK123">
            <v>0</v>
          </cell>
          <cell r="DL123" t="str">
            <v>-</v>
          </cell>
          <cell r="DM123">
            <v>0</v>
          </cell>
          <cell r="DN123" t="str">
            <v>-</v>
          </cell>
          <cell r="DO123">
            <v>0</v>
          </cell>
          <cell r="DP123" t="str">
            <v>-</v>
          </cell>
          <cell r="DQ123">
            <v>0</v>
          </cell>
          <cell r="DR123" t="str">
            <v>-</v>
          </cell>
          <cell r="DS123">
            <v>0</v>
          </cell>
          <cell r="DT123" t="str">
            <v>-</v>
          </cell>
          <cell r="DU123">
            <v>0</v>
          </cell>
          <cell r="DV123" t="str">
            <v>-</v>
          </cell>
          <cell r="DW123">
            <v>0</v>
          </cell>
          <cell r="DX123" t="str">
            <v>-</v>
          </cell>
          <cell r="DY123">
            <v>0</v>
          </cell>
        </row>
        <row r="124">
          <cell r="C124">
            <v>700000299</v>
          </cell>
          <cell r="D124" t="str">
            <v>SECTOR RAÍCES</v>
          </cell>
          <cell r="E124">
            <v>2025</v>
          </cell>
          <cell r="F124">
            <v>202515</v>
          </cell>
          <cell r="G124">
            <v>0</v>
          </cell>
          <cell r="H124" t="str">
            <v>-</v>
          </cell>
          <cell r="I124">
            <v>0</v>
          </cell>
          <cell r="J124" t="str">
            <v>-</v>
          </cell>
          <cell r="K124">
            <v>0</v>
          </cell>
          <cell r="L124" t="str">
            <v>-</v>
          </cell>
          <cell r="M124">
            <v>0</v>
          </cell>
          <cell r="N124" t="str">
            <v>-</v>
          </cell>
          <cell r="O124">
            <v>0</v>
          </cell>
          <cell r="P124" t="str">
            <v>-</v>
          </cell>
          <cell r="Q124">
            <v>0</v>
          </cell>
          <cell r="R124" t="str">
            <v>-</v>
          </cell>
          <cell r="S124">
            <v>0</v>
          </cell>
          <cell r="T124" t="str">
            <v>-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0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>
            <v>0</v>
          </cell>
          <cell r="AH124" t="str">
            <v>-</v>
          </cell>
          <cell r="AI124" t="str">
            <v>-</v>
          </cell>
          <cell r="AJ124" t="str">
            <v>-</v>
          </cell>
          <cell r="AK124">
            <v>0</v>
          </cell>
          <cell r="AL124" t="str">
            <v>-</v>
          </cell>
          <cell r="AM124">
            <v>0</v>
          </cell>
          <cell r="AN124" t="str">
            <v>-</v>
          </cell>
          <cell r="AO124">
            <v>0</v>
          </cell>
          <cell r="AP124" t="str">
            <v>-</v>
          </cell>
          <cell r="AQ124">
            <v>0</v>
          </cell>
          <cell r="AR124" t="str">
            <v>-</v>
          </cell>
          <cell r="AS124">
            <v>0</v>
          </cell>
          <cell r="AT124" t="str">
            <v>-</v>
          </cell>
          <cell r="AU124">
            <v>0</v>
          </cell>
          <cell r="AV124" t="str">
            <v>-</v>
          </cell>
          <cell r="AW124">
            <v>0</v>
          </cell>
          <cell r="AX124" t="str">
            <v>-</v>
          </cell>
          <cell r="AY124" t="str">
            <v>-</v>
          </cell>
          <cell r="AZ124" t="str">
            <v>-</v>
          </cell>
          <cell r="BA124">
            <v>0</v>
          </cell>
          <cell r="BB124" t="str">
            <v>-</v>
          </cell>
          <cell r="BC124">
            <v>0</v>
          </cell>
          <cell r="BD124" t="str">
            <v>-</v>
          </cell>
          <cell r="BE124" t="str">
            <v>-</v>
          </cell>
          <cell r="BF124" t="str">
            <v>-</v>
          </cell>
          <cell r="BG124">
            <v>0</v>
          </cell>
          <cell r="BH124" t="str">
            <v>-</v>
          </cell>
          <cell r="BI124">
            <v>0</v>
          </cell>
          <cell r="BJ124" t="str">
            <v>-</v>
          </cell>
          <cell r="BK124">
            <v>0</v>
          </cell>
          <cell r="BL124" t="str">
            <v>-</v>
          </cell>
          <cell r="BM124">
            <v>0</v>
          </cell>
          <cell r="BN124" t="str">
            <v>-</v>
          </cell>
          <cell r="BO124">
            <v>0</v>
          </cell>
          <cell r="BP124" t="str">
            <v>-</v>
          </cell>
          <cell r="BQ124">
            <v>0</v>
          </cell>
          <cell r="BR124" t="str">
            <v>-</v>
          </cell>
          <cell r="BS124">
            <v>0</v>
          </cell>
          <cell r="BT124" t="str">
            <v>-</v>
          </cell>
          <cell r="BU124">
            <v>0</v>
          </cell>
          <cell r="BV124" t="str">
            <v>-</v>
          </cell>
          <cell r="BW124">
            <v>0</v>
          </cell>
          <cell r="BX124" t="str">
            <v>-</v>
          </cell>
          <cell r="BY124">
            <v>0</v>
          </cell>
          <cell r="BZ124" t="str">
            <v>-</v>
          </cell>
          <cell r="CA124">
            <v>0</v>
          </cell>
          <cell r="CB124" t="str">
            <v>-</v>
          </cell>
          <cell r="CC124">
            <v>0</v>
          </cell>
          <cell r="CD124" t="str">
            <v>-</v>
          </cell>
          <cell r="CE124">
            <v>0</v>
          </cell>
          <cell r="CF124" t="str">
            <v>-</v>
          </cell>
          <cell r="CG124">
            <v>0</v>
          </cell>
          <cell r="CH124" t="str">
            <v>-</v>
          </cell>
          <cell r="CI124">
            <v>0</v>
          </cell>
          <cell r="CJ124" t="str">
            <v>-</v>
          </cell>
          <cell r="CK124">
            <v>0</v>
          </cell>
          <cell r="CL124" t="str">
            <v>-</v>
          </cell>
          <cell r="CM124">
            <v>0</v>
          </cell>
          <cell r="CN124" t="str">
            <v>-</v>
          </cell>
          <cell r="CO124">
            <v>0</v>
          </cell>
          <cell r="CP124" t="str">
            <v>-</v>
          </cell>
          <cell r="CQ124">
            <v>0</v>
          </cell>
          <cell r="CR124" t="str">
            <v>-</v>
          </cell>
          <cell r="CS124">
            <v>0</v>
          </cell>
          <cell r="CT124" t="str">
            <v>-</v>
          </cell>
          <cell r="CU124">
            <v>0</v>
          </cell>
          <cell r="CV124" t="str">
            <v>-</v>
          </cell>
          <cell r="CW124">
            <v>0</v>
          </cell>
          <cell r="CX124" t="str">
            <v>-</v>
          </cell>
          <cell r="CY124">
            <v>0</v>
          </cell>
          <cell r="CZ124" t="str">
            <v>-</v>
          </cell>
          <cell r="DA124">
            <v>0</v>
          </cell>
          <cell r="DB124" t="str">
            <v>-</v>
          </cell>
          <cell r="DC124">
            <v>0</v>
          </cell>
          <cell r="DD124" t="str">
            <v>-</v>
          </cell>
          <cell r="DE124">
            <v>0</v>
          </cell>
          <cell r="DF124" t="str">
            <v>-</v>
          </cell>
          <cell r="DG124">
            <v>0</v>
          </cell>
          <cell r="DH124" t="str">
            <v>-</v>
          </cell>
          <cell r="DI124">
            <v>0</v>
          </cell>
          <cell r="DJ124" t="str">
            <v>-</v>
          </cell>
          <cell r="DK124">
            <v>0</v>
          </cell>
          <cell r="DL124" t="str">
            <v>-</v>
          </cell>
          <cell r="DM124">
            <v>0</v>
          </cell>
          <cell r="DN124" t="str">
            <v>-</v>
          </cell>
          <cell r="DO124">
            <v>0</v>
          </cell>
          <cell r="DP124" t="str">
            <v>-</v>
          </cell>
          <cell r="DQ124">
            <v>0</v>
          </cell>
          <cell r="DR124" t="str">
            <v>-</v>
          </cell>
          <cell r="DS124">
            <v>0</v>
          </cell>
          <cell r="DT124" t="str">
            <v>-</v>
          </cell>
          <cell r="DU124">
            <v>0</v>
          </cell>
          <cell r="DV124" t="str">
            <v>-</v>
          </cell>
          <cell r="DW124">
            <v>0</v>
          </cell>
          <cell r="DX124" t="str">
            <v>-</v>
          </cell>
          <cell r="DY124">
            <v>0</v>
          </cell>
        </row>
        <row r="125">
          <cell r="C125">
            <v>700000301</v>
          </cell>
          <cell r="D125" t="str">
            <v>SECTOR DESTINOS</v>
          </cell>
          <cell r="E125">
            <v>2025</v>
          </cell>
          <cell r="F125">
            <v>202515</v>
          </cell>
          <cell r="G125">
            <v>0</v>
          </cell>
          <cell r="H125" t="str">
            <v>-</v>
          </cell>
          <cell r="I125">
            <v>0</v>
          </cell>
          <cell r="J125" t="str">
            <v>-</v>
          </cell>
          <cell r="K125">
            <v>0</v>
          </cell>
          <cell r="L125" t="str">
            <v>-</v>
          </cell>
          <cell r="M125">
            <v>0</v>
          </cell>
          <cell r="N125" t="str">
            <v>-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0</v>
          </cell>
          <cell r="T125" t="str">
            <v>-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0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0</v>
          </cell>
          <cell r="AH125" t="str">
            <v>-</v>
          </cell>
          <cell r="AI125" t="str">
            <v>-</v>
          </cell>
          <cell r="AJ125" t="str">
            <v>-</v>
          </cell>
          <cell r="AK125">
            <v>0</v>
          </cell>
          <cell r="AL125" t="str">
            <v>-</v>
          </cell>
          <cell r="AM125">
            <v>0</v>
          </cell>
          <cell r="AN125" t="str">
            <v>-</v>
          </cell>
          <cell r="AO125">
            <v>0</v>
          </cell>
          <cell r="AP125" t="str">
            <v>-</v>
          </cell>
          <cell r="AQ125">
            <v>0</v>
          </cell>
          <cell r="AR125" t="str">
            <v>-</v>
          </cell>
          <cell r="AS125">
            <v>0</v>
          </cell>
          <cell r="AT125" t="str">
            <v>-</v>
          </cell>
          <cell r="AU125">
            <v>0</v>
          </cell>
          <cell r="AV125" t="str">
            <v>-</v>
          </cell>
          <cell r="AW125">
            <v>0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0</v>
          </cell>
          <cell r="BB125" t="str">
            <v>-</v>
          </cell>
          <cell r="BC125">
            <v>0</v>
          </cell>
          <cell r="BD125" t="str">
            <v>-</v>
          </cell>
          <cell r="BE125" t="str">
            <v>-</v>
          </cell>
          <cell r="BF125" t="str">
            <v>-</v>
          </cell>
          <cell r="BG125">
            <v>0</v>
          </cell>
          <cell r="BH125" t="str">
            <v>-</v>
          </cell>
          <cell r="BI125">
            <v>0</v>
          </cell>
          <cell r="BJ125" t="str">
            <v>-</v>
          </cell>
          <cell r="BK125">
            <v>0</v>
          </cell>
          <cell r="BL125" t="str">
            <v>-</v>
          </cell>
          <cell r="BM125">
            <v>0</v>
          </cell>
          <cell r="BN125" t="str">
            <v>-</v>
          </cell>
          <cell r="BO125">
            <v>0</v>
          </cell>
          <cell r="BP125" t="str">
            <v>-</v>
          </cell>
          <cell r="BQ125">
            <v>0</v>
          </cell>
          <cell r="BR125" t="str">
            <v>-</v>
          </cell>
          <cell r="BS125">
            <v>0</v>
          </cell>
          <cell r="BT125" t="str">
            <v>-</v>
          </cell>
          <cell r="BU125">
            <v>0</v>
          </cell>
          <cell r="BV125" t="str">
            <v>-</v>
          </cell>
          <cell r="BW125">
            <v>0</v>
          </cell>
          <cell r="BX125" t="str">
            <v>-</v>
          </cell>
          <cell r="BY125">
            <v>0</v>
          </cell>
          <cell r="BZ125" t="str">
            <v>-</v>
          </cell>
          <cell r="CA125">
            <v>0</v>
          </cell>
          <cell r="CB125" t="str">
            <v>-</v>
          </cell>
          <cell r="CC125">
            <v>0</v>
          </cell>
          <cell r="CD125" t="str">
            <v>-</v>
          </cell>
          <cell r="CE125">
            <v>0</v>
          </cell>
          <cell r="CF125" t="str">
            <v>-</v>
          </cell>
          <cell r="CG125">
            <v>0</v>
          </cell>
          <cell r="CH125" t="str">
            <v>-</v>
          </cell>
          <cell r="CI125">
            <v>0</v>
          </cell>
          <cell r="CJ125" t="str">
            <v>-</v>
          </cell>
          <cell r="CK125">
            <v>0</v>
          </cell>
          <cell r="CL125" t="str">
            <v>-</v>
          </cell>
          <cell r="CM125">
            <v>0</v>
          </cell>
          <cell r="CN125" t="str">
            <v>-</v>
          </cell>
          <cell r="CO125">
            <v>0</v>
          </cell>
          <cell r="CP125" t="str">
            <v>-</v>
          </cell>
          <cell r="CQ125">
            <v>0</v>
          </cell>
          <cell r="CR125" t="str">
            <v>-</v>
          </cell>
          <cell r="CS125">
            <v>0</v>
          </cell>
          <cell r="CT125" t="str">
            <v>-</v>
          </cell>
          <cell r="CU125">
            <v>0</v>
          </cell>
          <cell r="CV125" t="str">
            <v>-</v>
          </cell>
          <cell r="CW125">
            <v>0</v>
          </cell>
          <cell r="CX125" t="str">
            <v>-</v>
          </cell>
          <cell r="CY125">
            <v>0</v>
          </cell>
          <cell r="CZ125" t="str">
            <v>-</v>
          </cell>
          <cell r="DA125">
            <v>0</v>
          </cell>
          <cell r="DB125" t="str">
            <v>-</v>
          </cell>
          <cell r="DC125">
            <v>0</v>
          </cell>
          <cell r="DD125" t="str">
            <v>-</v>
          </cell>
          <cell r="DE125">
            <v>0</v>
          </cell>
          <cell r="DF125" t="str">
            <v>-</v>
          </cell>
          <cell r="DG125">
            <v>0</v>
          </cell>
          <cell r="DH125" t="str">
            <v>-</v>
          </cell>
          <cell r="DI125">
            <v>0</v>
          </cell>
          <cell r="DJ125" t="str">
            <v>-</v>
          </cell>
          <cell r="DK125">
            <v>0</v>
          </cell>
          <cell r="DL125" t="str">
            <v>-</v>
          </cell>
          <cell r="DM125">
            <v>0</v>
          </cell>
          <cell r="DN125" t="str">
            <v>-</v>
          </cell>
          <cell r="DO125">
            <v>0</v>
          </cell>
          <cell r="DP125" t="str">
            <v>-</v>
          </cell>
          <cell r="DQ125">
            <v>0</v>
          </cell>
          <cell r="DR125" t="str">
            <v>-</v>
          </cell>
          <cell r="DS125">
            <v>0</v>
          </cell>
          <cell r="DT125" t="str">
            <v>-</v>
          </cell>
          <cell r="DU125">
            <v>0</v>
          </cell>
          <cell r="DV125" t="str">
            <v>-</v>
          </cell>
          <cell r="DW125">
            <v>0</v>
          </cell>
          <cell r="DX125" t="str">
            <v>-</v>
          </cell>
          <cell r="DY125">
            <v>0</v>
          </cell>
        </row>
        <row r="126">
          <cell r="C126">
            <v>700000305</v>
          </cell>
          <cell r="D126" t="str">
            <v>SECTOR PRUEBA COMBINADO</v>
          </cell>
          <cell r="E126">
            <v>2025</v>
          </cell>
          <cell r="F126">
            <v>202515</v>
          </cell>
          <cell r="G126">
            <v>0</v>
          </cell>
          <cell r="H126" t="str">
            <v>-</v>
          </cell>
          <cell r="I126">
            <v>0</v>
          </cell>
          <cell r="J126" t="str">
            <v>-</v>
          </cell>
          <cell r="K126">
            <v>0</v>
          </cell>
          <cell r="L126" t="str">
            <v>-</v>
          </cell>
          <cell r="M126">
            <v>0</v>
          </cell>
          <cell r="N126" t="str">
            <v>-</v>
          </cell>
          <cell r="O126">
            <v>0</v>
          </cell>
          <cell r="P126" t="str">
            <v>-</v>
          </cell>
          <cell r="Q126">
            <v>0</v>
          </cell>
          <cell r="R126" t="str">
            <v>-</v>
          </cell>
          <cell r="S126">
            <v>0</v>
          </cell>
          <cell r="T126" t="str">
            <v>-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 t="str">
            <v>-</v>
          </cell>
          <cell r="Z126" t="str">
            <v>-</v>
          </cell>
          <cell r="AA126">
            <v>0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>
            <v>0</v>
          </cell>
          <cell r="AH126" t="str">
            <v>-</v>
          </cell>
          <cell r="AI126" t="str">
            <v>-</v>
          </cell>
          <cell r="AJ126" t="str">
            <v>-</v>
          </cell>
          <cell r="AK126">
            <v>0</v>
          </cell>
          <cell r="AL126" t="str">
            <v>-</v>
          </cell>
          <cell r="AM126">
            <v>0</v>
          </cell>
          <cell r="AN126" t="str">
            <v>-</v>
          </cell>
          <cell r="AO126">
            <v>0</v>
          </cell>
          <cell r="AP126" t="str">
            <v>-</v>
          </cell>
          <cell r="AQ126">
            <v>0</v>
          </cell>
          <cell r="AR126" t="str">
            <v>-</v>
          </cell>
          <cell r="AS126">
            <v>0</v>
          </cell>
          <cell r="AT126" t="str">
            <v>-</v>
          </cell>
          <cell r="AU126">
            <v>0</v>
          </cell>
          <cell r="AV126" t="str">
            <v>-</v>
          </cell>
          <cell r="AW126">
            <v>0</v>
          </cell>
          <cell r="AX126" t="str">
            <v>-</v>
          </cell>
          <cell r="AY126" t="str">
            <v>-</v>
          </cell>
          <cell r="AZ126" t="str">
            <v>-</v>
          </cell>
          <cell r="BA126">
            <v>0</v>
          </cell>
          <cell r="BB126" t="str">
            <v>-</v>
          </cell>
          <cell r="BC126">
            <v>0</v>
          </cell>
          <cell r="BD126" t="str">
            <v>-</v>
          </cell>
          <cell r="BE126" t="str">
            <v>-</v>
          </cell>
          <cell r="BF126" t="str">
            <v>-</v>
          </cell>
          <cell r="BG126">
            <v>0</v>
          </cell>
          <cell r="BH126" t="str">
            <v>-</v>
          </cell>
          <cell r="BI126">
            <v>0</v>
          </cell>
          <cell r="BJ126" t="str">
            <v>-</v>
          </cell>
          <cell r="BK126">
            <v>0</v>
          </cell>
          <cell r="BL126" t="str">
            <v>-</v>
          </cell>
          <cell r="BM126">
            <v>0</v>
          </cell>
          <cell r="BN126" t="str">
            <v>-</v>
          </cell>
          <cell r="BO126">
            <v>0</v>
          </cell>
          <cell r="BP126" t="str">
            <v>-</v>
          </cell>
          <cell r="BQ126">
            <v>0</v>
          </cell>
          <cell r="BR126" t="str">
            <v>-</v>
          </cell>
          <cell r="BS126">
            <v>0</v>
          </cell>
          <cell r="BT126" t="str">
            <v>-</v>
          </cell>
          <cell r="BU126">
            <v>0</v>
          </cell>
          <cell r="BV126" t="str">
            <v>-</v>
          </cell>
          <cell r="BW126">
            <v>0</v>
          </cell>
          <cell r="BX126" t="str">
            <v>-</v>
          </cell>
          <cell r="BY126">
            <v>0</v>
          </cell>
          <cell r="BZ126" t="str">
            <v>-</v>
          </cell>
          <cell r="CA126">
            <v>0</v>
          </cell>
          <cell r="CB126" t="str">
            <v>-</v>
          </cell>
          <cell r="CC126">
            <v>0</v>
          </cell>
          <cell r="CD126" t="str">
            <v>-</v>
          </cell>
          <cell r="CE126">
            <v>0</v>
          </cell>
          <cell r="CF126" t="str">
            <v>-</v>
          </cell>
          <cell r="CG126">
            <v>0</v>
          </cell>
          <cell r="CH126" t="str">
            <v>-</v>
          </cell>
          <cell r="CI126">
            <v>0</v>
          </cell>
          <cell r="CJ126" t="str">
            <v>-</v>
          </cell>
          <cell r="CK126">
            <v>0</v>
          </cell>
          <cell r="CL126" t="str">
            <v>-</v>
          </cell>
          <cell r="CM126">
            <v>0</v>
          </cell>
          <cell r="CN126" t="str">
            <v>-</v>
          </cell>
          <cell r="CO126">
            <v>0</v>
          </cell>
          <cell r="CP126" t="str">
            <v>-</v>
          </cell>
          <cell r="CQ126">
            <v>0</v>
          </cell>
          <cell r="CR126" t="str">
            <v>-</v>
          </cell>
          <cell r="CS126">
            <v>0</v>
          </cell>
          <cell r="CT126" t="str">
            <v>-</v>
          </cell>
          <cell r="CU126">
            <v>0</v>
          </cell>
          <cell r="CV126" t="str">
            <v>-</v>
          </cell>
          <cell r="CW126">
            <v>0</v>
          </cell>
          <cell r="CX126" t="str">
            <v>-</v>
          </cell>
          <cell r="CY126">
            <v>0</v>
          </cell>
          <cell r="CZ126" t="str">
            <v>-</v>
          </cell>
          <cell r="DA126">
            <v>0</v>
          </cell>
          <cell r="DB126" t="str">
            <v>-</v>
          </cell>
          <cell r="DC126">
            <v>0</v>
          </cell>
          <cell r="DD126" t="str">
            <v>-</v>
          </cell>
          <cell r="DE126">
            <v>0</v>
          </cell>
          <cell r="DF126" t="str">
            <v>-</v>
          </cell>
          <cell r="DG126">
            <v>0</v>
          </cell>
          <cell r="DH126" t="str">
            <v>-</v>
          </cell>
          <cell r="DI126">
            <v>0</v>
          </cell>
          <cell r="DJ126" t="str">
            <v>-</v>
          </cell>
          <cell r="DK126">
            <v>0</v>
          </cell>
          <cell r="DL126" t="str">
            <v>-</v>
          </cell>
          <cell r="DM126">
            <v>0</v>
          </cell>
          <cell r="DN126" t="str">
            <v>-</v>
          </cell>
          <cell r="DO126">
            <v>0</v>
          </cell>
          <cell r="DP126" t="str">
            <v>-</v>
          </cell>
          <cell r="DQ126">
            <v>0</v>
          </cell>
          <cell r="DR126" t="str">
            <v>-</v>
          </cell>
          <cell r="DS126">
            <v>0</v>
          </cell>
          <cell r="DT126" t="str">
            <v>-</v>
          </cell>
          <cell r="DU126">
            <v>0</v>
          </cell>
          <cell r="DV126" t="str">
            <v>-</v>
          </cell>
          <cell r="DW126">
            <v>0</v>
          </cell>
          <cell r="DX126" t="str">
            <v>-</v>
          </cell>
          <cell r="DY126">
            <v>0</v>
          </cell>
        </row>
        <row r="127">
          <cell r="C127">
            <v>700000403</v>
          </cell>
          <cell r="D127" t="str">
            <v>SECTOR RIVERA CAROLINA</v>
          </cell>
          <cell r="E127">
            <v>2025</v>
          </cell>
          <cell r="F127">
            <v>202515</v>
          </cell>
          <cell r="G127">
            <v>0</v>
          </cell>
          <cell r="H127" t="str">
            <v>-</v>
          </cell>
          <cell r="I127">
            <v>0</v>
          </cell>
          <cell r="J127" t="str">
            <v>-</v>
          </cell>
          <cell r="K127">
            <v>0</v>
          </cell>
          <cell r="L127" t="str">
            <v>-</v>
          </cell>
          <cell r="M127">
            <v>0</v>
          </cell>
          <cell r="N127" t="str">
            <v>-</v>
          </cell>
          <cell r="O127">
            <v>0</v>
          </cell>
          <cell r="P127" t="str">
            <v>-</v>
          </cell>
          <cell r="Q127">
            <v>0</v>
          </cell>
          <cell r="R127" t="str">
            <v>-</v>
          </cell>
          <cell r="S127">
            <v>0</v>
          </cell>
          <cell r="T127" t="str">
            <v>-</v>
          </cell>
          <cell r="U127">
            <v>0</v>
          </cell>
          <cell r="V127" t="str">
            <v>-</v>
          </cell>
          <cell r="W127">
            <v>0</v>
          </cell>
          <cell r="X127" t="str">
            <v>-</v>
          </cell>
          <cell r="Y127" t="str">
            <v>-</v>
          </cell>
          <cell r="Z127" t="str">
            <v>-</v>
          </cell>
          <cell r="AA127">
            <v>0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0</v>
          </cell>
          <cell r="AH127" t="str">
            <v>-</v>
          </cell>
          <cell r="AI127" t="str">
            <v>-</v>
          </cell>
          <cell r="AJ127" t="str">
            <v>-</v>
          </cell>
          <cell r="AK127">
            <v>0</v>
          </cell>
          <cell r="AL127" t="str">
            <v>-</v>
          </cell>
          <cell r="AM127">
            <v>0</v>
          </cell>
          <cell r="AN127" t="str">
            <v>-</v>
          </cell>
          <cell r="AO127">
            <v>0</v>
          </cell>
          <cell r="AP127" t="str">
            <v>-</v>
          </cell>
          <cell r="AQ127">
            <v>0</v>
          </cell>
          <cell r="AR127" t="str">
            <v>-</v>
          </cell>
          <cell r="AS127">
            <v>0</v>
          </cell>
          <cell r="AT127" t="str">
            <v>-</v>
          </cell>
          <cell r="AU127">
            <v>0</v>
          </cell>
          <cell r="AV127" t="str">
            <v>-</v>
          </cell>
          <cell r="AW127">
            <v>0</v>
          </cell>
          <cell r="AX127" t="str">
            <v>-</v>
          </cell>
          <cell r="AY127" t="str">
            <v>-</v>
          </cell>
          <cell r="AZ127" t="str">
            <v>-</v>
          </cell>
          <cell r="BA127">
            <v>0</v>
          </cell>
          <cell r="BB127" t="str">
            <v>-</v>
          </cell>
          <cell r="BC127">
            <v>0</v>
          </cell>
          <cell r="BD127" t="str">
            <v>-</v>
          </cell>
          <cell r="BE127" t="str">
            <v>-</v>
          </cell>
          <cell r="BF127" t="str">
            <v>-</v>
          </cell>
          <cell r="BG127">
            <v>0</v>
          </cell>
          <cell r="BH127" t="str">
            <v>-</v>
          </cell>
          <cell r="BI127">
            <v>0</v>
          </cell>
          <cell r="BJ127" t="str">
            <v>-</v>
          </cell>
          <cell r="BK127">
            <v>0</v>
          </cell>
          <cell r="BL127" t="str">
            <v>-</v>
          </cell>
          <cell r="BM127">
            <v>0</v>
          </cell>
          <cell r="BN127" t="str">
            <v>-</v>
          </cell>
          <cell r="BO127">
            <v>0</v>
          </cell>
          <cell r="BP127" t="str">
            <v>-</v>
          </cell>
          <cell r="BQ127">
            <v>0</v>
          </cell>
          <cell r="BR127" t="str">
            <v>-</v>
          </cell>
          <cell r="BS127">
            <v>0</v>
          </cell>
          <cell r="BT127" t="str">
            <v>-</v>
          </cell>
          <cell r="BU127">
            <v>0</v>
          </cell>
          <cell r="BV127" t="str">
            <v>-</v>
          </cell>
          <cell r="BW127">
            <v>0</v>
          </cell>
          <cell r="BX127" t="str">
            <v>-</v>
          </cell>
          <cell r="BY127">
            <v>0</v>
          </cell>
          <cell r="BZ127" t="str">
            <v>-</v>
          </cell>
          <cell r="CA127">
            <v>0</v>
          </cell>
          <cell r="CB127" t="str">
            <v>-</v>
          </cell>
          <cell r="CC127">
            <v>0</v>
          </cell>
          <cell r="CD127" t="str">
            <v>-</v>
          </cell>
          <cell r="CE127">
            <v>0</v>
          </cell>
          <cell r="CF127" t="str">
            <v>-</v>
          </cell>
          <cell r="CG127">
            <v>0</v>
          </cell>
          <cell r="CH127" t="str">
            <v>-</v>
          </cell>
          <cell r="CI127">
            <v>0</v>
          </cell>
          <cell r="CJ127" t="str">
            <v>-</v>
          </cell>
          <cell r="CK127">
            <v>0</v>
          </cell>
          <cell r="CL127" t="str">
            <v>-</v>
          </cell>
          <cell r="CM127">
            <v>0</v>
          </cell>
          <cell r="CN127" t="str">
            <v>-</v>
          </cell>
          <cell r="CO127">
            <v>0</v>
          </cell>
          <cell r="CP127" t="str">
            <v>-</v>
          </cell>
          <cell r="CQ127">
            <v>0</v>
          </cell>
          <cell r="CR127" t="str">
            <v>-</v>
          </cell>
          <cell r="CS127">
            <v>0</v>
          </cell>
          <cell r="CT127" t="str">
            <v>-</v>
          </cell>
          <cell r="CU127">
            <v>0</v>
          </cell>
          <cell r="CV127" t="str">
            <v>-</v>
          </cell>
          <cell r="CW127">
            <v>0</v>
          </cell>
          <cell r="CX127" t="str">
            <v>-</v>
          </cell>
          <cell r="CY127">
            <v>0</v>
          </cell>
          <cell r="CZ127" t="str">
            <v>-</v>
          </cell>
          <cell r="DA127">
            <v>0</v>
          </cell>
          <cell r="DB127" t="str">
            <v>-</v>
          </cell>
          <cell r="DC127">
            <v>0</v>
          </cell>
          <cell r="DD127" t="str">
            <v>-</v>
          </cell>
          <cell r="DE127">
            <v>0</v>
          </cell>
          <cell r="DF127" t="str">
            <v>-</v>
          </cell>
          <cell r="DG127">
            <v>0</v>
          </cell>
          <cell r="DH127" t="str">
            <v>-</v>
          </cell>
          <cell r="DI127">
            <v>0</v>
          </cell>
          <cell r="DJ127" t="str">
            <v>-</v>
          </cell>
          <cell r="DK127">
            <v>0</v>
          </cell>
          <cell r="DL127" t="str">
            <v>-</v>
          </cell>
          <cell r="DM127">
            <v>0</v>
          </cell>
          <cell r="DN127" t="str">
            <v>-</v>
          </cell>
          <cell r="DO127">
            <v>0</v>
          </cell>
          <cell r="DP127" t="str">
            <v>-</v>
          </cell>
          <cell r="DQ127">
            <v>0</v>
          </cell>
          <cell r="DR127" t="str">
            <v>-</v>
          </cell>
          <cell r="DS127">
            <v>0</v>
          </cell>
          <cell r="DT127" t="str">
            <v>-</v>
          </cell>
          <cell r="DU127">
            <v>0</v>
          </cell>
          <cell r="DV127" t="str">
            <v>-</v>
          </cell>
          <cell r="DW127">
            <v>0</v>
          </cell>
          <cell r="DX127" t="str">
            <v>-</v>
          </cell>
          <cell r="DY127">
            <v>0</v>
          </cell>
        </row>
        <row r="128">
          <cell r="C128">
            <v>700000404</v>
          </cell>
          <cell r="D128" t="str">
            <v>Sector TERMALES Malca</v>
          </cell>
          <cell r="E128">
            <v>2025</v>
          </cell>
          <cell r="F128">
            <v>202515</v>
          </cell>
          <cell r="G128">
            <v>2058</v>
          </cell>
          <cell r="H128">
            <v>2198</v>
          </cell>
          <cell r="I128">
            <v>942</v>
          </cell>
          <cell r="J128" t="str">
            <v>-</v>
          </cell>
          <cell r="K128">
            <v>-30</v>
          </cell>
          <cell r="L128">
            <v>6</v>
          </cell>
          <cell r="M128">
            <v>1389</v>
          </cell>
          <cell r="N128">
            <v>1380</v>
          </cell>
          <cell r="O128">
            <v>0</v>
          </cell>
          <cell r="P128" t="str">
            <v>-</v>
          </cell>
          <cell r="Q128">
            <v>1</v>
          </cell>
          <cell r="R128" t="str">
            <v>-</v>
          </cell>
          <cell r="S128">
            <v>2</v>
          </cell>
          <cell r="T128" t="str">
            <v>-</v>
          </cell>
          <cell r="U128">
            <v>1387</v>
          </cell>
          <cell r="V128" t="str">
            <v>-</v>
          </cell>
          <cell r="W128">
            <v>1</v>
          </cell>
          <cell r="X128" t="str">
            <v>-</v>
          </cell>
          <cell r="Y128" t="str">
            <v>-</v>
          </cell>
          <cell r="Z128" t="str">
            <v>-</v>
          </cell>
          <cell r="AA128">
            <v>1167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581</v>
          </cell>
          <cell r="AH128" t="str">
            <v>-</v>
          </cell>
          <cell r="AI128" t="str">
            <v>-</v>
          </cell>
          <cell r="AJ128" t="str">
            <v>-</v>
          </cell>
          <cell r="AK128">
            <v>222</v>
          </cell>
          <cell r="AL128" t="str">
            <v>-</v>
          </cell>
          <cell r="AM128">
            <v>67.492711370262398</v>
          </cell>
          <cell r="AN128">
            <v>65.900000000000006</v>
          </cell>
          <cell r="AO128">
            <v>359</v>
          </cell>
          <cell r="AP128" t="str">
            <v>-</v>
          </cell>
          <cell r="AQ128">
            <v>578</v>
          </cell>
          <cell r="AR128" t="str">
            <v>-</v>
          </cell>
          <cell r="AS128">
            <v>0</v>
          </cell>
          <cell r="AT128" t="str">
            <v>-</v>
          </cell>
          <cell r="AU128">
            <v>199</v>
          </cell>
          <cell r="AV128" t="str">
            <v>-</v>
          </cell>
          <cell r="AW128">
            <v>31</v>
          </cell>
          <cell r="AX128" t="str">
            <v>-</v>
          </cell>
          <cell r="AY128" t="str">
            <v>-</v>
          </cell>
          <cell r="AZ128" t="str">
            <v>-</v>
          </cell>
          <cell r="BA128">
            <v>1262</v>
          </cell>
          <cell r="BB128">
            <v>1223</v>
          </cell>
          <cell r="BC128">
            <v>61.32167152575316</v>
          </cell>
          <cell r="BD128">
            <v>58.4</v>
          </cell>
          <cell r="BE128" t="str">
            <v>-</v>
          </cell>
          <cell r="BF128" t="str">
            <v>-</v>
          </cell>
          <cell r="BG128">
            <v>521940.7</v>
          </cell>
          <cell r="BH128">
            <v>486865</v>
          </cell>
          <cell r="BI128">
            <v>724975632.79999995</v>
          </cell>
          <cell r="BJ128">
            <v>671873897</v>
          </cell>
          <cell r="BK128">
            <v>722893438</v>
          </cell>
          <cell r="BL128" t="str">
            <v>-</v>
          </cell>
          <cell r="BM128">
            <v>2082194.7999999998</v>
          </cell>
          <cell r="BN128" t="str">
            <v>-</v>
          </cell>
          <cell r="BO128">
            <v>398416203.80000001</v>
          </cell>
          <cell r="BP128" t="str">
            <v>-</v>
          </cell>
          <cell r="BQ128">
            <v>2082194.8</v>
          </cell>
          <cell r="BR128" t="str">
            <v>-</v>
          </cell>
          <cell r="BS128">
            <v>1057</v>
          </cell>
          <cell r="BT128" t="str">
            <v>-</v>
          </cell>
          <cell r="BU128">
            <v>396334009</v>
          </cell>
          <cell r="BV128" t="str">
            <v>-</v>
          </cell>
          <cell r="BW128">
            <v>1259</v>
          </cell>
          <cell r="BX128" t="str">
            <v>-</v>
          </cell>
          <cell r="BY128">
            <v>625</v>
          </cell>
          <cell r="BZ128" t="str">
            <v>-</v>
          </cell>
          <cell r="CA128">
            <v>300399219</v>
          </cell>
          <cell r="CB128" t="str">
            <v>-</v>
          </cell>
          <cell r="CC128">
            <v>683</v>
          </cell>
          <cell r="CD128" t="str">
            <v>-</v>
          </cell>
          <cell r="CE128">
            <v>723</v>
          </cell>
          <cell r="CF128" t="str">
            <v>-</v>
          </cell>
          <cell r="CG128">
            <v>0</v>
          </cell>
          <cell r="CH128" t="str">
            <v>-</v>
          </cell>
          <cell r="CI128">
            <v>219</v>
          </cell>
          <cell r="CJ128" t="str">
            <v>-</v>
          </cell>
          <cell r="CK128">
            <v>31</v>
          </cell>
          <cell r="CL128" t="str">
            <v>-</v>
          </cell>
          <cell r="CM128">
            <v>25781609</v>
          </cell>
          <cell r="CN128" t="str">
            <v>-</v>
          </cell>
          <cell r="CO128">
            <v>326180828</v>
          </cell>
          <cell r="CP128" t="str">
            <v>-</v>
          </cell>
          <cell r="CQ128">
            <v>0</v>
          </cell>
          <cell r="CR128" t="str">
            <v>-</v>
          </cell>
          <cell r="CS128">
            <v>0</v>
          </cell>
          <cell r="CT128" t="str">
            <v>-</v>
          </cell>
          <cell r="CU128">
            <v>365</v>
          </cell>
          <cell r="CV128">
            <v>392</v>
          </cell>
          <cell r="CW128">
            <v>177</v>
          </cell>
          <cell r="CX128">
            <v>183</v>
          </cell>
          <cell r="CY128">
            <v>127</v>
          </cell>
          <cell r="CZ128">
            <v>133</v>
          </cell>
          <cell r="DA128">
            <v>106</v>
          </cell>
          <cell r="DB128">
            <v>99</v>
          </cell>
          <cell r="DC128">
            <v>64</v>
          </cell>
          <cell r="DD128">
            <v>58</v>
          </cell>
          <cell r="DE128">
            <v>53</v>
          </cell>
          <cell r="DF128">
            <v>53</v>
          </cell>
          <cell r="DG128">
            <v>223</v>
          </cell>
          <cell r="DH128">
            <v>210</v>
          </cell>
          <cell r="DI128">
            <v>52</v>
          </cell>
          <cell r="DJ128" t="str">
            <v>-</v>
          </cell>
          <cell r="DK128">
            <v>497</v>
          </cell>
          <cell r="DL128" t="str">
            <v>-</v>
          </cell>
          <cell r="DM128">
            <v>619</v>
          </cell>
          <cell r="DN128" t="str">
            <v>-</v>
          </cell>
          <cell r="DO128">
            <v>696</v>
          </cell>
          <cell r="DP128" t="str">
            <v>-</v>
          </cell>
          <cell r="DQ128">
            <v>0</v>
          </cell>
          <cell r="DR128" t="str">
            <v>-</v>
          </cell>
          <cell r="DS128">
            <v>215</v>
          </cell>
          <cell r="DT128" t="str">
            <v>-</v>
          </cell>
          <cell r="DU128">
            <v>31</v>
          </cell>
          <cell r="DV128" t="str">
            <v>-</v>
          </cell>
          <cell r="DW128">
            <v>0</v>
          </cell>
          <cell r="DX128" t="str">
            <v>-</v>
          </cell>
          <cell r="DY128">
            <v>56</v>
          </cell>
        </row>
        <row r="129">
          <cell r="C129">
            <v>700000405</v>
          </cell>
          <cell r="D129" t="str">
            <v>Sector CORRIENTE Silvia</v>
          </cell>
          <cell r="E129">
            <v>2025</v>
          </cell>
          <cell r="F129">
            <v>202515</v>
          </cell>
          <cell r="G129">
            <v>1812</v>
          </cell>
          <cell r="H129">
            <v>1858</v>
          </cell>
          <cell r="I129">
            <v>750</v>
          </cell>
          <cell r="J129" t="str">
            <v>-</v>
          </cell>
          <cell r="K129">
            <v>-7</v>
          </cell>
          <cell r="L129">
            <v>6</v>
          </cell>
          <cell r="M129">
            <v>1202</v>
          </cell>
          <cell r="N129">
            <v>1204</v>
          </cell>
          <cell r="O129">
            <v>0</v>
          </cell>
          <cell r="P129" t="str">
            <v>-</v>
          </cell>
          <cell r="Q129">
            <v>0</v>
          </cell>
          <cell r="R129" t="str">
            <v>-</v>
          </cell>
          <cell r="S129">
            <v>2</v>
          </cell>
          <cell r="T129" t="str">
            <v>-</v>
          </cell>
          <cell r="U129">
            <v>1201</v>
          </cell>
          <cell r="V129" t="str">
            <v>-</v>
          </cell>
          <cell r="W129">
            <v>1</v>
          </cell>
          <cell r="X129" t="str">
            <v>-</v>
          </cell>
          <cell r="Y129" t="str">
            <v>-</v>
          </cell>
          <cell r="Z129" t="str">
            <v>-</v>
          </cell>
          <cell r="AA129">
            <v>981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547</v>
          </cell>
          <cell r="AH129" t="str">
            <v>-</v>
          </cell>
          <cell r="AI129" t="str">
            <v>-</v>
          </cell>
          <cell r="AJ129" t="str">
            <v>-</v>
          </cell>
          <cell r="AK129">
            <v>221</v>
          </cell>
          <cell r="AL129" t="str">
            <v>-</v>
          </cell>
          <cell r="AM129">
            <v>66.335540838852097</v>
          </cell>
          <cell r="AN129">
            <v>65.900000000000006</v>
          </cell>
          <cell r="AO129">
            <v>326</v>
          </cell>
          <cell r="AP129" t="str">
            <v>-</v>
          </cell>
          <cell r="AQ129">
            <v>472</v>
          </cell>
          <cell r="AR129" t="str">
            <v>-</v>
          </cell>
          <cell r="AS129">
            <v>0</v>
          </cell>
          <cell r="AT129" t="str">
            <v>-</v>
          </cell>
          <cell r="AU129">
            <v>157</v>
          </cell>
          <cell r="AV129" t="str">
            <v>-</v>
          </cell>
          <cell r="AW129">
            <v>26</v>
          </cell>
          <cell r="AX129" t="str">
            <v>-</v>
          </cell>
          <cell r="AY129" t="str">
            <v>-</v>
          </cell>
          <cell r="AZ129" t="str">
            <v>-</v>
          </cell>
          <cell r="BA129">
            <v>1076</v>
          </cell>
          <cell r="BB129">
            <v>1068</v>
          </cell>
          <cell r="BC129">
            <v>59.381898454746143</v>
          </cell>
          <cell r="BD129">
            <v>58.5</v>
          </cell>
          <cell r="BE129" t="str">
            <v>-</v>
          </cell>
          <cell r="BF129" t="str">
            <v>-</v>
          </cell>
          <cell r="BG129">
            <v>512417.23</v>
          </cell>
          <cell r="BH129">
            <v>473411</v>
          </cell>
          <cell r="BI129">
            <v>615925504.5</v>
          </cell>
          <cell r="BJ129">
            <v>569987182</v>
          </cell>
          <cell r="BK129">
            <v>615609128</v>
          </cell>
          <cell r="BL129" t="str">
            <v>-</v>
          </cell>
          <cell r="BM129">
            <v>316376.5</v>
          </cell>
          <cell r="BN129" t="str">
            <v>-</v>
          </cell>
          <cell r="BO129">
            <v>328567858.5</v>
          </cell>
          <cell r="BP129" t="str">
            <v>-</v>
          </cell>
          <cell r="BQ129">
            <v>316376.5</v>
          </cell>
          <cell r="BR129" t="str">
            <v>-</v>
          </cell>
          <cell r="BS129">
            <v>919</v>
          </cell>
          <cell r="BT129" t="str">
            <v>-</v>
          </cell>
          <cell r="BU129">
            <v>328251482</v>
          </cell>
          <cell r="BV129" t="str">
            <v>-</v>
          </cell>
          <cell r="BW129">
            <v>1089</v>
          </cell>
          <cell r="BX129" t="str">
            <v>-</v>
          </cell>
          <cell r="BY129">
            <v>616</v>
          </cell>
          <cell r="BZ129" t="str">
            <v>-</v>
          </cell>
          <cell r="CA129">
            <v>262458118</v>
          </cell>
          <cell r="CB129" t="str">
            <v>-</v>
          </cell>
          <cell r="CC129">
            <v>635</v>
          </cell>
          <cell r="CD129" t="str">
            <v>-</v>
          </cell>
          <cell r="CE129">
            <v>571</v>
          </cell>
          <cell r="CF129" t="str">
            <v>-</v>
          </cell>
          <cell r="CG129">
            <v>0</v>
          </cell>
          <cell r="CH129" t="str">
            <v>-</v>
          </cell>
          <cell r="CI129">
            <v>167</v>
          </cell>
          <cell r="CJ129" t="str">
            <v>-</v>
          </cell>
          <cell r="CK129">
            <v>26</v>
          </cell>
          <cell r="CL129" t="str">
            <v>-</v>
          </cell>
          <cell r="CM129">
            <v>24899528</v>
          </cell>
          <cell r="CN129" t="str">
            <v>-</v>
          </cell>
          <cell r="CO129">
            <v>287357646</v>
          </cell>
          <cell r="CP129" t="str">
            <v>-</v>
          </cell>
          <cell r="CQ129">
            <v>0</v>
          </cell>
          <cell r="CR129" t="str">
            <v>-</v>
          </cell>
          <cell r="CS129">
            <v>3</v>
          </cell>
          <cell r="CT129" t="str">
            <v>-</v>
          </cell>
          <cell r="CU129">
            <v>317</v>
          </cell>
          <cell r="CV129">
            <v>329</v>
          </cell>
          <cell r="CW129">
            <v>154</v>
          </cell>
          <cell r="CX129">
            <v>160</v>
          </cell>
          <cell r="CY129">
            <v>139</v>
          </cell>
          <cell r="CZ129">
            <v>131</v>
          </cell>
          <cell r="DA129">
            <v>89</v>
          </cell>
          <cell r="DB129">
            <v>91</v>
          </cell>
          <cell r="DC129">
            <v>57</v>
          </cell>
          <cell r="DD129">
            <v>57</v>
          </cell>
          <cell r="DE129">
            <v>57</v>
          </cell>
          <cell r="DF129">
            <v>59</v>
          </cell>
          <cell r="DG129">
            <v>203</v>
          </cell>
          <cell r="DH129">
            <v>207</v>
          </cell>
          <cell r="DI129">
            <v>49</v>
          </cell>
          <cell r="DJ129" t="str">
            <v>-</v>
          </cell>
          <cell r="DK129">
            <v>497</v>
          </cell>
          <cell r="DL129" t="str">
            <v>-</v>
          </cell>
          <cell r="DM129">
            <v>565</v>
          </cell>
          <cell r="DN129" t="str">
            <v>-</v>
          </cell>
          <cell r="DO129">
            <v>558</v>
          </cell>
          <cell r="DP129" t="str">
            <v>-</v>
          </cell>
          <cell r="DQ129">
            <v>0</v>
          </cell>
          <cell r="DR129" t="str">
            <v>-</v>
          </cell>
          <cell r="DS129">
            <v>166</v>
          </cell>
          <cell r="DT129" t="str">
            <v>-</v>
          </cell>
          <cell r="DU129">
            <v>26</v>
          </cell>
          <cell r="DV129" t="str">
            <v>-</v>
          </cell>
          <cell r="DW129">
            <v>0</v>
          </cell>
          <cell r="DX129" t="str">
            <v>-</v>
          </cell>
          <cell r="DY129">
            <v>60</v>
          </cell>
        </row>
        <row r="130">
          <cell r="C130">
            <v>700000406</v>
          </cell>
          <cell r="D130" t="str">
            <v>SECTOR YACIMIENTO FARLYN</v>
          </cell>
          <cell r="E130">
            <v>2025</v>
          </cell>
          <cell r="F130">
            <v>202515</v>
          </cell>
          <cell r="G130">
            <v>0</v>
          </cell>
          <cell r="H130" t="str">
            <v>-</v>
          </cell>
          <cell r="I130">
            <v>0</v>
          </cell>
          <cell r="J130" t="str">
            <v>-</v>
          </cell>
          <cell r="K130">
            <v>0</v>
          </cell>
          <cell r="L130" t="str">
            <v>-</v>
          </cell>
          <cell r="M130">
            <v>0</v>
          </cell>
          <cell r="N130" t="str">
            <v>-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0</v>
          </cell>
          <cell r="T130" t="str">
            <v>-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0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0</v>
          </cell>
          <cell r="AH130" t="str">
            <v>-</v>
          </cell>
          <cell r="AI130" t="str">
            <v>-</v>
          </cell>
          <cell r="AJ130" t="str">
            <v>-</v>
          </cell>
          <cell r="AK130">
            <v>0</v>
          </cell>
          <cell r="AL130" t="str">
            <v>-</v>
          </cell>
          <cell r="AM130">
            <v>0</v>
          </cell>
          <cell r="AN130" t="str">
            <v>-</v>
          </cell>
          <cell r="AO130">
            <v>0</v>
          </cell>
          <cell r="AP130" t="str">
            <v>-</v>
          </cell>
          <cell r="AQ130">
            <v>0</v>
          </cell>
          <cell r="AR130" t="str">
            <v>-</v>
          </cell>
          <cell r="AS130">
            <v>0</v>
          </cell>
          <cell r="AT130" t="str">
            <v>-</v>
          </cell>
          <cell r="AU130">
            <v>0</v>
          </cell>
          <cell r="AV130" t="str">
            <v>-</v>
          </cell>
          <cell r="AW130">
            <v>0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0</v>
          </cell>
          <cell r="BB130" t="str">
            <v>-</v>
          </cell>
          <cell r="BC130">
            <v>0</v>
          </cell>
          <cell r="BD130" t="str">
            <v>-</v>
          </cell>
          <cell r="BE130" t="str">
            <v>-</v>
          </cell>
          <cell r="BF130" t="str">
            <v>-</v>
          </cell>
          <cell r="BG130">
            <v>0</v>
          </cell>
          <cell r="BH130" t="str">
            <v>-</v>
          </cell>
          <cell r="BI130">
            <v>0</v>
          </cell>
          <cell r="BJ130" t="str">
            <v>-</v>
          </cell>
          <cell r="BK130">
            <v>0</v>
          </cell>
          <cell r="BL130" t="str">
            <v>-</v>
          </cell>
          <cell r="BM130">
            <v>0</v>
          </cell>
          <cell r="BN130" t="str">
            <v>-</v>
          </cell>
          <cell r="BO130">
            <v>0</v>
          </cell>
          <cell r="BP130" t="str">
            <v>-</v>
          </cell>
          <cell r="BQ130">
            <v>0</v>
          </cell>
          <cell r="BR130" t="str">
            <v>-</v>
          </cell>
          <cell r="BS130">
            <v>0</v>
          </cell>
          <cell r="BT130" t="str">
            <v>-</v>
          </cell>
          <cell r="BU130">
            <v>0</v>
          </cell>
          <cell r="BV130" t="str">
            <v>-</v>
          </cell>
          <cell r="BW130">
            <v>0</v>
          </cell>
          <cell r="BX130" t="str">
            <v>-</v>
          </cell>
          <cell r="BY130">
            <v>0</v>
          </cell>
          <cell r="BZ130" t="str">
            <v>-</v>
          </cell>
          <cell r="CA130">
            <v>0</v>
          </cell>
          <cell r="CB130" t="str">
            <v>-</v>
          </cell>
          <cell r="CC130">
            <v>0</v>
          </cell>
          <cell r="CD130" t="str">
            <v>-</v>
          </cell>
          <cell r="CE130">
            <v>0</v>
          </cell>
          <cell r="CF130" t="str">
            <v>-</v>
          </cell>
          <cell r="CG130">
            <v>0</v>
          </cell>
          <cell r="CH130" t="str">
            <v>-</v>
          </cell>
          <cell r="CI130">
            <v>0</v>
          </cell>
          <cell r="CJ130" t="str">
            <v>-</v>
          </cell>
          <cell r="CK130">
            <v>0</v>
          </cell>
          <cell r="CL130" t="str">
            <v>-</v>
          </cell>
          <cell r="CM130">
            <v>0</v>
          </cell>
          <cell r="CN130" t="str">
            <v>-</v>
          </cell>
          <cell r="CO130">
            <v>0</v>
          </cell>
          <cell r="CP130" t="str">
            <v>-</v>
          </cell>
          <cell r="CQ130">
            <v>0</v>
          </cell>
          <cell r="CR130" t="str">
            <v>-</v>
          </cell>
          <cell r="CS130">
            <v>0</v>
          </cell>
          <cell r="CT130" t="str">
            <v>-</v>
          </cell>
          <cell r="CU130">
            <v>0</v>
          </cell>
          <cell r="CV130" t="str">
            <v>-</v>
          </cell>
          <cell r="CW130">
            <v>0</v>
          </cell>
          <cell r="CX130" t="str">
            <v>-</v>
          </cell>
          <cell r="CY130">
            <v>0</v>
          </cell>
          <cell r="CZ130" t="str">
            <v>-</v>
          </cell>
          <cell r="DA130">
            <v>0</v>
          </cell>
          <cell r="DB130" t="str">
            <v>-</v>
          </cell>
          <cell r="DC130">
            <v>0</v>
          </cell>
          <cell r="DD130" t="str">
            <v>-</v>
          </cell>
          <cell r="DE130">
            <v>0</v>
          </cell>
          <cell r="DF130" t="str">
            <v>-</v>
          </cell>
          <cell r="DG130">
            <v>0</v>
          </cell>
          <cell r="DH130" t="str">
            <v>-</v>
          </cell>
          <cell r="DI130">
            <v>0</v>
          </cell>
          <cell r="DJ130" t="str">
            <v>-</v>
          </cell>
          <cell r="DK130">
            <v>0</v>
          </cell>
          <cell r="DL130" t="str">
            <v>-</v>
          </cell>
          <cell r="DM130">
            <v>0</v>
          </cell>
          <cell r="DN130" t="str">
            <v>-</v>
          </cell>
          <cell r="DO130">
            <v>0</v>
          </cell>
          <cell r="DP130" t="str">
            <v>-</v>
          </cell>
          <cell r="DQ130">
            <v>0</v>
          </cell>
          <cell r="DR130" t="str">
            <v>-</v>
          </cell>
          <cell r="DS130">
            <v>0</v>
          </cell>
          <cell r="DT130" t="str">
            <v>-</v>
          </cell>
          <cell r="DU130">
            <v>0</v>
          </cell>
          <cell r="DV130" t="str">
            <v>-</v>
          </cell>
          <cell r="DW130">
            <v>0</v>
          </cell>
          <cell r="DX130" t="str">
            <v>-</v>
          </cell>
          <cell r="DY130">
            <v>0</v>
          </cell>
        </row>
        <row r="131">
          <cell r="C131">
            <v>700000408</v>
          </cell>
          <cell r="D131" t="str">
            <v>SECTOR VERVENA LINA</v>
          </cell>
          <cell r="E131">
            <v>2025</v>
          </cell>
          <cell r="F131">
            <v>202515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 t="str">
            <v>-</v>
          </cell>
          <cell r="BQ131" t="str">
            <v>-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 t="str">
            <v>-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 t="str">
            <v>-</v>
          </cell>
          <cell r="CN131" t="str">
            <v>-</v>
          </cell>
          <cell r="CO131" t="str">
            <v>-</v>
          </cell>
          <cell r="CP131" t="str">
            <v>-</v>
          </cell>
          <cell r="CQ131" t="str">
            <v>-</v>
          </cell>
          <cell r="CR131" t="str">
            <v>-</v>
          </cell>
          <cell r="CS131" t="str">
            <v>-</v>
          </cell>
          <cell r="CT131" t="str">
            <v>-</v>
          </cell>
          <cell r="CU131" t="str">
            <v>-</v>
          </cell>
          <cell r="CV131" t="str">
            <v>-</v>
          </cell>
          <cell r="CW131" t="str">
            <v>-</v>
          </cell>
          <cell r="CX131" t="str">
            <v>-</v>
          </cell>
          <cell r="CY131" t="str">
            <v>-</v>
          </cell>
          <cell r="CZ131" t="str">
            <v>-</v>
          </cell>
          <cell r="DA131" t="str">
            <v>-</v>
          </cell>
          <cell r="DB131" t="str">
            <v>-</v>
          </cell>
          <cell r="DC131" t="str">
            <v>-</v>
          </cell>
          <cell r="DD131" t="str">
            <v>-</v>
          </cell>
          <cell r="DE131" t="str">
            <v>-</v>
          </cell>
          <cell r="DF131" t="str">
            <v>-</v>
          </cell>
          <cell r="DG131" t="str">
            <v>-</v>
          </cell>
          <cell r="DH131" t="str">
            <v>-</v>
          </cell>
          <cell r="DI131" t="str">
            <v>-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 t="str">
            <v>-</v>
          </cell>
          <cell r="DX131" t="str">
            <v>-</v>
          </cell>
          <cell r="DY131" t="str">
            <v>-</v>
          </cell>
        </row>
        <row r="132">
          <cell r="C132">
            <v>700000411</v>
          </cell>
          <cell r="D132" t="str">
            <v>SECTOR PILANDERAS ARACELIS</v>
          </cell>
          <cell r="E132">
            <v>2025</v>
          </cell>
          <cell r="F132">
            <v>202515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 t="str">
            <v>-</v>
          </cell>
          <cell r="BP132" t="str">
            <v>-</v>
          </cell>
          <cell r="BQ132" t="str">
            <v>-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 t="str">
            <v>-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 t="str">
            <v>-</v>
          </cell>
          <cell r="CN132" t="str">
            <v>-</v>
          </cell>
          <cell r="CO132" t="str">
            <v>-</v>
          </cell>
          <cell r="CP132" t="str">
            <v>-</v>
          </cell>
          <cell r="CQ132" t="str">
            <v>-</v>
          </cell>
          <cell r="CR132" t="str">
            <v>-</v>
          </cell>
          <cell r="CS132" t="str">
            <v>-</v>
          </cell>
          <cell r="CT132" t="str">
            <v>-</v>
          </cell>
          <cell r="CU132" t="str">
            <v>-</v>
          </cell>
          <cell r="CV132" t="str">
            <v>-</v>
          </cell>
          <cell r="CW132" t="str">
            <v>-</v>
          </cell>
          <cell r="CX132" t="str">
            <v>-</v>
          </cell>
          <cell r="CY132" t="str">
            <v>-</v>
          </cell>
          <cell r="CZ132" t="str">
            <v>-</v>
          </cell>
          <cell r="DA132" t="str">
            <v>-</v>
          </cell>
          <cell r="DB132" t="str">
            <v>-</v>
          </cell>
          <cell r="DC132" t="str">
            <v>-</v>
          </cell>
          <cell r="DD132" t="str">
            <v>-</v>
          </cell>
          <cell r="DE132" t="str">
            <v>-</v>
          </cell>
          <cell r="DF132" t="str">
            <v>-</v>
          </cell>
          <cell r="DG132" t="str">
            <v>-</v>
          </cell>
          <cell r="DH132" t="str">
            <v>-</v>
          </cell>
          <cell r="DI132" t="str">
            <v>-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 t="str">
            <v>-</v>
          </cell>
          <cell r="DX132" t="str">
            <v>-</v>
          </cell>
          <cell r="DY132" t="str">
            <v>-</v>
          </cell>
        </row>
        <row r="133">
          <cell r="C133">
            <v>700000412</v>
          </cell>
          <cell r="D133" t="str">
            <v xml:space="preserve">SECTOR CARNAVAL LUZ </v>
          </cell>
          <cell r="E133">
            <v>2025</v>
          </cell>
          <cell r="F133">
            <v>202515</v>
          </cell>
          <cell r="G133">
            <v>1697</v>
          </cell>
          <cell r="H133">
            <v>1828</v>
          </cell>
          <cell r="I133">
            <v>598</v>
          </cell>
          <cell r="J133" t="str">
            <v>-</v>
          </cell>
          <cell r="K133">
            <v>-46</v>
          </cell>
          <cell r="L133">
            <v>7</v>
          </cell>
          <cell r="M133">
            <v>554</v>
          </cell>
          <cell r="N133">
            <v>1090</v>
          </cell>
          <cell r="O133">
            <v>0</v>
          </cell>
          <cell r="P133" t="str">
            <v>-</v>
          </cell>
          <cell r="Q133">
            <v>1</v>
          </cell>
          <cell r="R133" t="str">
            <v>-</v>
          </cell>
          <cell r="S133">
            <v>2</v>
          </cell>
          <cell r="T133" t="str">
            <v>-</v>
          </cell>
          <cell r="U133">
            <v>552</v>
          </cell>
          <cell r="V133" t="str">
            <v>-</v>
          </cell>
          <cell r="W133">
            <v>1</v>
          </cell>
          <cell r="X133" t="str">
            <v>-</v>
          </cell>
          <cell r="Y133" t="str">
            <v>-</v>
          </cell>
          <cell r="Z133" t="str">
            <v>-</v>
          </cell>
          <cell r="AA133">
            <v>417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>
            <v>248</v>
          </cell>
          <cell r="AH133" t="str">
            <v>-</v>
          </cell>
          <cell r="AI133" t="str">
            <v>-</v>
          </cell>
          <cell r="AJ133" t="str">
            <v>-</v>
          </cell>
          <cell r="AK133">
            <v>137</v>
          </cell>
          <cell r="AL133" t="str">
            <v>-</v>
          </cell>
          <cell r="AM133">
            <v>32.645845609899823</v>
          </cell>
          <cell r="AN133">
            <v>62.3</v>
          </cell>
          <cell r="AO133">
            <v>111</v>
          </cell>
          <cell r="AP133" t="str">
            <v>-</v>
          </cell>
          <cell r="AQ133">
            <v>216</v>
          </cell>
          <cell r="AR133" t="str">
            <v>-</v>
          </cell>
          <cell r="AS133">
            <v>0</v>
          </cell>
          <cell r="AT133" t="str">
            <v>-</v>
          </cell>
          <cell r="AU133">
            <v>84</v>
          </cell>
          <cell r="AV133" t="str">
            <v>-</v>
          </cell>
          <cell r="AW133">
            <v>6</v>
          </cell>
          <cell r="AX133" t="str">
            <v>-</v>
          </cell>
          <cell r="AY133" t="str">
            <v>-</v>
          </cell>
          <cell r="AZ133" t="str">
            <v>-</v>
          </cell>
          <cell r="BA133">
            <v>472</v>
          </cell>
          <cell r="BB133">
            <v>953</v>
          </cell>
          <cell r="BC133">
            <v>27.813789039481442</v>
          </cell>
          <cell r="BD133">
            <v>54.5</v>
          </cell>
          <cell r="BE133" t="str">
            <v>-</v>
          </cell>
          <cell r="BF133" t="str">
            <v>-</v>
          </cell>
          <cell r="BG133">
            <v>475305.99</v>
          </cell>
          <cell r="BH133">
            <v>392678</v>
          </cell>
          <cell r="BI133">
            <v>263319521</v>
          </cell>
          <cell r="BJ133">
            <v>428018522</v>
          </cell>
          <cell r="BK133">
            <v>262887506</v>
          </cell>
          <cell r="BL133" t="str">
            <v>-</v>
          </cell>
          <cell r="BM133">
            <v>432015</v>
          </cell>
          <cell r="BN133" t="str">
            <v>-</v>
          </cell>
          <cell r="BO133">
            <v>167726565</v>
          </cell>
          <cell r="BP133" t="str">
            <v>-</v>
          </cell>
          <cell r="BQ133">
            <v>432015</v>
          </cell>
          <cell r="BR133" t="str">
            <v>-</v>
          </cell>
          <cell r="BS133">
            <v>453</v>
          </cell>
          <cell r="BT133" t="str">
            <v>-</v>
          </cell>
          <cell r="BU133">
            <v>167294550</v>
          </cell>
          <cell r="BV133" t="str">
            <v>-</v>
          </cell>
          <cell r="BW133">
            <v>469</v>
          </cell>
          <cell r="BX133" t="str">
            <v>-</v>
          </cell>
          <cell r="BY133">
            <v>672</v>
          </cell>
          <cell r="BZ133" t="str">
            <v>-</v>
          </cell>
          <cell r="CA133">
            <v>85988312</v>
          </cell>
          <cell r="CB133" t="str">
            <v>-</v>
          </cell>
          <cell r="CC133">
            <v>661</v>
          </cell>
          <cell r="CD133" t="str">
            <v>-</v>
          </cell>
          <cell r="CE133">
            <v>511</v>
          </cell>
          <cell r="CF133" t="str">
            <v>-</v>
          </cell>
          <cell r="CG133">
            <v>0</v>
          </cell>
          <cell r="CH133" t="str">
            <v>-</v>
          </cell>
          <cell r="CI133">
            <v>105</v>
          </cell>
          <cell r="CJ133" t="str">
            <v>-</v>
          </cell>
          <cell r="CK133">
            <v>7</v>
          </cell>
          <cell r="CL133" t="str">
            <v>-</v>
          </cell>
          <cell r="CM133">
            <v>9604644</v>
          </cell>
          <cell r="CN133" t="str">
            <v>-</v>
          </cell>
          <cell r="CO133">
            <v>95592956</v>
          </cell>
          <cell r="CP133" t="str">
            <v>-</v>
          </cell>
          <cell r="CQ133">
            <v>0</v>
          </cell>
          <cell r="CR133" t="str">
            <v>-</v>
          </cell>
          <cell r="CS133">
            <v>-19</v>
          </cell>
          <cell r="CT133" t="str">
            <v>-</v>
          </cell>
          <cell r="CU133">
            <v>747</v>
          </cell>
          <cell r="CV133">
            <v>349</v>
          </cell>
          <cell r="CW133">
            <v>197</v>
          </cell>
          <cell r="CX133">
            <v>172</v>
          </cell>
          <cell r="CY133">
            <v>199</v>
          </cell>
          <cell r="CZ133">
            <v>141</v>
          </cell>
          <cell r="DA133">
            <v>112</v>
          </cell>
          <cell r="DB133">
            <v>94</v>
          </cell>
          <cell r="DC133">
            <v>72</v>
          </cell>
          <cell r="DD133">
            <v>82</v>
          </cell>
          <cell r="DE133">
            <v>75</v>
          </cell>
          <cell r="DF133">
            <v>56</v>
          </cell>
          <cell r="DG133">
            <v>259</v>
          </cell>
          <cell r="DH133">
            <v>232</v>
          </cell>
          <cell r="DI133">
            <v>51</v>
          </cell>
          <cell r="DJ133" t="str">
            <v>-</v>
          </cell>
          <cell r="DK133">
            <v>540</v>
          </cell>
          <cell r="DL133" t="str">
            <v>-</v>
          </cell>
          <cell r="DM133">
            <v>559</v>
          </cell>
          <cell r="DN133" t="str">
            <v>-</v>
          </cell>
          <cell r="DO133">
            <v>487</v>
          </cell>
          <cell r="DP133" t="str">
            <v>-</v>
          </cell>
          <cell r="DQ133">
            <v>0</v>
          </cell>
          <cell r="DR133" t="str">
            <v>-</v>
          </cell>
          <cell r="DS133">
            <v>104</v>
          </cell>
          <cell r="DT133" t="str">
            <v>-</v>
          </cell>
          <cell r="DU133">
            <v>7</v>
          </cell>
          <cell r="DV133" t="str">
            <v>-</v>
          </cell>
          <cell r="DW133">
            <v>0</v>
          </cell>
          <cell r="DX133" t="str">
            <v>-</v>
          </cell>
          <cell r="DY133">
            <v>57</v>
          </cell>
        </row>
        <row r="134">
          <cell r="C134">
            <v>700000413</v>
          </cell>
          <cell r="D134" t="str">
            <v>SECTOR MAPALE SHARON</v>
          </cell>
          <cell r="E134">
            <v>2025</v>
          </cell>
          <cell r="F134">
            <v>202515</v>
          </cell>
          <cell r="G134">
            <v>1824</v>
          </cell>
          <cell r="H134">
            <v>1914</v>
          </cell>
          <cell r="I134">
            <v>696</v>
          </cell>
          <cell r="J134" t="str">
            <v>-</v>
          </cell>
          <cell r="K134">
            <v>-99</v>
          </cell>
          <cell r="L134">
            <v>7</v>
          </cell>
          <cell r="M134">
            <v>557</v>
          </cell>
          <cell r="N134">
            <v>1200</v>
          </cell>
          <cell r="O134">
            <v>0</v>
          </cell>
          <cell r="P134" t="str">
            <v>-</v>
          </cell>
          <cell r="Q134">
            <v>0</v>
          </cell>
          <cell r="R134" t="str">
            <v>-</v>
          </cell>
          <cell r="S134">
            <v>2</v>
          </cell>
          <cell r="T134" t="str">
            <v>-</v>
          </cell>
          <cell r="U134">
            <v>556</v>
          </cell>
          <cell r="V134" t="str">
            <v>-</v>
          </cell>
          <cell r="W134">
            <v>1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477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217</v>
          </cell>
          <cell r="AH134" t="str">
            <v>-</v>
          </cell>
          <cell r="AI134" t="str">
            <v>-</v>
          </cell>
          <cell r="AJ134" t="str">
            <v>-</v>
          </cell>
          <cell r="AK134">
            <v>80</v>
          </cell>
          <cell r="AL134" t="str">
            <v>-</v>
          </cell>
          <cell r="AM134">
            <v>30.537280701754387</v>
          </cell>
          <cell r="AN134">
            <v>62.4</v>
          </cell>
          <cell r="AO134">
            <v>137</v>
          </cell>
          <cell r="AP134" t="str">
            <v>-</v>
          </cell>
          <cell r="AQ134">
            <v>257</v>
          </cell>
          <cell r="AR134" t="str">
            <v>-</v>
          </cell>
          <cell r="AS134">
            <v>0</v>
          </cell>
          <cell r="AT134" t="str">
            <v>-</v>
          </cell>
          <cell r="AU134">
            <v>80</v>
          </cell>
          <cell r="AV134" t="str">
            <v>-</v>
          </cell>
          <cell r="AW134">
            <v>3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506</v>
          </cell>
          <cell r="BB134">
            <v>1058</v>
          </cell>
          <cell r="BC134">
            <v>27.741228070175438</v>
          </cell>
          <cell r="BD134">
            <v>55</v>
          </cell>
          <cell r="BE134" t="str">
            <v>-</v>
          </cell>
          <cell r="BF134" t="str">
            <v>-</v>
          </cell>
          <cell r="BG134">
            <v>467432.39</v>
          </cell>
          <cell r="BH134">
            <v>373702</v>
          </cell>
          <cell r="BI134">
            <v>260359841</v>
          </cell>
          <cell r="BJ134">
            <v>448442240</v>
          </cell>
          <cell r="BK134">
            <v>259963577</v>
          </cell>
          <cell r="BL134" t="str">
            <v>-</v>
          </cell>
          <cell r="BM134">
            <v>396264</v>
          </cell>
          <cell r="BN134" t="str">
            <v>-</v>
          </cell>
          <cell r="BO134">
            <v>166396358</v>
          </cell>
          <cell r="BP134" t="str">
            <v>-</v>
          </cell>
          <cell r="BQ134">
            <v>396264</v>
          </cell>
          <cell r="BR134" t="str">
            <v>-</v>
          </cell>
          <cell r="BS134">
            <v>476</v>
          </cell>
          <cell r="BT134" t="str">
            <v>-</v>
          </cell>
          <cell r="BU134">
            <v>166000094</v>
          </cell>
          <cell r="BV134" t="str">
            <v>-</v>
          </cell>
          <cell r="BW134">
            <v>455</v>
          </cell>
          <cell r="BX134" t="str">
            <v>-</v>
          </cell>
          <cell r="BY134">
            <v>599</v>
          </cell>
          <cell r="BZ134" t="str">
            <v>-</v>
          </cell>
          <cell r="CA134">
            <v>83111300</v>
          </cell>
          <cell r="CB134" t="str">
            <v>-</v>
          </cell>
          <cell r="CC134">
            <v>777</v>
          </cell>
          <cell r="CD134" t="str">
            <v>-</v>
          </cell>
          <cell r="CE134">
            <v>618</v>
          </cell>
          <cell r="CF134" t="str">
            <v>-</v>
          </cell>
          <cell r="CG134">
            <v>0</v>
          </cell>
          <cell r="CH134" t="str">
            <v>-</v>
          </cell>
          <cell r="CI134">
            <v>93</v>
          </cell>
          <cell r="CJ134" t="str">
            <v>-</v>
          </cell>
          <cell r="CK134">
            <v>3</v>
          </cell>
          <cell r="CL134" t="str">
            <v>-</v>
          </cell>
          <cell r="CM134">
            <v>10852183</v>
          </cell>
          <cell r="CN134" t="str">
            <v>-</v>
          </cell>
          <cell r="CO134">
            <v>93963483</v>
          </cell>
          <cell r="CP134" t="str">
            <v>-</v>
          </cell>
          <cell r="CQ134">
            <v>0</v>
          </cell>
          <cell r="CR134" t="str">
            <v>-</v>
          </cell>
          <cell r="CS134">
            <v>-17</v>
          </cell>
          <cell r="CT134" t="str">
            <v>-</v>
          </cell>
          <cell r="CU134">
            <v>849</v>
          </cell>
          <cell r="CV134">
            <v>376</v>
          </cell>
          <cell r="CW134">
            <v>205</v>
          </cell>
          <cell r="CX134">
            <v>186</v>
          </cell>
          <cell r="CY134">
            <v>213</v>
          </cell>
          <cell r="CZ134">
            <v>155</v>
          </cell>
          <cell r="DA134">
            <v>134</v>
          </cell>
          <cell r="DB134">
            <v>92</v>
          </cell>
          <cell r="DC134">
            <v>90</v>
          </cell>
          <cell r="DD134">
            <v>78</v>
          </cell>
          <cell r="DE134">
            <v>42</v>
          </cell>
          <cell r="DF134">
            <v>62</v>
          </cell>
          <cell r="DG134">
            <v>266</v>
          </cell>
          <cell r="DH134">
            <v>232</v>
          </cell>
          <cell r="DI134">
            <v>25</v>
          </cell>
          <cell r="DJ134" t="str">
            <v>-</v>
          </cell>
          <cell r="DK134">
            <v>474</v>
          </cell>
          <cell r="DL134" t="str">
            <v>-</v>
          </cell>
          <cell r="DM134">
            <v>654</v>
          </cell>
          <cell r="DN134" t="str">
            <v>-</v>
          </cell>
          <cell r="DO134">
            <v>600</v>
          </cell>
          <cell r="DP134" t="str">
            <v>-</v>
          </cell>
          <cell r="DQ134">
            <v>0</v>
          </cell>
          <cell r="DR134" t="str">
            <v>-</v>
          </cell>
          <cell r="DS134">
            <v>93</v>
          </cell>
          <cell r="DT134" t="str">
            <v>-</v>
          </cell>
          <cell r="DU134">
            <v>3</v>
          </cell>
          <cell r="DV134" t="str">
            <v>-</v>
          </cell>
          <cell r="DW134">
            <v>0</v>
          </cell>
          <cell r="DX134" t="str">
            <v>-</v>
          </cell>
          <cell r="DY134">
            <v>29</v>
          </cell>
        </row>
        <row r="135">
          <cell r="C135">
            <v>700000414</v>
          </cell>
          <cell r="D135" t="str">
            <v>SECTOR ACORDEON ANGÉLA</v>
          </cell>
          <cell r="E135">
            <v>2025</v>
          </cell>
          <cell r="F135">
            <v>202515</v>
          </cell>
          <cell r="G135">
            <v>0</v>
          </cell>
          <cell r="H135" t="str">
            <v>-</v>
          </cell>
          <cell r="I135">
            <v>0</v>
          </cell>
          <cell r="J135" t="str">
            <v>-</v>
          </cell>
          <cell r="K135">
            <v>0</v>
          </cell>
          <cell r="L135" t="str">
            <v>-</v>
          </cell>
          <cell r="M135">
            <v>0</v>
          </cell>
          <cell r="N135" t="str">
            <v>-</v>
          </cell>
          <cell r="O135">
            <v>0</v>
          </cell>
          <cell r="P135" t="str">
            <v>-</v>
          </cell>
          <cell r="Q135">
            <v>0</v>
          </cell>
          <cell r="R135" t="str">
            <v>-</v>
          </cell>
          <cell r="S135">
            <v>0</v>
          </cell>
          <cell r="T135" t="str">
            <v>-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 t="str">
            <v>-</v>
          </cell>
          <cell r="Z135" t="str">
            <v>-</v>
          </cell>
          <cell r="AA135">
            <v>0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>
            <v>0</v>
          </cell>
          <cell r="AH135" t="str">
            <v>-</v>
          </cell>
          <cell r="AI135" t="str">
            <v>-</v>
          </cell>
          <cell r="AJ135" t="str">
            <v>-</v>
          </cell>
          <cell r="AK135">
            <v>0</v>
          </cell>
          <cell r="AL135" t="str">
            <v>-</v>
          </cell>
          <cell r="AM135">
            <v>0</v>
          </cell>
          <cell r="AN135" t="str">
            <v>-</v>
          </cell>
          <cell r="AO135">
            <v>0</v>
          </cell>
          <cell r="AP135" t="str">
            <v>-</v>
          </cell>
          <cell r="AQ135">
            <v>0</v>
          </cell>
          <cell r="AR135" t="str">
            <v>-</v>
          </cell>
          <cell r="AS135">
            <v>0</v>
          </cell>
          <cell r="AT135" t="str">
            <v>-</v>
          </cell>
          <cell r="AU135">
            <v>0</v>
          </cell>
          <cell r="AV135" t="str">
            <v>-</v>
          </cell>
          <cell r="AW135">
            <v>0</v>
          </cell>
          <cell r="AX135" t="str">
            <v>-</v>
          </cell>
          <cell r="AY135" t="str">
            <v>-</v>
          </cell>
          <cell r="AZ135" t="str">
            <v>-</v>
          </cell>
          <cell r="BA135">
            <v>0</v>
          </cell>
          <cell r="BB135" t="str">
            <v>-</v>
          </cell>
          <cell r="BC135">
            <v>0</v>
          </cell>
          <cell r="BD135" t="str">
            <v>-</v>
          </cell>
          <cell r="BE135" t="str">
            <v>-</v>
          </cell>
          <cell r="BF135" t="str">
            <v>-</v>
          </cell>
          <cell r="BG135">
            <v>0</v>
          </cell>
          <cell r="BH135" t="str">
            <v>-</v>
          </cell>
          <cell r="BI135">
            <v>0</v>
          </cell>
          <cell r="BJ135" t="str">
            <v>-</v>
          </cell>
          <cell r="BK135">
            <v>0</v>
          </cell>
          <cell r="BL135" t="str">
            <v>-</v>
          </cell>
          <cell r="BM135">
            <v>0</v>
          </cell>
          <cell r="BN135" t="str">
            <v>-</v>
          </cell>
          <cell r="BO135">
            <v>0</v>
          </cell>
          <cell r="BP135" t="str">
            <v>-</v>
          </cell>
          <cell r="BQ135">
            <v>0</v>
          </cell>
          <cell r="BR135" t="str">
            <v>-</v>
          </cell>
          <cell r="BS135">
            <v>0</v>
          </cell>
          <cell r="BT135" t="str">
            <v>-</v>
          </cell>
          <cell r="BU135">
            <v>0</v>
          </cell>
          <cell r="BV135" t="str">
            <v>-</v>
          </cell>
          <cell r="BW135">
            <v>0</v>
          </cell>
          <cell r="BX135" t="str">
            <v>-</v>
          </cell>
          <cell r="BY135">
            <v>0</v>
          </cell>
          <cell r="BZ135" t="str">
            <v>-</v>
          </cell>
          <cell r="CA135">
            <v>0</v>
          </cell>
          <cell r="CB135" t="str">
            <v>-</v>
          </cell>
          <cell r="CC135">
            <v>0</v>
          </cell>
          <cell r="CD135" t="str">
            <v>-</v>
          </cell>
          <cell r="CE135">
            <v>0</v>
          </cell>
          <cell r="CF135" t="str">
            <v>-</v>
          </cell>
          <cell r="CG135">
            <v>0</v>
          </cell>
          <cell r="CH135" t="str">
            <v>-</v>
          </cell>
          <cell r="CI135">
            <v>0</v>
          </cell>
          <cell r="CJ135" t="str">
            <v>-</v>
          </cell>
          <cell r="CK135">
            <v>0</v>
          </cell>
          <cell r="CL135" t="str">
            <v>-</v>
          </cell>
          <cell r="CM135">
            <v>0</v>
          </cell>
          <cell r="CN135" t="str">
            <v>-</v>
          </cell>
          <cell r="CO135">
            <v>0</v>
          </cell>
          <cell r="CP135" t="str">
            <v>-</v>
          </cell>
          <cell r="CQ135">
            <v>0</v>
          </cell>
          <cell r="CR135" t="str">
            <v>-</v>
          </cell>
          <cell r="CS135">
            <v>0</v>
          </cell>
          <cell r="CT135" t="str">
            <v>-</v>
          </cell>
          <cell r="CU135">
            <v>0</v>
          </cell>
          <cell r="CV135" t="str">
            <v>-</v>
          </cell>
          <cell r="CW135">
            <v>0</v>
          </cell>
          <cell r="CX135" t="str">
            <v>-</v>
          </cell>
          <cell r="CY135">
            <v>0</v>
          </cell>
          <cell r="CZ135" t="str">
            <v>-</v>
          </cell>
          <cell r="DA135">
            <v>0</v>
          </cell>
          <cell r="DB135" t="str">
            <v>-</v>
          </cell>
          <cell r="DC135">
            <v>0</v>
          </cell>
          <cell r="DD135" t="str">
            <v>-</v>
          </cell>
          <cell r="DE135">
            <v>0</v>
          </cell>
          <cell r="DF135" t="str">
            <v>-</v>
          </cell>
          <cell r="DG135">
            <v>0</v>
          </cell>
          <cell r="DH135" t="str">
            <v>-</v>
          </cell>
          <cell r="DI135">
            <v>0</v>
          </cell>
          <cell r="DJ135" t="str">
            <v>-</v>
          </cell>
          <cell r="DK135">
            <v>0</v>
          </cell>
          <cell r="DL135" t="str">
            <v>-</v>
          </cell>
          <cell r="DM135">
            <v>0</v>
          </cell>
          <cell r="DN135" t="str">
            <v>-</v>
          </cell>
          <cell r="DO135">
            <v>0</v>
          </cell>
          <cell r="DP135" t="str">
            <v>-</v>
          </cell>
          <cell r="DQ135">
            <v>0</v>
          </cell>
          <cell r="DR135" t="str">
            <v>-</v>
          </cell>
          <cell r="DS135">
            <v>0</v>
          </cell>
          <cell r="DT135" t="str">
            <v>-</v>
          </cell>
          <cell r="DU135">
            <v>0</v>
          </cell>
          <cell r="DV135" t="str">
            <v>-</v>
          </cell>
          <cell r="DW135">
            <v>0</v>
          </cell>
          <cell r="DX135" t="str">
            <v>-</v>
          </cell>
          <cell r="DY135">
            <v>0</v>
          </cell>
        </row>
        <row r="136">
          <cell r="C136">
            <v>700000416</v>
          </cell>
          <cell r="D136" t="str">
            <v xml:space="preserve">SECTOR TIMBALES MARÍA </v>
          </cell>
          <cell r="E136">
            <v>2025</v>
          </cell>
          <cell r="F136">
            <v>202515</v>
          </cell>
          <cell r="G136">
            <v>1572</v>
          </cell>
          <cell r="H136">
            <v>1527</v>
          </cell>
          <cell r="I136">
            <v>557</v>
          </cell>
          <cell r="J136" t="str">
            <v>-</v>
          </cell>
          <cell r="K136">
            <v>-62</v>
          </cell>
          <cell r="L136">
            <v>9</v>
          </cell>
          <cell r="M136">
            <v>470</v>
          </cell>
          <cell r="N136">
            <v>1024</v>
          </cell>
          <cell r="O136">
            <v>0</v>
          </cell>
          <cell r="P136" t="str">
            <v>-</v>
          </cell>
          <cell r="Q136">
            <v>0</v>
          </cell>
          <cell r="R136" t="str">
            <v>-</v>
          </cell>
          <cell r="S136">
            <v>6</v>
          </cell>
          <cell r="T136" t="str">
            <v>-</v>
          </cell>
          <cell r="U136">
            <v>468</v>
          </cell>
          <cell r="V136" t="str">
            <v>-</v>
          </cell>
          <cell r="W136">
            <v>2</v>
          </cell>
          <cell r="X136" t="str">
            <v>-</v>
          </cell>
          <cell r="Y136" t="str">
            <v>-</v>
          </cell>
          <cell r="Z136" t="str">
            <v>-</v>
          </cell>
          <cell r="AA136">
            <v>370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>
            <v>197</v>
          </cell>
          <cell r="AH136" t="str">
            <v>-</v>
          </cell>
          <cell r="AI136" t="str">
            <v>-</v>
          </cell>
          <cell r="AJ136" t="str">
            <v>-</v>
          </cell>
          <cell r="AK136">
            <v>100</v>
          </cell>
          <cell r="AL136" t="str">
            <v>-</v>
          </cell>
          <cell r="AM136">
            <v>29.898218829516537</v>
          </cell>
          <cell r="AN136">
            <v>62.3</v>
          </cell>
          <cell r="AO136">
            <v>97</v>
          </cell>
          <cell r="AP136" t="str">
            <v>-</v>
          </cell>
          <cell r="AQ136">
            <v>172</v>
          </cell>
          <cell r="AR136" t="str">
            <v>-</v>
          </cell>
          <cell r="AS136">
            <v>0</v>
          </cell>
          <cell r="AT136" t="str">
            <v>-</v>
          </cell>
          <cell r="AU136">
            <v>90</v>
          </cell>
          <cell r="AV136" t="str">
            <v>-</v>
          </cell>
          <cell r="AW136">
            <v>11</v>
          </cell>
          <cell r="AX136" t="str">
            <v>-</v>
          </cell>
          <cell r="AY136" t="str">
            <v>-</v>
          </cell>
          <cell r="AZ136" t="str">
            <v>-</v>
          </cell>
          <cell r="BA136">
            <v>426</v>
          </cell>
          <cell r="BB136">
            <v>900</v>
          </cell>
          <cell r="BC136">
            <v>27.099236641221374</v>
          </cell>
          <cell r="BD136">
            <v>54.8</v>
          </cell>
          <cell r="BE136" t="str">
            <v>-</v>
          </cell>
          <cell r="BF136" t="str">
            <v>-</v>
          </cell>
          <cell r="BG136">
            <v>508918.69</v>
          </cell>
          <cell r="BH136">
            <v>404453</v>
          </cell>
          <cell r="BI136">
            <v>239191785.65000001</v>
          </cell>
          <cell r="BJ136">
            <v>414160145</v>
          </cell>
          <cell r="BK136">
            <v>237510790</v>
          </cell>
          <cell r="BL136" t="str">
            <v>-</v>
          </cell>
          <cell r="BM136">
            <v>1680995.65</v>
          </cell>
          <cell r="BN136" t="str">
            <v>-</v>
          </cell>
          <cell r="BO136">
            <v>177989420.65000001</v>
          </cell>
          <cell r="BP136" t="str">
            <v>-</v>
          </cell>
          <cell r="BQ136">
            <v>1680995.65</v>
          </cell>
          <cell r="BR136" t="str">
            <v>-</v>
          </cell>
          <cell r="BS136">
            <v>410</v>
          </cell>
          <cell r="BT136" t="str">
            <v>-</v>
          </cell>
          <cell r="BU136">
            <v>176308425</v>
          </cell>
          <cell r="BV136" t="str">
            <v>-</v>
          </cell>
          <cell r="BW136">
            <v>323</v>
          </cell>
          <cell r="BX136" t="str">
            <v>-</v>
          </cell>
          <cell r="BY136">
            <v>587</v>
          </cell>
          <cell r="BZ136" t="str">
            <v>-</v>
          </cell>
          <cell r="CA136">
            <v>52863705</v>
          </cell>
          <cell r="CB136" t="str">
            <v>-</v>
          </cell>
          <cell r="CC136">
            <v>621</v>
          </cell>
          <cell r="CD136" t="str">
            <v>-</v>
          </cell>
          <cell r="CE136">
            <v>443</v>
          </cell>
          <cell r="CF136" t="str">
            <v>-</v>
          </cell>
          <cell r="CG136">
            <v>0</v>
          </cell>
          <cell r="CH136" t="str">
            <v>-</v>
          </cell>
          <cell r="CI136">
            <v>119</v>
          </cell>
          <cell r="CJ136" t="str">
            <v>-</v>
          </cell>
          <cell r="CK136">
            <v>12</v>
          </cell>
          <cell r="CL136" t="str">
            <v>-</v>
          </cell>
          <cell r="CM136">
            <v>8338660</v>
          </cell>
          <cell r="CN136" t="str">
            <v>-</v>
          </cell>
          <cell r="CO136">
            <v>61202365</v>
          </cell>
          <cell r="CP136" t="str">
            <v>-</v>
          </cell>
          <cell r="CQ136">
            <v>0</v>
          </cell>
          <cell r="CR136" t="str">
            <v>-</v>
          </cell>
          <cell r="CS136">
            <v>-10</v>
          </cell>
          <cell r="CT136" t="str">
            <v>-</v>
          </cell>
          <cell r="CU136">
            <v>682</v>
          </cell>
          <cell r="CV136">
            <v>332</v>
          </cell>
          <cell r="CW136">
            <v>231</v>
          </cell>
          <cell r="CX136">
            <v>164</v>
          </cell>
          <cell r="CY136">
            <v>189</v>
          </cell>
          <cell r="CZ136">
            <v>132</v>
          </cell>
          <cell r="DA136">
            <v>100</v>
          </cell>
          <cell r="DB136">
            <v>69</v>
          </cell>
          <cell r="DC136">
            <v>66</v>
          </cell>
          <cell r="DD136">
            <v>58</v>
          </cell>
          <cell r="DE136">
            <v>44</v>
          </cell>
          <cell r="DF136">
            <v>53</v>
          </cell>
          <cell r="DG136">
            <v>210</v>
          </cell>
          <cell r="DH136">
            <v>180</v>
          </cell>
          <cell r="DI136">
            <v>32</v>
          </cell>
          <cell r="DJ136" t="str">
            <v>-</v>
          </cell>
          <cell r="DK136">
            <v>487</v>
          </cell>
          <cell r="DL136" t="str">
            <v>-</v>
          </cell>
          <cell r="DM136">
            <v>528</v>
          </cell>
          <cell r="DN136" t="str">
            <v>-</v>
          </cell>
          <cell r="DO136">
            <v>426</v>
          </cell>
          <cell r="DP136" t="str">
            <v>-</v>
          </cell>
          <cell r="DQ136">
            <v>0</v>
          </cell>
          <cell r="DR136" t="str">
            <v>-</v>
          </cell>
          <cell r="DS136">
            <v>119</v>
          </cell>
          <cell r="DT136" t="str">
            <v>-</v>
          </cell>
          <cell r="DU136">
            <v>12</v>
          </cell>
          <cell r="DV136" t="str">
            <v>-</v>
          </cell>
          <cell r="DW136">
            <v>0</v>
          </cell>
          <cell r="DX136" t="str">
            <v>-</v>
          </cell>
          <cell r="DY136">
            <v>35</v>
          </cell>
        </row>
        <row r="137">
          <cell r="C137">
            <v>700000418</v>
          </cell>
          <cell r="D137" t="str">
            <v>SECTOR ARMONIA LICETH</v>
          </cell>
          <cell r="E137">
            <v>2025</v>
          </cell>
          <cell r="F137">
            <v>202515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 t="str">
            <v>-</v>
          </cell>
          <cell r="BQ137" t="str">
            <v>-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 t="str">
            <v>-</v>
          </cell>
          <cell r="BY137" t="str">
            <v>-</v>
          </cell>
          <cell r="BZ137" t="str">
            <v>-</v>
          </cell>
          <cell r="CA137" t="str">
            <v>-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 t="str">
            <v>-</v>
          </cell>
          <cell r="CS137" t="str">
            <v>-</v>
          </cell>
          <cell r="CT137" t="str">
            <v>-</v>
          </cell>
          <cell r="CU137" t="str">
            <v>-</v>
          </cell>
          <cell r="CV137" t="str">
            <v>-</v>
          </cell>
          <cell r="CW137" t="str">
            <v>-</v>
          </cell>
          <cell r="CX137" t="str">
            <v>-</v>
          </cell>
          <cell r="CY137" t="str">
            <v>-</v>
          </cell>
          <cell r="CZ137" t="str">
            <v>-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</row>
        <row r="138">
          <cell r="C138">
            <v>700000420</v>
          </cell>
          <cell r="D138" t="str">
            <v>SECTOR CONGAS MARIA</v>
          </cell>
          <cell r="E138">
            <v>2025</v>
          </cell>
          <cell r="F138">
            <v>202515</v>
          </cell>
          <cell r="G138">
            <v>1579</v>
          </cell>
          <cell r="H138">
            <v>1789</v>
          </cell>
          <cell r="I138">
            <v>625</v>
          </cell>
          <cell r="J138" t="str">
            <v>-</v>
          </cell>
          <cell r="K138">
            <v>-85</v>
          </cell>
          <cell r="L138">
            <v>8</v>
          </cell>
          <cell r="M138">
            <v>485</v>
          </cell>
          <cell r="N138">
            <v>1039</v>
          </cell>
          <cell r="O138">
            <v>0</v>
          </cell>
          <cell r="P138" t="str">
            <v>-</v>
          </cell>
          <cell r="Q138">
            <v>0</v>
          </cell>
          <cell r="R138" t="str">
            <v>-</v>
          </cell>
          <cell r="S138">
            <v>2</v>
          </cell>
          <cell r="T138" t="str">
            <v>-</v>
          </cell>
          <cell r="U138">
            <v>484</v>
          </cell>
          <cell r="V138" t="str">
            <v>-</v>
          </cell>
          <cell r="W138">
            <v>1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396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198</v>
          </cell>
          <cell r="AH138" t="str">
            <v>-</v>
          </cell>
          <cell r="AI138" t="str">
            <v>-</v>
          </cell>
          <cell r="AJ138" t="str">
            <v>-</v>
          </cell>
          <cell r="AK138">
            <v>89</v>
          </cell>
          <cell r="AL138" t="str">
            <v>-</v>
          </cell>
          <cell r="AM138">
            <v>30.715642811906267</v>
          </cell>
          <cell r="AN138">
            <v>62.1</v>
          </cell>
          <cell r="AO138">
            <v>109</v>
          </cell>
          <cell r="AP138" t="str">
            <v>-</v>
          </cell>
          <cell r="AQ138">
            <v>218</v>
          </cell>
          <cell r="AR138" t="str">
            <v>-</v>
          </cell>
          <cell r="AS138">
            <v>0</v>
          </cell>
          <cell r="AT138" t="str">
            <v>-</v>
          </cell>
          <cell r="AU138">
            <v>67</v>
          </cell>
          <cell r="AV138" t="str">
            <v>-</v>
          </cell>
          <cell r="AW138">
            <v>2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423</v>
          </cell>
          <cell r="BB138">
            <v>905</v>
          </cell>
          <cell r="BC138">
            <v>26.789107029765674</v>
          </cell>
          <cell r="BD138">
            <v>54.1</v>
          </cell>
          <cell r="BE138" t="str">
            <v>-</v>
          </cell>
          <cell r="BF138" t="str">
            <v>-</v>
          </cell>
          <cell r="BG138">
            <v>457114.34</v>
          </cell>
          <cell r="BH138">
            <v>394364</v>
          </cell>
          <cell r="BI138">
            <v>221700453.74000001</v>
          </cell>
          <cell r="BJ138">
            <v>409744116</v>
          </cell>
          <cell r="BK138">
            <v>221524923</v>
          </cell>
          <cell r="BL138" t="str">
            <v>-</v>
          </cell>
          <cell r="BM138">
            <v>175530.74</v>
          </cell>
          <cell r="BN138" t="str">
            <v>-</v>
          </cell>
          <cell r="BO138">
            <v>133464899.73999999</v>
          </cell>
          <cell r="BP138" t="str">
            <v>-</v>
          </cell>
          <cell r="BQ138">
            <v>175530.74</v>
          </cell>
          <cell r="BR138" t="str">
            <v>-</v>
          </cell>
          <cell r="BS138">
            <v>412</v>
          </cell>
          <cell r="BT138" t="str">
            <v>-</v>
          </cell>
          <cell r="BU138">
            <v>133289369</v>
          </cell>
          <cell r="BV138" t="str">
            <v>-</v>
          </cell>
          <cell r="BW138">
            <v>418</v>
          </cell>
          <cell r="BX138" t="str">
            <v>-</v>
          </cell>
          <cell r="BY138">
            <v>589</v>
          </cell>
          <cell r="BZ138" t="str">
            <v>-</v>
          </cell>
          <cell r="CA138">
            <v>78155803</v>
          </cell>
          <cell r="CB138" t="str">
            <v>-</v>
          </cell>
          <cell r="CC138">
            <v>614</v>
          </cell>
          <cell r="CD138" t="str">
            <v>-</v>
          </cell>
          <cell r="CE138">
            <v>567</v>
          </cell>
          <cell r="CF138" t="str">
            <v>-</v>
          </cell>
          <cell r="CG138">
            <v>0</v>
          </cell>
          <cell r="CH138" t="str">
            <v>-</v>
          </cell>
          <cell r="CI138">
            <v>101</v>
          </cell>
          <cell r="CJ138" t="str">
            <v>-</v>
          </cell>
          <cell r="CK138">
            <v>2</v>
          </cell>
          <cell r="CL138" t="str">
            <v>-</v>
          </cell>
          <cell r="CM138">
            <v>10079751</v>
          </cell>
          <cell r="CN138" t="str">
            <v>-</v>
          </cell>
          <cell r="CO138">
            <v>88235554</v>
          </cell>
          <cell r="CP138" t="str">
            <v>-</v>
          </cell>
          <cell r="CQ138">
            <v>0</v>
          </cell>
          <cell r="CR138" t="str">
            <v>-</v>
          </cell>
          <cell r="CS138">
            <v>-25</v>
          </cell>
          <cell r="CT138" t="str">
            <v>-</v>
          </cell>
          <cell r="CU138">
            <v>714</v>
          </cell>
          <cell r="CV138">
            <v>319</v>
          </cell>
          <cell r="CW138">
            <v>192</v>
          </cell>
          <cell r="CX138">
            <v>159</v>
          </cell>
          <cell r="CY138">
            <v>188</v>
          </cell>
          <cell r="CZ138">
            <v>134</v>
          </cell>
          <cell r="DA138">
            <v>136</v>
          </cell>
          <cell r="DB138">
            <v>102</v>
          </cell>
          <cell r="DC138">
            <v>85</v>
          </cell>
          <cell r="DD138">
            <v>89</v>
          </cell>
          <cell r="DE138">
            <v>73</v>
          </cell>
          <cell r="DF138">
            <v>54</v>
          </cell>
          <cell r="DG138">
            <v>294</v>
          </cell>
          <cell r="DH138">
            <v>245</v>
          </cell>
          <cell r="DI138">
            <v>43</v>
          </cell>
          <cell r="DJ138" t="str">
            <v>-</v>
          </cell>
          <cell r="DK138">
            <v>442</v>
          </cell>
          <cell r="DL138" t="str">
            <v>-</v>
          </cell>
          <cell r="DM138">
            <v>512</v>
          </cell>
          <cell r="DN138" t="str">
            <v>-</v>
          </cell>
          <cell r="DO138">
            <v>524</v>
          </cell>
          <cell r="DP138" t="str">
            <v>-</v>
          </cell>
          <cell r="DQ138">
            <v>0</v>
          </cell>
          <cell r="DR138" t="str">
            <v>-</v>
          </cell>
          <cell r="DS138">
            <v>99</v>
          </cell>
          <cell r="DT138" t="str">
            <v>-</v>
          </cell>
          <cell r="DU138">
            <v>2</v>
          </cell>
          <cell r="DV138" t="str">
            <v>-</v>
          </cell>
          <cell r="DW138">
            <v>0</v>
          </cell>
          <cell r="DX138" t="str">
            <v>-</v>
          </cell>
          <cell r="DY138">
            <v>49</v>
          </cell>
        </row>
        <row r="139">
          <cell r="C139">
            <v>700000421</v>
          </cell>
          <cell r="D139" t="str">
            <v>SECTOR BANANO PATRICIA</v>
          </cell>
          <cell r="E139">
            <v>2025</v>
          </cell>
          <cell r="F139">
            <v>202515</v>
          </cell>
          <cell r="G139">
            <v>0</v>
          </cell>
          <cell r="H139" t="str">
            <v>-</v>
          </cell>
          <cell r="I139">
            <v>0</v>
          </cell>
          <cell r="J139" t="str">
            <v>-</v>
          </cell>
          <cell r="K139">
            <v>0</v>
          </cell>
          <cell r="L139" t="str">
            <v>-</v>
          </cell>
          <cell r="M139">
            <v>0</v>
          </cell>
          <cell r="N139" t="str">
            <v>-</v>
          </cell>
          <cell r="O139">
            <v>0</v>
          </cell>
          <cell r="P139" t="str">
            <v>-</v>
          </cell>
          <cell r="Q139">
            <v>0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0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0</v>
          </cell>
          <cell r="AH139" t="str">
            <v>-</v>
          </cell>
          <cell r="AI139" t="str">
            <v>-</v>
          </cell>
          <cell r="AJ139" t="str">
            <v>-</v>
          </cell>
          <cell r="AK139">
            <v>0</v>
          </cell>
          <cell r="AL139" t="str">
            <v>-</v>
          </cell>
          <cell r="AM139">
            <v>0</v>
          </cell>
          <cell r="AN139" t="str">
            <v>-</v>
          </cell>
          <cell r="AO139">
            <v>0</v>
          </cell>
          <cell r="AP139" t="str">
            <v>-</v>
          </cell>
          <cell r="AQ139">
            <v>0</v>
          </cell>
          <cell r="AR139" t="str">
            <v>-</v>
          </cell>
          <cell r="AS139">
            <v>0</v>
          </cell>
          <cell r="AT139" t="str">
            <v>-</v>
          </cell>
          <cell r="AU139">
            <v>0</v>
          </cell>
          <cell r="AV139" t="str">
            <v>-</v>
          </cell>
          <cell r="AW139">
            <v>0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0</v>
          </cell>
          <cell r="BB139" t="str">
            <v>-</v>
          </cell>
          <cell r="BC139">
            <v>0</v>
          </cell>
          <cell r="BD139" t="str">
            <v>-</v>
          </cell>
          <cell r="BE139" t="str">
            <v>-</v>
          </cell>
          <cell r="BF139" t="str">
            <v>-</v>
          </cell>
          <cell r="BG139">
            <v>0</v>
          </cell>
          <cell r="BH139" t="str">
            <v>-</v>
          </cell>
          <cell r="BI139">
            <v>0</v>
          </cell>
          <cell r="BJ139" t="str">
            <v>-</v>
          </cell>
          <cell r="BK139">
            <v>0</v>
          </cell>
          <cell r="BL139" t="str">
            <v>-</v>
          </cell>
          <cell r="BM139">
            <v>0</v>
          </cell>
          <cell r="BN139" t="str">
            <v>-</v>
          </cell>
          <cell r="BO139">
            <v>0</v>
          </cell>
          <cell r="BP139" t="str">
            <v>-</v>
          </cell>
          <cell r="BQ139">
            <v>0</v>
          </cell>
          <cell r="BR139" t="str">
            <v>-</v>
          </cell>
          <cell r="BS139">
            <v>0</v>
          </cell>
          <cell r="BT139" t="str">
            <v>-</v>
          </cell>
          <cell r="BU139">
            <v>0</v>
          </cell>
          <cell r="BV139" t="str">
            <v>-</v>
          </cell>
          <cell r="BW139">
            <v>0</v>
          </cell>
          <cell r="BX139" t="str">
            <v>-</v>
          </cell>
          <cell r="BY139">
            <v>0</v>
          </cell>
          <cell r="BZ139" t="str">
            <v>-</v>
          </cell>
          <cell r="CA139">
            <v>0</v>
          </cell>
          <cell r="CB139" t="str">
            <v>-</v>
          </cell>
          <cell r="CC139">
            <v>0</v>
          </cell>
          <cell r="CD139" t="str">
            <v>-</v>
          </cell>
          <cell r="CE139">
            <v>0</v>
          </cell>
          <cell r="CF139" t="str">
            <v>-</v>
          </cell>
          <cell r="CG139">
            <v>0</v>
          </cell>
          <cell r="CH139" t="str">
            <v>-</v>
          </cell>
          <cell r="CI139">
            <v>0</v>
          </cell>
          <cell r="CJ139" t="str">
            <v>-</v>
          </cell>
          <cell r="CK139">
            <v>0</v>
          </cell>
          <cell r="CL139" t="str">
            <v>-</v>
          </cell>
          <cell r="CM139">
            <v>0</v>
          </cell>
          <cell r="CN139" t="str">
            <v>-</v>
          </cell>
          <cell r="CO139">
            <v>0</v>
          </cell>
          <cell r="CP139" t="str">
            <v>-</v>
          </cell>
          <cell r="CQ139">
            <v>0</v>
          </cell>
          <cell r="CR139" t="str">
            <v>-</v>
          </cell>
          <cell r="CS139">
            <v>0</v>
          </cell>
          <cell r="CT139" t="str">
            <v>-</v>
          </cell>
          <cell r="CU139">
            <v>0</v>
          </cell>
          <cell r="CV139" t="str">
            <v>-</v>
          </cell>
          <cell r="CW139">
            <v>0</v>
          </cell>
          <cell r="CX139" t="str">
            <v>-</v>
          </cell>
          <cell r="CY139">
            <v>0</v>
          </cell>
          <cell r="CZ139" t="str">
            <v>-</v>
          </cell>
          <cell r="DA139">
            <v>0</v>
          </cell>
          <cell r="DB139" t="str">
            <v>-</v>
          </cell>
          <cell r="DC139">
            <v>0</v>
          </cell>
          <cell r="DD139" t="str">
            <v>-</v>
          </cell>
          <cell r="DE139">
            <v>0</v>
          </cell>
          <cell r="DF139" t="str">
            <v>-</v>
          </cell>
          <cell r="DG139">
            <v>0</v>
          </cell>
          <cell r="DH139" t="str">
            <v>-</v>
          </cell>
          <cell r="DI139">
            <v>0</v>
          </cell>
          <cell r="DJ139" t="str">
            <v>-</v>
          </cell>
          <cell r="DK139">
            <v>0</v>
          </cell>
          <cell r="DL139" t="str">
            <v>-</v>
          </cell>
          <cell r="DM139">
            <v>0</v>
          </cell>
          <cell r="DN139" t="str">
            <v>-</v>
          </cell>
          <cell r="DO139">
            <v>0</v>
          </cell>
          <cell r="DP139" t="str">
            <v>-</v>
          </cell>
          <cell r="DQ139">
            <v>0</v>
          </cell>
          <cell r="DR139" t="str">
            <v>-</v>
          </cell>
          <cell r="DS139">
            <v>0</v>
          </cell>
          <cell r="DT139" t="str">
            <v>-</v>
          </cell>
          <cell r="DU139">
            <v>0</v>
          </cell>
          <cell r="DV139" t="str">
            <v>-</v>
          </cell>
          <cell r="DW139">
            <v>0</v>
          </cell>
          <cell r="DX139" t="str">
            <v>-</v>
          </cell>
          <cell r="DY139">
            <v>0</v>
          </cell>
        </row>
        <row r="140">
          <cell r="C140">
            <v>700000422</v>
          </cell>
          <cell r="D140" t="str">
            <v>SECTOR SINTONÍA YULIETH</v>
          </cell>
          <cell r="E140">
            <v>2025</v>
          </cell>
          <cell r="F140">
            <v>202515</v>
          </cell>
          <cell r="G140">
            <v>1491</v>
          </cell>
          <cell r="H140">
            <v>1568</v>
          </cell>
          <cell r="I140">
            <v>526</v>
          </cell>
          <cell r="J140" t="str">
            <v>-</v>
          </cell>
          <cell r="K140">
            <v>-62</v>
          </cell>
          <cell r="L140">
            <v>7</v>
          </cell>
          <cell r="M140">
            <v>567</v>
          </cell>
          <cell r="N140">
            <v>969</v>
          </cell>
          <cell r="O140">
            <v>0</v>
          </cell>
          <cell r="P140" t="str">
            <v>-</v>
          </cell>
          <cell r="Q140">
            <v>0</v>
          </cell>
          <cell r="R140" t="str">
            <v>-</v>
          </cell>
          <cell r="S140">
            <v>0</v>
          </cell>
          <cell r="T140" t="str">
            <v>-</v>
          </cell>
          <cell r="U140">
            <v>567</v>
          </cell>
          <cell r="V140" t="str">
            <v>-</v>
          </cell>
          <cell r="W140">
            <v>0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447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259</v>
          </cell>
          <cell r="AH140" t="str">
            <v>-</v>
          </cell>
          <cell r="AI140" t="str">
            <v>-</v>
          </cell>
          <cell r="AJ140" t="str">
            <v>-</v>
          </cell>
          <cell r="AK140">
            <v>120</v>
          </cell>
          <cell r="AL140" t="str">
            <v>-</v>
          </cell>
          <cell r="AM140">
            <v>38.028169014084504</v>
          </cell>
          <cell r="AN140">
            <v>62.2</v>
          </cell>
          <cell r="AO140">
            <v>139</v>
          </cell>
          <cell r="AP140" t="str">
            <v>-</v>
          </cell>
          <cell r="AQ140">
            <v>220</v>
          </cell>
          <cell r="AR140" t="str">
            <v>-</v>
          </cell>
          <cell r="AS140">
            <v>0</v>
          </cell>
          <cell r="AT140" t="str">
            <v>-</v>
          </cell>
          <cell r="AU140">
            <v>76</v>
          </cell>
          <cell r="AV140" t="str">
            <v>-</v>
          </cell>
          <cell r="AW140">
            <v>12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504</v>
          </cell>
          <cell r="BB140">
            <v>836</v>
          </cell>
          <cell r="BC140">
            <v>33.802816901408448</v>
          </cell>
          <cell r="BD140">
            <v>53.6</v>
          </cell>
          <cell r="BE140" t="str">
            <v>-</v>
          </cell>
          <cell r="BF140" t="str">
            <v>-</v>
          </cell>
          <cell r="BG140">
            <v>504590.96</v>
          </cell>
          <cell r="BH140">
            <v>421019</v>
          </cell>
          <cell r="BI140">
            <v>286103072</v>
          </cell>
          <cell r="BJ140">
            <v>407967489</v>
          </cell>
          <cell r="BK140">
            <v>286103072</v>
          </cell>
          <cell r="BL140" t="str">
            <v>-</v>
          </cell>
          <cell r="BM140">
            <v>0</v>
          </cell>
          <cell r="BN140" t="str">
            <v>-</v>
          </cell>
          <cell r="BO140">
            <v>217654749</v>
          </cell>
          <cell r="BP140" t="str">
            <v>-</v>
          </cell>
          <cell r="BQ140">
            <v>0</v>
          </cell>
          <cell r="BR140" t="str">
            <v>-</v>
          </cell>
          <cell r="BS140">
            <v>513</v>
          </cell>
          <cell r="BT140" t="str">
            <v>-</v>
          </cell>
          <cell r="BU140">
            <v>217654749</v>
          </cell>
          <cell r="BV140" t="str">
            <v>-</v>
          </cell>
          <cell r="BW140">
            <v>392</v>
          </cell>
          <cell r="BX140" t="str">
            <v>-</v>
          </cell>
          <cell r="BY140">
            <v>580</v>
          </cell>
          <cell r="BZ140" t="str">
            <v>-</v>
          </cell>
          <cell r="CA140">
            <v>60338344</v>
          </cell>
          <cell r="CB140" t="str">
            <v>-</v>
          </cell>
          <cell r="CC140">
            <v>616</v>
          </cell>
          <cell r="CD140" t="str">
            <v>-</v>
          </cell>
          <cell r="CE140">
            <v>439</v>
          </cell>
          <cell r="CF140" t="str">
            <v>-</v>
          </cell>
          <cell r="CG140">
            <v>0</v>
          </cell>
          <cell r="CH140" t="str">
            <v>-</v>
          </cell>
          <cell r="CI140">
            <v>107</v>
          </cell>
          <cell r="CJ140" t="str">
            <v>-</v>
          </cell>
          <cell r="CK140">
            <v>12</v>
          </cell>
          <cell r="CL140" t="str">
            <v>-</v>
          </cell>
          <cell r="CM140">
            <v>8109979</v>
          </cell>
          <cell r="CN140" t="str">
            <v>-</v>
          </cell>
          <cell r="CO140">
            <v>68448323</v>
          </cell>
          <cell r="CP140" t="str">
            <v>-</v>
          </cell>
          <cell r="CQ140">
            <v>0</v>
          </cell>
          <cell r="CR140" t="str">
            <v>-</v>
          </cell>
          <cell r="CS140">
            <v>-38</v>
          </cell>
          <cell r="CT140" t="str">
            <v>-</v>
          </cell>
          <cell r="CU140">
            <v>582</v>
          </cell>
          <cell r="CV140">
            <v>312</v>
          </cell>
          <cell r="CW140">
            <v>189</v>
          </cell>
          <cell r="CX140">
            <v>154</v>
          </cell>
          <cell r="CY140">
            <v>153</v>
          </cell>
          <cell r="CZ140">
            <v>125</v>
          </cell>
          <cell r="DA140">
            <v>110</v>
          </cell>
          <cell r="DB140">
            <v>97</v>
          </cell>
          <cell r="DC140">
            <v>77</v>
          </cell>
          <cell r="DD140">
            <v>85</v>
          </cell>
          <cell r="DE140">
            <v>76</v>
          </cell>
          <cell r="DF140">
            <v>50</v>
          </cell>
          <cell r="DG140">
            <v>263</v>
          </cell>
          <cell r="DH140">
            <v>232</v>
          </cell>
          <cell r="DI140">
            <v>37</v>
          </cell>
          <cell r="DJ140" t="str">
            <v>-</v>
          </cell>
          <cell r="DK140">
            <v>446</v>
          </cell>
          <cell r="DL140" t="str">
            <v>-</v>
          </cell>
          <cell r="DM140">
            <v>519</v>
          </cell>
          <cell r="DN140" t="str">
            <v>-</v>
          </cell>
          <cell r="DO140">
            <v>410</v>
          </cell>
          <cell r="DP140" t="str">
            <v>-</v>
          </cell>
          <cell r="DQ140">
            <v>0</v>
          </cell>
          <cell r="DR140" t="str">
            <v>-</v>
          </cell>
          <cell r="DS140">
            <v>104</v>
          </cell>
          <cell r="DT140" t="str">
            <v>-</v>
          </cell>
          <cell r="DU140">
            <v>12</v>
          </cell>
          <cell r="DV140" t="str">
            <v>-</v>
          </cell>
          <cell r="DW140">
            <v>0</v>
          </cell>
          <cell r="DX140" t="str">
            <v>-</v>
          </cell>
          <cell r="DY140">
            <v>39</v>
          </cell>
        </row>
        <row r="141">
          <cell r="C141">
            <v>700000423</v>
          </cell>
          <cell r="D141" t="str">
            <v>SECTOR ARMONÍA CLAUDIA</v>
          </cell>
          <cell r="E141">
            <v>2025</v>
          </cell>
          <cell r="F141">
            <v>202515</v>
          </cell>
          <cell r="G141">
            <v>1633</v>
          </cell>
          <cell r="H141">
            <v>1525</v>
          </cell>
          <cell r="I141">
            <v>569</v>
          </cell>
          <cell r="J141" t="str">
            <v>-</v>
          </cell>
          <cell r="K141">
            <v>31</v>
          </cell>
          <cell r="L141">
            <v>8</v>
          </cell>
          <cell r="M141">
            <v>995</v>
          </cell>
          <cell r="N141">
            <v>1005</v>
          </cell>
          <cell r="O141">
            <v>0</v>
          </cell>
          <cell r="P141" t="str">
            <v>-</v>
          </cell>
          <cell r="Q141">
            <v>2</v>
          </cell>
          <cell r="R141" t="str">
            <v>-</v>
          </cell>
          <cell r="S141">
            <v>4</v>
          </cell>
          <cell r="T141" t="str">
            <v>-</v>
          </cell>
          <cell r="U141">
            <v>992</v>
          </cell>
          <cell r="V141" t="str">
            <v>-</v>
          </cell>
          <cell r="W141">
            <v>1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730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>
            <v>540</v>
          </cell>
          <cell r="AH141" t="str">
            <v>-</v>
          </cell>
          <cell r="AI141" t="str">
            <v>-</v>
          </cell>
          <cell r="AJ141" t="str">
            <v>-</v>
          </cell>
          <cell r="AK141">
            <v>265</v>
          </cell>
          <cell r="AL141" t="str">
            <v>-</v>
          </cell>
          <cell r="AM141">
            <v>60.930802204531545</v>
          </cell>
          <cell r="AN141">
            <v>62.2</v>
          </cell>
          <cell r="AO141">
            <v>275</v>
          </cell>
          <cell r="AP141" t="str">
            <v>-</v>
          </cell>
          <cell r="AQ141">
            <v>347</v>
          </cell>
          <cell r="AR141" t="str">
            <v>-</v>
          </cell>
          <cell r="AS141">
            <v>0</v>
          </cell>
          <cell r="AT141" t="str">
            <v>-</v>
          </cell>
          <cell r="AU141">
            <v>99</v>
          </cell>
          <cell r="AV141" t="str">
            <v>-</v>
          </cell>
          <cell r="AW141">
            <v>9</v>
          </cell>
          <cell r="AX141" t="str">
            <v>-</v>
          </cell>
          <cell r="AY141" t="str">
            <v>-</v>
          </cell>
          <cell r="AZ141" t="str">
            <v>-</v>
          </cell>
          <cell r="BA141">
            <v>851</v>
          </cell>
          <cell r="BB141">
            <v>857</v>
          </cell>
          <cell r="BC141">
            <v>52.112676056338024</v>
          </cell>
          <cell r="BD141">
            <v>53</v>
          </cell>
          <cell r="BE141" t="str">
            <v>-</v>
          </cell>
          <cell r="BF141" t="str">
            <v>-</v>
          </cell>
          <cell r="BG141">
            <v>450094.94</v>
          </cell>
          <cell r="BH141">
            <v>408980</v>
          </cell>
          <cell r="BI141">
            <v>447844463.89999998</v>
          </cell>
          <cell r="BJ141">
            <v>411024775</v>
          </cell>
          <cell r="BK141">
            <v>446416349</v>
          </cell>
          <cell r="BL141" t="str">
            <v>-</v>
          </cell>
          <cell r="BM141">
            <v>1428114.9</v>
          </cell>
          <cell r="BN141" t="str">
            <v>-</v>
          </cell>
          <cell r="BO141">
            <v>314993489.89999998</v>
          </cell>
          <cell r="BP141" t="str">
            <v>-</v>
          </cell>
          <cell r="BQ141">
            <v>1428114.9</v>
          </cell>
          <cell r="BR141" t="str">
            <v>-</v>
          </cell>
          <cell r="BS141">
            <v>812</v>
          </cell>
          <cell r="BT141" t="str">
            <v>-</v>
          </cell>
          <cell r="BU141">
            <v>313565375</v>
          </cell>
          <cell r="BV141" t="str">
            <v>-</v>
          </cell>
          <cell r="BW141">
            <v>735</v>
          </cell>
          <cell r="BX141" t="str">
            <v>-</v>
          </cell>
          <cell r="BY141">
            <v>687</v>
          </cell>
          <cell r="BZ141" t="str">
            <v>-</v>
          </cell>
          <cell r="CA141">
            <v>116394581</v>
          </cell>
          <cell r="CB141" t="str">
            <v>-</v>
          </cell>
          <cell r="CC141">
            <v>579</v>
          </cell>
          <cell r="CD141" t="str">
            <v>-</v>
          </cell>
          <cell r="CE141">
            <v>469</v>
          </cell>
          <cell r="CF141" t="str">
            <v>-</v>
          </cell>
          <cell r="CG141">
            <v>0</v>
          </cell>
          <cell r="CH141" t="str">
            <v>-</v>
          </cell>
          <cell r="CI141">
            <v>109</v>
          </cell>
          <cell r="CJ141" t="str">
            <v>-</v>
          </cell>
          <cell r="CK141">
            <v>9</v>
          </cell>
          <cell r="CL141" t="str">
            <v>-</v>
          </cell>
          <cell r="CM141">
            <v>16456393</v>
          </cell>
          <cell r="CN141" t="str">
            <v>-</v>
          </cell>
          <cell r="CO141">
            <v>132850974</v>
          </cell>
          <cell r="CP141" t="str">
            <v>-</v>
          </cell>
          <cell r="CQ141">
            <v>0</v>
          </cell>
          <cell r="CR141" t="str">
            <v>-</v>
          </cell>
          <cell r="CS141">
            <v>26</v>
          </cell>
          <cell r="CT141" t="str">
            <v>-</v>
          </cell>
          <cell r="CU141">
            <v>328</v>
          </cell>
          <cell r="CV141">
            <v>339</v>
          </cell>
          <cell r="CW141">
            <v>142</v>
          </cell>
          <cell r="CX141">
            <v>162</v>
          </cell>
          <cell r="CY141">
            <v>168</v>
          </cell>
          <cell r="CZ141">
            <v>137</v>
          </cell>
          <cell r="DA141">
            <v>80</v>
          </cell>
          <cell r="DB141">
            <v>78</v>
          </cell>
          <cell r="DC141">
            <v>77</v>
          </cell>
          <cell r="DD141">
            <v>77</v>
          </cell>
          <cell r="DE141">
            <v>63</v>
          </cell>
          <cell r="DF141">
            <v>57</v>
          </cell>
          <cell r="DG141">
            <v>220</v>
          </cell>
          <cell r="DH141">
            <v>212</v>
          </cell>
          <cell r="DI141">
            <v>79</v>
          </cell>
          <cell r="DJ141" t="str">
            <v>-</v>
          </cell>
          <cell r="DK141">
            <v>549</v>
          </cell>
          <cell r="DL141" t="str">
            <v>-</v>
          </cell>
          <cell r="DM141">
            <v>515</v>
          </cell>
          <cell r="DN141" t="str">
            <v>-</v>
          </cell>
          <cell r="DO141">
            <v>454</v>
          </cell>
          <cell r="DP141" t="str">
            <v>-</v>
          </cell>
          <cell r="DQ141">
            <v>0</v>
          </cell>
          <cell r="DR141" t="str">
            <v>-</v>
          </cell>
          <cell r="DS141">
            <v>106</v>
          </cell>
          <cell r="DT141" t="str">
            <v>-</v>
          </cell>
          <cell r="DU141">
            <v>9</v>
          </cell>
          <cell r="DV141" t="str">
            <v>-</v>
          </cell>
          <cell r="DW141">
            <v>0</v>
          </cell>
          <cell r="DX141" t="str">
            <v>-</v>
          </cell>
          <cell r="DY141">
            <v>90</v>
          </cell>
        </row>
        <row r="142">
          <cell r="C142">
            <v>700000425</v>
          </cell>
          <cell r="D142" t="str">
            <v>SECTOR CURUBA</v>
          </cell>
          <cell r="E142">
            <v>2025</v>
          </cell>
          <cell r="F142">
            <v>202515</v>
          </cell>
          <cell r="G142">
            <v>0</v>
          </cell>
          <cell r="H142" t="str">
            <v>-</v>
          </cell>
          <cell r="I142">
            <v>0</v>
          </cell>
          <cell r="J142" t="str">
            <v>-</v>
          </cell>
          <cell r="K142">
            <v>0</v>
          </cell>
          <cell r="L142" t="str">
            <v>-</v>
          </cell>
          <cell r="M142">
            <v>0</v>
          </cell>
          <cell r="N142" t="str">
            <v>-</v>
          </cell>
          <cell r="O142">
            <v>0</v>
          </cell>
          <cell r="P142" t="str">
            <v>-</v>
          </cell>
          <cell r="Q142">
            <v>0</v>
          </cell>
          <cell r="R142" t="str">
            <v>-</v>
          </cell>
          <cell r="S142">
            <v>0</v>
          </cell>
          <cell r="T142" t="str">
            <v>-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0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0</v>
          </cell>
          <cell r="AH142" t="str">
            <v>-</v>
          </cell>
          <cell r="AI142" t="str">
            <v>-</v>
          </cell>
          <cell r="AJ142" t="str">
            <v>-</v>
          </cell>
          <cell r="AK142">
            <v>0</v>
          </cell>
          <cell r="AL142" t="str">
            <v>-</v>
          </cell>
          <cell r="AM142">
            <v>0</v>
          </cell>
          <cell r="AN142" t="str">
            <v>-</v>
          </cell>
          <cell r="AO142">
            <v>0</v>
          </cell>
          <cell r="AP142" t="str">
            <v>-</v>
          </cell>
          <cell r="AQ142">
            <v>0</v>
          </cell>
          <cell r="AR142" t="str">
            <v>-</v>
          </cell>
          <cell r="AS142">
            <v>0</v>
          </cell>
          <cell r="AT142" t="str">
            <v>-</v>
          </cell>
          <cell r="AU142">
            <v>0</v>
          </cell>
          <cell r="AV142" t="str">
            <v>-</v>
          </cell>
          <cell r="AW142">
            <v>0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0</v>
          </cell>
          <cell r="BB142" t="str">
            <v>-</v>
          </cell>
          <cell r="BC142">
            <v>0</v>
          </cell>
          <cell r="BD142" t="str">
            <v>-</v>
          </cell>
          <cell r="BE142" t="str">
            <v>-</v>
          </cell>
          <cell r="BF142" t="str">
            <v>-</v>
          </cell>
          <cell r="BG142">
            <v>0</v>
          </cell>
          <cell r="BH142" t="str">
            <v>-</v>
          </cell>
          <cell r="BI142">
            <v>0</v>
          </cell>
          <cell r="BJ142" t="str">
            <v>-</v>
          </cell>
          <cell r="BK142">
            <v>0</v>
          </cell>
          <cell r="BL142" t="str">
            <v>-</v>
          </cell>
          <cell r="BM142">
            <v>0</v>
          </cell>
          <cell r="BN142" t="str">
            <v>-</v>
          </cell>
          <cell r="BO142">
            <v>0</v>
          </cell>
          <cell r="BP142" t="str">
            <v>-</v>
          </cell>
          <cell r="BQ142">
            <v>0</v>
          </cell>
          <cell r="BR142" t="str">
            <v>-</v>
          </cell>
          <cell r="BS142">
            <v>0</v>
          </cell>
          <cell r="BT142" t="str">
            <v>-</v>
          </cell>
          <cell r="BU142">
            <v>0</v>
          </cell>
          <cell r="BV142" t="str">
            <v>-</v>
          </cell>
          <cell r="BW142">
            <v>0</v>
          </cell>
          <cell r="BX142" t="str">
            <v>-</v>
          </cell>
          <cell r="BY142">
            <v>0</v>
          </cell>
          <cell r="BZ142" t="str">
            <v>-</v>
          </cell>
          <cell r="CA142">
            <v>0</v>
          </cell>
          <cell r="CB142" t="str">
            <v>-</v>
          </cell>
          <cell r="CC142">
            <v>0</v>
          </cell>
          <cell r="CD142" t="str">
            <v>-</v>
          </cell>
          <cell r="CE142">
            <v>0</v>
          </cell>
          <cell r="CF142" t="str">
            <v>-</v>
          </cell>
          <cell r="CG142">
            <v>0</v>
          </cell>
          <cell r="CH142" t="str">
            <v>-</v>
          </cell>
          <cell r="CI142">
            <v>0</v>
          </cell>
          <cell r="CJ142" t="str">
            <v>-</v>
          </cell>
          <cell r="CK142">
            <v>0</v>
          </cell>
          <cell r="CL142" t="str">
            <v>-</v>
          </cell>
          <cell r="CM142">
            <v>0</v>
          </cell>
          <cell r="CN142" t="str">
            <v>-</v>
          </cell>
          <cell r="CO142">
            <v>0</v>
          </cell>
          <cell r="CP142" t="str">
            <v>-</v>
          </cell>
          <cell r="CQ142">
            <v>0</v>
          </cell>
          <cell r="CR142" t="str">
            <v>-</v>
          </cell>
          <cell r="CS142">
            <v>0</v>
          </cell>
          <cell r="CT142" t="str">
            <v>-</v>
          </cell>
          <cell r="CU142">
            <v>0</v>
          </cell>
          <cell r="CV142" t="str">
            <v>-</v>
          </cell>
          <cell r="CW142">
            <v>0</v>
          </cell>
          <cell r="CX142" t="str">
            <v>-</v>
          </cell>
          <cell r="CY142">
            <v>0</v>
          </cell>
          <cell r="CZ142" t="str">
            <v>-</v>
          </cell>
          <cell r="DA142">
            <v>0</v>
          </cell>
          <cell r="DB142" t="str">
            <v>-</v>
          </cell>
          <cell r="DC142">
            <v>0</v>
          </cell>
          <cell r="DD142" t="str">
            <v>-</v>
          </cell>
          <cell r="DE142">
            <v>0</v>
          </cell>
          <cell r="DF142" t="str">
            <v>-</v>
          </cell>
          <cell r="DG142">
            <v>0</v>
          </cell>
          <cell r="DH142" t="str">
            <v>-</v>
          </cell>
          <cell r="DI142">
            <v>0</v>
          </cell>
          <cell r="DJ142" t="str">
            <v>-</v>
          </cell>
          <cell r="DK142">
            <v>0</v>
          </cell>
          <cell r="DL142" t="str">
            <v>-</v>
          </cell>
          <cell r="DM142">
            <v>0</v>
          </cell>
          <cell r="DN142" t="str">
            <v>-</v>
          </cell>
          <cell r="DO142">
            <v>0</v>
          </cell>
          <cell r="DP142" t="str">
            <v>-</v>
          </cell>
          <cell r="DQ142">
            <v>0</v>
          </cell>
          <cell r="DR142" t="str">
            <v>-</v>
          </cell>
          <cell r="DS142">
            <v>0</v>
          </cell>
          <cell r="DT142" t="str">
            <v>-</v>
          </cell>
          <cell r="DU142">
            <v>0</v>
          </cell>
          <cell r="DV142" t="str">
            <v>-</v>
          </cell>
          <cell r="DW142">
            <v>0</v>
          </cell>
          <cell r="DX142" t="str">
            <v>-</v>
          </cell>
          <cell r="DY142">
            <v>0</v>
          </cell>
        </row>
        <row r="143">
          <cell r="C143">
            <v>700000427</v>
          </cell>
          <cell r="D143" t="str">
            <v>SECTOR GROSELLA CLAUDIA</v>
          </cell>
          <cell r="E143">
            <v>2025</v>
          </cell>
          <cell r="F143">
            <v>202515</v>
          </cell>
          <cell r="G143">
            <v>0</v>
          </cell>
          <cell r="H143" t="str">
            <v>-</v>
          </cell>
          <cell r="I143">
            <v>0</v>
          </cell>
          <cell r="J143" t="str">
            <v>-</v>
          </cell>
          <cell r="K143">
            <v>0</v>
          </cell>
          <cell r="L143" t="str">
            <v>-</v>
          </cell>
          <cell r="M143">
            <v>0</v>
          </cell>
          <cell r="N143" t="str">
            <v>-</v>
          </cell>
          <cell r="O143">
            <v>0</v>
          </cell>
          <cell r="P143" t="str">
            <v>-</v>
          </cell>
          <cell r="Q143">
            <v>0</v>
          </cell>
          <cell r="R143" t="str">
            <v>-</v>
          </cell>
          <cell r="S143">
            <v>0</v>
          </cell>
          <cell r="T143" t="str">
            <v>-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0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>
            <v>0</v>
          </cell>
          <cell r="AH143" t="str">
            <v>-</v>
          </cell>
          <cell r="AI143" t="str">
            <v>-</v>
          </cell>
          <cell r="AJ143" t="str">
            <v>-</v>
          </cell>
          <cell r="AK143">
            <v>0</v>
          </cell>
          <cell r="AL143" t="str">
            <v>-</v>
          </cell>
          <cell r="AM143">
            <v>0</v>
          </cell>
          <cell r="AN143" t="str">
            <v>-</v>
          </cell>
          <cell r="AO143">
            <v>0</v>
          </cell>
          <cell r="AP143" t="str">
            <v>-</v>
          </cell>
          <cell r="AQ143">
            <v>0</v>
          </cell>
          <cell r="AR143" t="str">
            <v>-</v>
          </cell>
          <cell r="AS143">
            <v>0</v>
          </cell>
          <cell r="AT143" t="str">
            <v>-</v>
          </cell>
          <cell r="AU143">
            <v>0</v>
          </cell>
          <cell r="AV143" t="str">
            <v>-</v>
          </cell>
          <cell r="AW143">
            <v>0</v>
          </cell>
          <cell r="AX143" t="str">
            <v>-</v>
          </cell>
          <cell r="AY143" t="str">
            <v>-</v>
          </cell>
          <cell r="AZ143" t="str">
            <v>-</v>
          </cell>
          <cell r="BA143">
            <v>0</v>
          </cell>
          <cell r="BB143" t="str">
            <v>-</v>
          </cell>
          <cell r="BC143">
            <v>0</v>
          </cell>
          <cell r="BD143" t="str">
            <v>-</v>
          </cell>
          <cell r="BE143" t="str">
            <v>-</v>
          </cell>
          <cell r="BF143" t="str">
            <v>-</v>
          </cell>
          <cell r="BG143">
            <v>0</v>
          </cell>
          <cell r="BH143" t="str">
            <v>-</v>
          </cell>
          <cell r="BI143">
            <v>0</v>
          </cell>
          <cell r="BJ143" t="str">
            <v>-</v>
          </cell>
          <cell r="BK143">
            <v>0</v>
          </cell>
          <cell r="BL143" t="str">
            <v>-</v>
          </cell>
          <cell r="BM143">
            <v>0</v>
          </cell>
          <cell r="BN143" t="str">
            <v>-</v>
          </cell>
          <cell r="BO143">
            <v>0</v>
          </cell>
          <cell r="BP143" t="str">
            <v>-</v>
          </cell>
          <cell r="BQ143">
            <v>0</v>
          </cell>
          <cell r="BR143" t="str">
            <v>-</v>
          </cell>
          <cell r="BS143">
            <v>0</v>
          </cell>
          <cell r="BT143" t="str">
            <v>-</v>
          </cell>
          <cell r="BU143">
            <v>0</v>
          </cell>
          <cell r="BV143" t="str">
            <v>-</v>
          </cell>
          <cell r="BW143">
            <v>0</v>
          </cell>
          <cell r="BX143" t="str">
            <v>-</v>
          </cell>
          <cell r="BY143">
            <v>0</v>
          </cell>
          <cell r="BZ143" t="str">
            <v>-</v>
          </cell>
          <cell r="CA143">
            <v>0</v>
          </cell>
          <cell r="CB143" t="str">
            <v>-</v>
          </cell>
          <cell r="CC143">
            <v>0</v>
          </cell>
          <cell r="CD143" t="str">
            <v>-</v>
          </cell>
          <cell r="CE143">
            <v>0</v>
          </cell>
          <cell r="CF143" t="str">
            <v>-</v>
          </cell>
          <cell r="CG143">
            <v>0</v>
          </cell>
          <cell r="CH143" t="str">
            <v>-</v>
          </cell>
          <cell r="CI143">
            <v>0</v>
          </cell>
          <cell r="CJ143" t="str">
            <v>-</v>
          </cell>
          <cell r="CK143">
            <v>0</v>
          </cell>
          <cell r="CL143" t="str">
            <v>-</v>
          </cell>
          <cell r="CM143">
            <v>0</v>
          </cell>
          <cell r="CN143" t="str">
            <v>-</v>
          </cell>
          <cell r="CO143">
            <v>0</v>
          </cell>
          <cell r="CP143" t="str">
            <v>-</v>
          </cell>
          <cell r="CQ143">
            <v>0</v>
          </cell>
          <cell r="CR143" t="str">
            <v>-</v>
          </cell>
          <cell r="CS143">
            <v>0</v>
          </cell>
          <cell r="CT143" t="str">
            <v>-</v>
          </cell>
          <cell r="CU143">
            <v>0</v>
          </cell>
          <cell r="CV143" t="str">
            <v>-</v>
          </cell>
          <cell r="CW143">
            <v>0</v>
          </cell>
          <cell r="CX143" t="str">
            <v>-</v>
          </cell>
          <cell r="CY143">
            <v>0</v>
          </cell>
          <cell r="CZ143" t="str">
            <v>-</v>
          </cell>
          <cell r="DA143">
            <v>0</v>
          </cell>
          <cell r="DB143" t="str">
            <v>-</v>
          </cell>
          <cell r="DC143">
            <v>0</v>
          </cell>
          <cell r="DD143" t="str">
            <v>-</v>
          </cell>
          <cell r="DE143">
            <v>0</v>
          </cell>
          <cell r="DF143" t="str">
            <v>-</v>
          </cell>
          <cell r="DG143">
            <v>0</v>
          </cell>
          <cell r="DH143" t="str">
            <v>-</v>
          </cell>
          <cell r="DI143">
            <v>0</v>
          </cell>
          <cell r="DJ143" t="str">
            <v>-</v>
          </cell>
          <cell r="DK143">
            <v>0</v>
          </cell>
          <cell r="DL143" t="str">
            <v>-</v>
          </cell>
          <cell r="DM143">
            <v>0</v>
          </cell>
          <cell r="DN143" t="str">
            <v>-</v>
          </cell>
          <cell r="DO143">
            <v>0</v>
          </cell>
          <cell r="DP143" t="str">
            <v>-</v>
          </cell>
          <cell r="DQ143">
            <v>0</v>
          </cell>
          <cell r="DR143" t="str">
            <v>-</v>
          </cell>
          <cell r="DS143">
            <v>0</v>
          </cell>
          <cell r="DT143" t="str">
            <v>-</v>
          </cell>
          <cell r="DU143">
            <v>0</v>
          </cell>
          <cell r="DV143" t="str">
            <v>-</v>
          </cell>
          <cell r="DW143">
            <v>0</v>
          </cell>
          <cell r="DX143" t="str">
            <v>-</v>
          </cell>
          <cell r="DY143">
            <v>0</v>
          </cell>
        </row>
        <row r="144">
          <cell r="C144">
            <v>700000428</v>
          </cell>
          <cell r="D144" t="str">
            <v>SECTOR GALERÍA YURIETH</v>
          </cell>
          <cell r="E144">
            <v>2025</v>
          </cell>
          <cell r="F144">
            <v>202515</v>
          </cell>
          <cell r="G144">
            <v>1520</v>
          </cell>
          <cell r="H144">
            <v>1530</v>
          </cell>
          <cell r="I144">
            <v>535</v>
          </cell>
          <cell r="J144" t="str">
            <v>-</v>
          </cell>
          <cell r="K144">
            <v>35</v>
          </cell>
          <cell r="L144">
            <v>7</v>
          </cell>
          <cell r="M144">
            <v>990</v>
          </cell>
          <cell r="N144">
            <v>932</v>
          </cell>
          <cell r="O144">
            <v>0</v>
          </cell>
          <cell r="P144" t="str">
            <v>-</v>
          </cell>
          <cell r="Q144">
            <v>0</v>
          </cell>
          <cell r="R144" t="str">
            <v>-</v>
          </cell>
          <cell r="S144">
            <v>0</v>
          </cell>
          <cell r="T144" t="str">
            <v>-</v>
          </cell>
          <cell r="U144">
            <v>990</v>
          </cell>
          <cell r="V144" t="str">
            <v>-</v>
          </cell>
          <cell r="W144">
            <v>0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747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539</v>
          </cell>
          <cell r="AH144" t="str">
            <v>-</v>
          </cell>
          <cell r="AI144" t="str">
            <v>-</v>
          </cell>
          <cell r="AJ144" t="str">
            <v>-</v>
          </cell>
          <cell r="AK144">
            <v>243</v>
          </cell>
          <cell r="AL144" t="str">
            <v>-</v>
          </cell>
          <cell r="AM144">
            <v>65.131578947368425</v>
          </cell>
          <cell r="AN144">
            <v>62.5</v>
          </cell>
          <cell r="AO144">
            <v>296</v>
          </cell>
          <cell r="AP144" t="str">
            <v>-</v>
          </cell>
          <cell r="AQ144">
            <v>354</v>
          </cell>
          <cell r="AR144" t="str">
            <v>-</v>
          </cell>
          <cell r="AS144">
            <v>0</v>
          </cell>
          <cell r="AT144" t="str">
            <v>-</v>
          </cell>
          <cell r="AU144">
            <v>94</v>
          </cell>
          <cell r="AV144" t="str">
            <v>-</v>
          </cell>
          <cell r="AW144">
            <v>3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884</v>
          </cell>
          <cell r="BB144">
            <v>800</v>
          </cell>
          <cell r="BC144">
            <v>58.15789473684211</v>
          </cell>
          <cell r="BD144">
            <v>53.6</v>
          </cell>
          <cell r="BE144" t="str">
            <v>-</v>
          </cell>
          <cell r="BF144" t="str">
            <v>-</v>
          </cell>
          <cell r="BG144">
            <v>420534.73</v>
          </cell>
          <cell r="BH144">
            <v>391591</v>
          </cell>
          <cell r="BI144">
            <v>416329380</v>
          </cell>
          <cell r="BJ144">
            <v>364962985</v>
          </cell>
          <cell r="BK144">
            <v>416329380</v>
          </cell>
          <cell r="BL144" t="str">
            <v>-</v>
          </cell>
          <cell r="BM144">
            <v>0</v>
          </cell>
          <cell r="BN144" t="str">
            <v>-</v>
          </cell>
          <cell r="BO144">
            <v>274866468</v>
          </cell>
          <cell r="BP144" t="str">
            <v>-</v>
          </cell>
          <cell r="BQ144">
            <v>0</v>
          </cell>
          <cell r="BR144" t="str">
            <v>-</v>
          </cell>
          <cell r="BS144">
            <v>814</v>
          </cell>
          <cell r="BT144" t="str">
            <v>-</v>
          </cell>
          <cell r="BU144">
            <v>274866468</v>
          </cell>
          <cell r="BV144" t="str">
            <v>-</v>
          </cell>
          <cell r="BW144">
            <v>798</v>
          </cell>
          <cell r="BX144" t="str">
            <v>-</v>
          </cell>
          <cell r="BY144">
            <v>545</v>
          </cell>
          <cell r="BZ144" t="str">
            <v>-</v>
          </cell>
          <cell r="CA144">
            <v>123008782</v>
          </cell>
          <cell r="CB144" t="str">
            <v>-</v>
          </cell>
          <cell r="CC144">
            <v>584</v>
          </cell>
          <cell r="CD144" t="str">
            <v>-</v>
          </cell>
          <cell r="CE144">
            <v>444</v>
          </cell>
          <cell r="CF144" t="str">
            <v>-</v>
          </cell>
          <cell r="CG144">
            <v>0</v>
          </cell>
          <cell r="CH144" t="str">
            <v>-</v>
          </cell>
          <cell r="CI144">
            <v>100</v>
          </cell>
          <cell r="CJ144" t="str">
            <v>-</v>
          </cell>
          <cell r="CK144">
            <v>4</v>
          </cell>
          <cell r="CL144" t="str">
            <v>-</v>
          </cell>
          <cell r="CM144">
            <v>18454130</v>
          </cell>
          <cell r="CN144" t="str">
            <v>-</v>
          </cell>
          <cell r="CO144">
            <v>141462912</v>
          </cell>
          <cell r="CP144" t="str">
            <v>-</v>
          </cell>
          <cell r="CQ144">
            <v>0</v>
          </cell>
          <cell r="CR144" t="str">
            <v>-</v>
          </cell>
          <cell r="CS144">
            <v>21</v>
          </cell>
          <cell r="CT144" t="str">
            <v>-</v>
          </cell>
          <cell r="CU144">
            <v>298</v>
          </cell>
          <cell r="CV144">
            <v>359</v>
          </cell>
          <cell r="CW144">
            <v>118</v>
          </cell>
          <cell r="CX144">
            <v>139</v>
          </cell>
          <cell r="CY144">
            <v>114</v>
          </cell>
          <cell r="CZ144">
            <v>116</v>
          </cell>
          <cell r="DA144">
            <v>51</v>
          </cell>
          <cell r="DB144">
            <v>48</v>
          </cell>
          <cell r="DC144">
            <v>64</v>
          </cell>
          <cell r="DD144">
            <v>66</v>
          </cell>
          <cell r="DE144">
            <v>42</v>
          </cell>
          <cell r="DF144">
            <v>41</v>
          </cell>
          <cell r="DG144">
            <v>157</v>
          </cell>
          <cell r="DH144">
            <v>155</v>
          </cell>
          <cell r="DI144">
            <v>57</v>
          </cell>
          <cell r="DJ144" t="str">
            <v>-</v>
          </cell>
          <cell r="DK144">
            <v>451</v>
          </cell>
          <cell r="DL144" t="str">
            <v>-</v>
          </cell>
          <cell r="DM144">
            <v>534</v>
          </cell>
          <cell r="DN144" t="str">
            <v>-</v>
          </cell>
          <cell r="DO144">
            <v>431</v>
          </cell>
          <cell r="DP144" t="str">
            <v>-</v>
          </cell>
          <cell r="DQ144">
            <v>0</v>
          </cell>
          <cell r="DR144" t="str">
            <v>-</v>
          </cell>
          <cell r="DS144">
            <v>100</v>
          </cell>
          <cell r="DT144" t="str">
            <v>-</v>
          </cell>
          <cell r="DU144">
            <v>4</v>
          </cell>
          <cell r="DV144" t="str">
            <v>-</v>
          </cell>
          <cell r="DW144">
            <v>0</v>
          </cell>
          <cell r="DX144" t="str">
            <v>-</v>
          </cell>
          <cell r="DY144">
            <v>63</v>
          </cell>
        </row>
        <row r="145">
          <cell r="C145">
            <v>700000429</v>
          </cell>
          <cell r="D145" t="str">
            <v>SECTOR FRESA ALI</v>
          </cell>
          <cell r="E145">
            <v>2025</v>
          </cell>
          <cell r="F145">
            <v>202515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  <cell r="BC145" t="str">
            <v>-</v>
          </cell>
          <cell r="BD145" t="str">
            <v>-</v>
          </cell>
          <cell r="BE145" t="str">
            <v>-</v>
          </cell>
          <cell r="BF145" t="str">
            <v>-</v>
          </cell>
          <cell r="BG145" t="str">
            <v>-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 t="str">
            <v>-</v>
          </cell>
          <cell r="BO145" t="str">
            <v>-</v>
          </cell>
          <cell r="BP145" t="str">
            <v>-</v>
          </cell>
          <cell r="BQ145" t="str">
            <v>-</v>
          </cell>
          <cell r="BR145" t="str">
            <v>-</v>
          </cell>
          <cell r="BS145" t="str">
            <v>-</v>
          </cell>
          <cell r="BT145" t="str">
            <v>-</v>
          </cell>
          <cell r="BU145" t="str">
            <v>-</v>
          </cell>
          <cell r="BV145" t="str">
            <v>-</v>
          </cell>
          <cell r="BW145" t="str">
            <v>-</v>
          </cell>
          <cell r="BX145" t="str">
            <v>-</v>
          </cell>
          <cell r="BY145" t="str">
            <v>-</v>
          </cell>
          <cell r="BZ145" t="str">
            <v>-</v>
          </cell>
          <cell r="CA145" t="str">
            <v>-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 t="str">
            <v>-</v>
          </cell>
          <cell r="CN145" t="str">
            <v>-</v>
          </cell>
          <cell r="CO145" t="str">
            <v>-</v>
          </cell>
          <cell r="CP145" t="str">
            <v>-</v>
          </cell>
          <cell r="CQ145" t="str">
            <v>-</v>
          </cell>
          <cell r="CR145" t="str">
            <v>-</v>
          </cell>
          <cell r="CS145" t="str">
            <v>-</v>
          </cell>
          <cell r="CT145" t="str">
            <v>-</v>
          </cell>
          <cell r="CU145" t="str">
            <v>-</v>
          </cell>
          <cell r="CV145" t="str">
            <v>-</v>
          </cell>
          <cell r="CW145" t="str">
            <v>-</v>
          </cell>
          <cell r="CX145" t="str">
            <v>-</v>
          </cell>
          <cell r="CY145" t="str">
            <v>-</v>
          </cell>
          <cell r="CZ145" t="str">
            <v>-</v>
          </cell>
          <cell r="DA145" t="str">
            <v>-</v>
          </cell>
          <cell r="DB145" t="str">
            <v>-</v>
          </cell>
          <cell r="DC145" t="str">
            <v>-</v>
          </cell>
          <cell r="DD145" t="str">
            <v>-</v>
          </cell>
          <cell r="DE145" t="str">
            <v>-</v>
          </cell>
          <cell r="DF145" t="str">
            <v>-</v>
          </cell>
          <cell r="DG145" t="str">
            <v>-</v>
          </cell>
          <cell r="DH145" t="str">
            <v>-</v>
          </cell>
          <cell r="DI145" t="str">
            <v>-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 t="str">
            <v>-</v>
          </cell>
          <cell r="DX145" t="str">
            <v>-</v>
          </cell>
          <cell r="DY145" t="str">
            <v>-</v>
          </cell>
        </row>
        <row r="146">
          <cell r="C146">
            <v>700000435</v>
          </cell>
          <cell r="D146" t="str">
            <v>SECTOR SALVIA VALENTINA</v>
          </cell>
          <cell r="E146">
            <v>2025</v>
          </cell>
          <cell r="F146">
            <v>202515</v>
          </cell>
          <cell r="G146">
            <v>1552</v>
          </cell>
          <cell r="H146">
            <v>1476</v>
          </cell>
          <cell r="I146">
            <v>588</v>
          </cell>
          <cell r="J146" t="str">
            <v>-</v>
          </cell>
          <cell r="K146">
            <v>-8</v>
          </cell>
          <cell r="L146">
            <v>8</v>
          </cell>
          <cell r="M146">
            <v>911</v>
          </cell>
          <cell r="N146">
            <v>997</v>
          </cell>
          <cell r="O146">
            <v>0</v>
          </cell>
          <cell r="P146" t="str">
            <v>-</v>
          </cell>
          <cell r="Q146">
            <v>0</v>
          </cell>
          <cell r="R146" t="str">
            <v>-</v>
          </cell>
          <cell r="S146">
            <v>5</v>
          </cell>
          <cell r="T146" t="str">
            <v>-</v>
          </cell>
          <cell r="U146">
            <v>907</v>
          </cell>
          <cell r="V146" t="str">
            <v>-</v>
          </cell>
          <cell r="W146">
            <v>4</v>
          </cell>
          <cell r="X146" t="str">
            <v>-</v>
          </cell>
          <cell r="Y146" t="str">
            <v>-</v>
          </cell>
          <cell r="Z146" t="str">
            <v>-</v>
          </cell>
          <cell r="AA146">
            <v>717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>
            <v>422</v>
          </cell>
          <cell r="AH146" t="str">
            <v>-</v>
          </cell>
          <cell r="AI146" t="str">
            <v>-</v>
          </cell>
          <cell r="AJ146" t="str">
            <v>-</v>
          </cell>
          <cell r="AK146">
            <v>194</v>
          </cell>
          <cell r="AL146" t="str">
            <v>-</v>
          </cell>
          <cell r="AM146">
            <v>58.698453608247426</v>
          </cell>
          <cell r="AN146">
            <v>63.5</v>
          </cell>
          <cell r="AO146">
            <v>228</v>
          </cell>
          <cell r="AP146" t="str">
            <v>-</v>
          </cell>
          <cell r="AQ146">
            <v>344</v>
          </cell>
          <cell r="AR146" t="str">
            <v>-</v>
          </cell>
          <cell r="AS146">
            <v>0</v>
          </cell>
          <cell r="AT146" t="str">
            <v>-</v>
          </cell>
          <cell r="AU146">
            <v>133</v>
          </cell>
          <cell r="AV146" t="str">
            <v>-</v>
          </cell>
          <cell r="AW146">
            <v>12</v>
          </cell>
          <cell r="AX146" t="str">
            <v>-</v>
          </cell>
          <cell r="AY146" t="str">
            <v>-</v>
          </cell>
          <cell r="AZ146" t="str">
            <v>-</v>
          </cell>
          <cell r="BA146">
            <v>809</v>
          </cell>
          <cell r="BB146">
            <v>883</v>
          </cell>
          <cell r="BC146">
            <v>52.126288659793815</v>
          </cell>
          <cell r="BD146">
            <v>56.2</v>
          </cell>
          <cell r="BE146" t="str">
            <v>-</v>
          </cell>
          <cell r="BF146" t="str">
            <v>-</v>
          </cell>
          <cell r="BG146">
            <v>463861.22</v>
          </cell>
          <cell r="BH146">
            <v>405231</v>
          </cell>
          <cell r="BI146">
            <v>422577567.5</v>
          </cell>
          <cell r="BJ146">
            <v>404015780</v>
          </cell>
          <cell r="BK146">
            <v>421118741</v>
          </cell>
          <cell r="BL146" t="str">
            <v>-</v>
          </cell>
          <cell r="BM146">
            <v>1458826.5</v>
          </cell>
          <cell r="BN146" t="str">
            <v>-</v>
          </cell>
          <cell r="BO146">
            <v>263793985.5</v>
          </cell>
          <cell r="BP146" t="str">
            <v>-</v>
          </cell>
          <cell r="BQ146">
            <v>1458826.5</v>
          </cell>
          <cell r="BR146" t="str">
            <v>-</v>
          </cell>
          <cell r="BS146">
            <v>678</v>
          </cell>
          <cell r="BT146" t="str">
            <v>-</v>
          </cell>
          <cell r="BU146">
            <v>262335159</v>
          </cell>
          <cell r="BV146" t="str">
            <v>-</v>
          </cell>
          <cell r="BW146">
            <v>689</v>
          </cell>
          <cell r="BX146" t="str">
            <v>-</v>
          </cell>
          <cell r="BY146">
            <v>544</v>
          </cell>
          <cell r="BZ146" t="str">
            <v>-</v>
          </cell>
          <cell r="CA146">
            <v>146421334</v>
          </cell>
          <cell r="CB146" t="str">
            <v>-</v>
          </cell>
          <cell r="CC146">
            <v>536</v>
          </cell>
          <cell r="CD146" t="str">
            <v>-</v>
          </cell>
          <cell r="CE146">
            <v>439</v>
          </cell>
          <cell r="CF146" t="str">
            <v>-</v>
          </cell>
          <cell r="CG146">
            <v>0</v>
          </cell>
          <cell r="CH146" t="str">
            <v>-</v>
          </cell>
          <cell r="CI146">
            <v>143</v>
          </cell>
          <cell r="CJ146" t="str">
            <v>-</v>
          </cell>
          <cell r="CK146">
            <v>14</v>
          </cell>
          <cell r="CL146" t="str">
            <v>-</v>
          </cell>
          <cell r="CM146">
            <v>12362248</v>
          </cell>
          <cell r="CN146" t="str">
            <v>-</v>
          </cell>
          <cell r="CO146">
            <v>158783582</v>
          </cell>
          <cell r="CP146" t="str">
            <v>-</v>
          </cell>
          <cell r="CQ146">
            <v>0</v>
          </cell>
          <cell r="CR146" t="str">
            <v>-</v>
          </cell>
          <cell r="CS146">
            <v>24</v>
          </cell>
          <cell r="CT146" t="str">
            <v>-</v>
          </cell>
          <cell r="CU146">
            <v>354</v>
          </cell>
          <cell r="CV146">
            <v>297</v>
          </cell>
          <cell r="CW146">
            <v>169</v>
          </cell>
          <cell r="CX146">
            <v>164</v>
          </cell>
          <cell r="CY146">
            <v>118</v>
          </cell>
          <cell r="CZ146">
            <v>108</v>
          </cell>
          <cell r="DA146">
            <v>64</v>
          </cell>
          <cell r="DB146">
            <v>71</v>
          </cell>
          <cell r="DC146">
            <v>38</v>
          </cell>
          <cell r="DD146">
            <v>35</v>
          </cell>
          <cell r="DE146">
            <v>22</v>
          </cell>
          <cell r="DF146">
            <v>22</v>
          </cell>
          <cell r="DG146">
            <v>124</v>
          </cell>
          <cell r="DH146">
            <v>128</v>
          </cell>
          <cell r="DI146">
            <v>35</v>
          </cell>
          <cell r="DJ146" t="str">
            <v>-</v>
          </cell>
          <cell r="DK146">
            <v>467</v>
          </cell>
          <cell r="DL146" t="str">
            <v>-</v>
          </cell>
          <cell r="DM146">
            <v>497</v>
          </cell>
          <cell r="DN146" t="str">
            <v>-</v>
          </cell>
          <cell r="DO146">
            <v>433</v>
          </cell>
          <cell r="DP146" t="str">
            <v>-</v>
          </cell>
          <cell r="DQ146">
            <v>0</v>
          </cell>
          <cell r="DR146" t="str">
            <v>-</v>
          </cell>
          <cell r="DS146">
            <v>142</v>
          </cell>
          <cell r="DT146" t="str">
            <v>-</v>
          </cell>
          <cell r="DU146">
            <v>13</v>
          </cell>
          <cell r="DV146" t="str">
            <v>-</v>
          </cell>
          <cell r="DW146">
            <v>0</v>
          </cell>
          <cell r="DX146" t="str">
            <v>-</v>
          </cell>
          <cell r="DY146">
            <v>48</v>
          </cell>
        </row>
        <row r="147">
          <cell r="C147">
            <v>700000436</v>
          </cell>
          <cell r="D147" t="str">
            <v>SECTOR CANELA CYNTHIA</v>
          </cell>
          <cell r="E147">
            <v>2025</v>
          </cell>
          <cell r="F147">
            <v>202515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 t="str">
            <v>-</v>
          </cell>
          <cell r="BQ147" t="str">
            <v>-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 t="str">
            <v>-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 t="str">
            <v>-</v>
          </cell>
          <cell r="CS147" t="str">
            <v>-</v>
          </cell>
          <cell r="CT147" t="str">
            <v>-</v>
          </cell>
          <cell r="CU147" t="str">
            <v>-</v>
          </cell>
          <cell r="CV147" t="str">
            <v>-</v>
          </cell>
          <cell r="CW147" t="str">
            <v>-</v>
          </cell>
          <cell r="CX147" t="str">
            <v>-</v>
          </cell>
          <cell r="CY147" t="str">
            <v>-</v>
          </cell>
          <cell r="CZ147" t="str">
            <v>-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</row>
        <row r="148">
          <cell r="C148">
            <v>700000439</v>
          </cell>
          <cell r="D148" t="str">
            <v>SECTOR CAÑA DULCE NATALIA</v>
          </cell>
          <cell r="E148">
            <v>2025</v>
          </cell>
          <cell r="F148">
            <v>202515</v>
          </cell>
          <cell r="G148">
            <v>1816</v>
          </cell>
          <cell r="H148">
            <v>1973</v>
          </cell>
          <cell r="I148">
            <v>848</v>
          </cell>
          <cell r="J148" t="str">
            <v>-</v>
          </cell>
          <cell r="K148">
            <v>-80</v>
          </cell>
          <cell r="L148">
            <v>7</v>
          </cell>
          <cell r="M148">
            <v>241</v>
          </cell>
          <cell r="N148">
            <v>1192</v>
          </cell>
          <cell r="O148">
            <v>0</v>
          </cell>
          <cell r="P148" t="str">
            <v>-</v>
          </cell>
          <cell r="Q148">
            <v>0</v>
          </cell>
          <cell r="R148" t="str">
            <v>-</v>
          </cell>
          <cell r="S148">
            <v>4</v>
          </cell>
          <cell r="T148" t="str">
            <v>-</v>
          </cell>
          <cell r="U148">
            <v>238</v>
          </cell>
          <cell r="V148" t="str">
            <v>-</v>
          </cell>
          <cell r="W148">
            <v>3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221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>
            <v>49</v>
          </cell>
          <cell r="AH148" t="str">
            <v>-</v>
          </cell>
          <cell r="AI148" t="str">
            <v>-</v>
          </cell>
          <cell r="AJ148" t="str">
            <v>-</v>
          </cell>
          <cell r="AK148">
            <v>20</v>
          </cell>
          <cell r="AL148" t="str">
            <v>-</v>
          </cell>
          <cell r="AM148">
            <v>13.270925110132159</v>
          </cell>
          <cell r="AN148">
            <v>62.6</v>
          </cell>
          <cell r="AO148">
            <v>29</v>
          </cell>
          <cell r="AP148" t="str">
            <v>-</v>
          </cell>
          <cell r="AQ148">
            <v>69</v>
          </cell>
          <cell r="AR148" t="str">
            <v>-</v>
          </cell>
          <cell r="AS148">
            <v>0</v>
          </cell>
          <cell r="AT148" t="str">
            <v>-</v>
          </cell>
          <cell r="AU148">
            <v>91</v>
          </cell>
          <cell r="AV148" t="str">
            <v>-</v>
          </cell>
          <cell r="AW148">
            <v>32</v>
          </cell>
          <cell r="AX148" t="str">
            <v>-</v>
          </cell>
          <cell r="AY148" t="str">
            <v>-</v>
          </cell>
          <cell r="AZ148" t="str">
            <v>-</v>
          </cell>
          <cell r="BA148">
            <v>216</v>
          </cell>
          <cell r="BB148">
            <v>1060</v>
          </cell>
          <cell r="BC148">
            <v>11.894273127753303</v>
          </cell>
          <cell r="BD148">
            <v>55.7</v>
          </cell>
          <cell r="BE148" t="str">
            <v>-</v>
          </cell>
          <cell r="BF148" t="str">
            <v>-</v>
          </cell>
          <cell r="BG148">
            <v>786201.11</v>
          </cell>
          <cell r="BH148">
            <v>509319</v>
          </cell>
          <cell r="BI148">
            <v>189474468.55000001</v>
          </cell>
          <cell r="BJ148">
            <v>607107734</v>
          </cell>
          <cell r="BK148">
            <v>188397035</v>
          </cell>
          <cell r="BL148" t="str">
            <v>-</v>
          </cell>
          <cell r="BM148">
            <v>1077433.55</v>
          </cell>
          <cell r="BN148" t="str">
            <v>-</v>
          </cell>
          <cell r="BO148">
            <v>161449142.55000001</v>
          </cell>
          <cell r="BP148" t="str">
            <v>-</v>
          </cell>
          <cell r="BQ148">
            <v>1077433.55</v>
          </cell>
          <cell r="BR148" t="str">
            <v>-</v>
          </cell>
          <cell r="BS148">
            <v>221</v>
          </cell>
          <cell r="BT148" t="str">
            <v>-</v>
          </cell>
          <cell r="BU148">
            <v>160371709</v>
          </cell>
          <cell r="BV148" t="str">
            <v>-</v>
          </cell>
          <cell r="BW148">
            <v>120</v>
          </cell>
          <cell r="BX148" t="str">
            <v>-</v>
          </cell>
          <cell r="BY148">
            <v>505</v>
          </cell>
          <cell r="BZ148" t="str">
            <v>-</v>
          </cell>
          <cell r="CA148">
            <v>25267355</v>
          </cell>
          <cell r="CB148" t="str">
            <v>-</v>
          </cell>
          <cell r="CC148">
            <v>669</v>
          </cell>
          <cell r="CD148" t="str">
            <v>-</v>
          </cell>
          <cell r="CE148">
            <v>603</v>
          </cell>
          <cell r="CF148" t="str">
            <v>-</v>
          </cell>
          <cell r="CG148">
            <v>0</v>
          </cell>
          <cell r="CH148" t="str">
            <v>-</v>
          </cell>
          <cell r="CI148">
            <v>234</v>
          </cell>
          <cell r="CJ148" t="str">
            <v>-</v>
          </cell>
          <cell r="CK148">
            <v>43</v>
          </cell>
          <cell r="CL148" t="str">
            <v>-</v>
          </cell>
          <cell r="CM148">
            <v>2757971</v>
          </cell>
          <cell r="CN148" t="str">
            <v>-</v>
          </cell>
          <cell r="CO148">
            <v>28025326</v>
          </cell>
          <cell r="CP148" t="str">
            <v>-</v>
          </cell>
          <cell r="CQ148">
            <v>0</v>
          </cell>
          <cell r="CR148" t="str">
            <v>-</v>
          </cell>
          <cell r="CS148">
            <v>-48</v>
          </cell>
          <cell r="CT148" t="str">
            <v>-</v>
          </cell>
          <cell r="CU148">
            <v>1107</v>
          </cell>
          <cell r="CV148">
            <v>388</v>
          </cell>
          <cell r="CW148">
            <v>223</v>
          </cell>
          <cell r="CX148">
            <v>187</v>
          </cell>
          <cell r="CY148">
            <v>245</v>
          </cell>
          <cell r="CZ148">
            <v>157</v>
          </cell>
          <cell r="DA148">
            <v>129</v>
          </cell>
          <cell r="DB148">
            <v>77</v>
          </cell>
          <cell r="DC148">
            <v>58</v>
          </cell>
          <cell r="DD148">
            <v>50</v>
          </cell>
          <cell r="DE148">
            <v>51</v>
          </cell>
          <cell r="DF148">
            <v>50</v>
          </cell>
          <cell r="DG148">
            <v>238</v>
          </cell>
          <cell r="DH148">
            <v>177</v>
          </cell>
          <cell r="DI148">
            <v>3</v>
          </cell>
          <cell r="DJ148" t="str">
            <v>-</v>
          </cell>
          <cell r="DK148">
            <v>403</v>
          </cell>
          <cell r="DL148" t="str">
            <v>-</v>
          </cell>
          <cell r="DM148">
            <v>565</v>
          </cell>
          <cell r="DN148" t="str">
            <v>-</v>
          </cell>
          <cell r="DO148">
            <v>574</v>
          </cell>
          <cell r="DP148" t="str">
            <v>-</v>
          </cell>
          <cell r="DQ148">
            <v>0</v>
          </cell>
          <cell r="DR148" t="str">
            <v>-</v>
          </cell>
          <cell r="DS148">
            <v>231</v>
          </cell>
          <cell r="DT148" t="str">
            <v>-</v>
          </cell>
          <cell r="DU148">
            <v>43</v>
          </cell>
          <cell r="DV148" t="str">
            <v>-</v>
          </cell>
          <cell r="DW148">
            <v>0</v>
          </cell>
          <cell r="DX148" t="str">
            <v>-</v>
          </cell>
          <cell r="DY148">
            <v>3</v>
          </cell>
        </row>
        <row r="149">
          <cell r="C149">
            <v>700000441</v>
          </cell>
          <cell r="D149" t="str">
            <v>SECTOR BOULEVARD DEL RÍO PAOLA</v>
          </cell>
          <cell r="E149">
            <v>2025</v>
          </cell>
          <cell r="F149">
            <v>202515</v>
          </cell>
          <cell r="G149">
            <v>1662</v>
          </cell>
          <cell r="H149">
            <v>1828</v>
          </cell>
          <cell r="I149">
            <v>700</v>
          </cell>
          <cell r="J149" t="str">
            <v>-</v>
          </cell>
          <cell r="K149">
            <v>-93</v>
          </cell>
          <cell r="L149">
            <v>8</v>
          </cell>
          <cell r="M149">
            <v>213</v>
          </cell>
          <cell r="N149">
            <v>1088</v>
          </cell>
          <cell r="O149">
            <v>0</v>
          </cell>
          <cell r="P149" t="str">
            <v>-</v>
          </cell>
          <cell r="Q149">
            <v>0</v>
          </cell>
          <cell r="R149" t="str">
            <v>-</v>
          </cell>
          <cell r="S149">
            <v>2</v>
          </cell>
          <cell r="T149" t="str">
            <v>-</v>
          </cell>
          <cell r="U149">
            <v>212</v>
          </cell>
          <cell r="V149" t="str">
            <v>-</v>
          </cell>
          <cell r="W149">
            <v>1</v>
          </cell>
          <cell r="X149" t="str">
            <v>-</v>
          </cell>
          <cell r="Y149" t="str">
            <v>-</v>
          </cell>
          <cell r="Z149" t="str">
            <v>-</v>
          </cell>
          <cell r="AA149">
            <v>195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>
            <v>61</v>
          </cell>
          <cell r="AH149" t="str">
            <v>-</v>
          </cell>
          <cell r="AI149" t="str">
            <v>-</v>
          </cell>
          <cell r="AJ149" t="str">
            <v>-</v>
          </cell>
          <cell r="AK149">
            <v>18</v>
          </cell>
          <cell r="AL149" t="str">
            <v>-</v>
          </cell>
          <cell r="AM149">
            <v>12.815884476534295</v>
          </cell>
          <cell r="AN149">
            <v>61.7</v>
          </cell>
          <cell r="AO149">
            <v>43</v>
          </cell>
          <cell r="AP149" t="str">
            <v>-</v>
          </cell>
          <cell r="AQ149">
            <v>71</v>
          </cell>
          <cell r="AR149" t="str">
            <v>-</v>
          </cell>
          <cell r="AS149">
            <v>0</v>
          </cell>
          <cell r="AT149" t="str">
            <v>-</v>
          </cell>
          <cell r="AU149">
            <v>67</v>
          </cell>
          <cell r="AV149" t="str">
            <v>-</v>
          </cell>
          <cell r="AW149">
            <v>14</v>
          </cell>
          <cell r="AX149" t="str">
            <v>-</v>
          </cell>
          <cell r="AY149" t="str">
            <v>-</v>
          </cell>
          <cell r="AZ149" t="str">
            <v>-</v>
          </cell>
          <cell r="BA149">
            <v>203</v>
          </cell>
          <cell r="BB149">
            <v>964</v>
          </cell>
          <cell r="BC149">
            <v>12.214199759326114</v>
          </cell>
          <cell r="BD149">
            <v>54.7</v>
          </cell>
          <cell r="BE149" t="str">
            <v>-</v>
          </cell>
          <cell r="BF149" t="str">
            <v>-</v>
          </cell>
          <cell r="BG149">
            <v>617420.62</v>
          </cell>
          <cell r="BH149">
            <v>436308</v>
          </cell>
          <cell r="BI149">
            <v>131510592</v>
          </cell>
          <cell r="BJ149">
            <v>474702650</v>
          </cell>
          <cell r="BK149">
            <v>131336264</v>
          </cell>
          <cell r="BL149" t="str">
            <v>-</v>
          </cell>
          <cell r="BM149">
            <v>174328</v>
          </cell>
          <cell r="BN149" t="str">
            <v>-</v>
          </cell>
          <cell r="BO149">
            <v>85803783</v>
          </cell>
          <cell r="BP149" t="str">
            <v>-</v>
          </cell>
          <cell r="BQ149">
            <v>174328</v>
          </cell>
          <cell r="BR149" t="str">
            <v>-</v>
          </cell>
          <cell r="BS149">
            <v>175</v>
          </cell>
          <cell r="BT149" t="str">
            <v>-</v>
          </cell>
          <cell r="BU149">
            <v>85629455</v>
          </cell>
          <cell r="BV149" t="str">
            <v>-</v>
          </cell>
          <cell r="BW149">
            <v>160</v>
          </cell>
          <cell r="BX149" t="str">
            <v>-</v>
          </cell>
          <cell r="BY149">
            <v>513</v>
          </cell>
          <cell r="BZ149" t="str">
            <v>-</v>
          </cell>
          <cell r="CA149">
            <v>42014632</v>
          </cell>
          <cell r="CB149" t="str">
            <v>-</v>
          </cell>
          <cell r="CC149">
            <v>656</v>
          </cell>
          <cell r="CD149" t="str">
            <v>-</v>
          </cell>
          <cell r="CE149">
            <v>548</v>
          </cell>
          <cell r="CF149" t="str">
            <v>-</v>
          </cell>
          <cell r="CG149">
            <v>0</v>
          </cell>
          <cell r="CH149" t="str">
            <v>-</v>
          </cell>
          <cell r="CI149">
            <v>142</v>
          </cell>
          <cell r="CJ149" t="str">
            <v>-</v>
          </cell>
          <cell r="CK149">
            <v>17</v>
          </cell>
          <cell r="CL149" t="str">
            <v>-</v>
          </cell>
          <cell r="CM149">
            <v>3692177</v>
          </cell>
          <cell r="CN149" t="str">
            <v>-</v>
          </cell>
          <cell r="CO149">
            <v>45706809</v>
          </cell>
          <cell r="CP149" t="str">
            <v>-</v>
          </cell>
          <cell r="CQ149">
            <v>0</v>
          </cell>
          <cell r="CR149" t="str">
            <v>-</v>
          </cell>
          <cell r="CS149">
            <v>-51</v>
          </cell>
          <cell r="CT149" t="str">
            <v>-</v>
          </cell>
          <cell r="CU149">
            <v>1001</v>
          </cell>
          <cell r="CV149">
            <v>366</v>
          </cell>
          <cell r="CW149">
            <v>263</v>
          </cell>
          <cell r="CX149">
            <v>176</v>
          </cell>
          <cell r="CY149">
            <v>185</v>
          </cell>
          <cell r="CZ149">
            <v>146</v>
          </cell>
          <cell r="DA149">
            <v>98</v>
          </cell>
          <cell r="DB149">
            <v>68</v>
          </cell>
          <cell r="DC149">
            <v>65</v>
          </cell>
          <cell r="DD149">
            <v>43</v>
          </cell>
          <cell r="DE149">
            <v>51</v>
          </cell>
          <cell r="DF149">
            <v>46</v>
          </cell>
          <cell r="DG149">
            <v>214</v>
          </cell>
          <cell r="DH149">
            <v>157</v>
          </cell>
          <cell r="DI149">
            <v>1</v>
          </cell>
          <cell r="DJ149" t="str">
            <v>-</v>
          </cell>
          <cell r="DK149">
            <v>397</v>
          </cell>
          <cell r="DL149" t="str">
            <v>-</v>
          </cell>
          <cell r="DM149">
            <v>565</v>
          </cell>
          <cell r="DN149" t="str">
            <v>-</v>
          </cell>
          <cell r="DO149">
            <v>543</v>
          </cell>
          <cell r="DP149" t="str">
            <v>-</v>
          </cell>
          <cell r="DQ149">
            <v>0</v>
          </cell>
          <cell r="DR149" t="str">
            <v>-</v>
          </cell>
          <cell r="DS149">
            <v>140</v>
          </cell>
          <cell r="DT149" t="str">
            <v>-</v>
          </cell>
          <cell r="DU149">
            <v>17</v>
          </cell>
          <cell r="DV149" t="str">
            <v>-</v>
          </cell>
          <cell r="DW149">
            <v>0</v>
          </cell>
          <cell r="DX149" t="str">
            <v>-</v>
          </cell>
          <cell r="DY149">
            <v>3</v>
          </cell>
        </row>
        <row r="150">
          <cell r="C150">
            <v>700000442</v>
          </cell>
          <cell r="D150" t="str">
            <v>SECTOR PALMAR AURA</v>
          </cell>
          <cell r="E150">
            <v>2025</v>
          </cell>
          <cell r="F150">
            <v>202515</v>
          </cell>
          <cell r="G150">
            <v>0</v>
          </cell>
          <cell r="H150" t="str">
            <v>-</v>
          </cell>
          <cell r="I150">
            <v>0</v>
          </cell>
          <cell r="J150" t="str">
            <v>-</v>
          </cell>
          <cell r="K150">
            <v>0</v>
          </cell>
          <cell r="L150" t="str">
            <v>-</v>
          </cell>
          <cell r="M150">
            <v>0</v>
          </cell>
          <cell r="N150" t="str">
            <v>-</v>
          </cell>
          <cell r="O150">
            <v>0</v>
          </cell>
          <cell r="P150" t="str">
            <v>-</v>
          </cell>
          <cell r="Q150">
            <v>0</v>
          </cell>
          <cell r="R150" t="str">
            <v>-</v>
          </cell>
          <cell r="S150">
            <v>0</v>
          </cell>
          <cell r="T150" t="str">
            <v>-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 t="str">
            <v>-</v>
          </cell>
          <cell r="Z150" t="str">
            <v>-</v>
          </cell>
          <cell r="AA150">
            <v>0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>
            <v>0</v>
          </cell>
          <cell r="AH150" t="str">
            <v>-</v>
          </cell>
          <cell r="AI150" t="str">
            <v>-</v>
          </cell>
          <cell r="AJ150" t="str">
            <v>-</v>
          </cell>
          <cell r="AK150">
            <v>0</v>
          </cell>
          <cell r="AL150" t="str">
            <v>-</v>
          </cell>
          <cell r="AM150">
            <v>0</v>
          </cell>
          <cell r="AN150" t="str">
            <v>-</v>
          </cell>
          <cell r="AO150">
            <v>0</v>
          </cell>
          <cell r="AP150" t="str">
            <v>-</v>
          </cell>
          <cell r="AQ150">
            <v>0</v>
          </cell>
          <cell r="AR150" t="str">
            <v>-</v>
          </cell>
          <cell r="AS150">
            <v>0</v>
          </cell>
          <cell r="AT150" t="str">
            <v>-</v>
          </cell>
          <cell r="AU150">
            <v>0</v>
          </cell>
          <cell r="AV150" t="str">
            <v>-</v>
          </cell>
          <cell r="AW150">
            <v>0</v>
          </cell>
          <cell r="AX150" t="str">
            <v>-</v>
          </cell>
          <cell r="AY150" t="str">
            <v>-</v>
          </cell>
          <cell r="AZ150" t="str">
            <v>-</v>
          </cell>
          <cell r="BA150">
            <v>0</v>
          </cell>
          <cell r="BB150" t="str">
            <v>-</v>
          </cell>
          <cell r="BC150">
            <v>0</v>
          </cell>
          <cell r="BD150" t="str">
            <v>-</v>
          </cell>
          <cell r="BE150" t="str">
            <v>-</v>
          </cell>
          <cell r="BF150" t="str">
            <v>-</v>
          </cell>
          <cell r="BG150">
            <v>0</v>
          </cell>
          <cell r="BH150" t="str">
            <v>-</v>
          </cell>
          <cell r="BI150">
            <v>0</v>
          </cell>
          <cell r="BJ150" t="str">
            <v>-</v>
          </cell>
          <cell r="BK150">
            <v>0</v>
          </cell>
          <cell r="BL150" t="str">
            <v>-</v>
          </cell>
          <cell r="BM150">
            <v>0</v>
          </cell>
          <cell r="BN150" t="str">
            <v>-</v>
          </cell>
          <cell r="BO150">
            <v>0</v>
          </cell>
          <cell r="BP150" t="str">
            <v>-</v>
          </cell>
          <cell r="BQ150">
            <v>0</v>
          </cell>
          <cell r="BR150" t="str">
            <v>-</v>
          </cell>
          <cell r="BS150">
            <v>0</v>
          </cell>
          <cell r="BT150" t="str">
            <v>-</v>
          </cell>
          <cell r="BU150">
            <v>0</v>
          </cell>
          <cell r="BV150" t="str">
            <v>-</v>
          </cell>
          <cell r="BW150">
            <v>0</v>
          </cell>
          <cell r="BX150" t="str">
            <v>-</v>
          </cell>
          <cell r="BY150">
            <v>0</v>
          </cell>
          <cell r="BZ150" t="str">
            <v>-</v>
          </cell>
          <cell r="CA150">
            <v>0</v>
          </cell>
          <cell r="CB150" t="str">
            <v>-</v>
          </cell>
          <cell r="CC150">
            <v>0</v>
          </cell>
          <cell r="CD150" t="str">
            <v>-</v>
          </cell>
          <cell r="CE150">
            <v>0</v>
          </cell>
          <cell r="CF150" t="str">
            <v>-</v>
          </cell>
          <cell r="CG150">
            <v>0</v>
          </cell>
          <cell r="CH150" t="str">
            <v>-</v>
          </cell>
          <cell r="CI150">
            <v>0</v>
          </cell>
          <cell r="CJ150" t="str">
            <v>-</v>
          </cell>
          <cell r="CK150">
            <v>0</v>
          </cell>
          <cell r="CL150" t="str">
            <v>-</v>
          </cell>
          <cell r="CM150">
            <v>0</v>
          </cell>
          <cell r="CN150" t="str">
            <v>-</v>
          </cell>
          <cell r="CO150">
            <v>0</v>
          </cell>
          <cell r="CP150" t="str">
            <v>-</v>
          </cell>
          <cell r="CQ150">
            <v>0</v>
          </cell>
          <cell r="CR150" t="str">
            <v>-</v>
          </cell>
          <cell r="CS150">
            <v>0</v>
          </cell>
          <cell r="CT150" t="str">
            <v>-</v>
          </cell>
          <cell r="CU150">
            <v>0</v>
          </cell>
          <cell r="CV150" t="str">
            <v>-</v>
          </cell>
          <cell r="CW150">
            <v>0</v>
          </cell>
          <cell r="CX150" t="str">
            <v>-</v>
          </cell>
          <cell r="CY150">
            <v>0</v>
          </cell>
          <cell r="CZ150" t="str">
            <v>-</v>
          </cell>
          <cell r="DA150">
            <v>0</v>
          </cell>
          <cell r="DB150" t="str">
            <v>-</v>
          </cell>
          <cell r="DC150">
            <v>0</v>
          </cell>
          <cell r="DD150" t="str">
            <v>-</v>
          </cell>
          <cell r="DE150">
            <v>0</v>
          </cell>
          <cell r="DF150" t="str">
            <v>-</v>
          </cell>
          <cell r="DG150">
            <v>0</v>
          </cell>
          <cell r="DH150" t="str">
            <v>-</v>
          </cell>
          <cell r="DI150">
            <v>0</v>
          </cell>
          <cell r="DJ150" t="str">
            <v>-</v>
          </cell>
          <cell r="DK150">
            <v>0</v>
          </cell>
          <cell r="DL150" t="str">
            <v>-</v>
          </cell>
          <cell r="DM150">
            <v>0</v>
          </cell>
          <cell r="DN150" t="str">
            <v>-</v>
          </cell>
          <cell r="DO150">
            <v>0</v>
          </cell>
          <cell r="DP150" t="str">
            <v>-</v>
          </cell>
          <cell r="DQ150">
            <v>0</v>
          </cell>
          <cell r="DR150" t="str">
            <v>-</v>
          </cell>
          <cell r="DS150">
            <v>0</v>
          </cell>
          <cell r="DT150" t="str">
            <v>-</v>
          </cell>
          <cell r="DU150">
            <v>0</v>
          </cell>
          <cell r="DV150" t="str">
            <v>-</v>
          </cell>
          <cell r="DW150">
            <v>0</v>
          </cell>
          <cell r="DX150" t="str">
            <v>-</v>
          </cell>
          <cell r="DY150">
            <v>0</v>
          </cell>
        </row>
        <row r="151">
          <cell r="C151">
            <v>700000443</v>
          </cell>
          <cell r="D151" t="str">
            <v>SECTOR RÍO CAUCA SANDRA</v>
          </cell>
          <cell r="E151">
            <v>2025</v>
          </cell>
          <cell r="F151">
            <v>202515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 t="str">
            <v>-</v>
          </cell>
          <cell r="BQ151" t="str">
            <v>-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 t="str">
            <v>-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 t="str">
            <v>-</v>
          </cell>
          <cell r="CS151" t="str">
            <v>-</v>
          </cell>
          <cell r="CT151" t="str">
            <v>-</v>
          </cell>
          <cell r="CU151" t="str">
            <v>-</v>
          </cell>
          <cell r="CV151" t="str">
            <v>-</v>
          </cell>
          <cell r="CW151" t="str">
            <v>-</v>
          </cell>
          <cell r="CX151" t="str">
            <v>-</v>
          </cell>
          <cell r="CY151" t="str">
            <v>-</v>
          </cell>
          <cell r="CZ151" t="str">
            <v>-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</row>
        <row r="152">
          <cell r="C152">
            <v>700000445</v>
          </cell>
          <cell r="D152" t="str">
            <v>SECTOR CHICAO VANESSA</v>
          </cell>
          <cell r="E152">
            <v>2025</v>
          </cell>
          <cell r="F152">
            <v>202515</v>
          </cell>
          <cell r="G152">
            <v>0</v>
          </cell>
          <cell r="H152" t="str">
            <v>-</v>
          </cell>
          <cell r="I152">
            <v>0</v>
          </cell>
          <cell r="J152" t="str">
            <v>-</v>
          </cell>
          <cell r="K152">
            <v>0</v>
          </cell>
          <cell r="L152" t="str">
            <v>-</v>
          </cell>
          <cell r="M152">
            <v>0</v>
          </cell>
          <cell r="N152" t="str">
            <v>-</v>
          </cell>
          <cell r="O152">
            <v>0</v>
          </cell>
          <cell r="P152" t="str">
            <v>-</v>
          </cell>
          <cell r="Q152">
            <v>0</v>
          </cell>
          <cell r="R152" t="str">
            <v>-</v>
          </cell>
          <cell r="S152">
            <v>0</v>
          </cell>
          <cell r="T152" t="str">
            <v>-</v>
          </cell>
          <cell r="U152">
            <v>0</v>
          </cell>
          <cell r="V152" t="str">
            <v>-</v>
          </cell>
          <cell r="W152">
            <v>0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0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0</v>
          </cell>
          <cell r="AH152" t="str">
            <v>-</v>
          </cell>
          <cell r="AI152" t="str">
            <v>-</v>
          </cell>
          <cell r="AJ152" t="str">
            <v>-</v>
          </cell>
          <cell r="AK152">
            <v>0</v>
          </cell>
          <cell r="AL152" t="str">
            <v>-</v>
          </cell>
          <cell r="AM152">
            <v>0</v>
          </cell>
          <cell r="AN152" t="str">
            <v>-</v>
          </cell>
          <cell r="AO152">
            <v>0</v>
          </cell>
          <cell r="AP152" t="str">
            <v>-</v>
          </cell>
          <cell r="AQ152">
            <v>0</v>
          </cell>
          <cell r="AR152" t="str">
            <v>-</v>
          </cell>
          <cell r="AS152">
            <v>0</v>
          </cell>
          <cell r="AT152" t="str">
            <v>-</v>
          </cell>
          <cell r="AU152">
            <v>0</v>
          </cell>
          <cell r="AV152" t="str">
            <v>-</v>
          </cell>
          <cell r="AW152">
            <v>0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0</v>
          </cell>
          <cell r="BB152" t="str">
            <v>-</v>
          </cell>
          <cell r="BC152">
            <v>0</v>
          </cell>
          <cell r="BD152" t="str">
            <v>-</v>
          </cell>
          <cell r="BE152" t="str">
            <v>-</v>
          </cell>
          <cell r="BF152" t="str">
            <v>-</v>
          </cell>
          <cell r="BG152">
            <v>0</v>
          </cell>
          <cell r="BH152" t="str">
            <v>-</v>
          </cell>
          <cell r="BI152">
            <v>0</v>
          </cell>
          <cell r="BJ152" t="str">
            <v>-</v>
          </cell>
          <cell r="BK152">
            <v>0</v>
          </cell>
          <cell r="BL152" t="str">
            <v>-</v>
          </cell>
          <cell r="BM152">
            <v>0</v>
          </cell>
          <cell r="BN152" t="str">
            <v>-</v>
          </cell>
          <cell r="BO152">
            <v>0</v>
          </cell>
          <cell r="BP152" t="str">
            <v>-</v>
          </cell>
          <cell r="BQ152">
            <v>0</v>
          </cell>
          <cell r="BR152" t="str">
            <v>-</v>
          </cell>
          <cell r="BS152">
            <v>0</v>
          </cell>
          <cell r="BT152" t="str">
            <v>-</v>
          </cell>
          <cell r="BU152">
            <v>0</v>
          </cell>
          <cell r="BV152" t="str">
            <v>-</v>
          </cell>
          <cell r="BW152">
            <v>0</v>
          </cell>
          <cell r="BX152" t="str">
            <v>-</v>
          </cell>
          <cell r="BY152">
            <v>0</v>
          </cell>
          <cell r="BZ152" t="str">
            <v>-</v>
          </cell>
          <cell r="CA152">
            <v>0</v>
          </cell>
          <cell r="CB152" t="str">
            <v>-</v>
          </cell>
          <cell r="CC152">
            <v>0</v>
          </cell>
          <cell r="CD152" t="str">
            <v>-</v>
          </cell>
          <cell r="CE152">
            <v>0</v>
          </cell>
          <cell r="CF152" t="str">
            <v>-</v>
          </cell>
          <cell r="CG152">
            <v>0</v>
          </cell>
          <cell r="CH152" t="str">
            <v>-</v>
          </cell>
          <cell r="CI152">
            <v>0</v>
          </cell>
          <cell r="CJ152" t="str">
            <v>-</v>
          </cell>
          <cell r="CK152">
            <v>0</v>
          </cell>
          <cell r="CL152" t="str">
            <v>-</v>
          </cell>
          <cell r="CM152">
            <v>0</v>
          </cell>
          <cell r="CN152" t="str">
            <v>-</v>
          </cell>
          <cell r="CO152">
            <v>0</v>
          </cell>
          <cell r="CP152" t="str">
            <v>-</v>
          </cell>
          <cell r="CQ152">
            <v>0</v>
          </cell>
          <cell r="CR152" t="str">
            <v>-</v>
          </cell>
          <cell r="CS152">
            <v>0</v>
          </cell>
          <cell r="CT152" t="str">
            <v>-</v>
          </cell>
          <cell r="CU152">
            <v>0</v>
          </cell>
          <cell r="CV152" t="str">
            <v>-</v>
          </cell>
          <cell r="CW152">
            <v>0</v>
          </cell>
          <cell r="CX152" t="str">
            <v>-</v>
          </cell>
          <cell r="CY152">
            <v>0</v>
          </cell>
          <cell r="CZ152" t="str">
            <v>-</v>
          </cell>
          <cell r="DA152">
            <v>0</v>
          </cell>
          <cell r="DB152" t="str">
            <v>-</v>
          </cell>
          <cell r="DC152">
            <v>0</v>
          </cell>
          <cell r="DD152" t="str">
            <v>-</v>
          </cell>
          <cell r="DE152">
            <v>0</v>
          </cell>
          <cell r="DF152" t="str">
            <v>-</v>
          </cell>
          <cell r="DG152">
            <v>0</v>
          </cell>
          <cell r="DH152" t="str">
            <v>-</v>
          </cell>
          <cell r="DI152">
            <v>0</v>
          </cell>
          <cell r="DJ152" t="str">
            <v>-</v>
          </cell>
          <cell r="DK152">
            <v>0</v>
          </cell>
          <cell r="DL152" t="str">
            <v>-</v>
          </cell>
          <cell r="DM152">
            <v>0</v>
          </cell>
          <cell r="DN152" t="str">
            <v>-</v>
          </cell>
          <cell r="DO152">
            <v>0</v>
          </cell>
          <cell r="DP152" t="str">
            <v>-</v>
          </cell>
          <cell r="DQ152">
            <v>0</v>
          </cell>
          <cell r="DR152" t="str">
            <v>-</v>
          </cell>
          <cell r="DS152">
            <v>0</v>
          </cell>
          <cell r="DT152" t="str">
            <v>-</v>
          </cell>
          <cell r="DU152">
            <v>0</v>
          </cell>
          <cell r="DV152" t="str">
            <v>-</v>
          </cell>
          <cell r="DW152">
            <v>0</v>
          </cell>
          <cell r="DX152" t="str">
            <v>-</v>
          </cell>
          <cell r="DY152">
            <v>0</v>
          </cell>
        </row>
        <row r="153">
          <cell r="C153">
            <v>700000446</v>
          </cell>
          <cell r="D153" t="str">
            <v>SECTOR JUAN DE DIOS AURA</v>
          </cell>
          <cell r="E153">
            <v>2025</v>
          </cell>
          <cell r="F153">
            <v>202515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 t="str">
            <v>-</v>
          </cell>
          <cell r="BQ153" t="str">
            <v>-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 t="str">
            <v>-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 t="str">
            <v>-</v>
          </cell>
          <cell r="CS153" t="str">
            <v>-</v>
          </cell>
          <cell r="CT153" t="str">
            <v>-</v>
          </cell>
          <cell r="CU153" t="str">
            <v>-</v>
          </cell>
          <cell r="CV153" t="str">
            <v>-</v>
          </cell>
          <cell r="CW153" t="str">
            <v>-</v>
          </cell>
          <cell r="CX153" t="str">
            <v>-</v>
          </cell>
          <cell r="CY153" t="str">
            <v>-</v>
          </cell>
          <cell r="CZ153" t="str">
            <v>-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</row>
        <row r="154">
          <cell r="C154">
            <v>700000447</v>
          </cell>
          <cell r="D154" t="str">
            <v>SECTOR LA PERLA DEL PACIFICO JANETH</v>
          </cell>
          <cell r="E154">
            <v>2025</v>
          </cell>
          <cell r="F154">
            <v>202515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  <cell r="BC154" t="str">
            <v>-</v>
          </cell>
          <cell r="BD154" t="str">
            <v>-</v>
          </cell>
          <cell r="BE154" t="str">
            <v>-</v>
          </cell>
          <cell r="BF154" t="str">
            <v>-</v>
          </cell>
          <cell r="BG154" t="str">
            <v>-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 t="str">
            <v>-</v>
          </cell>
          <cell r="BO154" t="str">
            <v>-</v>
          </cell>
          <cell r="BP154" t="str">
            <v>-</v>
          </cell>
          <cell r="BQ154" t="str">
            <v>-</v>
          </cell>
          <cell r="BR154" t="str">
            <v>-</v>
          </cell>
          <cell r="BS154" t="str">
            <v>-</v>
          </cell>
          <cell r="BT154" t="str">
            <v>-</v>
          </cell>
          <cell r="BU154" t="str">
            <v>-</v>
          </cell>
          <cell r="BV154" t="str">
            <v>-</v>
          </cell>
          <cell r="BW154" t="str">
            <v>-</v>
          </cell>
          <cell r="BX154" t="str">
            <v>-</v>
          </cell>
          <cell r="BY154" t="str">
            <v>-</v>
          </cell>
          <cell r="BZ154" t="str">
            <v>-</v>
          </cell>
          <cell r="CA154" t="str">
            <v>-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 t="str">
            <v>-</v>
          </cell>
          <cell r="CN154" t="str">
            <v>-</v>
          </cell>
          <cell r="CO154" t="str">
            <v>-</v>
          </cell>
          <cell r="CP154" t="str">
            <v>-</v>
          </cell>
          <cell r="CQ154" t="str">
            <v>-</v>
          </cell>
          <cell r="CR154" t="str">
            <v>-</v>
          </cell>
          <cell r="CS154" t="str">
            <v>-</v>
          </cell>
          <cell r="CT154" t="str">
            <v>-</v>
          </cell>
          <cell r="CU154" t="str">
            <v>-</v>
          </cell>
          <cell r="CV154" t="str">
            <v>-</v>
          </cell>
          <cell r="CW154" t="str">
            <v>-</v>
          </cell>
          <cell r="CX154" t="str">
            <v>-</v>
          </cell>
          <cell r="CY154" t="str">
            <v>-</v>
          </cell>
          <cell r="CZ154" t="str">
            <v>-</v>
          </cell>
          <cell r="DA154" t="str">
            <v>-</v>
          </cell>
          <cell r="DB154" t="str">
            <v>-</v>
          </cell>
          <cell r="DC154" t="str">
            <v>-</v>
          </cell>
          <cell r="DD154" t="str">
            <v>-</v>
          </cell>
          <cell r="DE154" t="str">
            <v>-</v>
          </cell>
          <cell r="DF154" t="str">
            <v>-</v>
          </cell>
          <cell r="DG154" t="str">
            <v>-</v>
          </cell>
          <cell r="DH154" t="str">
            <v>-</v>
          </cell>
          <cell r="DI154" t="str">
            <v>-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 t="str">
            <v>-</v>
          </cell>
          <cell r="DX154" t="str">
            <v>-</v>
          </cell>
          <cell r="DY154" t="str">
            <v>-</v>
          </cell>
        </row>
        <row r="155">
          <cell r="C155">
            <v>700000449</v>
          </cell>
          <cell r="D155" t="str">
            <v>SECTOR LA CATEDRAL SILVIA</v>
          </cell>
          <cell r="E155">
            <v>2025</v>
          </cell>
          <cell r="F155">
            <v>202515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 t="str">
            <v>-</v>
          </cell>
          <cell r="BQ155" t="str">
            <v>-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 t="str">
            <v>-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 t="str">
            <v>-</v>
          </cell>
          <cell r="CS155" t="str">
            <v>-</v>
          </cell>
          <cell r="CT155" t="str">
            <v>-</v>
          </cell>
          <cell r="CU155" t="str">
            <v>-</v>
          </cell>
          <cell r="CV155" t="str">
            <v>-</v>
          </cell>
          <cell r="CW155" t="str">
            <v>-</v>
          </cell>
          <cell r="CX155" t="str">
            <v>-</v>
          </cell>
          <cell r="CY155" t="str">
            <v>-</v>
          </cell>
          <cell r="CZ155" t="str">
            <v>-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</row>
        <row r="156">
          <cell r="C156">
            <v>700000452</v>
          </cell>
          <cell r="D156" t="str">
            <v>SECTOR PALO SANTO DOLLY</v>
          </cell>
          <cell r="E156">
            <v>2025</v>
          </cell>
          <cell r="F156">
            <v>202515</v>
          </cell>
          <cell r="G156">
            <v>1928</v>
          </cell>
          <cell r="H156">
            <v>2055</v>
          </cell>
          <cell r="I156">
            <v>692</v>
          </cell>
          <cell r="J156" t="str">
            <v>-</v>
          </cell>
          <cell r="K156">
            <v>-78</v>
          </cell>
          <cell r="L156">
            <v>9</v>
          </cell>
          <cell r="M156">
            <v>869</v>
          </cell>
          <cell r="N156">
            <v>1249</v>
          </cell>
          <cell r="O156">
            <v>0</v>
          </cell>
          <cell r="P156" t="str">
            <v>-</v>
          </cell>
          <cell r="Q156">
            <v>0</v>
          </cell>
          <cell r="R156" t="str">
            <v>-</v>
          </cell>
          <cell r="S156">
            <v>7</v>
          </cell>
          <cell r="T156" t="str">
            <v>-</v>
          </cell>
          <cell r="U156">
            <v>866</v>
          </cell>
          <cell r="V156" t="str">
            <v>-</v>
          </cell>
          <cell r="W156">
            <v>3</v>
          </cell>
          <cell r="X156" t="str">
            <v>-</v>
          </cell>
          <cell r="Y156" t="str">
            <v>-</v>
          </cell>
          <cell r="Z156" t="str">
            <v>-</v>
          </cell>
          <cell r="AA156">
            <v>710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>
            <v>408</v>
          </cell>
          <cell r="AH156" t="str">
            <v>-</v>
          </cell>
          <cell r="AI156" t="str">
            <v>-</v>
          </cell>
          <cell r="AJ156" t="str">
            <v>-</v>
          </cell>
          <cell r="AK156">
            <v>160</v>
          </cell>
          <cell r="AL156" t="str">
            <v>-</v>
          </cell>
          <cell r="AM156">
            <v>45.072614107883815</v>
          </cell>
          <cell r="AN156">
            <v>62</v>
          </cell>
          <cell r="AO156">
            <v>248</v>
          </cell>
          <cell r="AP156" t="str">
            <v>-</v>
          </cell>
          <cell r="AQ156">
            <v>328</v>
          </cell>
          <cell r="AR156" t="str">
            <v>-</v>
          </cell>
          <cell r="AS156">
            <v>0</v>
          </cell>
          <cell r="AT156" t="str">
            <v>-</v>
          </cell>
          <cell r="AU156">
            <v>96</v>
          </cell>
          <cell r="AV156" t="str">
            <v>-</v>
          </cell>
          <cell r="AW156">
            <v>38</v>
          </cell>
          <cell r="AX156" t="str">
            <v>-</v>
          </cell>
          <cell r="AY156" t="str">
            <v>-</v>
          </cell>
          <cell r="AZ156" t="str">
            <v>-</v>
          </cell>
          <cell r="BA156">
            <v>781</v>
          </cell>
          <cell r="BB156">
            <v>1083</v>
          </cell>
          <cell r="BC156">
            <v>40.508298755186722</v>
          </cell>
          <cell r="BD156">
            <v>53.7</v>
          </cell>
          <cell r="BE156" t="str">
            <v>-</v>
          </cell>
          <cell r="BF156" t="str">
            <v>-</v>
          </cell>
          <cell r="BG156">
            <v>557067.29</v>
          </cell>
          <cell r="BH156">
            <v>461650</v>
          </cell>
          <cell r="BI156">
            <v>484091476.69</v>
          </cell>
          <cell r="BJ156">
            <v>576600724</v>
          </cell>
          <cell r="BK156">
            <v>482540683</v>
          </cell>
          <cell r="BL156" t="str">
            <v>-</v>
          </cell>
          <cell r="BM156">
            <v>1550793.69</v>
          </cell>
          <cell r="BN156" t="str">
            <v>-</v>
          </cell>
          <cell r="BO156">
            <v>280216103.69</v>
          </cell>
          <cell r="BP156" t="str">
            <v>-</v>
          </cell>
          <cell r="BQ156">
            <v>1550793.69</v>
          </cell>
          <cell r="BR156" t="str">
            <v>-</v>
          </cell>
          <cell r="BS156">
            <v>658</v>
          </cell>
          <cell r="BT156" t="str">
            <v>-</v>
          </cell>
          <cell r="BU156">
            <v>278665310</v>
          </cell>
          <cell r="BV156" t="str">
            <v>-</v>
          </cell>
          <cell r="BW156">
            <v>762</v>
          </cell>
          <cell r="BX156" t="str">
            <v>-</v>
          </cell>
          <cell r="BY156">
            <v>644</v>
          </cell>
          <cell r="BZ156" t="str">
            <v>-</v>
          </cell>
          <cell r="CA156">
            <v>185057885</v>
          </cell>
          <cell r="CB156" t="str">
            <v>-</v>
          </cell>
          <cell r="CC156">
            <v>821</v>
          </cell>
          <cell r="CD156" t="str">
            <v>-</v>
          </cell>
          <cell r="CE156">
            <v>556</v>
          </cell>
          <cell r="CF156" t="str">
            <v>-</v>
          </cell>
          <cell r="CG156">
            <v>0</v>
          </cell>
          <cell r="CH156" t="str">
            <v>-</v>
          </cell>
          <cell r="CI156">
            <v>117</v>
          </cell>
          <cell r="CJ156" t="str">
            <v>-</v>
          </cell>
          <cell r="CK156">
            <v>41</v>
          </cell>
          <cell r="CL156" t="str">
            <v>-</v>
          </cell>
          <cell r="CM156">
            <v>18817488</v>
          </cell>
          <cell r="CN156" t="str">
            <v>-</v>
          </cell>
          <cell r="CO156">
            <v>203875373</v>
          </cell>
          <cell r="CP156" t="str">
            <v>-</v>
          </cell>
          <cell r="CQ156">
            <v>0</v>
          </cell>
          <cell r="CR156" t="str">
            <v>-</v>
          </cell>
          <cell r="CS156">
            <v>-18</v>
          </cell>
          <cell r="CT156" t="str">
            <v>-</v>
          </cell>
          <cell r="CU156">
            <v>669</v>
          </cell>
          <cell r="CV156">
            <v>413</v>
          </cell>
          <cell r="CW156">
            <v>235</v>
          </cell>
          <cell r="CX156">
            <v>207</v>
          </cell>
          <cell r="CY156">
            <v>155</v>
          </cell>
          <cell r="CZ156">
            <v>137</v>
          </cell>
          <cell r="DA156">
            <v>132</v>
          </cell>
          <cell r="DB156">
            <v>101</v>
          </cell>
          <cell r="DC156">
            <v>74</v>
          </cell>
          <cell r="DD156">
            <v>69</v>
          </cell>
          <cell r="DE156">
            <v>45</v>
          </cell>
          <cell r="DF156">
            <v>49</v>
          </cell>
          <cell r="DG156">
            <v>251</v>
          </cell>
          <cell r="DH156">
            <v>219</v>
          </cell>
          <cell r="DI156">
            <v>19</v>
          </cell>
          <cell r="DJ156" t="str">
            <v>-</v>
          </cell>
          <cell r="DK156">
            <v>507</v>
          </cell>
          <cell r="DL156" t="str">
            <v>-</v>
          </cell>
          <cell r="DM156">
            <v>730</v>
          </cell>
          <cell r="DN156" t="str">
            <v>-</v>
          </cell>
          <cell r="DO156">
            <v>538</v>
          </cell>
          <cell r="DP156" t="str">
            <v>-</v>
          </cell>
          <cell r="DQ156">
            <v>0</v>
          </cell>
          <cell r="DR156" t="str">
            <v>-</v>
          </cell>
          <cell r="DS156">
            <v>113</v>
          </cell>
          <cell r="DT156" t="str">
            <v>-</v>
          </cell>
          <cell r="DU156">
            <v>41</v>
          </cell>
          <cell r="DV156" t="str">
            <v>-</v>
          </cell>
          <cell r="DW156">
            <v>0</v>
          </cell>
          <cell r="DX156" t="str">
            <v>-</v>
          </cell>
          <cell r="DY156">
            <v>28</v>
          </cell>
        </row>
        <row r="157">
          <cell r="C157">
            <v>700000453</v>
          </cell>
          <cell r="D157" t="str">
            <v>SECTOR CANELA KATHERIN</v>
          </cell>
          <cell r="E157">
            <v>2025</v>
          </cell>
          <cell r="F157">
            <v>202515</v>
          </cell>
          <cell r="G157">
            <v>2165</v>
          </cell>
          <cell r="H157">
            <v>2026</v>
          </cell>
          <cell r="I157">
            <v>635</v>
          </cell>
          <cell r="J157" t="str">
            <v>-</v>
          </cell>
          <cell r="K157">
            <v>-29</v>
          </cell>
          <cell r="L157">
            <v>9</v>
          </cell>
          <cell r="M157">
            <v>1105</v>
          </cell>
          <cell r="N157">
            <v>1368</v>
          </cell>
          <cell r="O157">
            <v>0</v>
          </cell>
          <cell r="P157" t="str">
            <v>-</v>
          </cell>
          <cell r="Q157">
            <v>1</v>
          </cell>
          <cell r="R157" t="str">
            <v>-</v>
          </cell>
          <cell r="S157">
            <v>5</v>
          </cell>
          <cell r="T157" t="str">
            <v>-</v>
          </cell>
          <cell r="U157">
            <v>1103</v>
          </cell>
          <cell r="V157" t="str">
            <v>-</v>
          </cell>
          <cell r="W157">
            <v>1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804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629</v>
          </cell>
          <cell r="AH157" t="str">
            <v>-</v>
          </cell>
          <cell r="AI157" t="str">
            <v>-</v>
          </cell>
          <cell r="AJ157" t="str">
            <v>-</v>
          </cell>
          <cell r="AK157">
            <v>301</v>
          </cell>
          <cell r="AL157" t="str">
            <v>-</v>
          </cell>
          <cell r="AM157">
            <v>51.039260969976908</v>
          </cell>
          <cell r="AN157">
            <v>62</v>
          </cell>
          <cell r="AO157">
            <v>328</v>
          </cell>
          <cell r="AP157" t="str">
            <v>-</v>
          </cell>
          <cell r="AQ157">
            <v>355</v>
          </cell>
          <cell r="AR157" t="str">
            <v>-</v>
          </cell>
          <cell r="AS157">
            <v>0</v>
          </cell>
          <cell r="AT157" t="str">
            <v>-</v>
          </cell>
          <cell r="AU157">
            <v>99</v>
          </cell>
          <cell r="AV157" t="str">
            <v>-</v>
          </cell>
          <cell r="AW157">
            <v>22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963</v>
          </cell>
          <cell r="BB157">
            <v>1203</v>
          </cell>
          <cell r="BC157">
            <v>44.480369515011546</v>
          </cell>
          <cell r="BD157">
            <v>54.5</v>
          </cell>
          <cell r="BE157" t="str">
            <v>-</v>
          </cell>
          <cell r="BF157" t="str">
            <v>-</v>
          </cell>
          <cell r="BG157">
            <v>440509.42</v>
          </cell>
          <cell r="BH157">
            <v>372841</v>
          </cell>
          <cell r="BI157">
            <v>486762905.69999999</v>
          </cell>
          <cell r="BJ157">
            <v>510047146</v>
          </cell>
          <cell r="BK157">
            <v>485849173</v>
          </cell>
          <cell r="BL157" t="str">
            <v>-</v>
          </cell>
          <cell r="BM157">
            <v>913732.7</v>
          </cell>
          <cell r="BN157" t="str">
            <v>-</v>
          </cell>
          <cell r="BO157">
            <v>255361791.70000002</v>
          </cell>
          <cell r="BP157" t="str">
            <v>-</v>
          </cell>
          <cell r="BQ157">
            <v>913732.7</v>
          </cell>
          <cell r="BR157" t="str">
            <v>-</v>
          </cell>
          <cell r="BS157">
            <v>763</v>
          </cell>
          <cell r="BT157" t="str">
            <v>-</v>
          </cell>
          <cell r="BU157">
            <v>254448059</v>
          </cell>
          <cell r="BV157" t="str">
            <v>-</v>
          </cell>
          <cell r="BW157">
            <v>960</v>
          </cell>
          <cell r="BX157" t="str">
            <v>-</v>
          </cell>
          <cell r="BY157">
            <v>953</v>
          </cell>
          <cell r="BZ157" t="str">
            <v>-</v>
          </cell>
          <cell r="CA157">
            <v>210717098</v>
          </cell>
          <cell r="CB157" t="str">
            <v>-</v>
          </cell>
          <cell r="CC157">
            <v>828</v>
          </cell>
          <cell r="CD157" t="str">
            <v>-</v>
          </cell>
          <cell r="CE157">
            <v>515</v>
          </cell>
          <cell r="CF157" t="str">
            <v>-</v>
          </cell>
          <cell r="CG157">
            <v>0</v>
          </cell>
          <cell r="CH157" t="str">
            <v>-</v>
          </cell>
          <cell r="CI157">
            <v>107</v>
          </cell>
          <cell r="CJ157" t="str">
            <v>-</v>
          </cell>
          <cell r="CK157">
            <v>22</v>
          </cell>
          <cell r="CL157" t="str">
            <v>-</v>
          </cell>
          <cell r="CM157">
            <v>20684016</v>
          </cell>
          <cell r="CN157" t="str">
            <v>-</v>
          </cell>
          <cell r="CO157">
            <v>231401114</v>
          </cell>
          <cell r="CP157" t="str">
            <v>-</v>
          </cell>
          <cell r="CQ157">
            <v>0</v>
          </cell>
          <cell r="CR157" t="str">
            <v>-</v>
          </cell>
          <cell r="CS157">
            <v>39</v>
          </cell>
          <cell r="CT157" t="str">
            <v>-</v>
          </cell>
          <cell r="CU157">
            <v>674</v>
          </cell>
          <cell r="CV157">
            <v>452</v>
          </cell>
          <cell r="CW157">
            <v>236</v>
          </cell>
          <cell r="CX157">
            <v>222</v>
          </cell>
          <cell r="CY157">
            <v>150</v>
          </cell>
          <cell r="CZ157">
            <v>150</v>
          </cell>
          <cell r="DA157">
            <v>126</v>
          </cell>
          <cell r="DB157">
            <v>122</v>
          </cell>
          <cell r="DC157">
            <v>90</v>
          </cell>
          <cell r="DD157">
            <v>96</v>
          </cell>
          <cell r="DE157">
            <v>44</v>
          </cell>
          <cell r="DF157">
            <v>42</v>
          </cell>
          <cell r="DG157">
            <v>260</v>
          </cell>
          <cell r="DH157">
            <v>260</v>
          </cell>
          <cell r="DI157">
            <v>65</v>
          </cell>
          <cell r="DJ157" t="str">
            <v>-</v>
          </cell>
          <cell r="DK157">
            <v>777</v>
          </cell>
          <cell r="DL157" t="str">
            <v>-</v>
          </cell>
          <cell r="DM157">
            <v>753</v>
          </cell>
          <cell r="DN157" t="str">
            <v>-</v>
          </cell>
          <cell r="DO157">
            <v>507</v>
          </cell>
          <cell r="DP157" t="str">
            <v>-</v>
          </cell>
          <cell r="DQ157">
            <v>0</v>
          </cell>
          <cell r="DR157" t="str">
            <v>-</v>
          </cell>
          <cell r="DS157">
            <v>106</v>
          </cell>
          <cell r="DT157" t="str">
            <v>-</v>
          </cell>
          <cell r="DU157">
            <v>22</v>
          </cell>
          <cell r="DV157" t="str">
            <v>-</v>
          </cell>
          <cell r="DW157">
            <v>0</v>
          </cell>
          <cell r="DX157" t="str">
            <v>-</v>
          </cell>
          <cell r="DY157">
            <v>84</v>
          </cell>
        </row>
        <row r="158">
          <cell r="C158">
            <v>700000454</v>
          </cell>
          <cell r="D158" t="str">
            <v xml:space="preserve">Sector ABÁNICO Judy </v>
          </cell>
          <cell r="E158">
            <v>2025</v>
          </cell>
          <cell r="F158">
            <v>202515</v>
          </cell>
          <cell r="G158">
            <v>1786</v>
          </cell>
          <cell r="H158">
            <v>1749</v>
          </cell>
          <cell r="I158">
            <v>559</v>
          </cell>
          <cell r="J158" t="str">
            <v>-</v>
          </cell>
          <cell r="K158">
            <v>7</v>
          </cell>
          <cell r="L158">
            <v>9</v>
          </cell>
          <cell r="M158">
            <v>1071</v>
          </cell>
          <cell r="N158">
            <v>976</v>
          </cell>
          <cell r="O158">
            <v>0</v>
          </cell>
          <cell r="P158" t="str">
            <v>-</v>
          </cell>
          <cell r="Q158">
            <v>2</v>
          </cell>
          <cell r="R158" t="str">
            <v>-</v>
          </cell>
          <cell r="S158">
            <v>15</v>
          </cell>
          <cell r="T158" t="str">
            <v>-</v>
          </cell>
          <cell r="U158">
            <v>1064</v>
          </cell>
          <cell r="V158" t="str">
            <v>-</v>
          </cell>
          <cell r="W158">
            <v>5</v>
          </cell>
          <cell r="X158" t="str">
            <v>-</v>
          </cell>
          <cell r="Y158" t="str">
            <v>-</v>
          </cell>
          <cell r="Z158" t="str">
            <v>-</v>
          </cell>
          <cell r="AA158">
            <v>841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>
            <v>603</v>
          </cell>
          <cell r="AH158" t="str">
            <v>-</v>
          </cell>
          <cell r="AI158" t="str">
            <v>-</v>
          </cell>
          <cell r="AJ158" t="str">
            <v>-</v>
          </cell>
          <cell r="AK158">
            <v>230</v>
          </cell>
          <cell r="AL158" t="str">
            <v>-</v>
          </cell>
          <cell r="AM158">
            <v>59.966405375139978</v>
          </cell>
          <cell r="AN158">
            <v>60.5</v>
          </cell>
          <cell r="AO158">
            <v>374</v>
          </cell>
          <cell r="AP158" t="str">
            <v>-</v>
          </cell>
          <cell r="AQ158">
            <v>369</v>
          </cell>
          <cell r="AR158" t="str">
            <v>-</v>
          </cell>
          <cell r="AS158">
            <v>0</v>
          </cell>
          <cell r="AT158" t="str">
            <v>-</v>
          </cell>
          <cell r="AU158">
            <v>90</v>
          </cell>
          <cell r="AV158" t="str">
            <v>-</v>
          </cell>
          <cell r="AW158">
            <v>8</v>
          </cell>
          <cell r="AX158" t="str">
            <v>-</v>
          </cell>
          <cell r="AY158" t="str">
            <v>-</v>
          </cell>
          <cell r="AZ158" t="str">
            <v>-</v>
          </cell>
          <cell r="BA158">
            <v>906</v>
          </cell>
          <cell r="BB158">
            <v>837</v>
          </cell>
          <cell r="BC158">
            <v>50.727883538633819</v>
          </cell>
          <cell r="BD158">
            <v>51.9</v>
          </cell>
          <cell r="BE158" t="str">
            <v>-</v>
          </cell>
          <cell r="BF158" t="str">
            <v>-</v>
          </cell>
          <cell r="BG158">
            <v>417610.96</v>
          </cell>
          <cell r="BH158">
            <v>403058</v>
          </cell>
          <cell r="BI158">
            <v>447261336.5</v>
          </cell>
          <cell r="BJ158">
            <v>393384760</v>
          </cell>
          <cell r="BK158">
            <v>442743492</v>
          </cell>
          <cell r="BL158" t="str">
            <v>-</v>
          </cell>
          <cell r="BM158">
            <v>4517844.5</v>
          </cell>
          <cell r="BN158" t="str">
            <v>-</v>
          </cell>
          <cell r="BO158">
            <v>266044581.5</v>
          </cell>
          <cell r="BP158" t="str">
            <v>-</v>
          </cell>
          <cell r="BQ158">
            <v>4517844.5</v>
          </cell>
          <cell r="BR158" t="str">
            <v>-</v>
          </cell>
          <cell r="BS158">
            <v>855</v>
          </cell>
          <cell r="BT158" t="str">
            <v>-</v>
          </cell>
          <cell r="BU158">
            <v>261526737</v>
          </cell>
          <cell r="BV158" t="str">
            <v>-</v>
          </cell>
          <cell r="BW158">
            <v>857</v>
          </cell>
          <cell r="BX158" t="str">
            <v>-</v>
          </cell>
          <cell r="BY158">
            <v>696</v>
          </cell>
          <cell r="BZ158" t="str">
            <v>-</v>
          </cell>
          <cell r="CA158">
            <v>161618577</v>
          </cell>
          <cell r="CB158" t="str">
            <v>-</v>
          </cell>
          <cell r="CC158">
            <v>738</v>
          </cell>
          <cell r="CD158" t="str">
            <v>-</v>
          </cell>
          <cell r="CE158">
            <v>469</v>
          </cell>
          <cell r="CF158" t="str">
            <v>-</v>
          </cell>
          <cell r="CG158">
            <v>0</v>
          </cell>
          <cell r="CH158" t="str">
            <v>-</v>
          </cell>
          <cell r="CI158">
            <v>92</v>
          </cell>
          <cell r="CJ158" t="str">
            <v>-</v>
          </cell>
          <cell r="CK158">
            <v>8</v>
          </cell>
          <cell r="CL158" t="str">
            <v>-</v>
          </cell>
          <cell r="CM158">
            <v>19598178</v>
          </cell>
          <cell r="CN158" t="str">
            <v>-</v>
          </cell>
          <cell r="CO158">
            <v>181216755</v>
          </cell>
          <cell r="CP158" t="str">
            <v>-</v>
          </cell>
          <cell r="CQ158">
            <v>0</v>
          </cell>
          <cell r="CR158" t="str">
            <v>-</v>
          </cell>
          <cell r="CS158">
            <v>21</v>
          </cell>
          <cell r="CT158" t="str">
            <v>-</v>
          </cell>
          <cell r="CU158">
            <v>393</v>
          </cell>
          <cell r="CV158">
            <v>337</v>
          </cell>
          <cell r="CW158">
            <v>207</v>
          </cell>
          <cell r="CX158">
            <v>181</v>
          </cell>
          <cell r="CY158">
            <v>115</v>
          </cell>
          <cell r="CZ158">
            <v>92</v>
          </cell>
          <cell r="DA158">
            <v>114</v>
          </cell>
          <cell r="DB158">
            <v>112</v>
          </cell>
          <cell r="DC158">
            <v>67</v>
          </cell>
          <cell r="DD158">
            <v>72</v>
          </cell>
          <cell r="DE158">
            <v>36</v>
          </cell>
          <cell r="DF158">
            <v>46</v>
          </cell>
          <cell r="DG158">
            <v>217</v>
          </cell>
          <cell r="DH158">
            <v>230</v>
          </cell>
          <cell r="DI158">
            <v>40</v>
          </cell>
          <cell r="DJ158" t="str">
            <v>-</v>
          </cell>
          <cell r="DK158">
            <v>562</v>
          </cell>
          <cell r="DL158" t="str">
            <v>-</v>
          </cell>
          <cell r="DM158">
            <v>665</v>
          </cell>
          <cell r="DN158" t="str">
            <v>-</v>
          </cell>
          <cell r="DO158">
            <v>460</v>
          </cell>
          <cell r="DP158" t="str">
            <v>-</v>
          </cell>
          <cell r="DQ158">
            <v>0</v>
          </cell>
          <cell r="DR158" t="str">
            <v>-</v>
          </cell>
          <cell r="DS158">
            <v>91</v>
          </cell>
          <cell r="DT158" t="str">
            <v>-</v>
          </cell>
          <cell r="DU158">
            <v>8</v>
          </cell>
          <cell r="DV158" t="str">
            <v>-</v>
          </cell>
          <cell r="DW158">
            <v>0</v>
          </cell>
          <cell r="DX158" t="str">
            <v>-</v>
          </cell>
          <cell r="DY158">
            <v>57</v>
          </cell>
        </row>
        <row r="159">
          <cell r="C159">
            <v>700000455</v>
          </cell>
          <cell r="D159" t="str">
            <v>Sector ESPLENDOR Carolina</v>
          </cell>
          <cell r="E159">
            <v>2025</v>
          </cell>
          <cell r="F159">
            <v>202515</v>
          </cell>
          <cell r="G159">
            <v>1539</v>
          </cell>
          <cell r="H159">
            <v>1616</v>
          </cell>
          <cell r="I159">
            <v>411</v>
          </cell>
          <cell r="J159" t="str">
            <v>-</v>
          </cell>
          <cell r="K159">
            <v>4</v>
          </cell>
          <cell r="L159">
            <v>8</v>
          </cell>
          <cell r="M159">
            <v>891</v>
          </cell>
          <cell r="N159">
            <v>934</v>
          </cell>
          <cell r="O159">
            <v>0</v>
          </cell>
          <cell r="P159" t="str">
            <v>-</v>
          </cell>
          <cell r="Q159">
            <v>2</v>
          </cell>
          <cell r="R159" t="str">
            <v>-</v>
          </cell>
          <cell r="S159">
            <v>9</v>
          </cell>
          <cell r="T159" t="str">
            <v>-</v>
          </cell>
          <cell r="U159">
            <v>887</v>
          </cell>
          <cell r="V159" t="str">
            <v>-</v>
          </cell>
          <cell r="W159">
            <v>2</v>
          </cell>
          <cell r="X159" t="str">
            <v>-</v>
          </cell>
          <cell r="Y159" t="str">
            <v>-</v>
          </cell>
          <cell r="Z159" t="str">
            <v>-</v>
          </cell>
          <cell r="AA159">
            <v>634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>
            <v>545</v>
          </cell>
          <cell r="AH159" t="str">
            <v>-</v>
          </cell>
          <cell r="AI159" t="str">
            <v>-</v>
          </cell>
          <cell r="AJ159" t="str">
            <v>-</v>
          </cell>
          <cell r="AK159">
            <v>257</v>
          </cell>
          <cell r="AL159" t="str">
            <v>-</v>
          </cell>
          <cell r="AM159">
            <v>57.894736842105267</v>
          </cell>
          <cell r="AN159">
            <v>60.5</v>
          </cell>
          <cell r="AO159">
            <v>288</v>
          </cell>
          <cell r="AP159" t="str">
            <v>-</v>
          </cell>
          <cell r="AQ159">
            <v>273</v>
          </cell>
          <cell r="AR159" t="str">
            <v>-</v>
          </cell>
          <cell r="AS159">
            <v>0</v>
          </cell>
          <cell r="AT159" t="str">
            <v>-</v>
          </cell>
          <cell r="AU159">
            <v>66</v>
          </cell>
          <cell r="AV159" t="str">
            <v>-</v>
          </cell>
          <cell r="AW159">
            <v>7</v>
          </cell>
          <cell r="AX159" t="str">
            <v>-</v>
          </cell>
          <cell r="AY159" t="str">
            <v>-</v>
          </cell>
          <cell r="AZ159" t="str">
            <v>-</v>
          </cell>
          <cell r="BA159">
            <v>749</v>
          </cell>
          <cell r="BB159">
            <v>761</v>
          </cell>
          <cell r="BC159">
            <v>48.667966211825856</v>
          </cell>
          <cell r="BD159">
            <v>49.3</v>
          </cell>
          <cell r="BE159" t="str">
            <v>-</v>
          </cell>
          <cell r="BF159" t="str">
            <v>-</v>
          </cell>
          <cell r="BG159">
            <v>390948.08</v>
          </cell>
          <cell r="BH159">
            <v>404134</v>
          </cell>
          <cell r="BI159">
            <v>348334740.55000001</v>
          </cell>
          <cell r="BJ159">
            <v>377461321</v>
          </cell>
          <cell r="BK159">
            <v>346170489</v>
          </cell>
          <cell r="BL159" t="str">
            <v>-</v>
          </cell>
          <cell r="BM159">
            <v>2164251.5500000003</v>
          </cell>
          <cell r="BN159" t="str">
            <v>-</v>
          </cell>
          <cell r="BO159">
            <v>184810215.54999998</v>
          </cell>
          <cell r="BP159" t="str">
            <v>-</v>
          </cell>
          <cell r="BQ159">
            <v>2040851.55</v>
          </cell>
          <cell r="BR159" t="str">
            <v>-</v>
          </cell>
          <cell r="BS159">
            <v>653</v>
          </cell>
          <cell r="BT159" t="str">
            <v>-</v>
          </cell>
          <cell r="BU159">
            <v>182769364</v>
          </cell>
          <cell r="BV159" t="str">
            <v>-</v>
          </cell>
          <cell r="BW159">
            <v>763</v>
          </cell>
          <cell r="BX159" t="str">
            <v>-</v>
          </cell>
          <cell r="BY159">
            <v>823</v>
          </cell>
          <cell r="BZ159" t="str">
            <v>-</v>
          </cell>
          <cell r="CA159">
            <v>141968689</v>
          </cell>
          <cell r="CB159" t="str">
            <v>-</v>
          </cell>
          <cell r="CC159">
            <v>592</v>
          </cell>
          <cell r="CD159" t="str">
            <v>-</v>
          </cell>
          <cell r="CE159">
            <v>344</v>
          </cell>
          <cell r="CF159" t="str">
            <v>-</v>
          </cell>
          <cell r="CG159">
            <v>0</v>
          </cell>
          <cell r="CH159" t="str">
            <v>-</v>
          </cell>
          <cell r="CI159">
            <v>72</v>
          </cell>
          <cell r="CJ159" t="str">
            <v>-</v>
          </cell>
          <cell r="CK159">
            <v>7</v>
          </cell>
          <cell r="CL159" t="str">
            <v>-</v>
          </cell>
          <cell r="CM159">
            <v>21432436</v>
          </cell>
          <cell r="CN159" t="str">
            <v>-</v>
          </cell>
          <cell r="CO159">
            <v>163401125</v>
          </cell>
          <cell r="CP159" t="str">
            <v>-</v>
          </cell>
          <cell r="CQ159">
            <v>0</v>
          </cell>
          <cell r="CR159" t="str">
            <v>-</v>
          </cell>
          <cell r="CS159">
            <v>-18</v>
          </cell>
          <cell r="CT159" t="str">
            <v>-</v>
          </cell>
          <cell r="CU159">
            <v>326</v>
          </cell>
          <cell r="CV159">
            <v>327</v>
          </cell>
          <cell r="CW159">
            <v>156</v>
          </cell>
          <cell r="CX159">
            <v>167</v>
          </cell>
          <cell r="CY159">
            <v>166</v>
          </cell>
          <cell r="CZ159">
            <v>143</v>
          </cell>
          <cell r="DA159">
            <v>98</v>
          </cell>
          <cell r="DB159">
            <v>94</v>
          </cell>
          <cell r="DC159">
            <v>112</v>
          </cell>
          <cell r="DD159">
            <v>106</v>
          </cell>
          <cell r="DE159">
            <v>89</v>
          </cell>
          <cell r="DF159">
            <v>84</v>
          </cell>
          <cell r="DG159">
            <v>299</v>
          </cell>
          <cell r="DH159">
            <v>284</v>
          </cell>
          <cell r="DI159">
            <v>55</v>
          </cell>
          <cell r="DJ159" t="str">
            <v>-</v>
          </cell>
          <cell r="DK159">
            <v>622</v>
          </cell>
          <cell r="DL159" t="str">
            <v>-</v>
          </cell>
          <cell r="DM159">
            <v>506</v>
          </cell>
          <cell r="DN159" t="str">
            <v>-</v>
          </cell>
          <cell r="DO159">
            <v>334</v>
          </cell>
          <cell r="DP159" t="str">
            <v>-</v>
          </cell>
          <cell r="DQ159">
            <v>0</v>
          </cell>
          <cell r="DR159" t="str">
            <v>-</v>
          </cell>
          <cell r="DS159">
            <v>70</v>
          </cell>
          <cell r="DT159" t="str">
            <v>-</v>
          </cell>
          <cell r="DU159">
            <v>7</v>
          </cell>
          <cell r="DV159" t="str">
            <v>-</v>
          </cell>
          <cell r="DW159">
            <v>0</v>
          </cell>
          <cell r="DX159" t="str">
            <v>-</v>
          </cell>
          <cell r="DY159">
            <v>73</v>
          </cell>
        </row>
        <row r="160">
          <cell r="C160">
            <v>700000456</v>
          </cell>
          <cell r="D160" t="str">
            <v>Sector ACUARELA Yeimi</v>
          </cell>
          <cell r="E160">
            <v>2025</v>
          </cell>
          <cell r="F160">
            <v>202515</v>
          </cell>
          <cell r="G160">
            <v>2039</v>
          </cell>
          <cell r="H160">
            <v>1707</v>
          </cell>
          <cell r="I160">
            <v>682</v>
          </cell>
          <cell r="J160" t="str">
            <v>-</v>
          </cell>
          <cell r="K160">
            <v>37</v>
          </cell>
          <cell r="L160">
            <v>8</v>
          </cell>
          <cell r="M160">
            <v>1178</v>
          </cell>
          <cell r="N160">
            <v>991</v>
          </cell>
          <cell r="O160">
            <v>0</v>
          </cell>
          <cell r="P160" t="str">
            <v>-</v>
          </cell>
          <cell r="Q160">
            <v>4</v>
          </cell>
          <cell r="R160" t="str">
            <v>-</v>
          </cell>
          <cell r="S160">
            <v>24</v>
          </cell>
          <cell r="T160" t="str">
            <v>-</v>
          </cell>
          <cell r="U160">
            <v>1168</v>
          </cell>
          <cell r="V160" t="str">
            <v>-</v>
          </cell>
          <cell r="W160">
            <v>6</v>
          </cell>
          <cell r="X160" t="str">
            <v>-</v>
          </cell>
          <cell r="Y160" t="str">
            <v>-</v>
          </cell>
          <cell r="Z160" t="str">
            <v>-</v>
          </cell>
          <cell r="AA160">
            <v>926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>
            <v>627</v>
          </cell>
          <cell r="AH160" t="str">
            <v>-</v>
          </cell>
          <cell r="AI160" t="str">
            <v>-</v>
          </cell>
          <cell r="AJ160" t="str">
            <v>-</v>
          </cell>
          <cell r="AK160">
            <v>252</v>
          </cell>
          <cell r="AL160" t="str">
            <v>-</v>
          </cell>
          <cell r="AM160">
            <v>57.773418342324668</v>
          </cell>
          <cell r="AN160">
            <v>60.5</v>
          </cell>
          <cell r="AO160">
            <v>375</v>
          </cell>
          <cell r="AP160" t="str">
            <v>-</v>
          </cell>
          <cell r="AQ160">
            <v>424</v>
          </cell>
          <cell r="AR160" t="str">
            <v>-</v>
          </cell>
          <cell r="AS160">
            <v>0</v>
          </cell>
          <cell r="AT160" t="str">
            <v>-</v>
          </cell>
          <cell r="AU160">
            <v>113</v>
          </cell>
          <cell r="AV160" t="str">
            <v>-</v>
          </cell>
          <cell r="AW160">
            <v>14</v>
          </cell>
          <cell r="AX160" t="str">
            <v>-</v>
          </cell>
          <cell r="AY160" t="str">
            <v>-</v>
          </cell>
          <cell r="AZ160" t="str">
            <v>-</v>
          </cell>
          <cell r="BA160">
            <v>1009</v>
          </cell>
          <cell r="BB160">
            <v>867</v>
          </cell>
          <cell r="BC160">
            <v>49.485041687101521</v>
          </cell>
          <cell r="BD160">
            <v>52.9</v>
          </cell>
          <cell r="BE160" t="str">
            <v>-</v>
          </cell>
          <cell r="BF160" t="str">
            <v>-</v>
          </cell>
          <cell r="BG160">
            <v>468516.06</v>
          </cell>
          <cell r="BH160">
            <v>422534</v>
          </cell>
          <cell r="BI160">
            <v>551911914.81999993</v>
          </cell>
          <cell r="BJ160">
            <v>418730859</v>
          </cell>
          <cell r="BK160">
            <v>547619383</v>
          </cell>
          <cell r="BL160" t="str">
            <v>-</v>
          </cell>
          <cell r="BM160">
            <v>4292531.82</v>
          </cell>
          <cell r="BN160" t="str">
            <v>-</v>
          </cell>
          <cell r="BO160">
            <v>372757639.81999999</v>
          </cell>
          <cell r="BP160" t="str">
            <v>-</v>
          </cell>
          <cell r="BQ160">
            <v>4292531.82</v>
          </cell>
          <cell r="BR160" t="str">
            <v>-</v>
          </cell>
          <cell r="BS160">
            <v>956</v>
          </cell>
          <cell r="BT160" t="str">
            <v>-</v>
          </cell>
          <cell r="BU160">
            <v>368465108</v>
          </cell>
          <cell r="BV160" t="str">
            <v>-</v>
          </cell>
          <cell r="BW160">
            <v>884</v>
          </cell>
          <cell r="BX160" t="str">
            <v>-</v>
          </cell>
          <cell r="BY160">
            <v>769</v>
          </cell>
          <cell r="BZ160" t="str">
            <v>-</v>
          </cell>
          <cell r="CA160">
            <v>156010810</v>
          </cell>
          <cell r="CB160" t="str">
            <v>-</v>
          </cell>
          <cell r="CC160">
            <v>811</v>
          </cell>
          <cell r="CD160" t="str">
            <v>-</v>
          </cell>
          <cell r="CE160">
            <v>559</v>
          </cell>
          <cell r="CF160" t="str">
            <v>-</v>
          </cell>
          <cell r="CG160">
            <v>0</v>
          </cell>
          <cell r="CH160" t="str">
            <v>-</v>
          </cell>
          <cell r="CI160">
            <v>122</v>
          </cell>
          <cell r="CJ160" t="str">
            <v>-</v>
          </cell>
          <cell r="CK160">
            <v>15</v>
          </cell>
          <cell r="CL160" t="str">
            <v>-</v>
          </cell>
          <cell r="CM160">
            <v>23143465</v>
          </cell>
          <cell r="CN160" t="str">
            <v>-</v>
          </cell>
          <cell r="CO160">
            <v>179154275</v>
          </cell>
          <cell r="CP160" t="str">
            <v>-</v>
          </cell>
          <cell r="CQ160">
            <v>0</v>
          </cell>
          <cell r="CR160" t="str">
            <v>-</v>
          </cell>
          <cell r="CS160">
            <v>9</v>
          </cell>
          <cell r="CT160" t="str">
            <v>-</v>
          </cell>
          <cell r="CU160">
            <v>478</v>
          </cell>
          <cell r="CV160">
            <v>316</v>
          </cell>
          <cell r="CW160">
            <v>231</v>
          </cell>
          <cell r="CX160">
            <v>188</v>
          </cell>
          <cell r="CY160">
            <v>152</v>
          </cell>
          <cell r="CZ160">
            <v>127</v>
          </cell>
          <cell r="DA160">
            <v>104</v>
          </cell>
          <cell r="DB160">
            <v>93</v>
          </cell>
          <cell r="DC160">
            <v>81</v>
          </cell>
          <cell r="DD160">
            <v>67</v>
          </cell>
          <cell r="DE160">
            <v>52</v>
          </cell>
          <cell r="DF160">
            <v>48</v>
          </cell>
          <cell r="DG160">
            <v>237</v>
          </cell>
          <cell r="DH160">
            <v>208</v>
          </cell>
          <cell r="DI160">
            <v>52</v>
          </cell>
          <cell r="DJ160" t="str">
            <v>-</v>
          </cell>
          <cell r="DK160">
            <v>619</v>
          </cell>
          <cell r="DL160" t="str">
            <v>-</v>
          </cell>
          <cell r="DM160">
            <v>738</v>
          </cell>
          <cell r="DN160" t="str">
            <v>-</v>
          </cell>
          <cell r="DO160">
            <v>546</v>
          </cell>
          <cell r="DP160" t="str">
            <v>-</v>
          </cell>
          <cell r="DQ160">
            <v>0</v>
          </cell>
          <cell r="DR160" t="str">
            <v>-</v>
          </cell>
          <cell r="DS160">
            <v>122</v>
          </cell>
          <cell r="DT160" t="str">
            <v>-</v>
          </cell>
          <cell r="DU160">
            <v>14</v>
          </cell>
          <cell r="DV160" t="str">
            <v>-</v>
          </cell>
          <cell r="DW160">
            <v>0</v>
          </cell>
          <cell r="DX160" t="str">
            <v>-</v>
          </cell>
          <cell r="DY160">
            <v>61</v>
          </cell>
        </row>
        <row r="161">
          <cell r="C161">
            <v>700000457</v>
          </cell>
          <cell r="D161" t="str">
            <v>Sector PINCEL Iliana</v>
          </cell>
          <cell r="E161">
            <v>2025</v>
          </cell>
          <cell r="F161">
            <v>202515</v>
          </cell>
          <cell r="G161">
            <v>1397</v>
          </cell>
          <cell r="H161">
            <v>1538</v>
          </cell>
          <cell r="I161">
            <v>481</v>
          </cell>
          <cell r="J161" t="str">
            <v>-</v>
          </cell>
          <cell r="K161">
            <v>-5</v>
          </cell>
          <cell r="L161">
            <v>8</v>
          </cell>
          <cell r="M161">
            <v>919</v>
          </cell>
          <cell r="N161">
            <v>852</v>
          </cell>
          <cell r="O161">
            <v>0</v>
          </cell>
          <cell r="P161" t="str">
            <v>-</v>
          </cell>
          <cell r="Q161">
            <v>7</v>
          </cell>
          <cell r="R161" t="str">
            <v>-</v>
          </cell>
          <cell r="S161">
            <v>18</v>
          </cell>
          <cell r="T161" t="str">
            <v>-</v>
          </cell>
          <cell r="U161">
            <v>911</v>
          </cell>
          <cell r="V161" t="str">
            <v>-</v>
          </cell>
          <cell r="W161">
            <v>1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738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510</v>
          </cell>
          <cell r="AH161" t="str">
            <v>-</v>
          </cell>
          <cell r="AI161" t="str">
            <v>-</v>
          </cell>
          <cell r="AJ161" t="str">
            <v>-</v>
          </cell>
          <cell r="AK161">
            <v>181</v>
          </cell>
          <cell r="AL161" t="str">
            <v>-</v>
          </cell>
          <cell r="AM161">
            <v>65.783822476735864</v>
          </cell>
          <cell r="AN161">
            <v>60.5</v>
          </cell>
          <cell r="AO161">
            <v>329</v>
          </cell>
          <cell r="AP161" t="str">
            <v>-</v>
          </cell>
          <cell r="AQ161">
            <v>324</v>
          </cell>
          <cell r="AR161" t="str">
            <v>-</v>
          </cell>
          <cell r="AS161">
            <v>0</v>
          </cell>
          <cell r="AT161" t="str">
            <v>-</v>
          </cell>
          <cell r="AU161">
            <v>71</v>
          </cell>
          <cell r="AV161" t="str">
            <v>-</v>
          </cell>
          <cell r="AW161">
            <v>14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801</v>
          </cell>
          <cell r="BB161">
            <v>750</v>
          </cell>
          <cell r="BC161">
            <v>57.33715103793844</v>
          </cell>
          <cell r="BD161">
            <v>53.2</v>
          </cell>
          <cell r="BE161" t="str">
            <v>-</v>
          </cell>
          <cell r="BF161" t="str">
            <v>-</v>
          </cell>
          <cell r="BG161">
            <v>422091.95</v>
          </cell>
          <cell r="BH161">
            <v>424380</v>
          </cell>
          <cell r="BI161">
            <v>387902498.15000004</v>
          </cell>
          <cell r="BJ161">
            <v>361571912</v>
          </cell>
          <cell r="BK161">
            <v>384261282</v>
          </cell>
          <cell r="BL161" t="str">
            <v>-</v>
          </cell>
          <cell r="BM161">
            <v>3641216.1500000004</v>
          </cell>
          <cell r="BN161" t="str">
            <v>-</v>
          </cell>
          <cell r="BO161">
            <v>213193403.14999998</v>
          </cell>
          <cell r="BP161" t="str">
            <v>-</v>
          </cell>
          <cell r="BQ161">
            <v>3641216.1499999994</v>
          </cell>
          <cell r="BR161" t="str">
            <v>-</v>
          </cell>
          <cell r="BS161">
            <v>689</v>
          </cell>
          <cell r="BT161" t="str">
            <v>-</v>
          </cell>
          <cell r="BU161">
            <v>209552187</v>
          </cell>
          <cell r="BV161" t="str">
            <v>-</v>
          </cell>
          <cell r="BW161">
            <v>768</v>
          </cell>
          <cell r="BX161" t="str">
            <v>-</v>
          </cell>
          <cell r="BY161">
            <v>458</v>
          </cell>
          <cell r="BZ161" t="str">
            <v>-</v>
          </cell>
          <cell r="CA161">
            <v>156184229</v>
          </cell>
          <cell r="CB161" t="str">
            <v>-</v>
          </cell>
          <cell r="CC161">
            <v>607</v>
          </cell>
          <cell r="CD161" t="str">
            <v>-</v>
          </cell>
          <cell r="CE161">
            <v>410</v>
          </cell>
          <cell r="CF161" t="str">
            <v>-</v>
          </cell>
          <cell r="CG161">
            <v>0</v>
          </cell>
          <cell r="CH161" t="str">
            <v>-</v>
          </cell>
          <cell r="CI161">
            <v>75</v>
          </cell>
          <cell r="CJ161" t="str">
            <v>-</v>
          </cell>
          <cell r="CK161">
            <v>14</v>
          </cell>
          <cell r="CL161" t="str">
            <v>-</v>
          </cell>
          <cell r="CM161">
            <v>18524866</v>
          </cell>
          <cell r="CN161" t="str">
            <v>-</v>
          </cell>
          <cell r="CO161">
            <v>174709095</v>
          </cell>
          <cell r="CP161" t="str">
            <v>-</v>
          </cell>
          <cell r="CQ161">
            <v>0</v>
          </cell>
          <cell r="CR161" t="str">
            <v>-</v>
          </cell>
          <cell r="CS161">
            <v>-9</v>
          </cell>
          <cell r="CT161" t="str">
            <v>-</v>
          </cell>
          <cell r="CU161">
            <v>246</v>
          </cell>
          <cell r="CV161">
            <v>289</v>
          </cell>
          <cell r="CW161">
            <v>148</v>
          </cell>
          <cell r="CX161">
            <v>151</v>
          </cell>
          <cell r="CY161">
            <v>84</v>
          </cell>
          <cell r="CZ161">
            <v>88</v>
          </cell>
          <cell r="DA161">
            <v>67</v>
          </cell>
          <cell r="DB161">
            <v>87</v>
          </cell>
          <cell r="DC161">
            <v>51</v>
          </cell>
          <cell r="DD161">
            <v>53</v>
          </cell>
          <cell r="DE161">
            <v>49</v>
          </cell>
          <cell r="DF161">
            <v>49</v>
          </cell>
          <cell r="DG161">
            <v>167</v>
          </cell>
          <cell r="DH161">
            <v>189</v>
          </cell>
          <cell r="DI161">
            <v>15</v>
          </cell>
          <cell r="DJ161" t="str">
            <v>-</v>
          </cell>
          <cell r="DK161">
            <v>362</v>
          </cell>
          <cell r="DL161" t="str">
            <v>-</v>
          </cell>
          <cell r="DM161">
            <v>554</v>
          </cell>
          <cell r="DN161" t="str">
            <v>-</v>
          </cell>
          <cell r="DO161">
            <v>392</v>
          </cell>
          <cell r="DP161" t="str">
            <v>-</v>
          </cell>
          <cell r="DQ161">
            <v>0</v>
          </cell>
          <cell r="DR161" t="str">
            <v>-</v>
          </cell>
          <cell r="DS161">
            <v>75</v>
          </cell>
          <cell r="DT161" t="str">
            <v>-</v>
          </cell>
          <cell r="DU161">
            <v>14</v>
          </cell>
          <cell r="DV161" t="str">
            <v>-</v>
          </cell>
          <cell r="DW161">
            <v>0</v>
          </cell>
          <cell r="DX161" t="str">
            <v>-</v>
          </cell>
          <cell r="DY161">
            <v>40</v>
          </cell>
        </row>
        <row r="162">
          <cell r="C162">
            <v>700000458</v>
          </cell>
          <cell r="D162" t="str">
            <v>Sector LIENZO Ángela</v>
          </cell>
          <cell r="E162">
            <v>2025</v>
          </cell>
          <cell r="F162">
            <v>202515</v>
          </cell>
          <cell r="G162">
            <v>1362</v>
          </cell>
          <cell r="H162">
            <v>1545</v>
          </cell>
          <cell r="I162">
            <v>565</v>
          </cell>
          <cell r="J162" t="str">
            <v>-</v>
          </cell>
          <cell r="K162">
            <v>8</v>
          </cell>
          <cell r="L162">
            <v>9</v>
          </cell>
          <cell r="M162">
            <v>899</v>
          </cell>
          <cell r="N162">
            <v>842</v>
          </cell>
          <cell r="O162">
            <v>0</v>
          </cell>
          <cell r="P162" t="str">
            <v>-</v>
          </cell>
          <cell r="Q162">
            <v>1</v>
          </cell>
          <cell r="R162" t="str">
            <v>-</v>
          </cell>
          <cell r="S162">
            <v>11</v>
          </cell>
          <cell r="T162" t="str">
            <v>-</v>
          </cell>
          <cell r="U162">
            <v>896</v>
          </cell>
          <cell r="V162" t="str">
            <v>-</v>
          </cell>
          <cell r="W162">
            <v>2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733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>
            <v>426</v>
          </cell>
          <cell r="AH162" t="str">
            <v>-</v>
          </cell>
          <cell r="AI162" t="str">
            <v>-</v>
          </cell>
          <cell r="AJ162" t="str">
            <v>-</v>
          </cell>
          <cell r="AK162">
            <v>166</v>
          </cell>
          <cell r="AL162" t="str">
            <v>-</v>
          </cell>
          <cell r="AM162">
            <v>66.005873715124821</v>
          </cell>
          <cell r="AN162">
            <v>61.8</v>
          </cell>
          <cell r="AO162">
            <v>260</v>
          </cell>
          <cell r="AP162" t="str">
            <v>-</v>
          </cell>
          <cell r="AQ162">
            <v>371</v>
          </cell>
          <cell r="AR162" t="str">
            <v>-</v>
          </cell>
          <cell r="AS162">
            <v>0</v>
          </cell>
          <cell r="AT162" t="str">
            <v>-</v>
          </cell>
          <cell r="AU162">
            <v>92</v>
          </cell>
          <cell r="AV162" t="str">
            <v>-</v>
          </cell>
          <cell r="AW162">
            <v>10</v>
          </cell>
          <cell r="AX162" t="str">
            <v>-</v>
          </cell>
          <cell r="AY162" t="str">
            <v>-</v>
          </cell>
          <cell r="AZ162" t="str">
            <v>-</v>
          </cell>
          <cell r="BA162">
            <v>786</v>
          </cell>
          <cell r="BB162">
            <v>729</v>
          </cell>
          <cell r="BC162">
            <v>57.709251101321591</v>
          </cell>
          <cell r="BD162">
            <v>53.5</v>
          </cell>
          <cell r="BE162" t="str">
            <v>-</v>
          </cell>
          <cell r="BF162" t="str">
            <v>-</v>
          </cell>
          <cell r="BG162">
            <v>450272.91</v>
          </cell>
          <cell r="BH162">
            <v>432194</v>
          </cell>
          <cell r="BI162">
            <v>404795345.24000001</v>
          </cell>
          <cell r="BJ162">
            <v>363907165</v>
          </cell>
          <cell r="BK162">
            <v>403156520</v>
          </cell>
          <cell r="BL162" t="str">
            <v>-</v>
          </cell>
          <cell r="BM162">
            <v>1638825.24</v>
          </cell>
          <cell r="BN162" t="str">
            <v>-</v>
          </cell>
          <cell r="BO162">
            <v>241375728.24000001</v>
          </cell>
          <cell r="BP162" t="str">
            <v>-</v>
          </cell>
          <cell r="BQ162">
            <v>1638825.24</v>
          </cell>
          <cell r="BR162" t="str">
            <v>-</v>
          </cell>
          <cell r="BS162">
            <v>677</v>
          </cell>
          <cell r="BT162" t="str">
            <v>-</v>
          </cell>
          <cell r="BU162">
            <v>239736903</v>
          </cell>
          <cell r="BV162" t="str">
            <v>-</v>
          </cell>
          <cell r="BW162">
            <v>736</v>
          </cell>
          <cell r="BX162" t="str">
            <v>-</v>
          </cell>
          <cell r="BY162">
            <v>414</v>
          </cell>
          <cell r="BZ162" t="str">
            <v>-</v>
          </cell>
          <cell r="CA162">
            <v>145270395</v>
          </cell>
          <cell r="CB162" t="str">
            <v>-</v>
          </cell>
          <cell r="CC162">
            <v>556</v>
          </cell>
          <cell r="CD162" t="str">
            <v>-</v>
          </cell>
          <cell r="CE162">
            <v>478</v>
          </cell>
          <cell r="CF162" t="str">
            <v>-</v>
          </cell>
          <cell r="CG162">
            <v>0</v>
          </cell>
          <cell r="CH162" t="str">
            <v>-</v>
          </cell>
          <cell r="CI162">
            <v>98</v>
          </cell>
          <cell r="CJ162" t="str">
            <v>-</v>
          </cell>
          <cell r="CK162">
            <v>10</v>
          </cell>
          <cell r="CL162" t="str">
            <v>-</v>
          </cell>
          <cell r="CM162">
            <v>18149222</v>
          </cell>
          <cell r="CN162" t="str">
            <v>-</v>
          </cell>
          <cell r="CO162">
            <v>163419617</v>
          </cell>
          <cell r="CP162" t="str">
            <v>-</v>
          </cell>
          <cell r="CQ162">
            <v>0</v>
          </cell>
          <cell r="CR162" t="str">
            <v>-</v>
          </cell>
          <cell r="CS162">
            <v>3</v>
          </cell>
          <cell r="CT162" t="str">
            <v>-</v>
          </cell>
          <cell r="CU162">
            <v>257</v>
          </cell>
          <cell r="CV162">
            <v>302</v>
          </cell>
          <cell r="CW162">
            <v>119</v>
          </cell>
          <cell r="CX162">
            <v>134</v>
          </cell>
          <cell r="CY162">
            <v>87</v>
          </cell>
          <cell r="CZ162">
            <v>84</v>
          </cell>
          <cell r="DA162">
            <v>69</v>
          </cell>
          <cell r="DB162">
            <v>72</v>
          </cell>
          <cell r="DC162">
            <v>80</v>
          </cell>
          <cell r="DD162">
            <v>80</v>
          </cell>
          <cell r="DE162">
            <v>45</v>
          </cell>
          <cell r="DF162">
            <v>48</v>
          </cell>
          <cell r="DG162">
            <v>194</v>
          </cell>
          <cell r="DH162">
            <v>200</v>
          </cell>
          <cell r="DI162">
            <v>26</v>
          </cell>
          <cell r="DJ162" t="str">
            <v>-</v>
          </cell>
          <cell r="DK162">
            <v>329</v>
          </cell>
          <cell r="DL162" t="str">
            <v>-</v>
          </cell>
          <cell r="DM162">
            <v>468</v>
          </cell>
          <cell r="DN162" t="str">
            <v>-</v>
          </cell>
          <cell r="DO162">
            <v>460</v>
          </cell>
          <cell r="DP162" t="str">
            <v>-</v>
          </cell>
          <cell r="DQ162">
            <v>0</v>
          </cell>
          <cell r="DR162" t="str">
            <v>-</v>
          </cell>
          <cell r="DS162">
            <v>95</v>
          </cell>
          <cell r="DT162" t="str">
            <v>-</v>
          </cell>
          <cell r="DU162">
            <v>10</v>
          </cell>
          <cell r="DV162" t="str">
            <v>-</v>
          </cell>
          <cell r="DW162">
            <v>0</v>
          </cell>
          <cell r="DX162" t="str">
            <v>-</v>
          </cell>
          <cell r="DY162">
            <v>48</v>
          </cell>
        </row>
        <row r="163">
          <cell r="C163">
            <v>700000459</v>
          </cell>
          <cell r="D163" t="str">
            <v>SECTOR MATICES CLERY</v>
          </cell>
          <cell r="E163">
            <v>2025</v>
          </cell>
          <cell r="F163">
            <v>202515</v>
          </cell>
          <cell r="G163">
            <v>1109</v>
          </cell>
          <cell r="H163">
            <v>1053</v>
          </cell>
          <cell r="I163">
            <v>380</v>
          </cell>
          <cell r="J163" t="str">
            <v>-</v>
          </cell>
          <cell r="K163">
            <v>21</v>
          </cell>
          <cell r="L163">
            <v>9</v>
          </cell>
          <cell r="M163">
            <v>686</v>
          </cell>
          <cell r="N163">
            <v>674</v>
          </cell>
          <cell r="O163">
            <v>0</v>
          </cell>
          <cell r="P163" t="str">
            <v>-</v>
          </cell>
          <cell r="Q163">
            <v>0</v>
          </cell>
          <cell r="R163" t="str">
            <v>-</v>
          </cell>
          <cell r="S163">
            <v>1</v>
          </cell>
          <cell r="T163" t="str">
            <v>-</v>
          </cell>
          <cell r="U163">
            <v>686</v>
          </cell>
          <cell r="V163" t="str">
            <v>-</v>
          </cell>
          <cell r="W163">
            <v>0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510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>
            <v>369</v>
          </cell>
          <cell r="AH163" t="str">
            <v>-</v>
          </cell>
          <cell r="AI163" t="str">
            <v>-</v>
          </cell>
          <cell r="AJ163" t="str">
            <v>-</v>
          </cell>
          <cell r="AK163">
            <v>176</v>
          </cell>
          <cell r="AL163" t="str">
            <v>-</v>
          </cell>
          <cell r="AM163">
            <v>61.857529305680792</v>
          </cell>
          <cell r="AN163">
            <v>61.4</v>
          </cell>
          <cell r="AO163">
            <v>193</v>
          </cell>
          <cell r="AP163" t="str">
            <v>-</v>
          </cell>
          <cell r="AQ163">
            <v>244</v>
          </cell>
          <cell r="AR163" t="str">
            <v>-</v>
          </cell>
          <cell r="AS163">
            <v>0</v>
          </cell>
          <cell r="AT163" t="str">
            <v>-</v>
          </cell>
          <cell r="AU163">
            <v>66</v>
          </cell>
          <cell r="AV163" t="str">
            <v>-</v>
          </cell>
          <cell r="AW163">
            <v>7</v>
          </cell>
          <cell r="AX163" t="str">
            <v>-</v>
          </cell>
          <cell r="AY163" t="str">
            <v>-</v>
          </cell>
          <cell r="AZ163" t="str">
            <v>-</v>
          </cell>
          <cell r="BA163">
            <v>591</v>
          </cell>
          <cell r="BB163">
            <v>578</v>
          </cell>
          <cell r="BC163">
            <v>53.29125338142471</v>
          </cell>
          <cell r="BD163">
            <v>52.7</v>
          </cell>
          <cell r="BE163" t="str">
            <v>-</v>
          </cell>
          <cell r="BF163" t="str">
            <v>-</v>
          </cell>
          <cell r="BG163">
            <v>434649.17</v>
          </cell>
          <cell r="BH163">
            <v>390224</v>
          </cell>
          <cell r="BI163">
            <v>298169327.60000002</v>
          </cell>
          <cell r="BJ163">
            <v>263010723</v>
          </cell>
          <cell r="BK163">
            <v>298031834</v>
          </cell>
          <cell r="BL163" t="str">
            <v>-</v>
          </cell>
          <cell r="BM163">
            <v>137493.6</v>
          </cell>
          <cell r="BN163" t="str">
            <v>-</v>
          </cell>
          <cell r="BO163">
            <v>165237411.59999999</v>
          </cell>
          <cell r="BP163" t="str">
            <v>-</v>
          </cell>
          <cell r="BQ163">
            <v>137493.6</v>
          </cell>
          <cell r="BR163" t="str">
            <v>-</v>
          </cell>
          <cell r="BS163">
            <v>457</v>
          </cell>
          <cell r="BT163" t="str">
            <v>-</v>
          </cell>
          <cell r="BU163">
            <v>165099918</v>
          </cell>
          <cell r="BV163" t="str">
            <v>-</v>
          </cell>
          <cell r="BW163">
            <v>587</v>
          </cell>
          <cell r="BX163" t="str">
            <v>-</v>
          </cell>
          <cell r="BY163">
            <v>431</v>
          </cell>
          <cell r="BZ163" t="str">
            <v>-</v>
          </cell>
          <cell r="CA163">
            <v>118233135</v>
          </cell>
          <cell r="CB163" t="str">
            <v>-</v>
          </cell>
          <cell r="CC163">
            <v>394</v>
          </cell>
          <cell r="CD163" t="str">
            <v>-</v>
          </cell>
          <cell r="CE163">
            <v>312</v>
          </cell>
          <cell r="CF163" t="str">
            <v>-</v>
          </cell>
          <cell r="CG163">
            <v>0</v>
          </cell>
          <cell r="CH163" t="str">
            <v>-</v>
          </cell>
          <cell r="CI163">
            <v>70</v>
          </cell>
          <cell r="CJ163" t="str">
            <v>-</v>
          </cell>
          <cell r="CK163">
            <v>7</v>
          </cell>
          <cell r="CL163" t="str">
            <v>-</v>
          </cell>
          <cell r="CM163">
            <v>14698781</v>
          </cell>
          <cell r="CN163" t="str">
            <v>-</v>
          </cell>
          <cell r="CO163">
            <v>132931916</v>
          </cell>
          <cell r="CP163" t="str">
            <v>-</v>
          </cell>
          <cell r="CQ163">
            <v>0</v>
          </cell>
          <cell r="CR163" t="str">
            <v>-</v>
          </cell>
          <cell r="CS163">
            <v>29</v>
          </cell>
          <cell r="CT163" t="str">
            <v>-</v>
          </cell>
          <cell r="CU163">
            <v>220</v>
          </cell>
          <cell r="CV163">
            <v>239</v>
          </cell>
          <cell r="CW163">
            <v>106</v>
          </cell>
          <cell r="CX163">
            <v>105</v>
          </cell>
          <cell r="CY163">
            <v>97</v>
          </cell>
          <cell r="CZ163">
            <v>92</v>
          </cell>
          <cell r="DA163">
            <v>44</v>
          </cell>
          <cell r="DB163">
            <v>53</v>
          </cell>
          <cell r="DC163">
            <v>37</v>
          </cell>
          <cell r="DD163">
            <v>37</v>
          </cell>
          <cell r="DE163">
            <v>24</v>
          </cell>
          <cell r="DF163">
            <v>24</v>
          </cell>
          <cell r="DG163">
            <v>105</v>
          </cell>
          <cell r="DH163">
            <v>114</v>
          </cell>
          <cell r="DI163">
            <v>40</v>
          </cell>
          <cell r="DJ163" t="str">
            <v>-</v>
          </cell>
          <cell r="DK163">
            <v>373</v>
          </cell>
          <cell r="DL163" t="str">
            <v>-</v>
          </cell>
          <cell r="DM163">
            <v>356</v>
          </cell>
          <cell r="DN163" t="str">
            <v>-</v>
          </cell>
          <cell r="DO163">
            <v>303</v>
          </cell>
          <cell r="DP163" t="str">
            <v>-</v>
          </cell>
          <cell r="DQ163">
            <v>0</v>
          </cell>
          <cell r="DR163" t="str">
            <v>-</v>
          </cell>
          <cell r="DS163">
            <v>70</v>
          </cell>
          <cell r="DT163" t="str">
            <v>-</v>
          </cell>
          <cell r="DU163">
            <v>7</v>
          </cell>
          <cell r="DV163" t="str">
            <v>-</v>
          </cell>
          <cell r="DW163">
            <v>0</v>
          </cell>
          <cell r="DX163" t="str">
            <v>-</v>
          </cell>
          <cell r="DY163">
            <v>53</v>
          </cell>
        </row>
        <row r="164">
          <cell r="C164">
            <v>700000460</v>
          </cell>
          <cell r="D164" t="str">
            <v>SECTOR GUACARI SANDRA</v>
          </cell>
          <cell r="E164">
            <v>2025</v>
          </cell>
          <cell r="F164">
            <v>202515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 t="str">
            <v>-</v>
          </cell>
          <cell r="BB164" t="str">
            <v>-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 t="str">
            <v>-</v>
          </cell>
          <cell r="BQ164" t="str">
            <v>-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 t="str">
            <v>-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 t="str">
            <v>-</v>
          </cell>
          <cell r="CS164" t="str">
            <v>-</v>
          </cell>
          <cell r="CT164" t="str">
            <v>-</v>
          </cell>
          <cell r="CU164" t="str">
            <v>-</v>
          </cell>
          <cell r="CV164" t="str">
            <v>-</v>
          </cell>
          <cell r="CW164" t="str">
            <v>-</v>
          </cell>
          <cell r="CX164" t="str">
            <v>-</v>
          </cell>
          <cell r="CY164" t="str">
            <v>-</v>
          </cell>
          <cell r="CZ164" t="str">
            <v>-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</row>
        <row r="165">
          <cell r="C165">
            <v>700000462</v>
          </cell>
          <cell r="D165" t="str">
            <v>SECTOR VIOLETA XIMENA</v>
          </cell>
          <cell r="E165">
            <v>2025</v>
          </cell>
          <cell r="F165">
            <v>202515</v>
          </cell>
          <cell r="G165">
            <v>1879</v>
          </cell>
          <cell r="H165">
            <v>1967</v>
          </cell>
          <cell r="I165">
            <v>671</v>
          </cell>
          <cell r="J165" t="str">
            <v>-</v>
          </cell>
          <cell r="K165">
            <v>-82</v>
          </cell>
          <cell r="L165">
            <v>9</v>
          </cell>
          <cell r="M165">
            <v>840</v>
          </cell>
          <cell r="N165">
            <v>1220</v>
          </cell>
          <cell r="O165">
            <v>0</v>
          </cell>
          <cell r="P165" t="str">
            <v>-</v>
          </cell>
          <cell r="Q165">
            <v>1</v>
          </cell>
          <cell r="R165" t="str">
            <v>-</v>
          </cell>
          <cell r="S165">
            <v>4</v>
          </cell>
          <cell r="T165" t="str">
            <v>-</v>
          </cell>
          <cell r="U165">
            <v>838</v>
          </cell>
          <cell r="V165" t="str">
            <v>-</v>
          </cell>
          <cell r="W165">
            <v>1</v>
          </cell>
          <cell r="X165" t="str">
            <v>-</v>
          </cell>
          <cell r="Y165" t="str">
            <v>-</v>
          </cell>
          <cell r="Z165" t="str">
            <v>-</v>
          </cell>
          <cell r="AA165">
            <v>690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>
            <v>388</v>
          </cell>
          <cell r="AH165" t="str">
            <v>-</v>
          </cell>
          <cell r="AI165" t="str">
            <v>-</v>
          </cell>
          <cell r="AJ165" t="str">
            <v>-</v>
          </cell>
          <cell r="AK165">
            <v>150</v>
          </cell>
          <cell r="AL165" t="str">
            <v>-</v>
          </cell>
          <cell r="AM165">
            <v>44.70463012240554</v>
          </cell>
          <cell r="AN165">
            <v>62</v>
          </cell>
          <cell r="AO165">
            <v>238</v>
          </cell>
          <cell r="AP165" t="str">
            <v>-</v>
          </cell>
          <cell r="AQ165">
            <v>326</v>
          </cell>
          <cell r="AR165" t="str">
            <v>-</v>
          </cell>
          <cell r="AS165">
            <v>0</v>
          </cell>
          <cell r="AT165" t="str">
            <v>-</v>
          </cell>
          <cell r="AU165">
            <v>102</v>
          </cell>
          <cell r="AV165" t="str">
            <v>-</v>
          </cell>
          <cell r="AW165">
            <v>24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772</v>
          </cell>
          <cell r="BB165">
            <v>1071</v>
          </cell>
          <cell r="BC165">
            <v>41.085683874401283</v>
          </cell>
          <cell r="BD165">
            <v>54.4</v>
          </cell>
          <cell r="BE165" t="str">
            <v>-</v>
          </cell>
          <cell r="BF165" t="str">
            <v>-</v>
          </cell>
          <cell r="BG165">
            <v>501605.73</v>
          </cell>
          <cell r="BH165">
            <v>420636</v>
          </cell>
          <cell r="BI165">
            <v>421348813.12</v>
          </cell>
          <cell r="BJ165">
            <v>513176078</v>
          </cell>
          <cell r="BK165">
            <v>420586708</v>
          </cell>
          <cell r="BL165" t="str">
            <v>-</v>
          </cell>
          <cell r="BM165">
            <v>762105.12</v>
          </cell>
          <cell r="BN165" t="str">
            <v>-</v>
          </cell>
          <cell r="BO165">
            <v>222819645.12</v>
          </cell>
          <cell r="BP165" t="str">
            <v>-</v>
          </cell>
          <cell r="BQ165">
            <v>762105.12</v>
          </cell>
          <cell r="BR165" t="str">
            <v>-</v>
          </cell>
          <cell r="BS165">
            <v>625</v>
          </cell>
          <cell r="BT165" t="str">
            <v>-</v>
          </cell>
          <cell r="BU165">
            <v>222057540</v>
          </cell>
          <cell r="BV165" t="str">
            <v>-</v>
          </cell>
          <cell r="BW165">
            <v>748</v>
          </cell>
          <cell r="BX165" t="str">
            <v>-</v>
          </cell>
          <cell r="BY165">
            <v>647</v>
          </cell>
          <cell r="BZ165" t="str">
            <v>-</v>
          </cell>
          <cell r="CA165">
            <v>182655802</v>
          </cell>
          <cell r="CB165" t="str">
            <v>-</v>
          </cell>
          <cell r="CC165">
            <v>824</v>
          </cell>
          <cell r="CD165" t="str">
            <v>-</v>
          </cell>
          <cell r="CE165">
            <v>547</v>
          </cell>
          <cell r="CF165" t="str">
            <v>-</v>
          </cell>
          <cell r="CG165">
            <v>0</v>
          </cell>
          <cell r="CH165" t="str">
            <v>-</v>
          </cell>
          <cell r="CI165">
            <v>120</v>
          </cell>
          <cell r="CJ165" t="str">
            <v>-</v>
          </cell>
          <cell r="CK165">
            <v>26</v>
          </cell>
          <cell r="CL165" t="str">
            <v>-</v>
          </cell>
          <cell r="CM165">
            <v>15873366</v>
          </cell>
          <cell r="CN165" t="str">
            <v>-</v>
          </cell>
          <cell r="CO165">
            <v>198529168</v>
          </cell>
          <cell r="CP165" t="str">
            <v>-</v>
          </cell>
          <cell r="CQ165">
            <v>0</v>
          </cell>
          <cell r="CR165" t="str">
            <v>-</v>
          </cell>
          <cell r="CS165">
            <v>-26</v>
          </cell>
          <cell r="CT165" t="str">
            <v>-</v>
          </cell>
          <cell r="CU165">
            <v>613</v>
          </cell>
          <cell r="CV165">
            <v>389</v>
          </cell>
          <cell r="CW165">
            <v>242</v>
          </cell>
          <cell r="CX165">
            <v>212</v>
          </cell>
          <cell r="CY165">
            <v>184</v>
          </cell>
          <cell r="CZ165">
            <v>139</v>
          </cell>
          <cell r="DA165">
            <v>129</v>
          </cell>
          <cell r="DB165">
            <v>95</v>
          </cell>
          <cell r="DC165">
            <v>92</v>
          </cell>
          <cell r="DD165">
            <v>78</v>
          </cell>
          <cell r="DE165">
            <v>64</v>
          </cell>
          <cell r="DF165">
            <v>60</v>
          </cell>
          <cell r="DG165">
            <v>285</v>
          </cell>
          <cell r="DH165">
            <v>233</v>
          </cell>
          <cell r="DI165">
            <v>31</v>
          </cell>
          <cell r="DJ165" t="str">
            <v>-</v>
          </cell>
          <cell r="DK165">
            <v>504</v>
          </cell>
          <cell r="DL165" t="str">
            <v>-</v>
          </cell>
          <cell r="DM165">
            <v>704</v>
          </cell>
          <cell r="DN165" t="str">
            <v>-</v>
          </cell>
          <cell r="DO165">
            <v>526</v>
          </cell>
          <cell r="DP165" t="str">
            <v>-</v>
          </cell>
          <cell r="DQ165">
            <v>0</v>
          </cell>
          <cell r="DR165" t="str">
            <v>-</v>
          </cell>
          <cell r="DS165">
            <v>119</v>
          </cell>
          <cell r="DT165" t="str">
            <v>-</v>
          </cell>
          <cell r="DU165">
            <v>26</v>
          </cell>
          <cell r="DV165" t="str">
            <v>-</v>
          </cell>
          <cell r="DW165">
            <v>0</v>
          </cell>
          <cell r="DX165" t="str">
            <v>-</v>
          </cell>
          <cell r="DY165">
            <v>38</v>
          </cell>
        </row>
        <row r="166">
          <cell r="C166">
            <v>700000463</v>
          </cell>
          <cell r="D166" t="str">
            <v>SECTOR CORAJE LEIDY</v>
          </cell>
          <cell r="E166">
            <v>2025</v>
          </cell>
          <cell r="F166">
            <v>202515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 t="str">
            <v>-</v>
          </cell>
          <cell r="BB166" t="str">
            <v>-</v>
          </cell>
          <cell r="BC166" t="str">
            <v>-</v>
          </cell>
          <cell r="BD166" t="str">
            <v>-</v>
          </cell>
          <cell r="BE166" t="str">
            <v>-</v>
          </cell>
          <cell r="BF166" t="str">
            <v>-</v>
          </cell>
          <cell r="BG166" t="str">
            <v>-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 t="str">
            <v>-</v>
          </cell>
          <cell r="BO166" t="str">
            <v>-</v>
          </cell>
          <cell r="BP166" t="str">
            <v>-</v>
          </cell>
          <cell r="BQ166" t="str">
            <v>-</v>
          </cell>
          <cell r="BR166" t="str">
            <v>-</v>
          </cell>
          <cell r="BS166" t="str">
            <v>-</v>
          </cell>
          <cell r="BT166" t="str">
            <v>-</v>
          </cell>
          <cell r="BU166" t="str">
            <v>-</v>
          </cell>
          <cell r="BV166" t="str">
            <v>-</v>
          </cell>
          <cell r="BW166" t="str">
            <v>-</v>
          </cell>
          <cell r="BX166" t="str">
            <v>-</v>
          </cell>
          <cell r="BY166" t="str">
            <v>-</v>
          </cell>
          <cell r="BZ166" t="str">
            <v>-</v>
          </cell>
          <cell r="CA166" t="str">
            <v>-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 t="str">
            <v>-</v>
          </cell>
          <cell r="CN166" t="str">
            <v>-</v>
          </cell>
          <cell r="CO166" t="str">
            <v>-</v>
          </cell>
          <cell r="CP166" t="str">
            <v>-</v>
          </cell>
          <cell r="CQ166" t="str">
            <v>-</v>
          </cell>
          <cell r="CR166" t="str">
            <v>-</v>
          </cell>
          <cell r="CS166" t="str">
            <v>-</v>
          </cell>
          <cell r="CT166" t="str">
            <v>-</v>
          </cell>
          <cell r="CU166" t="str">
            <v>-</v>
          </cell>
          <cell r="CV166" t="str">
            <v>-</v>
          </cell>
          <cell r="CW166" t="str">
            <v>-</v>
          </cell>
          <cell r="CX166" t="str">
            <v>-</v>
          </cell>
          <cell r="CY166" t="str">
            <v>-</v>
          </cell>
          <cell r="CZ166" t="str">
            <v>-</v>
          </cell>
          <cell r="DA166" t="str">
            <v>-</v>
          </cell>
          <cell r="DB166" t="str">
            <v>-</v>
          </cell>
          <cell r="DC166" t="str">
            <v>-</v>
          </cell>
          <cell r="DD166" t="str">
            <v>-</v>
          </cell>
          <cell r="DE166" t="str">
            <v>-</v>
          </cell>
          <cell r="DF166" t="str">
            <v>-</v>
          </cell>
          <cell r="DG166" t="str">
            <v>-</v>
          </cell>
          <cell r="DH166" t="str">
            <v>-</v>
          </cell>
          <cell r="DI166" t="str">
            <v>-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 t="str">
            <v>-</v>
          </cell>
          <cell r="DX166" t="str">
            <v>-</v>
          </cell>
          <cell r="DY166" t="str">
            <v>-</v>
          </cell>
        </row>
        <row r="167">
          <cell r="C167">
            <v>700000464</v>
          </cell>
          <cell r="D167" t="str">
            <v>SECTOR LIBERTAD</v>
          </cell>
          <cell r="E167">
            <v>2025</v>
          </cell>
          <cell r="F167">
            <v>202515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 t="str">
            <v>-</v>
          </cell>
          <cell r="BQ167" t="str">
            <v>-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 t="str">
            <v>-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 t="str">
            <v>-</v>
          </cell>
          <cell r="CS167" t="str">
            <v>-</v>
          </cell>
          <cell r="CT167" t="str">
            <v>-</v>
          </cell>
          <cell r="CU167" t="str">
            <v>-</v>
          </cell>
          <cell r="CV167" t="str">
            <v>-</v>
          </cell>
          <cell r="CW167" t="str">
            <v>-</v>
          </cell>
          <cell r="CX167" t="str">
            <v>-</v>
          </cell>
          <cell r="CY167" t="str">
            <v>-</v>
          </cell>
          <cell r="CZ167" t="str">
            <v>-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</row>
        <row r="168">
          <cell r="C168">
            <v>700000465</v>
          </cell>
          <cell r="D168" t="str">
            <v>SECTOR AVENTURA JOHANNA</v>
          </cell>
          <cell r="E168">
            <v>2025</v>
          </cell>
          <cell r="F168">
            <v>202515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  <cell r="BC168" t="str">
            <v>-</v>
          </cell>
          <cell r="BD168" t="str">
            <v>-</v>
          </cell>
          <cell r="BE168" t="str">
            <v>-</v>
          </cell>
          <cell r="BF168" t="str">
            <v>-</v>
          </cell>
          <cell r="BG168" t="str">
            <v>-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 t="str">
            <v>-</v>
          </cell>
          <cell r="BO168" t="str">
            <v>-</v>
          </cell>
          <cell r="BP168" t="str">
            <v>-</v>
          </cell>
          <cell r="BQ168" t="str">
            <v>-</v>
          </cell>
          <cell r="BR168" t="str">
            <v>-</v>
          </cell>
          <cell r="BS168" t="str">
            <v>-</v>
          </cell>
          <cell r="BT168" t="str">
            <v>-</v>
          </cell>
          <cell r="BU168" t="str">
            <v>-</v>
          </cell>
          <cell r="BV168" t="str">
            <v>-</v>
          </cell>
          <cell r="BW168" t="str">
            <v>-</v>
          </cell>
          <cell r="BX168" t="str">
            <v>-</v>
          </cell>
          <cell r="BY168" t="str">
            <v>-</v>
          </cell>
          <cell r="BZ168" t="str">
            <v>-</v>
          </cell>
          <cell r="CA168" t="str">
            <v>-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 t="str">
            <v>-</v>
          </cell>
          <cell r="CN168" t="str">
            <v>-</v>
          </cell>
          <cell r="CO168" t="str">
            <v>-</v>
          </cell>
          <cell r="CP168" t="str">
            <v>-</v>
          </cell>
          <cell r="CQ168" t="str">
            <v>-</v>
          </cell>
          <cell r="CR168" t="str">
            <v>-</v>
          </cell>
          <cell r="CS168" t="str">
            <v>-</v>
          </cell>
          <cell r="CT168" t="str">
            <v>-</v>
          </cell>
          <cell r="CU168" t="str">
            <v>-</v>
          </cell>
          <cell r="CV168" t="str">
            <v>-</v>
          </cell>
          <cell r="CW168" t="str">
            <v>-</v>
          </cell>
          <cell r="CX168" t="str">
            <v>-</v>
          </cell>
          <cell r="CY168" t="str">
            <v>-</v>
          </cell>
          <cell r="CZ168" t="str">
            <v>-</v>
          </cell>
          <cell r="DA168" t="str">
            <v>-</v>
          </cell>
          <cell r="DB168" t="str">
            <v>-</v>
          </cell>
          <cell r="DC168" t="str">
            <v>-</v>
          </cell>
          <cell r="DD168" t="str">
            <v>-</v>
          </cell>
          <cell r="DE168" t="str">
            <v>-</v>
          </cell>
          <cell r="DF168" t="str">
            <v>-</v>
          </cell>
          <cell r="DG168" t="str">
            <v>-</v>
          </cell>
          <cell r="DH168" t="str">
            <v>-</v>
          </cell>
          <cell r="DI168" t="str">
            <v>-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 t="str">
            <v>-</v>
          </cell>
          <cell r="DX168" t="str">
            <v>-</v>
          </cell>
          <cell r="DY168" t="str">
            <v>-</v>
          </cell>
        </row>
        <row r="169">
          <cell r="C169">
            <v>700000466</v>
          </cell>
          <cell r="D169" t="str">
            <v xml:space="preserve">SECTOR EMOCIONES DOLLY  </v>
          </cell>
          <cell r="E169">
            <v>2025</v>
          </cell>
          <cell r="F169">
            <v>202515</v>
          </cell>
          <cell r="G169">
            <v>1434</v>
          </cell>
          <cell r="H169">
            <v>1471</v>
          </cell>
          <cell r="I169">
            <v>524</v>
          </cell>
          <cell r="J169" t="str">
            <v>-</v>
          </cell>
          <cell r="K169">
            <v>9</v>
          </cell>
          <cell r="L169">
            <v>8</v>
          </cell>
          <cell r="M169">
            <v>914</v>
          </cell>
          <cell r="N169">
            <v>879</v>
          </cell>
          <cell r="O169">
            <v>0</v>
          </cell>
          <cell r="P169" t="str">
            <v>-</v>
          </cell>
          <cell r="Q169">
            <v>1</v>
          </cell>
          <cell r="R169" t="str">
            <v>-</v>
          </cell>
          <cell r="S169">
            <v>11</v>
          </cell>
          <cell r="T169" t="str">
            <v>-</v>
          </cell>
          <cell r="U169">
            <v>912</v>
          </cell>
          <cell r="V169" t="str">
            <v>-</v>
          </cell>
          <cell r="W169">
            <v>1</v>
          </cell>
          <cell r="X169" t="str">
            <v>-</v>
          </cell>
          <cell r="Y169" t="str">
            <v>-</v>
          </cell>
          <cell r="Z169" t="str">
            <v>-</v>
          </cell>
          <cell r="AA169">
            <v>724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>
            <v>481</v>
          </cell>
          <cell r="AH169" t="str">
            <v>-</v>
          </cell>
          <cell r="AI169" t="str">
            <v>-</v>
          </cell>
          <cell r="AJ169" t="str">
            <v>-</v>
          </cell>
          <cell r="AK169">
            <v>190</v>
          </cell>
          <cell r="AL169" t="str">
            <v>-</v>
          </cell>
          <cell r="AM169">
            <v>63.737796373779645</v>
          </cell>
          <cell r="AN169">
            <v>61.4</v>
          </cell>
          <cell r="AO169">
            <v>291</v>
          </cell>
          <cell r="AP169" t="str">
            <v>-</v>
          </cell>
          <cell r="AQ169">
            <v>304</v>
          </cell>
          <cell r="AR169" t="str">
            <v>-</v>
          </cell>
          <cell r="AS169">
            <v>0</v>
          </cell>
          <cell r="AT169" t="str">
            <v>-</v>
          </cell>
          <cell r="AU169">
            <v>115</v>
          </cell>
          <cell r="AV169" t="str">
            <v>-</v>
          </cell>
          <cell r="AW169">
            <v>14</v>
          </cell>
          <cell r="AX169" t="str">
            <v>-</v>
          </cell>
          <cell r="AY169" t="str">
            <v>-</v>
          </cell>
          <cell r="AZ169" t="str">
            <v>-</v>
          </cell>
          <cell r="BA169">
            <v>792</v>
          </cell>
          <cell r="BB169">
            <v>772</v>
          </cell>
          <cell r="BC169">
            <v>55.230125523012553</v>
          </cell>
          <cell r="BD169">
            <v>53.9</v>
          </cell>
          <cell r="BE169" t="str">
            <v>-</v>
          </cell>
          <cell r="BF169" t="str">
            <v>-</v>
          </cell>
          <cell r="BG169">
            <v>497434.02</v>
          </cell>
          <cell r="BH169">
            <v>448356</v>
          </cell>
          <cell r="BI169">
            <v>454654690.89999998</v>
          </cell>
          <cell r="BJ169">
            <v>394104512</v>
          </cell>
          <cell r="BK169">
            <v>448685364</v>
          </cell>
          <cell r="BL169" t="str">
            <v>-</v>
          </cell>
          <cell r="BM169">
            <v>5969326.9000000004</v>
          </cell>
          <cell r="BN169" t="str">
            <v>-</v>
          </cell>
          <cell r="BO169">
            <v>325937592.89999998</v>
          </cell>
          <cell r="BP169" t="str">
            <v>-</v>
          </cell>
          <cell r="BQ169">
            <v>5969326.8999999994</v>
          </cell>
          <cell r="BR169" t="str">
            <v>-</v>
          </cell>
          <cell r="BS169">
            <v>758</v>
          </cell>
          <cell r="BT169" t="str">
            <v>-</v>
          </cell>
          <cell r="BU169">
            <v>319968266</v>
          </cell>
          <cell r="BV169" t="str">
            <v>-</v>
          </cell>
          <cell r="BW169">
            <v>647</v>
          </cell>
          <cell r="BX169" t="str">
            <v>-</v>
          </cell>
          <cell r="BY169">
            <v>465</v>
          </cell>
          <cell r="BZ169" t="str">
            <v>-</v>
          </cell>
          <cell r="CA169">
            <v>115362157</v>
          </cell>
          <cell r="CB169" t="str">
            <v>-</v>
          </cell>
          <cell r="CC169">
            <v>564</v>
          </cell>
          <cell r="CD169" t="str">
            <v>-</v>
          </cell>
          <cell r="CE169">
            <v>400</v>
          </cell>
          <cell r="CF169" t="str">
            <v>-</v>
          </cell>
          <cell r="CG169">
            <v>0</v>
          </cell>
          <cell r="CH169" t="str">
            <v>-</v>
          </cell>
          <cell r="CI169">
            <v>121</v>
          </cell>
          <cell r="CJ169" t="str">
            <v>-</v>
          </cell>
          <cell r="CK169">
            <v>14</v>
          </cell>
          <cell r="CL169" t="str">
            <v>-</v>
          </cell>
          <cell r="CM169">
            <v>13354941</v>
          </cell>
          <cell r="CN169" t="str">
            <v>-</v>
          </cell>
          <cell r="CO169">
            <v>128717098</v>
          </cell>
          <cell r="CP169" t="str">
            <v>-</v>
          </cell>
          <cell r="CQ169">
            <v>0</v>
          </cell>
          <cell r="CR169" t="str">
            <v>-</v>
          </cell>
          <cell r="CS169">
            <v>6</v>
          </cell>
          <cell r="CT169" t="str">
            <v>-</v>
          </cell>
          <cell r="CU169">
            <v>301</v>
          </cell>
          <cell r="CV169">
            <v>301</v>
          </cell>
          <cell r="CW169">
            <v>125</v>
          </cell>
          <cell r="CX169">
            <v>145</v>
          </cell>
          <cell r="CY169">
            <v>94</v>
          </cell>
          <cell r="CZ169">
            <v>93</v>
          </cell>
          <cell r="DA169">
            <v>54</v>
          </cell>
          <cell r="DB169">
            <v>80</v>
          </cell>
          <cell r="DC169">
            <v>43</v>
          </cell>
          <cell r="DD169">
            <v>53</v>
          </cell>
          <cell r="DE169">
            <v>33</v>
          </cell>
          <cell r="DF169">
            <v>31</v>
          </cell>
          <cell r="DG169">
            <v>130</v>
          </cell>
          <cell r="DH169">
            <v>164</v>
          </cell>
          <cell r="DI169">
            <v>28</v>
          </cell>
          <cell r="DJ169" t="str">
            <v>-</v>
          </cell>
          <cell r="DK169">
            <v>393</v>
          </cell>
          <cell r="DL169" t="str">
            <v>-</v>
          </cell>
          <cell r="DM169">
            <v>517</v>
          </cell>
          <cell r="DN169" t="str">
            <v>-</v>
          </cell>
          <cell r="DO169">
            <v>391</v>
          </cell>
          <cell r="DP169" t="str">
            <v>-</v>
          </cell>
          <cell r="DQ169">
            <v>0</v>
          </cell>
          <cell r="DR169" t="str">
            <v>-</v>
          </cell>
          <cell r="DS169">
            <v>119</v>
          </cell>
          <cell r="DT169" t="str">
            <v>-</v>
          </cell>
          <cell r="DU169">
            <v>14</v>
          </cell>
          <cell r="DV169" t="str">
            <v>-</v>
          </cell>
          <cell r="DW169">
            <v>0</v>
          </cell>
          <cell r="DX169" t="str">
            <v>-</v>
          </cell>
          <cell r="DY169">
            <v>40</v>
          </cell>
        </row>
        <row r="170">
          <cell r="C170">
            <v>700000468</v>
          </cell>
          <cell r="D170" t="str">
            <v>SECTOR SAMÁN SANY</v>
          </cell>
          <cell r="E170">
            <v>2025</v>
          </cell>
          <cell r="F170">
            <v>202515</v>
          </cell>
          <cell r="G170">
            <v>1387</v>
          </cell>
          <cell r="H170">
            <v>1597</v>
          </cell>
          <cell r="I170">
            <v>580</v>
          </cell>
          <cell r="J170" t="str">
            <v>-</v>
          </cell>
          <cell r="K170">
            <v>-81</v>
          </cell>
          <cell r="L170">
            <v>7</v>
          </cell>
          <cell r="M170">
            <v>226</v>
          </cell>
          <cell r="N170">
            <v>924</v>
          </cell>
          <cell r="O170">
            <v>0</v>
          </cell>
          <cell r="P170" t="str">
            <v>-</v>
          </cell>
          <cell r="Q170">
            <v>1</v>
          </cell>
          <cell r="R170" t="str">
            <v>-</v>
          </cell>
          <cell r="S170">
            <v>4</v>
          </cell>
          <cell r="T170" t="str">
            <v>-</v>
          </cell>
          <cell r="U170">
            <v>223</v>
          </cell>
          <cell r="V170" t="str">
            <v>-</v>
          </cell>
          <cell r="W170">
            <v>1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198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>
            <v>75</v>
          </cell>
          <cell r="AH170" t="str">
            <v>-</v>
          </cell>
          <cell r="AI170" t="str">
            <v>-</v>
          </cell>
          <cell r="AJ170" t="str">
            <v>-</v>
          </cell>
          <cell r="AK170">
            <v>28</v>
          </cell>
          <cell r="AL170" t="str">
            <v>-</v>
          </cell>
          <cell r="AM170">
            <v>16.294160057678443</v>
          </cell>
          <cell r="AN170">
            <v>62.5</v>
          </cell>
          <cell r="AO170">
            <v>47</v>
          </cell>
          <cell r="AP170" t="str">
            <v>-</v>
          </cell>
          <cell r="AQ170">
            <v>88</v>
          </cell>
          <cell r="AR170" t="str">
            <v>-</v>
          </cell>
          <cell r="AS170">
            <v>0</v>
          </cell>
          <cell r="AT170" t="str">
            <v>-</v>
          </cell>
          <cell r="AU170">
            <v>59</v>
          </cell>
          <cell r="AV170" t="str">
            <v>-</v>
          </cell>
          <cell r="AW170">
            <v>4</v>
          </cell>
          <cell r="AX170" t="str">
            <v>-</v>
          </cell>
          <cell r="AY170" t="str">
            <v>-</v>
          </cell>
          <cell r="AZ170" t="str">
            <v>-</v>
          </cell>
          <cell r="BA170">
            <v>203</v>
          </cell>
          <cell r="BB170">
            <v>784</v>
          </cell>
          <cell r="BC170">
            <v>14.635904830569574</v>
          </cell>
          <cell r="BD170">
            <v>53</v>
          </cell>
          <cell r="BE170" t="str">
            <v>-</v>
          </cell>
          <cell r="BF170" t="str">
            <v>-</v>
          </cell>
          <cell r="BG170">
            <v>543087.89</v>
          </cell>
          <cell r="BH170">
            <v>428795</v>
          </cell>
          <cell r="BI170">
            <v>122737862.81</v>
          </cell>
          <cell r="BJ170">
            <v>396206356</v>
          </cell>
          <cell r="BK170">
            <v>121131502</v>
          </cell>
          <cell r="BL170" t="str">
            <v>-</v>
          </cell>
          <cell r="BM170">
            <v>1606360.81</v>
          </cell>
          <cell r="BN170" t="str">
            <v>-</v>
          </cell>
          <cell r="BO170">
            <v>101102562.81</v>
          </cell>
          <cell r="BP170" t="str">
            <v>-</v>
          </cell>
          <cell r="BQ170">
            <v>1606360.81</v>
          </cell>
          <cell r="BR170" t="str">
            <v>-</v>
          </cell>
          <cell r="BS170">
            <v>214</v>
          </cell>
          <cell r="BT170" t="str">
            <v>-</v>
          </cell>
          <cell r="BU170">
            <v>99496202</v>
          </cell>
          <cell r="BV170" t="str">
            <v>-</v>
          </cell>
          <cell r="BW170">
            <v>119</v>
          </cell>
          <cell r="BX170" t="str">
            <v>-</v>
          </cell>
          <cell r="BY170">
            <v>424</v>
          </cell>
          <cell r="BZ170" t="str">
            <v>-</v>
          </cell>
          <cell r="CA170">
            <v>18561647</v>
          </cell>
          <cell r="CB170" t="str">
            <v>-</v>
          </cell>
          <cell r="CC170">
            <v>599</v>
          </cell>
          <cell r="CD170" t="str">
            <v>-</v>
          </cell>
          <cell r="CE170">
            <v>478</v>
          </cell>
          <cell r="CF170" t="str">
            <v>-</v>
          </cell>
          <cell r="CG170">
            <v>0</v>
          </cell>
          <cell r="CH170" t="str">
            <v>-</v>
          </cell>
          <cell r="CI170">
            <v>130</v>
          </cell>
          <cell r="CJ170" t="str">
            <v>-</v>
          </cell>
          <cell r="CK170">
            <v>7</v>
          </cell>
          <cell r="CL170" t="str">
            <v>-</v>
          </cell>
          <cell r="CM170">
            <v>3073653</v>
          </cell>
          <cell r="CN170" t="str">
            <v>-</v>
          </cell>
          <cell r="CO170">
            <v>21635300</v>
          </cell>
          <cell r="CP170" t="str">
            <v>-</v>
          </cell>
          <cell r="CQ170">
            <v>0</v>
          </cell>
          <cell r="CR170" t="str">
            <v>-</v>
          </cell>
          <cell r="CS170">
            <v>-47</v>
          </cell>
          <cell r="CT170" t="str">
            <v>-</v>
          </cell>
          <cell r="CU170">
            <v>795</v>
          </cell>
          <cell r="CV170">
            <v>316</v>
          </cell>
          <cell r="CW170">
            <v>238</v>
          </cell>
          <cell r="CX170">
            <v>159</v>
          </cell>
          <cell r="CY170">
            <v>128</v>
          </cell>
          <cell r="CZ170">
            <v>116</v>
          </cell>
          <cell r="DA170">
            <v>97</v>
          </cell>
          <cell r="DB170">
            <v>58</v>
          </cell>
          <cell r="DC170">
            <v>95</v>
          </cell>
          <cell r="DD170">
            <v>50</v>
          </cell>
          <cell r="DE170">
            <v>59</v>
          </cell>
          <cell r="DF170">
            <v>35</v>
          </cell>
          <cell r="DG170">
            <v>251</v>
          </cell>
          <cell r="DH170">
            <v>143</v>
          </cell>
          <cell r="DI170">
            <v>6</v>
          </cell>
          <cell r="DJ170" t="str">
            <v>-</v>
          </cell>
          <cell r="DK170">
            <v>316</v>
          </cell>
          <cell r="DL170" t="str">
            <v>-</v>
          </cell>
          <cell r="DM170">
            <v>491</v>
          </cell>
          <cell r="DN170" t="str">
            <v>-</v>
          </cell>
          <cell r="DO170">
            <v>443</v>
          </cell>
          <cell r="DP170" t="str">
            <v>-</v>
          </cell>
          <cell r="DQ170">
            <v>0</v>
          </cell>
          <cell r="DR170" t="str">
            <v>-</v>
          </cell>
          <cell r="DS170">
            <v>130</v>
          </cell>
          <cell r="DT170" t="str">
            <v>-</v>
          </cell>
          <cell r="DU170">
            <v>7</v>
          </cell>
          <cell r="DV170" t="str">
            <v>-</v>
          </cell>
          <cell r="DW170">
            <v>0</v>
          </cell>
          <cell r="DX170" t="str">
            <v>-</v>
          </cell>
          <cell r="DY170">
            <v>13</v>
          </cell>
        </row>
        <row r="171">
          <cell r="C171">
            <v>700000469</v>
          </cell>
          <cell r="D171" t="str">
            <v>SECTOR WINKAT VICTORIA</v>
          </cell>
          <cell r="E171">
            <v>2025</v>
          </cell>
          <cell r="F171">
            <v>202515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  <cell r="BC171" t="str">
            <v>-</v>
          </cell>
          <cell r="BD171" t="str">
            <v>-</v>
          </cell>
          <cell r="BE171" t="str">
            <v>-</v>
          </cell>
          <cell r="BF171" t="str">
            <v>-</v>
          </cell>
          <cell r="BG171" t="str">
            <v>-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 t="str">
            <v>-</v>
          </cell>
          <cell r="BM171" t="str">
            <v>-</v>
          </cell>
          <cell r="BN171" t="str">
            <v>-</v>
          </cell>
          <cell r="BO171" t="str">
            <v>-</v>
          </cell>
          <cell r="BP171" t="str">
            <v>-</v>
          </cell>
          <cell r="BQ171" t="str">
            <v>-</v>
          </cell>
          <cell r="BR171" t="str">
            <v>-</v>
          </cell>
          <cell r="BS171" t="str">
            <v>-</v>
          </cell>
          <cell r="BT171" t="str">
            <v>-</v>
          </cell>
          <cell r="BU171" t="str">
            <v>-</v>
          </cell>
          <cell r="BV171" t="str">
            <v>-</v>
          </cell>
          <cell r="BW171" t="str">
            <v>-</v>
          </cell>
          <cell r="BX171" t="str">
            <v>-</v>
          </cell>
          <cell r="BY171" t="str">
            <v>-</v>
          </cell>
          <cell r="BZ171" t="str">
            <v>-</v>
          </cell>
          <cell r="CA171" t="str">
            <v>-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 t="str">
            <v>-</v>
          </cell>
          <cell r="CL171" t="str">
            <v>-</v>
          </cell>
          <cell r="CM171" t="str">
            <v>-</v>
          </cell>
          <cell r="CN171" t="str">
            <v>-</v>
          </cell>
          <cell r="CO171" t="str">
            <v>-</v>
          </cell>
          <cell r="CP171" t="str">
            <v>-</v>
          </cell>
          <cell r="CQ171" t="str">
            <v>-</v>
          </cell>
          <cell r="CR171" t="str">
            <v>-</v>
          </cell>
          <cell r="CS171" t="str">
            <v>-</v>
          </cell>
          <cell r="CT171" t="str">
            <v>-</v>
          </cell>
          <cell r="CU171" t="str">
            <v>-</v>
          </cell>
          <cell r="CV171" t="str">
            <v>-</v>
          </cell>
          <cell r="CW171" t="str">
            <v>-</v>
          </cell>
          <cell r="CX171" t="str">
            <v>-</v>
          </cell>
          <cell r="CY171" t="str">
            <v>-</v>
          </cell>
          <cell r="CZ171" t="str">
            <v>-</v>
          </cell>
          <cell r="DA171" t="str">
            <v>-</v>
          </cell>
          <cell r="DB171" t="str">
            <v>-</v>
          </cell>
          <cell r="DC171" t="str">
            <v>-</v>
          </cell>
          <cell r="DD171" t="str">
            <v>-</v>
          </cell>
          <cell r="DE171" t="str">
            <v>-</v>
          </cell>
          <cell r="DF171" t="str">
            <v>-</v>
          </cell>
          <cell r="DG171" t="str">
            <v>-</v>
          </cell>
          <cell r="DH171" t="str">
            <v>-</v>
          </cell>
          <cell r="DI171" t="str">
            <v>-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 t="str">
            <v>-</v>
          </cell>
          <cell r="DX171" t="str">
            <v>-</v>
          </cell>
          <cell r="DY171" t="str">
            <v>-</v>
          </cell>
        </row>
        <row r="172">
          <cell r="C172">
            <v>700000473</v>
          </cell>
          <cell r="D172" t="str">
            <v>SECTOR CHIPRE MARÍA</v>
          </cell>
          <cell r="E172">
            <v>2025</v>
          </cell>
          <cell r="F172">
            <v>202515</v>
          </cell>
          <cell r="G172">
            <v>0</v>
          </cell>
          <cell r="H172" t="str">
            <v>-</v>
          </cell>
          <cell r="I172">
            <v>0</v>
          </cell>
          <cell r="J172" t="str">
            <v>-</v>
          </cell>
          <cell r="K172">
            <v>-49</v>
          </cell>
          <cell r="L172" t="str">
            <v>-</v>
          </cell>
          <cell r="M172">
            <v>0</v>
          </cell>
          <cell r="N172" t="str">
            <v>-</v>
          </cell>
          <cell r="O172">
            <v>0</v>
          </cell>
          <cell r="P172" t="str">
            <v>-</v>
          </cell>
          <cell r="Q172">
            <v>0</v>
          </cell>
          <cell r="R172" t="str">
            <v>-</v>
          </cell>
          <cell r="S172">
            <v>0</v>
          </cell>
          <cell r="T172" t="str">
            <v>-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0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>
            <v>0</v>
          </cell>
          <cell r="AH172" t="str">
            <v>-</v>
          </cell>
          <cell r="AI172" t="str">
            <v>-</v>
          </cell>
          <cell r="AJ172" t="str">
            <v>-</v>
          </cell>
          <cell r="AK172">
            <v>0</v>
          </cell>
          <cell r="AL172" t="str">
            <v>-</v>
          </cell>
          <cell r="AM172">
            <v>0</v>
          </cell>
          <cell r="AN172" t="str">
            <v>-</v>
          </cell>
          <cell r="AO172">
            <v>0</v>
          </cell>
          <cell r="AP172" t="str">
            <v>-</v>
          </cell>
          <cell r="AQ172">
            <v>0</v>
          </cell>
          <cell r="AR172" t="str">
            <v>-</v>
          </cell>
          <cell r="AS172">
            <v>0</v>
          </cell>
          <cell r="AT172" t="str">
            <v>-</v>
          </cell>
          <cell r="AU172">
            <v>0</v>
          </cell>
          <cell r="AV172" t="str">
            <v>-</v>
          </cell>
          <cell r="AW172">
            <v>0</v>
          </cell>
          <cell r="AX172" t="str">
            <v>-</v>
          </cell>
          <cell r="AY172" t="str">
            <v>-</v>
          </cell>
          <cell r="AZ172" t="str">
            <v>-</v>
          </cell>
          <cell r="BA172">
            <v>0</v>
          </cell>
          <cell r="BB172" t="str">
            <v>-</v>
          </cell>
          <cell r="BC172">
            <v>0</v>
          </cell>
          <cell r="BD172" t="str">
            <v>-</v>
          </cell>
          <cell r="BE172" t="str">
            <v>-</v>
          </cell>
          <cell r="BF172" t="str">
            <v>-</v>
          </cell>
          <cell r="BG172">
            <v>0</v>
          </cell>
          <cell r="BH172" t="str">
            <v>-</v>
          </cell>
          <cell r="BI172">
            <v>0</v>
          </cell>
          <cell r="BJ172" t="str">
            <v>-</v>
          </cell>
          <cell r="BK172">
            <v>0</v>
          </cell>
          <cell r="BL172" t="str">
            <v>-</v>
          </cell>
          <cell r="BM172">
            <v>0</v>
          </cell>
          <cell r="BN172" t="str">
            <v>-</v>
          </cell>
          <cell r="BO172">
            <v>0</v>
          </cell>
          <cell r="BP172" t="str">
            <v>-</v>
          </cell>
          <cell r="BQ172">
            <v>0</v>
          </cell>
          <cell r="BR172" t="str">
            <v>-</v>
          </cell>
          <cell r="BS172">
            <v>0</v>
          </cell>
          <cell r="BT172" t="str">
            <v>-</v>
          </cell>
          <cell r="BU172">
            <v>0</v>
          </cell>
          <cell r="BV172" t="str">
            <v>-</v>
          </cell>
          <cell r="BW172">
            <v>0</v>
          </cell>
          <cell r="BX172" t="str">
            <v>-</v>
          </cell>
          <cell r="BY172">
            <v>0</v>
          </cell>
          <cell r="BZ172" t="str">
            <v>-</v>
          </cell>
          <cell r="CA172">
            <v>0</v>
          </cell>
          <cell r="CB172" t="str">
            <v>-</v>
          </cell>
          <cell r="CC172">
            <v>0</v>
          </cell>
          <cell r="CD172" t="str">
            <v>-</v>
          </cell>
          <cell r="CE172">
            <v>0</v>
          </cell>
          <cell r="CF172" t="str">
            <v>-</v>
          </cell>
          <cell r="CG172">
            <v>0</v>
          </cell>
          <cell r="CH172" t="str">
            <v>-</v>
          </cell>
          <cell r="CI172">
            <v>0</v>
          </cell>
          <cell r="CJ172" t="str">
            <v>-</v>
          </cell>
          <cell r="CK172">
            <v>0</v>
          </cell>
          <cell r="CL172" t="str">
            <v>-</v>
          </cell>
          <cell r="CM172">
            <v>0</v>
          </cell>
          <cell r="CN172" t="str">
            <v>-</v>
          </cell>
          <cell r="CO172">
            <v>0</v>
          </cell>
          <cell r="CP172" t="str">
            <v>-</v>
          </cell>
          <cell r="CQ172">
            <v>0</v>
          </cell>
          <cell r="CR172" t="str">
            <v>-</v>
          </cell>
          <cell r="CS172">
            <v>0</v>
          </cell>
          <cell r="CT172" t="str">
            <v>-</v>
          </cell>
          <cell r="CU172">
            <v>0</v>
          </cell>
          <cell r="CV172" t="str">
            <v>-</v>
          </cell>
          <cell r="CW172">
            <v>0</v>
          </cell>
          <cell r="CX172" t="str">
            <v>-</v>
          </cell>
          <cell r="CY172">
            <v>0</v>
          </cell>
          <cell r="CZ172" t="str">
            <v>-</v>
          </cell>
          <cell r="DA172">
            <v>0</v>
          </cell>
          <cell r="DB172" t="str">
            <v>-</v>
          </cell>
          <cell r="DC172">
            <v>0</v>
          </cell>
          <cell r="DD172" t="str">
            <v>-</v>
          </cell>
          <cell r="DE172">
            <v>0</v>
          </cell>
          <cell r="DF172" t="str">
            <v>-</v>
          </cell>
          <cell r="DG172">
            <v>0</v>
          </cell>
          <cell r="DH172" t="str">
            <v>-</v>
          </cell>
          <cell r="DI172">
            <v>0</v>
          </cell>
          <cell r="DJ172" t="str">
            <v>-</v>
          </cell>
          <cell r="DK172">
            <v>0</v>
          </cell>
          <cell r="DL172" t="str">
            <v>-</v>
          </cell>
          <cell r="DM172">
            <v>0</v>
          </cell>
          <cell r="DN172" t="str">
            <v>-</v>
          </cell>
          <cell r="DO172">
            <v>0</v>
          </cell>
          <cell r="DP172" t="str">
            <v>-</v>
          </cell>
          <cell r="DQ172">
            <v>0</v>
          </cell>
          <cell r="DR172" t="str">
            <v>-</v>
          </cell>
          <cell r="DS172">
            <v>0</v>
          </cell>
          <cell r="DT172" t="str">
            <v>-</v>
          </cell>
          <cell r="DU172">
            <v>0</v>
          </cell>
          <cell r="DV172" t="str">
            <v>-</v>
          </cell>
          <cell r="DW172">
            <v>0</v>
          </cell>
          <cell r="DX172" t="str">
            <v>-</v>
          </cell>
          <cell r="DY172">
            <v>0</v>
          </cell>
        </row>
        <row r="173">
          <cell r="C173">
            <v>700000474</v>
          </cell>
          <cell r="D173" t="str">
            <v>SECTOR PANCHES MARTHA</v>
          </cell>
          <cell r="E173">
            <v>2025</v>
          </cell>
          <cell r="F173">
            <v>202515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</row>
        <row r="174">
          <cell r="C174">
            <v>700000477</v>
          </cell>
          <cell r="D174" t="str">
            <v>Sector Anica Yuliana</v>
          </cell>
          <cell r="E174">
            <v>2025</v>
          </cell>
          <cell r="F174">
            <v>202515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-</v>
          </cell>
          <cell r="X174" t="str">
            <v>-</v>
          </cell>
          <cell r="Y174" t="str">
            <v>-</v>
          </cell>
          <cell r="Z174" t="str">
            <v>-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-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-</v>
          </cell>
          <cell r="AL174" t="str">
            <v>-</v>
          </cell>
          <cell r="AM174" t="str">
            <v>-</v>
          </cell>
          <cell r="AN174" t="str">
            <v>-</v>
          </cell>
          <cell r="AO174" t="str">
            <v>-</v>
          </cell>
          <cell r="AP174" t="str">
            <v>-</v>
          </cell>
          <cell r="AQ174" t="str">
            <v>-</v>
          </cell>
          <cell r="AR174" t="str">
            <v>-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  <cell r="AW174" t="str">
            <v>-</v>
          </cell>
          <cell r="AX174" t="str">
            <v>-</v>
          </cell>
          <cell r="AY174" t="str">
            <v>-</v>
          </cell>
          <cell r="AZ174" t="str">
            <v>-</v>
          </cell>
          <cell r="BA174" t="str">
            <v>-</v>
          </cell>
          <cell r="BB174" t="str">
            <v>-</v>
          </cell>
          <cell r="BC174" t="str">
            <v>-</v>
          </cell>
          <cell r="BD174" t="str">
            <v>-</v>
          </cell>
          <cell r="BE174" t="str">
            <v>-</v>
          </cell>
          <cell r="BF174" t="str">
            <v>-</v>
          </cell>
          <cell r="BG174" t="str">
            <v>-</v>
          </cell>
          <cell r="BH174" t="str">
            <v>-</v>
          </cell>
          <cell r="BI174" t="str">
            <v>-</v>
          </cell>
          <cell r="BJ174" t="str">
            <v>-</v>
          </cell>
          <cell r="BK174" t="str">
            <v>-</v>
          </cell>
          <cell r="BL174" t="str">
            <v>-</v>
          </cell>
          <cell r="BM174" t="str">
            <v>-</v>
          </cell>
          <cell r="BN174" t="str">
            <v>-</v>
          </cell>
          <cell r="BO174" t="str">
            <v>-</v>
          </cell>
          <cell r="BP174" t="str">
            <v>-</v>
          </cell>
          <cell r="BQ174" t="str">
            <v>-</v>
          </cell>
          <cell r="BR174" t="str">
            <v>-</v>
          </cell>
          <cell r="BS174" t="str">
            <v>-</v>
          </cell>
          <cell r="BT174" t="str">
            <v>-</v>
          </cell>
          <cell r="BU174" t="str">
            <v>-</v>
          </cell>
          <cell r="BV174" t="str">
            <v>-</v>
          </cell>
          <cell r="BW174" t="str">
            <v>-</v>
          </cell>
          <cell r="BX174" t="str">
            <v>-</v>
          </cell>
          <cell r="BY174" t="str">
            <v>-</v>
          </cell>
          <cell r="BZ174" t="str">
            <v>-</v>
          </cell>
          <cell r="CA174" t="str">
            <v>-</v>
          </cell>
          <cell r="CB174" t="str">
            <v>-</v>
          </cell>
          <cell r="CC174" t="str">
            <v>-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 t="str">
            <v>-</v>
          </cell>
          <cell r="CN174" t="str">
            <v>-</v>
          </cell>
          <cell r="CO174" t="str">
            <v>-</v>
          </cell>
          <cell r="CP174" t="str">
            <v>-</v>
          </cell>
          <cell r="CQ174" t="str">
            <v>-</v>
          </cell>
          <cell r="CR174" t="str">
            <v>-</v>
          </cell>
          <cell r="CS174" t="str">
            <v>-</v>
          </cell>
          <cell r="CT174" t="str">
            <v>-</v>
          </cell>
          <cell r="CU174" t="str">
            <v>-</v>
          </cell>
          <cell r="CV174" t="str">
            <v>-</v>
          </cell>
          <cell r="CW174" t="str">
            <v>-</v>
          </cell>
          <cell r="CX174" t="str">
            <v>-</v>
          </cell>
          <cell r="CY174" t="str">
            <v>-</v>
          </cell>
          <cell r="CZ174" t="str">
            <v>-</v>
          </cell>
          <cell r="DA174" t="str">
            <v>-</v>
          </cell>
          <cell r="DB174" t="str">
            <v>-</v>
          </cell>
          <cell r="DC174" t="str">
            <v>-</v>
          </cell>
          <cell r="DD174" t="str">
            <v>-</v>
          </cell>
          <cell r="DE174" t="str">
            <v>-</v>
          </cell>
          <cell r="DF174" t="str">
            <v>-</v>
          </cell>
          <cell r="DG174" t="str">
            <v>-</v>
          </cell>
          <cell r="DH174" t="str">
            <v>-</v>
          </cell>
          <cell r="DI174" t="str">
            <v>-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 t="str">
            <v>-</v>
          </cell>
          <cell r="DX174" t="str">
            <v>-</v>
          </cell>
          <cell r="DY174" t="str">
            <v>-</v>
          </cell>
        </row>
        <row r="175">
          <cell r="C175">
            <v>700000478</v>
          </cell>
          <cell r="D175" t="str">
            <v xml:space="preserve">SECTOR RÍO SELVA </v>
          </cell>
          <cell r="E175">
            <v>2025</v>
          </cell>
          <cell r="F175">
            <v>202515</v>
          </cell>
          <cell r="G175">
            <v>1053</v>
          </cell>
          <cell r="H175">
            <v>1327</v>
          </cell>
          <cell r="I175">
            <v>385</v>
          </cell>
          <cell r="J175" t="str">
            <v>-</v>
          </cell>
          <cell r="K175">
            <v>-217</v>
          </cell>
          <cell r="L175">
            <v>8</v>
          </cell>
          <cell r="M175">
            <v>176</v>
          </cell>
          <cell r="N175">
            <v>772</v>
          </cell>
          <cell r="O175">
            <v>0</v>
          </cell>
          <cell r="P175" t="str">
            <v>-</v>
          </cell>
          <cell r="Q175">
            <v>0</v>
          </cell>
          <cell r="R175" t="str">
            <v>-</v>
          </cell>
          <cell r="S175">
            <v>2</v>
          </cell>
          <cell r="T175" t="str">
            <v>-</v>
          </cell>
          <cell r="U175">
            <v>175</v>
          </cell>
          <cell r="V175" t="str">
            <v>-</v>
          </cell>
          <cell r="W175">
            <v>1</v>
          </cell>
          <cell r="X175" t="str">
            <v>-</v>
          </cell>
          <cell r="Y175" t="str">
            <v>-</v>
          </cell>
          <cell r="Z175" t="str">
            <v>-</v>
          </cell>
          <cell r="AA175">
            <v>141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>
            <v>59</v>
          </cell>
          <cell r="AH175" t="str">
            <v>-</v>
          </cell>
          <cell r="AI175" t="str">
            <v>-</v>
          </cell>
          <cell r="AJ175" t="str">
            <v>-</v>
          </cell>
          <cell r="AK175">
            <v>35</v>
          </cell>
          <cell r="AL175" t="str">
            <v>-</v>
          </cell>
          <cell r="AM175">
            <v>16.714150047483383</v>
          </cell>
          <cell r="AN175">
            <v>60.2</v>
          </cell>
          <cell r="AO175">
            <v>24</v>
          </cell>
          <cell r="AP175" t="str">
            <v>-</v>
          </cell>
          <cell r="AQ175">
            <v>47</v>
          </cell>
          <cell r="AR175" t="str">
            <v>-</v>
          </cell>
          <cell r="AS175">
            <v>0</v>
          </cell>
          <cell r="AT175" t="str">
            <v>-</v>
          </cell>
          <cell r="AU175">
            <v>47</v>
          </cell>
          <cell r="AV175" t="str">
            <v>-</v>
          </cell>
          <cell r="AW175">
            <v>23</v>
          </cell>
          <cell r="AX175" t="str">
            <v>-</v>
          </cell>
          <cell r="AY175" t="str">
            <v>-</v>
          </cell>
          <cell r="AZ175" t="str">
            <v>-</v>
          </cell>
          <cell r="BA175">
            <v>159</v>
          </cell>
          <cell r="BB175">
            <v>592</v>
          </cell>
          <cell r="BC175">
            <v>15.0997150997151</v>
          </cell>
          <cell r="BD175">
            <v>46.2</v>
          </cell>
          <cell r="BE175" t="str">
            <v>-</v>
          </cell>
          <cell r="BF175" t="str">
            <v>-</v>
          </cell>
          <cell r="BG175">
            <v>758677.39</v>
          </cell>
          <cell r="BH175">
            <v>459205</v>
          </cell>
          <cell r="BI175">
            <v>133527220.8</v>
          </cell>
          <cell r="BJ175">
            <v>354506288</v>
          </cell>
          <cell r="BK175">
            <v>132943689</v>
          </cell>
          <cell r="BL175" t="str">
            <v>-</v>
          </cell>
          <cell r="BM175">
            <v>583531.80000000005</v>
          </cell>
          <cell r="BN175" t="str">
            <v>-</v>
          </cell>
          <cell r="BO175">
            <v>115808430.8</v>
          </cell>
          <cell r="BP175" t="str">
            <v>-</v>
          </cell>
          <cell r="BQ175">
            <v>583531.80000000005</v>
          </cell>
          <cell r="BR175" t="str">
            <v>-</v>
          </cell>
          <cell r="BS175">
            <v>160</v>
          </cell>
          <cell r="BT175" t="str">
            <v>-</v>
          </cell>
          <cell r="BU175">
            <v>115224899</v>
          </cell>
          <cell r="BV175" t="str">
            <v>-</v>
          </cell>
          <cell r="BW175">
            <v>90</v>
          </cell>
          <cell r="BX175" t="str">
            <v>-</v>
          </cell>
          <cell r="BY175">
            <v>486</v>
          </cell>
          <cell r="BZ175" t="str">
            <v>-</v>
          </cell>
          <cell r="CA175">
            <v>15352695</v>
          </cell>
          <cell r="CB175" t="str">
            <v>-</v>
          </cell>
          <cell r="CC175">
            <v>558</v>
          </cell>
          <cell r="CD175" t="str">
            <v>-</v>
          </cell>
          <cell r="CE175">
            <v>295</v>
          </cell>
          <cell r="CF175" t="str">
            <v>-</v>
          </cell>
          <cell r="CG175">
            <v>0</v>
          </cell>
          <cell r="CH175" t="str">
            <v>-</v>
          </cell>
          <cell r="CI175">
            <v>97</v>
          </cell>
          <cell r="CJ175" t="str">
            <v>-</v>
          </cell>
          <cell r="CK175">
            <v>27</v>
          </cell>
          <cell r="CL175" t="str">
            <v>-</v>
          </cell>
          <cell r="CM175">
            <v>2366095</v>
          </cell>
          <cell r="CN175" t="str">
            <v>-</v>
          </cell>
          <cell r="CO175">
            <v>17718790</v>
          </cell>
          <cell r="CP175" t="str">
            <v>-</v>
          </cell>
          <cell r="CQ175">
            <v>0</v>
          </cell>
          <cell r="CR175" t="str">
            <v>-</v>
          </cell>
          <cell r="CS175">
            <v>-63</v>
          </cell>
          <cell r="CT175" t="str">
            <v>-</v>
          </cell>
          <cell r="CU175">
            <v>469</v>
          </cell>
          <cell r="CV175">
            <v>229</v>
          </cell>
          <cell r="CW175">
            <v>226</v>
          </cell>
          <cell r="CX175">
            <v>113</v>
          </cell>
          <cell r="CY175">
            <v>182</v>
          </cell>
          <cell r="CZ175">
            <v>106</v>
          </cell>
          <cell r="DA175">
            <v>232</v>
          </cell>
          <cell r="DB175">
            <v>139</v>
          </cell>
          <cell r="DC175">
            <v>103</v>
          </cell>
          <cell r="DD175">
            <v>120</v>
          </cell>
          <cell r="DE175">
            <v>75</v>
          </cell>
          <cell r="DF175">
            <v>34</v>
          </cell>
          <cell r="DG175">
            <v>410</v>
          </cell>
          <cell r="DH175">
            <v>293</v>
          </cell>
          <cell r="DI175">
            <v>12</v>
          </cell>
          <cell r="DJ175" t="str">
            <v>-</v>
          </cell>
          <cell r="DK175">
            <v>295</v>
          </cell>
          <cell r="DL175" t="str">
            <v>-</v>
          </cell>
          <cell r="DM175">
            <v>373</v>
          </cell>
          <cell r="DN175" t="str">
            <v>-</v>
          </cell>
          <cell r="DO175">
            <v>262</v>
          </cell>
          <cell r="DP175" t="str">
            <v>-</v>
          </cell>
          <cell r="DQ175">
            <v>0</v>
          </cell>
          <cell r="DR175" t="str">
            <v>-</v>
          </cell>
          <cell r="DS175">
            <v>96</v>
          </cell>
          <cell r="DT175" t="str">
            <v>-</v>
          </cell>
          <cell r="DU175">
            <v>27</v>
          </cell>
          <cell r="DV175" t="str">
            <v>-</v>
          </cell>
          <cell r="DW175">
            <v>0</v>
          </cell>
          <cell r="DX175" t="str">
            <v>-</v>
          </cell>
          <cell r="DY175">
            <v>12</v>
          </cell>
        </row>
        <row r="176">
          <cell r="C176">
            <v>700000479</v>
          </cell>
          <cell r="D176" t="str">
            <v>SECTOR MOTIVACIÓN YURY</v>
          </cell>
          <cell r="E176">
            <v>2025</v>
          </cell>
          <cell r="F176">
            <v>202515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 t="str">
            <v>-</v>
          </cell>
          <cell r="BQ176" t="str">
            <v>-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 t="str">
            <v>-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 t="str">
            <v>-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 t="str">
            <v>-</v>
          </cell>
          <cell r="CS176" t="str">
            <v>-</v>
          </cell>
          <cell r="CT176" t="str">
            <v>-</v>
          </cell>
          <cell r="CU176" t="str">
            <v>-</v>
          </cell>
          <cell r="CV176" t="str">
            <v>-</v>
          </cell>
          <cell r="CW176" t="str">
            <v>-</v>
          </cell>
          <cell r="CX176" t="str">
            <v>-</v>
          </cell>
          <cell r="CY176" t="str">
            <v>-</v>
          </cell>
          <cell r="CZ176" t="str">
            <v>-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</row>
        <row r="177">
          <cell r="C177">
            <v>700000480</v>
          </cell>
          <cell r="D177" t="str">
            <v>SECTOR CUENCA TATIANA</v>
          </cell>
          <cell r="E177">
            <v>2025</v>
          </cell>
          <cell r="F177">
            <v>202515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  <cell r="BC177" t="str">
            <v>-</v>
          </cell>
          <cell r="BD177" t="str">
            <v>-</v>
          </cell>
          <cell r="BE177" t="str">
            <v>-</v>
          </cell>
          <cell r="BF177" t="str">
            <v>-</v>
          </cell>
          <cell r="BG177" t="str">
            <v>-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 t="str">
            <v>-</v>
          </cell>
          <cell r="BO177" t="str">
            <v>-</v>
          </cell>
          <cell r="BP177" t="str">
            <v>-</v>
          </cell>
          <cell r="BQ177" t="str">
            <v>-</v>
          </cell>
          <cell r="BR177" t="str">
            <v>-</v>
          </cell>
          <cell r="BS177" t="str">
            <v>-</v>
          </cell>
          <cell r="BT177" t="str">
            <v>-</v>
          </cell>
          <cell r="BU177" t="str">
            <v>-</v>
          </cell>
          <cell r="BV177" t="str">
            <v>-</v>
          </cell>
          <cell r="BW177" t="str">
            <v>-</v>
          </cell>
          <cell r="BX177" t="str">
            <v>-</v>
          </cell>
          <cell r="BY177" t="str">
            <v>-</v>
          </cell>
          <cell r="BZ177" t="str">
            <v>-</v>
          </cell>
          <cell r="CA177" t="str">
            <v>-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 t="str">
            <v>-</v>
          </cell>
          <cell r="CL177" t="str">
            <v>-</v>
          </cell>
          <cell r="CM177" t="str">
            <v>-</v>
          </cell>
          <cell r="CN177" t="str">
            <v>-</v>
          </cell>
          <cell r="CO177" t="str">
            <v>-</v>
          </cell>
          <cell r="CP177" t="str">
            <v>-</v>
          </cell>
          <cell r="CQ177" t="str">
            <v>-</v>
          </cell>
          <cell r="CR177" t="str">
            <v>-</v>
          </cell>
          <cell r="CS177" t="str">
            <v>-</v>
          </cell>
          <cell r="CT177" t="str">
            <v>-</v>
          </cell>
          <cell r="CU177" t="str">
            <v>-</v>
          </cell>
          <cell r="CV177" t="str">
            <v>-</v>
          </cell>
          <cell r="CW177" t="str">
            <v>-</v>
          </cell>
          <cell r="CX177" t="str">
            <v>-</v>
          </cell>
          <cell r="CY177" t="str">
            <v>-</v>
          </cell>
          <cell r="CZ177" t="str">
            <v>-</v>
          </cell>
          <cell r="DA177" t="str">
            <v>-</v>
          </cell>
          <cell r="DB177" t="str">
            <v>-</v>
          </cell>
          <cell r="DC177" t="str">
            <v>-</v>
          </cell>
          <cell r="DD177" t="str">
            <v>-</v>
          </cell>
          <cell r="DE177" t="str">
            <v>-</v>
          </cell>
          <cell r="DF177" t="str">
            <v>-</v>
          </cell>
          <cell r="DG177" t="str">
            <v>-</v>
          </cell>
          <cell r="DH177" t="str">
            <v>-</v>
          </cell>
          <cell r="DI177" t="str">
            <v>-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 t="str">
            <v>-</v>
          </cell>
          <cell r="DX177" t="str">
            <v>-</v>
          </cell>
          <cell r="DY177" t="str">
            <v>-</v>
          </cell>
        </row>
        <row r="178">
          <cell r="C178">
            <v>700000483</v>
          </cell>
          <cell r="D178" t="str">
            <v>SECTOR MANANTIAL LUISA</v>
          </cell>
          <cell r="E178">
            <v>2025</v>
          </cell>
          <cell r="F178">
            <v>202515</v>
          </cell>
          <cell r="G178">
            <v>1448</v>
          </cell>
          <cell r="H178">
            <v>1543</v>
          </cell>
          <cell r="I178">
            <v>656</v>
          </cell>
          <cell r="J178" t="str">
            <v>-</v>
          </cell>
          <cell r="K178">
            <v>11</v>
          </cell>
          <cell r="L178">
            <v>8</v>
          </cell>
          <cell r="M178">
            <v>947</v>
          </cell>
          <cell r="N178">
            <v>932</v>
          </cell>
          <cell r="O178">
            <v>0</v>
          </cell>
          <cell r="P178" t="str">
            <v>-</v>
          </cell>
          <cell r="Q178">
            <v>0</v>
          </cell>
          <cell r="R178" t="str">
            <v>-</v>
          </cell>
          <cell r="S178">
            <v>2</v>
          </cell>
          <cell r="T178" t="str">
            <v>-</v>
          </cell>
          <cell r="U178">
            <v>946</v>
          </cell>
          <cell r="V178" t="str">
            <v>-</v>
          </cell>
          <cell r="W178">
            <v>1</v>
          </cell>
          <cell r="X178" t="str">
            <v>-</v>
          </cell>
          <cell r="Y178" t="str">
            <v>-</v>
          </cell>
          <cell r="Z178" t="str">
            <v>-</v>
          </cell>
          <cell r="AA178">
            <v>782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>
            <v>411</v>
          </cell>
          <cell r="AH178" t="str">
            <v>-</v>
          </cell>
          <cell r="AI178" t="str">
            <v>-</v>
          </cell>
          <cell r="AJ178" t="str">
            <v>-</v>
          </cell>
          <cell r="AK178">
            <v>165</v>
          </cell>
          <cell r="AL178" t="str">
            <v>-</v>
          </cell>
          <cell r="AM178">
            <v>65.400552486187848</v>
          </cell>
          <cell r="AN178">
            <v>64.5</v>
          </cell>
          <cell r="AO178">
            <v>246</v>
          </cell>
          <cell r="AP178" t="str">
            <v>-</v>
          </cell>
          <cell r="AQ178">
            <v>329</v>
          </cell>
          <cell r="AR178" t="str">
            <v>-</v>
          </cell>
          <cell r="AS178">
            <v>0</v>
          </cell>
          <cell r="AT178" t="str">
            <v>-</v>
          </cell>
          <cell r="AU178">
            <v>179</v>
          </cell>
          <cell r="AV178" t="str">
            <v>-</v>
          </cell>
          <cell r="AW178">
            <v>28</v>
          </cell>
          <cell r="AX178" t="str">
            <v>-</v>
          </cell>
          <cell r="AY178" t="str">
            <v>-</v>
          </cell>
          <cell r="AZ178" t="str">
            <v>-</v>
          </cell>
          <cell r="BA178">
            <v>828</v>
          </cell>
          <cell r="BB178">
            <v>810</v>
          </cell>
          <cell r="BC178">
            <v>57.182320441988956</v>
          </cell>
          <cell r="BD178">
            <v>56.1</v>
          </cell>
          <cell r="BE178" t="str">
            <v>-</v>
          </cell>
          <cell r="BF178" t="str">
            <v>-</v>
          </cell>
          <cell r="BG178">
            <v>564182.13</v>
          </cell>
          <cell r="BH178">
            <v>515698</v>
          </cell>
          <cell r="BI178">
            <v>534280477</v>
          </cell>
          <cell r="BJ178">
            <v>480630928</v>
          </cell>
          <cell r="BK178">
            <v>534011008</v>
          </cell>
          <cell r="BL178" t="str">
            <v>-</v>
          </cell>
          <cell r="BM178">
            <v>269469</v>
          </cell>
          <cell r="BN178" t="str">
            <v>-</v>
          </cell>
          <cell r="BO178">
            <v>433688302</v>
          </cell>
          <cell r="BP178" t="str">
            <v>-</v>
          </cell>
          <cell r="BQ178">
            <v>269469</v>
          </cell>
          <cell r="BR178" t="str">
            <v>-</v>
          </cell>
          <cell r="BS178">
            <v>877</v>
          </cell>
          <cell r="BT178" t="str">
            <v>-</v>
          </cell>
          <cell r="BU178">
            <v>433418833</v>
          </cell>
          <cell r="BV178" t="str">
            <v>-</v>
          </cell>
          <cell r="BW178">
            <v>576</v>
          </cell>
          <cell r="BX178" t="str">
            <v>-</v>
          </cell>
          <cell r="BY178">
            <v>386</v>
          </cell>
          <cell r="BZ178" t="str">
            <v>-</v>
          </cell>
          <cell r="CA178">
            <v>86644989</v>
          </cell>
          <cell r="CB178" t="str">
            <v>-</v>
          </cell>
          <cell r="CC178">
            <v>549</v>
          </cell>
          <cell r="CD178" t="str">
            <v>-</v>
          </cell>
          <cell r="CE178">
            <v>451</v>
          </cell>
          <cell r="CF178" t="str">
            <v>-</v>
          </cell>
          <cell r="CG178">
            <v>0</v>
          </cell>
          <cell r="CH178" t="str">
            <v>-</v>
          </cell>
          <cell r="CI178">
            <v>196</v>
          </cell>
          <cell r="CJ178" t="str">
            <v>-</v>
          </cell>
          <cell r="CK178">
            <v>29</v>
          </cell>
          <cell r="CL178" t="str">
            <v>-</v>
          </cell>
          <cell r="CM178">
            <v>13947186</v>
          </cell>
          <cell r="CN178" t="str">
            <v>-</v>
          </cell>
          <cell r="CO178">
            <v>100592175</v>
          </cell>
          <cell r="CP178" t="str">
            <v>-</v>
          </cell>
          <cell r="CQ178">
            <v>0</v>
          </cell>
          <cell r="CR178" t="str">
            <v>-</v>
          </cell>
          <cell r="CS178">
            <v>-6</v>
          </cell>
          <cell r="CT178" t="str">
            <v>-</v>
          </cell>
          <cell r="CU178">
            <v>255</v>
          </cell>
          <cell r="CV178">
            <v>270</v>
          </cell>
          <cell r="CW178">
            <v>138</v>
          </cell>
          <cell r="CX178">
            <v>145</v>
          </cell>
          <cell r="CY178">
            <v>108</v>
          </cell>
          <cell r="CZ178">
            <v>104</v>
          </cell>
          <cell r="DA178">
            <v>54</v>
          </cell>
          <cell r="DB178">
            <v>72</v>
          </cell>
          <cell r="DC178">
            <v>60</v>
          </cell>
          <cell r="DD178">
            <v>60</v>
          </cell>
          <cell r="DE178">
            <v>49</v>
          </cell>
          <cell r="DF178">
            <v>49</v>
          </cell>
          <cell r="DG178">
            <v>163</v>
          </cell>
          <cell r="DH178">
            <v>181</v>
          </cell>
          <cell r="DI178">
            <v>33</v>
          </cell>
          <cell r="DJ178" t="str">
            <v>-</v>
          </cell>
          <cell r="DK178">
            <v>312</v>
          </cell>
          <cell r="DL178" t="str">
            <v>-</v>
          </cell>
          <cell r="DM178">
            <v>480</v>
          </cell>
          <cell r="DN178" t="str">
            <v>-</v>
          </cell>
          <cell r="DO178">
            <v>433</v>
          </cell>
          <cell r="DP178" t="str">
            <v>-</v>
          </cell>
          <cell r="DQ178">
            <v>0</v>
          </cell>
          <cell r="DR178" t="str">
            <v>-</v>
          </cell>
          <cell r="DS178">
            <v>194</v>
          </cell>
          <cell r="DT178" t="str">
            <v>-</v>
          </cell>
          <cell r="DU178">
            <v>29</v>
          </cell>
          <cell r="DV178" t="str">
            <v>-</v>
          </cell>
          <cell r="DW178">
            <v>0</v>
          </cell>
          <cell r="DX178" t="str">
            <v>-</v>
          </cell>
          <cell r="DY178">
            <v>43</v>
          </cell>
        </row>
        <row r="179">
          <cell r="C179">
            <v>700000486</v>
          </cell>
          <cell r="D179" t="str">
            <v>SECTOR ENCENILLO DARLY</v>
          </cell>
          <cell r="E179">
            <v>2025</v>
          </cell>
          <cell r="F179">
            <v>202515</v>
          </cell>
          <cell r="G179">
            <v>1869</v>
          </cell>
          <cell r="H179">
            <v>1954</v>
          </cell>
          <cell r="I179">
            <v>769</v>
          </cell>
          <cell r="J179" t="str">
            <v>-</v>
          </cell>
          <cell r="K179">
            <v>-143</v>
          </cell>
          <cell r="L179">
            <v>6</v>
          </cell>
          <cell r="M179">
            <v>231</v>
          </cell>
          <cell r="N179">
            <v>1263</v>
          </cell>
          <cell r="O179">
            <v>0</v>
          </cell>
          <cell r="P179" t="str">
            <v>-</v>
          </cell>
          <cell r="Q179">
            <v>0</v>
          </cell>
          <cell r="R179" t="str">
            <v>-</v>
          </cell>
          <cell r="S179">
            <v>0</v>
          </cell>
          <cell r="T179" t="str">
            <v>-</v>
          </cell>
          <cell r="U179">
            <v>231</v>
          </cell>
          <cell r="V179" t="str">
            <v>-</v>
          </cell>
          <cell r="W179">
            <v>0</v>
          </cell>
          <cell r="X179" t="str">
            <v>-</v>
          </cell>
          <cell r="Y179" t="str">
            <v>-</v>
          </cell>
          <cell r="Z179" t="str">
            <v>-</v>
          </cell>
          <cell r="AA179">
            <v>182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>
            <v>75</v>
          </cell>
          <cell r="AH179" t="str">
            <v>-</v>
          </cell>
          <cell r="AI179" t="str">
            <v>-</v>
          </cell>
          <cell r="AJ179" t="str">
            <v>-</v>
          </cell>
          <cell r="AK179">
            <v>49</v>
          </cell>
          <cell r="AL179" t="str">
            <v>-</v>
          </cell>
          <cell r="AM179">
            <v>12.359550561797752</v>
          </cell>
          <cell r="AN179">
            <v>62.5</v>
          </cell>
          <cell r="AO179">
            <v>26</v>
          </cell>
          <cell r="AP179" t="str">
            <v>-</v>
          </cell>
          <cell r="AQ179">
            <v>75</v>
          </cell>
          <cell r="AR179" t="str">
            <v>-</v>
          </cell>
          <cell r="AS179">
            <v>0</v>
          </cell>
          <cell r="AT179" t="str">
            <v>-</v>
          </cell>
          <cell r="AU179">
            <v>71</v>
          </cell>
          <cell r="AV179" t="str">
            <v>-</v>
          </cell>
          <cell r="AW179">
            <v>10</v>
          </cell>
          <cell r="AX179" t="str">
            <v>-</v>
          </cell>
          <cell r="AY179" t="str">
            <v>-</v>
          </cell>
          <cell r="AZ179" t="str">
            <v>-</v>
          </cell>
          <cell r="BA179">
            <v>201</v>
          </cell>
          <cell r="BB179">
            <v>1075</v>
          </cell>
          <cell r="BC179">
            <v>10.754414125200643</v>
          </cell>
          <cell r="BD179">
            <v>53.2</v>
          </cell>
          <cell r="BE179" t="str">
            <v>-</v>
          </cell>
          <cell r="BF179" t="str">
            <v>-</v>
          </cell>
          <cell r="BG179">
            <v>701605</v>
          </cell>
          <cell r="BH179">
            <v>439453</v>
          </cell>
          <cell r="BI179">
            <v>162070754</v>
          </cell>
          <cell r="BJ179">
            <v>555029238</v>
          </cell>
          <cell r="BK179">
            <v>162070754</v>
          </cell>
          <cell r="BL179" t="str">
            <v>-</v>
          </cell>
          <cell r="BM179">
            <v>0</v>
          </cell>
          <cell r="BN179" t="str">
            <v>-</v>
          </cell>
          <cell r="BO179">
            <v>82367966</v>
          </cell>
          <cell r="BP179" t="str">
            <v>-</v>
          </cell>
          <cell r="BQ179">
            <v>0</v>
          </cell>
          <cell r="BR179" t="str">
            <v>-</v>
          </cell>
          <cell r="BS179">
            <v>161</v>
          </cell>
          <cell r="BT179" t="str">
            <v>-</v>
          </cell>
          <cell r="BU179">
            <v>82367966</v>
          </cell>
          <cell r="BV179" t="str">
            <v>-</v>
          </cell>
          <cell r="BW179">
            <v>185</v>
          </cell>
          <cell r="BX179" t="str">
            <v>-</v>
          </cell>
          <cell r="BY179">
            <v>790</v>
          </cell>
          <cell r="BZ179" t="str">
            <v>-</v>
          </cell>
          <cell r="CA179">
            <v>73740638</v>
          </cell>
          <cell r="CB179" t="str">
            <v>-</v>
          </cell>
          <cell r="CC179">
            <v>661</v>
          </cell>
          <cell r="CD179" t="str">
            <v>-</v>
          </cell>
          <cell r="CE179">
            <v>583</v>
          </cell>
          <cell r="CF179" t="str">
            <v>-</v>
          </cell>
          <cell r="CG179">
            <v>0</v>
          </cell>
          <cell r="CH179" t="str">
            <v>-</v>
          </cell>
          <cell r="CI179">
            <v>200</v>
          </cell>
          <cell r="CJ179" t="str">
            <v>-</v>
          </cell>
          <cell r="CK179">
            <v>24</v>
          </cell>
          <cell r="CL179" t="str">
            <v>-</v>
          </cell>
          <cell r="CM179">
            <v>5962150</v>
          </cell>
          <cell r="CN179" t="str">
            <v>-</v>
          </cell>
          <cell r="CO179">
            <v>79702788</v>
          </cell>
          <cell r="CP179" t="str">
            <v>-</v>
          </cell>
          <cell r="CQ179">
            <v>0</v>
          </cell>
          <cell r="CR179" t="str">
            <v>-</v>
          </cell>
          <cell r="CS179">
            <v>-63</v>
          </cell>
          <cell r="CT179" t="str">
            <v>-</v>
          </cell>
          <cell r="CU179">
            <v>1112</v>
          </cell>
          <cell r="CV179">
            <v>419</v>
          </cell>
          <cell r="CW179">
            <v>230</v>
          </cell>
          <cell r="CX179">
            <v>212</v>
          </cell>
          <cell r="CY179">
            <v>296</v>
          </cell>
          <cell r="CZ179">
            <v>159</v>
          </cell>
          <cell r="DA179">
            <v>166</v>
          </cell>
          <cell r="DB179">
            <v>90</v>
          </cell>
          <cell r="DC179">
            <v>139</v>
          </cell>
          <cell r="DD179">
            <v>79</v>
          </cell>
          <cell r="DE179">
            <v>84</v>
          </cell>
          <cell r="DF179">
            <v>48</v>
          </cell>
          <cell r="DG179">
            <v>389</v>
          </cell>
          <cell r="DH179">
            <v>217</v>
          </cell>
          <cell r="DI179">
            <v>20</v>
          </cell>
          <cell r="DJ179" t="str">
            <v>-</v>
          </cell>
          <cell r="DK179">
            <v>599</v>
          </cell>
          <cell r="DL179" t="str">
            <v>-</v>
          </cell>
          <cell r="DM179">
            <v>501</v>
          </cell>
          <cell r="DN179" t="str">
            <v>-</v>
          </cell>
          <cell r="DO179">
            <v>549</v>
          </cell>
          <cell r="DP179" t="str">
            <v>-</v>
          </cell>
          <cell r="DQ179">
            <v>0</v>
          </cell>
          <cell r="DR179" t="str">
            <v>-</v>
          </cell>
          <cell r="DS179">
            <v>196</v>
          </cell>
          <cell r="DT179" t="str">
            <v>-</v>
          </cell>
          <cell r="DU179">
            <v>24</v>
          </cell>
          <cell r="DV179" t="str">
            <v>-</v>
          </cell>
          <cell r="DW179">
            <v>0</v>
          </cell>
          <cell r="DX179" t="str">
            <v>-</v>
          </cell>
          <cell r="DY179">
            <v>22</v>
          </cell>
        </row>
        <row r="180">
          <cell r="C180">
            <v>700000492</v>
          </cell>
          <cell r="D180" t="str">
            <v>SECTOR MARACUYA KAREN</v>
          </cell>
          <cell r="E180">
            <v>2025</v>
          </cell>
          <cell r="F180">
            <v>202515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  <cell r="BC180" t="str">
            <v>-</v>
          </cell>
          <cell r="BD180" t="str">
            <v>-</v>
          </cell>
          <cell r="BE180" t="str">
            <v>-</v>
          </cell>
          <cell r="BF180" t="str">
            <v>-</v>
          </cell>
          <cell r="BG180" t="str">
            <v>-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 t="str">
            <v>-</v>
          </cell>
          <cell r="BO180" t="str">
            <v>-</v>
          </cell>
          <cell r="BP180" t="str">
            <v>-</v>
          </cell>
          <cell r="BQ180" t="str">
            <v>-</v>
          </cell>
          <cell r="BR180" t="str">
            <v>-</v>
          </cell>
          <cell r="BS180" t="str">
            <v>-</v>
          </cell>
          <cell r="BT180" t="str">
            <v>-</v>
          </cell>
          <cell r="BU180" t="str">
            <v>-</v>
          </cell>
          <cell r="BV180" t="str">
            <v>-</v>
          </cell>
          <cell r="BW180" t="str">
            <v>-</v>
          </cell>
          <cell r="BX180" t="str">
            <v>-</v>
          </cell>
          <cell r="BY180" t="str">
            <v>-</v>
          </cell>
          <cell r="BZ180" t="str">
            <v>-</v>
          </cell>
          <cell r="CA180" t="str">
            <v>-</v>
          </cell>
          <cell r="CB180" t="str">
            <v>-</v>
          </cell>
          <cell r="CC180" t="str">
            <v>-</v>
          </cell>
          <cell r="CD180" t="str">
            <v>-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 t="str">
            <v>-</v>
          </cell>
          <cell r="CL180" t="str">
            <v>-</v>
          </cell>
          <cell r="CM180" t="str">
            <v>-</v>
          </cell>
          <cell r="CN180" t="str">
            <v>-</v>
          </cell>
          <cell r="CO180" t="str">
            <v>-</v>
          </cell>
          <cell r="CP180" t="str">
            <v>-</v>
          </cell>
          <cell r="CQ180" t="str">
            <v>-</v>
          </cell>
          <cell r="CR180" t="str">
            <v>-</v>
          </cell>
          <cell r="CS180" t="str">
            <v>-</v>
          </cell>
          <cell r="CT180" t="str">
            <v>-</v>
          </cell>
          <cell r="CU180" t="str">
            <v>-</v>
          </cell>
          <cell r="CV180" t="str">
            <v>-</v>
          </cell>
          <cell r="CW180" t="str">
            <v>-</v>
          </cell>
          <cell r="CX180" t="str">
            <v>-</v>
          </cell>
          <cell r="CY180" t="str">
            <v>-</v>
          </cell>
          <cell r="CZ180" t="str">
            <v>-</v>
          </cell>
          <cell r="DA180" t="str">
            <v>-</v>
          </cell>
          <cell r="DB180" t="str">
            <v>-</v>
          </cell>
          <cell r="DC180" t="str">
            <v>-</v>
          </cell>
          <cell r="DD180" t="str">
            <v>-</v>
          </cell>
          <cell r="DE180" t="str">
            <v>-</v>
          </cell>
          <cell r="DF180" t="str">
            <v>-</v>
          </cell>
          <cell r="DG180" t="str">
            <v>-</v>
          </cell>
          <cell r="DH180" t="str">
            <v>-</v>
          </cell>
          <cell r="DI180" t="str">
            <v>-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 t="str">
            <v>-</v>
          </cell>
          <cell r="DX180" t="str">
            <v>-</v>
          </cell>
          <cell r="DY180" t="str">
            <v>-</v>
          </cell>
        </row>
        <row r="181">
          <cell r="C181">
            <v>700000493</v>
          </cell>
          <cell r="D181" t="str">
            <v>SECTOR PUYA GLORIA</v>
          </cell>
          <cell r="E181">
            <v>2025</v>
          </cell>
          <cell r="F181">
            <v>202515</v>
          </cell>
          <cell r="G181">
            <v>1380</v>
          </cell>
          <cell r="H181">
            <v>1470</v>
          </cell>
          <cell r="I181">
            <v>466</v>
          </cell>
          <cell r="J181" t="str">
            <v>-</v>
          </cell>
          <cell r="K181">
            <v>-50</v>
          </cell>
          <cell r="L181">
            <v>9</v>
          </cell>
          <cell r="M181">
            <v>500</v>
          </cell>
          <cell r="N181">
            <v>895</v>
          </cell>
          <cell r="O181">
            <v>0</v>
          </cell>
          <cell r="P181" t="str">
            <v>-</v>
          </cell>
          <cell r="Q181">
            <v>0</v>
          </cell>
          <cell r="R181" t="str">
            <v>-</v>
          </cell>
          <cell r="S181">
            <v>0</v>
          </cell>
          <cell r="T181" t="str">
            <v>-</v>
          </cell>
          <cell r="U181">
            <v>500</v>
          </cell>
          <cell r="V181" t="str">
            <v>-</v>
          </cell>
          <cell r="W181">
            <v>0</v>
          </cell>
          <cell r="X181" t="str">
            <v>-</v>
          </cell>
          <cell r="Y181" t="str">
            <v>-</v>
          </cell>
          <cell r="Z181" t="str">
            <v>-</v>
          </cell>
          <cell r="AA181">
            <v>373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>
            <v>251</v>
          </cell>
          <cell r="AH181" t="str">
            <v>-</v>
          </cell>
          <cell r="AI181" t="str">
            <v>-</v>
          </cell>
          <cell r="AJ181" t="str">
            <v>-</v>
          </cell>
          <cell r="AK181">
            <v>127</v>
          </cell>
          <cell r="AL181" t="str">
            <v>-</v>
          </cell>
          <cell r="AM181">
            <v>36.231884057971016</v>
          </cell>
          <cell r="AN181">
            <v>62.2</v>
          </cell>
          <cell r="AO181">
            <v>124</v>
          </cell>
          <cell r="AP181" t="str">
            <v>-</v>
          </cell>
          <cell r="AQ181">
            <v>184</v>
          </cell>
          <cell r="AR181" t="str">
            <v>-</v>
          </cell>
          <cell r="AS181">
            <v>0</v>
          </cell>
          <cell r="AT181" t="str">
            <v>-</v>
          </cell>
          <cell r="AU181">
            <v>57</v>
          </cell>
          <cell r="AV181" t="str">
            <v>-</v>
          </cell>
          <cell r="AW181">
            <v>8</v>
          </cell>
          <cell r="AX181" t="str">
            <v>-</v>
          </cell>
          <cell r="AY181" t="str">
            <v>-</v>
          </cell>
          <cell r="AZ181" t="str">
            <v>-</v>
          </cell>
          <cell r="BA181">
            <v>442</v>
          </cell>
          <cell r="BB181">
            <v>775</v>
          </cell>
          <cell r="BC181">
            <v>32.028985507246375</v>
          </cell>
          <cell r="BD181">
            <v>53.8</v>
          </cell>
          <cell r="BE181" t="str">
            <v>-</v>
          </cell>
          <cell r="BF181" t="str">
            <v>-</v>
          </cell>
          <cell r="BG181">
            <v>463147.03</v>
          </cell>
          <cell r="BH181">
            <v>376222</v>
          </cell>
          <cell r="BI181">
            <v>231573514</v>
          </cell>
          <cell r="BJ181">
            <v>336718298</v>
          </cell>
          <cell r="BK181">
            <v>231573514</v>
          </cell>
          <cell r="BL181" t="str">
            <v>-</v>
          </cell>
          <cell r="BM181">
            <v>0</v>
          </cell>
          <cell r="BN181" t="str">
            <v>-</v>
          </cell>
          <cell r="BO181">
            <v>148437976</v>
          </cell>
          <cell r="BP181" t="str">
            <v>-</v>
          </cell>
          <cell r="BQ181">
            <v>0</v>
          </cell>
          <cell r="BR181" t="str">
            <v>-</v>
          </cell>
          <cell r="BS181">
            <v>419</v>
          </cell>
          <cell r="BT181" t="str">
            <v>-</v>
          </cell>
          <cell r="BU181">
            <v>148437976</v>
          </cell>
          <cell r="BV181" t="str">
            <v>-</v>
          </cell>
          <cell r="BW181">
            <v>406</v>
          </cell>
          <cell r="BX181" t="str">
            <v>-</v>
          </cell>
          <cell r="BY181">
            <v>600</v>
          </cell>
          <cell r="BZ181" t="str">
            <v>-</v>
          </cell>
          <cell r="CA181">
            <v>72727409</v>
          </cell>
          <cell r="CB181" t="str">
            <v>-</v>
          </cell>
          <cell r="CC181">
            <v>529</v>
          </cell>
          <cell r="CD181" t="str">
            <v>-</v>
          </cell>
          <cell r="CE181">
            <v>409</v>
          </cell>
          <cell r="CF181" t="str">
            <v>-</v>
          </cell>
          <cell r="CG181">
            <v>0</v>
          </cell>
          <cell r="CH181" t="str">
            <v>-</v>
          </cell>
          <cell r="CI181">
            <v>75</v>
          </cell>
          <cell r="CJ181" t="str">
            <v>-</v>
          </cell>
          <cell r="CK181">
            <v>9</v>
          </cell>
          <cell r="CL181" t="str">
            <v>-</v>
          </cell>
          <cell r="CM181">
            <v>9996604</v>
          </cell>
          <cell r="CN181" t="str">
            <v>-</v>
          </cell>
          <cell r="CO181">
            <v>82724013</v>
          </cell>
          <cell r="CP181" t="str">
            <v>-</v>
          </cell>
          <cell r="CQ181">
            <v>0</v>
          </cell>
          <cell r="CR181" t="str">
            <v>-</v>
          </cell>
          <cell r="CS181">
            <v>-1</v>
          </cell>
          <cell r="CT181" t="str">
            <v>-</v>
          </cell>
          <cell r="CU181">
            <v>581</v>
          </cell>
          <cell r="CV181">
            <v>289</v>
          </cell>
          <cell r="CW181">
            <v>157</v>
          </cell>
          <cell r="CX181">
            <v>143</v>
          </cell>
          <cell r="CY181">
            <v>142</v>
          </cell>
          <cell r="CZ181">
            <v>116</v>
          </cell>
          <cell r="DA181">
            <v>102</v>
          </cell>
          <cell r="DB181">
            <v>85</v>
          </cell>
          <cell r="DC181">
            <v>95</v>
          </cell>
          <cell r="DD181">
            <v>74</v>
          </cell>
          <cell r="DE181">
            <v>45</v>
          </cell>
          <cell r="DF181">
            <v>46</v>
          </cell>
          <cell r="DG181">
            <v>242</v>
          </cell>
          <cell r="DH181">
            <v>205</v>
          </cell>
          <cell r="DI181">
            <v>43</v>
          </cell>
          <cell r="DJ181" t="str">
            <v>-</v>
          </cell>
          <cell r="DK181">
            <v>465</v>
          </cell>
          <cell r="DL181" t="str">
            <v>-</v>
          </cell>
          <cell r="DM181">
            <v>449</v>
          </cell>
          <cell r="DN181" t="str">
            <v>-</v>
          </cell>
          <cell r="DO181">
            <v>385</v>
          </cell>
          <cell r="DP181" t="str">
            <v>-</v>
          </cell>
          <cell r="DQ181">
            <v>0</v>
          </cell>
          <cell r="DR181" t="str">
            <v>-</v>
          </cell>
          <cell r="DS181">
            <v>72</v>
          </cell>
          <cell r="DT181" t="str">
            <v>-</v>
          </cell>
          <cell r="DU181">
            <v>9</v>
          </cell>
          <cell r="DV181" t="str">
            <v>-</v>
          </cell>
          <cell r="DW181">
            <v>0</v>
          </cell>
          <cell r="DX181" t="str">
            <v>-</v>
          </cell>
          <cell r="DY181">
            <v>45</v>
          </cell>
        </row>
        <row r="182">
          <cell r="C182">
            <v>700000494</v>
          </cell>
          <cell r="D182" t="str">
            <v>SECTOR SAMBA DIANA</v>
          </cell>
          <cell r="E182">
            <v>2025</v>
          </cell>
          <cell r="F182">
            <v>202515</v>
          </cell>
          <cell r="G182">
            <v>1711</v>
          </cell>
          <cell r="H182">
            <v>1746</v>
          </cell>
          <cell r="I182">
            <v>543</v>
          </cell>
          <cell r="J182" t="str">
            <v>-</v>
          </cell>
          <cell r="K182">
            <v>-62</v>
          </cell>
          <cell r="L182">
            <v>7</v>
          </cell>
          <cell r="M182">
            <v>487</v>
          </cell>
          <cell r="N182">
            <v>1104</v>
          </cell>
          <cell r="O182">
            <v>0</v>
          </cell>
          <cell r="P182" t="str">
            <v>-</v>
          </cell>
          <cell r="Q182">
            <v>0</v>
          </cell>
          <cell r="R182" t="str">
            <v>-</v>
          </cell>
          <cell r="S182">
            <v>0</v>
          </cell>
          <cell r="T182" t="str">
            <v>-</v>
          </cell>
          <cell r="U182">
            <v>487</v>
          </cell>
          <cell r="V182" t="str">
            <v>-</v>
          </cell>
          <cell r="W182">
            <v>0</v>
          </cell>
          <cell r="X182" t="str">
            <v>-</v>
          </cell>
          <cell r="Y182" t="str">
            <v>-</v>
          </cell>
          <cell r="Z182" t="str">
            <v>-</v>
          </cell>
          <cell r="AA182">
            <v>347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>
            <v>249</v>
          </cell>
          <cell r="AH182" t="str">
            <v>-</v>
          </cell>
          <cell r="AI182" t="str">
            <v>-</v>
          </cell>
          <cell r="AJ182" t="str">
            <v>-</v>
          </cell>
          <cell r="AK182">
            <v>140</v>
          </cell>
          <cell r="AL182" t="str">
            <v>-</v>
          </cell>
          <cell r="AM182">
            <v>28.462887200467563</v>
          </cell>
          <cell r="AN182">
            <v>62.1</v>
          </cell>
          <cell r="AO182">
            <v>109</v>
          </cell>
          <cell r="AP182" t="str">
            <v>-</v>
          </cell>
          <cell r="AQ182">
            <v>166</v>
          </cell>
          <cell r="AR182" t="str">
            <v>-</v>
          </cell>
          <cell r="AS182">
            <v>0</v>
          </cell>
          <cell r="AT182" t="str">
            <v>-</v>
          </cell>
          <cell r="AU182">
            <v>59</v>
          </cell>
          <cell r="AV182" t="str">
            <v>-</v>
          </cell>
          <cell r="AW182">
            <v>13</v>
          </cell>
          <cell r="AX182" t="str">
            <v>-</v>
          </cell>
          <cell r="AY182" t="str">
            <v>-</v>
          </cell>
          <cell r="AZ182" t="str">
            <v>-</v>
          </cell>
          <cell r="BA182">
            <v>419</v>
          </cell>
          <cell r="BB182">
            <v>955</v>
          </cell>
          <cell r="BC182">
            <v>24.488603156049095</v>
          </cell>
          <cell r="BD182">
            <v>53.7</v>
          </cell>
          <cell r="BE182" t="str">
            <v>-</v>
          </cell>
          <cell r="BF182" t="str">
            <v>-</v>
          </cell>
          <cell r="BG182">
            <v>496352.12</v>
          </cell>
          <cell r="BH182">
            <v>410343</v>
          </cell>
          <cell r="BI182">
            <v>241723483</v>
          </cell>
          <cell r="BJ182">
            <v>453018505</v>
          </cell>
          <cell r="BK182">
            <v>241723483</v>
          </cell>
          <cell r="BL182" t="str">
            <v>-</v>
          </cell>
          <cell r="BM182">
            <v>0</v>
          </cell>
          <cell r="BN182" t="str">
            <v>-</v>
          </cell>
          <cell r="BO182">
            <v>107630398</v>
          </cell>
          <cell r="BP182" t="str">
            <v>-</v>
          </cell>
          <cell r="BQ182">
            <v>0</v>
          </cell>
          <cell r="BR182" t="str">
            <v>-</v>
          </cell>
          <cell r="BS182">
            <v>339</v>
          </cell>
          <cell r="BT182" t="str">
            <v>-</v>
          </cell>
          <cell r="BU182">
            <v>107630398</v>
          </cell>
          <cell r="BV182" t="str">
            <v>-</v>
          </cell>
          <cell r="BW182">
            <v>432</v>
          </cell>
          <cell r="BX182" t="str">
            <v>-</v>
          </cell>
          <cell r="BY182">
            <v>801</v>
          </cell>
          <cell r="BZ182" t="str">
            <v>-</v>
          </cell>
          <cell r="CA182">
            <v>120212804</v>
          </cell>
          <cell r="CB182" t="str">
            <v>-</v>
          </cell>
          <cell r="CC182">
            <v>628</v>
          </cell>
          <cell r="CD182" t="str">
            <v>-</v>
          </cell>
          <cell r="CE182">
            <v>447</v>
          </cell>
          <cell r="CF182" t="str">
            <v>-</v>
          </cell>
          <cell r="CG182">
            <v>0</v>
          </cell>
          <cell r="CH182" t="str">
            <v>-</v>
          </cell>
          <cell r="CI182">
            <v>109</v>
          </cell>
          <cell r="CJ182" t="str">
            <v>-</v>
          </cell>
          <cell r="CK182">
            <v>16</v>
          </cell>
          <cell r="CL182" t="str">
            <v>-</v>
          </cell>
          <cell r="CM182">
            <v>13880281</v>
          </cell>
          <cell r="CN182" t="str">
            <v>-</v>
          </cell>
          <cell r="CO182">
            <v>134093085</v>
          </cell>
          <cell r="CP182" t="str">
            <v>-</v>
          </cell>
          <cell r="CQ182">
            <v>0</v>
          </cell>
          <cell r="CR182" t="str">
            <v>-</v>
          </cell>
          <cell r="CS182">
            <v>-15</v>
          </cell>
          <cell r="CT182" t="str">
            <v>-</v>
          </cell>
          <cell r="CU182">
            <v>764</v>
          </cell>
          <cell r="CV182">
            <v>364</v>
          </cell>
          <cell r="CW182">
            <v>269</v>
          </cell>
          <cell r="CX182">
            <v>180</v>
          </cell>
          <cell r="CY182">
            <v>191</v>
          </cell>
          <cell r="CZ182">
            <v>143</v>
          </cell>
          <cell r="DA182">
            <v>121</v>
          </cell>
          <cell r="DB182">
            <v>102</v>
          </cell>
          <cell r="DC182">
            <v>102</v>
          </cell>
          <cell r="DD182">
            <v>88</v>
          </cell>
          <cell r="DE182">
            <v>68</v>
          </cell>
          <cell r="DF182">
            <v>57</v>
          </cell>
          <cell r="DG182">
            <v>291</v>
          </cell>
          <cell r="DH182">
            <v>247</v>
          </cell>
          <cell r="DI182">
            <v>49</v>
          </cell>
          <cell r="DJ182" t="str">
            <v>-</v>
          </cell>
          <cell r="DK182">
            <v>624</v>
          </cell>
          <cell r="DL182" t="str">
            <v>-</v>
          </cell>
          <cell r="DM182">
            <v>543</v>
          </cell>
          <cell r="DN182" t="str">
            <v>-</v>
          </cell>
          <cell r="DO182">
            <v>421</v>
          </cell>
          <cell r="DP182" t="str">
            <v>-</v>
          </cell>
          <cell r="DQ182">
            <v>0</v>
          </cell>
          <cell r="DR182" t="str">
            <v>-</v>
          </cell>
          <cell r="DS182">
            <v>106</v>
          </cell>
          <cell r="DT182" t="str">
            <v>-</v>
          </cell>
          <cell r="DU182">
            <v>16</v>
          </cell>
          <cell r="DV182" t="str">
            <v>-</v>
          </cell>
          <cell r="DW182">
            <v>0</v>
          </cell>
          <cell r="DX182" t="str">
            <v>-</v>
          </cell>
          <cell r="DY182">
            <v>55</v>
          </cell>
        </row>
        <row r="183">
          <cell r="C183">
            <v>700000496</v>
          </cell>
          <cell r="D183" t="str">
            <v>SECTOR HIGUERON PAOLA</v>
          </cell>
          <cell r="E183">
            <v>2025</v>
          </cell>
          <cell r="F183">
            <v>202515</v>
          </cell>
          <cell r="G183" t="str">
            <v>-</v>
          </cell>
          <cell r="H183" t="str">
            <v>-</v>
          </cell>
          <cell r="I183" t="str">
            <v>-</v>
          </cell>
          <cell r="J183" t="str">
            <v>-</v>
          </cell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  <cell r="BC183" t="str">
            <v>-</v>
          </cell>
          <cell r="BD183" t="str">
            <v>-</v>
          </cell>
          <cell r="BE183" t="str">
            <v>-</v>
          </cell>
          <cell r="BF183" t="str">
            <v>-</v>
          </cell>
          <cell r="BG183" t="str">
            <v>-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 t="str">
            <v>-</v>
          </cell>
          <cell r="BO183" t="str">
            <v>-</v>
          </cell>
          <cell r="BP183" t="str">
            <v>-</v>
          </cell>
          <cell r="BQ183" t="str">
            <v>-</v>
          </cell>
          <cell r="BR183" t="str">
            <v>-</v>
          </cell>
          <cell r="BS183" t="str">
            <v>-</v>
          </cell>
          <cell r="BT183" t="str">
            <v>-</v>
          </cell>
          <cell r="BU183" t="str">
            <v>-</v>
          </cell>
          <cell r="BV183" t="str">
            <v>-</v>
          </cell>
          <cell r="BW183" t="str">
            <v>-</v>
          </cell>
          <cell r="BX183" t="str">
            <v>-</v>
          </cell>
          <cell r="BY183" t="str">
            <v>-</v>
          </cell>
          <cell r="BZ183" t="str">
            <v>-</v>
          </cell>
          <cell r="CA183" t="str">
            <v>-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 t="str">
            <v>-</v>
          </cell>
          <cell r="CN183" t="str">
            <v>-</v>
          </cell>
          <cell r="CO183" t="str">
            <v>-</v>
          </cell>
          <cell r="CP183" t="str">
            <v>-</v>
          </cell>
          <cell r="CQ183" t="str">
            <v>-</v>
          </cell>
          <cell r="CR183" t="str">
            <v>-</v>
          </cell>
          <cell r="CS183" t="str">
            <v>-</v>
          </cell>
          <cell r="CT183" t="str">
            <v>-</v>
          </cell>
          <cell r="CU183" t="str">
            <v>-</v>
          </cell>
          <cell r="CV183" t="str">
            <v>-</v>
          </cell>
          <cell r="CW183" t="str">
            <v>-</v>
          </cell>
          <cell r="CX183" t="str">
            <v>-</v>
          </cell>
          <cell r="CY183" t="str">
            <v>-</v>
          </cell>
          <cell r="CZ183" t="str">
            <v>-</v>
          </cell>
          <cell r="DA183" t="str">
            <v>-</v>
          </cell>
          <cell r="DB183" t="str">
            <v>-</v>
          </cell>
          <cell r="DC183" t="str">
            <v>-</v>
          </cell>
          <cell r="DD183" t="str">
            <v>-</v>
          </cell>
          <cell r="DE183" t="str">
            <v>-</v>
          </cell>
          <cell r="DF183" t="str">
            <v>-</v>
          </cell>
          <cell r="DG183" t="str">
            <v>-</v>
          </cell>
          <cell r="DH183" t="str">
            <v>-</v>
          </cell>
          <cell r="DI183" t="str">
            <v>-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 t="str">
            <v>-</v>
          </cell>
          <cell r="DX183" t="str">
            <v>-</v>
          </cell>
          <cell r="DY183" t="str">
            <v>-</v>
          </cell>
        </row>
        <row r="184">
          <cell r="C184">
            <v>700000505</v>
          </cell>
          <cell r="D184" t="str">
            <v>700000505 - REGISTRO INICIOS</v>
          </cell>
          <cell r="E184">
            <v>2025</v>
          </cell>
          <cell r="F184">
            <v>202515</v>
          </cell>
          <cell r="G184">
            <v>0</v>
          </cell>
          <cell r="H184" t="str">
            <v>-</v>
          </cell>
          <cell r="I184">
            <v>0</v>
          </cell>
          <cell r="J184" t="str">
            <v>-</v>
          </cell>
          <cell r="K184">
            <v>0</v>
          </cell>
          <cell r="L184" t="str">
            <v>-</v>
          </cell>
          <cell r="M184">
            <v>0</v>
          </cell>
          <cell r="N184" t="str">
            <v>-</v>
          </cell>
          <cell r="O184">
            <v>0</v>
          </cell>
          <cell r="P184" t="str">
            <v>-</v>
          </cell>
          <cell r="Q184">
            <v>0</v>
          </cell>
          <cell r="R184" t="str">
            <v>-</v>
          </cell>
          <cell r="S184">
            <v>0</v>
          </cell>
          <cell r="T184" t="str">
            <v>-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 t="str">
            <v>-</v>
          </cell>
          <cell r="Z184" t="str">
            <v>-</v>
          </cell>
          <cell r="AA184">
            <v>0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>
            <v>0</v>
          </cell>
          <cell r="AH184" t="str">
            <v>-</v>
          </cell>
          <cell r="AI184" t="str">
            <v>-</v>
          </cell>
          <cell r="AJ184" t="str">
            <v>-</v>
          </cell>
          <cell r="AK184">
            <v>0</v>
          </cell>
          <cell r="AL184" t="str">
            <v>-</v>
          </cell>
          <cell r="AM184">
            <v>0</v>
          </cell>
          <cell r="AN184" t="str">
            <v>-</v>
          </cell>
          <cell r="AO184">
            <v>0</v>
          </cell>
          <cell r="AP184" t="str">
            <v>-</v>
          </cell>
          <cell r="AQ184">
            <v>0</v>
          </cell>
          <cell r="AR184" t="str">
            <v>-</v>
          </cell>
          <cell r="AS184">
            <v>0</v>
          </cell>
          <cell r="AT184" t="str">
            <v>-</v>
          </cell>
          <cell r="AU184">
            <v>0</v>
          </cell>
          <cell r="AV184" t="str">
            <v>-</v>
          </cell>
          <cell r="AW184">
            <v>0</v>
          </cell>
          <cell r="AX184" t="str">
            <v>-</v>
          </cell>
          <cell r="AY184" t="str">
            <v>-</v>
          </cell>
          <cell r="AZ184" t="str">
            <v>-</v>
          </cell>
          <cell r="BA184">
            <v>0</v>
          </cell>
          <cell r="BB184" t="str">
            <v>-</v>
          </cell>
          <cell r="BC184">
            <v>0</v>
          </cell>
          <cell r="BD184" t="str">
            <v>-</v>
          </cell>
          <cell r="BE184" t="str">
            <v>-</v>
          </cell>
          <cell r="BF184" t="str">
            <v>-</v>
          </cell>
          <cell r="BG184">
            <v>0</v>
          </cell>
          <cell r="BH184" t="str">
            <v>-</v>
          </cell>
          <cell r="BI184">
            <v>0</v>
          </cell>
          <cell r="BJ184" t="str">
            <v>-</v>
          </cell>
          <cell r="BK184">
            <v>0</v>
          </cell>
          <cell r="BL184" t="str">
            <v>-</v>
          </cell>
          <cell r="BM184">
            <v>0</v>
          </cell>
          <cell r="BN184" t="str">
            <v>-</v>
          </cell>
          <cell r="BO184">
            <v>0</v>
          </cell>
          <cell r="BP184" t="str">
            <v>-</v>
          </cell>
          <cell r="BQ184">
            <v>0</v>
          </cell>
          <cell r="BR184" t="str">
            <v>-</v>
          </cell>
          <cell r="BS184">
            <v>0</v>
          </cell>
          <cell r="BT184" t="str">
            <v>-</v>
          </cell>
          <cell r="BU184">
            <v>0</v>
          </cell>
          <cell r="BV184" t="str">
            <v>-</v>
          </cell>
          <cell r="BW184">
            <v>0</v>
          </cell>
          <cell r="BX184" t="str">
            <v>-</v>
          </cell>
          <cell r="BY184">
            <v>0</v>
          </cell>
          <cell r="BZ184" t="str">
            <v>-</v>
          </cell>
          <cell r="CA184">
            <v>0</v>
          </cell>
          <cell r="CB184" t="str">
            <v>-</v>
          </cell>
          <cell r="CC184">
            <v>0</v>
          </cell>
          <cell r="CD184" t="str">
            <v>-</v>
          </cell>
          <cell r="CE184">
            <v>0</v>
          </cell>
          <cell r="CF184" t="str">
            <v>-</v>
          </cell>
          <cell r="CG184">
            <v>0</v>
          </cell>
          <cell r="CH184" t="str">
            <v>-</v>
          </cell>
          <cell r="CI184">
            <v>0</v>
          </cell>
          <cell r="CJ184" t="str">
            <v>-</v>
          </cell>
          <cell r="CK184">
            <v>0</v>
          </cell>
          <cell r="CL184" t="str">
            <v>-</v>
          </cell>
          <cell r="CM184">
            <v>0</v>
          </cell>
          <cell r="CN184" t="str">
            <v>-</v>
          </cell>
          <cell r="CO184">
            <v>0</v>
          </cell>
          <cell r="CP184" t="str">
            <v>-</v>
          </cell>
          <cell r="CQ184">
            <v>0</v>
          </cell>
          <cell r="CR184" t="str">
            <v>-</v>
          </cell>
          <cell r="CS184">
            <v>0</v>
          </cell>
          <cell r="CT184" t="str">
            <v>-</v>
          </cell>
          <cell r="CU184">
            <v>0</v>
          </cell>
          <cell r="CV184" t="str">
            <v>-</v>
          </cell>
          <cell r="CW184">
            <v>0</v>
          </cell>
          <cell r="CX184" t="str">
            <v>-</v>
          </cell>
          <cell r="CY184">
            <v>0</v>
          </cell>
          <cell r="CZ184" t="str">
            <v>-</v>
          </cell>
          <cell r="DA184">
            <v>0</v>
          </cell>
          <cell r="DB184" t="str">
            <v>-</v>
          </cell>
          <cell r="DC184">
            <v>0</v>
          </cell>
          <cell r="DD184" t="str">
            <v>-</v>
          </cell>
          <cell r="DE184">
            <v>0</v>
          </cell>
          <cell r="DF184" t="str">
            <v>-</v>
          </cell>
          <cell r="DG184">
            <v>0</v>
          </cell>
          <cell r="DH184" t="str">
            <v>-</v>
          </cell>
          <cell r="DI184">
            <v>0</v>
          </cell>
          <cell r="DJ184" t="str">
            <v>-</v>
          </cell>
          <cell r="DK184">
            <v>0</v>
          </cell>
          <cell r="DL184" t="str">
            <v>-</v>
          </cell>
          <cell r="DM184">
            <v>0</v>
          </cell>
          <cell r="DN184" t="str">
            <v>-</v>
          </cell>
          <cell r="DO184">
            <v>0</v>
          </cell>
          <cell r="DP184" t="str">
            <v>-</v>
          </cell>
          <cell r="DQ184">
            <v>0</v>
          </cell>
          <cell r="DR184" t="str">
            <v>-</v>
          </cell>
          <cell r="DS184">
            <v>0</v>
          </cell>
          <cell r="DT184" t="str">
            <v>-</v>
          </cell>
          <cell r="DU184">
            <v>0</v>
          </cell>
          <cell r="DV184" t="str">
            <v>-</v>
          </cell>
          <cell r="DW184">
            <v>0</v>
          </cell>
          <cell r="DX184" t="str">
            <v>-</v>
          </cell>
          <cell r="DY184">
            <v>0</v>
          </cell>
        </row>
        <row r="185">
          <cell r="C185">
            <v>700000508</v>
          </cell>
          <cell r="D185" t="str">
            <v>SECTOR VENTAS INSTITUCIONAL</v>
          </cell>
          <cell r="E185">
            <v>2025</v>
          </cell>
          <cell r="F185">
            <v>202515</v>
          </cell>
          <cell r="G185">
            <v>0</v>
          </cell>
          <cell r="H185" t="str">
            <v>-</v>
          </cell>
          <cell r="I185">
            <v>0</v>
          </cell>
          <cell r="J185" t="str">
            <v>-</v>
          </cell>
          <cell r="K185">
            <v>0</v>
          </cell>
          <cell r="L185" t="str">
            <v>-</v>
          </cell>
          <cell r="M185">
            <v>0</v>
          </cell>
          <cell r="N185" t="str">
            <v>-</v>
          </cell>
          <cell r="O185">
            <v>0</v>
          </cell>
          <cell r="P185" t="str">
            <v>-</v>
          </cell>
          <cell r="Q185">
            <v>0</v>
          </cell>
          <cell r="R185" t="str">
            <v>-</v>
          </cell>
          <cell r="S185">
            <v>0</v>
          </cell>
          <cell r="T185" t="str">
            <v>-</v>
          </cell>
          <cell r="U185">
            <v>0</v>
          </cell>
          <cell r="V185" t="str">
            <v>-</v>
          </cell>
          <cell r="W185">
            <v>0</v>
          </cell>
          <cell r="X185" t="str">
            <v>-</v>
          </cell>
          <cell r="Y185" t="str">
            <v>-</v>
          </cell>
          <cell r="Z185" t="str">
            <v>-</v>
          </cell>
          <cell r="AA185">
            <v>0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>
            <v>0</v>
          </cell>
          <cell r="AH185" t="str">
            <v>-</v>
          </cell>
          <cell r="AI185" t="str">
            <v>-</v>
          </cell>
          <cell r="AJ185" t="str">
            <v>-</v>
          </cell>
          <cell r="AK185">
            <v>0</v>
          </cell>
          <cell r="AL185" t="str">
            <v>-</v>
          </cell>
          <cell r="AM185">
            <v>0</v>
          </cell>
          <cell r="AN185" t="str">
            <v>-</v>
          </cell>
          <cell r="AO185">
            <v>0</v>
          </cell>
          <cell r="AP185" t="str">
            <v>-</v>
          </cell>
          <cell r="AQ185">
            <v>0</v>
          </cell>
          <cell r="AR185" t="str">
            <v>-</v>
          </cell>
          <cell r="AS185">
            <v>0</v>
          </cell>
          <cell r="AT185" t="str">
            <v>-</v>
          </cell>
          <cell r="AU185">
            <v>0</v>
          </cell>
          <cell r="AV185" t="str">
            <v>-</v>
          </cell>
          <cell r="AW185">
            <v>0</v>
          </cell>
          <cell r="AX185" t="str">
            <v>-</v>
          </cell>
          <cell r="AY185" t="str">
            <v>-</v>
          </cell>
          <cell r="AZ185" t="str">
            <v>-</v>
          </cell>
          <cell r="BA185">
            <v>0</v>
          </cell>
          <cell r="BB185" t="str">
            <v>-</v>
          </cell>
          <cell r="BC185">
            <v>0</v>
          </cell>
          <cell r="BD185" t="str">
            <v>-</v>
          </cell>
          <cell r="BE185" t="str">
            <v>-</v>
          </cell>
          <cell r="BF185" t="str">
            <v>-</v>
          </cell>
          <cell r="BG185">
            <v>0</v>
          </cell>
          <cell r="BH185" t="str">
            <v>-</v>
          </cell>
          <cell r="BI185">
            <v>0</v>
          </cell>
          <cell r="BJ185" t="str">
            <v>-</v>
          </cell>
          <cell r="BK185">
            <v>0</v>
          </cell>
          <cell r="BL185" t="str">
            <v>-</v>
          </cell>
          <cell r="BM185">
            <v>0</v>
          </cell>
          <cell r="BN185" t="str">
            <v>-</v>
          </cell>
          <cell r="BO185">
            <v>0</v>
          </cell>
          <cell r="BP185" t="str">
            <v>-</v>
          </cell>
          <cell r="BQ185">
            <v>0</v>
          </cell>
          <cell r="BR185" t="str">
            <v>-</v>
          </cell>
          <cell r="BS185">
            <v>0</v>
          </cell>
          <cell r="BT185" t="str">
            <v>-</v>
          </cell>
          <cell r="BU185">
            <v>0</v>
          </cell>
          <cell r="BV185" t="str">
            <v>-</v>
          </cell>
          <cell r="BW185">
            <v>0</v>
          </cell>
          <cell r="BX185" t="str">
            <v>-</v>
          </cell>
          <cell r="BY185">
            <v>0</v>
          </cell>
          <cell r="BZ185" t="str">
            <v>-</v>
          </cell>
          <cell r="CA185">
            <v>0</v>
          </cell>
          <cell r="CB185" t="str">
            <v>-</v>
          </cell>
          <cell r="CC185">
            <v>0</v>
          </cell>
          <cell r="CD185" t="str">
            <v>-</v>
          </cell>
          <cell r="CE185">
            <v>0</v>
          </cell>
          <cell r="CF185" t="str">
            <v>-</v>
          </cell>
          <cell r="CG185">
            <v>0</v>
          </cell>
          <cell r="CH185" t="str">
            <v>-</v>
          </cell>
          <cell r="CI185">
            <v>0</v>
          </cell>
          <cell r="CJ185" t="str">
            <v>-</v>
          </cell>
          <cell r="CK185">
            <v>0</v>
          </cell>
          <cell r="CL185" t="str">
            <v>-</v>
          </cell>
          <cell r="CM185">
            <v>0</v>
          </cell>
          <cell r="CN185" t="str">
            <v>-</v>
          </cell>
          <cell r="CO185">
            <v>0</v>
          </cell>
          <cell r="CP185" t="str">
            <v>-</v>
          </cell>
          <cell r="CQ185">
            <v>0</v>
          </cell>
          <cell r="CR185" t="str">
            <v>-</v>
          </cell>
          <cell r="CS185">
            <v>0</v>
          </cell>
          <cell r="CT185" t="str">
            <v>-</v>
          </cell>
          <cell r="CU185">
            <v>0</v>
          </cell>
          <cell r="CV185" t="str">
            <v>-</v>
          </cell>
          <cell r="CW185">
            <v>0</v>
          </cell>
          <cell r="CX185" t="str">
            <v>-</v>
          </cell>
          <cell r="CY185">
            <v>0</v>
          </cell>
          <cell r="CZ185" t="str">
            <v>-</v>
          </cell>
          <cell r="DA185">
            <v>0</v>
          </cell>
          <cell r="DB185" t="str">
            <v>-</v>
          </cell>
          <cell r="DC185">
            <v>0</v>
          </cell>
          <cell r="DD185" t="str">
            <v>-</v>
          </cell>
          <cell r="DE185">
            <v>0</v>
          </cell>
          <cell r="DF185" t="str">
            <v>-</v>
          </cell>
          <cell r="DG185">
            <v>0</v>
          </cell>
          <cell r="DH185" t="str">
            <v>-</v>
          </cell>
          <cell r="DI185">
            <v>0</v>
          </cell>
          <cell r="DJ185" t="str">
            <v>-</v>
          </cell>
          <cell r="DK185">
            <v>0</v>
          </cell>
          <cell r="DL185" t="str">
            <v>-</v>
          </cell>
          <cell r="DM185">
            <v>0</v>
          </cell>
          <cell r="DN185" t="str">
            <v>-</v>
          </cell>
          <cell r="DO185">
            <v>0</v>
          </cell>
          <cell r="DP185" t="str">
            <v>-</v>
          </cell>
          <cell r="DQ185">
            <v>0</v>
          </cell>
          <cell r="DR185" t="str">
            <v>-</v>
          </cell>
          <cell r="DS185">
            <v>0</v>
          </cell>
          <cell r="DT185" t="str">
            <v>-</v>
          </cell>
          <cell r="DU185">
            <v>0</v>
          </cell>
          <cell r="DV185" t="str">
            <v>-</v>
          </cell>
          <cell r="DW185">
            <v>0</v>
          </cell>
          <cell r="DX185" t="str">
            <v>-</v>
          </cell>
          <cell r="DY185">
            <v>0</v>
          </cell>
        </row>
        <row r="186">
          <cell r="C186">
            <v>700000511</v>
          </cell>
          <cell r="D186" t="str">
            <v>SECTOR IMPULSO CARLA</v>
          </cell>
          <cell r="E186">
            <v>2025</v>
          </cell>
          <cell r="F186">
            <v>202515</v>
          </cell>
          <cell r="G186">
            <v>0</v>
          </cell>
          <cell r="H186" t="str">
            <v>-</v>
          </cell>
          <cell r="I186">
            <v>0</v>
          </cell>
          <cell r="J186" t="str">
            <v>-</v>
          </cell>
          <cell r="K186">
            <v>0</v>
          </cell>
          <cell r="L186" t="str">
            <v>-</v>
          </cell>
          <cell r="M186">
            <v>0</v>
          </cell>
          <cell r="N186" t="str">
            <v>-</v>
          </cell>
          <cell r="O186">
            <v>0</v>
          </cell>
          <cell r="P186" t="str">
            <v>-</v>
          </cell>
          <cell r="Q186">
            <v>0</v>
          </cell>
          <cell r="R186" t="str">
            <v>-</v>
          </cell>
          <cell r="S186">
            <v>0</v>
          </cell>
          <cell r="T186" t="str">
            <v>-</v>
          </cell>
          <cell r="U186">
            <v>0</v>
          </cell>
          <cell r="V186" t="str">
            <v>-</v>
          </cell>
          <cell r="W186">
            <v>0</v>
          </cell>
          <cell r="X186" t="str">
            <v>-</v>
          </cell>
          <cell r="Y186" t="str">
            <v>-</v>
          </cell>
          <cell r="Z186" t="str">
            <v>-</v>
          </cell>
          <cell r="AA186">
            <v>0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>
            <v>0</v>
          </cell>
          <cell r="AH186" t="str">
            <v>-</v>
          </cell>
          <cell r="AI186" t="str">
            <v>-</v>
          </cell>
          <cell r="AJ186" t="str">
            <v>-</v>
          </cell>
          <cell r="AK186">
            <v>0</v>
          </cell>
          <cell r="AL186" t="str">
            <v>-</v>
          </cell>
          <cell r="AM186">
            <v>0</v>
          </cell>
          <cell r="AN186" t="str">
            <v>-</v>
          </cell>
          <cell r="AO186">
            <v>0</v>
          </cell>
          <cell r="AP186" t="str">
            <v>-</v>
          </cell>
          <cell r="AQ186">
            <v>0</v>
          </cell>
          <cell r="AR186" t="str">
            <v>-</v>
          </cell>
          <cell r="AS186">
            <v>0</v>
          </cell>
          <cell r="AT186" t="str">
            <v>-</v>
          </cell>
          <cell r="AU186">
            <v>0</v>
          </cell>
          <cell r="AV186" t="str">
            <v>-</v>
          </cell>
          <cell r="AW186">
            <v>0</v>
          </cell>
          <cell r="AX186" t="str">
            <v>-</v>
          </cell>
          <cell r="AY186" t="str">
            <v>-</v>
          </cell>
          <cell r="AZ186" t="str">
            <v>-</v>
          </cell>
          <cell r="BA186">
            <v>0</v>
          </cell>
          <cell r="BB186" t="str">
            <v>-</v>
          </cell>
          <cell r="BC186">
            <v>0</v>
          </cell>
          <cell r="BD186" t="str">
            <v>-</v>
          </cell>
          <cell r="BE186" t="str">
            <v>-</v>
          </cell>
          <cell r="BF186" t="str">
            <v>-</v>
          </cell>
          <cell r="BG186">
            <v>0</v>
          </cell>
          <cell r="BH186" t="str">
            <v>-</v>
          </cell>
          <cell r="BI186">
            <v>0</v>
          </cell>
          <cell r="BJ186" t="str">
            <v>-</v>
          </cell>
          <cell r="BK186">
            <v>0</v>
          </cell>
          <cell r="BL186" t="str">
            <v>-</v>
          </cell>
          <cell r="BM186">
            <v>0</v>
          </cell>
          <cell r="BN186" t="str">
            <v>-</v>
          </cell>
          <cell r="BO186">
            <v>0</v>
          </cell>
          <cell r="BP186" t="str">
            <v>-</v>
          </cell>
          <cell r="BQ186">
            <v>0</v>
          </cell>
          <cell r="BR186" t="str">
            <v>-</v>
          </cell>
          <cell r="BS186">
            <v>0</v>
          </cell>
          <cell r="BT186" t="str">
            <v>-</v>
          </cell>
          <cell r="BU186">
            <v>0</v>
          </cell>
          <cell r="BV186" t="str">
            <v>-</v>
          </cell>
          <cell r="BW186">
            <v>0</v>
          </cell>
          <cell r="BX186" t="str">
            <v>-</v>
          </cell>
          <cell r="BY186">
            <v>0</v>
          </cell>
          <cell r="BZ186" t="str">
            <v>-</v>
          </cell>
          <cell r="CA186">
            <v>0</v>
          </cell>
          <cell r="CB186" t="str">
            <v>-</v>
          </cell>
          <cell r="CC186">
            <v>0</v>
          </cell>
          <cell r="CD186" t="str">
            <v>-</v>
          </cell>
          <cell r="CE186">
            <v>0</v>
          </cell>
          <cell r="CF186" t="str">
            <v>-</v>
          </cell>
          <cell r="CG186">
            <v>0</v>
          </cell>
          <cell r="CH186" t="str">
            <v>-</v>
          </cell>
          <cell r="CI186">
            <v>0</v>
          </cell>
          <cell r="CJ186" t="str">
            <v>-</v>
          </cell>
          <cell r="CK186">
            <v>0</v>
          </cell>
          <cell r="CL186" t="str">
            <v>-</v>
          </cell>
          <cell r="CM186">
            <v>0</v>
          </cell>
          <cell r="CN186" t="str">
            <v>-</v>
          </cell>
          <cell r="CO186">
            <v>0</v>
          </cell>
          <cell r="CP186" t="str">
            <v>-</v>
          </cell>
          <cell r="CQ186">
            <v>0</v>
          </cell>
          <cell r="CR186" t="str">
            <v>-</v>
          </cell>
          <cell r="CS186">
            <v>0</v>
          </cell>
          <cell r="CT186" t="str">
            <v>-</v>
          </cell>
          <cell r="CU186">
            <v>0</v>
          </cell>
          <cell r="CV186" t="str">
            <v>-</v>
          </cell>
          <cell r="CW186">
            <v>0</v>
          </cell>
          <cell r="CX186" t="str">
            <v>-</v>
          </cell>
          <cell r="CY186">
            <v>0</v>
          </cell>
          <cell r="CZ186" t="str">
            <v>-</v>
          </cell>
          <cell r="DA186">
            <v>0</v>
          </cell>
          <cell r="DB186" t="str">
            <v>-</v>
          </cell>
          <cell r="DC186">
            <v>0</v>
          </cell>
          <cell r="DD186" t="str">
            <v>-</v>
          </cell>
          <cell r="DE186">
            <v>0</v>
          </cell>
          <cell r="DF186" t="str">
            <v>-</v>
          </cell>
          <cell r="DG186">
            <v>0</v>
          </cell>
          <cell r="DH186" t="str">
            <v>-</v>
          </cell>
          <cell r="DI186">
            <v>0</v>
          </cell>
          <cell r="DJ186" t="str">
            <v>-</v>
          </cell>
          <cell r="DK186">
            <v>0</v>
          </cell>
          <cell r="DL186" t="str">
            <v>-</v>
          </cell>
          <cell r="DM186">
            <v>0</v>
          </cell>
          <cell r="DN186" t="str">
            <v>-</v>
          </cell>
          <cell r="DO186">
            <v>0</v>
          </cell>
          <cell r="DP186" t="str">
            <v>-</v>
          </cell>
          <cell r="DQ186">
            <v>0</v>
          </cell>
          <cell r="DR186" t="str">
            <v>-</v>
          </cell>
          <cell r="DS186">
            <v>0</v>
          </cell>
          <cell r="DT186" t="str">
            <v>-</v>
          </cell>
          <cell r="DU186">
            <v>0</v>
          </cell>
          <cell r="DV186" t="str">
            <v>-</v>
          </cell>
          <cell r="DW186">
            <v>0</v>
          </cell>
          <cell r="DX186" t="str">
            <v>-</v>
          </cell>
          <cell r="DY186">
            <v>0</v>
          </cell>
        </row>
        <row r="187">
          <cell r="C187">
            <v>700000512</v>
          </cell>
          <cell r="D187" t="str">
            <v>SECTOR TUMBAO ANGELICA</v>
          </cell>
          <cell r="E187">
            <v>2025</v>
          </cell>
          <cell r="F187">
            <v>202515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  <cell r="K187" t="str">
            <v>-</v>
          </cell>
          <cell r="L187" t="str">
            <v>-</v>
          </cell>
          <cell r="M187" t="str">
            <v>-</v>
          </cell>
          <cell r="N187" t="str">
            <v>-</v>
          </cell>
          <cell r="O187" t="str">
            <v>-</v>
          </cell>
          <cell r="P187" t="str">
            <v>-</v>
          </cell>
          <cell r="Q187" t="str">
            <v>-</v>
          </cell>
          <cell r="R187" t="str">
            <v>-</v>
          </cell>
          <cell r="S187" t="str">
            <v>-</v>
          </cell>
          <cell r="T187" t="str">
            <v>-</v>
          </cell>
          <cell r="U187" t="str">
            <v>-</v>
          </cell>
          <cell r="V187" t="str">
            <v>-</v>
          </cell>
          <cell r="W187" t="str">
            <v>-</v>
          </cell>
          <cell r="X187" t="str">
            <v>-</v>
          </cell>
          <cell r="Y187" t="str">
            <v>-</v>
          </cell>
          <cell r="Z187" t="str">
            <v>-</v>
          </cell>
          <cell r="AA187" t="str">
            <v>-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 t="str">
            <v>-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 t="str">
            <v>-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 t="str">
            <v>-</v>
          </cell>
          <cell r="BB187" t="str">
            <v>-</v>
          </cell>
          <cell r="BC187" t="str">
            <v>-</v>
          </cell>
          <cell r="BD187" t="str">
            <v>-</v>
          </cell>
          <cell r="BE187" t="str">
            <v>-</v>
          </cell>
          <cell r="BF187" t="str">
            <v>-</v>
          </cell>
          <cell r="BG187" t="str">
            <v>-</v>
          </cell>
          <cell r="BH187" t="str">
            <v>-</v>
          </cell>
          <cell r="BI187" t="str">
            <v>-</v>
          </cell>
          <cell r="BJ187" t="str">
            <v>-</v>
          </cell>
          <cell r="BK187" t="str">
            <v>-</v>
          </cell>
          <cell r="BL187" t="str">
            <v>-</v>
          </cell>
          <cell r="BM187" t="str">
            <v>-</v>
          </cell>
          <cell r="BN187" t="str">
            <v>-</v>
          </cell>
          <cell r="BO187" t="str">
            <v>-</v>
          </cell>
          <cell r="BP187" t="str">
            <v>-</v>
          </cell>
          <cell r="BQ187" t="str">
            <v>-</v>
          </cell>
          <cell r="BR187" t="str">
            <v>-</v>
          </cell>
          <cell r="BS187" t="str">
            <v>-</v>
          </cell>
          <cell r="BT187" t="str">
            <v>-</v>
          </cell>
          <cell r="BU187" t="str">
            <v>-</v>
          </cell>
          <cell r="BV187" t="str">
            <v>-</v>
          </cell>
          <cell r="BW187" t="str">
            <v>-</v>
          </cell>
          <cell r="BX187" t="str">
            <v>-</v>
          </cell>
          <cell r="BY187" t="str">
            <v>-</v>
          </cell>
          <cell r="BZ187" t="str">
            <v>-</v>
          </cell>
          <cell r="CA187" t="str">
            <v>-</v>
          </cell>
          <cell r="CB187" t="str">
            <v>-</v>
          </cell>
          <cell r="CC187" t="str">
            <v>-</v>
          </cell>
          <cell r="CD187" t="str">
            <v>-</v>
          </cell>
          <cell r="CE187" t="str">
            <v>-</v>
          </cell>
          <cell r="CF187" t="str">
            <v>-</v>
          </cell>
          <cell r="CG187" t="str">
            <v>-</v>
          </cell>
          <cell r="CH187" t="str">
            <v>-</v>
          </cell>
          <cell r="CI187" t="str">
            <v>-</v>
          </cell>
          <cell r="CJ187" t="str">
            <v>-</v>
          </cell>
          <cell r="CK187" t="str">
            <v>-</v>
          </cell>
          <cell r="CL187" t="str">
            <v>-</v>
          </cell>
          <cell r="CM187" t="str">
            <v>-</v>
          </cell>
          <cell r="CN187" t="str">
            <v>-</v>
          </cell>
          <cell r="CO187" t="str">
            <v>-</v>
          </cell>
          <cell r="CP187" t="str">
            <v>-</v>
          </cell>
          <cell r="CQ187" t="str">
            <v>-</v>
          </cell>
          <cell r="CR187" t="str">
            <v>-</v>
          </cell>
          <cell r="CS187" t="str">
            <v>-</v>
          </cell>
          <cell r="CT187" t="str">
            <v>-</v>
          </cell>
          <cell r="CU187" t="str">
            <v>-</v>
          </cell>
          <cell r="CV187" t="str">
            <v>-</v>
          </cell>
          <cell r="CW187" t="str">
            <v>-</v>
          </cell>
          <cell r="CX187" t="str">
            <v>-</v>
          </cell>
          <cell r="CY187" t="str">
            <v>-</v>
          </cell>
          <cell r="CZ187" t="str">
            <v>-</v>
          </cell>
          <cell r="DA187" t="str">
            <v>-</v>
          </cell>
          <cell r="DB187" t="str">
            <v>-</v>
          </cell>
          <cell r="DC187" t="str">
            <v>-</v>
          </cell>
          <cell r="DD187" t="str">
            <v>-</v>
          </cell>
          <cell r="DE187" t="str">
            <v>-</v>
          </cell>
          <cell r="DF187" t="str">
            <v>-</v>
          </cell>
          <cell r="DG187" t="str">
            <v>-</v>
          </cell>
          <cell r="DH187" t="str">
            <v>-</v>
          </cell>
          <cell r="DI187" t="str">
            <v>-</v>
          </cell>
          <cell r="DJ187" t="str">
            <v>-</v>
          </cell>
          <cell r="DK187" t="str">
            <v>-</v>
          </cell>
          <cell r="DL187" t="str">
            <v>-</v>
          </cell>
          <cell r="DM187" t="str">
            <v>-</v>
          </cell>
          <cell r="DN187" t="str">
            <v>-</v>
          </cell>
          <cell r="DO187" t="str">
            <v>-</v>
          </cell>
          <cell r="DP187" t="str">
            <v>-</v>
          </cell>
          <cell r="DQ187" t="str">
            <v>-</v>
          </cell>
          <cell r="DR187" t="str">
            <v>-</v>
          </cell>
          <cell r="DS187" t="str">
            <v>-</v>
          </cell>
          <cell r="DT187" t="str">
            <v>-</v>
          </cell>
          <cell r="DU187" t="str">
            <v>-</v>
          </cell>
          <cell r="DV187" t="str">
            <v>-</v>
          </cell>
          <cell r="DW187" t="str">
            <v>-</v>
          </cell>
          <cell r="DX187" t="str">
            <v>-</v>
          </cell>
          <cell r="DY187" t="str">
            <v>-</v>
          </cell>
        </row>
        <row r="188">
          <cell r="C188">
            <v>700000513</v>
          </cell>
          <cell r="D188" t="str">
            <v>SECTOR IMPULSO CARLA.</v>
          </cell>
          <cell r="E188">
            <v>2025</v>
          </cell>
          <cell r="F188">
            <v>202515</v>
          </cell>
          <cell r="G188">
            <v>18</v>
          </cell>
          <cell r="H188" t="str">
            <v>-</v>
          </cell>
          <cell r="I188">
            <v>1</v>
          </cell>
          <cell r="J188" t="str">
            <v>-</v>
          </cell>
          <cell r="K188">
            <v>-1</v>
          </cell>
          <cell r="L188" t="str">
            <v>-</v>
          </cell>
          <cell r="M188">
            <v>8</v>
          </cell>
          <cell r="N188" t="str">
            <v>-</v>
          </cell>
          <cell r="O188">
            <v>0</v>
          </cell>
          <cell r="P188" t="str">
            <v>-</v>
          </cell>
          <cell r="Q188">
            <v>0</v>
          </cell>
          <cell r="R188" t="str">
            <v>-</v>
          </cell>
          <cell r="S188">
            <v>0</v>
          </cell>
          <cell r="T188" t="str">
            <v>-</v>
          </cell>
          <cell r="U188">
            <v>8</v>
          </cell>
          <cell r="V188" t="str">
            <v>-</v>
          </cell>
          <cell r="W188">
            <v>0</v>
          </cell>
          <cell r="X188" t="str">
            <v>-</v>
          </cell>
          <cell r="Y188" t="str">
            <v>-</v>
          </cell>
          <cell r="Z188" t="str">
            <v>-</v>
          </cell>
          <cell r="AA188">
            <v>4</v>
          </cell>
          <cell r="AB188" t="str">
            <v>-</v>
          </cell>
          <cell r="AC188" t="str">
            <v>-</v>
          </cell>
          <cell r="AD188" t="str">
            <v>-</v>
          </cell>
          <cell r="AE188" t="str">
            <v>-</v>
          </cell>
          <cell r="AF188" t="str">
            <v>-</v>
          </cell>
          <cell r="AG188">
            <v>7</v>
          </cell>
          <cell r="AH188" t="str">
            <v>-</v>
          </cell>
          <cell r="AI188" t="str">
            <v>-</v>
          </cell>
          <cell r="AJ188" t="str">
            <v>-</v>
          </cell>
          <cell r="AK188">
            <v>4</v>
          </cell>
          <cell r="AL188" t="str">
            <v>-</v>
          </cell>
          <cell r="AM188">
            <v>44.444444444444443</v>
          </cell>
          <cell r="AN188" t="str">
            <v>-</v>
          </cell>
          <cell r="AO188">
            <v>3</v>
          </cell>
          <cell r="AP188" t="str">
            <v>-</v>
          </cell>
          <cell r="AQ188">
            <v>0</v>
          </cell>
          <cell r="AR188" t="str">
            <v>-</v>
          </cell>
          <cell r="AS188">
            <v>0</v>
          </cell>
          <cell r="AT188" t="str">
            <v>-</v>
          </cell>
          <cell r="AU188">
            <v>1</v>
          </cell>
          <cell r="AV188" t="str">
            <v>-</v>
          </cell>
          <cell r="AW188">
            <v>0</v>
          </cell>
          <cell r="AX188" t="str">
            <v>-</v>
          </cell>
          <cell r="AY188" t="str">
            <v>-</v>
          </cell>
          <cell r="AZ188" t="str">
            <v>-</v>
          </cell>
          <cell r="BA188">
            <v>7</v>
          </cell>
          <cell r="BB188" t="str">
            <v>-</v>
          </cell>
          <cell r="BC188">
            <v>38.888888888888893</v>
          </cell>
          <cell r="BD188" t="str">
            <v>-</v>
          </cell>
          <cell r="BE188" t="str">
            <v>-</v>
          </cell>
          <cell r="BF188" t="str">
            <v>-</v>
          </cell>
          <cell r="BG188">
            <v>477957.75</v>
          </cell>
          <cell r="BH188" t="str">
            <v>-</v>
          </cell>
          <cell r="BI188">
            <v>3823662</v>
          </cell>
          <cell r="BJ188" t="str">
            <v>-</v>
          </cell>
          <cell r="BK188">
            <v>3823662</v>
          </cell>
          <cell r="BL188" t="str">
            <v>-</v>
          </cell>
          <cell r="BM188">
            <v>0</v>
          </cell>
          <cell r="BN188" t="str">
            <v>-</v>
          </cell>
          <cell r="BO188">
            <v>2358259</v>
          </cell>
          <cell r="BP188" t="str">
            <v>-</v>
          </cell>
          <cell r="BQ188">
            <v>0</v>
          </cell>
          <cell r="BR188" t="str">
            <v>-</v>
          </cell>
          <cell r="BS188">
            <v>8</v>
          </cell>
          <cell r="BT188" t="str">
            <v>-</v>
          </cell>
          <cell r="BU188">
            <v>2358259</v>
          </cell>
          <cell r="BV188" t="str">
            <v>-</v>
          </cell>
          <cell r="BW188">
            <v>6</v>
          </cell>
          <cell r="BX188" t="str">
            <v>-</v>
          </cell>
          <cell r="BY188">
            <v>16</v>
          </cell>
          <cell r="BZ188" t="str">
            <v>-</v>
          </cell>
          <cell r="CA188">
            <v>1355497</v>
          </cell>
          <cell r="CB188" t="str">
            <v>-</v>
          </cell>
          <cell r="CC188">
            <v>3</v>
          </cell>
          <cell r="CD188" t="str">
            <v>-</v>
          </cell>
          <cell r="CE188">
            <v>0</v>
          </cell>
          <cell r="CF188" t="str">
            <v>-</v>
          </cell>
          <cell r="CG188">
            <v>0</v>
          </cell>
          <cell r="CH188" t="str">
            <v>-</v>
          </cell>
          <cell r="CI188">
            <v>1</v>
          </cell>
          <cell r="CJ188" t="str">
            <v>-</v>
          </cell>
          <cell r="CK188">
            <v>0</v>
          </cell>
          <cell r="CL188" t="str">
            <v>-</v>
          </cell>
          <cell r="CM188">
            <v>109906</v>
          </cell>
          <cell r="CN188" t="str">
            <v>-</v>
          </cell>
          <cell r="CO188">
            <v>1465403</v>
          </cell>
          <cell r="CP188" t="str">
            <v>-</v>
          </cell>
          <cell r="CQ188">
            <v>0</v>
          </cell>
          <cell r="CR188" t="str">
            <v>-</v>
          </cell>
          <cell r="CS188">
            <v>1</v>
          </cell>
          <cell r="CT188" t="str">
            <v>-</v>
          </cell>
          <cell r="CU188">
            <v>2</v>
          </cell>
          <cell r="CV188" t="str">
            <v>-</v>
          </cell>
          <cell r="CW188">
            <v>2</v>
          </cell>
          <cell r="CX188" t="str">
            <v>-</v>
          </cell>
          <cell r="CY188">
            <v>6</v>
          </cell>
          <cell r="CZ188" t="str">
            <v>-</v>
          </cell>
          <cell r="DA188">
            <v>2</v>
          </cell>
          <cell r="DB188" t="str">
            <v>-</v>
          </cell>
          <cell r="DC188">
            <v>0</v>
          </cell>
          <cell r="DD188" t="str">
            <v>-</v>
          </cell>
          <cell r="DE188">
            <v>0</v>
          </cell>
          <cell r="DF188" t="str">
            <v>-</v>
          </cell>
          <cell r="DG188">
            <v>2</v>
          </cell>
          <cell r="DH188" t="str">
            <v>-</v>
          </cell>
          <cell r="DI188">
            <v>0</v>
          </cell>
          <cell r="DJ188" t="str">
            <v>-</v>
          </cell>
          <cell r="DK188">
            <v>14</v>
          </cell>
          <cell r="DL188" t="str">
            <v>-</v>
          </cell>
          <cell r="DM188">
            <v>3</v>
          </cell>
          <cell r="DN188" t="str">
            <v>-</v>
          </cell>
          <cell r="DO188">
            <v>0</v>
          </cell>
          <cell r="DP188" t="str">
            <v>-</v>
          </cell>
          <cell r="DQ188">
            <v>0</v>
          </cell>
          <cell r="DR188" t="str">
            <v>-</v>
          </cell>
          <cell r="DS188">
            <v>1</v>
          </cell>
          <cell r="DT188" t="str">
            <v>-</v>
          </cell>
          <cell r="DU188">
            <v>0</v>
          </cell>
          <cell r="DV188" t="str">
            <v>-</v>
          </cell>
          <cell r="DW188">
            <v>0</v>
          </cell>
          <cell r="DX188" t="str">
            <v>-</v>
          </cell>
          <cell r="DY188">
            <v>1</v>
          </cell>
        </row>
        <row r="189">
          <cell r="C189">
            <v>700000514</v>
          </cell>
          <cell r="D189" t="str">
            <v>SECTOR TUMBAO ANGELICA.</v>
          </cell>
          <cell r="E189">
            <v>2025</v>
          </cell>
          <cell r="F189">
            <v>202515</v>
          </cell>
          <cell r="G189">
            <v>146</v>
          </cell>
          <cell r="H189" t="str">
            <v>-</v>
          </cell>
          <cell r="I189">
            <v>0</v>
          </cell>
          <cell r="J189" t="str">
            <v>-</v>
          </cell>
          <cell r="K189">
            <v>-12</v>
          </cell>
          <cell r="L189" t="str">
            <v>-</v>
          </cell>
          <cell r="M189">
            <v>49</v>
          </cell>
          <cell r="N189" t="str">
            <v>-</v>
          </cell>
          <cell r="O189">
            <v>0</v>
          </cell>
          <cell r="P189" t="str">
            <v>-</v>
          </cell>
          <cell r="Q189">
            <v>0</v>
          </cell>
          <cell r="R189" t="str">
            <v>-</v>
          </cell>
          <cell r="S189">
            <v>0</v>
          </cell>
          <cell r="T189" t="str">
            <v>-</v>
          </cell>
          <cell r="U189">
            <v>49</v>
          </cell>
          <cell r="V189" t="str">
            <v>-</v>
          </cell>
          <cell r="W189">
            <v>0</v>
          </cell>
          <cell r="X189" t="str">
            <v>-</v>
          </cell>
          <cell r="Y189" t="str">
            <v>-</v>
          </cell>
          <cell r="Z189" t="str">
            <v>-</v>
          </cell>
          <cell r="AA189">
            <v>9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>
            <v>49</v>
          </cell>
          <cell r="AH189" t="str">
            <v>-</v>
          </cell>
          <cell r="AI189" t="str">
            <v>-</v>
          </cell>
          <cell r="AJ189" t="str">
            <v>-</v>
          </cell>
          <cell r="AK189">
            <v>40</v>
          </cell>
          <cell r="AL189" t="str">
            <v>-</v>
          </cell>
          <cell r="AM189">
            <v>33.561643835616437</v>
          </cell>
          <cell r="AN189" t="str">
            <v>-</v>
          </cell>
          <cell r="AO189">
            <v>9</v>
          </cell>
          <cell r="AP189" t="str">
            <v>-</v>
          </cell>
          <cell r="AQ189">
            <v>0</v>
          </cell>
          <cell r="AR189" t="str">
            <v>-</v>
          </cell>
          <cell r="AS189">
            <v>0</v>
          </cell>
          <cell r="AT189" t="str">
            <v>-</v>
          </cell>
          <cell r="AU189">
            <v>0</v>
          </cell>
          <cell r="AV189" t="str">
            <v>-</v>
          </cell>
          <cell r="AW189">
            <v>0</v>
          </cell>
          <cell r="AX189" t="str">
            <v>-</v>
          </cell>
          <cell r="AY189" t="str">
            <v>-</v>
          </cell>
          <cell r="AZ189" t="str">
            <v>-</v>
          </cell>
          <cell r="BA189">
            <v>37</v>
          </cell>
          <cell r="BB189" t="str">
            <v>-</v>
          </cell>
          <cell r="BC189">
            <v>25.342465753424658</v>
          </cell>
          <cell r="BD189" t="str">
            <v>-</v>
          </cell>
          <cell r="BE189" t="str">
            <v>-</v>
          </cell>
          <cell r="BF189" t="str">
            <v>-</v>
          </cell>
          <cell r="BG189">
            <v>346438.45</v>
          </cell>
          <cell r="BH189" t="str">
            <v>-</v>
          </cell>
          <cell r="BI189">
            <v>16975484</v>
          </cell>
          <cell r="BJ189" t="str">
            <v>-</v>
          </cell>
          <cell r="BK189">
            <v>16975484</v>
          </cell>
          <cell r="BL189" t="str">
            <v>-</v>
          </cell>
          <cell r="BM189">
            <v>0</v>
          </cell>
          <cell r="BN189" t="str">
            <v>-</v>
          </cell>
          <cell r="BO189">
            <v>11316118</v>
          </cell>
          <cell r="BP189" t="str">
            <v>-</v>
          </cell>
          <cell r="BQ189">
            <v>0</v>
          </cell>
          <cell r="BR189" t="str">
            <v>-</v>
          </cell>
          <cell r="BS189">
            <v>43</v>
          </cell>
          <cell r="BT189" t="str">
            <v>-</v>
          </cell>
          <cell r="BU189">
            <v>11316118</v>
          </cell>
          <cell r="BV189" t="str">
            <v>-</v>
          </cell>
          <cell r="BW189">
            <v>34</v>
          </cell>
          <cell r="BX189" t="str">
            <v>-</v>
          </cell>
          <cell r="BY189">
            <v>156</v>
          </cell>
          <cell r="BZ189" t="str">
            <v>-</v>
          </cell>
          <cell r="CA189">
            <v>5002130</v>
          </cell>
          <cell r="CB189" t="str">
            <v>-</v>
          </cell>
          <cell r="CC189">
            <v>23</v>
          </cell>
          <cell r="CD189" t="str">
            <v>-</v>
          </cell>
          <cell r="CE189">
            <v>0</v>
          </cell>
          <cell r="CF189" t="str">
            <v>-</v>
          </cell>
          <cell r="CG189">
            <v>0</v>
          </cell>
          <cell r="CH189" t="str">
            <v>-</v>
          </cell>
          <cell r="CI189">
            <v>0</v>
          </cell>
          <cell r="CJ189" t="str">
            <v>-</v>
          </cell>
          <cell r="CK189">
            <v>0</v>
          </cell>
          <cell r="CL189" t="str">
            <v>-</v>
          </cell>
          <cell r="CM189">
            <v>657236</v>
          </cell>
          <cell r="CN189" t="str">
            <v>-</v>
          </cell>
          <cell r="CO189">
            <v>5659366</v>
          </cell>
          <cell r="CP189" t="str">
            <v>-</v>
          </cell>
          <cell r="CQ189">
            <v>0</v>
          </cell>
          <cell r="CR189" t="str">
            <v>-</v>
          </cell>
          <cell r="CS189">
            <v>10</v>
          </cell>
          <cell r="CT189" t="str">
            <v>-</v>
          </cell>
          <cell r="CU189">
            <v>60</v>
          </cell>
          <cell r="CV189" t="str">
            <v>-</v>
          </cell>
          <cell r="CW189">
            <v>19</v>
          </cell>
          <cell r="CX189" t="str">
            <v>-</v>
          </cell>
          <cell r="CY189">
            <v>18</v>
          </cell>
          <cell r="CZ189" t="str">
            <v>-</v>
          </cell>
          <cell r="DA189">
            <v>22</v>
          </cell>
          <cell r="DB189" t="str">
            <v>-</v>
          </cell>
          <cell r="DC189">
            <v>11</v>
          </cell>
          <cell r="DD189" t="str">
            <v>-</v>
          </cell>
          <cell r="DE189">
            <v>0</v>
          </cell>
          <cell r="DF189" t="str">
            <v>-</v>
          </cell>
          <cell r="DG189">
            <v>33</v>
          </cell>
          <cell r="DH189" t="str">
            <v>-</v>
          </cell>
          <cell r="DI189">
            <v>9</v>
          </cell>
          <cell r="DJ189" t="str">
            <v>-</v>
          </cell>
          <cell r="DK189">
            <v>123</v>
          </cell>
          <cell r="DL189" t="str">
            <v>-</v>
          </cell>
          <cell r="DM189">
            <v>23</v>
          </cell>
          <cell r="DN189" t="str">
            <v>-</v>
          </cell>
          <cell r="DO189">
            <v>0</v>
          </cell>
          <cell r="DP189" t="str">
            <v>-</v>
          </cell>
          <cell r="DQ189">
            <v>0</v>
          </cell>
          <cell r="DR189" t="str">
            <v>-</v>
          </cell>
          <cell r="DS189">
            <v>0</v>
          </cell>
          <cell r="DT189" t="str">
            <v>-</v>
          </cell>
          <cell r="DU189">
            <v>0</v>
          </cell>
          <cell r="DV189" t="str">
            <v>-</v>
          </cell>
          <cell r="DW189">
            <v>0</v>
          </cell>
          <cell r="DX189" t="str">
            <v>-</v>
          </cell>
          <cell r="DY189">
            <v>10</v>
          </cell>
        </row>
        <row r="190">
          <cell r="C190">
            <v>700000515</v>
          </cell>
          <cell r="D190" t="str">
            <v>SECTOR PRUEBAS CORA</v>
          </cell>
          <cell r="E190">
            <v>2025</v>
          </cell>
          <cell r="F190">
            <v>202515</v>
          </cell>
          <cell r="G190">
            <v>0</v>
          </cell>
          <cell r="H190" t="str">
            <v>-</v>
          </cell>
          <cell r="I190">
            <v>0</v>
          </cell>
          <cell r="J190" t="str">
            <v>-</v>
          </cell>
          <cell r="K190">
            <v>0</v>
          </cell>
          <cell r="L190" t="str">
            <v>-</v>
          </cell>
          <cell r="M190">
            <v>0</v>
          </cell>
          <cell r="N190" t="str">
            <v>-</v>
          </cell>
          <cell r="O190">
            <v>0</v>
          </cell>
          <cell r="P190" t="str">
            <v>-</v>
          </cell>
          <cell r="Q190">
            <v>0</v>
          </cell>
          <cell r="R190" t="str">
            <v>-</v>
          </cell>
          <cell r="S190">
            <v>0</v>
          </cell>
          <cell r="T190" t="str">
            <v>-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 t="str">
            <v>-</v>
          </cell>
          <cell r="Z190" t="str">
            <v>-</v>
          </cell>
          <cell r="AA190">
            <v>0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>
            <v>0</v>
          </cell>
          <cell r="AH190" t="str">
            <v>-</v>
          </cell>
          <cell r="AI190" t="str">
            <v>-</v>
          </cell>
          <cell r="AJ190" t="str">
            <v>-</v>
          </cell>
          <cell r="AK190">
            <v>0</v>
          </cell>
          <cell r="AL190" t="str">
            <v>-</v>
          </cell>
          <cell r="AM190">
            <v>0</v>
          </cell>
          <cell r="AN190" t="str">
            <v>-</v>
          </cell>
          <cell r="AO190">
            <v>0</v>
          </cell>
          <cell r="AP190" t="str">
            <v>-</v>
          </cell>
          <cell r="AQ190">
            <v>0</v>
          </cell>
          <cell r="AR190" t="str">
            <v>-</v>
          </cell>
          <cell r="AS190">
            <v>0</v>
          </cell>
          <cell r="AT190" t="str">
            <v>-</v>
          </cell>
          <cell r="AU190">
            <v>0</v>
          </cell>
          <cell r="AV190" t="str">
            <v>-</v>
          </cell>
          <cell r="AW190">
            <v>0</v>
          </cell>
          <cell r="AX190" t="str">
            <v>-</v>
          </cell>
          <cell r="AY190" t="str">
            <v>-</v>
          </cell>
          <cell r="AZ190" t="str">
            <v>-</v>
          </cell>
          <cell r="BA190">
            <v>0</v>
          </cell>
          <cell r="BB190" t="str">
            <v>-</v>
          </cell>
          <cell r="BC190">
            <v>0</v>
          </cell>
          <cell r="BD190" t="str">
            <v>-</v>
          </cell>
          <cell r="BE190" t="str">
            <v>-</v>
          </cell>
          <cell r="BF190" t="str">
            <v>-</v>
          </cell>
          <cell r="BG190">
            <v>0</v>
          </cell>
          <cell r="BH190" t="str">
            <v>-</v>
          </cell>
          <cell r="BI190">
            <v>0</v>
          </cell>
          <cell r="BJ190" t="str">
            <v>-</v>
          </cell>
          <cell r="BK190">
            <v>0</v>
          </cell>
          <cell r="BL190" t="str">
            <v>-</v>
          </cell>
          <cell r="BM190">
            <v>0</v>
          </cell>
          <cell r="BN190" t="str">
            <v>-</v>
          </cell>
          <cell r="BO190">
            <v>0</v>
          </cell>
          <cell r="BP190" t="str">
            <v>-</v>
          </cell>
          <cell r="BQ190">
            <v>0</v>
          </cell>
          <cell r="BR190" t="str">
            <v>-</v>
          </cell>
          <cell r="BS190">
            <v>0</v>
          </cell>
          <cell r="BT190" t="str">
            <v>-</v>
          </cell>
          <cell r="BU190">
            <v>0</v>
          </cell>
          <cell r="BV190" t="str">
            <v>-</v>
          </cell>
          <cell r="BW190">
            <v>0</v>
          </cell>
          <cell r="BX190" t="str">
            <v>-</v>
          </cell>
          <cell r="BY190">
            <v>0</v>
          </cell>
          <cell r="BZ190" t="str">
            <v>-</v>
          </cell>
          <cell r="CA190">
            <v>0</v>
          </cell>
          <cell r="CB190" t="str">
            <v>-</v>
          </cell>
          <cell r="CC190">
            <v>0</v>
          </cell>
          <cell r="CD190" t="str">
            <v>-</v>
          </cell>
          <cell r="CE190">
            <v>0</v>
          </cell>
          <cell r="CF190" t="str">
            <v>-</v>
          </cell>
          <cell r="CG190">
            <v>0</v>
          </cell>
          <cell r="CH190" t="str">
            <v>-</v>
          </cell>
          <cell r="CI190">
            <v>0</v>
          </cell>
          <cell r="CJ190" t="str">
            <v>-</v>
          </cell>
          <cell r="CK190">
            <v>0</v>
          </cell>
          <cell r="CL190" t="str">
            <v>-</v>
          </cell>
          <cell r="CM190">
            <v>0</v>
          </cell>
          <cell r="CN190" t="str">
            <v>-</v>
          </cell>
          <cell r="CO190">
            <v>0</v>
          </cell>
          <cell r="CP190" t="str">
            <v>-</v>
          </cell>
          <cell r="CQ190">
            <v>0</v>
          </cell>
          <cell r="CR190" t="str">
            <v>-</v>
          </cell>
          <cell r="CS190">
            <v>0</v>
          </cell>
          <cell r="CT190" t="str">
            <v>-</v>
          </cell>
          <cell r="CU190">
            <v>0</v>
          </cell>
          <cell r="CV190" t="str">
            <v>-</v>
          </cell>
          <cell r="CW190">
            <v>0</v>
          </cell>
          <cell r="CX190" t="str">
            <v>-</v>
          </cell>
          <cell r="CY190">
            <v>0</v>
          </cell>
          <cell r="CZ190" t="str">
            <v>-</v>
          </cell>
          <cell r="DA190">
            <v>0</v>
          </cell>
          <cell r="DB190" t="str">
            <v>-</v>
          </cell>
          <cell r="DC190">
            <v>0</v>
          </cell>
          <cell r="DD190" t="str">
            <v>-</v>
          </cell>
          <cell r="DE190">
            <v>0</v>
          </cell>
          <cell r="DF190" t="str">
            <v>-</v>
          </cell>
          <cell r="DG190">
            <v>0</v>
          </cell>
          <cell r="DH190" t="str">
            <v>-</v>
          </cell>
          <cell r="DI190">
            <v>0</v>
          </cell>
          <cell r="DJ190" t="str">
            <v>-</v>
          </cell>
          <cell r="DK190">
            <v>0</v>
          </cell>
          <cell r="DL190" t="str">
            <v>-</v>
          </cell>
          <cell r="DM190">
            <v>0</v>
          </cell>
          <cell r="DN190" t="str">
            <v>-</v>
          </cell>
          <cell r="DO190">
            <v>0</v>
          </cell>
          <cell r="DP190" t="str">
            <v>-</v>
          </cell>
          <cell r="DQ190">
            <v>0</v>
          </cell>
          <cell r="DR190" t="str">
            <v>-</v>
          </cell>
          <cell r="DS190">
            <v>0</v>
          </cell>
          <cell r="DT190" t="str">
            <v>-</v>
          </cell>
          <cell r="DU190">
            <v>0</v>
          </cell>
          <cell r="DV190" t="str">
            <v>-</v>
          </cell>
          <cell r="DW190">
            <v>0</v>
          </cell>
          <cell r="DX190" t="str">
            <v>-</v>
          </cell>
          <cell r="DY190">
            <v>0</v>
          </cell>
        </row>
        <row r="191">
          <cell r="C191">
            <v>700000516</v>
          </cell>
          <cell r="D191" t="str">
            <v>SECTOR PUEBAS CORA</v>
          </cell>
          <cell r="E191">
            <v>2025</v>
          </cell>
          <cell r="F191">
            <v>202515</v>
          </cell>
          <cell r="G191">
            <v>4</v>
          </cell>
          <cell r="H191" t="str">
            <v>-</v>
          </cell>
          <cell r="I191">
            <v>1</v>
          </cell>
          <cell r="J191" t="str">
            <v>-</v>
          </cell>
          <cell r="K191">
            <v>0</v>
          </cell>
          <cell r="L191" t="str">
            <v>-</v>
          </cell>
          <cell r="M191">
            <v>0</v>
          </cell>
          <cell r="N191" t="str">
            <v>-</v>
          </cell>
          <cell r="O191">
            <v>0</v>
          </cell>
          <cell r="P191" t="str">
            <v>-</v>
          </cell>
          <cell r="Q191">
            <v>0</v>
          </cell>
          <cell r="R191" t="str">
            <v>-</v>
          </cell>
          <cell r="S191">
            <v>0</v>
          </cell>
          <cell r="T191" t="str">
            <v>-</v>
          </cell>
          <cell r="U191">
            <v>0</v>
          </cell>
          <cell r="V191" t="str">
            <v>-</v>
          </cell>
          <cell r="W191">
            <v>0</v>
          </cell>
          <cell r="X191" t="str">
            <v>-</v>
          </cell>
          <cell r="Y191" t="str">
            <v>-</v>
          </cell>
          <cell r="Z191" t="str">
            <v>-</v>
          </cell>
          <cell r="AA191">
            <v>0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>
            <v>0</v>
          </cell>
          <cell r="AH191" t="str">
            <v>-</v>
          </cell>
          <cell r="AI191" t="str">
            <v>-</v>
          </cell>
          <cell r="AJ191" t="str">
            <v>-</v>
          </cell>
          <cell r="AK191">
            <v>0</v>
          </cell>
          <cell r="AL191" t="str">
            <v>-</v>
          </cell>
          <cell r="AM191">
            <v>0</v>
          </cell>
          <cell r="AN191" t="str">
            <v>-</v>
          </cell>
          <cell r="AO191">
            <v>0</v>
          </cell>
          <cell r="AP191" t="str">
            <v>-</v>
          </cell>
          <cell r="AQ191">
            <v>0</v>
          </cell>
          <cell r="AR191" t="str">
            <v>-</v>
          </cell>
          <cell r="AS191">
            <v>0</v>
          </cell>
          <cell r="AT191" t="str">
            <v>-</v>
          </cell>
          <cell r="AU191">
            <v>0</v>
          </cell>
          <cell r="AV191" t="str">
            <v>-</v>
          </cell>
          <cell r="AW191">
            <v>0</v>
          </cell>
          <cell r="AX191" t="str">
            <v>-</v>
          </cell>
          <cell r="AY191" t="str">
            <v>-</v>
          </cell>
          <cell r="AZ191" t="str">
            <v>-</v>
          </cell>
          <cell r="BA191">
            <v>0</v>
          </cell>
          <cell r="BB191" t="str">
            <v>-</v>
          </cell>
          <cell r="BC191">
            <v>0</v>
          </cell>
          <cell r="BD191" t="str">
            <v>-</v>
          </cell>
          <cell r="BE191" t="str">
            <v>-</v>
          </cell>
          <cell r="BF191" t="str">
            <v>-</v>
          </cell>
          <cell r="BG191">
            <v>0</v>
          </cell>
          <cell r="BH191" t="str">
            <v>-</v>
          </cell>
          <cell r="BI191">
            <v>0</v>
          </cell>
          <cell r="BJ191" t="str">
            <v>-</v>
          </cell>
          <cell r="BK191">
            <v>0</v>
          </cell>
          <cell r="BL191" t="str">
            <v>-</v>
          </cell>
          <cell r="BM191">
            <v>0</v>
          </cell>
          <cell r="BN191" t="str">
            <v>-</v>
          </cell>
          <cell r="BO191">
            <v>0</v>
          </cell>
          <cell r="BP191" t="str">
            <v>-</v>
          </cell>
          <cell r="BQ191">
            <v>0</v>
          </cell>
          <cell r="BR191" t="str">
            <v>-</v>
          </cell>
          <cell r="BS191">
            <v>0</v>
          </cell>
          <cell r="BT191" t="str">
            <v>-</v>
          </cell>
          <cell r="BU191">
            <v>0</v>
          </cell>
          <cell r="BV191" t="str">
            <v>-</v>
          </cell>
          <cell r="BW191">
            <v>0</v>
          </cell>
          <cell r="BX191" t="str">
            <v>-</v>
          </cell>
          <cell r="BY191">
            <v>2</v>
          </cell>
          <cell r="BZ191" t="str">
            <v>-</v>
          </cell>
          <cell r="CA191">
            <v>0</v>
          </cell>
          <cell r="CB191" t="str">
            <v>-</v>
          </cell>
          <cell r="CC191">
            <v>1</v>
          </cell>
          <cell r="CD191" t="str">
            <v>-</v>
          </cell>
          <cell r="CE191">
            <v>1</v>
          </cell>
          <cell r="CF191" t="str">
            <v>-</v>
          </cell>
          <cell r="CG191">
            <v>0</v>
          </cell>
          <cell r="CH191" t="str">
            <v>-</v>
          </cell>
          <cell r="CI191">
            <v>0</v>
          </cell>
          <cell r="CJ191" t="str">
            <v>-</v>
          </cell>
          <cell r="CK191">
            <v>0</v>
          </cell>
          <cell r="CL191" t="str">
            <v>-</v>
          </cell>
          <cell r="CM191">
            <v>0</v>
          </cell>
          <cell r="CN191" t="str">
            <v>-</v>
          </cell>
          <cell r="CO191">
            <v>0</v>
          </cell>
          <cell r="CP191" t="str">
            <v>-</v>
          </cell>
          <cell r="CQ191">
            <v>0</v>
          </cell>
          <cell r="CR191" t="str">
            <v>-</v>
          </cell>
          <cell r="CS191">
            <v>0</v>
          </cell>
          <cell r="CT191" t="str">
            <v>-</v>
          </cell>
          <cell r="CU191">
            <v>0</v>
          </cell>
          <cell r="CV191" t="str">
            <v>-</v>
          </cell>
          <cell r="CW191">
            <v>0</v>
          </cell>
          <cell r="CX191" t="str">
            <v>-</v>
          </cell>
          <cell r="CY191">
            <v>4</v>
          </cell>
          <cell r="CZ191" t="str">
            <v>-</v>
          </cell>
          <cell r="DA191">
            <v>0</v>
          </cell>
          <cell r="DB191" t="str">
            <v>-</v>
          </cell>
          <cell r="DC191">
            <v>0</v>
          </cell>
          <cell r="DD191" t="str">
            <v>-</v>
          </cell>
          <cell r="DE191">
            <v>0</v>
          </cell>
          <cell r="DF191" t="str">
            <v>-</v>
          </cell>
          <cell r="DG191">
            <v>0</v>
          </cell>
          <cell r="DH191" t="str">
            <v>-</v>
          </cell>
          <cell r="DI191">
            <v>0</v>
          </cell>
          <cell r="DJ191" t="str">
            <v>-</v>
          </cell>
          <cell r="DK191">
            <v>2</v>
          </cell>
          <cell r="DL191" t="str">
            <v>-</v>
          </cell>
          <cell r="DM191">
            <v>1</v>
          </cell>
          <cell r="DN191" t="str">
            <v>-</v>
          </cell>
          <cell r="DO191">
            <v>1</v>
          </cell>
          <cell r="DP191" t="str">
            <v>-</v>
          </cell>
          <cell r="DQ191">
            <v>0</v>
          </cell>
          <cell r="DR191" t="str">
            <v>-</v>
          </cell>
          <cell r="DS191">
            <v>0</v>
          </cell>
          <cell r="DT191" t="str">
            <v>-</v>
          </cell>
          <cell r="DU191">
            <v>0</v>
          </cell>
          <cell r="DV191" t="str">
            <v>-</v>
          </cell>
          <cell r="DW191">
            <v>0</v>
          </cell>
          <cell r="DX191" t="str">
            <v>-</v>
          </cell>
          <cell r="DY191">
            <v>0</v>
          </cell>
        </row>
        <row r="192">
          <cell r="C192">
            <v>700000517</v>
          </cell>
          <cell r="D192" t="str">
            <v>SECTOR CORA KITS</v>
          </cell>
          <cell r="E192">
            <v>2025</v>
          </cell>
          <cell r="F192">
            <v>202515</v>
          </cell>
          <cell r="G192">
            <v>0</v>
          </cell>
          <cell r="H192" t="str">
            <v>-</v>
          </cell>
          <cell r="I192">
            <v>0</v>
          </cell>
          <cell r="J192" t="str">
            <v>-</v>
          </cell>
          <cell r="K192">
            <v>0</v>
          </cell>
          <cell r="L192" t="str">
            <v>-</v>
          </cell>
          <cell r="M192">
            <v>0</v>
          </cell>
          <cell r="N192" t="str">
            <v>-</v>
          </cell>
          <cell r="O192">
            <v>0</v>
          </cell>
          <cell r="P192" t="str">
            <v>-</v>
          </cell>
          <cell r="Q192">
            <v>0</v>
          </cell>
          <cell r="R192" t="str">
            <v>-</v>
          </cell>
          <cell r="S192">
            <v>0</v>
          </cell>
          <cell r="T192" t="str">
            <v>-</v>
          </cell>
          <cell r="U192">
            <v>0</v>
          </cell>
          <cell r="V192" t="str">
            <v>-</v>
          </cell>
          <cell r="W192">
            <v>0</v>
          </cell>
          <cell r="X192" t="str">
            <v>-</v>
          </cell>
          <cell r="Y192" t="str">
            <v>-</v>
          </cell>
          <cell r="Z192" t="str">
            <v>-</v>
          </cell>
          <cell r="AA192">
            <v>0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>
            <v>0</v>
          </cell>
          <cell r="AH192" t="str">
            <v>-</v>
          </cell>
          <cell r="AI192" t="str">
            <v>-</v>
          </cell>
          <cell r="AJ192" t="str">
            <v>-</v>
          </cell>
          <cell r="AK192">
            <v>0</v>
          </cell>
          <cell r="AL192" t="str">
            <v>-</v>
          </cell>
          <cell r="AM192">
            <v>0</v>
          </cell>
          <cell r="AN192" t="str">
            <v>-</v>
          </cell>
          <cell r="AO192">
            <v>0</v>
          </cell>
          <cell r="AP192" t="str">
            <v>-</v>
          </cell>
          <cell r="AQ192">
            <v>0</v>
          </cell>
          <cell r="AR192" t="str">
            <v>-</v>
          </cell>
          <cell r="AS192">
            <v>0</v>
          </cell>
          <cell r="AT192" t="str">
            <v>-</v>
          </cell>
          <cell r="AU192">
            <v>0</v>
          </cell>
          <cell r="AV192" t="str">
            <v>-</v>
          </cell>
          <cell r="AW192">
            <v>0</v>
          </cell>
          <cell r="AX192" t="str">
            <v>-</v>
          </cell>
          <cell r="AY192" t="str">
            <v>-</v>
          </cell>
          <cell r="AZ192" t="str">
            <v>-</v>
          </cell>
          <cell r="BA192">
            <v>0</v>
          </cell>
          <cell r="BB192" t="str">
            <v>-</v>
          </cell>
          <cell r="BC192">
            <v>0</v>
          </cell>
          <cell r="BD192" t="str">
            <v>-</v>
          </cell>
          <cell r="BE192" t="str">
            <v>-</v>
          </cell>
          <cell r="BF192" t="str">
            <v>-</v>
          </cell>
          <cell r="BG192">
            <v>0</v>
          </cell>
          <cell r="BH192" t="str">
            <v>-</v>
          </cell>
          <cell r="BI192">
            <v>0</v>
          </cell>
          <cell r="BJ192" t="str">
            <v>-</v>
          </cell>
          <cell r="BK192">
            <v>0</v>
          </cell>
          <cell r="BL192" t="str">
            <v>-</v>
          </cell>
          <cell r="BM192">
            <v>0</v>
          </cell>
          <cell r="BN192" t="str">
            <v>-</v>
          </cell>
          <cell r="BO192">
            <v>0</v>
          </cell>
          <cell r="BP192" t="str">
            <v>-</v>
          </cell>
          <cell r="BQ192">
            <v>0</v>
          </cell>
          <cell r="BR192" t="str">
            <v>-</v>
          </cell>
          <cell r="BS192">
            <v>0</v>
          </cell>
          <cell r="BT192" t="str">
            <v>-</v>
          </cell>
          <cell r="BU192">
            <v>0</v>
          </cell>
          <cell r="BV192" t="str">
            <v>-</v>
          </cell>
          <cell r="BW192">
            <v>0</v>
          </cell>
          <cell r="BX192" t="str">
            <v>-</v>
          </cell>
          <cell r="BY192">
            <v>0</v>
          </cell>
          <cell r="BZ192" t="str">
            <v>-</v>
          </cell>
          <cell r="CA192">
            <v>0</v>
          </cell>
          <cell r="CB192" t="str">
            <v>-</v>
          </cell>
          <cell r="CC192">
            <v>0</v>
          </cell>
          <cell r="CD192" t="str">
            <v>-</v>
          </cell>
          <cell r="CE192">
            <v>0</v>
          </cell>
          <cell r="CF192" t="str">
            <v>-</v>
          </cell>
          <cell r="CG192">
            <v>0</v>
          </cell>
          <cell r="CH192" t="str">
            <v>-</v>
          </cell>
          <cell r="CI192">
            <v>0</v>
          </cell>
          <cell r="CJ192" t="str">
            <v>-</v>
          </cell>
          <cell r="CK192">
            <v>0</v>
          </cell>
          <cell r="CL192" t="str">
            <v>-</v>
          </cell>
          <cell r="CM192">
            <v>0</v>
          </cell>
          <cell r="CN192" t="str">
            <v>-</v>
          </cell>
          <cell r="CO192">
            <v>0</v>
          </cell>
          <cell r="CP192" t="str">
            <v>-</v>
          </cell>
          <cell r="CQ192">
            <v>0</v>
          </cell>
          <cell r="CR192" t="str">
            <v>-</v>
          </cell>
          <cell r="CS192">
            <v>0</v>
          </cell>
          <cell r="CT192" t="str">
            <v>-</v>
          </cell>
          <cell r="CU192">
            <v>0</v>
          </cell>
          <cell r="CV192" t="str">
            <v>-</v>
          </cell>
          <cell r="CW192">
            <v>0</v>
          </cell>
          <cell r="CX192" t="str">
            <v>-</v>
          </cell>
          <cell r="CY192">
            <v>0</v>
          </cell>
          <cell r="CZ192" t="str">
            <v>-</v>
          </cell>
          <cell r="DA192">
            <v>0</v>
          </cell>
          <cell r="DB192" t="str">
            <v>-</v>
          </cell>
          <cell r="DC192">
            <v>0</v>
          </cell>
          <cell r="DD192" t="str">
            <v>-</v>
          </cell>
          <cell r="DE192">
            <v>0</v>
          </cell>
          <cell r="DF192" t="str">
            <v>-</v>
          </cell>
          <cell r="DG192">
            <v>0</v>
          </cell>
          <cell r="DH192" t="str">
            <v>-</v>
          </cell>
          <cell r="DI192">
            <v>0</v>
          </cell>
          <cell r="DJ192" t="str">
            <v>-</v>
          </cell>
          <cell r="DK192">
            <v>0</v>
          </cell>
          <cell r="DL192" t="str">
            <v>-</v>
          </cell>
          <cell r="DM192">
            <v>0</v>
          </cell>
          <cell r="DN192" t="str">
            <v>-</v>
          </cell>
          <cell r="DO192">
            <v>0</v>
          </cell>
          <cell r="DP192" t="str">
            <v>-</v>
          </cell>
          <cell r="DQ192">
            <v>0</v>
          </cell>
          <cell r="DR192" t="str">
            <v>-</v>
          </cell>
          <cell r="DS192">
            <v>0</v>
          </cell>
          <cell r="DT192" t="str">
            <v>-</v>
          </cell>
          <cell r="DU192">
            <v>0</v>
          </cell>
          <cell r="DV192" t="str">
            <v>-</v>
          </cell>
          <cell r="DW192">
            <v>0</v>
          </cell>
          <cell r="DX192" t="str">
            <v>-</v>
          </cell>
          <cell r="DY192">
            <v>0</v>
          </cell>
        </row>
        <row r="193">
          <cell r="C193">
            <v>700000520</v>
          </cell>
          <cell r="D193" t="str">
            <v>SECTOR PACÍFICO TUMACO</v>
          </cell>
          <cell r="E193">
            <v>2025</v>
          </cell>
          <cell r="F193">
            <v>202515</v>
          </cell>
          <cell r="G193">
            <v>635</v>
          </cell>
          <cell r="H193">
            <v>689</v>
          </cell>
          <cell r="I193">
            <v>208</v>
          </cell>
          <cell r="J193" t="str">
            <v>-</v>
          </cell>
          <cell r="K193">
            <v>6</v>
          </cell>
          <cell r="L193">
            <v>0</v>
          </cell>
          <cell r="M193">
            <v>79</v>
          </cell>
          <cell r="N193">
            <v>303</v>
          </cell>
          <cell r="O193">
            <v>0</v>
          </cell>
          <cell r="P193" t="str">
            <v>-</v>
          </cell>
          <cell r="Q193">
            <v>0</v>
          </cell>
          <cell r="R193" t="str">
            <v>-</v>
          </cell>
          <cell r="S193">
            <v>1</v>
          </cell>
          <cell r="T193" t="str">
            <v>-</v>
          </cell>
          <cell r="U193">
            <v>78</v>
          </cell>
          <cell r="V193" t="str">
            <v>-</v>
          </cell>
          <cell r="W193">
            <v>1</v>
          </cell>
          <cell r="X193" t="str">
            <v>-</v>
          </cell>
          <cell r="Y193" t="str">
            <v>-</v>
          </cell>
          <cell r="Z193" t="str">
            <v>-</v>
          </cell>
          <cell r="AA193">
            <v>67</v>
          </cell>
          <cell r="AB193" t="str">
            <v>-</v>
          </cell>
          <cell r="AC193" t="str">
            <v>-</v>
          </cell>
          <cell r="AD193" t="str">
            <v>-</v>
          </cell>
          <cell r="AE193" t="str">
            <v>-</v>
          </cell>
          <cell r="AF193" t="str">
            <v>-</v>
          </cell>
          <cell r="AG193">
            <v>41</v>
          </cell>
          <cell r="AH193" t="str">
            <v>-</v>
          </cell>
          <cell r="AI193" t="str">
            <v>-</v>
          </cell>
          <cell r="AJ193" t="str">
            <v>-</v>
          </cell>
          <cell r="AK193">
            <v>12</v>
          </cell>
          <cell r="AL193" t="str">
            <v>-</v>
          </cell>
          <cell r="AM193">
            <v>12.440944881889763</v>
          </cell>
          <cell r="AN193">
            <v>44</v>
          </cell>
          <cell r="AO193">
            <v>29</v>
          </cell>
          <cell r="AP193" t="str">
            <v>-</v>
          </cell>
          <cell r="AQ193">
            <v>22</v>
          </cell>
          <cell r="AR193" t="str">
            <v>-</v>
          </cell>
          <cell r="AS193">
            <v>0</v>
          </cell>
          <cell r="AT193" t="str">
            <v>-</v>
          </cell>
          <cell r="AU193">
            <v>13</v>
          </cell>
          <cell r="AV193" t="str">
            <v>-</v>
          </cell>
          <cell r="AW193">
            <v>3</v>
          </cell>
          <cell r="AX193" t="str">
            <v>-</v>
          </cell>
          <cell r="AY193" t="str">
            <v>-</v>
          </cell>
          <cell r="AZ193" t="str">
            <v>-</v>
          </cell>
          <cell r="BA193">
            <v>73</v>
          </cell>
          <cell r="BB193" t="str">
            <v>-</v>
          </cell>
          <cell r="BC193">
            <v>11.496062992125983</v>
          </cell>
          <cell r="BD193" t="str">
            <v>-</v>
          </cell>
          <cell r="BE193" t="str">
            <v>-</v>
          </cell>
          <cell r="BF193" t="str">
            <v>-</v>
          </cell>
          <cell r="BG193">
            <v>485351.74</v>
          </cell>
          <cell r="BH193">
            <v>382977</v>
          </cell>
          <cell r="BI193">
            <v>38342787.799999997</v>
          </cell>
          <cell r="BJ193">
            <v>116041939</v>
          </cell>
          <cell r="BK193">
            <v>38162304</v>
          </cell>
          <cell r="BL193" t="str">
            <v>-</v>
          </cell>
          <cell r="BM193">
            <v>180483.8</v>
          </cell>
          <cell r="BN193" t="str">
            <v>-</v>
          </cell>
          <cell r="BO193">
            <v>27401739.800000001</v>
          </cell>
          <cell r="BP193" t="str">
            <v>-</v>
          </cell>
          <cell r="BQ193">
            <v>180483.8</v>
          </cell>
          <cell r="BR193" t="str">
            <v>-</v>
          </cell>
          <cell r="BS193">
            <v>60</v>
          </cell>
          <cell r="BT193" t="str">
            <v>-</v>
          </cell>
          <cell r="BU193">
            <v>27221256</v>
          </cell>
          <cell r="BV193" t="str">
            <v>-</v>
          </cell>
          <cell r="BW193">
            <v>51</v>
          </cell>
          <cell r="BX193" t="str">
            <v>-</v>
          </cell>
          <cell r="BY193">
            <v>240</v>
          </cell>
          <cell r="BZ193" t="str">
            <v>-</v>
          </cell>
          <cell r="CA193">
            <v>9855085</v>
          </cell>
          <cell r="CB193" t="str">
            <v>-</v>
          </cell>
          <cell r="CC193">
            <v>289</v>
          </cell>
          <cell r="CD193" t="str">
            <v>-</v>
          </cell>
          <cell r="CE193">
            <v>175</v>
          </cell>
          <cell r="CF193" t="str">
            <v>-</v>
          </cell>
          <cell r="CG193">
            <v>0</v>
          </cell>
          <cell r="CH193" t="str">
            <v>-</v>
          </cell>
          <cell r="CI193">
            <v>41</v>
          </cell>
          <cell r="CJ193" t="str">
            <v>-</v>
          </cell>
          <cell r="CK193">
            <v>5</v>
          </cell>
          <cell r="CL193" t="str">
            <v>-</v>
          </cell>
          <cell r="CM193">
            <v>1085963</v>
          </cell>
          <cell r="CN193" t="str">
            <v>-</v>
          </cell>
          <cell r="CO193">
            <v>10941048</v>
          </cell>
          <cell r="CP193" t="str">
            <v>-</v>
          </cell>
          <cell r="CQ193">
            <v>0</v>
          </cell>
          <cell r="CR193" t="str">
            <v>-</v>
          </cell>
          <cell r="CS193">
            <v>-25</v>
          </cell>
          <cell r="CT193" t="str">
            <v>-</v>
          </cell>
          <cell r="CU193">
            <v>354</v>
          </cell>
          <cell r="CV193" t="str">
            <v>-</v>
          </cell>
          <cell r="CW193">
            <v>87</v>
          </cell>
          <cell r="CX193" t="str">
            <v>-</v>
          </cell>
          <cell r="CY193">
            <v>115</v>
          </cell>
          <cell r="CZ193" t="str">
            <v>-</v>
          </cell>
          <cell r="DA193">
            <v>54</v>
          </cell>
          <cell r="DB193" t="str">
            <v>-</v>
          </cell>
          <cell r="DC193">
            <v>36</v>
          </cell>
          <cell r="DD193" t="str">
            <v>-</v>
          </cell>
          <cell r="DE193">
            <v>25</v>
          </cell>
          <cell r="DF193" t="str">
            <v>-</v>
          </cell>
          <cell r="DG193">
            <v>115</v>
          </cell>
          <cell r="DH193" t="str">
            <v>-</v>
          </cell>
          <cell r="DI193">
            <v>0</v>
          </cell>
          <cell r="DJ193" t="str">
            <v>-</v>
          </cell>
          <cell r="DK193">
            <v>184</v>
          </cell>
          <cell r="DL193" t="str">
            <v>-</v>
          </cell>
          <cell r="DM193">
            <v>243</v>
          </cell>
          <cell r="DN193" t="str">
            <v>-</v>
          </cell>
          <cell r="DO193">
            <v>164</v>
          </cell>
          <cell r="DP193" t="str">
            <v>-</v>
          </cell>
          <cell r="DQ193">
            <v>0</v>
          </cell>
          <cell r="DR193" t="str">
            <v>-</v>
          </cell>
          <cell r="DS193">
            <v>39</v>
          </cell>
          <cell r="DT193" t="str">
            <v>-</v>
          </cell>
          <cell r="DU193">
            <v>5</v>
          </cell>
          <cell r="DV193" t="str">
            <v>-</v>
          </cell>
          <cell r="DW193">
            <v>0</v>
          </cell>
          <cell r="DX193" t="str">
            <v>-</v>
          </cell>
          <cell r="DY193">
            <v>0</v>
          </cell>
        </row>
        <row r="194">
          <cell r="C194">
            <v>700000998</v>
          </cell>
          <cell r="D194" t="str">
            <v>SETOR PRUEBAS_LEGO</v>
          </cell>
          <cell r="E194">
            <v>2025</v>
          </cell>
          <cell r="F194">
            <v>202515</v>
          </cell>
          <cell r="G194" t="str">
            <v>-</v>
          </cell>
          <cell r="H194" t="str">
            <v>-</v>
          </cell>
          <cell r="I194" t="str">
            <v>-</v>
          </cell>
          <cell r="J194" t="str">
            <v>-</v>
          </cell>
          <cell r="K194" t="str">
            <v>-</v>
          </cell>
          <cell r="L194" t="str">
            <v>-</v>
          </cell>
          <cell r="M194" t="str">
            <v>-</v>
          </cell>
          <cell r="N194" t="str">
            <v>-</v>
          </cell>
          <cell r="O194" t="str">
            <v>-</v>
          </cell>
          <cell r="P194" t="str">
            <v>-</v>
          </cell>
          <cell r="Q194" t="str">
            <v>-</v>
          </cell>
          <cell r="R194" t="str">
            <v>-</v>
          </cell>
          <cell r="S194" t="str">
            <v>-</v>
          </cell>
          <cell r="T194" t="str">
            <v>-</v>
          </cell>
          <cell r="U194" t="str">
            <v>-</v>
          </cell>
          <cell r="V194" t="str">
            <v>-</v>
          </cell>
          <cell r="W194" t="str">
            <v>-</v>
          </cell>
          <cell r="X194" t="str">
            <v>-</v>
          </cell>
          <cell r="Y194" t="str">
            <v>-</v>
          </cell>
          <cell r="Z194" t="str">
            <v>-</v>
          </cell>
          <cell r="AA194" t="str">
            <v>-</v>
          </cell>
          <cell r="AB194" t="str">
            <v>-</v>
          </cell>
          <cell r="AC194" t="str">
            <v>-</v>
          </cell>
          <cell r="AD194" t="str">
            <v>-</v>
          </cell>
          <cell r="AE194" t="str">
            <v>-</v>
          </cell>
          <cell r="AF194" t="str">
            <v>-</v>
          </cell>
          <cell r="AG194" t="str">
            <v>-</v>
          </cell>
          <cell r="AH194" t="str">
            <v>-</v>
          </cell>
          <cell r="AI194" t="str">
            <v>-</v>
          </cell>
          <cell r="AJ194" t="str">
            <v>-</v>
          </cell>
          <cell r="AK194" t="str">
            <v>-</v>
          </cell>
          <cell r="AL194" t="str">
            <v>-</v>
          </cell>
          <cell r="AM194" t="str">
            <v>-</v>
          </cell>
          <cell r="AN194" t="str">
            <v>-</v>
          </cell>
          <cell r="AO194" t="str">
            <v>-</v>
          </cell>
          <cell r="AP194" t="str">
            <v>-</v>
          </cell>
          <cell r="AQ194" t="str">
            <v>-</v>
          </cell>
          <cell r="AR194" t="str">
            <v>-</v>
          </cell>
          <cell r="AS194" t="str">
            <v>-</v>
          </cell>
          <cell r="AT194" t="str">
            <v>-</v>
          </cell>
          <cell r="AU194" t="str">
            <v>-</v>
          </cell>
          <cell r="AV194" t="str">
            <v>-</v>
          </cell>
          <cell r="AW194" t="str">
            <v>-</v>
          </cell>
          <cell r="AX194" t="str">
            <v>-</v>
          </cell>
          <cell r="AY194" t="str">
            <v>-</v>
          </cell>
          <cell r="AZ194" t="str">
            <v>-</v>
          </cell>
          <cell r="BA194" t="str">
            <v>-</v>
          </cell>
          <cell r="BB194" t="str">
            <v>-</v>
          </cell>
          <cell r="BC194" t="str">
            <v>-</v>
          </cell>
          <cell r="BD194" t="str">
            <v>-</v>
          </cell>
          <cell r="BE194" t="str">
            <v>-</v>
          </cell>
          <cell r="BF194" t="str">
            <v>-</v>
          </cell>
          <cell r="BG194" t="str">
            <v>-</v>
          </cell>
          <cell r="BH194" t="str">
            <v>-</v>
          </cell>
          <cell r="BI194" t="str">
            <v>-</v>
          </cell>
          <cell r="BJ194" t="str">
            <v>-</v>
          </cell>
          <cell r="BK194" t="str">
            <v>-</v>
          </cell>
          <cell r="BL194" t="str">
            <v>-</v>
          </cell>
          <cell r="BM194" t="str">
            <v>-</v>
          </cell>
          <cell r="BN194" t="str">
            <v>-</v>
          </cell>
          <cell r="BO194" t="str">
            <v>-</v>
          </cell>
          <cell r="BP194" t="str">
            <v>-</v>
          </cell>
          <cell r="BQ194" t="str">
            <v>-</v>
          </cell>
          <cell r="BR194" t="str">
            <v>-</v>
          </cell>
          <cell r="BS194" t="str">
            <v>-</v>
          </cell>
          <cell r="BT194" t="str">
            <v>-</v>
          </cell>
          <cell r="BU194" t="str">
            <v>-</v>
          </cell>
          <cell r="BV194" t="str">
            <v>-</v>
          </cell>
          <cell r="BW194" t="str">
            <v>-</v>
          </cell>
          <cell r="BX194" t="str">
            <v>-</v>
          </cell>
          <cell r="BY194" t="str">
            <v>-</v>
          </cell>
          <cell r="BZ194" t="str">
            <v>-</v>
          </cell>
          <cell r="CA194" t="str">
            <v>-</v>
          </cell>
          <cell r="CB194" t="str">
            <v>-</v>
          </cell>
          <cell r="CC194" t="str">
            <v>-</v>
          </cell>
          <cell r="CD194" t="str">
            <v>-</v>
          </cell>
          <cell r="CE194" t="str">
            <v>-</v>
          </cell>
          <cell r="CF194" t="str">
            <v>-</v>
          </cell>
          <cell r="CG194" t="str">
            <v>-</v>
          </cell>
          <cell r="CH194" t="str">
            <v>-</v>
          </cell>
          <cell r="CI194" t="str">
            <v>-</v>
          </cell>
          <cell r="CJ194" t="str">
            <v>-</v>
          </cell>
          <cell r="CK194" t="str">
            <v>-</v>
          </cell>
          <cell r="CL194" t="str">
            <v>-</v>
          </cell>
          <cell r="CM194" t="str">
            <v>-</v>
          </cell>
          <cell r="CN194" t="str">
            <v>-</v>
          </cell>
          <cell r="CO194" t="str">
            <v>-</v>
          </cell>
          <cell r="CP194" t="str">
            <v>-</v>
          </cell>
          <cell r="CQ194" t="str">
            <v>-</v>
          </cell>
          <cell r="CR194" t="str">
            <v>-</v>
          </cell>
          <cell r="CS194" t="str">
            <v>-</v>
          </cell>
          <cell r="CT194" t="str">
            <v>-</v>
          </cell>
          <cell r="CU194" t="str">
            <v>-</v>
          </cell>
          <cell r="CV194" t="str">
            <v>-</v>
          </cell>
          <cell r="CW194" t="str">
            <v>-</v>
          </cell>
          <cell r="CX194" t="str">
            <v>-</v>
          </cell>
          <cell r="CY194" t="str">
            <v>-</v>
          </cell>
          <cell r="CZ194" t="str">
            <v>-</v>
          </cell>
          <cell r="DA194" t="str">
            <v>-</v>
          </cell>
          <cell r="DB194" t="str">
            <v>-</v>
          </cell>
          <cell r="DC194" t="str">
            <v>-</v>
          </cell>
          <cell r="DD194" t="str">
            <v>-</v>
          </cell>
          <cell r="DE194" t="str">
            <v>-</v>
          </cell>
          <cell r="DF194" t="str">
            <v>-</v>
          </cell>
          <cell r="DG194" t="str">
            <v>-</v>
          </cell>
          <cell r="DH194" t="str">
            <v>-</v>
          </cell>
          <cell r="DI194" t="str">
            <v>-</v>
          </cell>
          <cell r="DJ194" t="str">
            <v>-</v>
          </cell>
          <cell r="DK194" t="str">
            <v>-</v>
          </cell>
          <cell r="DL194" t="str">
            <v>-</v>
          </cell>
          <cell r="DM194" t="str">
            <v>-</v>
          </cell>
          <cell r="DN194" t="str">
            <v>-</v>
          </cell>
          <cell r="DO194" t="str">
            <v>-</v>
          </cell>
          <cell r="DP194" t="str">
            <v>-</v>
          </cell>
          <cell r="DQ194" t="str">
            <v>-</v>
          </cell>
          <cell r="DR194" t="str">
            <v>-</v>
          </cell>
          <cell r="DS194" t="str">
            <v>-</v>
          </cell>
          <cell r="DT194" t="str">
            <v>-</v>
          </cell>
          <cell r="DU194" t="str">
            <v>-</v>
          </cell>
          <cell r="DV194" t="str">
            <v>-</v>
          </cell>
          <cell r="DW194" t="str">
            <v>-</v>
          </cell>
          <cell r="DX194" t="str">
            <v>-</v>
          </cell>
          <cell r="DY194" t="str">
            <v>-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UBO"/>
    </sheetNames>
    <sheetDataSet>
      <sheetData sheetId="0"/>
      <sheetData sheetId="1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  <cell r="DZ1" t="str">
            <v>Inicios + Reinicios Meta</v>
          </cell>
          <cell r="EA1" t="str">
            <v>Inicios Completos Total Real</v>
          </cell>
          <cell r="EB1" t="str">
            <v>Inicios Completos Total Meta</v>
          </cell>
          <cell r="EC1" t="str">
            <v>% Inicios Completos Puros Real</v>
          </cell>
          <cell r="ED1" t="str">
            <v>% Inicios Completos Puros Meta</v>
          </cell>
          <cell r="EE1" t="str">
            <v>Reinicios Real</v>
          </cell>
          <cell r="EF1" t="str">
            <v>Reinicios Meta</v>
          </cell>
          <cell r="EG1" t="str">
            <v>Recuperos Real</v>
          </cell>
        </row>
        <row r="2">
          <cell r="C2">
            <v>700000005</v>
          </cell>
          <cell r="D2" t="str">
            <v>SECTOR MAGIA CATALINA</v>
          </cell>
          <cell r="E2">
            <v>2025</v>
          </cell>
          <cell r="F2">
            <v>202516</v>
          </cell>
          <cell r="G2">
            <v>973</v>
          </cell>
          <cell r="H2">
            <v>1240</v>
          </cell>
          <cell r="I2">
            <v>340</v>
          </cell>
          <cell r="J2" t="str">
            <v>-</v>
          </cell>
          <cell r="K2">
            <v>-43</v>
          </cell>
          <cell r="L2">
            <v>9</v>
          </cell>
          <cell r="M2">
            <v>552</v>
          </cell>
          <cell r="N2">
            <v>613</v>
          </cell>
          <cell r="O2">
            <v>0</v>
          </cell>
          <cell r="P2" t="str">
            <v>-</v>
          </cell>
          <cell r="Q2">
            <v>5</v>
          </cell>
          <cell r="R2" t="str">
            <v>-</v>
          </cell>
          <cell r="S2">
            <v>19</v>
          </cell>
          <cell r="T2" t="str">
            <v>-</v>
          </cell>
          <cell r="U2">
            <v>542</v>
          </cell>
          <cell r="V2" t="str">
            <v>-</v>
          </cell>
          <cell r="W2">
            <v>5</v>
          </cell>
          <cell r="X2" t="str">
            <v>-</v>
          </cell>
          <cell r="Y2" t="str">
            <v>-</v>
          </cell>
          <cell r="Z2" t="str">
            <v>-</v>
          </cell>
          <cell r="AA2">
            <v>445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294</v>
          </cell>
          <cell r="AH2" t="str">
            <v>-</v>
          </cell>
          <cell r="AI2" t="str">
            <v>-</v>
          </cell>
          <cell r="AJ2" t="str">
            <v>-</v>
          </cell>
          <cell r="AK2">
            <v>107</v>
          </cell>
          <cell r="AL2" t="str">
            <v>-</v>
          </cell>
          <cell r="AM2">
            <v>56.731757451181906</v>
          </cell>
          <cell r="AN2">
            <v>61.9</v>
          </cell>
          <cell r="AO2">
            <v>187</v>
          </cell>
          <cell r="AP2" t="str">
            <v>-</v>
          </cell>
          <cell r="AQ2">
            <v>181</v>
          </cell>
          <cell r="AR2" t="str">
            <v>-</v>
          </cell>
          <cell r="AS2">
            <v>0</v>
          </cell>
          <cell r="AT2" t="str">
            <v>-</v>
          </cell>
          <cell r="AU2">
            <v>72</v>
          </cell>
          <cell r="AV2" t="str">
            <v>-</v>
          </cell>
          <cell r="AW2">
            <v>5</v>
          </cell>
          <cell r="AX2" t="str">
            <v>-</v>
          </cell>
          <cell r="AY2" t="str">
            <v>-</v>
          </cell>
          <cell r="AZ2" t="str">
            <v>-</v>
          </cell>
          <cell r="BA2">
            <v>493</v>
          </cell>
          <cell r="BB2">
            <v>482</v>
          </cell>
          <cell r="BC2">
            <v>50.668036998972255</v>
          </cell>
          <cell r="BD2">
            <v>48.7</v>
          </cell>
          <cell r="BE2" t="str">
            <v>-</v>
          </cell>
          <cell r="BF2" t="str">
            <v>-</v>
          </cell>
          <cell r="BG2">
            <v>546321.36</v>
          </cell>
          <cell r="BH2">
            <v>565261</v>
          </cell>
          <cell r="BI2">
            <v>301569391</v>
          </cell>
          <cell r="BJ2">
            <v>346504821</v>
          </cell>
          <cell r="BK2">
            <v>298284110</v>
          </cell>
          <cell r="BL2" t="str">
            <v>-</v>
          </cell>
          <cell r="BM2">
            <v>3285281</v>
          </cell>
          <cell r="BN2" t="str">
            <v>-</v>
          </cell>
          <cell r="BO2">
            <v>246463010</v>
          </cell>
          <cell r="BP2" t="str">
            <v>-</v>
          </cell>
          <cell r="BQ2">
            <v>3285281</v>
          </cell>
          <cell r="BR2" t="str">
            <v>-</v>
          </cell>
          <cell r="BS2">
            <v>532</v>
          </cell>
          <cell r="BT2" t="str">
            <v>-</v>
          </cell>
          <cell r="BU2">
            <v>243177729</v>
          </cell>
          <cell r="BV2" t="str">
            <v>-</v>
          </cell>
          <cell r="BW2">
            <v>346</v>
          </cell>
          <cell r="BX2" t="str">
            <v>-</v>
          </cell>
          <cell r="BY2">
            <v>308</v>
          </cell>
          <cell r="BZ2" t="str">
            <v>-</v>
          </cell>
          <cell r="CA2">
            <v>45150469</v>
          </cell>
          <cell r="CB2" t="str">
            <v>-</v>
          </cell>
          <cell r="CC2">
            <v>444</v>
          </cell>
          <cell r="CD2" t="str">
            <v>-</v>
          </cell>
          <cell r="CE2">
            <v>268</v>
          </cell>
          <cell r="CF2" t="str">
            <v>-</v>
          </cell>
          <cell r="CG2">
            <v>0</v>
          </cell>
          <cell r="CH2" t="str">
            <v>-</v>
          </cell>
          <cell r="CI2">
            <v>77</v>
          </cell>
          <cell r="CJ2" t="str">
            <v>-</v>
          </cell>
          <cell r="CK2">
            <v>6</v>
          </cell>
          <cell r="CL2" t="str">
            <v>-</v>
          </cell>
          <cell r="CM2">
            <v>9955912</v>
          </cell>
          <cell r="CN2" t="str">
            <v>-</v>
          </cell>
          <cell r="CO2">
            <v>55106381</v>
          </cell>
          <cell r="CP2" t="str">
            <v>-</v>
          </cell>
          <cell r="CQ2">
            <v>0</v>
          </cell>
          <cell r="CR2" t="str">
            <v>-</v>
          </cell>
          <cell r="CS2">
            <v>-9</v>
          </cell>
          <cell r="CT2" t="str">
            <v>-</v>
          </cell>
          <cell r="CU2">
            <v>181</v>
          </cell>
          <cell r="CV2">
            <v>184</v>
          </cell>
          <cell r="CW2">
            <v>165</v>
          </cell>
          <cell r="CX2">
            <v>155</v>
          </cell>
          <cell r="CY2">
            <v>75</v>
          </cell>
          <cell r="CZ2">
            <v>95</v>
          </cell>
          <cell r="DA2">
            <v>41</v>
          </cell>
          <cell r="DB2">
            <v>21</v>
          </cell>
          <cell r="DC2">
            <v>55</v>
          </cell>
          <cell r="DD2">
            <v>29</v>
          </cell>
          <cell r="DE2">
            <v>34</v>
          </cell>
          <cell r="DF2">
            <v>31</v>
          </cell>
          <cell r="DG2">
            <v>130</v>
          </cell>
          <cell r="DH2">
            <v>81</v>
          </cell>
          <cell r="DI2">
            <v>11</v>
          </cell>
          <cell r="DJ2" t="str">
            <v>-</v>
          </cell>
          <cell r="DK2">
            <v>253</v>
          </cell>
          <cell r="DL2" t="str">
            <v>-</v>
          </cell>
          <cell r="DM2">
            <v>380</v>
          </cell>
          <cell r="DN2" t="str">
            <v>-</v>
          </cell>
          <cell r="DO2">
            <v>258</v>
          </cell>
          <cell r="DP2" t="str">
            <v>-</v>
          </cell>
          <cell r="DQ2">
            <v>0</v>
          </cell>
          <cell r="DR2" t="str">
            <v>-</v>
          </cell>
          <cell r="DS2">
            <v>76</v>
          </cell>
          <cell r="DT2" t="str">
            <v>-</v>
          </cell>
          <cell r="DU2">
            <v>6</v>
          </cell>
          <cell r="DV2" t="str">
            <v>-</v>
          </cell>
          <cell r="DW2">
            <v>0</v>
          </cell>
          <cell r="DX2" t="str">
            <v>-</v>
          </cell>
          <cell r="DY2">
            <v>25</v>
          </cell>
          <cell r="DZ2">
            <v>48</v>
          </cell>
          <cell r="EA2">
            <v>9</v>
          </cell>
          <cell r="EB2" t="str">
            <v>-</v>
          </cell>
          <cell r="EC2">
            <v>33.333333333333329</v>
          </cell>
          <cell r="ED2" t="str">
            <v>-</v>
          </cell>
          <cell r="EE2">
            <v>14</v>
          </cell>
          <cell r="EF2" t="str">
            <v>-</v>
          </cell>
          <cell r="EG2">
            <v>34</v>
          </cell>
        </row>
        <row r="3">
          <cell r="C3">
            <v>700000009</v>
          </cell>
          <cell r="D3" t="str">
            <v>SECTOR ESCULTURA DAYANA</v>
          </cell>
          <cell r="E3">
            <v>2025</v>
          </cell>
          <cell r="F3">
            <v>202516</v>
          </cell>
          <cell r="G3" t="str">
            <v>-</v>
          </cell>
          <cell r="H3" t="str">
            <v>-</v>
          </cell>
          <cell r="I3" t="str">
            <v>-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 t="str">
            <v>-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 t="str">
            <v>-</v>
          </cell>
          <cell r="BB3" t="str">
            <v>-</v>
          </cell>
          <cell r="BC3" t="str">
            <v>-</v>
          </cell>
          <cell r="BD3" t="str">
            <v>-</v>
          </cell>
          <cell r="BE3" t="str">
            <v>-</v>
          </cell>
          <cell r="BF3" t="str">
            <v>-</v>
          </cell>
          <cell r="BG3" t="str">
            <v>-</v>
          </cell>
          <cell r="BH3" t="str">
            <v>-</v>
          </cell>
          <cell r="BI3" t="str">
            <v>-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 t="str">
            <v>-</v>
          </cell>
          <cell r="BO3" t="str">
            <v>-</v>
          </cell>
          <cell r="BP3" t="str">
            <v>-</v>
          </cell>
          <cell r="BQ3" t="str">
            <v>-</v>
          </cell>
          <cell r="BR3" t="str">
            <v>-</v>
          </cell>
          <cell r="BS3" t="str">
            <v>-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-</v>
          </cell>
          <cell r="BY3" t="str">
            <v>-</v>
          </cell>
          <cell r="BZ3" t="str">
            <v>-</v>
          </cell>
          <cell r="CA3" t="str">
            <v>-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 t="str">
            <v>-</v>
          </cell>
          <cell r="CN3" t="str">
            <v>-</v>
          </cell>
          <cell r="CO3" t="str">
            <v>-</v>
          </cell>
          <cell r="CP3" t="str">
            <v>-</v>
          </cell>
          <cell r="CQ3" t="str">
            <v>-</v>
          </cell>
          <cell r="CR3" t="str">
            <v>-</v>
          </cell>
          <cell r="CS3" t="str">
            <v>-</v>
          </cell>
          <cell r="CT3" t="str">
            <v>-</v>
          </cell>
          <cell r="CU3" t="str">
            <v>-</v>
          </cell>
          <cell r="CV3" t="str">
            <v>-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 t="str">
            <v>-</v>
          </cell>
          <cell r="EB3" t="str">
            <v>-</v>
          </cell>
          <cell r="EC3" t="str">
            <v>-</v>
          </cell>
          <cell r="ED3" t="str">
            <v>-</v>
          </cell>
          <cell r="EE3" t="str">
            <v>-</v>
          </cell>
          <cell r="EF3" t="str">
            <v>-</v>
          </cell>
          <cell r="EG3" t="str">
            <v>-</v>
          </cell>
        </row>
        <row r="4">
          <cell r="C4">
            <v>700000011</v>
          </cell>
          <cell r="D4" t="str">
            <v>SECTOR FILIGRANA JULIANA</v>
          </cell>
          <cell r="E4">
            <v>2025</v>
          </cell>
          <cell r="F4">
            <v>202516</v>
          </cell>
          <cell r="G4">
            <v>0</v>
          </cell>
          <cell r="H4" t="str">
            <v>-</v>
          </cell>
          <cell r="I4">
            <v>0</v>
          </cell>
          <cell r="J4" t="str">
            <v>-</v>
          </cell>
          <cell r="K4">
            <v>0</v>
          </cell>
          <cell r="L4" t="str">
            <v>-</v>
          </cell>
          <cell r="M4">
            <v>0</v>
          </cell>
          <cell r="N4" t="str">
            <v>-</v>
          </cell>
          <cell r="O4">
            <v>0</v>
          </cell>
          <cell r="P4" t="str">
            <v>-</v>
          </cell>
          <cell r="Q4">
            <v>0</v>
          </cell>
          <cell r="R4" t="str">
            <v>-</v>
          </cell>
          <cell r="S4">
            <v>0</v>
          </cell>
          <cell r="T4" t="str">
            <v>-</v>
          </cell>
          <cell r="U4">
            <v>0</v>
          </cell>
          <cell r="V4" t="str">
            <v>-</v>
          </cell>
          <cell r="W4">
            <v>0</v>
          </cell>
          <cell r="X4" t="str">
            <v>-</v>
          </cell>
          <cell r="Y4" t="str">
            <v>-</v>
          </cell>
          <cell r="Z4" t="str">
            <v>-</v>
          </cell>
          <cell r="AA4">
            <v>0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>
            <v>0</v>
          </cell>
          <cell r="AH4" t="str">
            <v>-</v>
          </cell>
          <cell r="AI4" t="str">
            <v>-</v>
          </cell>
          <cell r="AJ4" t="str">
            <v>-</v>
          </cell>
          <cell r="AK4">
            <v>0</v>
          </cell>
          <cell r="AL4" t="str">
            <v>-</v>
          </cell>
          <cell r="AM4">
            <v>0</v>
          </cell>
          <cell r="AN4" t="str">
            <v>-</v>
          </cell>
          <cell r="AO4">
            <v>0</v>
          </cell>
          <cell r="AP4" t="str">
            <v>-</v>
          </cell>
          <cell r="AQ4">
            <v>0</v>
          </cell>
          <cell r="AR4" t="str">
            <v>-</v>
          </cell>
          <cell r="AS4">
            <v>0</v>
          </cell>
          <cell r="AT4" t="str">
            <v>-</v>
          </cell>
          <cell r="AU4">
            <v>0</v>
          </cell>
          <cell r="AV4" t="str">
            <v>-</v>
          </cell>
          <cell r="AW4">
            <v>0</v>
          </cell>
          <cell r="AX4" t="str">
            <v>-</v>
          </cell>
          <cell r="AY4" t="str">
            <v>-</v>
          </cell>
          <cell r="AZ4" t="str">
            <v>-</v>
          </cell>
          <cell r="BA4">
            <v>0</v>
          </cell>
          <cell r="BB4" t="str">
            <v>-</v>
          </cell>
          <cell r="BC4">
            <v>0</v>
          </cell>
          <cell r="BD4" t="str">
            <v>-</v>
          </cell>
          <cell r="BE4" t="str">
            <v>-</v>
          </cell>
          <cell r="BF4" t="str">
            <v>-</v>
          </cell>
          <cell r="BG4">
            <v>0</v>
          </cell>
          <cell r="BH4" t="str">
            <v>-</v>
          </cell>
          <cell r="BI4">
            <v>0</v>
          </cell>
          <cell r="BJ4" t="str">
            <v>-</v>
          </cell>
          <cell r="BK4">
            <v>0</v>
          </cell>
          <cell r="BL4" t="str">
            <v>-</v>
          </cell>
          <cell r="BM4">
            <v>0</v>
          </cell>
          <cell r="BN4" t="str">
            <v>-</v>
          </cell>
          <cell r="BO4">
            <v>0</v>
          </cell>
          <cell r="BP4" t="str">
            <v>-</v>
          </cell>
          <cell r="BQ4">
            <v>0</v>
          </cell>
          <cell r="BR4" t="str">
            <v>-</v>
          </cell>
          <cell r="BS4">
            <v>0</v>
          </cell>
          <cell r="BT4" t="str">
            <v>-</v>
          </cell>
          <cell r="BU4">
            <v>0</v>
          </cell>
          <cell r="BV4" t="str">
            <v>-</v>
          </cell>
          <cell r="BW4">
            <v>0</v>
          </cell>
          <cell r="BX4" t="str">
            <v>-</v>
          </cell>
          <cell r="BY4">
            <v>0</v>
          </cell>
          <cell r="BZ4" t="str">
            <v>-</v>
          </cell>
          <cell r="CA4">
            <v>0</v>
          </cell>
          <cell r="CB4" t="str">
            <v>-</v>
          </cell>
          <cell r="CC4">
            <v>0</v>
          </cell>
          <cell r="CD4" t="str">
            <v>-</v>
          </cell>
          <cell r="CE4">
            <v>0</v>
          </cell>
          <cell r="CF4" t="str">
            <v>-</v>
          </cell>
          <cell r="CG4">
            <v>0</v>
          </cell>
          <cell r="CH4" t="str">
            <v>-</v>
          </cell>
          <cell r="CI4">
            <v>0</v>
          </cell>
          <cell r="CJ4" t="str">
            <v>-</v>
          </cell>
          <cell r="CK4">
            <v>0</v>
          </cell>
          <cell r="CL4" t="str">
            <v>-</v>
          </cell>
          <cell r="CM4">
            <v>0</v>
          </cell>
          <cell r="CN4" t="str">
            <v>-</v>
          </cell>
          <cell r="CO4">
            <v>0</v>
          </cell>
          <cell r="CP4" t="str">
            <v>-</v>
          </cell>
          <cell r="CQ4">
            <v>0</v>
          </cell>
          <cell r="CR4" t="str">
            <v>-</v>
          </cell>
          <cell r="CS4">
            <v>0</v>
          </cell>
          <cell r="CT4" t="str">
            <v>-</v>
          </cell>
          <cell r="CU4">
            <v>0</v>
          </cell>
          <cell r="CV4" t="str">
            <v>-</v>
          </cell>
          <cell r="CW4">
            <v>0</v>
          </cell>
          <cell r="CX4" t="str">
            <v>-</v>
          </cell>
          <cell r="CY4">
            <v>0</v>
          </cell>
          <cell r="CZ4" t="str">
            <v>-</v>
          </cell>
          <cell r="DA4">
            <v>0</v>
          </cell>
          <cell r="DB4" t="str">
            <v>-</v>
          </cell>
          <cell r="DC4">
            <v>0</v>
          </cell>
          <cell r="DD4" t="str">
            <v>-</v>
          </cell>
          <cell r="DE4">
            <v>0</v>
          </cell>
          <cell r="DF4" t="str">
            <v>-</v>
          </cell>
          <cell r="DG4">
            <v>0</v>
          </cell>
          <cell r="DH4" t="str">
            <v>-</v>
          </cell>
          <cell r="DI4">
            <v>0</v>
          </cell>
          <cell r="DJ4" t="str">
            <v>-</v>
          </cell>
          <cell r="DK4">
            <v>0</v>
          </cell>
          <cell r="DL4" t="str">
            <v>-</v>
          </cell>
          <cell r="DM4">
            <v>0</v>
          </cell>
          <cell r="DN4" t="str">
            <v>-</v>
          </cell>
          <cell r="DO4">
            <v>0</v>
          </cell>
          <cell r="DP4" t="str">
            <v>-</v>
          </cell>
          <cell r="DQ4">
            <v>0</v>
          </cell>
          <cell r="DR4" t="str">
            <v>-</v>
          </cell>
          <cell r="DS4">
            <v>0</v>
          </cell>
          <cell r="DT4" t="str">
            <v>-</v>
          </cell>
          <cell r="DU4">
            <v>0</v>
          </cell>
          <cell r="DV4" t="str">
            <v>-</v>
          </cell>
          <cell r="DW4">
            <v>0</v>
          </cell>
          <cell r="DX4" t="str">
            <v>-</v>
          </cell>
          <cell r="DY4">
            <v>0</v>
          </cell>
          <cell r="DZ4" t="str">
            <v>-</v>
          </cell>
          <cell r="EA4">
            <v>0</v>
          </cell>
          <cell r="EB4" t="str">
            <v>-</v>
          </cell>
          <cell r="EC4">
            <v>0</v>
          </cell>
          <cell r="ED4" t="str">
            <v>-</v>
          </cell>
          <cell r="EE4">
            <v>0</v>
          </cell>
          <cell r="EF4" t="str">
            <v>-</v>
          </cell>
          <cell r="EG4">
            <v>0</v>
          </cell>
        </row>
        <row r="5">
          <cell r="C5">
            <v>700000020</v>
          </cell>
          <cell r="D5" t="str">
            <v>SECTOR BELLEZA IRENE</v>
          </cell>
          <cell r="E5">
            <v>2025</v>
          </cell>
          <cell r="F5">
            <v>202516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  <cell r="V5" t="str">
            <v>-</v>
          </cell>
          <cell r="W5" t="str">
            <v>-</v>
          </cell>
          <cell r="X5" t="str">
            <v>-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 t="str">
            <v>-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 t="str">
            <v>-</v>
          </cell>
          <cell r="BB5" t="str">
            <v>-</v>
          </cell>
          <cell r="BC5" t="str">
            <v>-</v>
          </cell>
          <cell r="BD5" t="str">
            <v>-</v>
          </cell>
          <cell r="BE5" t="str">
            <v>-</v>
          </cell>
          <cell r="BF5" t="str">
            <v>-</v>
          </cell>
          <cell r="BG5" t="str">
            <v>-</v>
          </cell>
          <cell r="BH5" t="str">
            <v>-</v>
          </cell>
          <cell r="BI5" t="str">
            <v>-</v>
          </cell>
          <cell r="BJ5" t="str">
            <v>-</v>
          </cell>
          <cell r="BK5" t="str">
            <v>-</v>
          </cell>
          <cell r="BL5" t="str">
            <v>-</v>
          </cell>
          <cell r="BM5" t="str">
            <v>-</v>
          </cell>
          <cell r="BN5" t="str">
            <v>-</v>
          </cell>
          <cell r="BO5" t="str">
            <v>-</v>
          </cell>
          <cell r="BP5" t="str">
            <v>-</v>
          </cell>
          <cell r="BQ5" t="str">
            <v>-</v>
          </cell>
          <cell r="BR5" t="str">
            <v>-</v>
          </cell>
          <cell r="BS5" t="str">
            <v>-</v>
          </cell>
          <cell r="BT5" t="str">
            <v>-</v>
          </cell>
          <cell r="BU5" t="str">
            <v>-</v>
          </cell>
          <cell r="BV5" t="str">
            <v>-</v>
          </cell>
          <cell r="BW5" t="str">
            <v>-</v>
          </cell>
          <cell r="BX5" t="str">
            <v>-</v>
          </cell>
          <cell r="BY5" t="str">
            <v>-</v>
          </cell>
          <cell r="BZ5" t="str">
            <v>-</v>
          </cell>
          <cell r="CA5" t="str">
            <v>-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 t="str">
            <v>-</v>
          </cell>
          <cell r="CN5" t="str">
            <v>-</v>
          </cell>
          <cell r="CO5" t="str">
            <v>-</v>
          </cell>
          <cell r="CP5" t="str">
            <v>-</v>
          </cell>
          <cell r="CQ5" t="str">
            <v>-</v>
          </cell>
          <cell r="CR5" t="str">
            <v>-</v>
          </cell>
          <cell r="CS5" t="str">
            <v>-</v>
          </cell>
          <cell r="CT5" t="str">
            <v>-</v>
          </cell>
          <cell r="CU5" t="str">
            <v>-</v>
          </cell>
          <cell r="CV5" t="str">
            <v>-</v>
          </cell>
          <cell r="CW5" t="str">
            <v>-</v>
          </cell>
          <cell r="CX5" t="str">
            <v>-</v>
          </cell>
          <cell r="CY5" t="str">
            <v>-</v>
          </cell>
          <cell r="CZ5" t="str">
            <v>-</v>
          </cell>
          <cell r="DA5" t="str">
            <v>-</v>
          </cell>
          <cell r="DB5" t="str">
            <v>-</v>
          </cell>
          <cell r="DC5" t="str">
            <v>-</v>
          </cell>
          <cell r="DD5" t="str">
            <v>-</v>
          </cell>
          <cell r="DE5" t="str">
            <v>-</v>
          </cell>
          <cell r="DF5" t="str">
            <v>-</v>
          </cell>
          <cell r="DG5" t="str">
            <v>-</v>
          </cell>
          <cell r="DH5" t="str">
            <v>-</v>
          </cell>
          <cell r="DI5" t="str">
            <v>-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 t="str">
            <v>-</v>
          </cell>
          <cell r="DX5" t="str">
            <v>-</v>
          </cell>
          <cell r="DY5" t="str">
            <v>-</v>
          </cell>
          <cell r="DZ5" t="str">
            <v>-</v>
          </cell>
          <cell r="EA5" t="str">
            <v>-</v>
          </cell>
          <cell r="EB5" t="str">
            <v>-</v>
          </cell>
          <cell r="EC5" t="str">
            <v>-</v>
          </cell>
          <cell r="ED5" t="str">
            <v>-</v>
          </cell>
          <cell r="EE5" t="str">
            <v>-</v>
          </cell>
          <cell r="EF5" t="str">
            <v>-</v>
          </cell>
          <cell r="EG5" t="str">
            <v>-</v>
          </cell>
        </row>
        <row r="6">
          <cell r="C6">
            <v>700000021</v>
          </cell>
          <cell r="D6" t="str">
            <v>SECTOR COLORES  KAREN</v>
          </cell>
          <cell r="E6">
            <v>2025</v>
          </cell>
          <cell r="F6">
            <v>202516</v>
          </cell>
          <cell r="G6">
            <v>1891</v>
          </cell>
          <cell r="H6">
            <v>1878</v>
          </cell>
          <cell r="I6">
            <v>668</v>
          </cell>
          <cell r="J6" t="str">
            <v>-</v>
          </cell>
          <cell r="K6">
            <v>-22</v>
          </cell>
          <cell r="L6">
            <v>8</v>
          </cell>
          <cell r="M6">
            <v>1092</v>
          </cell>
          <cell r="N6">
            <v>1191</v>
          </cell>
          <cell r="O6">
            <v>0</v>
          </cell>
          <cell r="P6" t="str">
            <v>-</v>
          </cell>
          <cell r="Q6">
            <v>3</v>
          </cell>
          <cell r="R6" t="str">
            <v>-</v>
          </cell>
          <cell r="S6">
            <v>28</v>
          </cell>
          <cell r="T6" t="str">
            <v>-</v>
          </cell>
          <cell r="U6">
            <v>1077</v>
          </cell>
          <cell r="V6" t="str">
            <v>-</v>
          </cell>
          <cell r="W6">
            <v>12</v>
          </cell>
          <cell r="X6" t="str">
            <v>-</v>
          </cell>
          <cell r="Y6" t="str">
            <v>-</v>
          </cell>
          <cell r="Z6" t="str">
            <v>-</v>
          </cell>
          <cell r="AA6">
            <v>898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550</v>
          </cell>
          <cell r="AH6" t="str">
            <v>-</v>
          </cell>
          <cell r="AI6" t="str">
            <v>-</v>
          </cell>
          <cell r="AJ6" t="str">
            <v>-</v>
          </cell>
          <cell r="AK6">
            <v>192</v>
          </cell>
          <cell r="AL6" t="str">
            <v>-</v>
          </cell>
          <cell r="AM6">
            <v>57.747223691168692</v>
          </cell>
          <cell r="AN6">
            <v>61.9</v>
          </cell>
          <cell r="AO6">
            <v>358</v>
          </cell>
          <cell r="AP6" t="str">
            <v>-</v>
          </cell>
          <cell r="AQ6">
            <v>379</v>
          </cell>
          <cell r="AR6" t="str">
            <v>-</v>
          </cell>
          <cell r="AS6">
            <v>0</v>
          </cell>
          <cell r="AT6" t="str">
            <v>-</v>
          </cell>
          <cell r="AU6">
            <v>146</v>
          </cell>
          <cell r="AV6" t="str">
            <v>-</v>
          </cell>
          <cell r="AW6">
            <v>15</v>
          </cell>
          <cell r="AX6" t="str">
            <v>-</v>
          </cell>
          <cell r="AY6" t="str">
            <v>-</v>
          </cell>
          <cell r="AZ6" t="str">
            <v>-</v>
          </cell>
          <cell r="BA6">
            <v>992</v>
          </cell>
          <cell r="BB6">
            <v>1047</v>
          </cell>
          <cell r="BC6">
            <v>52.459016393442624</v>
          </cell>
          <cell r="BD6">
            <v>54.4</v>
          </cell>
          <cell r="BE6" t="str">
            <v>-</v>
          </cell>
          <cell r="BF6" t="str">
            <v>-</v>
          </cell>
          <cell r="BG6">
            <v>502835.08</v>
          </cell>
          <cell r="BH6">
            <v>513889</v>
          </cell>
          <cell r="BI6">
            <v>549095909.89999998</v>
          </cell>
          <cell r="BJ6">
            <v>612041484</v>
          </cell>
          <cell r="BK6">
            <v>543101145</v>
          </cell>
          <cell r="BL6" t="str">
            <v>-</v>
          </cell>
          <cell r="BM6">
            <v>5994764.8999999994</v>
          </cell>
          <cell r="BN6" t="str">
            <v>-</v>
          </cell>
          <cell r="BO6">
            <v>453709570.89999998</v>
          </cell>
          <cell r="BP6" t="str">
            <v>-</v>
          </cell>
          <cell r="BQ6">
            <v>5994764.8999999994</v>
          </cell>
          <cell r="BR6" t="str">
            <v>-</v>
          </cell>
          <cell r="BS6">
            <v>1049</v>
          </cell>
          <cell r="BT6" t="str">
            <v>-</v>
          </cell>
          <cell r="BU6">
            <v>447714806</v>
          </cell>
          <cell r="BV6" t="str">
            <v>-</v>
          </cell>
          <cell r="BW6">
            <v>584</v>
          </cell>
          <cell r="BX6" t="str">
            <v>-</v>
          </cell>
          <cell r="BY6">
            <v>640</v>
          </cell>
          <cell r="BZ6" t="str">
            <v>-</v>
          </cell>
          <cell r="CA6">
            <v>79635262</v>
          </cell>
          <cell r="CB6" t="str">
            <v>-</v>
          </cell>
          <cell r="CC6">
            <v>777</v>
          </cell>
          <cell r="CD6" t="str">
            <v>-</v>
          </cell>
          <cell r="CE6">
            <v>524</v>
          </cell>
          <cell r="CF6" t="str">
            <v>-</v>
          </cell>
          <cell r="CG6">
            <v>0</v>
          </cell>
          <cell r="CH6" t="str">
            <v>-</v>
          </cell>
          <cell r="CI6">
            <v>155</v>
          </cell>
          <cell r="CJ6" t="str">
            <v>-</v>
          </cell>
          <cell r="CK6">
            <v>15</v>
          </cell>
          <cell r="CL6" t="str">
            <v>-</v>
          </cell>
          <cell r="CM6">
            <v>15751077</v>
          </cell>
          <cell r="CN6" t="str">
            <v>-</v>
          </cell>
          <cell r="CO6">
            <v>95386339</v>
          </cell>
          <cell r="CP6" t="str">
            <v>-</v>
          </cell>
          <cell r="CQ6">
            <v>0</v>
          </cell>
          <cell r="CR6" t="str">
            <v>-</v>
          </cell>
          <cell r="CS6">
            <v>-30</v>
          </cell>
          <cell r="CT6" t="str">
            <v>-</v>
          </cell>
          <cell r="CU6">
            <v>396</v>
          </cell>
          <cell r="CV6">
            <v>352</v>
          </cell>
          <cell r="CW6">
            <v>266</v>
          </cell>
          <cell r="CX6">
            <v>264</v>
          </cell>
          <cell r="CY6">
            <v>137</v>
          </cell>
          <cell r="CZ6">
            <v>130</v>
          </cell>
          <cell r="DA6">
            <v>104</v>
          </cell>
          <cell r="DB6">
            <v>91</v>
          </cell>
          <cell r="DC6">
            <v>63</v>
          </cell>
          <cell r="DD6">
            <v>57</v>
          </cell>
          <cell r="DE6">
            <v>53</v>
          </cell>
          <cell r="DF6">
            <v>59</v>
          </cell>
          <cell r="DG6">
            <v>220</v>
          </cell>
          <cell r="DH6">
            <v>207</v>
          </cell>
          <cell r="DI6">
            <v>17</v>
          </cell>
          <cell r="DJ6" t="str">
            <v>-</v>
          </cell>
          <cell r="DK6">
            <v>520</v>
          </cell>
          <cell r="DL6" t="str">
            <v>-</v>
          </cell>
          <cell r="DM6">
            <v>701</v>
          </cell>
          <cell r="DN6" t="str">
            <v>-</v>
          </cell>
          <cell r="DO6">
            <v>498</v>
          </cell>
          <cell r="DP6" t="str">
            <v>-</v>
          </cell>
          <cell r="DQ6">
            <v>0</v>
          </cell>
          <cell r="DR6" t="str">
            <v>-</v>
          </cell>
          <cell r="DS6">
            <v>155</v>
          </cell>
          <cell r="DT6" t="str">
            <v>-</v>
          </cell>
          <cell r="DU6">
            <v>15</v>
          </cell>
          <cell r="DV6" t="str">
            <v>-</v>
          </cell>
          <cell r="DW6">
            <v>0</v>
          </cell>
          <cell r="DX6" t="str">
            <v>-</v>
          </cell>
          <cell r="DY6">
            <v>28</v>
          </cell>
          <cell r="DZ6">
            <v>58</v>
          </cell>
          <cell r="EA6">
            <v>25</v>
          </cell>
          <cell r="EB6" t="str">
            <v>-</v>
          </cell>
          <cell r="EC6">
            <v>46.296296296296298</v>
          </cell>
          <cell r="ED6" t="str">
            <v>-</v>
          </cell>
          <cell r="EE6">
            <v>11</v>
          </cell>
          <cell r="EF6" t="str">
            <v>-</v>
          </cell>
          <cell r="EG6">
            <v>74</v>
          </cell>
        </row>
        <row r="7">
          <cell r="C7">
            <v>700000022</v>
          </cell>
          <cell r="D7" t="str">
            <v>SECTOR BRILLO KELLY</v>
          </cell>
          <cell r="E7">
            <v>2025</v>
          </cell>
          <cell r="F7">
            <v>202516</v>
          </cell>
          <cell r="G7">
            <v>1583</v>
          </cell>
          <cell r="H7">
            <v>1691</v>
          </cell>
          <cell r="I7">
            <v>527</v>
          </cell>
          <cell r="J7" t="str">
            <v>-</v>
          </cell>
          <cell r="K7">
            <v>-8</v>
          </cell>
          <cell r="L7">
            <v>9</v>
          </cell>
          <cell r="M7">
            <v>910</v>
          </cell>
          <cell r="N7">
            <v>980</v>
          </cell>
          <cell r="O7">
            <v>0</v>
          </cell>
          <cell r="P7" t="str">
            <v>-</v>
          </cell>
          <cell r="Q7">
            <v>8</v>
          </cell>
          <cell r="R7" t="str">
            <v>-</v>
          </cell>
          <cell r="S7">
            <v>35</v>
          </cell>
          <cell r="T7" t="str">
            <v>-</v>
          </cell>
          <cell r="U7">
            <v>887</v>
          </cell>
          <cell r="V7" t="str">
            <v>-</v>
          </cell>
          <cell r="W7">
            <v>15</v>
          </cell>
          <cell r="X7" t="str">
            <v>-</v>
          </cell>
          <cell r="Y7" t="str">
            <v>-</v>
          </cell>
          <cell r="Z7" t="str">
            <v>-</v>
          </cell>
          <cell r="AA7">
            <v>763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488</v>
          </cell>
          <cell r="AH7" t="str">
            <v>-</v>
          </cell>
          <cell r="AI7" t="str">
            <v>-</v>
          </cell>
          <cell r="AJ7" t="str">
            <v>-</v>
          </cell>
          <cell r="AK7">
            <v>147</v>
          </cell>
          <cell r="AL7" t="str">
            <v>-</v>
          </cell>
          <cell r="AM7">
            <v>57.485786481364499</v>
          </cell>
          <cell r="AN7">
            <v>61.9</v>
          </cell>
          <cell r="AO7">
            <v>341</v>
          </cell>
          <cell r="AP7" t="str">
            <v>-</v>
          </cell>
          <cell r="AQ7">
            <v>321</v>
          </cell>
          <cell r="AR7" t="str">
            <v>-</v>
          </cell>
          <cell r="AS7">
            <v>0</v>
          </cell>
          <cell r="AT7" t="str">
            <v>-</v>
          </cell>
          <cell r="AU7">
            <v>85</v>
          </cell>
          <cell r="AV7" t="str">
            <v>-</v>
          </cell>
          <cell r="AW7">
            <v>16</v>
          </cell>
          <cell r="AX7" t="str">
            <v>-</v>
          </cell>
          <cell r="AY7" t="str">
            <v>-</v>
          </cell>
          <cell r="AZ7" t="str">
            <v>-</v>
          </cell>
          <cell r="BA7">
            <v>803</v>
          </cell>
          <cell r="BB7">
            <v>857</v>
          </cell>
          <cell r="BC7">
            <v>50.726468730259</v>
          </cell>
          <cell r="BD7">
            <v>54.2</v>
          </cell>
          <cell r="BE7" t="str">
            <v>-</v>
          </cell>
          <cell r="BF7" t="str">
            <v>-</v>
          </cell>
          <cell r="BG7">
            <v>518262.44</v>
          </cell>
          <cell r="BH7">
            <v>510535</v>
          </cell>
          <cell r="BI7">
            <v>471618816.25999993</v>
          </cell>
          <cell r="BJ7">
            <v>500323829</v>
          </cell>
          <cell r="BK7">
            <v>459758762</v>
          </cell>
          <cell r="BL7" t="str">
            <v>-</v>
          </cell>
          <cell r="BM7">
            <v>11860054.26</v>
          </cell>
          <cell r="BN7" t="str">
            <v>-</v>
          </cell>
          <cell r="BO7">
            <v>393793132.25999993</v>
          </cell>
          <cell r="BP7" t="str">
            <v>-</v>
          </cell>
          <cell r="BQ7">
            <v>11860054.26</v>
          </cell>
          <cell r="BR7" t="str">
            <v>-</v>
          </cell>
          <cell r="BS7">
            <v>876</v>
          </cell>
          <cell r="BT7" t="str">
            <v>-</v>
          </cell>
          <cell r="BU7">
            <v>381933078</v>
          </cell>
          <cell r="BV7" t="str">
            <v>-</v>
          </cell>
          <cell r="BW7">
            <v>500</v>
          </cell>
          <cell r="BX7" t="str">
            <v>-</v>
          </cell>
          <cell r="BY7">
            <v>470</v>
          </cell>
          <cell r="BZ7" t="str">
            <v>-</v>
          </cell>
          <cell r="CA7">
            <v>64770228</v>
          </cell>
          <cell r="CB7" t="str">
            <v>-</v>
          </cell>
          <cell r="CC7">
            <v>713</v>
          </cell>
          <cell r="CD7" t="str">
            <v>-</v>
          </cell>
          <cell r="CE7">
            <v>427</v>
          </cell>
          <cell r="CF7" t="str">
            <v>-</v>
          </cell>
          <cell r="CG7">
            <v>0</v>
          </cell>
          <cell r="CH7" t="str">
            <v>-</v>
          </cell>
          <cell r="CI7">
            <v>95</v>
          </cell>
          <cell r="CJ7" t="str">
            <v>-</v>
          </cell>
          <cell r="CK7">
            <v>17</v>
          </cell>
          <cell r="CL7" t="str">
            <v>-</v>
          </cell>
          <cell r="CM7">
            <v>13055456</v>
          </cell>
          <cell r="CN7" t="str">
            <v>-</v>
          </cell>
          <cell r="CO7">
            <v>77825684</v>
          </cell>
          <cell r="CP7" t="str">
            <v>-</v>
          </cell>
          <cell r="CQ7">
            <v>0</v>
          </cell>
          <cell r="CR7" t="str">
            <v>-</v>
          </cell>
          <cell r="CS7">
            <v>2</v>
          </cell>
          <cell r="CT7" t="str">
            <v>-</v>
          </cell>
          <cell r="CU7">
            <v>354</v>
          </cell>
          <cell r="CV7">
            <v>295</v>
          </cell>
          <cell r="CW7">
            <v>204</v>
          </cell>
          <cell r="CX7">
            <v>222</v>
          </cell>
          <cell r="CY7">
            <v>115</v>
          </cell>
          <cell r="CZ7">
            <v>103</v>
          </cell>
          <cell r="DA7">
            <v>66</v>
          </cell>
          <cell r="DB7">
            <v>66</v>
          </cell>
          <cell r="DC7">
            <v>44</v>
          </cell>
          <cell r="DD7">
            <v>41</v>
          </cell>
          <cell r="DE7">
            <v>29</v>
          </cell>
          <cell r="DF7">
            <v>30</v>
          </cell>
          <cell r="DG7">
            <v>139</v>
          </cell>
          <cell r="DH7">
            <v>137</v>
          </cell>
          <cell r="DI7">
            <v>25</v>
          </cell>
          <cell r="DJ7" t="str">
            <v>-</v>
          </cell>
          <cell r="DK7">
            <v>385</v>
          </cell>
          <cell r="DL7" t="str">
            <v>-</v>
          </cell>
          <cell r="DM7">
            <v>671</v>
          </cell>
          <cell r="DN7" t="str">
            <v>-</v>
          </cell>
          <cell r="DO7">
            <v>416</v>
          </cell>
          <cell r="DP7" t="str">
            <v>-</v>
          </cell>
          <cell r="DQ7">
            <v>0</v>
          </cell>
          <cell r="DR7" t="str">
            <v>-</v>
          </cell>
          <cell r="DS7">
            <v>94</v>
          </cell>
          <cell r="DT7" t="str">
            <v>-</v>
          </cell>
          <cell r="DU7">
            <v>17</v>
          </cell>
          <cell r="DV7" t="str">
            <v>-</v>
          </cell>
          <cell r="DW7">
            <v>0</v>
          </cell>
          <cell r="DX7" t="str">
            <v>-</v>
          </cell>
          <cell r="DY7">
            <v>34</v>
          </cell>
          <cell r="DZ7">
            <v>49</v>
          </cell>
          <cell r="EA7">
            <v>11</v>
          </cell>
          <cell r="EB7" t="str">
            <v>-</v>
          </cell>
          <cell r="EC7">
            <v>47.826086956521742</v>
          </cell>
          <cell r="ED7" t="str">
            <v>-</v>
          </cell>
          <cell r="EE7">
            <v>9</v>
          </cell>
          <cell r="EF7" t="str">
            <v>-</v>
          </cell>
          <cell r="EG7">
            <v>72</v>
          </cell>
        </row>
        <row r="8">
          <cell r="C8">
            <v>700000023</v>
          </cell>
          <cell r="D8" t="str">
            <v>SECTOR POESIA YULIETH</v>
          </cell>
          <cell r="E8">
            <v>2025</v>
          </cell>
          <cell r="F8">
            <v>202516</v>
          </cell>
          <cell r="G8">
            <v>2115</v>
          </cell>
          <cell r="H8">
            <v>2093</v>
          </cell>
          <cell r="I8">
            <v>780</v>
          </cell>
          <cell r="J8" t="str">
            <v>-</v>
          </cell>
          <cell r="K8">
            <v>39</v>
          </cell>
          <cell r="L8">
            <v>8</v>
          </cell>
          <cell r="M8">
            <v>1300</v>
          </cell>
          <cell r="N8">
            <v>1270</v>
          </cell>
          <cell r="O8">
            <v>0</v>
          </cell>
          <cell r="P8" t="str">
            <v>-</v>
          </cell>
          <cell r="Q8">
            <v>5</v>
          </cell>
          <cell r="R8" t="str">
            <v>-</v>
          </cell>
          <cell r="S8">
            <v>36</v>
          </cell>
          <cell r="T8" t="str">
            <v>-</v>
          </cell>
          <cell r="U8">
            <v>1284</v>
          </cell>
          <cell r="V8" t="str">
            <v>-</v>
          </cell>
          <cell r="W8">
            <v>11</v>
          </cell>
          <cell r="X8" t="str">
            <v>-</v>
          </cell>
          <cell r="Y8" t="str">
            <v>-</v>
          </cell>
          <cell r="Z8" t="str">
            <v>-</v>
          </cell>
          <cell r="AA8">
            <v>1013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678</v>
          </cell>
          <cell r="AH8" t="str">
            <v>-</v>
          </cell>
          <cell r="AI8" t="str">
            <v>-</v>
          </cell>
          <cell r="AJ8" t="str">
            <v>-</v>
          </cell>
          <cell r="AK8">
            <v>287</v>
          </cell>
          <cell r="AL8" t="str">
            <v>-</v>
          </cell>
          <cell r="AM8">
            <v>61.465721040189123</v>
          </cell>
          <cell r="AN8">
            <v>61.7</v>
          </cell>
          <cell r="AO8">
            <v>391</v>
          </cell>
          <cell r="AP8" t="str">
            <v>-</v>
          </cell>
          <cell r="AQ8">
            <v>434</v>
          </cell>
          <cell r="AR8" t="str">
            <v>-</v>
          </cell>
          <cell r="AS8">
            <v>0</v>
          </cell>
          <cell r="AT8" t="str">
            <v>-</v>
          </cell>
          <cell r="AU8">
            <v>161</v>
          </cell>
          <cell r="AV8" t="str">
            <v>-</v>
          </cell>
          <cell r="AW8">
            <v>27</v>
          </cell>
          <cell r="AX8" t="str">
            <v>-</v>
          </cell>
          <cell r="AY8" t="str">
            <v>-</v>
          </cell>
          <cell r="AZ8" t="str">
            <v>-</v>
          </cell>
          <cell r="BA8">
            <v>1116</v>
          </cell>
          <cell r="BB8">
            <v>1119</v>
          </cell>
          <cell r="BC8">
            <v>52.765957446808507</v>
          </cell>
          <cell r="BD8">
            <v>54.4</v>
          </cell>
          <cell r="BE8" t="str">
            <v>-</v>
          </cell>
          <cell r="BF8" t="str">
            <v>-</v>
          </cell>
          <cell r="BG8">
            <v>534211.25</v>
          </cell>
          <cell r="BH8">
            <v>530413</v>
          </cell>
          <cell r="BI8">
            <v>694474630.99000001</v>
          </cell>
          <cell r="BJ8">
            <v>673624559</v>
          </cell>
          <cell r="BK8">
            <v>687853544</v>
          </cell>
          <cell r="BL8" t="str">
            <v>-</v>
          </cell>
          <cell r="BM8">
            <v>6621086.9900000002</v>
          </cell>
          <cell r="BN8" t="str">
            <v>-</v>
          </cell>
          <cell r="BO8">
            <v>575305298.99000001</v>
          </cell>
          <cell r="BP8" t="str">
            <v>-</v>
          </cell>
          <cell r="BQ8">
            <v>6621086.9900000002</v>
          </cell>
          <cell r="BR8" t="str">
            <v>-</v>
          </cell>
          <cell r="BS8">
            <v>1246</v>
          </cell>
          <cell r="BT8" t="str">
            <v>-</v>
          </cell>
          <cell r="BU8">
            <v>568684212</v>
          </cell>
          <cell r="BV8" t="str">
            <v>-</v>
          </cell>
          <cell r="BW8">
            <v>664</v>
          </cell>
          <cell r="BX8" t="str">
            <v>-</v>
          </cell>
          <cell r="BY8">
            <v>841</v>
          </cell>
          <cell r="BZ8" t="str">
            <v>-</v>
          </cell>
          <cell r="CA8">
            <v>99516972</v>
          </cell>
          <cell r="CB8" t="str">
            <v>-</v>
          </cell>
          <cell r="CC8">
            <v>813</v>
          </cell>
          <cell r="CD8" t="str">
            <v>-</v>
          </cell>
          <cell r="CE8">
            <v>594</v>
          </cell>
          <cell r="CF8" t="str">
            <v>-</v>
          </cell>
          <cell r="CG8">
            <v>0</v>
          </cell>
          <cell r="CH8" t="str">
            <v>-</v>
          </cell>
          <cell r="CI8">
            <v>180</v>
          </cell>
          <cell r="CJ8" t="str">
            <v>-</v>
          </cell>
          <cell r="CK8">
            <v>29</v>
          </cell>
          <cell r="CL8" t="str">
            <v>-</v>
          </cell>
          <cell r="CM8">
            <v>19063535</v>
          </cell>
          <cell r="CN8" t="str">
            <v>-</v>
          </cell>
          <cell r="CO8">
            <v>118580507</v>
          </cell>
          <cell r="CP8" t="str">
            <v>-</v>
          </cell>
          <cell r="CQ8">
            <v>0</v>
          </cell>
          <cell r="CR8" t="str">
            <v>-</v>
          </cell>
          <cell r="CS8">
            <v>-11</v>
          </cell>
          <cell r="CT8" t="str">
            <v>-</v>
          </cell>
          <cell r="CU8">
            <v>369</v>
          </cell>
          <cell r="CV8">
            <v>380</v>
          </cell>
          <cell r="CW8">
            <v>303</v>
          </cell>
          <cell r="CX8">
            <v>296</v>
          </cell>
          <cell r="CY8">
            <v>143</v>
          </cell>
          <cell r="CZ8">
            <v>139</v>
          </cell>
          <cell r="DA8">
            <v>124</v>
          </cell>
          <cell r="DB8">
            <v>122</v>
          </cell>
          <cell r="DC8">
            <v>122</v>
          </cell>
          <cell r="DD8">
            <v>148</v>
          </cell>
          <cell r="DE8">
            <v>96</v>
          </cell>
          <cell r="DF8">
            <v>97</v>
          </cell>
          <cell r="DG8">
            <v>342</v>
          </cell>
          <cell r="DH8">
            <v>367</v>
          </cell>
          <cell r="DI8">
            <v>69</v>
          </cell>
          <cell r="DJ8" t="str">
            <v>-</v>
          </cell>
          <cell r="DK8">
            <v>617</v>
          </cell>
          <cell r="DL8" t="str">
            <v>-</v>
          </cell>
          <cell r="DM8">
            <v>718</v>
          </cell>
          <cell r="DN8" t="str">
            <v>-</v>
          </cell>
          <cell r="DO8">
            <v>573</v>
          </cell>
          <cell r="DP8" t="str">
            <v>-</v>
          </cell>
          <cell r="DQ8">
            <v>0</v>
          </cell>
          <cell r="DR8" t="str">
            <v>-</v>
          </cell>
          <cell r="DS8">
            <v>179</v>
          </cell>
          <cell r="DT8" t="str">
            <v>-</v>
          </cell>
          <cell r="DU8">
            <v>28</v>
          </cell>
          <cell r="DV8" t="str">
            <v>-</v>
          </cell>
          <cell r="DW8">
            <v>0</v>
          </cell>
          <cell r="DX8" t="str">
            <v>-</v>
          </cell>
          <cell r="DY8">
            <v>86</v>
          </cell>
          <cell r="DZ8">
            <v>77</v>
          </cell>
          <cell r="EA8">
            <v>24</v>
          </cell>
          <cell r="EB8" t="str">
            <v>-</v>
          </cell>
          <cell r="EC8">
            <v>57.142857142857139</v>
          </cell>
          <cell r="ED8" t="str">
            <v>-</v>
          </cell>
          <cell r="EE8">
            <v>17</v>
          </cell>
          <cell r="EF8" t="str">
            <v>-</v>
          </cell>
          <cell r="EG8">
            <v>98</v>
          </cell>
        </row>
        <row r="9">
          <cell r="C9">
            <v>700000032</v>
          </cell>
          <cell r="D9" t="str">
            <v>Sector Colaborador</v>
          </cell>
          <cell r="E9">
            <v>2025</v>
          </cell>
          <cell r="F9">
            <v>202516</v>
          </cell>
          <cell r="G9">
            <v>2</v>
          </cell>
          <cell r="H9" t="str">
            <v>-</v>
          </cell>
          <cell r="I9">
            <v>1</v>
          </cell>
          <cell r="J9" t="str">
            <v>-</v>
          </cell>
          <cell r="K9">
            <v>0</v>
          </cell>
          <cell r="L9" t="str">
            <v>-</v>
          </cell>
          <cell r="M9">
            <v>0</v>
          </cell>
          <cell r="N9" t="str">
            <v>-</v>
          </cell>
          <cell r="O9">
            <v>0</v>
          </cell>
          <cell r="P9" t="str">
            <v>-</v>
          </cell>
          <cell r="Q9">
            <v>0</v>
          </cell>
          <cell r="R9" t="str">
            <v>-</v>
          </cell>
          <cell r="S9">
            <v>0</v>
          </cell>
          <cell r="T9" t="str">
            <v>-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</cell>
          <cell r="AA9">
            <v>0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0</v>
          </cell>
          <cell r="AH9" t="str">
            <v>-</v>
          </cell>
          <cell r="AI9" t="str">
            <v>-</v>
          </cell>
          <cell r="AJ9" t="str">
            <v>-</v>
          </cell>
          <cell r="AK9">
            <v>0</v>
          </cell>
          <cell r="AL9" t="str">
            <v>-</v>
          </cell>
          <cell r="AM9">
            <v>0</v>
          </cell>
          <cell r="AN9" t="str">
            <v>-</v>
          </cell>
          <cell r="AO9">
            <v>0</v>
          </cell>
          <cell r="AP9" t="str">
            <v>-</v>
          </cell>
          <cell r="AQ9">
            <v>0</v>
          </cell>
          <cell r="AR9" t="str">
            <v>-</v>
          </cell>
          <cell r="AS9">
            <v>0</v>
          </cell>
          <cell r="AT9" t="str">
            <v>-</v>
          </cell>
          <cell r="AU9">
            <v>0</v>
          </cell>
          <cell r="AV9" t="str">
            <v>-</v>
          </cell>
          <cell r="AW9">
            <v>0</v>
          </cell>
          <cell r="AX9" t="str">
            <v>-</v>
          </cell>
          <cell r="AY9" t="str">
            <v>-</v>
          </cell>
          <cell r="AZ9" t="str">
            <v>-</v>
          </cell>
          <cell r="BA9">
            <v>0</v>
          </cell>
          <cell r="BB9" t="str">
            <v>-</v>
          </cell>
          <cell r="BC9">
            <v>0</v>
          </cell>
          <cell r="BD9" t="str">
            <v>-</v>
          </cell>
          <cell r="BE9" t="str">
            <v>-</v>
          </cell>
          <cell r="BF9" t="str">
            <v>-</v>
          </cell>
          <cell r="BG9">
            <v>0</v>
          </cell>
          <cell r="BH9" t="str">
            <v>-</v>
          </cell>
          <cell r="BI9">
            <v>0</v>
          </cell>
          <cell r="BJ9" t="str">
            <v>-</v>
          </cell>
          <cell r="BK9">
            <v>0</v>
          </cell>
          <cell r="BL9" t="str">
            <v>-</v>
          </cell>
          <cell r="BM9">
            <v>0</v>
          </cell>
          <cell r="BN9" t="str">
            <v>-</v>
          </cell>
          <cell r="BO9">
            <v>0</v>
          </cell>
          <cell r="BP9" t="str">
            <v>-</v>
          </cell>
          <cell r="BQ9">
            <v>0</v>
          </cell>
          <cell r="BR9" t="str">
            <v>-</v>
          </cell>
          <cell r="BS9">
            <v>0</v>
          </cell>
          <cell r="BT9" t="str">
            <v>-</v>
          </cell>
          <cell r="BU9">
            <v>0</v>
          </cell>
          <cell r="BV9" t="str">
            <v>-</v>
          </cell>
          <cell r="BW9">
            <v>0</v>
          </cell>
          <cell r="BX9" t="str">
            <v>-</v>
          </cell>
          <cell r="BY9">
            <v>1</v>
          </cell>
          <cell r="BZ9" t="str">
            <v>-</v>
          </cell>
          <cell r="CA9">
            <v>0</v>
          </cell>
          <cell r="CB9" t="str">
            <v>-</v>
          </cell>
          <cell r="CC9">
            <v>0</v>
          </cell>
          <cell r="CD9" t="str">
            <v>-</v>
          </cell>
          <cell r="CE9">
            <v>1</v>
          </cell>
          <cell r="CF9" t="str">
            <v>-</v>
          </cell>
          <cell r="CG9">
            <v>0</v>
          </cell>
          <cell r="CH9" t="str">
            <v>-</v>
          </cell>
          <cell r="CI9">
            <v>0</v>
          </cell>
          <cell r="CJ9" t="str">
            <v>-</v>
          </cell>
          <cell r="CK9">
            <v>0</v>
          </cell>
          <cell r="CL9" t="str">
            <v>-</v>
          </cell>
          <cell r="CM9">
            <v>0</v>
          </cell>
          <cell r="CN9" t="str">
            <v>-</v>
          </cell>
          <cell r="CO9">
            <v>0</v>
          </cell>
          <cell r="CP9" t="str">
            <v>-</v>
          </cell>
          <cell r="CQ9">
            <v>0</v>
          </cell>
          <cell r="CR9" t="str">
            <v>-</v>
          </cell>
          <cell r="CS9">
            <v>0</v>
          </cell>
          <cell r="CT9" t="str">
            <v>-</v>
          </cell>
          <cell r="CU9">
            <v>1</v>
          </cell>
          <cell r="CV9" t="str">
            <v>-</v>
          </cell>
          <cell r="CW9">
            <v>0</v>
          </cell>
          <cell r="CX9" t="str">
            <v>-</v>
          </cell>
          <cell r="CY9">
            <v>1</v>
          </cell>
          <cell r="CZ9" t="str">
            <v>-</v>
          </cell>
          <cell r="DA9">
            <v>0</v>
          </cell>
          <cell r="DB9" t="str">
            <v>-</v>
          </cell>
          <cell r="DC9">
            <v>0</v>
          </cell>
          <cell r="DD9" t="str">
            <v>-</v>
          </cell>
          <cell r="DE9">
            <v>0</v>
          </cell>
          <cell r="DF9" t="str">
            <v>-</v>
          </cell>
          <cell r="DG9">
            <v>0</v>
          </cell>
          <cell r="DH9" t="str">
            <v>-</v>
          </cell>
          <cell r="DI9">
            <v>0</v>
          </cell>
          <cell r="DJ9" t="str">
            <v>-</v>
          </cell>
          <cell r="DK9">
            <v>1</v>
          </cell>
          <cell r="DL9" t="str">
            <v>-</v>
          </cell>
          <cell r="DM9">
            <v>0</v>
          </cell>
          <cell r="DN9" t="str">
            <v>-</v>
          </cell>
          <cell r="DO9">
            <v>1</v>
          </cell>
          <cell r="DP9" t="str">
            <v>-</v>
          </cell>
          <cell r="DQ9">
            <v>0</v>
          </cell>
          <cell r="DR9" t="str">
            <v>-</v>
          </cell>
          <cell r="DS9">
            <v>0</v>
          </cell>
          <cell r="DT9" t="str">
            <v>-</v>
          </cell>
          <cell r="DU9">
            <v>0</v>
          </cell>
          <cell r="DV9" t="str">
            <v>-</v>
          </cell>
          <cell r="DW9">
            <v>0</v>
          </cell>
          <cell r="DX9" t="str">
            <v>-</v>
          </cell>
          <cell r="DY9">
            <v>0</v>
          </cell>
          <cell r="DZ9" t="str">
            <v>-</v>
          </cell>
          <cell r="EA9">
            <v>0</v>
          </cell>
          <cell r="EB9" t="str">
            <v>-</v>
          </cell>
          <cell r="EC9">
            <v>0</v>
          </cell>
          <cell r="ED9" t="str">
            <v>-</v>
          </cell>
          <cell r="EE9">
            <v>0</v>
          </cell>
          <cell r="EF9" t="str">
            <v>-</v>
          </cell>
          <cell r="EG9">
            <v>0</v>
          </cell>
        </row>
        <row r="10">
          <cell r="C10">
            <v>700000052</v>
          </cell>
          <cell r="D10" t="str">
            <v xml:space="preserve">SECTOR CIPRÉS </v>
          </cell>
          <cell r="E10">
            <v>2025</v>
          </cell>
          <cell r="F10">
            <v>202516</v>
          </cell>
          <cell r="G10">
            <v>1804</v>
          </cell>
          <cell r="H10">
            <v>2046</v>
          </cell>
          <cell r="I10">
            <v>743</v>
          </cell>
          <cell r="J10" t="str">
            <v>-</v>
          </cell>
          <cell r="K10">
            <v>-64</v>
          </cell>
          <cell r="L10">
            <v>9</v>
          </cell>
          <cell r="M10">
            <v>883</v>
          </cell>
          <cell r="N10">
            <v>1163</v>
          </cell>
          <cell r="O10">
            <v>0</v>
          </cell>
          <cell r="P10" t="str">
            <v>-</v>
          </cell>
          <cell r="Q10">
            <v>4</v>
          </cell>
          <cell r="R10" t="str">
            <v>-</v>
          </cell>
          <cell r="S10">
            <v>16</v>
          </cell>
          <cell r="T10" t="str">
            <v>-</v>
          </cell>
          <cell r="U10">
            <v>874</v>
          </cell>
          <cell r="V10" t="str">
            <v>-</v>
          </cell>
          <cell r="W10">
            <v>5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745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358</v>
          </cell>
          <cell r="AH10" t="str">
            <v>-</v>
          </cell>
          <cell r="AI10" t="str">
            <v>-</v>
          </cell>
          <cell r="AJ10" t="str">
            <v>-</v>
          </cell>
          <cell r="AK10">
            <v>138</v>
          </cell>
          <cell r="AL10" t="str">
            <v>-</v>
          </cell>
          <cell r="AM10">
            <v>48.946784922394677</v>
          </cell>
          <cell r="AN10">
            <v>62</v>
          </cell>
          <cell r="AO10">
            <v>220</v>
          </cell>
          <cell r="AP10" t="str">
            <v>-</v>
          </cell>
          <cell r="AQ10">
            <v>349</v>
          </cell>
          <cell r="AR10" t="str">
            <v>-</v>
          </cell>
          <cell r="AS10">
            <v>0</v>
          </cell>
          <cell r="AT10" t="str">
            <v>-</v>
          </cell>
          <cell r="AU10">
            <v>150</v>
          </cell>
          <cell r="AV10" t="str">
            <v>-</v>
          </cell>
          <cell r="AW10">
            <v>26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783</v>
          </cell>
          <cell r="BB10">
            <v>998</v>
          </cell>
          <cell r="BC10">
            <v>43.40354767184035</v>
          </cell>
          <cell r="BD10">
            <v>53.2</v>
          </cell>
          <cell r="BE10" t="str">
            <v>-</v>
          </cell>
          <cell r="BF10" t="str">
            <v>-</v>
          </cell>
          <cell r="BG10">
            <v>634097.59</v>
          </cell>
          <cell r="BH10">
            <v>596912</v>
          </cell>
          <cell r="BI10">
            <v>559908170</v>
          </cell>
          <cell r="BJ10">
            <v>694208320</v>
          </cell>
          <cell r="BK10">
            <v>556094595</v>
          </cell>
          <cell r="BL10" t="str">
            <v>-</v>
          </cell>
          <cell r="BM10">
            <v>3813575</v>
          </cell>
          <cell r="BN10" t="str">
            <v>-</v>
          </cell>
          <cell r="BO10">
            <v>461701145</v>
          </cell>
          <cell r="BP10" t="str">
            <v>-</v>
          </cell>
          <cell r="BQ10">
            <v>3813575</v>
          </cell>
          <cell r="BR10" t="str">
            <v>-</v>
          </cell>
          <cell r="BS10">
            <v>862</v>
          </cell>
          <cell r="BT10" t="str">
            <v>-</v>
          </cell>
          <cell r="BU10">
            <v>457887570</v>
          </cell>
          <cell r="BV10" t="str">
            <v>-</v>
          </cell>
          <cell r="BW10">
            <v>520</v>
          </cell>
          <cell r="BX10" t="str">
            <v>-</v>
          </cell>
          <cell r="BY10">
            <v>575</v>
          </cell>
          <cell r="BZ10" t="str">
            <v>-</v>
          </cell>
          <cell r="CA10">
            <v>83701522</v>
          </cell>
          <cell r="CB10" t="str">
            <v>-</v>
          </cell>
          <cell r="CC10">
            <v>735</v>
          </cell>
          <cell r="CD10" t="str">
            <v>-</v>
          </cell>
          <cell r="CE10">
            <v>572</v>
          </cell>
          <cell r="CF10" t="str">
            <v>-</v>
          </cell>
          <cell r="CG10">
            <v>0</v>
          </cell>
          <cell r="CH10" t="str">
            <v>-</v>
          </cell>
          <cell r="CI10">
            <v>167</v>
          </cell>
          <cell r="CJ10" t="str">
            <v>-</v>
          </cell>
          <cell r="CK10">
            <v>26</v>
          </cell>
          <cell r="CL10" t="str">
            <v>-</v>
          </cell>
          <cell r="CM10">
            <v>14505503</v>
          </cell>
          <cell r="CN10" t="str">
            <v>-</v>
          </cell>
          <cell r="CO10">
            <v>98207025</v>
          </cell>
          <cell r="CP10" t="str">
            <v>-</v>
          </cell>
          <cell r="CQ10">
            <v>0</v>
          </cell>
          <cell r="CR10" t="str">
            <v>-</v>
          </cell>
          <cell r="CS10">
            <v>-33</v>
          </cell>
          <cell r="CT10" t="str">
            <v>-</v>
          </cell>
          <cell r="CU10">
            <v>478</v>
          </cell>
          <cell r="CV10">
            <v>335</v>
          </cell>
          <cell r="CW10">
            <v>269</v>
          </cell>
          <cell r="CX10">
            <v>228</v>
          </cell>
          <cell r="CY10">
            <v>174</v>
          </cell>
          <cell r="CZ10">
            <v>139</v>
          </cell>
          <cell r="DA10">
            <v>121</v>
          </cell>
          <cell r="DB10">
            <v>102</v>
          </cell>
          <cell r="DC10">
            <v>95</v>
          </cell>
          <cell r="DD10">
            <v>80</v>
          </cell>
          <cell r="DE10">
            <v>55</v>
          </cell>
          <cell r="DF10">
            <v>57</v>
          </cell>
          <cell r="DG10">
            <v>271</v>
          </cell>
          <cell r="DH10">
            <v>239</v>
          </cell>
          <cell r="DI10">
            <v>16</v>
          </cell>
          <cell r="DJ10" t="str">
            <v>-</v>
          </cell>
          <cell r="DK10">
            <v>437</v>
          </cell>
          <cell r="DL10" t="str">
            <v>-</v>
          </cell>
          <cell r="DM10">
            <v>624</v>
          </cell>
          <cell r="DN10" t="str">
            <v>-</v>
          </cell>
          <cell r="DO10">
            <v>552</v>
          </cell>
          <cell r="DP10" t="str">
            <v>-</v>
          </cell>
          <cell r="DQ10">
            <v>0</v>
          </cell>
          <cell r="DR10" t="str">
            <v>-</v>
          </cell>
          <cell r="DS10">
            <v>165</v>
          </cell>
          <cell r="DT10" t="str">
            <v>-</v>
          </cell>
          <cell r="DU10">
            <v>26</v>
          </cell>
          <cell r="DV10" t="str">
            <v>-</v>
          </cell>
          <cell r="DW10">
            <v>0</v>
          </cell>
          <cell r="DX10" t="str">
            <v>-</v>
          </cell>
          <cell r="DY10">
            <v>24</v>
          </cell>
          <cell r="DZ10">
            <v>55</v>
          </cell>
          <cell r="EA10">
            <v>5</v>
          </cell>
          <cell r="EB10" t="str">
            <v>-</v>
          </cell>
          <cell r="EC10">
            <v>13.513513513513514</v>
          </cell>
          <cell r="ED10" t="str">
            <v>-</v>
          </cell>
          <cell r="EE10">
            <v>8</v>
          </cell>
          <cell r="EF10" t="str">
            <v>-</v>
          </cell>
          <cell r="EG10">
            <v>77</v>
          </cell>
        </row>
        <row r="11">
          <cell r="C11">
            <v>700000056</v>
          </cell>
          <cell r="D11" t="str">
            <v>SECTOR GLACIAR DIANA</v>
          </cell>
          <cell r="E11">
            <v>2025</v>
          </cell>
          <cell r="F11">
            <v>202516</v>
          </cell>
          <cell r="G11">
            <v>0</v>
          </cell>
          <cell r="H11" t="str">
            <v>-</v>
          </cell>
          <cell r="I11">
            <v>0</v>
          </cell>
          <cell r="J11" t="str">
            <v>-</v>
          </cell>
          <cell r="K11">
            <v>0</v>
          </cell>
          <cell r="L11" t="str">
            <v>-</v>
          </cell>
          <cell r="M11">
            <v>0</v>
          </cell>
          <cell r="N11" t="str">
            <v>-</v>
          </cell>
          <cell r="O11">
            <v>0</v>
          </cell>
          <cell r="P11" t="str">
            <v>-</v>
          </cell>
          <cell r="Q11">
            <v>0</v>
          </cell>
          <cell r="R11" t="str">
            <v>-</v>
          </cell>
          <cell r="S11">
            <v>0</v>
          </cell>
          <cell r="T11" t="str">
            <v>-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0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0</v>
          </cell>
          <cell r="AH11" t="str">
            <v>-</v>
          </cell>
          <cell r="AI11" t="str">
            <v>-</v>
          </cell>
          <cell r="AJ11" t="str">
            <v>-</v>
          </cell>
          <cell r="AK11">
            <v>0</v>
          </cell>
          <cell r="AL11" t="str">
            <v>-</v>
          </cell>
          <cell r="AM11">
            <v>0</v>
          </cell>
          <cell r="AN11" t="str">
            <v>-</v>
          </cell>
          <cell r="AO11">
            <v>0</v>
          </cell>
          <cell r="AP11" t="str">
            <v>-</v>
          </cell>
          <cell r="AQ11">
            <v>0</v>
          </cell>
          <cell r="AR11" t="str">
            <v>-</v>
          </cell>
          <cell r="AS11">
            <v>0</v>
          </cell>
          <cell r="AT11" t="str">
            <v>-</v>
          </cell>
          <cell r="AU11">
            <v>0</v>
          </cell>
          <cell r="AV11" t="str">
            <v>-</v>
          </cell>
          <cell r="AW11">
            <v>0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0</v>
          </cell>
          <cell r="BB11" t="str">
            <v>-</v>
          </cell>
          <cell r="BC11">
            <v>0</v>
          </cell>
          <cell r="BD11" t="str">
            <v>-</v>
          </cell>
          <cell r="BE11" t="str">
            <v>-</v>
          </cell>
          <cell r="BF11" t="str">
            <v>-</v>
          </cell>
          <cell r="BG11">
            <v>0</v>
          </cell>
          <cell r="BH11" t="str">
            <v>-</v>
          </cell>
          <cell r="BI11">
            <v>0</v>
          </cell>
          <cell r="BJ11" t="str">
            <v>-</v>
          </cell>
          <cell r="BK11">
            <v>0</v>
          </cell>
          <cell r="BL11" t="str">
            <v>-</v>
          </cell>
          <cell r="BM11">
            <v>0</v>
          </cell>
          <cell r="BN11" t="str">
            <v>-</v>
          </cell>
          <cell r="BO11">
            <v>0</v>
          </cell>
          <cell r="BP11" t="str">
            <v>-</v>
          </cell>
          <cell r="BQ11">
            <v>0</v>
          </cell>
          <cell r="BR11" t="str">
            <v>-</v>
          </cell>
          <cell r="BS11">
            <v>0</v>
          </cell>
          <cell r="BT11" t="str">
            <v>-</v>
          </cell>
          <cell r="BU11">
            <v>0</v>
          </cell>
          <cell r="BV11" t="str">
            <v>-</v>
          </cell>
          <cell r="BW11">
            <v>0</v>
          </cell>
          <cell r="BX11" t="str">
            <v>-</v>
          </cell>
          <cell r="BY11">
            <v>0</v>
          </cell>
          <cell r="BZ11" t="str">
            <v>-</v>
          </cell>
          <cell r="CA11">
            <v>0</v>
          </cell>
          <cell r="CB11" t="str">
            <v>-</v>
          </cell>
          <cell r="CC11">
            <v>0</v>
          </cell>
          <cell r="CD11" t="str">
            <v>-</v>
          </cell>
          <cell r="CE11">
            <v>0</v>
          </cell>
          <cell r="CF11" t="str">
            <v>-</v>
          </cell>
          <cell r="CG11">
            <v>0</v>
          </cell>
          <cell r="CH11" t="str">
            <v>-</v>
          </cell>
          <cell r="CI11">
            <v>0</v>
          </cell>
          <cell r="CJ11" t="str">
            <v>-</v>
          </cell>
          <cell r="CK11">
            <v>0</v>
          </cell>
          <cell r="CL11" t="str">
            <v>-</v>
          </cell>
          <cell r="CM11">
            <v>0</v>
          </cell>
          <cell r="CN11" t="str">
            <v>-</v>
          </cell>
          <cell r="CO11">
            <v>0</v>
          </cell>
          <cell r="CP11" t="str">
            <v>-</v>
          </cell>
          <cell r="CQ11">
            <v>0</v>
          </cell>
          <cell r="CR11" t="str">
            <v>-</v>
          </cell>
          <cell r="CS11">
            <v>0</v>
          </cell>
          <cell r="CT11" t="str">
            <v>-</v>
          </cell>
          <cell r="CU11">
            <v>0</v>
          </cell>
          <cell r="CV11" t="str">
            <v>-</v>
          </cell>
          <cell r="CW11">
            <v>0</v>
          </cell>
          <cell r="CX11" t="str">
            <v>-</v>
          </cell>
          <cell r="CY11">
            <v>0</v>
          </cell>
          <cell r="CZ11" t="str">
            <v>-</v>
          </cell>
          <cell r="DA11">
            <v>0</v>
          </cell>
          <cell r="DB11" t="str">
            <v>-</v>
          </cell>
          <cell r="DC11">
            <v>0</v>
          </cell>
          <cell r="DD11" t="str">
            <v>-</v>
          </cell>
          <cell r="DE11">
            <v>0</v>
          </cell>
          <cell r="DF11" t="str">
            <v>-</v>
          </cell>
          <cell r="DG11">
            <v>0</v>
          </cell>
          <cell r="DH11" t="str">
            <v>-</v>
          </cell>
          <cell r="DI11">
            <v>0</v>
          </cell>
          <cell r="DJ11" t="str">
            <v>-</v>
          </cell>
          <cell r="DK11">
            <v>0</v>
          </cell>
          <cell r="DL11" t="str">
            <v>-</v>
          </cell>
          <cell r="DM11">
            <v>0</v>
          </cell>
          <cell r="DN11" t="str">
            <v>-</v>
          </cell>
          <cell r="DO11">
            <v>0</v>
          </cell>
          <cell r="DP11" t="str">
            <v>-</v>
          </cell>
          <cell r="DQ11">
            <v>0</v>
          </cell>
          <cell r="DR11" t="str">
            <v>-</v>
          </cell>
          <cell r="DS11">
            <v>0</v>
          </cell>
          <cell r="DT11" t="str">
            <v>-</v>
          </cell>
          <cell r="DU11">
            <v>0</v>
          </cell>
          <cell r="DV11" t="str">
            <v>-</v>
          </cell>
          <cell r="DW11">
            <v>0</v>
          </cell>
          <cell r="DX11" t="str">
            <v>-</v>
          </cell>
          <cell r="DY11">
            <v>0</v>
          </cell>
          <cell r="DZ11" t="str">
            <v>-</v>
          </cell>
          <cell r="EA11">
            <v>0</v>
          </cell>
          <cell r="EB11" t="str">
            <v>-</v>
          </cell>
          <cell r="EC11">
            <v>0</v>
          </cell>
          <cell r="ED11" t="str">
            <v>-</v>
          </cell>
          <cell r="EE11">
            <v>0</v>
          </cell>
          <cell r="EF11" t="str">
            <v>-</v>
          </cell>
          <cell r="EG11">
            <v>0</v>
          </cell>
        </row>
        <row r="12">
          <cell r="C12">
            <v>700000057</v>
          </cell>
          <cell r="D12" t="str">
            <v>SECTOR AGUA LUZ</v>
          </cell>
          <cell r="E12">
            <v>2025</v>
          </cell>
          <cell r="F12">
            <v>202516</v>
          </cell>
          <cell r="G12">
            <v>1977</v>
          </cell>
          <cell r="H12">
            <v>2089</v>
          </cell>
          <cell r="I12">
            <v>951</v>
          </cell>
          <cell r="J12" t="str">
            <v>-</v>
          </cell>
          <cell r="K12">
            <v>27</v>
          </cell>
          <cell r="L12">
            <v>6</v>
          </cell>
          <cell r="M12">
            <v>1328</v>
          </cell>
          <cell r="N12">
            <v>1285</v>
          </cell>
          <cell r="O12">
            <v>0</v>
          </cell>
          <cell r="P12" t="str">
            <v>-</v>
          </cell>
          <cell r="Q12">
            <v>2</v>
          </cell>
          <cell r="R12" t="str">
            <v>-</v>
          </cell>
          <cell r="S12">
            <v>10</v>
          </cell>
          <cell r="T12" t="str">
            <v>-</v>
          </cell>
          <cell r="U12">
            <v>1321</v>
          </cell>
          <cell r="V12" t="str">
            <v>-</v>
          </cell>
          <cell r="W12">
            <v>5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1115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531</v>
          </cell>
          <cell r="AH12" t="str">
            <v>-</v>
          </cell>
          <cell r="AI12" t="str">
            <v>-</v>
          </cell>
          <cell r="AJ12" t="str">
            <v>-</v>
          </cell>
          <cell r="AK12">
            <v>213</v>
          </cell>
          <cell r="AL12" t="str">
            <v>-</v>
          </cell>
          <cell r="AM12">
            <v>67.172483560950937</v>
          </cell>
          <cell r="AN12">
            <v>65.7</v>
          </cell>
          <cell r="AO12">
            <v>318</v>
          </cell>
          <cell r="AP12" t="str">
            <v>-</v>
          </cell>
          <cell r="AQ12">
            <v>496</v>
          </cell>
          <cell r="AR12" t="str">
            <v>-</v>
          </cell>
          <cell r="AS12">
            <v>0</v>
          </cell>
          <cell r="AT12" t="str">
            <v>-</v>
          </cell>
          <cell r="AU12">
            <v>262</v>
          </cell>
          <cell r="AV12" t="str">
            <v>-</v>
          </cell>
          <cell r="AW12">
            <v>39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1161</v>
          </cell>
          <cell r="BB12">
            <v>1130</v>
          </cell>
          <cell r="BC12">
            <v>58.725341426403645</v>
          </cell>
          <cell r="BD12">
            <v>57.8</v>
          </cell>
          <cell r="BE12" t="str">
            <v>-</v>
          </cell>
          <cell r="BF12" t="str">
            <v>-</v>
          </cell>
          <cell r="BG12">
            <v>598051.31000000006</v>
          </cell>
          <cell r="BH12">
            <v>630150</v>
          </cell>
          <cell r="BI12">
            <v>794212135.75</v>
          </cell>
          <cell r="BJ12">
            <v>809742661</v>
          </cell>
          <cell r="BK12">
            <v>791822698</v>
          </cell>
          <cell r="BL12" t="str">
            <v>-</v>
          </cell>
          <cell r="BM12">
            <v>2389437.75</v>
          </cell>
          <cell r="BN12" t="str">
            <v>-</v>
          </cell>
          <cell r="BO12">
            <v>646183162.75</v>
          </cell>
          <cell r="BP12" t="str">
            <v>-</v>
          </cell>
          <cell r="BQ12">
            <v>2389437.75</v>
          </cell>
          <cell r="BR12" t="str">
            <v>-</v>
          </cell>
          <cell r="BS12">
            <v>1257</v>
          </cell>
          <cell r="BT12" t="str">
            <v>-</v>
          </cell>
          <cell r="BU12">
            <v>643793725</v>
          </cell>
          <cell r="BV12" t="str">
            <v>-</v>
          </cell>
          <cell r="BW12">
            <v>791</v>
          </cell>
          <cell r="BX12" t="str">
            <v>-</v>
          </cell>
          <cell r="BY12">
            <v>529</v>
          </cell>
          <cell r="BZ12" t="str">
            <v>-</v>
          </cell>
          <cell r="CA12">
            <v>128457954</v>
          </cell>
          <cell r="CB12" t="str">
            <v>-</v>
          </cell>
          <cell r="CC12">
            <v>664</v>
          </cell>
          <cell r="CD12" t="str">
            <v>-</v>
          </cell>
          <cell r="CE12">
            <v>667</v>
          </cell>
          <cell r="CF12" t="str">
            <v>-</v>
          </cell>
          <cell r="CG12">
            <v>0</v>
          </cell>
          <cell r="CH12" t="str">
            <v>-</v>
          </cell>
          <cell r="CI12">
            <v>284</v>
          </cell>
          <cell r="CJ12" t="str">
            <v>-</v>
          </cell>
          <cell r="CK12">
            <v>40</v>
          </cell>
          <cell r="CL12" t="str">
            <v>-</v>
          </cell>
          <cell r="CM12">
            <v>19571019</v>
          </cell>
          <cell r="CN12" t="str">
            <v>-</v>
          </cell>
          <cell r="CO12">
            <v>148028973</v>
          </cell>
          <cell r="CP12" t="str">
            <v>-</v>
          </cell>
          <cell r="CQ12">
            <v>0</v>
          </cell>
          <cell r="CR12" t="str">
            <v>-</v>
          </cell>
          <cell r="CS12">
            <v>-7</v>
          </cell>
          <cell r="CT12" t="str">
            <v>-</v>
          </cell>
          <cell r="CU12">
            <v>327</v>
          </cell>
          <cell r="CV12">
            <v>334</v>
          </cell>
          <cell r="CW12">
            <v>212</v>
          </cell>
          <cell r="CX12">
            <v>230</v>
          </cell>
          <cell r="CY12">
            <v>110</v>
          </cell>
          <cell r="CZ12">
            <v>115</v>
          </cell>
          <cell r="DA12">
            <v>71</v>
          </cell>
          <cell r="DB12">
            <v>86</v>
          </cell>
          <cell r="DC12">
            <v>72</v>
          </cell>
          <cell r="DD12">
            <v>71</v>
          </cell>
          <cell r="DE12">
            <v>64</v>
          </cell>
          <cell r="DF12">
            <v>68</v>
          </cell>
          <cell r="DG12">
            <v>207</v>
          </cell>
          <cell r="DH12">
            <v>225</v>
          </cell>
          <cell r="DI12">
            <v>44</v>
          </cell>
          <cell r="DJ12" t="str">
            <v>-</v>
          </cell>
          <cell r="DK12">
            <v>445</v>
          </cell>
          <cell r="DL12" t="str">
            <v>-</v>
          </cell>
          <cell r="DM12">
            <v>581</v>
          </cell>
          <cell r="DN12" t="str">
            <v>-</v>
          </cell>
          <cell r="DO12">
            <v>635</v>
          </cell>
          <cell r="DP12" t="str">
            <v>-</v>
          </cell>
          <cell r="DQ12">
            <v>0</v>
          </cell>
          <cell r="DR12" t="str">
            <v>-</v>
          </cell>
          <cell r="DS12">
            <v>276</v>
          </cell>
          <cell r="DT12" t="str">
            <v>-</v>
          </cell>
          <cell r="DU12">
            <v>40</v>
          </cell>
          <cell r="DV12" t="str">
            <v>-</v>
          </cell>
          <cell r="DW12">
            <v>0</v>
          </cell>
          <cell r="DX12" t="str">
            <v>-</v>
          </cell>
          <cell r="DY12">
            <v>57</v>
          </cell>
          <cell r="DZ12">
            <v>63</v>
          </cell>
          <cell r="EA12">
            <v>13</v>
          </cell>
          <cell r="EB12" t="str">
            <v>-</v>
          </cell>
          <cell r="EC12">
            <v>40.625</v>
          </cell>
          <cell r="ED12" t="str">
            <v>-</v>
          </cell>
          <cell r="EE12">
            <v>13</v>
          </cell>
          <cell r="EF12" t="str">
            <v>-</v>
          </cell>
          <cell r="EG12">
            <v>110</v>
          </cell>
        </row>
        <row r="13">
          <cell r="C13">
            <v>700000058</v>
          </cell>
          <cell r="D13" t="str">
            <v>SECTOR AMAZONAS CAROLINA</v>
          </cell>
          <cell r="E13">
            <v>2025</v>
          </cell>
          <cell r="F13">
            <v>202516</v>
          </cell>
          <cell r="G13">
            <v>2044</v>
          </cell>
          <cell r="H13">
            <v>2035</v>
          </cell>
          <cell r="I13">
            <v>826</v>
          </cell>
          <cell r="J13" t="str">
            <v>-</v>
          </cell>
          <cell r="K13">
            <v>21</v>
          </cell>
          <cell r="L13">
            <v>6</v>
          </cell>
          <cell r="M13">
            <v>1303</v>
          </cell>
          <cell r="N13">
            <v>1294</v>
          </cell>
          <cell r="O13">
            <v>0</v>
          </cell>
          <cell r="P13" t="str">
            <v>-</v>
          </cell>
          <cell r="Q13">
            <v>1</v>
          </cell>
          <cell r="R13" t="str">
            <v>-</v>
          </cell>
          <cell r="S13">
            <v>23</v>
          </cell>
          <cell r="T13" t="str">
            <v>-</v>
          </cell>
          <cell r="U13">
            <v>1294</v>
          </cell>
          <cell r="V13" t="str">
            <v>-</v>
          </cell>
          <cell r="W13">
            <v>8</v>
          </cell>
          <cell r="X13" t="str">
            <v>-</v>
          </cell>
          <cell r="Y13" t="str">
            <v>-</v>
          </cell>
          <cell r="Z13" t="str">
            <v>-</v>
          </cell>
          <cell r="AA13">
            <v>1061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616</v>
          </cell>
          <cell r="AH13" t="str">
            <v>-</v>
          </cell>
          <cell r="AI13" t="str">
            <v>-</v>
          </cell>
          <cell r="AJ13" t="str">
            <v>-</v>
          </cell>
          <cell r="AK13">
            <v>242</v>
          </cell>
          <cell r="AL13" t="str">
            <v>-</v>
          </cell>
          <cell r="AM13">
            <v>63.747553816046967</v>
          </cell>
          <cell r="AN13">
            <v>63.7</v>
          </cell>
          <cell r="AO13">
            <v>374</v>
          </cell>
          <cell r="AP13" t="str">
            <v>-</v>
          </cell>
          <cell r="AQ13">
            <v>464</v>
          </cell>
          <cell r="AR13" t="str">
            <v>-</v>
          </cell>
          <cell r="AS13">
            <v>0</v>
          </cell>
          <cell r="AT13" t="str">
            <v>-</v>
          </cell>
          <cell r="AU13">
            <v>201</v>
          </cell>
          <cell r="AV13" t="str">
            <v>-</v>
          </cell>
          <cell r="AW13">
            <v>22</v>
          </cell>
          <cell r="AX13" t="str">
            <v>-</v>
          </cell>
          <cell r="AY13" t="str">
            <v>-</v>
          </cell>
          <cell r="AZ13" t="str">
            <v>-</v>
          </cell>
          <cell r="BA13">
            <v>1158</v>
          </cell>
          <cell r="BB13">
            <v>1146</v>
          </cell>
          <cell r="BC13">
            <v>56.653620352250492</v>
          </cell>
          <cell r="BD13">
            <v>56.5</v>
          </cell>
          <cell r="BE13" t="str">
            <v>-</v>
          </cell>
          <cell r="BF13" t="str">
            <v>-</v>
          </cell>
          <cell r="BG13">
            <v>515936.72</v>
          </cell>
          <cell r="BH13">
            <v>551020</v>
          </cell>
          <cell r="BI13">
            <v>672265548.51999998</v>
          </cell>
          <cell r="BJ13">
            <v>713019378</v>
          </cell>
          <cell r="BK13">
            <v>668171193</v>
          </cell>
          <cell r="BL13" t="str">
            <v>-</v>
          </cell>
          <cell r="BM13">
            <v>4094355.5199999996</v>
          </cell>
          <cell r="BN13" t="str">
            <v>-</v>
          </cell>
          <cell r="BO13">
            <v>554574432.51999998</v>
          </cell>
          <cell r="BP13" t="str">
            <v>-</v>
          </cell>
          <cell r="BQ13">
            <v>4094355.5199999996</v>
          </cell>
          <cell r="BR13" t="str">
            <v>-</v>
          </cell>
          <cell r="BS13">
            <v>1251</v>
          </cell>
          <cell r="BT13" t="str">
            <v>-</v>
          </cell>
          <cell r="BU13">
            <v>550480077</v>
          </cell>
          <cell r="BV13" t="str">
            <v>-</v>
          </cell>
          <cell r="BW13">
            <v>731</v>
          </cell>
          <cell r="BX13" t="str">
            <v>-</v>
          </cell>
          <cell r="BY13">
            <v>613</v>
          </cell>
          <cell r="BZ13" t="str">
            <v>-</v>
          </cell>
          <cell r="CA13">
            <v>100516027</v>
          </cell>
          <cell r="CB13" t="str">
            <v>-</v>
          </cell>
          <cell r="CC13">
            <v>781</v>
          </cell>
          <cell r="CD13" t="str">
            <v>-</v>
          </cell>
          <cell r="CE13">
            <v>622</v>
          </cell>
          <cell r="CF13" t="str">
            <v>-</v>
          </cell>
          <cell r="CG13">
            <v>0</v>
          </cell>
          <cell r="CH13" t="str">
            <v>-</v>
          </cell>
          <cell r="CI13">
            <v>217</v>
          </cell>
          <cell r="CJ13" t="str">
            <v>-</v>
          </cell>
          <cell r="CK13">
            <v>23</v>
          </cell>
          <cell r="CL13" t="str">
            <v>-</v>
          </cell>
          <cell r="CM13">
            <v>17175089</v>
          </cell>
          <cell r="CN13" t="str">
            <v>-</v>
          </cell>
          <cell r="CO13">
            <v>117691116</v>
          </cell>
          <cell r="CP13" t="str">
            <v>-</v>
          </cell>
          <cell r="CQ13">
            <v>0</v>
          </cell>
          <cell r="CR13" t="str">
            <v>-</v>
          </cell>
          <cell r="CS13">
            <v>0</v>
          </cell>
          <cell r="CT13" t="str">
            <v>-</v>
          </cell>
          <cell r="CU13">
            <v>403</v>
          </cell>
          <cell r="CV13">
            <v>383</v>
          </cell>
          <cell r="CW13">
            <v>218</v>
          </cell>
          <cell r="CX13">
            <v>248</v>
          </cell>
          <cell r="CY13">
            <v>120</v>
          </cell>
          <cell r="CZ13">
            <v>123</v>
          </cell>
          <cell r="DA13">
            <v>73</v>
          </cell>
          <cell r="DB13">
            <v>75</v>
          </cell>
          <cell r="DC13">
            <v>79</v>
          </cell>
          <cell r="DD13">
            <v>74</v>
          </cell>
          <cell r="DE13">
            <v>60</v>
          </cell>
          <cell r="DF13">
            <v>60</v>
          </cell>
          <cell r="DG13">
            <v>212</v>
          </cell>
          <cell r="DH13">
            <v>209</v>
          </cell>
          <cell r="DI13">
            <v>40</v>
          </cell>
          <cell r="DJ13" t="str">
            <v>-</v>
          </cell>
          <cell r="DK13">
            <v>514</v>
          </cell>
          <cell r="DL13" t="str">
            <v>-</v>
          </cell>
          <cell r="DM13">
            <v>704</v>
          </cell>
          <cell r="DN13" t="str">
            <v>-</v>
          </cell>
          <cell r="DO13">
            <v>590</v>
          </cell>
          <cell r="DP13" t="str">
            <v>-</v>
          </cell>
          <cell r="DQ13">
            <v>0</v>
          </cell>
          <cell r="DR13" t="str">
            <v>-</v>
          </cell>
          <cell r="DS13">
            <v>213</v>
          </cell>
          <cell r="DT13" t="str">
            <v>-</v>
          </cell>
          <cell r="DU13">
            <v>23</v>
          </cell>
          <cell r="DV13" t="str">
            <v>-</v>
          </cell>
          <cell r="DW13">
            <v>0</v>
          </cell>
          <cell r="DX13" t="str">
            <v>-</v>
          </cell>
          <cell r="DY13">
            <v>63</v>
          </cell>
          <cell r="DZ13">
            <v>63</v>
          </cell>
          <cell r="EA13">
            <v>25</v>
          </cell>
          <cell r="EB13" t="str">
            <v>-</v>
          </cell>
          <cell r="EC13">
            <v>52.083333333333336</v>
          </cell>
          <cell r="ED13" t="str">
            <v>-</v>
          </cell>
          <cell r="EE13">
            <v>23</v>
          </cell>
          <cell r="EF13" t="str">
            <v>-</v>
          </cell>
          <cell r="EG13">
            <v>82</v>
          </cell>
        </row>
        <row r="14">
          <cell r="C14">
            <v>700000059</v>
          </cell>
          <cell r="D14" t="str">
            <v>SECTOR MAR CAROLINA</v>
          </cell>
          <cell r="E14">
            <v>2025</v>
          </cell>
          <cell r="F14">
            <v>202516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 t="str">
            <v>-</v>
          </cell>
          <cell r="CN14" t="str">
            <v>-</v>
          </cell>
          <cell r="CO14" t="str">
            <v>-</v>
          </cell>
          <cell r="CP14" t="str">
            <v>-</v>
          </cell>
          <cell r="CQ14" t="str">
            <v>-</v>
          </cell>
          <cell r="CR14" t="str">
            <v>-</v>
          </cell>
          <cell r="CS14" t="str">
            <v>-</v>
          </cell>
          <cell r="CT14" t="str">
            <v>-</v>
          </cell>
          <cell r="CU14" t="str">
            <v>-</v>
          </cell>
          <cell r="CV14" t="str">
            <v>-</v>
          </cell>
          <cell r="CW14" t="str">
            <v>-</v>
          </cell>
          <cell r="CX14" t="str">
            <v>-</v>
          </cell>
          <cell r="CY14" t="str">
            <v>-</v>
          </cell>
          <cell r="CZ14" t="str">
            <v>-</v>
          </cell>
          <cell r="DA14" t="str">
            <v>-</v>
          </cell>
          <cell r="DB14" t="str">
            <v>-</v>
          </cell>
          <cell r="DC14" t="str">
            <v>-</v>
          </cell>
          <cell r="DD14" t="str">
            <v>-</v>
          </cell>
          <cell r="DE14" t="str">
            <v>-</v>
          </cell>
          <cell r="DF14" t="str">
            <v>-</v>
          </cell>
          <cell r="DG14" t="str">
            <v>-</v>
          </cell>
          <cell r="DH14" t="str">
            <v>-</v>
          </cell>
          <cell r="DI14" t="str">
            <v>-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  <cell r="DZ14" t="str">
            <v>-</v>
          </cell>
          <cell r="EA14" t="str">
            <v>-</v>
          </cell>
          <cell r="EB14" t="str">
            <v>-</v>
          </cell>
          <cell r="EC14" t="str">
            <v>-</v>
          </cell>
          <cell r="ED14" t="str">
            <v>-</v>
          </cell>
          <cell r="EE14" t="str">
            <v>-</v>
          </cell>
          <cell r="EF14" t="str">
            <v>-</v>
          </cell>
          <cell r="EG14" t="str">
            <v>-</v>
          </cell>
        </row>
        <row r="15">
          <cell r="C15">
            <v>700000062</v>
          </cell>
          <cell r="D15" t="str">
            <v>SECTOR ARROYO LILIANA</v>
          </cell>
          <cell r="E15">
            <v>2025</v>
          </cell>
          <cell r="F15">
            <v>202516</v>
          </cell>
          <cell r="G15">
            <v>1958</v>
          </cell>
          <cell r="H15">
            <v>2096</v>
          </cell>
          <cell r="I15">
            <v>896</v>
          </cell>
          <cell r="J15" t="str">
            <v>-</v>
          </cell>
          <cell r="K15">
            <v>-11</v>
          </cell>
          <cell r="L15">
            <v>6</v>
          </cell>
          <cell r="M15">
            <v>1246</v>
          </cell>
          <cell r="N15">
            <v>1259</v>
          </cell>
          <cell r="O15">
            <v>0</v>
          </cell>
          <cell r="P15" t="str">
            <v>-</v>
          </cell>
          <cell r="Q15">
            <v>7</v>
          </cell>
          <cell r="R15" t="str">
            <v>-</v>
          </cell>
          <cell r="S15">
            <v>30</v>
          </cell>
          <cell r="T15" t="str">
            <v>-</v>
          </cell>
          <cell r="U15">
            <v>1227</v>
          </cell>
          <cell r="V15" t="str">
            <v>-</v>
          </cell>
          <cell r="W15">
            <v>12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1065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521</v>
          </cell>
          <cell r="AH15" t="str">
            <v>-</v>
          </cell>
          <cell r="AI15" t="str">
            <v>-</v>
          </cell>
          <cell r="AJ15" t="str">
            <v>-</v>
          </cell>
          <cell r="AK15">
            <v>181</v>
          </cell>
          <cell r="AL15" t="str">
            <v>-</v>
          </cell>
          <cell r="AM15">
            <v>63.636363636363633</v>
          </cell>
          <cell r="AN15">
            <v>63.7</v>
          </cell>
          <cell r="AO15">
            <v>340</v>
          </cell>
          <cell r="AP15" t="str">
            <v>-</v>
          </cell>
          <cell r="AQ15">
            <v>468</v>
          </cell>
          <cell r="AR15" t="str">
            <v>-</v>
          </cell>
          <cell r="AS15">
            <v>0</v>
          </cell>
          <cell r="AT15" t="str">
            <v>-</v>
          </cell>
          <cell r="AU15">
            <v>222</v>
          </cell>
          <cell r="AV15" t="str">
            <v>-</v>
          </cell>
          <cell r="AW15">
            <v>35</v>
          </cell>
          <cell r="AX15" t="str">
            <v>-</v>
          </cell>
          <cell r="AY15" t="str">
            <v>-</v>
          </cell>
          <cell r="AZ15" t="str">
            <v>-</v>
          </cell>
          <cell r="BA15">
            <v>1141</v>
          </cell>
          <cell r="BB15">
            <v>1131</v>
          </cell>
          <cell r="BC15">
            <v>58.273748723186927</v>
          </cell>
          <cell r="BD15">
            <v>57.2</v>
          </cell>
          <cell r="BE15" t="str">
            <v>-</v>
          </cell>
          <cell r="BF15" t="str">
            <v>-</v>
          </cell>
          <cell r="BG15">
            <v>598350.51</v>
          </cell>
          <cell r="BH15">
            <v>619850</v>
          </cell>
          <cell r="BI15">
            <v>745544733.74000001</v>
          </cell>
          <cell r="BJ15">
            <v>780390640</v>
          </cell>
          <cell r="BK15">
            <v>737375685</v>
          </cell>
          <cell r="BL15" t="str">
            <v>-</v>
          </cell>
          <cell r="BM15">
            <v>8169048.7400000002</v>
          </cell>
          <cell r="BN15" t="str">
            <v>-</v>
          </cell>
          <cell r="BO15">
            <v>618662457.74000001</v>
          </cell>
          <cell r="BP15" t="str">
            <v>-</v>
          </cell>
          <cell r="BQ15">
            <v>8169048.7400000002</v>
          </cell>
          <cell r="BR15" t="str">
            <v>-</v>
          </cell>
          <cell r="BS15">
            <v>1217</v>
          </cell>
          <cell r="BT15" t="str">
            <v>-</v>
          </cell>
          <cell r="BU15">
            <v>610493409</v>
          </cell>
          <cell r="BV15" t="str">
            <v>-</v>
          </cell>
          <cell r="BW15">
            <v>704</v>
          </cell>
          <cell r="BX15" t="str">
            <v>-</v>
          </cell>
          <cell r="BY15">
            <v>502</v>
          </cell>
          <cell r="BZ15" t="str">
            <v>-</v>
          </cell>
          <cell r="CA15">
            <v>110797754</v>
          </cell>
          <cell r="CB15" t="str">
            <v>-</v>
          </cell>
          <cell r="CC15">
            <v>705</v>
          </cell>
          <cell r="CD15" t="str">
            <v>-</v>
          </cell>
          <cell r="CE15">
            <v>635</v>
          </cell>
          <cell r="CF15" t="str">
            <v>-</v>
          </cell>
          <cell r="CG15">
            <v>0</v>
          </cell>
          <cell r="CH15" t="str">
            <v>-</v>
          </cell>
          <cell r="CI15">
            <v>246</v>
          </cell>
          <cell r="CJ15" t="str">
            <v>-</v>
          </cell>
          <cell r="CK15">
            <v>36</v>
          </cell>
          <cell r="CL15" t="str">
            <v>-</v>
          </cell>
          <cell r="CM15">
            <v>16084522</v>
          </cell>
          <cell r="CN15" t="str">
            <v>-</v>
          </cell>
          <cell r="CO15">
            <v>126882276</v>
          </cell>
          <cell r="CP15" t="str">
            <v>-</v>
          </cell>
          <cell r="CQ15">
            <v>0</v>
          </cell>
          <cell r="CR15" t="str">
            <v>-</v>
          </cell>
          <cell r="CS15">
            <v>-5</v>
          </cell>
          <cell r="CT15" t="str">
            <v>-</v>
          </cell>
          <cell r="CU15">
            <v>374</v>
          </cell>
          <cell r="CV15">
            <v>356</v>
          </cell>
          <cell r="CW15">
            <v>211</v>
          </cell>
          <cell r="CX15">
            <v>246</v>
          </cell>
          <cell r="CY15">
            <v>127</v>
          </cell>
          <cell r="CZ15">
            <v>121</v>
          </cell>
          <cell r="DA15">
            <v>69</v>
          </cell>
          <cell r="DB15">
            <v>74</v>
          </cell>
          <cell r="DC15">
            <v>60</v>
          </cell>
          <cell r="DD15">
            <v>55</v>
          </cell>
          <cell r="DE15">
            <v>37</v>
          </cell>
          <cell r="DF15">
            <v>40</v>
          </cell>
          <cell r="DG15">
            <v>166</v>
          </cell>
          <cell r="DH15">
            <v>169</v>
          </cell>
          <cell r="DI15">
            <v>22</v>
          </cell>
          <cell r="DJ15" t="str">
            <v>-</v>
          </cell>
          <cell r="DK15">
            <v>411</v>
          </cell>
          <cell r="DL15" t="str">
            <v>-</v>
          </cell>
          <cell r="DM15">
            <v>651</v>
          </cell>
          <cell r="DN15" t="str">
            <v>-</v>
          </cell>
          <cell r="DO15">
            <v>617</v>
          </cell>
          <cell r="DP15" t="str">
            <v>-</v>
          </cell>
          <cell r="DQ15">
            <v>0</v>
          </cell>
          <cell r="DR15" t="str">
            <v>-</v>
          </cell>
          <cell r="DS15">
            <v>243</v>
          </cell>
          <cell r="DT15" t="str">
            <v>-</v>
          </cell>
          <cell r="DU15">
            <v>36</v>
          </cell>
          <cell r="DV15" t="str">
            <v>-</v>
          </cell>
          <cell r="DW15">
            <v>0</v>
          </cell>
          <cell r="DX15" t="str">
            <v>-</v>
          </cell>
          <cell r="DY15">
            <v>37</v>
          </cell>
          <cell r="DZ15">
            <v>62</v>
          </cell>
          <cell r="EA15">
            <v>21</v>
          </cell>
          <cell r="EB15" t="str">
            <v>-</v>
          </cell>
          <cell r="EC15">
            <v>46.666666666666664</v>
          </cell>
          <cell r="ED15" t="str">
            <v>-</v>
          </cell>
          <cell r="EE15">
            <v>15</v>
          </cell>
          <cell r="EF15" t="str">
            <v>-</v>
          </cell>
          <cell r="EG15">
            <v>68</v>
          </cell>
        </row>
        <row r="16">
          <cell r="C16">
            <v>700000063</v>
          </cell>
          <cell r="D16" t="str">
            <v>SECTOR RÍO VERONIQUE</v>
          </cell>
          <cell r="E16">
            <v>2025</v>
          </cell>
          <cell r="F16">
            <v>202516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 t="str">
            <v>-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  <cell r="DZ16" t="str">
            <v>-</v>
          </cell>
          <cell r="EA16" t="str">
            <v>-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</row>
        <row r="17">
          <cell r="C17">
            <v>700000064</v>
          </cell>
          <cell r="D17" t="str">
            <v>SECTOR TORRENTE MAIRA</v>
          </cell>
          <cell r="E17">
            <v>2025</v>
          </cell>
          <cell r="F17">
            <v>202516</v>
          </cell>
          <cell r="G17">
            <v>1423</v>
          </cell>
          <cell r="H17">
            <v>1497</v>
          </cell>
          <cell r="I17">
            <v>629</v>
          </cell>
          <cell r="J17" t="str">
            <v>-</v>
          </cell>
          <cell r="K17">
            <v>14</v>
          </cell>
          <cell r="L17">
            <v>6</v>
          </cell>
          <cell r="M17">
            <v>841</v>
          </cell>
          <cell r="N17">
            <v>919</v>
          </cell>
          <cell r="O17">
            <v>0</v>
          </cell>
          <cell r="P17" t="str">
            <v>-</v>
          </cell>
          <cell r="Q17">
            <v>0</v>
          </cell>
          <cell r="R17" t="str">
            <v>-</v>
          </cell>
          <cell r="S17">
            <v>8</v>
          </cell>
          <cell r="T17" t="str">
            <v>-</v>
          </cell>
          <cell r="U17">
            <v>834</v>
          </cell>
          <cell r="V17" t="str">
            <v>-</v>
          </cell>
          <cell r="W17">
            <v>7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701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321</v>
          </cell>
          <cell r="AH17" t="str">
            <v>-</v>
          </cell>
          <cell r="AI17" t="str">
            <v>-</v>
          </cell>
          <cell r="AJ17" t="str">
            <v>-</v>
          </cell>
          <cell r="AK17">
            <v>140</v>
          </cell>
          <cell r="AL17" t="str">
            <v>-</v>
          </cell>
          <cell r="AM17">
            <v>59.100491918482078</v>
          </cell>
          <cell r="AN17">
            <v>64.900000000000006</v>
          </cell>
          <cell r="AO17">
            <v>181</v>
          </cell>
          <cell r="AP17" t="str">
            <v>-</v>
          </cell>
          <cell r="AQ17">
            <v>335</v>
          </cell>
          <cell r="AR17" t="str">
            <v>-</v>
          </cell>
          <cell r="AS17">
            <v>0</v>
          </cell>
          <cell r="AT17" t="str">
            <v>-</v>
          </cell>
          <cell r="AU17">
            <v>149</v>
          </cell>
          <cell r="AV17" t="str">
            <v>-</v>
          </cell>
          <cell r="AW17">
            <v>36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734</v>
          </cell>
          <cell r="BB17">
            <v>794</v>
          </cell>
          <cell r="BC17">
            <v>51.581166549543219</v>
          </cell>
          <cell r="BD17">
            <v>56.1</v>
          </cell>
          <cell r="BE17" t="str">
            <v>-</v>
          </cell>
          <cell r="BF17" t="str">
            <v>-</v>
          </cell>
          <cell r="BG17">
            <v>636653.99</v>
          </cell>
          <cell r="BH17">
            <v>685262</v>
          </cell>
          <cell r="BI17">
            <v>535426003.64999998</v>
          </cell>
          <cell r="BJ17">
            <v>629756235</v>
          </cell>
          <cell r="BK17">
            <v>531244846</v>
          </cell>
          <cell r="BL17" t="str">
            <v>-</v>
          </cell>
          <cell r="BM17">
            <v>4181157.65</v>
          </cell>
          <cell r="BN17" t="str">
            <v>-</v>
          </cell>
          <cell r="BO17">
            <v>416405938.65000004</v>
          </cell>
          <cell r="BP17" t="str">
            <v>-</v>
          </cell>
          <cell r="BQ17">
            <v>4181157.65</v>
          </cell>
          <cell r="BR17" t="str">
            <v>-</v>
          </cell>
          <cell r="BS17">
            <v>767</v>
          </cell>
          <cell r="BT17" t="str">
            <v>-</v>
          </cell>
          <cell r="BU17">
            <v>412224781</v>
          </cell>
          <cell r="BV17" t="str">
            <v>-</v>
          </cell>
          <cell r="BW17">
            <v>547</v>
          </cell>
          <cell r="BX17" t="str">
            <v>-</v>
          </cell>
          <cell r="BY17">
            <v>497</v>
          </cell>
          <cell r="BZ17" t="str">
            <v>-</v>
          </cell>
          <cell r="CA17">
            <v>105401311</v>
          </cell>
          <cell r="CB17" t="str">
            <v>-</v>
          </cell>
          <cell r="CC17">
            <v>432</v>
          </cell>
          <cell r="CD17" t="str">
            <v>-</v>
          </cell>
          <cell r="CE17">
            <v>449</v>
          </cell>
          <cell r="CF17" t="str">
            <v>-</v>
          </cell>
          <cell r="CG17">
            <v>0</v>
          </cell>
          <cell r="CH17" t="str">
            <v>-</v>
          </cell>
          <cell r="CI17">
            <v>165</v>
          </cell>
          <cell r="CJ17" t="str">
            <v>-</v>
          </cell>
          <cell r="CK17">
            <v>36</v>
          </cell>
          <cell r="CL17" t="str">
            <v>-</v>
          </cell>
          <cell r="CM17">
            <v>13618754</v>
          </cell>
          <cell r="CN17" t="str">
            <v>-</v>
          </cell>
          <cell r="CO17">
            <v>119020065</v>
          </cell>
          <cell r="CP17" t="str">
            <v>-</v>
          </cell>
          <cell r="CQ17">
            <v>0</v>
          </cell>
          <cell r="CR17" t="str">
            <v>-</v>
          </cell>
          <cell r="CS17">
            <v>-2</v>
          </cell>
          <cell r="CT17" t="str">
            <v>-</v>
          </cell>
          <cell r="CU17">
            <v>297</v>
          </cell>
          <cell r="CV17">
            <v>243</v>
          </cell>
          <cell r="CW17">
            <v>193</v>
          </cell>
          <cell r="CX17">
            <v>191</v>
          </cell>
          <cell r="CY17">
            <v>92</v>
          </cell>
          <cell r="CZ17">
            <v>88</v>
          </cell>
          <cell r="DA17">
            <v>55</v>
          </cell>
          <cell r="DB17">
            <v>55</v>
          </cell>
          <cell r="DC17">
            <v>62</v>
          </cell>
          <cell r="DD17">
            <v>58</v>
          </cell>
          <cell r="DE17">
            <v>41</v>
          </cell>
          <cell r="DF17">
            <v>46</v>
          </cell>
          <cell r="DG17">
            <v>158</v>
          </cell>
          <cell r="DH17">
            <v>159</v>
          </cell>
          <cell r="DI17">
            <v>30</v>
          </cell>
          <cell r="DJ17" t="str">
            <v>-</v>
          </cell>
          <cell r="DK17">
            <v>418</v>
          </cell>
          <cell r="DL17" t="str">
            <v>-</v>
          </cell>
          <cell r="DM17">
            <v>374</v>
          </cell>
          <cell r="DN17" t="str">
            <v>-</v>
          </cell>
          <cell r="DO17">
            <v>431</v>
          </cell>
          <cell r="DP17" t="str">
            <v>-</v>
          </cell>
          <cell r="DQ17">
            <v>0</v>
          </cell>
          <cell r="DR17" t="str">
            <v>-</v>
          </cell>
          <cell r="DS17">
            <v>162</v>
          </cell>
          <cell r="DT17" t="str">
            <v>-</v>
          </cell>
          <cell r="DU17">
            <v>36</v>
          </cell>
          <cell r="DV17" t="str">
            <v>-</v>
          </cell>
          <cell r="DW17">
            <v>0</v>
          </cell>
          <cell r="DX17" t="str">
            <v>-</v>
          </cell>
          <cell r="DY17">
            <v>40</v>
          </cell>
          <cell r="DZ17">
            <v>58</v>
          </cell>
          <cell r="EA17">
            <v>11</v>
          </cell>
          <cell r="EB17" t="str">
            <v>-</v>
          </cell>
          <cell r="EC17">
            <v>24.444444444444443</v>
          </cell>
          <cell r="ED17" t="str">
            <v>-</v>
          </cell>
          <cell r="EE17">
            <v>10</v>
          </cell>
          <cell r="EF17" t="str">
            <v>-</v>
          </cell>
          <cell r="EG17">
            <v>67</v>
          </cell>
        </row>
        <row r="18">
          <cell r="C18">
            <v>700000068</v>
          </cell>
          <cell r="D18" t="str">
            <v>SECTOR CASCADA OLGA</v>
          </cell>
          <cell r="E18">
            <v>2025</v>
          </cell>
          <cell r="F18">
            <v>202516</v>
          </cell>
          <cell r="G18">
            <v>1654</v>
          </cell>
          <cell r="H18">
            <v>1771</v>
          </cell>
          <cell r="I18">
            <v>845</v>
          </cell>
          <cell r="J18" t="str">
            <v>-</v>
          </cell>
          <cell r="K18">
            <v>-15</v>
          </cell>
          <cell r="L18">
            <v>7</v>
          </cell>
          <cell r="M18">
            <v>1071</v>
          </cell>
          <cell r="N18">
            <v>1137</v>
          </cell>
          <cell r="O18">
            <v>0</v>
          </cell>
          <cell r="P18" t="str">
            <v>-</v>
          </cell>
          <cell r="Q18">
            <v>3</v>
          </cell>
          <cell r="R18" t="str">
            <v>-</v>
          </cell>
          <cell r="S18">
            <v>13</v>
          </cell>
          <cell r="T18" t="str">
            <v>-</v>
          </cell>
          <cell r="U18">
            <v>1063</v>
          </cell>
          <cell r="V18" t="str">
            <v>-</v>
          </cell>
          <cell r="W18">
            <v>5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931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391</v>
          </cell>
          <cell r="AH18" t="str">
            <v>-</v>
          </cell>
          <cell r="AI18" t="str">
            <v>-</v>
          </cell>
          <cell r="AJ18" t="str">
            <v>-</v>
          </cell>
          <cell r="AK18">
            <v>140</v>
          </cell>
          <cell r="AL18" t="str">
            <v>-</v>
          </cell>
          <cell r="AM18">
            <v>64.752116082224916</v>
          </cell>
          <cell r="AN18">
            <v>67.8</v>
          </cell>
          <cell r="AO18">
            <v>251</v>
          </cell>
          <cell r="AP18" t="str">
            <v>-</v>
          </cell>
          <cell r="AQ18">
            <v>422</v>
          </cell>
          <cell r="AR18" t="str">
            <v>-</v>
          </cell>
          <cell r="AS18">
            <v>0</v>
          </cell>
          <cell r="AT18" t="str">
            <v>-</v>
          </cell>
          <cell r="AU18">
            <v>217</v>
          </cell>
          <cell r="AV18" t="str">
            <v>-</v>
          </cell>
          <cell r="AW18">
            <v>41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987</v>
          </cell>
          <cell r="BB18">
            <v>1022</v>
          </cell>
          <cell r="BC18">
            <v>59.673518742442567</v>
          </cell>
          <cell r="BD18">
            <v>60.9</v>
          </cell>
          <cell r="BE18" t="str">
            <v>-</v>
          </cell>
          <cell r="BF18" t="str">
            <v>-</v>
          </cell>
          <cell r="BG18">
            <v>606065.65</v>
          </cell>
          <cell r="BH18">
            <v>619070</v>
          </cell>
          <cell r="BI18">
            <v>649096312.5</v>
          </cell>
          <cell r="BJ18">
            <v>703882706</v>
          </cell>
          <cell r="BK18">
            <v>646731415</v>
          </cell>
          <cell r="BL18" t="str">
            <v>-</v>
          </cell>
          <cell r="BM18">
            <v>2364897.5</v>
          </cell>
          <cell r="BN18" t="str">
            <v>-</v>
          </cell>
          <cell r="BO18">
            <v>483520237.5</v>
          </cell>
          <cell r="BP18" t="str">
            <v>-</v>
          </cell>
          <cell r="BQ18">
            <v>2364897.5</v>
          </cell>
          <cell r="BR18" t="str">
            <v>-</v>
          </cell>
          <cell r="BS18">
            <v>984</v>
          </cell>
          <cell r="BT18" t="str">
            <v>-</v>
          </cell>
          <cell r="BU18">
            <v>481155340</v>
          </cell>
          <cell r="BV18" t="str">
            <v>-</v>
          </cell>
          <cell r="BW18">
            <v>787</v>
          </cell>
          <cell r="BX18" t="str">
            <v>-</v>
          </cell>
          <cell r="BY18">
            <v>423</v>
          </cell>
          <cell r="BZ18" t="str">
            <v>-</v>
          </cell>
          <cell r="CA18">
            <v>146475237</v>
          </cell>
          <cell r="CB18" t="str">
            <v>-</v>
          </cell>
          <cell r="CC18">
            <v>562</v>
          </cell>
          <cell r="CD18" t="str">
            <v>-</v>
          </cell>
          <cell r="CE18">
            <v>591</v>
          </cell>
          <cell r="CF18" t="str">
            <v>-</v>
          </cell>
          <cell r="CG18">
            <v>0</v>
          </cell>
          <cell r="CH18" t="str">
            <v>-</v>
          </cell>
          <cell r="CI18">
            <v>241</v>
          </cell>
          <cell r="CJ18" t="str">
            <v>-</v>
          </cell>
          <cell r="CK18">
            <v>42</v>
          </cell>
          <cell r="CL18" t="str">
            <v>-</v>
          </cell>
          <cell r="CM18">
            <v>19100838</v>
          </cell>
          <cell r="CN18" t="str">
            <v>-</v>
          </cell>
          <cell r="CO18">
            <v>165576075</v>
          </cell>
          <cell r="CP18" t="str">
            <v>-</v>
          </cell>
          <cell r="CQ18">
            <v>0</v>
          </cell>
          <cell r="CR18" t="str">
            <v>-</v>
          </cell>
          <cell r="CS18">
            <v>-6</v>
          </cell>
          <cell r="CT18" t="str">
            <v>-</v>
          </cell>
          <cell r="CU18">
            <v>300</v>
          </cell>
          <cell r="CV18">
            <v>282</v>
          </cell>
          <cell r="CW18">
            <v>172</v>
          </cell>
          <cell r="CX18">
            <v>170</v>
          </cell>
          <cell r="CY18">
            <v>111</v>
          </cell>
          <cell r="CZ18">
            <v>97</v>
          </cell>
          <cell r="DA18">
            <v>77</v>
          </cell>
          <cell r="DB18">
            <v>69</v>
          </cell>
          <cell r="DC18">
            <v>74</v>
          </cell>
          <cell r="DD18">
            <v>68</v>
          </cell>
          <cell r="DE18">
            <v>54</v>
          </cell>
          <cell r="DF18">
            <v>51</v>
          </cell>
          <cell r="DG18">
            <v>205</v>
          </cell>
          <cell r="DH18">
            <v>188</v>
          </cell>
          <cell r="DI18">
            <v>30</v>
          </cell>
          <cell r="DJ18" t="str">
            <v>-</v>
          </cell>
          <cell r="DK18">
            <v>340</v>
          </cell>
          <cell r="DL18" t="str">
            <v>-</v>
          </cell>
          <cell r="DM18">
            <v>469</v>
          </cell>
          <cell r="DN18" t="str">
            <v>-</v>
          </cell>
          <cell r="DO18">
            <v>563</v>
          </cell>
          <cell r="DP18" t="str">
            <v>-</v>
          </cell>
          <cell r="DQ18">
            <v>0</v>
          </cell>
          <cell r="DR18" t="str">
            <v>-</v>
          </cell>
          <cell r="DS18">
            <v>240</v>
          </cell>
          <cell r="DT18" t="str">
            <v>-</v>
          </cell>
          <cell r="DU18">
            <v>42</v>
          </cell>
          <cell r="DV18" t="str">
            <v>-</v>
          </cell>
          <cell r="DW18">
            <v>0</v>
          </cell>
          <cell r="DX18" t="str">
            <v>-</v>
          </cell>
          <cell r="DY18">
            <v>49</v>
          </cell>
          <cell r="DZ18">
            <v>63</v>
          </cell>
          <cell r="EA18">
            <v>20</v>
          </cell>
          <cell r="EB18" t="str">
            <v>-</v>
          </cell>
          <cell r="EC18">
            <v>95.238095238095227</v>
          </cell>
          <cell r="ED18" t="str">
            <v>-</v>
          </cell>
          <cell r="EE18">
            <v>19</v>
          </cell>
          <cell r="EF18" t="str">
            <v>-</v>
          </cell>
          <cell r="EG18">
            <v>35</v>
          </cell>
        </row>
        <row r="19">
          <cell r="C19">
            <v>700000071</v>
          </cell>
          <cell r="D19" t="str">
            <v>SECTOR CIUDAD BLANCA CAROLINA</v>
          </cell>
          <cell r="E19">
            <v>2025</v>
          </cell>
          <cell r="F19">
            <v>202516</v>
          </cell>
          <cell r="G19">
            <v>0</v>
          </cell>
          <cell r="H19" t="str">
            <v>-</v>
          </cell>
          <cell r="I19">
            <v>0</v>
          </cell>
          <cell r="J19" t="str">
            <v>-</v>
          </cell>
          <cell r="K19">
            <v>-77</v>
          </cell>
          <cell r="L19" t="str">
            <v>-</v>
          </cell>
          <cell r="M19">
            <v>0</v>
          </cell>
          <cell r="N19" t="str">
            <v>-</v>
          </cell>
          <cell r="O19">
            <v>0</v>
          </cell>
          <cell r="P19" t="str">
            <v>-</v>
          </cell>
          <cell r="Q19">
            <v>0</v>
          </cell>
          <cell r="R19" t="str">
            <v>-</v>
          </cell>
          <cell r="S19">
            <v>0</v>
          </cell>
          <cell r="T19" t="str">
            <v>-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0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0</v>
          </cell>
          <cell r="AH19" t="str">
            <v>-</v>
          </cell>
          <cell r="AI19" t="str">
            <v>-</v>
          </cell>
          <cell r="AJ19" t="str">
            <v>-</v>
          </cell>
          <cell r="AK19">
            <v>0</v>
          </cell>
          <cell r="AL19" t="str">
            <v>-</v>
          </cell>
          <cell r="AM19">
            <v>0</v>
          </cell>
          <cell r="AN19" t="str">
            <v>-</v>
          </cell>
          <cell r="AO19">
            <v>0</v>
          </cell>
          <cell r="AP19" t="str">
            <v>-</v>
          </cell>
          <cell r="AQ19">
            <v>0</v>
          </cell>
          <cell r="AR19" t="str">
            <v>-</v>
          </cell>
          <cell r="AS19">
            <v>0</v>
          </cell>
          <cell r="AT19" t="str">
            <v>-</v>
          </cell>
          <cell r="AU19">
            <v>0</v>
          </cell>
          <cell r="AV19" t="str">
            <v>-</v>
          </cell>
          <cell r="AW19">
            <v>0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0</v>
          </cell>
          <cell r="BB19" t="str">
            <v>-</v>
          </cell>
          <cell r="BC19">
            <v>0</v>
          </cell>
          <cell r="BD19" t="str">
            <v>-</v>
          </cell>
          <cell r="BE19" t="str">
            <v>-</v>
          </cell>
          <cell r="BF19" t="str">
            <v>-</v>
          </cell>
          <cell r="BG19">
            <v>0</v>
          </cell>
          <cell r="BH19" t="str">
            <v>-</v>
          </cell>
          <cell r="BI19">
            <v>0</v>
          </cell>
          <cell r="BJ19" t="str">
            <v>-</v>
          </cell>
          <cell r="BK19">
            <v>0</v>
          </cell>
          <cell r="BL19" t="str">
            <v>-</v>
          </cell>
          <cell r="BM19">
            <v>0</v>
          </cell>
          <cell r="BN19" t="str">
            <v>-</v>
          </cell>
          <cell r="BO19">
            <v>0</v>
          </cell>
          <cell r="BP19" t="str">
            <v>-</v>
          </cell>
          <cell r="BQ19">
            <v>0</v>
          </cell>
          <cell r="BR19" t="str">
            <v>-</v>
          </cell>
          <cell r="BS19">
            <v>0</v>
          </cell>
          <cell r="BT19" t="str">
            <v>-</v>
          </cell>
          <cell r="BU19">
            <v>0</v>
          </cell>
          <cell r="BV19" t="str">
            <v>-</v>
          </cell>
          <cell r="BW19">
            <v>0</v>
          </cell>
          <cell r="BX19" t="str">
            <v>-</v>
          </cell>
          <cell r="BY19">
            <v>0</v>
          </cell>
          <cell r="BZ19" t="str">
            <v>-</v>
          </cell>
          <cell r="CA19">
            <v>0</v>
          </cell>
          <cell r="CB19" t="str">
            <v>-</v>
          </cell>
          <cell r="CC19">
            <v>0</v>
          </cell>
          <cell r="CD19" t="str">
            <v>-</v>
          </cell>
          <cell r="CE19">
            <v>0</v>
          </cell>
          <cell r="CF19" t="str">
            <v>-</v>
          </cell>
          <cell r="CG19">
            <v>0</v>
          </cell>
          <cell r="CH19" t="str">
            <v>-</v>
          </cell>
          <cell r="CI19">
            <v>0</v>
          </cell>
          <cell r="CJ19" t="str">
            <v>-</v>
          </cell>
          <cell r="CK19">
            <v>0</v>
          </cell>
          <cell r="CL19" t="str">
            <v>-</v>
          </cell>
          <cell r="CM19">
            <v>0</v>
          </cell>
          <cell r="CN19" t="str">
            <v>-</v>
          </cell>
          <cell r="CO19">
            <v>0</v>
          </cell>
          <cell r="CP19" t="str">
            <v>-</v>
          </cell>
          <cell r="CQ19">
            <v>0</v>
          </cell>
          <cell r="CR19" t="str">
            <v>-</v>
          </cell>
          <cell r="CS19">
            <v>0</v>
          </cell>
          <cell r="CT19" t="str">
            <v>-</v>
          </cell>
          <cell r="CU19">
            <v>0</v>
          </cell>
          <cell r="CV19" t="str">
            <v>-</v>
          </cell>
          <cell r="CW19">
            <v>0</v>
          </cell>
          <cell r="CX19" t="str">
            <v>-</v>
          </cell>
          <cell r="CY19">
            <v>0</v>
          </cell>
          <cell r="CZ19" t="str">
            <v>-</v>
          </cell>
          <cell r="DA19">
            <v>0</v>
          </cell>
          <cell r="DB19" t="str">
            <v>-</v>
          </cell>
          <cell r="DC19">
            <v>0</v>
          </cell>
          <cell r="DD19" t="str">
            <v>-</v>
          </cell>
          <cell r="DE19">
            <v>0</v>
          </cell>
          <cell r="DF19" t="str">
            <v>-</v>
          </cell>
          <cell r="DG19">
            <v>0</v>
          </cell>
          <cell r="DH19" t="str">
            <v>-</v>
          </cell>
          <cell r="DI19">
            <v>0</v>
          </cell>
          <cell r="DJ19" t="str">
            <v>-</v>
          </cell>
          <cell r="DK19">
            <v>0</v>
          </cell>
          <cell r="DL19" t="str">
            <v>-</v>
          </cell>
          <cell r="DM19">
            <v>0</v>
          </cell>
          <cell r="DN19" t="str">
            <v>-</v>
          </cell>
          <cell r="DO19">
            <v>0</v>
          </cell>
          <cell r="DP19" t="str">
            <v>-</v>
          </cell>
          <cell r="DQ19">
            <v>0</v>
          </cell>
          <cell r="DR19" t="str">
            <v>-</v>
          </cell>
          <cell r="DS19">
            <v>0</v>
          </cell>
          <cell r="DT19" t="str">
            <v>-</v>
          </cell>
          <cell r="DU19">
            <v>0</v>
          </cell>
          <cell r="DV19" t="str">
            <v>-</v>
          </cell>
          <cell r="DW19">
            <v>0</v>
          </cell>
          <cell r="DX19" t="str">
            <v>-</v>
          </cell>
          <cell r="DY19">
            <v>0</v>
          </cell>
          <cell r="DZ19" t="str">
            <v>-</v>
          </cell>
          <cell r="EA19">
            <v>0</v>
          </cell>
          <cell r="EB19" t="str">
            <v>-</v>
          </cell>
          <cell r="EC19">
            <v>0</v>
          </cell>
          <cell r="ED19" t="str">
            <v>-</v>
          </cell>
          <cell r="EE19">
            <v>0</v>
          </cell>
          <cell r="EF19" t="str">
            <v>-</v>
          </cell>
          <cell r="EG19">
            <v>0</v>
          </cell>
        </row>
        <row r="20">
          <cell r="C20">
            <v>700000072</v>
          </cell>
          <cell r="D20" t="str">
            <v>SECTOR NIRVANA LILIANA</v>
          </cell>
          <cell r="E20">
            <v>2025</v>
          </cell>
          <cell r="F20">
            <v>202516</v>
          </cell>
          <cell r="G20">
            <v>1570</v>
          </cell>
          <cell r="H20">
            <v>1791</v>
          </cell>
          <cell r="I20">
            <v>691</v>
          </cell>
          <cell r="J20" t="str">
            <v>-</v>
          </cell>
          <cell r="K20">
            <v>-119</v>
          </cell>
          <cell r="L20">
            <v>8</v>
          </cell>
          <cell r="M20">
            <v>292</v>
          </cell>
          <cell r="N20">
            <v>1078</v>
          </cell>
          <cell r="O20">
            <v>0</v>
          </cell>
          <cell r="P20" t="str">
            <v>-</v>
          </cell>
          <cell r="Q20">
            <v>1</v>
          </cell>
          <cell r="R20" t="str">
            <v>-</v>
          </cell>
          <cell r="S20">
            <v>1</v>
          </cell>
          <cell r="T20" t="str">
            <v>-</v>
          </cell>
          <cell r="U20">
            <v>291</v>
          </cell>
          <cell r="V20" t="str">
            <v>-</v>
          </cell>
          <cell r="W20">
            <v>0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262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84</v>
          </cell>
          <cell r="AH20" t="str">
            <v>-</v>
          </cell>
          <cell r="AI20" t="str">
            <v>-</v>
          </cell>
          <cell r="AJ20" t="str">
            <v>-</v>
          </cell>
          <cell r="AK20">
            <v>30</v>
          </cell>
          <cell r="AL20" t="str">
            <v>-</v>
          </cell>
          <cell r="AM20">
            <v>18.598726114649679</v>
          </cell>
          <cell r="AN20">
            <v>63.5</v>
          </cell>
          <cell r="AO20">
            <v>54</v>
          </cell>
          <cell r="AP20" t="str">
            <v>-</v>
          </cell>
          <cell r="AQ20">
            <v>113</v>
          </cell>
          <cell r="AR20" t="str">
            <v>-</v>
          </cell>
          <cell r="AS20">
            <v>0</v>
          </cell>
          <cell r="AT20" t="str">
            <v>-</v>
          </cell>
          <cell r="AU20">
            <v>76</v>
          </cell>
          <cell r="AV20" t="str">
            <v>-</v>
          </cell>
          <cell r="AW20">
            <v>19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269</v>
          </cell>
          <cell r="BB20">
            <v>912</v>
          </cell>
          <cell r="BC20">
            <v>17.133757961783438</v>
          </cell>
          <cell r="BD20">
            <v>53.7</v>
          </cell>
          <cell r="BE20" t="str">
            <v>-</v>
          </cell>
          <cell r="BF20" t="str">
            <v>-</v>
          </cell>
          <cell r="BG20">
            <v>546793.09</v>
          </cell>
          <cell r="BH20">
            <v>562413</v>
          </cell>
          <cell r="BI20">
            <v>159663581</v>
          </cell>
          <cell r="BJ20">
            <v>606280926</v>
          </cell>
          <cell r="BK20">
            <v>159420641</v>
          </cell>
          <cell r="BL20" t="str">
            <v>-</v>
          </cell>
          <cell r="BM20">
            <v>242940</v>
          </cell>
          <cell r="BN20" t="str">
            <v>-</v>
          </cell>
          <cell r="BO20">
            <v>129625313</v>
          </cell>
          <cell r="BP20" t="str">
            <v>-</v>
          </cell>
          <cell r="BQ20">
            <v>242940</v>
          </cell>
          <cell r="BR20" t="str">
            <v>-</v>
          </cell>
          <cell r="BS20">
            <v>282</v>
          </cell>
          <cell r="BT20" t="str">
            <v>-</v>
          </cell>
          <cell r="BU20">
            <v>129382373</v>
          </cell>
          <cell r="BV20" t="str">
            <v>-</v>
          </cell>
          <cell r="BW20">
            <v>154</v>
          </cell>
          <cell r="BX20" t="str">
            <v>-</v>
          </cell>
          <cell r="BY20">
            <v>503</v>
          </cell>
          <cell r="BZ20" t="str">
            <v>-</v>
          </cell>
          <cell r="CA20">
            <v>27142425</v>
          </cell>
          <cell r="CB20" t="str">
            <v>-</v>
          </cell>
          <cell r="CC20">
            <v>631</v>
          </cell>
          <cell r="CD20" t="str">
            <v>-</v>
          </cell>
          <cell r="CE20">
            <v>530</v>
          </cell>
          <cell r="CF20" t="str">
            <v>-</v>
          </cell>
          <cell r="CG20">
            <v>0</v>
          </cell>
          <cell r="CH20" t="str">
            <v>-</v>
          </cell>
          <cell r="CI20">
            <v>174</v>
          </cell>
          <cell r="CJ20" t="str">
            <v>-</v>
          </cell>
          <cell r="CK20">
            <v>21</v>
          </cell>
          <cell r="CL20" t="str">
            <v>-</v>
          </cell>
          <cell r="CM20">
            <v>2895843</v>
          </cell>
          <cell r="CN20" t="str">
            <v>-</v>
          </cell>
          <cell r="CO20">
            <v>30038268</v>
          </cell>
          <cell r="CP20" t="str">
            <v>-</v>
          </cell>
          <cell r="CQ20">
            <v>0</v>
          </cell>
          <cell r="CR20" t="str">
            <v>-</v>
          </cell>
          <cell r="CS20">
            <v>-63</v>
          </cell>
          <cell r="CT20" t="str">
            <v>-</v>
          </cell>
          <cell r="CU20">
            <v>809</v>
          </cell>
          <cell r="CV20">
            <v>304</v>
          </cell>
          <cell r="CW20">
            <v>295</v>
          </cell>
          <cell r="CX20">
            <v>208</v>
          </cell>
          <cell r="CY20">
            <v>174</v>
          </cell>
          <cell r="CZ20">
            <v>123</v>
          </cell>
          <cell r="DA20">
            <v>130</v>
          </cell>
          <cell r="DB20">
            <v>87</v>
          </cell>
          <cell r="DC20">
            <v>90</v>
          </cell>
          <cell r="DD20">
            <v>70</v>
          </cell>
          <cell r="DE20">
            <v>69</v>
          </cell>
          <cell r="DF20">
            <v>60</v>
          </cell>
          <cell r="DG20">
            <v>289</v>
          </cell>
          <cell r="DH20">
            <v>217</v>
          </cell>
          <cell r="DI20">
            <v>4</v>
          </cell>
          <cell r="DJ20" t="str">
            <v>-</v>
          </cell>
          <cell r="DK20">
            <v>359</v>
          </cell>
          <cell r="DL20" t="str">
            <v>-</v>
          </cell>
          <cell r="DM20">
            <v>520</v>
          </cell>
          <cell r="DN20" t="str">
            <v>-</v>
          </cell>
          <cell r="DO20">
            <v>497</v>
          </cell>
          <cell r="DP20" t="str">
            <v>-</v>
          </cell>
          <cell r="DQ20">
            <v>0</v>
          </cell>
          <cell r="DR20" t="str">
            <v>-</v>
          </cell>
          <cell r="DS20">
            <v>173</v>
          </cell>
          <cell r="DT20" t="str">
            <v>-</v>
          </cell>
          <cell r="DU20">
            <v>21</v>
          </cell>
          <cell r="DV20" t="str">
            <v>-</v>
          </cell>
          <cell r="DW20">
            <v>0</v>
          </cell>
          <cell r="DX20" t="str">
            <v>-</v>
          </cell>
          <cell r="DY20">
            <v>6</v>
          </cell>
          <cell r="DZ20">
            <v>77</v>
          </cell>
          <cell r="EA20">
            <v>18</v>
          </cell>
          <cell r="EB20" t="str">
            <v>-</v>
          </cell>
          <cell r="EC20">
            <v>42.857142857142854</v>
          </cell>
          <cell r="ED20" t="str">
            <v>-</v>
          </cell>
          <cell r="EE20">
            <v>2</v>
          </cell>
          <cell r="EF20" t="str">
            <v>-</v>
          </cell>
          <cell r="EG20">
            <v>17</v>
          </cell>
        </row>
        <row r="21">
          <cell r="C21">
            <v>700000076</v>
          </cell>
          <cell r="D21" t="str">
            <v>SECTOR LETICIA</v>
          </cell>
          <cell r="E21">
            <v>2025</v>
          </cell>
          <cell r="F21">
            <v>202516</v>
          </cell>
          <cell r="G21">
            <v>0</v>
          </cell>
          <cell r="H21" t="str">
            <v>-</v>
          </cell>
          <cell r="I21">
            <v>0</v>
          </cell>
          <cell r="J21" t="str">
            <v>-</v>
          </cell>
          <cell r="K21">
            <v>0</v>
          </cell>
          <cell r="L21" t="str">
            <v>-</v>
          </cell>
          <cell r="M21">
            <v>0</v>
          </cell>
          <cell r="N21" t="str">
            <v>-</v>
          </cell>
          <cell r="O21">
            <v>0</v>
          </cell>
          <cell r="P21" t="str">
            <v>-</v>
          </cell>
          <cell r="Q21">
            <v>0</v>
          </cell>
          <cell r="R21" t="str">
            <v>-</v>
          </cell>
          <cell r="S21">
            <v>0</v>
          </cell>
          <cell r="T21" t="str">
            <v>-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0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0</v>
          </cell>
          <cell r="AH21" t="str">
            <v>-</v>
          </cell>
          <cell r="AI21" t="str">
            <v>-</v>
          </cell>
          <cell r="AJ21" t="str">
            <v>-</v>
          </cell>
          <cell r="AK21">
            <v>0</v>
          </cell>
          <cell r="AL21" t="str">
            <v>-</v>
          </cell>
          <cell r="AM21">
            <v>0</v>
          </cell>
          <cell r="AN21" t="str">
            <v>-</v>
          </cell>
          <cell r="AO21">
            <v>0</v>
          </cell>
          <cell r="AP21" t="str">
            <v>-</v>
          </cell>
          <cell r="AQ21">
            <v>0</v>
          </cell>
          <cell r="AR21" t="str">
            <v>-</v>
          </cell>
          <cell r="AS21">
            <v>0</v>
          </cell>
          <cell r="AT21" t="str">
            <v>-</v>
          </cell>
          <cell r="AU21">
            <v>0</v>
          </cell>
          <cell r="AV21" t="str">
            <v>-</v>
          </cell>
          <cell r="AW21">
            <v>0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0</v>
          </cell>
          <cell r="BB21" t="str">
            <v>-</v>
          </cell>
          <cell r="BC21">
            <v>0</v>
          </cell>
          <cell r="BD21" t="str">
            <v>-</v>
          </cell>
          <cell r="BE21" t="str">
            <v>-</v>
          </cell>
          <cell r="BF21" t="str">
            <v>-</v>
          </cell>
          <cell r="BG21">
            <v>0</v>
          </cell>
          <cell r="BH21" t="str">
            <v>-</v>
          </cell>
          <cell r="BI21">
            <v>0</v>
          </cell>
          <cell r="BJ21" t="str">
            <v>-</v>
          </cell>
          <cell r="BK21">
            <v>0</v>
          </cell>
          <cell r="BL21" t="str">
            <v>-</v>
          </cell>
          <cell r="BM21">
            <v>0</v>
          </cell>
          <cell r="BN21" t="str">
            <v>-</v>
          </cell>
          <cell r="BO21">
            <v>0</v>
          </cell>
          <cell r="BP21" t="str">
            <v>-</v>
          </cell>
          <cell r="BQ21">
            <v>0</v>
          </cell>
          <cell r="BR21" t="str">
            <v>-</v>
          </cell>
          <cell r="BS21">
            <v>0</v>
          </cell>
          <cell r="BT21" t="str">
            <v>-</v>
          </cell>
          <cell r="BU21">
            <v>0</v>
          </cell>
          <cell r="BV21" t="str">
            <v>-</v>
          </cell>
          <cell r="BW21">
            <v>0</v>
          </cell>
          <cell r="BX21" t="str">
            <v>-</v>
          </cell>
          <cell r="BY21">
            <v>0</v>
          </cell>
          <cell r="BZ21" t="str">
            <v>-</v>
          </cell>
          <cell r="CA21">
            <v>0</v>
          </cell>
          <cell r="CB21" t="str">
            <v>-</v>
          </cell>
          <cell r="CC21">
            <v>0</v>
          </cell>
          <cell r="CD21" t="str">
            <v>-</v>
          </cell>
          <cell r="CE21">
            <v>0</v>
          </cell>
          <cell r="CF21" t="str">
            <v>-</v>
          </cell>
          <cell r="CG21">
            <v>0</v>
          </cell>
          <cell r="CH21" t="str">
            <v>-</v>
          </cell>
          <cell r="CI21">
            <v>0</v>
          </cell>
          <cell r="CJ21" t="str">
            <v>-</v>
          </cell>
          <cell r="CK21">
            <v>0</v>
          </cell>
          <cell r="CL21" t="str">
            <v>-</v>
          </cell>
          <cell r="CM21">
            <v>0</v>
          </cell>
          <cell r="CN21" t="str">
            <v>-</v>
          </cell>
          <cell r="CO21">
            <v>0</v>
          </cell>
          <cell r="CP21" t="str">
            <v>-</v>
          </cell>
          <cell r="CQ21">
            <v>0</v>
          </cell>
          <cell r="CR21" t="str">
            <v>-</v>
          </cell>
          <cell r="CS21">
            <v>0</v>
          </cell>
          <cell r="CT21" t="str">
            <v>-</v>
          </cell>
          <cell r="CU21">
            <v>0</v>
          </cell>
          <cell r="CV21" t="str">
            <v>-</v>
          </cell>
          <cell r="CW21">
            <v>0</v>
          </cell>
          <cell r="CX21" t="str">
            <v>-</v>
          </cell>
          <cell r="CY21">
            <v>0</v>
          </cell>
          <cell r="CZ21" t="str">
            <v>-</v>
          </cell>
          <cell r="DA21">
            <v>0</v>
          </cell>
          <cell r="DB21" t="str">
            <v>-</v>
          </cell>
          <cell r="DC21">
            <v>0</v>
          </cell>
          <cell r="DD21" t="str">
            <v>-</v>
          </cell>
          <cell r="DE21">
            <v>0</v>
          </cell>
          <cell r="DF21" t="str">
            <v>-</v>
          </cell>
          <cell r="DG21">
            <v>0</v>
          </cell>
          <cell r="DH21" t="str">
            <v>-</v>
          </cell>
          <cell r="DI21">
            <v>0</v>
          </cell>
          <cell r="DJ21" t="str">
            <v>-</v>
          </cell>
          <cell r="DK21">
            <v>0</v>
          </cell>
          <cell r="DL21" t="str">
            <v>-</v>
          </cell>
          <cell r="DM21">
            <v>0</v>
          </cell>
          <cell r="DN21" t="str">
            <v>-</v>
          </cell>
          <cell r="DO21">
            <v>0</v>
          </cell>
          <cell r="DP21" t="str">
            <v>-</v>
          </cell>
          <cell r="DQ21">
            <v>0</v>
          </cell>
          <cell r="DR21" t="str">
            <v>-</v>
          </cell>
          <cell r="DS21">
            <v>0</v>
          </cell>
          <cell r="DT21" t="str">
            <v>-</v>
          </cell>
          <cell r="DU21">
            <v>0</v>
          </cell>
          <cell r="DV21" t="str">
            <v>-</v>
          </cell>
          <cell r="DW21">
            <v>0</v>
          </cell>
          <cell r="DX21" t="str">
            <v>-</v>
          </cell>
          <cell r="DY21">
            <v>0</v>
          </cell>
          <cell r="DZ21" t="str">
            <v>-</v>
          </cell>
          <cell r="EA21">
            <v>0</v>
          </cell>
          <cell r="EB21" t="str">
            <v>-</v>
          </cell>
          <cell r="EC21">
            <v>0</v>
          </cell>
          <cell r="ED21" t="str">
            <v>-</v>
          </cell>
          <cell r="EE21">
            <v>0</v>
          </cell>
          <cell r="EF21" t="str">
            <v>-</v>
          </cell>
          <cell r="EG21">
            <v>0</v>
          </cell>
        </row>
        <row r="22">
          <cell r="C22">
            <v>700000077</v>
          </cell>
          <cell r="D22" t="str">
            <v>SECTOR BORONDO AMANDA</v>
          </cell>
          <cell r="E22">
            <v>2025</v>
          </cell>
          <cell r="F22">
            <v>202516</v>
          </cell>
          <cell r="G22">
            <v>1379</v>
          </cell>
          <cell r="H22">
            <v>1744</v>
          </cell>
          <cell r="I22">
            <v>658</v>
          </cell>
          <cell r="J22" t="str">
            <v>-</v>
          </cell>
          <cell r="K22">
            <v>-100</v>
          </cell>
          <cell r="L22">
            <v>8</v>
          </cell>
          <cell r="M22">
            <v>268</v>
          </cell>
          <cell r="N22">
            <v>948</v>
          </cell>
          <cell r="O22">
            <v>0</v>
          </cell>
          <cell r="P22" t="str">
            <v>-</v>
          </cell>
          <cell r="Q22">
            <v>3</v>
          </cell>
          <cell r="R22" t="str">
            <v>-</v>
          </cell>
          <cell r="S22">
            <v>7</v>
          </cell>
          <cell r="T22" t="str">
            <v>-</v>
          </cell>
          <cell r="U22">
            <v>262</v>
          </cell>
          <cell r="V22" t="str">
            <v>-</v>
          </cell>
          <cell r="W22">
            <v>3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245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75</v>
          </cell>
          <cell r="AH22" t="str">
            <v>-</v>
          </cell>
          <cell r="AI22" t="str">
            <v>-</v>
          </cell>
          <cell r="AJ22" t="str">
            <v>-</v>
          </cell>
          <cell r="AK22">
            <v>23</v>
          </cell>
          <cell r="AL22" t="str">
            <v>-</v>
          </cell>
          <cell r="AM22">
            <v>19.434372733865118</v>
          </cell>
          <cell r="AN22">
            <v>63.7</v>
          </cell>
          <cell r="AO22">
            <v>52</v>
          </cell>
          <cell r="AP22" t="str">
            <v>-</v>
          </cell>
          <cell r="AQ22">
            <v>91</v>
          </cell>
          <cell r="AR22" t="str">
            <v>-</v>
          </cell>
          <cell r="AS22">
            <v>0</v>
          </cell>
          <cell r="AT22" t="str">
            <v>-</v>
          </cell>
          <cell r="AU22">
            <v>88</v>
          </cell>
          <cell r="AV22" t="str">
            <v>-</v>
          </cell>
          <cell r="AW22">
            <v>14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246</v>
          </cell>
          <cell r="BB22">
            <v>803</v>
          </cell>
          <cell r="BC22">
            <v>17.839013778100071</v>
          </cell>
          <cell r="BD22">
            <v>54</v>
          </cell>
          <cell r="BE22" t="str">
            <v>-</v>
          </cell>
          <cell r="BF22" t="str">
            <v>-</v>
          </cell>
          <cell r="BG22">
            <v>568698.57999999996</v>
          </cell>
          <cell r="BH22">
            <v>585704</v>
          </cell>
          <cell r="BI22">
            <v>152411218.5</v>
          </cell>
          <cell r="BJ22">
            <v>555247113</v>
          </cell>
          <cell r="BK22">
            <v>150882092</v>
          </cell>
          <cell r="BL22" t="str">
            <v>-</v>
          </cell>
          <cell r="BM22">
            <v>1529126.5</v>
          </cell>
          <cell r="BN22" t="str">
            <v>-</v>
          </cell>
          <cell r="BO22">
            <v>120808246.5</v>
          </cell>
          <cell r="BP22" t="str">
            <v>-</v>
          </cell>
          <cell r="BQ22">
            <v>1529126.5</v>
          </cell>
          <cell r="BR22" t="str">
            <v>-</v>
          </cell>
          <cell r="BS22">
            <v>261</v>
          </cell>
          <cell r="BT22" t="str">
            <v>-</v>
          </cell>
          <cell r="BU22">
            <v>119279120</v>
          </cell>
          <cell r="BV22" t="str">
            <v>-</v>
          </cell>
          <cell r="BW22">
            <v>160</v>
          </cell>
          <cell r="BX22" t="str">
            <v>-</v>
          </cell>
          <cell r="BY22">
            <v>363</v>
          </cell>
          <cell r="BZ22" t="str">
            <v>-</v>
          </cell>
          <cell r="CA22">
            <v>27081937</v>
          </cell>
          <cell r="CB22" t="str">
            <v>-</v>
          </cell>
          <cell r="CC22">
            <v>597</v>
          </cell>
          <cell r="CD22" t="str">
            <v>-</v>
          </cell>
          <cell r="CE22">
            <v>522</v>
          </cell>
          <cell r="CF22" t="str">
            <v>-</v>
          </cell>
          <cell r="CG22">
            <v>0</v>
          </cell>
          <cell r="CH22" t="str">
            <v>-</v>
          </cell>
          <cell r="CI22">
            <v>168</v>
          </cell>
          <cell r="CJ22" t="str">
            <v>-</v>
          </cell>
          <cell r="CK22">
            <v>19</v>
          </cell>
          <cell r="CL22" t="str">
            <v>-</v>
          </cell>
          <cell r="CM22">
            <v>4521035</v>
          </cell>
          <cell r="CN22" t="str">
            <v>-</v>
          </cell>
          <cell r="CO22">
            <v>31602972</v>
          </cell>
          <cell r="CP22" t="str">
            <v>-</v>
          </cell>
          <cell r="CQ22">
            <v>0</v>
          </cell>
          <cell r="CR22" t="str">
            <v>-</v>
          </cell>
          <cell r="CS22">
            <v>-61</v>
          </cell>
          <cell r="CT22" t="str">
            <v>-</v>
          </cell>
          <cell r="CU22">
            <v>699</v>
          </cell>
          <cell r="CV22">
            <v>256</v>
          </cell>
          <cell r="CW22">
            <v>271</v>
          </cell>
          <cell r="CX22">
            <v>192</v>
          </cell>
          <cell r="CY22">
            <v>141</v>
          </cell>
          <cell r="CZ22">
            <v>107</v>
          </cell>
          <cell r="DA22">
            <v>116</v>
          </cell>
          <cell r="DB22">
            <v>73</v>
          </cell>
          <cell r="DC22">
            <v>108</v>
          </cell>
          <cell r="DD22">
            <v>84</v>
          </cell>
          <cell r="DE22">
            <v>66</v>
          </cell>
          <cell r="DF22">
            <v>59</v>
          </cell>
          <cell r="DG22">
            <v>290</v>
          </cell>
          <cell r="DH22">
            <v>216</v>
          </cell>
          <cell r="DI22">
            <v>6</v>
          </cell>
          <cell r="DJ22" t="str">
            <v>-</v>
          </cell>
          <cell r="DK22">
            <v>256</v>
          </cell>
          <cell r="DL22" t="str">
            <v>-</v>
          </cell>
          <cell r="DM22">
            <v>465</v>
          </cell>
          <cell r="DN22" t="str">
            <v>-</v>
          </cell>
          <cell r="DO22">
            <v>475</v>
          </cell>
          <cell r="DP22" t="str">
            <v>-</v>
          </cell>
          <cell r="DQ22">
            <v>0</v>
          </cell>
          <cell r="DR22" t="str">
            <v>-</v>
          </cell>
          <cell r="DS22">
            <v>164</v>
          </cell>
          <cell r="DT22" t="str">
            <v>-</v>
          </cell>
          <cell r="DU22">
            <v>19</v>
          </cell>
          <cell r="DV22" t="str">
            <v>-</v>
          </cell>
          <cell r="DW22">
            <v>0</v>
          </cell>
          <cell r="DX22" t="str">
            <v>-</v>
          </cell>
          <cell r="DY22">
            <v>8</v>
          </cell>
          <cell r="DZ22">
            <v>57</v>
          </cell>
          <cell r="EA22">
            <v>10</v>
          </cell>
          <cell r="EB22" t="str">
            <v>-</v>
          </cell>
          <cell r="EC22">
            <v>43.478260869565219</v>
          </cell>
          <cell r="ED22" t="str">
            <v>-</v>
          </cell>
          <cell r="EE22">
            <v>2</v>
          </cell>
          <cell r="EF22" t="str">
            <v>-</v>
          </cell>
          <cell r="EG22">
            <v>14</v>
          </cell>
        </row>
        <row r="23">
          <cell r="C23">
            <v>700000078</v>
          </cell>
          <cell r="D23" t="str">
            <v>SECTOR DELIRIO ZOLANDY</v>
          </cell>
          <cell r="E23">
            <v>2025</v>
          </cell>
          <cell r="F23">
            <v>202516</v>
          </cell>
          <cell r="G23">
            <v>1584</v>
          </cell>
          <cell r="H23">
            <v>1702</v>
          </cell>
          <cell r="I23">
            <v>644</v>
          </cell>
          <cell r="J23" t="str">
            <v>-</v>
          </cell>
          <cell r="K23">
            <v>-99</v>
          </cell>
          <cell r="L23">
            <v>8</v>
          </cell>
          <cell r="M23">
            <v>319</v>
          </cell>
          <cell r="N23">
            <v>1080</v>
          </cell>
          <cell r="O23">
            <v>0</v>
          </cell>
          <cell r="P23" t="str">
            <v>-</v>
          </cell>
          <cell r="Q23">
            <v>1</v>
          </cell>
          <cell r="R23" t="str">
            <v>-</v>
          </cell>
          <cell r="S23">
            <v>3</v>
          </cell>
          <cell r="T23" t="str">
            <v>-</v>
          </cell>
          <cell r="U23">
            <v>316</v>
          </cell>
          <cell r="V23" t="str">
            <v>-</v>
          </cell>
          <cell r="W23">
            <v>2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275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>
            <v>94</v>
          </cell>
          <cell r="AH23" t="str">
            <v>-</v>
          </cell>
          <cell r="AI23" t="str">
            <v>-</v>
          </cell>
          <cell r="AJ23" t="str">
            <v>-</v>
          </cell>
          <cell r="AK23">
            <v>43</v>
          </cell>
          <cell r="AL23" t="str">
            <v>-</v>
          </cell>
          <cell r="AM23">
            <v>20.138888888888889</v>
          </cell>
          <cell r="AN23">
            <v>63.7</v>
          </cell>
          <cell r="AO23">
            <v>51</v>
          </cell>
          <cell r="AP23" t="str">
            <v>-</v>
          </cell>
          <cell r="AQ23">
            <v>130</v>
          </cell>
          <cell r="AR23" t="str">
            <v>-</v>
          </cell>
          <cell r="AS23">
            <v>0</v>
          </cell>
          <cell r="AT23" t="str">
            <v>-</v>
          </cell>
          <cell r="AU23">
            <v>82</v>
          </cell>
          <cell r="AV23" t="str">
            <v>-</v>
          </cell>
          <cell r="AW23">
            <v>12</v>
          </cell>
          <cell r="AX23" t="str">
            <v>-</v>
          </cell>
          <cell r="AY23" t="str">
            <v>-</v>
          </cell>
          <cell r="AZ23" t="str">
            <v>-</v>
          </cell>
          <cell r="BA23">
            <v>284</v>
          </cell>
          <cell r="BB23">
            <v>902</v>
          </cell>
          <cell r="BC23">
            <v>17.929292929292927</v>
          </cell>
          <cell r="BD23">
            <v>53.2</v>
          </cell>
          <cell r="BE23" t="str">
            <v>-</v>
          </cell>
          <cell r="BF23" t="str">
            <v>-</v>
          </cell>
          <cell r="BG23">
            <v>555547.07999999996</v>
          </cell>
          <cell r="BH23">
            <v>531214</v>
          </cell>
          <cell r="BI23">
            <v>177219518.99000001</v>
          </cell>
          <cell r="BJ23">
            <v>573711165</v>
          </cell>
          <cell r="BK23">
            <v>176240354</v>
          </cell>
          <cell r="BL23" t="str">
            <v>-</v>
          </cell>
          <cell r="BM23">
            <v>979164.99</v>
          </cell>
          <cell r="BN23" t="str">
            <v>-</v>
          </cell>
          <cell r="BO23">
            <v>145283732.99000001</v>
          </cell>
          <cell r="BP23" t="str">
            <v>-</v>
          </cell>
          <cell r="BQ23">
            <v>979164.99</v>
          </cell>
          <cell r="BR23" t="str">
            <v>-</v>
          </cell>
          <cell r="BS23">
            <v>302</v>
          </cell>
          <cell r="BT23" t="str">
            <v>-</v>
          </cell>
          <cell r="BU23">
            <v>144304568</v>
          </cell>
          <cell r="BV23" t="str">
            <v>-</v>
          </cell>
          <cell r="BW23">
            <v>185</v>
          </cell>
          <cell r="BX23" t="str">
            <v>-</v>
          </cell>
          <cell r="BY23">
            <v>615</v>
          </cell>
          <cell r="BZ23" t="str">
            <v>-</v>
          </cell>
          <cell r="CA23">
            <v>28593355</v>
          </cell>
          <cell r="CB23" t="str">
            <v>-</v>
          </cell>
          <cell r="CC23">
            <v>605</v>
          </cell>
          <cell r="CD23" t="str">
            <v>-</v>
          </cell>
          <cell r="CE23">
            <v>491</v>
          </cell>
          <cell r="CF23" t="str">
            <v>-</v>
          </cell>
          <cell r="CG23">
            <v>0</v>
          </cell>
          <cell r="CH23" t="str">
            <v>-</v>
          </cell>
          <cell r="CI23">
            <v>167</v>
          </cell>
          <cell r="CJ23" t="str">
            <v>-</v>
          </cell>
          <cell r="CK23">
            <v>19</v>
          </cell>
          <cell r="CL23" t="str">
            <v>-</v>
          </cell>
          <cell r="CM23">
            <v>3342431</v>
          </cell>
          <cell r="CN23" t="str">
            <v>-</v>
          </cell>
          <cell r="CO23">
            <v>31935786</v>
          </cell>
          <cell r="CP23" t="str">
            <v>-</v>
          </cell>
          <cell r="CQ23">
            <v>0</v>
          </cell>
          <cell r="CR23" t="str">
            <v>-</v>
          </cell>
          <cell r="CS23">
            <v>-73</v>
          </cell>
          <cell r="CT23" t="str">
            <v>-</v>
          </cell>
          <cell r="CU23">
            <v>798</v>
          </cell>
          <cell r="CV23">
            <v>317</v>
          </cell>
          <cell r="CW23">
            <v>295</v>
          </cell>
          <cell r="CX23">
            <v>210</v>
          </cell>
          <cell r="CY23">
            <v>172</v>
          </cell>
          <cell r="CZ23">
            <v>125</v>
          </cell>
          <cell r="DA23">
            <v>124</v>
          </cell>
          <cell r="DB23">
            <v>86</v>
          </cell>
          <cell r="DC23">
            <v>98</v>
          </cell>
          <cell r="DD23">
            <v>79</v>
          </cell>
          <cell r="DE23">
            <v>91</v>
          </cell>
          <cell r="DF23">
            <v>78</v>
          </cell>
          <cell r="DG23">
            <v>313</v>
          </cell>
          <cell r="DH23">
            <v>243</v>
          </cell>
          <cell r="DI23">
            <v>12</v>
          </cell>
          <cell r="DJ23" t="str">
            <v>-</v>
          </cell>
          <cell r="DK23">
            <v>431</v>
          </cell>
          <cell r="DL23" t="str">
            <v>-</v>
          </cell>
          <cell r="DM23">
            <v>508</v>
          </cell>
          <cell r="DN23" t="str">
            <v>-</v>
          </cell>
          <cell r="DO23">
            <v>459</v>
          </cell>
          <cell r="DP23" t="str">
            <v>-</v>
          </cell>
          <cell r="DQ23">
            <v>0</v>
          </cell>
          <cell r="DR23" t="str">
            <v>-</v>
          </cell>
          <cell r="DS23">
            <v>166</v>
          </cell>
          <cell r="DT23" t="str">
            <v>-</v>
          </cell>
          <cell r="DU23">
            <v>19</v>
          </cell>
          <cell r="DV23" t="str">
            <v>-</v>
          </cell>
          <cell r="DW23">
            <v>0</v>
          </cell>
          <cell r="DX23" t="str">
            <v>-</v>
          </cell>
          <cell r="DY23">
            <v>19</v>
          </cell>
          <cell r="DZ23">
            <v>92</v>
          </cell>
          <cell r="EA23">
            <v>26</v>
          </cell>
          <cell r="EB23" t="str">
            <v>-</v>
          </cell>
          <cell r="EC23">
            <v>38.235294117647058</v>
          </cell>
          <cell r="ED23" t="str">
            <v>-</v>
          </cell>
          <cell r="EE23">
            <v>7</v>
          </cell>
          <cell r="EF23" t="str">
            <v>-</v>
          </cell>
          <cell r="EG23">
            <v>16</v>
          </cell>
        </row>
        <row r="24">
          <cell r="C24">
            <v>700000079</v>
          </cell>
          <cell r="D24" t="str">
            <v>SECTOR ERMITA MARYURI</v>
          </cell>
          <cell r="E24">
            <v>2025</v>
          </cell>
          <cell r="F24">
            <v>202516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  <cell r="DZ24" t="str">
            <v>-</v>
          </cell>
          <cell r="EA24" t="str">
            <v>-</v>
          </cell>
          <cell r="EB24" t="str">
            <v>-</v>
          </cell>
          <cell r="EC24" t="str">
            <v>-</v>
          </cell>
          <cell r="ED24" t="str">
            <v>-</v>
          </cell>
          <cell r="EE24" t="str">
            <v>-</v>
          </cell>
          <cell r="EF24" t="str">
            <v>-</v>
          </cell>
          <cell r="EG24" t="str">
            <v>-</v>
          </cell>
        </row>
        <row r="25">
          <cell r="C25">
            <v>700000082</v>
          </cell>
          <cell r="D25" t="str">
            <v>SECTOR PANCE NATALIA</v>
          </cell>
          <cell r="E25">
            <v>2025</v>
          </cell>
          <cell r="F25">
            <v>202516</v>
          </cell>
          <cell r="G25">
            <v>1261</v>
          </cell>
          <cell r="H25">
            <v>1457</v>
          </cell>
          <cell r="I25">
            <v>520</v>
          </cell>
          <cell r="J25" t="str">
            <v>-</v>
          </cell>
          <cell r="K25">
            <v>-103</v>
          </cell>
          <cell r="L25">
            <v>8</v>
          </cell>
          <cell r="M25">
            <v>220</v>
          </cell>
          <cell r="N25">
            <v>874</v>
          </cell>
          <cell r="O25">
            <v>0</v>
          </cell>
          <cell r="P25" t="str">
            <v>-</v>
          </cell>
          <cell r="Q25">
            <v>2</v>
          </cell>
          <cell r="R25" t="str">
            <v>-</v>
          </cell>
          <cell r="S25">
            <v>11</v>
          </cell>
          <cell r="T25" t="str">
            <v>-</v>
          </cell>
          <cell r="U25">
            <v>215</v>
          </cell>
          <cell r="V25" t="str">
            <v>-</v>
          </cell>
          <cell r="W25">
            <v>3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204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59</v>
          </cell>
          <cell r="AH25" t="str">
            <v>-</v>
          </cell>
          <cell r="AI25" t="str">
            <v>-</v>
          </cell>
          <cell r="AJ25" t="str">
            <v>-</v>
          </cell>
          <cell r="AK25">
            <v>16</v>
          </cell>
          <cell r="AL25" t="str">
            <v>-</v>
          </cell>
          <cell r="AM25">
            <v>17.446471054718476</v>
          </cell>
          <cell r="AN25">
            <v>63.7</v>
          </cell>
          <cell r="AO25">
            <v>43</v>
          </cell>
          <cell r="AP25" t="str">
            <v>-</v>
          </cell>
          <cell r="AQ25">
            <v>77</v>
          </cell>
          <cell r="AR25" t="str">
            <v>-</v>
          </cell>
          <cell r="AS25">
            <v>0</v>
          </cell>
          <cell r="AT25" t="str">
            <v>-</v>
          </cell>
          <cell r="AU25">
            <v>71</v>
          </cell>
          <cell r="AV25" t="str">
            <v>-</v>
          </cell>
          <cell r="AW25">
            <v>13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207</v>
          </cell>
          <cell r="BB25">
            <v>751</v>
          </cell>
          <cell r="BC25">
            <v>16.41554321966693</v>
          </cell>
          <cell r="BD25">
            <v>54.7</v>
          </cell>
          <cell r="BE25" t="str">
            <v>-</v>
          </cell>
          <cell r="BF25" t="str">
            <v>-</v>
          </cell>
          <cell r="BG25">
            <v>647959.46</v>
          </cell>
          <cell r="BH25">
            <v>577560</v>
          </cell>
          <cell r="BI25">
            <v>142551081.5</v>
          </cell>
          <cell r="BJ25">
            <v>504787433</v>
          </cell>
          <cell r="BK25">
            <v>140385879</v>
          </cell>
          <cell r="BL25" t="str">
            <v>-</v>
          </cell>
          <cell r="BM25">
            <v>2165202.5</v>
          </cell>
          <cell r="BN25" t="str">
            <v>-</v>
          </cell>
          <cell r="BO25">
            <v>113709166.5</v>
          </cell>
          <cell r="BP25" t="str">
            <v>-</v>
          </cell>
          <cell r="BQ25">
            <v>2165202.5</v>
          </cell>
          <cell r="BR25" t="str">
            <v>-</v>
          </cell>
          <cell r="BS25">
            <v>211</v>
          </cell>
          <cell r="BT25" t="str">
            <v>-</v>
          </cell>
          <cell r="BU25">
            <v>111543964</v>
          </cell>
          <cell r="BV25" t="str">
            <v>-</v>
          </cell>
          <cell r="BW25">
            <v>140</v>
          </cell>
          <cell r="BX25" t="str">
            <v>-</v>
          </cell>
          <cell r="BY25">
            <v>386</v>
          </cell>
          <cell r="BZ25" t="str">
            <v>-</v>
          </cell>
          <cell r="CA25">
            <v>25634780</v>
          </cell>
          <cell r="CB25" t="str">
            <v>-</v>
          </cell>
          <cell r="CC25">
            <v>559</v>
          </cell>
          <cell r="CD25" t="str">
            <v>-</v>
          </cell>
          <cell r="CE25">
            <v>393</v>
          </cell>
          <cell r="CF25" t="str">
            <v>-</v>
          </cell>
          <cell r="CG25">
            <v>0</v>
          </cell>
          <cell r="CH25" t="str">
            <v>-</v>
          </cell>
          <cell r="CI25">
            <v>128</v>
          </cell>
          <cell r="CJ25" t="str">
            <v>-</v>
          </cell>
          <cell r="CK25">
            <v>19</v>
          </cell>
          <cell r="CL25" t="str">
            <v>-</v>
          </cell>
          <cell r="CM25">
            <v>3207135</v>
          </cell>
          <cell r="CN25" t="str">
            <v>-</v>
          </cell>
          <cell r="CO25">
            <v>28841915</v>
          </cell>
          <cell r="CP25" t="str">
            <v>-</v>
          </cell>
          <cell r="CQ25">
            <v>0</v>
          </cell>
          <cell r="CR25" t="str">
            <v>-</v>
          </cell>
          <cell r="CS25">
            <v>-54</v>
          </cell>
          <cell r="CT25" t="str">
            <v>-</v>
          </cell>
          <cell r="CU25">
            <v>651</v>
          </cell>
          <cell r="CV25">
            <v>233</v>
          </cell>
          <cell r="CW25">
            <v>257</v>
          </cell>
          <cell r="CX25">
            <v>171</v>
          </cell>
          <cell r="CY25">
            <v>133</v>
          </cell>
          <cell r="CZ25">
            <v>94</v>
          </cell>
          <cell r="DA25">
            <v>109</v>
          </cell>
          <cell r="DB25">
            <v>71</v>
          </cell>
          <cell r="DC25">
            <v>60</v>
          </cell>
          <cell r="DD25">
            <v>47</v>
          </cell>
          <cell r="DE25">
            <v>55</v>
          </cell>
          <cell r="DF25">
            <v>49</v>
          </cell>
          <cell r="DG25">
            <v>224</v>
          </cell>
          <cell r="DH25">
            <v>167</v>
          </cell>
          <cell r="DI25">
            <v>1</v>
          </cell>
          <cell r="DJ25" t="str">
            <v>-</v>
          </cell>
          <cell r="DK25">
            <v>286</v>
          </cell>
          <cell r="DL25" t="str">
            <v>-</v>
          </cell>
          <cell r="DM25">
            <v>455</v>
          </cell>
          <cell r="DN25" t="str">
            <v>-</v>
          </cell>
          <cell r="DO25">
            <v>373</v>
          </cell>
          <cell r="DP25" t="str">
            <v>-</v>
          </cell>
          <cell r="DQ25">
            <v>0</v>
          </cell>
          <cell r="DR25" t="str">
            <v>-</v>
          </cell>
          <cell r="DS25">
            <v>128</v>
          </cell>
          <cell r="DT25" t="str">
            <v>-</v>
          </cell>
          <cell r="DU25">
            <v>19</v>
          </cell>
          <cell r="DV25" t="str">
            <v>-</v>
          </cell>
          <cell r="DW25">
            <v>0</v>
          </cell>
          <cell r="DX25" t="str">
            <v>-</v>
          </cell>
          <cell r="DY25">
            <v>1</v>
          </cell>
          <cell r="DZ25">
            <v>54</v>
          </cell>
          <cell r="EA25">
            <v>12</v>
          </cell>
          <cell r="EB25" t="str">
            <v>-</v>
          </cell>
          <cell r="EC25">
            <v>37.5</v>
          </cell>
          <cell r="ED25" t="str">
            <v>-</v>
          </cell>
          <cell r="EE25">
            <v>0</v>
          </cell>
          <cell r="EF25" t="str">
            <v>-</v>
          </cell>
          <cell r="EG25">
            <v>12</v>
          </cell>
        </row>
        <row r="26">
          <cell r="C26">
            <v>700000084</v>
          </cell>
          <cell r="D26" t="str">
            <v>SECTOR LA SULTANA CAROLINA</v>
          </cell>
          <cell r="E26">
            <v>2025</v>
          </cell>
          <cell r="F26">
            <v>202516</v>
          </cell>
          <cell r="G26">
            <v>1594</v>
          </cell>
          <cell r="H26">
            <v>1814</v>
          </cell>
          <cell r="I26">
            <v>634</v>
          </cell>
          <cell r="J26" t="str">
            <v>-</v>
          </cell>
          <cell r="K26">
            <v>-148</v>
          </cell>
          <cell r="L26">
            <v>8</v>
          </cell>
          <cell r="M26">
            <v>332</v>
          </cell>
          <cell r="N26">
            <v>1117</v>
          </cell>
          <cell r="O26">
            <v>1</v>
          </cell>
          <cell r="P26" t="str">
            <v>-</v>
          </cell>
          <cell r="Q26">
            <v>1</v>
          </cell>
          <cell r="R26" t="str">
            <v>-</v>
          </cell>
          <cell r="S26">
            <v>11</v>
          </cell>
          <cell r="T26" t="str">
            <v>-</v>
          </cell>
          <cell r="U26">
            <v>327</v>
          </cell>
          <cell r="V26" t="str">
            <v>-</v>
          </cell>
          <cell r="W26">
            <v>4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283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117</v>
          </cell>
          <cell r="AH26" t="str">
            <v>-</v>
          </cell>
          <cell r="AI26" t="str">
            <v>-</v>
          </cell>
          <cell r="AJ26" t="str">
            <v>-</v>
          </cell>
          <cell r="AK26">
            <v>49</v>
          </cell>
          <cell r="AL26" t="str">
            <v>-</v>
          </cell>
          <cell r="AM26">
            <v>20.828105395232122</v>
          </cell>
          <cell r="AN26">
            <v>63.7</v>
          </cell>
          <cell r="AO26">
            <v>68</v>
          </cell>
          <cell r="AP26" t="str">
            <v>-</v>
          </cell>
          <cell r="AQ26">
            <v>117</v>
          </cell>
          <cell r="AR26" t="str">
            <v>-</v>
          </cell>
          <cell r="AS26">
            <v>0</v>
          </cell>
          <cell r="AT26" t="str">
            <v>-</v>
          </cell>
          <cell r="AU26">
            <v>80</v>
          </cell>
          <cell r="AV26" t="str">
            <v>-</v>
          </cell>
          <cell r="AW26">
            <v>18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295</v>
          </cell>
          <cell r="BB26">
            <v>938</v>
          </cell>
          <cell r="BC26">
            <v>18.5069008782936</v>
          </cell>
          <cell r="BD26">
            <v>53.5</v>
          </cell>
          <cell r="BE26" t="str">
            <v>-</v>
          </cell>
          <cell r="BF26" t="str">
            <v>-</v>
          </cell>
          <cell r="BG26">
            <v>581054</v>
          </cell>
          <cell r="BH26">
            <v>552773</v>
          </cell>
          <cell r="BI26">
            <v>192909928.5</v>
          </cell>
          <cell r="BJ26">
            <v>617447583</v>
          </cell>
          <cell r="BK26">
            <v>190340906</v>
          </cell>
          <cell r="BL26" t="str">
            <v>-</v>
          </cell>
          <cell r="BM26">
            <v>2569022.5</v>
          </cell>
          <cell r="BN26" t="str">
            <v>-</v>
          </cell>
          <cell r="BO26">
            <v>158848283.5</v>
          </cell>
          <cell r="BP26" t="str">
            <v>-</v>
          </cell>
          <cell r="BQ26">
            <v>2569022.5</v>
          </cell>
          <cell r="BR26" t="str">
            <v>-</v>
          </cell>
          <cell r="BS26">
            <v>307</v>
          </cell>
          <cell r="BT26" t="str">
            <v>-</v>
          </cell>
          <cell r="BU26">
            <v>156279261</v>
          </cell>
          <cell r="BV26" t="str">
            <v>-</v>
          </cell>
          <cell r="BW26">
            <v>193</v>
          </cell>
          <cell r="BX26" t="str">
            <v>-</v>
          </cell>
          <cell r="BY26">
            <v>581</v>
          </cell>
          <cell r="BZ26" t="str">
            <v>-</v>
          </cell>
          <cell r="CA26">
            <v>30016005</v>
          </cell>
          <cell r="CB26" t="str">
            <v>-</v>
          </cell>
          <cell r="CC26">
            <v>659</v>
          </cell>
          <cell r="CD26" t="str">
            <v>-</v>
          </cell>
          <cell r="CE26">
            <v>490</v>
          </cell>
          <cell r="CF26" t="str">
            <v>-</v>
          </cell>
          <cell r="CG26">
            <v>0</v>
          </cell>
          <cell r="CH26" t="str">
            <v>-</v>
          </cell>
          <cell r="CI26">
            <v>161</v>
          </cell>
          <cell r="CJ26" t="str">
            <v>-</v>
          </cell>
          <cell r="CK26">
            <v>20</v>
          </cell>
          <cell r="CL26" t="str">
            <v>-</v>
          </cell>
          <cell r="CM26">
            <v>4045640</v>
          </cell>
          <cell r="CN26" t="str">
            <v>-</v>
          </cell>
          <cell r="CO26">
            <v>34061645</v>
          </cell>
          <cell r="CP26" t="str">
            <v>-</v>
          </cell>
          <cell r="CQ26">
            <v>5.2328623757195189E-4</v>
          </cell>
          <cell r="CR26" t="str">
            <v>-</v>
          </cell>
          <cell r="CS26">
            <v>-35</v>
          </cell>
          <cell r="CT26" t="str">
            <v>-</v>
          </cell>
          <cell r="CU26">
            <v>827</v>
          </cell>
          <cell r="CV26">
            <v>319</v>
          </cell>
          <cell r="CW26">
            <v>289</v>
          </cell>
          <cell r="CX26">
            <v>199</v>
          </cell>
          <cell r="CY26">
            <v>146</v>
          </cell>
          <cell r="CZ26">
            <v>104</v>
          </cell>
          <cell r="DA26">
            <v>167</v>
          </cell>
          <cell r="DB26">
            <v>116</v>
          </cell>
          <cell r="DC26">
            <v>89</v>
          </cell>
          <cell r="DD26">
            <v>73</v>
          </cell>
          <cell r="DE26">
            <v>61</v>
          </cell>
          <cell r="DF26">
            <v>53</v>
          </cell>
          <cell r="DG26">
            <v>317</v>
          </cell>
          <cell r="DH26">
            <v>242</v>
          </cell>
          <cell r="DI26">
            <v>11</v>
          </cell>
          <cell r="DJ26" t="str">
            <v>-</v>
          </cell>
          <cell r="DK26">
            <v>411</v>
          </cell>
          <cell r="DL26" t="str">
            <v>-</v>
          </cell>
          <cell r="DM26">
            <v>549</v>
          </cell>
          <cell r="DN26" t="str">
            <v>-</v>
          </cell>
          <cell r="DO26">
            <v>455</v>
          </cell>
          <cell r="DP26" t="str">
            <v>-</v>
          </cell>
          <cell r="DQ26">
            <v>0</v>
          </cell>
          <cell r="DR26" t="str">
            <v>-</v>
          </cell>
          <cell r="DS26">
            <v>159</v>
          </cell>
          <cell r="DT26" t="str">
            <v>-</v>
          </cell>
          <cell r="DU26">
            <v>20</v>
          </cell>
          <cell r="DV26" t="str">
            <v>-</v>
          </cell>
          <cell r="DW26">
            <v>0</v>
          </cell>
          <cell r="DX26" t="str">
            <v>-</v>
          </cell>
          <cell r="DY26">
            <v>14</v>
          </cell>
          <cell r="DZ26">
            <v>80</v>
          </cell>
          <cell r="EA26">
            <v>18</v>
          </cell>
          <cell r="EB26" t="str">
            <v>-</v>
          </cell>
          <cell r="EC26">
            <v>40.909090909090914</v>
          </cell>
          <cell r="ED26" t="str">
            <v>-</v>
          </cell>
          <cell r="EE26">
            <v>3</v>
          </cell>
          <cell r="EF26" t="str">
            <v>-</v>
          </cell>
          <cell r="EG26">
            <v>23</v>
          </cell>
        </row>
        <row r="27">
          <cell r="C27">
            <v>700000086</v>
          </cell>
          <cell r="D27" t="str">
            <v>Sector Gerente Colaborador</v>
          </cell>
          <cell r="E27">
            <v>2025</v>
          </cell>
          <cell r="F27">
            <v>202516</v>
          </cell>
          <cell r="G27">
            <v>0</v>
          </cell>
          <cell r="H27" t="str">
            <v>-</v>
          </cell>
          <cell r="I27">
            <v>0</v>
          </cell>
          <cell r="J27" t="str">
            <v>-</v>
          </cell>
          <cell r="K27">
            <v>0</v>
          </cell>
          <cell r="L27" t="str">
            <v>-</v>
          </cell>
          <cell r="M27">
            <v>0</v>
          </cell>
          <cell r="N27" t="str">
            <v>-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0</v>
          </cell>
          <cell r="T27" t="str">
            <v>-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0</v>
          </cell>
          <cell r="AH27" t="str">
            <v>-</v>
          </cell>
          <cell r="AI27" t="str">
            <v>-</v>
          </cell>
          <cell r="AJ27" t="str">
            <v>-</v>
          </cell>
          <cell r="AK27">
            <v>0</v>
          </cell>
          <cell r="AL27" t="str">
            <v>-</v>
          </cell>
          <cell r="AM27">
            <v>0</v>
          </cell>
          <cell r="AN27" t="str">
            <v>-</v>
          </cell>
          <cell r="AO27">
            <v>0</v>
          </cell>
          <cell r="AP27" t="str">
            <v>-</v>
          </cell>
          <cell r="AQ27">
            <v>0</v>
          </cell>
          <cell r="AR27" t="str">
            <v>-</v>
          </cell>
          <cell r="AS27">
            <v>0</v>
          </cell>
          <cell r="AT27" t="str">
            <v>-</v>
          </cell>
          <cell r="AU27">
            <v>0</v>
          </cell>
          <cell r="AV27" t="str">
            <v>-</v>
          </cell>
          <cell r="AW27">
            <v>0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0</v>
          </cell>
          <cell r="BB27" t="str">
            <v>-</v>
          </cell>
          <cell r="BC27">
            <v>0</v>
          </cell>
          <cell r="BD27" t="str">
            <v>-</v>
          </cell>
          <cell r="BE27" t="str">
            <v>-</v>
          </cell>
          <cell r="BF27" t="str">
            <v>-</v>
          </cell>
          <cell r="BG27">
            <v>0</v>
          </cell>
          <cell r="BH27" t="str">
            <v>-</v>
          </cell>
          <cell r="BI27">
            <v>0</v>
          </cell>
          <cell r="BJ27" t="str">
            <v>-</v>
          </cell>
          <cell r="BK27">
            <v>0</v>
          </cell>
          <cell r="BL27" t="str">
            <v>-</v>
          </cell>
          <cell r="BM27">
            <v>0</v>
          </cell>
          <cell r="BN27" t="str">
            <v>-</v>
          </cell>
          <cell r="BO27">
            <v>0</v>
          </cell>
          <cell r="BP27" t="str">
            <v>-</v>
          </cell>
          <cell r="BQ27">
            <v>0</v>
          </cell>
          <cell r="BR27" t="str">
            <v>-</v>
          </cell>
          <cell r="BS27">
            <v>0</v>
          </cell>
          <cell r="BT27" t="str">
            <v>-</v>
          </cell>
          <cell r="BU27">
            <v>0</v>
          </cell>
          <cell r="BV27" t="str">
            <v>-</v>
          </cell>
          <cell r="BW27">
            <v>0</v>
          </cell>
          <cell r="BX27" t="str">
            <v>-</v>
          </cell>
          <cell r="BY27">
            <v>0</v>
          </cell>
          <cell r="BZ27" t="str">
            <v>-</v>
          </cell>
          <cell r="CA27">
            <v>0</v>
          </cell>
          <cell r="CB27" t="str">
            <v>-</v>
          </cell>
          <cell r="CC27">
            <v>0</v>
          </cell>
          <cell r="CD27" t="str">
            <v>-</v>
          </cell>
          <cell r="CE27">
            <v>0</v>
          </cell>
          <cell r="CF27" t="str">
            <v>-</v>
          </cell>
          <cell r="CG27">
            <v>0</v>
          </cell>
          <cell r="CH27" t="str">
            <v>-</v>
          </cell>
          <cell r="CI27">
            <v>0</v>
          </cell>
          <cell r="CJ27" t="str">
            <v>-</v>
          </cell>
          <cell r="CK27">
            <v>0</v>
          </cell>
          <cell r="CL27" t="str">
            <v>-</v>
          </cell>
          <cell r="CM27">
            <v>0</v>
          </cell>
          <cell r="CN27" t="str">
            <v>-</v>
          </cell>
          <cell r="CO27">
            <v>0</v>
          </cell>
          <cell r="CP27" t="str">
            <v>-</v>
          </cell>
          <cell r="CQ27">
            <v>0</v>
          </cell>
          <cell r="CR27" t="str">
            <v>-</v>
          </cell>
          <cell r="CS27">
            <v>0</v>
          </cell>
          <cell r="CT27" t="str">
            <v>-</v>
          </cell>
          <cell r="CU27">
            <v>0</v>
          </cell>
          <cell r="CV27" t="str">
            <v>-</v>
          </cell>
          <cell r="CW27">
            <v>0</v>
          </cell>
          <cell r="CX27" t="str">
            <v>-</v>
          </cell>
          <cell r="CY27">
            <v>0</v>
          </cell>
          <cell r="CZ27" t="str">
            <v>-</v>
          </cell>
          <cell r="DA27">
            <v>0</v>
          </cell>
          <cell r="DB27" t="str">
            <v>-</v>
          </cell>
          <cell r="DC27">
            <v>0</v>
          </cell>
          <cell r="DD27" t="str">
            <v>-</v>
          </cell>
          <cell r="DE27">
            <v>0</v>
          </cell>
          <cell r="DF27" t="str">
            <v>-</v>
          </cell>
          <cell r="DG27">
            <v>0</v>
          </cell>
          <cell r="DH27" t="str">
            <v>-</v>
          </cell>
          <cell r="DI27">
            <v>0</v>
          </cell>
          <cell r="DJ27" t="str">
            <v>-</v>
          </cell>
          <cell r="DK27">
            <v>0</v>
          </cell>
          <cell r="DL27" t="str">
            <v>-</v>
          </cell>
          <cell r="DM27">
            <v>0</v>
          </cell>
          <cell r="DN27" t="str">
            <v>-</v>
          </cell>
          <cell r="DO27">
            <v>0</v>
          </cell>
          <cell r="DP27" t="str">
            <v>-</v>
          </cell>
          <cell r="DQ27">
            <v>0</v>
          </cell>
          <cell r="DR27" t="str">
            <v>-</v>
          </cell>
          <cell r="DS27">
            <v>0</v>
          </cell>
          <cell r="DT27" t="str">
            <v>-</v>
          </cell>
          <cell r="DU27">
            <v>0</v>
          </cell>
          <cell r="DV27" t="str">
            <v>-</v>
          </cell>
          <cell r="DW27">
            <v>0</v>
          </cell>
          <cell r="DX27" t="str">
            <v>-</v>
          </cell>
          <cell r="DY27">
            <v>0</v>
          </cell>
          <cell r="DZ27" t="str">
            <v>-</v>
          </cell>
          <cell r="EA27">
            <v>0</v>
          </cell>
          <cell r="EB27" t="str">
            <v>-</v>
          </cell>
          <cell r="EC27">
            <v>0</v>
          </cell>
          <cell r="ED27" t="str">
            <v>-</v>
          </cell>
          <cell r="EE27">
            <v>0</v>
          </cell>
          <cell r="EF27" t="str">
            <v>-</v>
          </cell>
          <cell r="EG27">
            <v>0</v>
          </cell>
        </row>
        <row r="28">
          <cell r="C28">
            <v>700000090</v>
          </cell>
          <cell r="D28" t="str">
            <v>SECTOR ROBLE VIVIANA</v>
          </cell>
          <cell r="E28">
            <v>2025</v>
          </cell>
          <cell r="F28">
            <v>202516</v>
          </cell>
          <cell r="G28">
            <v>0</v>
          </cell>
          <cell r="H28" t="str">
            <v>-</v>
          </cell>
          <cell r="I28">
            <v>0</v>
          </cell>
          <cell r="J28" t="str">
            <v>-</v>
          </cell>
          <cell r="K28">
            <v>0</v>
          </cell>
          <cell r="L28" t="str">
            <v>-</v>
          </cell>
          <cell r="M28">
            <v>0</v>
          </cell>
          <cell r="N28" t="str">
            <v>-</v>
          </cell>
          <cell r="O28">
            <v>0</v>
          </cell>
          <cell r="P28" t="str">
            <v>-</v>
          </cell>
          <cell r="Q28">
            <v>0</v>
          </cell>
          <cell r="R28" t="str">
            <v>-</v>
          </cell>
          <cell r="S28">
            <v>0</v>
          </cell>
          <cell r="T28" t="str">
            <v>-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0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0</v>
          </cell>
          <cell r="AH28" t="str">
            <v>-</v>
          </cell>
          <cell r="AI28" t="str">
            <v>-</v>
          </cell>
          <cell r="AJ28" t="str">
            <v>-</v>
          </cell>
          <cell r="AK28">
            <v>0</v>
          </cell>
          <cell r="AL28" t="str">
            <v>-</v>
          </cell>
          <cell r="AM28">
            <v>0</v>
          </cell>
          <cell r="AN28" t="str">
            <v>-</v>
          </cell>
          <cell r="AO28">
            <v>0</v>
          </cell>
          <cell r="AP28" t="str">
            <v>-</v>
          </cell>
          <cell r="AQ28">
            <v>0</v>
          </cell>
          <cell r="AR28" t="str">
            <v>-</v>
          </cell>
          <cell r="AS28">
            <v>0</v>
          </cell>
          <cell r="AT28" t="str">
            <v>-</v>
          </cell>
          <cell r="AU28">
            <v>0</v>
          </cell>
          <cell r="AV28" t="str">
            <v>-</v>
          </cell>
          <cell r="AW28">
            <v>0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0</v>
          </cell>
          <cell r="BB28" t="str">
            <v>-</v>
          </cell>
          <cell r="BC28">
            <v>0</v>
          </cell>
          <cell r="BD28" t="str">
            <v>-</v>
          </cell>
          <cell r="BE28" t="str">
            <v>-</v>
          </cell>
          <cell r="BF28" t="str">
            <v>-</v>
          </cell>
          <cell r="BG28">
            <v>0</v>
          </cell>
          <cell r="BH28" t="str">
            <v>-</v>
          </cell>
          <cell r="BI28">
            <v>0</v>
          </cell>
          <cell r="BJ28" t="str">
            <v>-</v>
          </cell>
          <cell r="BK28">
            <v>0</v>
          </cell>
          <cell r="BL28" t="str">
            <v>-</v>
          </cell>
          <cell r="BM28">
            <v>0</v>
          </cell>
          <cell r="BN28" t="str">
            <v>-</v>
          </cell>
          <cell r="BO28">
            <v>0</v>
          </cell>
          <cell r="BP28" t="str">
            <v>-</v>
          </cell>
          <cell r="BQ28">
            <v>0</v>
          </cell>
          <cell r="BR28" t="str">
            <v>-</v>
          </cell>
          <cell r="BS28">
            <v>0</v>
          </cell>
          <cell r="BT28" t="str">
            <v>-</v>
          </cell>
          <cell r="BU28">
            <v>0</v>
          </cell>
          <cell r="BV28" t="str">
            <v>-</v>
          </cell>
          <cell r="BW28">
            <v>0</v>
          </cell>
          <cell r="BX28" t="str">
            <v>-</v>
          </cell>
          <cell r="BY28">
            <v>0</v>
          </cell>
          <cell r="BZ28" t="str">
            <v>-</v>
          </cell>
          <cell r="CA28">
            <v>0</v>
          </cell>
          <cell r="CB28" t="str">
            <v>-</v>
          </cell>
          <cell r="CC28">
            <v>0</v>
          </cell>
          <cell r="CD28" t="str">
            <v>-</v>
          </cell>
          <cell r="CE28">
            <v>0</v>
          </cell>
          <cell r="CF28" t="str">
            <v>-</v>
          </cell>
          <cell r="CG28">
            <v>0</v>
          </cell>
          <cell r="CH28" t="str">
            <v>-</v>
          </cell>
          <cell r="CI28">
            <v>0</v>
          </cell>
          <cell r="CJ28" t="str">
            <v>-</v>
          </cell>
          <cell r="CK28">
            <v>0</v>
          </cell>
          <cell r="CL28" t="str">
            <v>-</v>
          </cell>
          <cell r="CM28">
            <v>0</v>
          </cell>
          <cell r="CN28" t="str">
            <v>-</v>
          </cell>
          <cell r="CO28">
            <v>0</v>
          </cell>
          <cell r="CP28" t="str">
            <v>-</v>
          </cell>
          <cell r="CQ28">
            <v>0</v>
          </cell>
          <cell r="CR28" t="str">
            <v>-</v>
          </cell>
          <cell r="CS28">
            <v>0</v>
          </cell>
          <cell r="CT28" t="str">
            <v>-</v>
          </cell>
          <cell r="CU28">
            <v>0</v>
          </cell>
          <cell r="CV28" t="str">
            <v>-</v>
          </cell>
          <cell r="CW28">
            <v>0</v>
          </cell>
          <cell r="CX28" t="str">
            <v>-</v>
          </cell>
          <cell r="CY28">
            <v>0</v>
          </cell>
          <cell r="CZ28" t="str">
            <v>-</v>
          </cell>
          <cell r="DA28">
            <v>0</v>
          </cell>
          <cell r="DB28" t="str">
            <v>-</v>
          </cell>
          <cell r="DC28">
            <v>0</v>
          </cell>
          <cell r="DD28" t="str">
            <v>-</v>
          </cell>
          <cell r="DE28">
            <v>0</v>
          </cell>
          <cell r="DF28" t="str">
            <v>-</v>
          </cell>
          <cell r="DG28">
            <v>0</v>
          </cell>
          <cell r="DH28" t="str">
            <v>-</v>
          </cell>
          <cell r="DI28">
            <v>0</v>
          </cell>
          <cell r="DJ28" t="str">
            <v>-</v>
          </cell>
          <cell r="DK28">
            <v>0</v>
          </cell>
          <cell r="DL28" t="str">
            <v>-</v>
          </cell>
          <cell r="DM28">
            <v>0</v>
          </cell>
          <cell r="DN28" t="str">
            <v>-</v>
          </cell>
          <cell r="DO28">
            <v>0</v>
          </cell>
          <cell r="DP28" t="str">
            <v>-</v>
          </cell>
          <cell r="DQ28">
            <v>0</v>
          </cell>
          <cell r="DR28" t="str">
            <v>-</v>
          </cell>
          <cell r="DS28">
            <v>0</v>
          </cell>
          <cell r="DT28" t="str">
            <v>-</v>
          </cell>
          <cell r="DU28">
            <v>0</v>
          </cell>
          <cell r="DV28" t="str">
            <v>-</v>
          </cell>
          <cell r="DW28">
            <v>0</v>
          </cell>
          <cell r="DX28" t="str">
            <v>-</v>
          </cell>
          <cell r="DY28">
            <v>0</v>
          </cell>
          <cell r="DZ28" t="str">
            <v>-</v>
          </cell>
          <cell r="EA28">
            <v>0</v>
          </cell>
          <cell r="EB28" t="str">
            <v>-</v>
          </cell>
          <cell r="EC28">
            <v>0</v>
          </cell>
          <cell r="ED28" t="str">
            <v>-</v>
          </cell>
          <cell r="EE28">
            <v>0</v>
          </cell>
          <cell r="EF28" t="str">
            <v>-</v>
          </cell>
          <cell r="EG28">
            <v>0</v>
          </cell>
        </row>
        <row r="29">
          <cell r="C29">
            <v>700000091</v>
          </cell>
          <cell r="D29" t="str">
            <v>SECTOR GUADUA CAROL</v>
          </cell>
          <cell r="E29">
            <v>2025</v>
          </cell>
          <cell r="F29">
            <v>202516</v>
          </cell>
          <cell r="G29">
            <v>1359</v>
          </cell>
          <cell r="H29">
            <v>1573</v>
          </cell>
          <cell r="I29">
            <v>586</v>
          </cell>
          <cell r="J29" t="str">
            <v>-</v>
          </cell>
          <cell r="K29">
            <v>-95</v>
          </cell>
          <cell r="L29">
            <v>6</v>
          </cell>
          <cell r="M29">
            <v>329</v>
          </cell>
          <cell r="N29">
            <v>935</v>
          </cell>
          <cell r="O29">
            <v>0</v>
          </cell>
          <cell r="P29" t="str">
            <v>-</v>
          </cell>
          <cell r="Q29">
            <v>2</v>
          </cell>
          <cell r="R29" t="str">
            <v>-</v>
          </cell>
          <cell r="S29">
            <v>7</v>
          </cell>
          <cell r="T29" t="str">
            <v>-</v>
          </cell>
          <cell r="U29">
            <v>325</v>
          </cell>
          <cell r="V29" t="str">
            <v>-</v>
          </cell>
          <cell r="W29">
            <v>2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296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109</v>
          </cell>
          <cell r="AH29" t="str">
            <v>-</v>
          </cell>
          <cell r="AI29" t="str">
            <v>-</v>
          </cell>
          <cell r="AJ29" t="str">
            <v>-</v>
          </cell>
          <cell r="AK29">
            <v>33</v>
          </cell>
          <cell r="AL29" t="str">
            <v>-</v>
          </cell>
          <cell r="AM29">
            <v>24.208977189109639</v>
          </cell>
          <cell r="AN29">
            <v>64.099999999999994</v>
          </cell>
          <cell r="AO29">
            <v>76</v>
          </cell>
          <cell r="AP29" t="str">
            <v>-</v>
          </cell>
          <cell r="AQ29">
            <v>128</v>
          </cell>
          <cell r="AR29" t="str">
            <v>-</v>
          </cell>
          <cell r="AS29">
            <v>0</v>
          </cell>
          <cell r="AT29" t="str">
            <v>-</v>
          </cell>
          <cell r="AU29">
            <v>81</v>
          </cell>
          <cell r="AV29" t="str">
            <v>-</v>
          </cell>
          <cell r="AW29">
            <v>11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296</v>
          </cell>
          <cell r="BB29">
            <v>816</v>
          </cell>
          <cell r="BC29">
            <v>21.780721118469462</v>
          </cell>
          <cell r="BD29">
            <v>56</v>
          </cell>
          <cell r="BE29" t="str">
            <v>-</v>
          </cell>
          <cell r="BF29" t="str">
            <v>-</v>
          </cell>
          <cell r="BG29">
            <v>577128.79</v>
          </cell>
          <cell r="BH29">
            <v>538973</v>
          </cell>
          <cell r="BI29">
            <v>189875371.99000001</v>
          </cell>
          <cell r="BJ29">
            <v>503939309</v>
          </cell>
          <cell r="BK29">
            <v>186652992</v>
          </cell>
          <cell r="BL29" t="str">
            <v>-</v>
          </cell>
          <cell r="BM29">
            <v>3222379.99</v>
          </cell>
          <cell r="BN29" t="str">
            <v>-</v>
          </cell>
          <cell r="BO29">
            <v>155398791.99000001</v>
          </cell>
          <cell r="BP29" t="str">
            <v>-</v>
          </cell>
          <cell r="BQ29">
            <v>3222379.99</v>
          </cell>
          <cell r="BR29" t="str">
            <v>-</v>
          </cell>
          <cell r="BS29">
            <v>305</v>
          </cell>
          <cell r="BT29" t="str">
            <v>-</v>
          </cell>
          <cell r="BU29">
            <v>152176412</v>
          </cell>
          <cell r="BV29" t="str">
            <v>-</v>
          </cell>
          <cell r="BW29">
            <v>185</v>
          </cell>
          <cell r="BX29" t="str">
            <v>-</v>
          </cell>
          <cell r="BY29">
            <v>392</v>
          </cell>
          <cell r="BZ29" t="str">
            <v>-</v>
          </cell>
          <cell r="CA29">
            <v>29265638</v>
          </cell>
          <cell r="CB29" t="str">
            <v>-</v>
          </cell>
          <cell r="CC29">
            <v>586</v>
          </cell>
          <cell r="CD29" t="str">
            <v>-</v>
          </cell>
          <cell r="CE29">
            <v>455</v>
          </cell>
          <cell r="CF29" t="str">
            <v>-</v>
          </cell>
          <cell r="CG29">
            <v>0</v>
          </cell>
          <cell r="CH29" t="str">
            <v>-</v>
          </cell>
          <cell r="CI29">
            <v>148</v>
          </cell>
          <cell r="CJ29" t="str">
            <v>-</v>
          </cell>
          <cell r="CK29">
            <v>14</v>
          </cell>
          <cell r="CL29" t="str">
            <v>-</v>
          </cell>
          <cell r="CM29">
            <v>5210942</v>
          </cell>
          <cell r="CN29" t="str">
            <v>-</v>
          </cell>
          <cell r="CO29">
            <v>34476580</v>
          </cell>
          <cell r="CP29" t="str">
            <v>-</v>
          </cell>
          <cell r="CQ29">
            <v>0</v>
          </cell>
          <cell r="CR29" t="str">
            <v>-</v>
          </cell>
          <cell r="CS29">
            <v>-54</v>
          </cell>
          <cell r="CT29" t="str">
            <v>-</v>
          </cell>
          <cell r="CU29">
            <v>655</v>
          </cell>
          <cell r="CV29">
            <v>245</v>
          </cell>
          <cell r="CW29">
            <v>278</v>
          </cell>
          <cell r="CX29">
            <v>198</v>
          </cell>
          <cell r="CY29">
            <v>97</v>
          </cell>
          <cell r="CZ29">
            <v>65</v>
          </cell>
          <cell r="DA29">
            <v>117</v>
          </cell>
          <cell r="DB29">
            <v>81</v>
          </cell>
          <cell r="DC29">
            <v>53</v>
          </cell>
          <cell r="DD29">
            <v>44</v>
          </cell>
          <cell r="DE29">
            <v>66</v>
          </cell>
          <cell r="DF29">
            <v>60</v>
          </cell>
          <cell r="DG29">
            <v>236</v>
          </cell>
          <cell r="DH29">
            <v>185</v>
          </cell>
          <cell r="DI29">
            <v>11</v>
          </cell>
          <cell r="DJ29" t="str">
            <v>-</v>
          </cell>
          <cell r="DK29">
            <v>281</v>
          </cell>
          <cell r="DL29" t="str">
            <v>-</v>
          </cell>
          <cell r="DM29">
            <v>492</v>
          </cell>
          <cell r="DN29" t="str">
            <v>-</v>
          </cell>
          <cell r="DO29">
            <v>428</v>
          </cell>
          <cell r="DP29" t="str">
            <v>-</v>
          </cell>
          <cell r="DQ29">
            <v>0</v>
          </cell>
          <cell r="DR29" t="str">
            <v>-</v>
          </cell>
          <cell r="DS29">
            <v>144</v>
          </cell>
          <cell r="DT29" t="str">
            <v>-</v>
          </cell>
          <cell r="DU29">
            <v>14</v>
          </cell>
          <cell r="DV29" t="str">
            <v>-</v>
          </cell>
          <cell r="DW29">
            <v>0</v>
          </cell>
          <cell r="DX29" t="str">
            <v>-</v>
          </cell>
          <cell r="DY29">
            <v>12</v>
          </cell>
          <cell r="DZ29">
            <v>47</v>
          </cell>
          <cell r="EA29">
            <v>18</v>
          </cell>
          <cell r="EB29" t="str">
            <v>-</v>
          </cell>
          <cell r="EC29">
            <v>58.064516129032263</v>
          </cell>
          <cell r="ED29" t="str">
            <v>-</v>
          </cell>
          <cell r="EE29">
            <v>1</v>
          </cell>
          <cell r="EF29" t="str">
            <v>-</v>
          </cell>
          <cell r="EG29">
            <v>21</v>
          </cell>
        </row>
        <row r="30">
          <cell r="C30">
            <v>700000092</v>
          </cell>
          <cell r="D30" t="str">
            <v>SECTOR PALMA DE CERA JOHANNA</v>
          </cell>
          <cell r="E30">
            <v>2025</v>
          </cell>
          <cell r="F30">
            <v>202516</v>
          </cell>
          <cell r="G30">
            <v>1640</v>
          </cell>
          <cell r="H30">
            <v>1755</v>
          </cell>
          <cell r="I30">
            <v>742</v>
          </cell>
          <cell r="J30" t="str">
            <v>-</v>
          </cell>
          <cell r="K30">
            <v>-72</v>
          </cell>
          <cell r="L30">
            <v>6</v>
          </cell>
          <cell r="M30">
            <v>461</v>
          </cell>
          <cell r="N30">
            <v>1104</v>
          </cell>
          <cell r="O30">
            <v>0</v>
          </cell>
          <cell r="P30" t="str">
            <v>-</v>
          </cell>
          <cell r="Q30">
            <v>2</v>
          </cell>
          <cell r="R30" t="str">
            <v>-</v>
          </cell>
          <cell r="S30">
            <v>6</v>
          </cell>
          <cell r="T30" t="str">
            <v>-</v>
          </cell>
          <cell r="U30">
            <v>457</v>
          </cell>
          <cell r="V30" t="str">
            <v>-</v>
          </cell>
          <cell r="W30">
            <v>2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418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140</v>
          </cell>
          <cell r="AH30" t="str">
            <v>-</v>
          </cell>
          <cell r="AI30" t="str">
            <v>-</v>
          </cell>
          <cell r="AJ30" t="str">
            <v>-</v>
          </cell>
          <cell r="AK30">
            <v>43</v>
          </cell>
          <cell r="AL30" t="str">
            <v>-</v>
          </cell>
          <cell r="AM30">
            <v>28.109756097560979</v>
          </cell>
          <cell r="AN30">
            <v>64.099999999999994</v>
          </cell>
          <cell r="AO30">
            <v>97</v>
          </cell>
          <cell r="AP30" t="str">
            <v>-</v>
          </cell>
          <cell r="AQ30">
            <v>190</v>
          </cell>
          <cell r="AR30" t="str">
            <v>-</v>
          </cell>
          <cell r="AS30">
            <v>0</v>
          </cell>
          <cell r="AT30" t="str">
            <v>-</v>
          </cell>
          <cell r="AU30">
            <v>101</v>
          </cell>
          <cell r="AV30" t="str">
            <v>-</v>
          </cell>
          <cell r="AW30">
            <v>30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432</v>
          </cell>
          <cell r="BB30">
            <v>985</v>
          </cell>
          <cell r="BC30">
            <v>26.341463414634148</v>
          </cell>
          <cell r="BD30">
            <v>57.2</v>
          </cell>
          <cell r="BE30" t="str">
            <v>-</v>
          </cell>
          <cell r="BF30" t="str">
            <v>-</v>
          </cell>
          <cell r="BG30">
            <v>568705.76</v>
          </cell>
          <cell r="BH30">
            <v>565286</v>
          </cell>
          <cell r="BI30">
            <v>262173355.5</v>
          </cell>
          <cell r="BJ30">
            <v>624075685</v>
          </cell>
          <cell r="BK30">
            <v>258022513</v>
          </cell>
          <cell r="BL30" t="str">
            <v>-</v>
          </cell>
          <cell r="BM30">
            <v>4150842.5</v>
          </cell>
          <cell r="BN30" t="str">
            <v>-</v>
          </cell>
          <cell r="BO30">
            <v>204871111.5</v>
          </cell>
          <cell r="BP30" t="str">
            <v>-</v>
          </cell>
          <cell r="BQ30">
            <v>4150842.5</v>
          </cell>
          <cell r="BR30" t="str">
            <v>-</v>
          </cell>
          <cell r="BS30">
            <v>425</v>
          </cell>
          <cell r="BT30" t="str">
            <v>-</v>
          </cell>
          <cell r="BU30">
            <v>200720269</v>
          </cell>
          <cell r="BV30" t="str">
            <v>-</v>
          </cell>
          <cell r="BW30">
            <v>265</v>
          </cell>
          <cell r="BX30" t="str">
            <v>-</v>
          </cell>
          <cell r="BY30">
            <v>417</v>
          </cell>
          <cell r="BZ30" t="str">
            <v>-</v>
          </cell>
          <cell r="CA30">
            <v>50177504</v>
          </cell>
          <cell r="CB30" t="str">
            <v>-</v>
          </cell>
          <cell r="CC30">
            <v>654</v>
          </cell>
          <cell r="CD30" t="str">
            <v>-</v>
          </cell>
          <cell r="CE30">
            <v>555</v>
          </cell>
          <cell r="CF30" t="str">
            <v>-</v>
          </cell>
          <cell r="CG30">
            <v>0</v>
          </cell>
          <cell r="CH30" t="str">
            <v>-</v>
          </cell>
          <cell r="CI30">
            <v>168</v>
          </cell>
          <cell r="CJ30" t="str">
            <v>-</v>
          </cell>
          <cell r="CK30">
            <v>34</v>
          </cell>
          <cell r="CL30" t="str">
            <v>-</v>
          </cell>
          <cell r="CM30">
            <v>7124740</v>
          </cell>
          <cell r="CN30" t="str">
            <v>-</v>
          </cell>
          <cell r="CO30">
            <v>57302244</v>
          </cell>
          <cell r="CP30" t="str">
            <v>-</v>
          </cell>
          <cell r="CQ30">
            <v>0</v>
          </cell>
          <cell r="CR30" t="str">
            <v>-</v>
          </cell>
          <cell r="CS30">
            <v>-26</v>
          </cell>
          <cell r="CT30" t="str">
            <v>-</v>
          </cell>
          <cell r="CU30">
            <v>727</v>
          </cell>
          <cell r="CV30">
            <v>304</v>
          </cell>
          <cell r="CW30">
            <v>317</v>
          </cell>
          <cell r="CX30">
            <v>218</v>
          </cell>
          <cell r="CY30">
            <v>135</v>
          </cell>
          <cell r="CZ30">
            <v>108</v>
          </cell>
          <cell r="DA30">
            <v>88</v>
          </cell>
          <cell r="DB30">
            <v>59</v>
          </cell>
          <cell r="DC30">
            <v>65</v>
          </cell>
          <cell r="DD30">
            <v>50</v>
          </cell>
          <cell r="DE30">
            <v>35</v>
          </cell>
          <cell r="DF30">
            <v>31</v>
          </cell>
          <cell r="DG30">
            <v>188</v>
          </cell>
          <cell r="DH30">
            <v>140</v>
          </cell>
          <cell r="DI30">
            <v>8</v>
          </cell>
          <cell r="DJ30" t="str">
            <v>-</v>
          </cell>
          <cell r="DK30">
            <v>329</v>
          </cell>
          <cell r="DL30" t="str">
            <v>-</v>
          </cell>
          <cell r="DM30">
            <v>569</v>
          </cell>
          <cell r="DN30" t="str">
            <v>-</v>
          </cell>
          <cell r="DO30">
            <v>542</v>
          </cell>
          <cell r="DP30" t="str">
            <v>-</v>
          </cell>
          <cell r="DQ30">
            <v>0</v>
          </cell>
          <cell r="DR30" t="str">
            <v>-</v>
          </cell>
          <cell r="DS30">
            <v>166</v>
          </cell>
          <cell r="DT30" t="str">
            <v>-</v>
          </cell>
          <cell r="DU30">
            <v>34</v>
          </cell>
          <cell r="DV30" t="str">
            <v>-</v>
          </cell>
          <cell r="DW30">
            <v>0</v>
          </cell>
          <cell r="DX30" t="str">
            <v>-</v>
          </cell>
          <cell r="DY30">
            <v>11</v>
          </cell>
          <cell r="DZ30">
            <v>52</v>
          </cell>
          <cell r="EA30">
            <v>20</v>
          </cell>
          <cell r="EB30" t="str">
            <v>-</v>
          </cell>
          <cell r="EC30">
            <v>86.956521739130437</v>
          </cell>
          <cell r="ED30" t="str">
            <v>-</v>
          </cell>
          <cell r="EE30">
            <v>3</v>
          </cell>
          <cell r="EF30" t="str">
            <v>-</v>
          </cell>
          <cell r="EG30">
            <v>18</v>
          </cell>
        </row>
        <row r="31">
          <cell r="C31">
            <v>700000094</v>
          </cell>
          <cell r="D31" t="str">
            <v>SECTOR OCOBO ZAIRA</v>
          </cell>
          <cell r="E31">
            <v>2025</v>
          </cell>
          <cell r="F31">
            <v>202516</v>
          </cell>
          <cell r="G31">
            <v>1378</v>
          </cell>
          <cell r="H31">
            <v>1530</v>
          </cell>
          <cell r="I31">
            <v>599</v>
          </cell>
          <cell r="J31" t="str">
            <v>-</v>
          </cell>
          <cell r="K31">
            <v>-102</v>
          </cell>
          <cell r="L31">
            <v>6</v>
          </cell>
          <cell r="M31">
            <v>336</v>
          </cell>
          <cell r="N31">
            <v>953</v>
          </cell>
          <cell r="O31">
            <v>0</v>
          </cell>
          <cell r="P31" t="str">
            <v>-</v>
          </cell>
          <cell r="Q31">
            <v>0</v>
          </cell>
          <cell r="R31" t="str">
            <v>-</v>
          </cell>
          <cell r="S31">
            <v>6</v>
          </cell>
          <cell r="T31" t="str">
            <v>-</v>
          </cell>
          <cell r="U31">
            <v>333</v>
          </cell>
          <cell r="V31" t="str">
            <v>-</v>
          </cell>
          <cell r="W31">
            <v>3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310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106</v>
          </cell>
          <cell r="AH31" t="str">
            <v>-</v>
          </cell>
          <cell r="AI31" t="str">
            <v>-</v>
          </cell>
          <cell r="AJ31" t="str">
            <v>-</v>
          </cell>
          <cell r="AK31">
            <v>27</v>
          </cell>
          <cell r="AL31" t="str">
            <v>-</v>
          </cell>
          <cell r="AM31">
            <v>24.383164005805515</v>
          </cell>
          <cell r="AN31">
            <v>64.099999999999994</v>
          </cell>
          <cell r="AO31">
            <v>79</v>
          </cell>
          <cell r="AP31" t="str">
            <v>-</v>
          </cell>
          <cell r="AQ31">
            <v>123</v>
          </cell>
          <cell r="AR31" t="str">
            <v>-</v>
          </cell>
          <cell r="AS31">
            <v>0</v>
          </cell>
          <cell r="AT31" t="str">
            <v>-</v>
          </cell>
          <cell r="AU31">
            <v>86</v>
          </cell>
          <cell r="AV31" t="str">
            <v>-</v>
          </cell>
          <cell r="AW31">
            <v>22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308</v>
          </cell>
          <cell r="BB31">
            <v>830</v>
          </cell>
          <cell r="BC31">
            <v>22.351233671988389</v>
          </cell>
          <cell r="BD31">
            <v>55.8</v>
          </cell>
          <cell r="BE31" t="str">
            <v>-</v>
          </cell>
          <cell r="BF31" t="str">
            <v>-</v>
          </cell>
          <cell r="BG31">
            <v>582403.86</v>
          </cell>
          <cell r="BH31">
            <v>577847</v>
          </cell>
          <cell r="BI31">
            <v>195687698.5</v>
          </cell>
          <cell r="BJ31">
            <v>550688063</v>
          </cell>
          <cell r="BK31">
            <v>193961555</v>
          </cell>
          <cell r="BL31" t="str">
            <v>-</v>
          </cell>
          <cell r="BM31">
            <v>1726143.5</v>
          </cell>
          <cell r="BN31" t="str">
            <v>-</v>
          </cell>
          <cell r="BO31">
            <v>167068614.5</v>
          </cell>
          <cell r="BP31" t="str">
            <v>-</v>
          </cell>
          <cell r="BQ31">
            <v>1726143.5</v>
          </cell>
          <cell r="BR31" t="str">
            <v>-</v>
          </cell>
          <cell r="BS31">
            <v>321</v>
          </cell>
          <cell r="BT31" t="str">
            <v>-</v>
          </cell>
          <cell r="BU31">
            <v>165342471</v>
          </cell>
          <cell r="BV31" t="str">
            <v>-</v>
          </cell>
          <cell r="BW31">
            <v>161</v>
          </cell>
          <cell r="BX31" t="str">
            <v>-</v>
          </cell>
          <cell r="BY31">
            <v>427</v>
          </cell>
          <cell r="BZ31" t="str">
            <v>-</v>
          </cell>
          <cell r="CA31">
            <v>24770516</v>
          </cell>
          <cell r="CB31" t="str">
            <v>-</v>
          </cell>
          <cell r="CC31">
            <v>584</v>
          </cell>
          <cell r="CD31" t="str">
            <v>-</v>
          </cell>
          <cell r="CE31">
            <v>431</v>
          </cell>
          <cell r="CF31" t="str">
            <v>-</v>
          </cell>
          <cell r="CG31">
            <v>0</v>
          </cell>
          <cell r="CH31" t="str">
            <v>-</v>
          </cell>
          <cell r="CI31">
            <v>160</v>
          </cell>
          <cell r="CJ31" t="str">
            <v>-</v>
          </cell>
          <cell r="CK31">
            <v>32</v>
          </cell>
          <cell r="CL31" t="str">
            <v>-</v>
          </cell>
          <cell r="CM31">
            <v>3848568</v>
          </cell>
          <cell r="CN31" t="str">
            <v>-</v>
          </cell>
          <cell r="CO31">
            <v>28619084</v>
          </cell>
          <cell r="CP31" t="str">
            <v>-</v>
          </cell>
          <cell r="CQ31">
            <v>0</v>
          </cell>
          <cell r="CR31" t="str">
            <v>-</v>
          </cell>
          <cell r="CS31">
            <v>-62</v>
          </cell>
          <cell r="CT31" t="str">
            <v>-</v>
          </cell>
          <cell r="CU31">
            <v>669</v>
          </cell>
          <cell r="CV31">
            <v>252</v>
          </cell>
          <cell r="CW31">
            <v>213</v>
          </cell>
          <cell r="CX31">
            <v>159</v>
          </cell>
          <cell r="CY31">
            <v>160</v>
          </cell>
          <cell r="CZ31">
            <v>110</v>
          </cell>
          <cell r="DA31">
            <v>118</v>
          </cell>
          <cell r="DB31">
            <v>84</v>
          </cell>
          <cell r="DC31">
            <v>68</v>
          </cell>
          <cell r="DD31">
            <v>58</v>
          </cell>
          <cell r="DE31">
            <v>70</v>
          </cell>
          <cell r="DF31">
            <v>62</v>
          </cell>
          <cell r="DG31">
            <v>256</v>
          </cell>
          <cell r="DH31">
            <v>204</v>
          </cell>
          <cell r="DI31">
            <v>6</v>
          </cell>
          <cell r="DJ31" t="str">
            <v>-</v>
          </cell>
          <cell r="DK31">
            <v>298</v>
          </cell>
          <cell r="DL31" t="str">
            <v>-</v>
          </cell>
          <cell r="DM31">
            <v>481</v>
          </cell>
          <cell r="DN31" t="str">
            <v>-</v>
          </cell>
          <cell r="DO31">
            <v>407</v>
          </cell>
          <cell r="DP31" t="str">
            <v>-</v>
          </cell>
          <cell r="DQ31">
            <v>0</v>
          </cell>
          <cell r="DR31" t="str">
            <v>-</v>
          </cell>
          <cell r="DS31">
            <v>160</v>
          </cell>
          <cell r="DT31" t="str">
            <v>-</v>
          </cell>
          <cell r="DU31">
            <v>32</v>
          </cell>
          <cell r="DV31" t="str">
            <v>-</v>
          </cell>
          <cell r="DW31">
            <v>0</v>
          </cell>
          <cell r="DX31" t="str">
            <v>-</v>
          </cell>
          <cell r="DY31">
            <v>8</v>
          </cell>
          <cell r="DZ31">
            <v>51</v>
          </cell>
          <cell r="EA31">
            <v>15</v>
          </cell>
          <cell r="EB31" t="str">
            <v>-</v>
          </cell>
          <cell r="EC31">
            <v>45.454545454545453</v>
          </cell>
          <cell r="ED31" t="str">
            <v>-</v>
          </cell>
          <cell r="EE31">
            <v>2</v>
          </cell>
          <cell r="EF31" t="str">
            <v>-</v>
          </cell>
          <cell r="EG31">
            <v>20</v>
          </cell>
        </row>
        <row r="32">
          <cell r="C32">
            <v>700000095</v>
          </cell>
          <cell r="D32" t="str">
            <v>SECTOR PIANGUITA KAROL</v>
          </cell>
          <cell r="E32">
            <v>2025</v>
          </cell>
          <cell r="F32">
            <v>202516</v>
          </cell>
          <cell r="G32">
            <v>1414</v>
          </cell>
          <cell r="H32">
            <v>1795</v>
          </cell>
          <cell r="I32">
            <v>544</v>
          </cell>
          <cell r="J32" t="str">
            <v>-</v>
          </cell>
          <cell r="K32">
            <v>-163</v>
          </cell>
          <cell r="L32">
            <v>5</v>
          </cell>
          <cell r="M32">
            <v>219</v>
          </cell>
          <cell r="N32">
            <v>995</v>
          </cell>
          <cell r="O32">
            <v>0</v>
          </cell>
          <cell r="P32" t="str">
            <v>-</v>
          </cell>
          <cell r="Q32">
            <v>0</v>
          </cell>
          <cell r="R32" t="str">
            <v>-</v>
          </cell>
          <cell r="S32">
            <v>3</v>
          </cell>
          <cell r="T32" t="str">
            <v>-</v>
          </cell>
          <cell r="U32">
            <v>219</v>
          </cell>
          <cell r="V32" t="str">
            <v>-</v>
          </cell>
          <cell r="W32">
            <v>0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182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76</v>
          </cell>
          <cell r="AH32" t="str">
            <v>-</v>
          </cell>
          <cell r="AI32" t="str">
            <v>-</v>
          </cell>
          <cell r="AJ32" t="str">
            <v>-</v>
          </cell>
          <cell r="AK32">
            <v>37</v>
          </cell>
          <cell r="AL32" t="str">
            <v>-</v>
          </cell>
          <cell r="AM32">
            <v>15.487977369165487</v>
          </cell>
          <cell r="AN32">
            <v>62.9</v>
          </cell>
          <cell r="AO32">
            <v>39</v>
          </cell>
          <cell r="AP32" t="str">
            <v>-</v>
          </cell>
          <cell r="AQ32">
            <v>78</v>
          </cell>
          <cell r="AR32" t="str">
            <v>-</v>
          </cell>
          <cell r="AS32">
            <v>0</v>
          </cell>
          <cell r="AT32" t="str">
            <v>-</v>
          </cell>
          <cell r="AU32">
            <v>51</v>
          </cell>
          <cell r="AV32" t="str">
            <v>-</v>
          </cell>
          <cell r="AW32">
            <v>14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194</v>
          </cell>
          <cell r="BB32">
            <v>817</v>
          </cell>
          <cell r="BC32">
            <v>13.719943422913719</v>
          </cell>
          <cell r="BD32">
            <v>51.6</v>
          </cell>
          <cell r="BE32" t="str">
            <v>-</v>
          </cell>
          <cell r="BF32" t="str">
            <v>-</v>
          </cell>
          <cell r="BG32">
            <v>615155.01</v>
          </cell>
          <cell r="BH32">
            <v>558945</v>
          </cell>
          <cell r="BI32">
            <v>134718948</v>
          </cell>
          <cell r="BJ32">
            <v>556150110</v>
          </cell>
          <cell r="BK32">
            <v>134517477</v>
          </cell>
          <cell r="BL32" t="str">
            <v>-</v>
          </cell>
          <cell r="BM32">
            <v>201471</v>
          </cell>
          <cell r="BN32" t="str">
            <v>-</v>
          </cell>
          <cell r="BO32">
            <v>111044278</v>
          </cell>
          <cell r="BP32" t="str">
            <v>-</v>
          </cell>
          <cell r="BQ32">
            <v>201471</v>
          </cell>
          <cell r="BR32" t="str">
            <v>-</v>
          </cell>
          <cell r="BS32">
            <v>204</v>
          </cell>
          <cell r="BT32" t="str">
            <v>-</v>
          </cell>
          <cell r="BU32">
            <v>110842807</v>
          </cell>
          <cell r="BV32" t="str">
            <v>-</v>
          </cell>
          <cell r="BW32">
            <v>116</v>
          </cell>
          <cell r="BX32" t="str">
            <v>-</v>
          </cell>
          <cell r="BY32">
            <v>492</v>
          </cell>
          <cell r="BZ32" t="str">
            <v>-</v>
          </cell>
          <cell r="CA32">
            <v>21331687</v>
          </cell>
          <cell r="CB32" t="str">
            <v>-</v>
          </cell>
          <cell r="CC32">
            <v>692</v>
          </cell>
          <cell r="CD32" t="str">
            <v>-</v>
          </cell>
          <cell r="CE32">
            <v>460</v>
          </cell>
          <cell r="CF32" t="str">
            <v>-</v>
          </cell>
          <cell r="CG32">
            <v>0</v>
          </cell>
          <cell r="CH32" t="str">
            <v>-</v>
          </cell>
          <cell r="CI32">
            <v>116</v>
          </cell>
          <cell r="CJ32" t="str">
            <v>-</v>
          </cell>
          <cell r="CK32">
            <v>16</v>
          </cell>
          <cell r="CL32" t="str">
            <v>-</v>
          </cell>
          <cell r="CM32">
            <v>2342983</v>
          </cell>
          <cell r="CN32" t="str">
            <v>-</v>
          </cell>
          <cell r="CO32">
            <v>23674670</v>
          </cell>
          <cell r="CP32" t="str">
            <v>-</v>
          </cell>
          <cell r="CQ32">
            <v>0</v>
          </cell>
          <cell r="CR32" t="str">
            <v>-</v>
          </cell>
          <cell r="CS32">
            <v>-79</v>
          </cell>
          <cell r="CT32" t="str">
            <v>-</v>
          </cell>
          <cell r="CU32">
            <v>739</v>
          </cell>
          <cell r="CV32">
            <v>269</v>
          </cell>
          <cell r="CW32">
            <v>303</v>
          </cell>
          <cell r="CX32">
            <v>198</v>
          </cell>
          <cell r="CY32">
            <v>153</v>
          </cell>
          <cell r="CZ32">
            <v>106</v>
          </cell>
          <cell r="DA32">
            <v>175</v>
          </cell>
          <cell r="DB32">
            <v>113</v>
          </cell>
          <cell r="DC32">
            <v>99</v>
          </cell>
          <cell r="DD32">
            <v>74</v>
          </cell>
          <cell r="DE32">
            <v>88</v>
          </cell>
          <cell r="DF32">
            <v>75</v>
          </cell>
          <cell r="DG32">
            <v>362</v>
          </cell>
          <cell r="DH32">
            <v>262</v>
          </cell>
          <cell r="DI32">
            <v>6</v>
          </cell>
          <cell r="DJ32" t="str">
            <v>-</v>
          </cell>
          <cell r="DK32">
            <v>343</v>
          </cell>
          <cell r="DL32" t="str">
            <v>-</v>
          </cell>
          <cell r="DM32">
            <v>527</v>
          </cell>
          <cell r="DN32" t="str">
            <v>-</v>
          </cell>
          <cell r="DO32">
            <v>420</v>
          </cell>
          <cell r="DP32" t="str">
            <v>-</v>
          </cell>
          <cell r="DQ32">
            <v>0</v>
          </cell>
          <cell r="DR32" t="str">
            <v>-</v>
          </cell>
          <cell r="DS32">
            <v>108</v>
          </cell>
          <cell r="DT32" t="str">
            <v>-</v>
          </cell>
          <cell r="DU32">
            <v>16</v>
          </cell>
          <cell r="DV32" t="str">
            <v>-</v>
          </cell>
          <cell r="DW32">
            <v>0</v>
          </cell>
          <cell r="DX32" t="str">
            <v>-</v>
          </cell>
          <cell r="DY32">
            <v>10</v>
          </cell>
          <cell r="DZ32">
            <v>63</v>
          </cell>
          <cell r="EA32">
            <v>15</v>
          </cell>
          <cell r="EB32" t="str">
            <v>-</v>
          </cell>
          <cell r="EC32">
            <v>41.666666666666671</v>
          </cell>
          <cell r="ED32" t="str">
            <v>-</v>
          </cell>
          <cell r="EE32">
            <v>4</v>
          </cell>
          <cell r="EF32" t="str">
            <v>-</v>
          </cell>
          <cell r="EG32">
            <v>15</v>
          </cell>
        </row>
        <row r="33">
          <cell r="C33">
            <v>700000097</v>
          </cell>
          <cell r="D33" t="str">
            <v>SECTOR CAÑA DE AZUCAR REINA</v>
          </cell>
          <cell r="E33">
            <v>2025</v>
          </cell>
          <cell r="F33">
            <v>202516</v>
          </cell>
          <cell r="G33">
            <v>2712</v>
          </cell>
          <cell r="H33">
            <v>2836</v>
          </cell>
          <cell r="I33">
            <v>1149</v>
          </cell>
          <cell r="J33" t="str">
            <v>-</v>
          </cell>
          <cell r="K33">
            <v>-258</v>
          </cell>
          <cell r="L33">
            <v>6</v>
          </cell>
          <cell r="M33">
            <v>601</v>
          </cell>
          <cell r="N33">
            <v>1936</v>
          </cell>
          <cell r="O33">
            <v>0</v>
          </cell>
          <cell r="P33" t="str">
            <v>-</v>
          </cell>
          <cell r="Q33">
            <v>0</v>
          </cell>
          <cell r="R33" t="str">
            <v>-</v>
          </cell>
          <cell r="S33">
            <v>3</v>
          </cell>
          <cell r="T33" t="str">
            <v>-</v>
          </cell>
          <cell r="U33">
            <v>599</v>
          </cell>
          <cell r="V33" t="str">
            <v>-</v>
          </cell>
          <cell r="W33">
            <v>2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527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225</v>
          </cell>
          <cell r="AH33" t="str">
            <v>-</v>
          </cell>
          <cell r="AI33" t="str">
            <v>-</v>
          </cell>
          <cell r="AJ33" t="str">
            <v>-</v>
          </cell>
          <cell r="AK33">
            <v>74</v>
          </cell>
          <cell r="AL33" t="str">
            <v>-</v>
          </cell>
          <cell r="AM33">
            <v>22.160766961651916</v>
          </cell>
          <cell r="AN33">
            <v>64.8</v>
          </cell>
          <cell r="AO33">
            <v>151</v>
          </cell>
          <cell r="AP33" t="str">
            <v>-</v>
          </cell>
          <cell r="AQ33">
            <v>234</v>
          </cell>
          <cell r="AR33" t="str">
            <v>-</v>
          </cell>
          <cell r="AS33">
            <v>0</v>
          </cell>
          <cell r="AT33" t="str">
            <v>-</v>
          </cell>
          <cell r="AU33">
            <v>114</v>
          </cell>
          <cell r="AV33" t="str">
            <v>-</v>
          </cell>
          <cell r="AW33">
            <v>28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559</v>
          </cell>
          <cell r="BB33">
            <v>1681</v>
          </cell>
          <cell r="BC33">
            <v>20.612094395280238</v>
          </cell>
          <cell r="BD33">
            <v>56.3</v>
          </cell>
          <cell r="BE33" t="str">
            <v>-</v>
          </cell>
          <cell r="BF33" t="str">
            <v>-</v>
          </cell>
          <cell r="BG33">
            <v>496264.28</v>
          </cell>
          <cell r="BH33">
            <v>519354</v>
          </cell>
          <cell r="BI33">
            <v>298254833.5</v>
          </cell>
          <cell r="BJ33">
            <v>1005468544</v>
          </cell>
          <cell r="BK33">
            <v>297564637</v>
          </cell>
          <cell r="BL33" t="str">
            <v>-</v>
          </cell>
          <cell r="BM33">
            <v>690196.5</v>
          </cell>
          <cell r="BN33" t="str">
            <v>-</v>
          </cell>
          <cell r="BO33">
            <v>241322201.5</v>
          </cell>
          <cell r="BP33" t="str">
            <v>-</v>
          </cell>
          <cell r="BQ33">
            <v>690196.5</v>
          </cell>
          <cell r="BR33" t="str">
            <v>-</v>
          </cell>
          <cell r="BS33">
            <v>542</v>
          </cell>
          <cell r="BT33" t="str">
            <v>-</v>
          </cell>
          <cell r="BU33">
            <v>240632005</v>
          </cell>
          <cell r="BV33" t="str">
            <v>-</v>
          </cell>
          <cell r="BW33">
            <v>297</v>
          </cell>
          <cell r="BX33" t="str">
            <v>-</v>
          </cell>
          <cell r="BY33">
            <v>893</v>
          </cell>
          <cell r="BZ33" t="str">
            <v>-</v>
          </cell>
          <cell r="CA33">
            <v>50353418</v>
          </cell>
          <cell r="CB33" t="str">
            <v>-</v>
          </cell>
          <cell r="CC33">
            <v>1135</v>
          </cell>
          <cell r="CD33" t="str">
            <v>-</v>
          </cell>
          <cell r="CE33">
            <v>888</v>
          </cell>
          <cell r="CF33" t="str">
            <v>-</v>
          </cell>
          <cell r="CG33">
            <v>0</v>
          </cell>
          <cell r="CH33" t="str">
            <v>-</v>
          </cell>
          <cell r="CI33">
            <v>286</v>
          </cell>
          <cell r="CJ33" t="str">
            <v>-</v>
          </cell>
          <cell r="CK33">
            <v>45</v>
          </cell>
          <cell r="CL33" t="str">
            <v>-</v>
          </cell>
          <cell r="CM33">
            <v>6579214</v>
          </cell>
          <cell r="CN33" t="str">
            <v>-</v>
          </cell>
          <cell r="CO33">
            <v>56932632</v>
          </cell>
          <cell r="CP33" t="str">
            <v>-</v>
          </cell>
          <cell r="CQ33">
            <v>0</v>
          </cell>
          <cell r="CR33" t="str">
            <v>-</v>
          </cell>
          <cell r="CS33">
            <v>-120</v>
          </cell>
          <cell r="CT33" t="str">
            <v>-</v>
          </cell>
          <cell r="CU33">
            <v>1437</v>
          </cell>
          <cell r="CV33">
            <v>487</v>
          </cell>
          <cell r="CW33">
            <v>490</v>
          </cell>
          <cell r="CX33">
            <v>366</v>
          </cell>
          <cell r="CY33">
            <v>184</v>
          </cell>
          <cell r="CZ33">
            <v>147</v>
          </cell>
          <cell r="DA33">
            <v>281</v>
          </cell>
          <cell r="DB33">
            <v>200</v>
          </cell>
          <cell r="DC33">
            <v>122</v>
          </cell>
          <cell r="DD33">
            <v>109</v>
          </cell>
          <cell r="DE33">
            <v>132</v>
          </cell>
          <cell r="DF33">
            <v>114</v>
          </cell>
          <cell r="DG33">
            <v>535</v>
          </cell>
          <cell r="DH33">
            <v>423</v>
          </cell>
          <cell r="DI33">
            <v>16</v>
          </cell>
          <cell r="DJ33" t="str">
            <v>-</v>
          </cell>
          <cell r="DK33">
            <v>649</v>
          </cell>
          <cell r="DL33" t="str">
            <v>-</v>
          </cell>
          <cell r="DM33">
            <v>914</v>
          </cell>
          <cell r="DN33" t="str">
            <v>-</v>
          </cell>
          <cell r="DO33">
            <v>828</v>
          </cell>
          <cell r="DP33" t="str">
            <v>-</v>
          </cell>
          <cell r="DQ33">
            <v>0</v>
          </cell>
          <cell r="DR33" t="str">
            <v>-</v>
          </cell>
          <cell r="DS33">
            <v>277</v>
          </cell>
          <cell r="DT33" t="str">
            <v>-</v>
          </cell>
          <cell r="DU33">
            <v>44</v>
          </cell>
          <cell r="DV33" t="str">
            <v>-</v>
          </cell>
          <cell r="DW33">
            <v>0</v>
          </cell>
          <cell r="DX33" t="str">
            <v>-</v>
          </cell>
          <cell r="DY33">
            <v>18</v>
          </cell>
          <cell r="DZ33">
            <v>118</v>
          </cell>
          <cell r="EA33">
            <v>45</v>
          </cell>
          <cell r="EB33" t="str">
            <v>-</v>
          </cell>
          <cell r="EC33">
            <v>50.561797752808992</v>
          </cell>
          <cell r="ED33" t="str">
            <v>-</v>
          </cell>
          <cell r="EE33">
            <v>2</v>
          </cell>
          <cell r="EF33" t="str">
            <v>-</v>
          </cell>
          <cell r="EG33">
            <v>24</v>
          </cell>
        </row>
        <row r="34">
          <cell r="C34">
            <v>700000098</v>
          </cell>
          <cell r="D34" t="str">
            <v>SECTOR MOSAICO JULIETH</v>
          </cell>
          <cell r="E34">
            <v>2025</v>
          </cell>
          <cell r="F34">
            <v>202516</v>
          </cell>
          <cell r="G34">
            <v>1055</v>
          </cell>
          <cell r="H34">
            <v>1112</v>
          </cell>
          <cell r="I34">
            <v>467</v>
          </cell>
          <cell r="J34" t="str">
            <v>-</v>
          </cell>
          <cell r="K34">
            <v>-18</v>
          </cell>
          <cell r="L34">
            <v>7</v>
          </cell>
          <cell r="M34">
            <v>687</v>
          </cell>
          <cell r="N34">
            <v>692</v>
          </cell>
          <cell r="O34">
            <v>0</v>
          </cell>
          <cell r="P34" t="str">
            <v>-</v>
          </cell>
          <cell r="Q34">
            <v>1</v>
          </cell>
          <cell r="R34" t="str">
            <v>-</v>
          </cell>
          <cell r="S34">
            <v>8</v>
          </cell>
          <cell r="T34" t="str">
            <v>-</v>
          </cell>
          <cell r="U34">
            <v>681</v>
          </cell>
          <cell r="V34" t="str">
            <v>-</v>
          </cell>
          <cell r="W34">
            <v>5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572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301</v>
          </cell>
          <cell r="AH34" t="str">
            <v>-</v>
          </cell>
          <cell r="AI34" t="str">
            <v>-</v>
          </cell>
          <cell r="AJ34" t="str">
            <v>-</v>
          </cell>
          <cell r="AK34">
            <v>115</v>
          </cell>
          <cell r="AL34" t="str">
            <v>-</v>
          </cell>
          <cell r="AM34">
            <v>65.118483412322263</v>
          </cell>
          <cell r="AN34">
            <v>64.099999999999994</v>
          </cell>
          <cell r="AO34">
            <v>186</v>
          </cell>
          <cell r="AP34" t="str">
            <v>-</v>
          </cell>
          <cell r="AQ34">
            <v>244</v>
          </cell>
          <cell r="AR34" t="str">
            <v>-</v>
          </cell>
          <cell r="AS34">
            <v>0</v>
          </cell>
          <cell r="AT34" t="str">
            <v>-</v>
          </cell>
          <cell r="AU34">
            <v>128</v>
          </cell>
          <cell r="AV34" t="str">
            <v>-</v>
          </cell>
          <cell r="AW34">
            <v>14</v>
          </cell>
          <cell r="AX34" t="str">
            <v>-</v>
          </cell>
          <cell r="AY34" t="str">
            <v>-</v>
          </cell>
          <cell r="AZ34" t="str">
            <v>-</v>
          </cell>
          <cell r="BA34">
            <v>607</v>
          </cell>
          <cell r="BB34">
            <v>601</v>
          </cell>
          <cell r="BC34">
            <v>57.535545023696677</v>
          </cell>
          <cell r="BD34">
            <v>55.6</v>
          </cell>
          <cell r="BE34" t="str">
            <v>-</v>
          </cell>
          <cell r="BF34" t="str">
            <v>-</v>
          </cell>
          <cell r="BG34">
            <v>604584.95999999996</v>
          </cell>
          <cell r="BH34">
            <v>612247</v>
          </cell>
          <cell r="BI34">
            <v>415349866.67000002</v>
          </cell>
          <cell r="BJ34">
            <v>423675028</v>
          </cell>
          <cell r="BK34">
            <v>410102793</v>
          </cell>
          <cell r="BL34" t="str">
            <v>-</v>
          </cell>
          <cell r="BM34">
            <v>5247073.67</v>
          </cell>
          <cell r="BN34" t="str">
            <v>-</v>
          </cell>
          <cell r="BO34">
            <v>367061470.67000002</v>
          </cell>
          <cell r="BP34" t="str">
            <v>-</v>
          </cell>
          <cell r="BQ34">
            <v>5247073.67</v>
          </cell>
          <cell r="BR34" t="str">
            <v>-</v>
          </cell>
          <cell r="BS34">
            <v>675</v>
          </cell>
          <cell r="BT34" t="str">
            <v>-</v>
          </cell>
          <cell r="BU34">
            <v>361814397</v>
          </cell>
          <cell r="BV34" t="str">
            <v>-</v>
          </cell>
          <cell r="BW34">
            <v>329</v>
          </cell>
          <cell r="BX34" t="str">
            <v>-</v>
          </cell>
          <cell r="BY34">
            <v>325</v>
          </cell>
          <cell r="BZ34" t="str">
            <v>-</v>
          </cell>
          <cell r="CA34">
            <v>40066482</v>
          </cell>
          <cell r="CB34" t="str">
            <v>-</v>
          </cell>
          <cell r="CC34">
            <v>363</v>
          </cell>
          <cell r="CD34" t="str">
            <v>-</v>
          </cell>
          <cell r="CE34">
            <v>328</v>
          </cell>
          <cell r="CF34" t="str">
            <v>-</v>
          </cell>
          <cell r="CG34">
            <v>0</v>
          </cell>
          <cell r="CH34" t="str">
            <v>-</v>
          </cell>
          <cell r="CI34">
            <v>141</v>
          </cell>
          <cell r="CJ34" t="str">
            <v>-</v>
          </cell>
          <cell r="CK34">
            <v>15</v>
          </cell>
          <cell r="CL34" t="str">
            <v>-</v>
          </cell>
          <cell r="CM34">
            <v>8221914</v>
          </cell>
          <cell r="CN34" t="str">
            <v>-</v>
          </cell>
          <cell r="CO34">
            <v>48288396</v>
          </cell>
          <cell r="CP34" t="str">
            <v>-</v>
          </cell>
          <cell r="CQ34">
            <v>0</v>
          </cell>
          <cell r="CR34" t="str">
            <v>-</v>
          </cell>
          <cell r="CS34">
            <v>6</v>
          </cell>
          <cell r="CT34" t="str">
            <v>-</v>
          </cell>
          <cell r="CU34">
            <v>191</v>
          </cell>
          <cell r="CV34">
            <v>187</v>
          </cell>
          <cell r="CW34">
            <v>111</v>
          </cell>
          <cell r="CX34">
            <v>121</v>
          </cell>
          <cell r="CY34">
            <v>66</v>
          </cell>
          <cell r="CZ34">
            <v>66</v>
          </cell>
          <cell r="DA34">
            <v>56</v>
          </cell>
          <cell r="DB34">
            <v>61</v>
          </cell>
          <cell r="DC34">
            <v>40</v>
          </cell>
          <cell r="DD34">
            <v>34</v>
          </cell>
          <cell r="DE34">
            <v>21</v>
          </cell>
          <cell r="DF34">
            <v>21</v>
          </cell>
          <cell r="DG34">
            <v>117</v>
          </cell>
          <cell r="DH34">
            <v>116</v>
          </cell>
          <cell r="DI34">
            <v>18</v>
          </cell>
          <cell r="DJ34" t="str">
            <v>-</v>
          </cell>
          <cell r="DK34">
            <v>264</v>
          </cell>
          <cell r="DL34" t="str">
            <v>-</v>
          </cell>
          <cell r="DM34">
            <v>324</v>
          </cell>
          <cell r="DN34" t="str">
            <v>-</v>
          </cell>
          <cell r="DO34">
            <v>314</v>
          </cell>
          <cell r="DP34" t="str">
            <v>-</v>
          </cell>
          <cell r="DQ34">
            <v>0</v>
          </cell>
          <cell r="DR34" t="str">
            <v>-</v>
          </cell>
          <cell r="DS34">
            <v>138</v>
          </cell>
          <cell r="DT34" t="str">
            <v>-</v>
          </cell>
          <cell r="DU34">
            <v>15</v>
          </cell>
          <cell r="DV34" t="str">
            <v>-</v>
          </cell>
          <cell r="DW34">
            <v>0</v>
          </cell>
          <cell r="DX34" t="str">
            <v>-</v>
          </cell>
          <cell r="DY34">
            <v>28</v>
          </cell>
          <cell r="DZ34">
            <v>38</v>
          </cell>
          <cell r="EA34">
            <v>12</v>
          </cell>
          <cell r="EB34" t="str">
            <v>-</v>
          </cell>
          <cell r="EC34">
            <v>40</v>
          </cell>
          <cell r="ED34" t="str">
            <v>-</v>
          </cell>
          <cell r="EE34">
            <v>10</v>
          </cell>
          <cell r="EF34" t="str">
            <v>-</v>
          </cell>
          <cell r="EG34">
            <v>52</v>
          </cell>
        </row>
        <row r="35">
          <cell r="C35">
            <v>700000099</v>
          </cell>
          <cell r="D35" t="str">
            <v>SECTOR HICHA ANGELA</v>
          </cell>
          <cell r="E35">
            <v>2025</v>
          </cell>
          <cell r="F35">
            <v>202516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 t="str">
            <v>-</v>
          </cell>
          <cell r="EB35" t="str">
            <v>-</v>
          </cell>
          <cell r="EC35" t="str">
            <v>-</v>
          </cell>
          <cell r="ED35" t="str">
            <v>-</v>
          </cell>
          <cell r="EE35" t="str">
            <v>-</v>
          </cell>
          <cell r="EF35" t="str">
            <v>-</v>
          </cell>
          <cell r="EG35" t="str">
            <v>-</v>
          </cell>
        </row>
        <row r="36">
          <cell r="C36">
            <v>700000104</v>
          </cell>
          <cell r="D36" t="str">
            <v>SECTOR OLIVO PAULA</v>
          </cell>
          <cell r="E36">
            <v>2025</v>
          </cell>
          <cell r="F36">
            <v>202516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  <cell r="BC36" t="str">
            <v>-</v>
          </cell>
          <cell r="BD36" t="str">
            <v>-</v>
          </cell>
          <cell r="BE36" t="str">
            <v>-</v>
          </cell>
          <cell r="BF36" t="str">
            <v>-</v>
          </cell>
          <cell r="BG36" t="str">
            <v>-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 t="str">
            <v>-</v>
          </cell>
          <cell r="BO36" t="str">
            <v>-</v>
          </cell>
          <cell r="BP36" t="str">
            <v>-</v>
          </cell>
          <cell r="BQ36" t="str">
            <v>-</v>
          </cell>
          <cell r="BR36" t="str">
            <v>-</v>
          </cell>
          <cell r="BS36" t="str">
            <v>-</v>
          </cell>
          <cell r="BT36" t="str">
            <v>-</v>
          </cell>
          <cell r="BU36" t="str">
            <v>-</v>
          </cell>
          <cell r="BV36" t="str">
            <v>-</v>
          </cell>
          <cell r="BW36" t="str">
            <v>-</v>
          </cell>
          <cell r="BX36" t="str">
            <v>-</v>
          </cell>
          <cell r="BY36" t="str">
            <v>-</v>
          </cell>
          <cell r="BZ36" t="str">
            <v>-</v>
          </cell>
          <cell r="CA36" t="str">
            <v>-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 t="str">
            <v>-</v>
          </cell>
          <cell r="CS36" t="str">
            <v>-</v>
          </cell>
          <cell r="CT36" t="str">
            <v>-</v>
          </cell>
          <cell r="CU36" t="str">
            <v>-</v>
          </cell>
          <cell r="CV36" t="str">
            <v>-</v>
          </cell>
          <cell r="CW36" t="str">
            <v>-</v>
          </cell>
          <cell r="CX36" t="str">
            <v>-</v>
          </cell>
          <cell r="CY36" t="str">
            <v>-</v>
          </cell>
          <cell r="CZ36" t="str">
            <v>-</v>
          </cell>
          <cell r="DA36" t="str">
            <v>-</v>
          </cell>
          <cell r="DB36" t="str">
            <v>-</v>
          </cell>
          <cell r="DC36" t="str">
            <v>-</v>
          </cell>
          <cell r="DD36" t="str">
            <v>-</v>
          </cell>
          <cell r="DE36" t="str">
            <v>-</v>
          </cell>
          <cell r="DF36" t="str">
            <v>-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 t="str">
            <v>-</v>
          </cell>
          <cell r="DX36" t="str">
            <v>-</v>
          </cell>
          <cell r="DY36" t="str">
            <v>-</v>
          </cell>
          <cell r="DZ36" t="str">
            <v>-</v>
          </cell>
          <cell r="EA36" t="str">
            <v>-</v>
          </cell>
          <cell r="EB36" t="str">
            <v>-</v>
          </cell>
          <cell r="EC36" t="str">
            <v>-</v>
          </cell>
          <cell r="ED36" t="str">
            <v>-</v>
          </cell>
          <cell r="EE36" t="str">
            <v>-</v>
          </cell>
          <cell r="EF36" t="str">
            <v>-</v>
          </cell>
          <cell r="EG36" t="str">
            <v>-</v>
          </cell>
        </row>
        <row r="37">
          <cell r="C37">
            <v>700000105</v>
          </cell>
          <cell r="D37" t="str">
            <v>SECTOR ROSA ALEJANDRA</v>
          </cell>
          <cell r="E37">
            <v>2025</v>
          </cell>
          <cell r="F37">
            <v>202516</v>
          </cell>
          <cell r="G37">
            <v>1458</v>
          </cell>
          <cell r="H37">
            <v>1502</v>
          </cell>
          <cell r="I37">
            <v>635</v>
          </cell>
          <cell r="J37" t="str">
            <v>-</v>
          </cell>
          <cell r="K37">
            <v>-19</v>
          </cell>
          <cell r="L37">
            <v>8</v>
          </cell>
          <cell r="M37">
            <v>874</v>
          </cell>
          <cell r="N37">
            <v>968</v>
          </cell>
          <cell r="O37">
            <v>0</v>
          </cell>
          <cell r="P37" t="str">
            <v>-</v>
          </cell>
          <cell r="Q37">
            <v>1</v>
          </cell>
          <cell r="R37" t="str">
            <v>-</v>
          </cell>
          <cell r="S37">
            <v>8</v>
          </cell>
          <cell r="T37" t="str">
            <v>-</v>
          </cell>
          <cell r="U37">
            <v>870</v>
          </cell>
          <cell r="V37" t="str">
            <v>-</v>
          </cell>
          <cell r="W37">
            <v>3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738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363</v>
          </cell>
          <cell r="AH37" t="str">
            <v>-</v>
          </cell>
          <cell r="AI37" t="str">
            <v>-</v>
          </cell>
          <cell r="AJ37" t="str">
            <v>-</v>
          </cell>
          <cell r="AK37">
            <v>136</v>
          </cell>
          <cell r="AL37" t="str">
            <v>-</v>
          </cell>
          <cell r="AM37">
            <v>59.945130315500684</v>
          </cell>
          <cell r="AN37">
            <v>65.2</v>
          </cell>
          <cell r="AO37">
            <v>227</v>
          </cell>
          <cell r="AP37" t="str">
            <v>-</v>
          </cell>
          <cell r="AQ37">
            <v>341</v>
          </cell>
          <cell r="AR37" t="str">
            <v>-</v>
          </cell>
          <cell r="AS37">
            <v>0</v>
          </cell>
          <cell r="AT37" t="str">
            <v>-</v>
          </cell>
          <cell r="AU37">
            <v>144</v>
          </cell>
          <cell r="AV37" t="str">
            <v>-</v>
          </cell>
          <cell r="AW37">
            <v>26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808</v>
          </cell>
          <cell r="BB37">
            <v>866</v>
          </cell>
          <cell r="BC37">
            <v>55.418381344307264</v>
          </cell>
          <cell r="BD37">
            <v>58.3</v>
          </cell>
          <cell r="BE37" t="str">
            <v>-</v>
          </cell>
          <cell r="BF37" t="str">
            <v>-</v>
          </cell>
          <cell r="BG37">
            <v>606779.5</v>
          </cell>
          <cell r="BH37">
            <v>589203</v>
          </cell>
          <cell r="BI37">
            <v>530325279</v>
          </cell>
          <cell r="BJ37">
            <v>570348406</v>
          </cell>
          <cell r="BK37">
            <v>528156373</v>
          </cell>
          <cell r="BL37" t="str">
            <v>-</v>
          </cell>
          <cell r="BM37">
            <v>2168906</v>
          </cell>
          <cell r="BN37" t="str">
            <v>-</v>
          </cell>
          <cell r="BO37">
            <v>432834454</v>
          </cell>
          <cell r="BP37" t="str">
            <v>-</v>
          </cell>
          <cell r="BQ37">
            <v>2168906</v>
          </cell>
          <cell r="BR37" t="str">
            <v>-</v>
          </cell>
          <cell r="BS37">
            <v>826</v>
          </cell>
          <cell r="BT37" t="str">
            <v>-</v>
          </cell>
          <cell r="BU37">
            <v>430665548</v>
          </cell>
          <cell r="BV37" t="str">
            <v>-</v>
          </cell>
          <cell r="BW37">
            <v>515</v>
          </cell>
          <cell r="BX37" t="str">
            <v>-</v>
          </cell>
          <cell r="BY37">
            <v>426</v>
          </cell>
          <cell r="BZ37" t="str">
            <v>-</v>
          </cell>
          <cell r="CA37">
            <v>86562426</v>
          </cell>
          <cell r="CB37" t="str">
            <v>-</v>
          </cell>
          <cell r="CC37">
            <v>526</v>
          </cell>
          <cell r="CD37" t="str">
            <v>-</v>
          </cell>
          <cell r="CE37">
            <v>468</v>
          </cell>
          <cell r="CF37" t="str">
            <v>-</v>
          </cell>
          <cell r="CG37">
            <v>0</v>
          </cell>
          <cell r="CH37" t="str">
            <v>-</v>
          </cell>
          <cell r="CI37">
            <v>154</v>
          </cell>
          <cell r="CJ37" t="str">
            <v>-</v>
          </cell>
          <cell r="CK37">
            <v>28</v>
          </cell>
          <cell r="CL37" t="str">
            <v>-</v>
          </cell>
          <cell r="CM37">
            <v>10928399</v>
          </cell>
          <cell r="CN37" t="str">
            <v>-</v>
          </cell>
          <cell r="CO37">
            <v>97490825</v>
          </cell>
          <cell r="CP37" t="str">
            <v>-</v>
          </cell>
          <cell r="CQ37">
            <v>0</v>
          </cell>
          <cell r="CR37" t="str">
            <v>-</v>
          </cell>
          <cell r="CS37">
            <v>-6</v>
          </cell>
          <cell r="CT37" t="str">
            <v>-</v>
          </cell>
          <cell r="CU37">
            <v>296</v>
          </cell>
          <cell r="CV37">
            <v>262</v>
          </cell>
          <cell r="CW37">
            <v>168</v>
          </cell>
          <cell r="CX37">
            <v>167</v>
          </cell>
          <cell r="CY37">
            <v>120</v>
          </cell>
          <cell r="CZ37">
            <v>97</v>
          </cell>
          <cell r="DA37">
            <v>63</v>
          </cell>
          <cell r="DB37">
            <v>52</v>
          </cell>
          <cell r="DC37">
            <v>45</v>
          </cell>
          <cell r="DD37">
            <v>44</v>
          </cell>
          <cell r="DE37">
            <v>36</v>
          </cell>
          <cell r="DF37">
            <v>32</v>
          </cell>
          <cell r="DG37">
            <v>144</v>
          </cell>
          <cell r="DH37">
            <v>128</v>
          </cell>
          <cell r="DI37">
            <v>17</v>
          </cell>
          <cell r="DJ37" t="str">
            <v>-</v>
          </cell>
          <cell r="DK37">
            <v>344</v>
          </cell>
          <cell r="DL37" t="str">
            <v>-</v>
          </cell>
          <cell r="DM37">
            <v>479</v>
          </cell>
          <cell r="DN37" t="str">
            <v>-</v>
          </cell>
          <cell r="DO37">
            <v>454</v>
          </cell>
          <cell r="DP37" t="str">
            <v>-</v>
          </cell>
          <cell r="DQ37">
            <v>0</v>
          </cell>
          <cell r="DR37" t="str">
            <v>-</v>
          </cell>
          <cell r="DS37">
            <v>153</v>
          </cell>
          <cell r="DT37" t="str">
            <v>-</v>
          </cell>
          <cell r="DU37">
            <v>28</v>
          </cell>
          <cell r="DV37" t="str">
            <v>-</v>
          </cell>
          <cell r="DW37">
            <v>0</v>
          </cell>
          <cell r="DX37" t="str">
            <v>-</v>
          </cell>
          <cell r="DY37">
            <v>32</v>
          </cell>
          <cell r="DZ37">
            <v>52</v>
          </cell>
          <cell r="EA37">
            <v>20</v>
          </cell>
          <cell r="EB37" t="str">
            <v>-</v>
          </cell>
          <cell r="EC37">
            <v>45.454545454545453</v>
          </cell>
          <cell r="ED37" t="str">
            <v>-</v>
          </cell>
          <cell r="EE37">
            <v>15</v>
          </cell>
          <cell r="EF37" t="str">
            <v>-</v>
          </cell>
          <cell r="EG37">
            <v>34</v>
          </cell>
        </row>
        <row r="38">
          <cell r="C38">
            <v>700000106</v>
          </cell>
          <cell r="D38" t="str">
            <v>SECTOR CAFÉ DIANA</v>
          </cell>
          <cell r="E38">
            <v>2025</v>
          </cell>
          <cell r="F38">
            <v>202516</v>
          </cell>
          <cell r="G38">
            <v>0</v>
          </cell>
          <cell r="H38" t="str">
            <v>-</v>
          </cell>
          <cell r="I38">
            <v>0</v>
          </cell>
          <cell r="J38" t="str">
            <v>-</v>
          </cell>
          <cell r="K38">
            <v>0</v>
          </cell>
          <cell r="L38" t="str">
            <v>-</v>
          </cell>
          <cell r="M38">
            <v>0</v>
          </cell>
          <cell r="N38" t="str">
            <v>-</v>
          </cell>
          <cell r="O38">
            <v>0</v>
          </cell>
          <cell r="P38" t="str">
            <v>-</v>
          </cell>
          <cell r="Q38">
            <v>0</v>
          </cell>
          <cell r="R38" t="str">
            <v>-</v>
          </cell>
          <cell r="S38">
            <v>0</v>
          </cell>
          <cell r="T38" t="str">
            <v>-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0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  <cell r="AH38" t="str">
            <v>-</v>
          </cell>
          <cell r="AI38" t="str">
            <v>-</v>
          </cell>
          <cell r="AJ38" t="str">
            <v>-</v>
          </cell>
          <cell r="AK38">
            <v>0</v>
          </cell>
          <cell r="AL38" t="str">
            <v>-</v>
          </cell>
          <cell r="AM38">
            <v>0</v>
          </cell>
          <cell r="AN38" t="str">
            <v>-</v>
          </cell>
          <cell r="AO38">
            <v>0</v>
          </cell>
          <cell r="AP38" t="str">
            <v>-</v>
          </cell>
          <cell r="AQ38">
            <v>0</v>
          </cell>
          <cell r="AR38" t="str">
            <v>-</v>
          </cell>
          <cell r="AS38">
            <v>0</v>
          </cell>
          <cell r="AT38" t="str">
            <v>-</v>
          </cell>
          <cell r="AU38">
            <v>0</v>
          </cell>
          <cell r="AV38" t="str">
            <v>-</v>
          </cell>
          <cell r="AW38">
            <v>0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0</v>
          </cell>
          <cell r="BB38" t="str">
            <v>-</v>
          </cell>
          <cell r="BC38">
            <v>0</v>
          </cell>
          <cell r="BD38" t="str">
            <v>-</v>
          </cell>
          <cell r="BE38" t="str">
            <v>-</v>
          </cell>
          <cell r="BF38" t="str">
            <v>-</v>
          </cell>
          <cell r="BG38">
            <v>0</v>
          </cell>
          <cell r="BH38" t="str">
            <v>-</v>
          </cell>
          <cell r="BI38">
            <v>0</v>
          </cell>
          <cell r="BJ38" t="str">
            <v>-</v>
          </cell>
          <cell r="BK38">
            <v>0</v>
          </cell>
          <cell r="BL38" t="str">
            <v>-</v>
          </cell>
          <cell r="BM38">
            <v>0</v>
          </cell>
          <cell r="BN38" t="str">
            <v>-</v>
          </cell>
          <cell r="BO38">
            <v>0</v>
          </cell>
          <cell r="BP38" t="str">
            <v>-</v>
          </cell>
          <cell r="BQ38">
            <v>0</v>
          </cell>
          <cell r="BR38" t="str">
            <v>-</v>
          </cell>
          <cell r="BS38">
            <v>0</v>
          </cell>
          <cell r="BT38" t="str">
            <v>-</v>
          </cell>
          <cell r="BU38">
            <v>0</v>
          </cell>
          <cell r="BV38" t="str">
            <v>-</v>
          </cell>
          <cell r="BW38">
            <v>0</v>
          </cell>
          <cell r="BX38" t="str">
            <v>-</v>
          </cell>
          <cell r="BY38">
            <v>0</v>
          </cell>
          <cell r="BZ38" t="str">
            <v>-</v>
          </cell>
          <cell r="CA38">
            <v>0</v>
          </cell>
          <cell r="CB38" t="str">
            <v>-</v>
          </cell>
          <cell r="CC38">
            <v>0</v>
          </cell>
          <cell r="CD38" t="str">
            <v>-</v>
          </cell>
          <cell r="CE38">
            <v>0</v>
          </cell>
          <cell r="CF38" t="str">
            <v>-</v>
          </cell>
          <cell r="CG38">
            <v>0</v>
          </cell>
          <cell r="CH38" t="str">
            <v>-</v>
          </cell>
          <cell r="CI38">
            <v>0</v>
          </cell>
          <cell r="CJ38" t="str">
            <v>-</v>
          </cell>
          <cell r="CK38">
            <v>0</v>
          </cell>
          <cell r="CL38" t="str">
            <v>-</v>
          </cell>
          <cell r="CM38">
            <v>0</v>
          </cell>
          <cell r="CN38" t="str">
            <v>-</v>
          </cell>
          <cell r="CO38">
            <v>0</v>
          </cell>
          <cell r="CP38" t="str">
            <v>-</v>
          </cell>
          <cell r="CQ38">
            <v>0</v>
          </cell>
          <cell r="CR38" t="str">
            <v>-</v>
          </cell>
          <cell r="CS38">
            <v>0</v>
          </cell>
          <cell r="CT38" t="str">
            <v>-</v>
          </cell>
          <cell r="CU38">
            <v>0</v>
          </cell>
          <cell r="CV38" t="str">
            <v>-</v>
          </cell>
          <cell r="CW38">
            <v>0</v>
          </cell>
          <cell r="CX38" t="str">
            <v>-</v>
          </cell>
          <cell r="CY38">
            <v>0</v>
          </cell>
          <cell r="CZ38" t="str">
            <v>-</v>
          </cell>
          <cell r="DA38">
            <v>0</v>
          </cell>
          <cell r="DB38" t="str">
            <v>-</v>
          </cell>
          <cell r="DC38">
            <v>0</v>
          </cell>
          <cell r="DD38" t="str">
            <v>-</v>
          </cell>
          <cell r="DE38">
            <v>0</v>
          </cell>
          <cell r="DF38" t="str">
            <v>-</v>
          </cell>
          <cell r="DG38">
            <v>0</v>
          </cell>
          <cell r="DH38" t="str">
            <v>-</v>
          </cell>
          <cell r="DI38">
            <v>0</v>
          </cell>
          <cell r="DJ38" t="str">
            <v>-</v>
          </cell>
          <cell r="DK38">
            <v>0</v>
          </cell>
          <cell r="DL38" t="str">
            <v>-</v>
          </cell>
          <cell r="DM38">
            <v>0</v>
          </cell>
          <cell r="DN38" t="str">
            <v>-</v>
          </cell>
          <cell r="DO38">
            <v>0</v>
          </cell>
          <cell r="DP38" t="str">
            <v>-</v>
          </cell>
          <cell r="DQ38">
            <v>0</v>
          </cell>
          <cell r="DR38" t="str">
            <v>-</v>
          </cell>
          <cell r="DS38">
            <v>0</v>
          </cell>
          <cell r="DT38" t="str">
            <v>-</v>
          </cell>
          <cell r="DU38">
            <v>0</v>
          </cell>
          <cell r="DV38" t="str">
            <v>-</v>
          </cell>
          <cell r="DW38">
            <v>0</v>
          </cell>
          <cell r="DX38" t="str">
            <v>-</v>
          </cell>
          <cell r="DY38">
            <v>0</v>
          </cell>
          <cell r="DZ38" t="str">
            <v>-</v>
          </cell>
          <cell r="EA38">
            <v>0</v>
          </cell>
          <cell r="EB38" t="str">
            <v>-</v>
          </cell>
          <cell r="EC38">
            <v>0</v>
          </cell>
          <cell r="ED38" t="str">
            <v>-</v>
          </cell>
          <cell r="EE38">
            <v>0</v>
          </cell>
          <cell r="EF38" t="str">
            <v>-</v>
          </cell>
          <cell r="EG38">
            <v>0</v>
          </cell>
        </row>
        <row r="39">
          <cell r="C39">
            <v>700000108</v>
          </cell>
          <cell r="D39" t="str">
            <v>SECTOR ORQUÍDEA CAROLINA</v>
          </cell>
          <cell r="E39">
            <v>2025</v>
          </cell>
          <cell r="F39">
            <v>202516</v>
          </cell>
          <cell r="G39">
            <v>1180</v>
          </cell>
          <cell r="H39">
            <v>1373</v>
          </cell>
          <cell r="I39">
            <v>519</v>
          </cell>
          <cell r="J39" t="str">
            <v>-</v>
          </cell>
          <cell r="K39">
            <v>-13</v>
          </cell>
          <cell r="L39">
            <v>5</v>
          </cell>
          <cell r="M39">
            <v>707</v>
          </cell>
          <cell r="N39">
            <v>786</v>
          </cell>
          <cell r="O39">
            <v>0</v>
          </cell>
          <cell r="P39" t="str">
            <v>-</v>
          </cell>
          <cell r="Q39">
            <v>3</v>
          </cell>
          <cell r="R39" t="str">
            <v>-</v>
          </cell>
          <cell r="S39">
            <v>13</v>
          </cell>
          <cell r="T39" t="str">
            <v>-</v>
          </cell>
          <cell r="U39">
            <v>700</v>
          </cell>
          <cell r="V39" t="str">
            <v>-</v>
          </cell>
          <cell r="W39">
            <v>4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612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296</v>
          </cell>
          <cell r="AH39" t="str">
            <v>-</v>
          </cell>
          <cell r="AI39" t="str">
            <v>-</v>
          </cell>
          <cell r="AJ39" t="str">
            <v>-</v>
          </cell>
          <cell r="AK39">
            <v>96</v>
          </cell>
          <cell r="AL39" t="str">
            <v>-</v>
          </cell>
          <cell r="AM39">
            <v>59.915254237288138</v>
          </cell>
          <cell r="AN39">
            <v>64.400000000000006</v>
          </cell>
          <cell r="AO39">
            <v>200</v>
          </cell>
          <cell r="AP39" t="str">
            <v>-</v>
          </cell>
          <cell r="AQ39">
            <v>277</v>
          </cell>
          <cell r="AR39" t="str">
            <v>-</v>
          </cell>
          <cell r="AS39">
            <v>0</v>
          </cell>
          <cell r="AT39" t="str">
            <v>-</v>
          </cell>
          <cell r="AU39">
            <v>120</v>
          </cell>
          <cell r="AV39" t="str">
            <v>-</v>
          </cell>
          <cell r="AW39">
            <v>15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618</v>
          </cell>
          <cell r="BB39">
            <v>652</v>
          </cell>
          <cell r="BC39">
            <v>52.372881355932201</v>
          </cell>
          <cell r="BD39">
            <v>53.4</v>
          </cell>
          <cell r="BE39" t="str">
            <v>-</v>
          </cell>
          <cell r="BF39" t="str">
            <v>-</v>
          </cell>
          <cell r="BG39">
            <v>577591.54</v>
          </cell>
          <cell r="BH39">
            <v>591879</v>
          </cell>
          <cell r="BI39">
            <v>408357222</v>
          </cell>
          <cell r="BJ39">
            <v>465217085</v>
          </cell>
          <cell r="BK39">
            <v>405480773</v>
          </cell>
          <cell r="BL39" t="str">
            <v>-</v>
          </cell>
          <cell r="BM39">
            <v>2876449</v>
          </cell>
          <cell r="BN39" t="str">
            <v>-</v>
          </cell>
          <cell r="BO39">
            <v>332032719</v>
          </cell>
          <cell r="BP39" t="str">
            <v>-</v>
          </cell>
          <cell r="BQ39">
            <v>2876449</v>
          </cell>
          <cell r="BR39" t="str">
            <v>-</v>
          </cell>
          <cell r="BS39">
            <v>652</v>
          </cell>
          <cell r="BT39" t="str">
            <v>-</v>
          </cell>
          <cell r="BU39">
            <v>329156270</v>
          </cell>
          <cell r="BV39" t="str">
            <v>-</v>
          </cell>
          <cell r="BW39">
            <v>417</v>
          </cell>
          <cell r="BX39" t="str">
            <v>-</v>
          </cell>
          <cell r="BY39">
            <v>350</v>
          </cell>
          <cell r="BZ39" t="str">
            <v>-</v>
          </cell>
          <cell r="CA39">
            <v>66387527</v>
          </cell>
          <cell r="CB39" t="str">
            <v>-</v>
          </cell>
          <cell r="CC39">
            <v>485</v>
          </cell>
          <cell r="CD39" t="str">
            <v>-</v>
          </cell>
          <cell r="CE39">
            <v>385</v>
          </cell>
          <cell r="CF39" t="str">
            <v>-</v>
          </cell>
          <cell r="CG39">
            <v>0</v>
          </cell>
          <cell r="CH39" t="str">
            <v>-</v>
          </cell>
          <cell r="CI39">
            <v>128</v>
          </cell>
          <cell r="CJ39" t="str">
            <v>-</v>
          </cell>
          <cell r="CK39">
            <v>16</v>
          </cell>
          <cell r="CL39" t="str">
            <v>-</v>
          </cell>
          <cell r="CM39">
            <v>9936976</v>
          </cell>
          <cell r="CN39" t="str">
            <v>-</v>
          </cell>
          <cell r="CO39">
            <v>76324503</v>
          </cell>
          <cell r="CP39" t="str">
            <v>-</v>
          </cell>
          <cell r="CQ39">
            <v>0</v>
          </cell>
          <cell r="CR39" t="str">
            <v>-</v>
          </cell>
          <cell r="CS39">
            <v>-24</v>
          </cell>
          <cell r="CT39" t="str">
            <v>-</v>
          </cell>
          <cell r="CU39">
            <v>260</v>
          </cell>
          <cell r="CV39">
            <v>231</v>
          </cell>
          <cell r="CW39">
            <v>120</v>
          </cell>
          <cell r="CX39">
            <v>136</v>
          </cell>
          <cell r="CY39">
            <v>93</v>
          </cell>
          <cell r="CZ39">
            <v>95</v>
          </cell>
          <cell r="DA39">
            <v>70</v>
          </cell>
          <cell r="DB39">
            <v>63</v>
          </cell>
          <cell r="DC39">
            <v>61</v>
          </cell>
          <cell r="DD39">
            <v>48</v>
          </cell>
          <cell r="DE39">
            <v>53</v>
          </cell>
          <cell r="DF39">
            <v>54</v>
          </cell>
          <cell r="DG39">
            <v>184</v>
          </cell>
          <cell r="DH39">
            <v>165</v>
          </cell>
          <cell r="DI39">
            <v>24</v>
          </cell>
          <cell r="DJ39" t="str">
            <v>-</v>
          </cell>
          <cell r="DK39">
            <v>249</v>
          </cell>
          <cell r="DL39" t="str">
            <v>-</v>
          </cell>
          <cell r="DM39">
            <v>412</v>
          </cell>
          <cell r="DN39" t="str">
            <v>-</v>
          </cell>
          <cell r="DO39">
            <v>376</v>
          </cell>
          <cell r="DP39" t="str">
            <v>-</v>
          </cell>
          <cell r="DQ39">
            <v>0</v>
          </cell>
          <cell r="DR39" t="str">
            <v>-</v>
          </cell>
          <cell r="DS39">
            <v>127</v>
          </cell>
          <cell r="DT39" t="str">
            <v>-</v>
          </cell>
          <cell r="DU39">
            <v>16</v>
          </cell>
          <cell r="DV39" t="str">
            <v>-</v>
          </cell>
          <cell r="DW39">
            <v>0</v>
          </cell>
          <cell r="DX39" t="str">
            <v>-</v>
          </cell>
          <cell r="DY39">
            <v>30</v>
          </cell>
          <cell r="DZ39">
            <v>54</v>
          </cell>
          <cell r="EA39">
            <v>12</v>
          </cell>
          <cell r="EB39" t="str">
            <v>-</v>
          </cell>
          <cell r="EC39">
            <v>22.222222222222221</v>
          </cell>
          <cell r="ED39" t="str">
            <v>-</v>
          </cell>
          <cell r="EE39">
            <v>6</v>
          </cell>
          <cell r="EF39" t="str">
            <v>-</v>
          </cell>
          <cell r="EG39">
            <v>59</v>
          </cell>
        </row>
        <row r="40">
          <cell r="C40">
            <v>700000109</v>
          </cell>
          <cell r="D40" t="str">
            <v>SECTOR PRALINÉ ANDREA</v>
          </cell>
          <cell r="E40">
            <v>2025</v>
          </cell>
          <cell r="F40">
            <v>202516</v>
          </cell>
          <cell r="G40">
            <v>1978</v>
          </cell>
          <cell r="H40">
            <v>2051</v>
          </cell>
          <cell r="I40">
            <v>763</v>
          </cell>
          <cell r="J40" t="str">
            <v>-</v>
          </cell>
          <cell r="K40">
            <v>-29</v>
          </cell>
          <cell r="L40">
            <v>5</v>
          </cell>
          <cell r="M40">
            <v>1099</v>
          </cell>
          <cell r="N40">
            <v>1293</v>
          </cell>
          <cell r="O40">
            <v>0</v>
          </cell>
          <cell r="P40" t="str">
            <v>-</v>
          </cell>
          <cell r="Q40">
            <v>0</v>
          </cell>
          <cell r="R40" t="str">
            <v>-</v>
          </cell>
          <cell r="S40">
            <v>6</v>
          </cell>
          <cell r="T40" t="str">
            <v>-</v>
          </cell>
          <cell r="U40">
            <v>1095</v>
          </cell>
          <cell r="V40" t="str">
            <v>-</v>
          </cell>
          <cell r="W40">
            <v>4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942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>
            <v>474</v>
          </cell>
          <cell r="AH40" t="str">
            <v>-</v>
          </cell>
          <cell r="AI40" t="str">
            <v>-</v>
          </cell>
          <cell r="AJ40" t="str">
            <v>-</v>
          </cell>
          <cell r="AK40">
            <v>157</v>
          </cell>
          <cell r="AL40" t="str">
            <v>-</v>
          </cell>
          <cell r="AM40">
            <v>55.561172901921132</v>
          </cell>
          <cell r="AN40">
            <v>64.2</v>
          </cell>
          <cell r="AO40">
            <v>317</v>
          </cell>
          <cell r="AP40" t="str">
            <v>-</v>
          </cell>
          <cell r="AQ40">
            <v>434</v>
          </cell>
          <cell r="AR40" t="str">
            <v>-</v>
          </cell>
          <cell r="AS40">
            <v>0</v>
          </cell>
          <cell r="AT40" t="str">
            <v>-</v>
          </cell>
          <cell r="AU40">
            <v>166</v>
          </cell>
          <cell r="AV40" t="str">
            <v>-</v>
          </cell>
          <cell r="AW40">
            <v>25</v>
          </cell>
          <cell r="AX40" t="str">
            <v>-</v>
          </cell>
          <cell r="AY40" t="str">
            <v>-</v>
          </cell>
          <cell r="AZ40" t="str">
            <v>-</v>
          </cell>
          <cell r="BA40">
            <v>998</v>
          </cell>
          <cell r="BB40">
            <v>1152</v>
          </cell>
          <cell r="BC40">
            <v>50.455005055611721</v>
          </cell>
          <cell r="BD40">
            <v>57.2</v>
          </cell>
          <cell r="BE40" t="str">
            <v>-</v>
          </cell>
          <cell r="BF40" t="str">
            <v>-</v>
          </cell>
          <cell r="BG40">
            <v>557557.57999999996</v>
          </cell>
          <cell r="BH40">
            <v>525055</v>
          </cell>
          <cell r="BI40">
            <v>612755778.30999994</v>
          </cell>
          <cell r="BJ40">
            <v>678895711</v>
          </cell>
          <cell r="BK40">
            <v>610647530</v>
          </cell>
          <cell r="BL40" t="str">
            <v>-</v>
          </cell>
          <cell r="BM40">
            <v>2108248.31</v>
          </cell>
          <cell r="BN40" t="str">
            <v>-</v>
          </cell>
          <cell r="BO40">
            <v>472426501.31</v>
          </cell>
          <cell r="BP40" t="str">
            <v>-</v>
          </cell>
          <cell r="BQ40">
            <v>2108248.3099999996</v>
          </cell>
          <cell r="BR40" t="str">
            <v>-</v>
          </cell>
          <cell r="BS40">
            <v>1005</v>
          </cell>
          <cell r="BT40" t="str">
            <v>-</v>
          </cell>
          <cell r="BU40">
            <v>470318253</v>
          </cell>
          <cell r="BV40" t="str">
            <v>-</v>
          </cell>
          <cell r="BW40">
            <v>721</v>
          </cell>
          <cell r="BX40" t="str">
            <v>-</v>
          </cell>
          <cell r="BY40">
            <v>597</v>
          </cell>
          <cell r="BZ40" t="str">
            <v>-</v>
          </cell>
          <cell r="CA40">
            <v>124435204</v>
          </cell>
          <cell r="CB40" t="str">
            <v>-</v>
          </cell>
          <cell r="CC40">
            <v>755</v>
          </cell>
          <cell r="CD40" t="str">
            <v>-</v>
          </cell>
          <cell r="CE40">
            <v>573</v>
          </cell>
          <cell r="CF40" t="str">
            <v>-</v>
          </cell>
          <cell r="CG40">
            <v>0</v>
          </cell>
          <cell r="CH40" t="str">
            <v>-</v>
          </cell>
          <cell r="CI40">
            <v>182</v>
          </cell>
          <cell r="CJ40" t="str">
            <v>-</v>
          </cell>
          <cell r="CK40">
            <v>25</v>
          </cell>
          <cell r="CL40" t="str">
            <v>-</v>
          </cell>
          <cell r="CM40">
            <v>15894073</v>
          </cell>
          <cell r="CN40" t="str">
            <v>-</v>
          </cell>
          <cell r="CO40">
            <v>140329277</v>
          </cell>
          <cell r="CP40" t="str">
            <v>-</v>
          </cell>
          <cell r="CQ40">
            <v>0</v>
          </cell>
          <cell r="CR40" t="str">
            <v>-</v>
          </cell>
          <cell r="CS40">
            <v>0</v>
          </cell>
          <cell r="CT40" t="str">
            <v>-</v>
          </cell>
          <cell r="CU40">
            <v>465</v>
          </cell>
          <cell r="CV40">
            <v>361</v>
          </cell>
          <cell r="CW40">
            <v>260</v>
          </cell>
          <cell r="CX40">
            <v>235</v>
          </cell>
          <cell r="CY40">
            <v>154</v>
          </cell>
          <cell r="CZ40">
            <v>131</v>
          </cell>
          <cell r="DA40">
            <v>76</v>
          </cell>
          <cell r="DB40">
            <v>80</v>
          </cell>
          <cell r="DC40">
            <v>49</v>
          </cell>
          <cell r="DD40">
            <v>29</v>
          </cell>
          <cell r="DE40">
            <v>29</v>
          </cell>
          <cell r="DF40">
            <v>28</v>
          </cell>
          <cell r="DG40">
            <v>154</v>
          </cell>
          <cell r="DH40">
            <v>137</v>
          </cell>
          <cell r="DI40">
            <v>25</v>
          </cell>
          <cell r="DJ40" t="str">
            <v>-</v>
          </cell>
          <cell r="DK40">
            <v>512</v>
          </cell>
          <cell r="DL40" t="str">
            <v>-</v>
          </cell>
          <cell r="DM40">
            <v>703</v>
          </cell>
          <cell r="DN40" t="str">
            <v>-</v>
          </cell>
          <cell r="DO40">
            <v>557</v>
          </cell>
          <cell r="DP40" t="str">
            <v>-</v>
          </cell>
          <cell r="DQ40">
            <v>0</v>
          </cell>
          <cell r="DR40" t="str">
            <v>-</v>
          </cell>
          <cell r="DS40">
            <v>181</v>
          </cell>
          <cell r="DT40" t="str">
            <v>-</v>
          </cell>
          <cell r="DU40">
            <v>25</v>
          </cell>
          <cell r="DV40" t="str">
            <v>-</v>
          </cell>
          <cell r="DW40">
            <v>0</v>
          </cell>
          <cell r="DX40" t="str">
            <v>-</v>
          </cell>
          <cell r="DY40">
            <v>32</v>
          </cell>
          <cell r="DZ40">
            <v>55</v>
          </cell>
          <cell r="EA40">
            <v>18</v>
          </cell>
          <cell r="EB40" t="str">
            <v>-</v>
          </cell>
          <cell r="EC40">
            <v>42.857142857142854</v>
          </cell>
          <cell r="ED40" t="str">
            <v>-</v>
          </cell>
          <cell r="EE40">
            <v>7</v>
          </cell>
          <cell r="EF40" t="str">
            <v>-</v>
          </cell>
          <cell r="EG40">
            <v>69</v>
          </cell>
        </row>
        <row r="41">
          <cell r="C41">
            <v>700000110</v>
          </cell>
          <cell r="D41" t="str">
            <v>SECTOR CUMARÚ JENIFER</v>
          </cell>
          <cell r="E41">
            <v>2025</v>
          </cell>
          <cell r="F41">
            <v>202516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  <cell r="BC41" t="str">
            <v>-</v>
          </cell>
          <cell r="BD41" t="str">
            <v>-</v>
          </cell>
          <cell r="BE41" t="str">
            <v>-</v>
          </cell>
          <cell r="BF41" t="str">
            <v>-</v>
          </cell>
          <cell r="BG41" t="str">
            <v>-</v>
          </cell>
          <cell r="BH41" t="str">
            <v>-</v>
          </cell>
          <cell r="BI41" t="str">
            <v>-</v>
          </cell>
          <cell r="BJ41" t="str">
            <v>-</v>
          </cell>
          <cell r="BK41" t="str">
            <v>-</v>
          </cell>
          <cell r="BL41" t="str">
            <v>-</v>
          </cell>
          <cell r="BM41" t="str">
            <v>-</v>
          </cell>
          <cell r="BN41" t="str">
            <v>-</v>
          </cell>
          <cell r="BO41" t="str">
            <v>-</v>
          </cell>
          <cell r="BP41" t="str">
            <v>-</v>
          </cell>
          <cell r="BQ41" t="str">
            <v>-</v>
          </cell>
          <cell r="BR41" t="str">
            <v>-</v>
          </cell>
          <cell r="BS41" t="str">
            <v>-</v>
          </cell>
          <cell r="BT41" t="str">
            <v>-</v>
          </cell>
          <cell r="BU41" t="str">
            <v>-</v>
          </cell>
          <cell r="BV41" t="str">
            <v>-</v>
          </cell>
          <cell r="BW41" t="str">
            <v>-</v>
          </cell>
          <cell r="BX41" t="str">
            <v>-</v>
          </cell>
          <cell r="BY41" t="str">
            <v>-</v>
          </cell>
          <cell r="BZ41" t="str">
            <v>-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  <cell r="DZ41" t="str">
            <v>-</v>
          </cell>
          <cell r="EA41" t="str">
            <v>-</v>
          </cell>
          <cell r="EB41" t="str">
            <v>-</v>
          </cell>
          <cell r="EC41" t="str">
            <v>-</v>
          </cell>
          <cell r="ED41" t="str">
            <v>-</v>
          </cell>
          <cell r="EE41" t="str">
            <v>-</v>
          </cell>
          <cell r="EF41" t="str">
            <v>-</v>
          </cell>
          <cell r="EG41" t="str">
            <v>-</v>
          </cell>
        </row>
        <row r="42">
          <cell r="C42">
            <v>700000111</v>
          </cell>
          <cell r="D42" t="str">
            <v>SECTOR PROPÓSITO ASTRYTH</v>
          </cell>
          <cell r="E42">
            <v>2025</v>
          </cell>
          <cell r="F42">
            <v>202516</v>
          </cell>
          <cell r="G42">
            <v>1718</v>
          </cell>
          <cell r="H42">
            <v>1843</v>
          </cell>
          <cell r="I42">
            <v>745</v>
          </cell>
          <cell r="J42" t="str">
            <v>-</v>
          </cell>
          <cell r="K42">
            <v>-39</v>
          </cell>
          <cell r="L42">
            <v>6</v>
          </cell>
          <cell r="M42">
            <v>1049</v>
          </cell>
          <cell r="N42">
            <v>1159</v>
          </cell>
          <cell r="O42">
            <v>0</v>
          </cell>
          <cell r="P42" t="str">
            <v>-</v>
          </cell>
          <cell r="Q42">
            <v>2</v>
          </cell>
          <cell r="R42" t="str">
            <v>-</v>
          </cell>
          <cell r="S42">
            <v>13</v>
          </cell>
          <cell r="T42" t="str">
            <v>-</v>
          </cell>
          <cell r="U42">
            <v>1041</v>
          </cell>
          <cell r="V42" t="str">
            <v>-</v>
          </cell>
          <cell r="W42">
            <v>6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859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453</v>
          </cell>
          <cell r="AH42" t="str">
            <v>-</v>
          </cell>
          <cell r="AI42" t="str">
            <v>-</v>
          </cell>
          <cell r="AJ42" t="str">
            <v>-</v>
          </cell>
          <cell r="AK42">
            <v>190</v>
          </cell>
          <cell r="AL42" t="str">
            <v>-</v>
          </cell>
          <cell r="AM42">
            <v>61.0593713620489</v>
          </cell>
          <cell r="AN42">
            <v>65.7</v>
          </cell>
          <cell r="AO42">
            <v>263</v>
          </cell>
          <cell r="AP42" t="str">
            <v>-</v>
          </cell>
          <cell r="AQ42">
            <v>360</v>
          </cell>
          <cell r="AR42" t="str">
            <v>-</v>
          </cell>
          <cell r="AS42">
            <v>0</v>
          </cell>
          <cell r="AT42" t="str">
            <v>-</v>
          </cell>
          <cell r="AU42">
            <v>185</v>
          </cell>
          <cell r="AV42" t="str">
            <v>-</v>
          </cell>
          <cell r="AW42">
            <v>51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937</v>
          </cell>
          <cell r="BB42">
            <v>1015</v>
          </cell>
          <cell r="BC42">
            <v>54.540162980209551</v>
          </cell>
          <cell r="BD42">
            <v>57.5</v>
          </cell>
          <cell r="BE42" t="str">
            <v>-</v>
          </cell>
          <cell r="BF42" t="str">
            <v>-</v>
          </cell>
          <cell r="BG42">
            <v>597594.29</v>
          </cell>
          <cell r="BH42">
            <v>611025</v>
          </cell>
          <cell r="BI42">
            <v>626876410.13</v>
          </cell>
          <cell r="BJ42">
            <v>708178272</v>
          </cell>
          <cell r="BK42">
            <v>622389340</v>
          </cell>
          <cell r="BL42" t="str">
            <v>-</v>
          </cell>
          <cell r="BM42">
            <v>4487070.1300000008</v>
          </cell>
          <cell r="BN42" t="str">
            <v>-</v>
          </cell>
          <cell r="BO42">
            <v>508910586.13</v>
          </cell>
          <cell r="BP42" t="str">
            <v>-</v>
          </cell>
          <cell r="BQ42">
            <v>4487070.1300000008</v>
          </cell>
          <cell r="BR42" t="str">
            <v>-</v>
          </cell>
          <cell r="BS42">
            <v>962</v>
          </cell>
          <cell r="BT42" t="str">
            <v>-</v>
          </cell>
          <cell r="BU42">
            <v>504423516</v>
          </cell>
          <cell r="BV42" t="str">
            <v>-</v>
          </cell>
          <cell r="BW42">
            <v>616</v>
          </cell>
          <cell r="BX42" t="str">
            <v>-</v>
          </cell>
          <cell r="BY42">
            <v>546</v>
          </cell>
          <cell r="BZ42" t="str">
            <v>-</v>
          </cell>
          <cell r="CA42">
            <v>102428432</v>
          </cell>
          <cell r="CB42" t="str">
            <v>-</v>
          </cell>
          <cell r="CC42">
            <v>609</v>
          </cell>
          <cell r="CD42" t="str">
            <v>-</v>
          </cell>
          <cell r="CE42">
            <v>520</v>
          </cell>
          <cell r="CF42" t="str">
            <v>-</v>
          </cell>
          <cell r="CG42">
            <v>0</v>
          </cell>
          <cell r="CH42" t="str">
            <v>-</v>
          </cell>
          <cell r="CI42">
            <v>206</v>
          </cell>
          <cell r="CJ42" t="str">
            <v>-</v>
          </cell>
          <cell r="CK42">
            <v>52</v>
          </cell>
          <cell r="CL42" t="str">
            <v>-</v>
          </cell>
          <cell r="CM42">
            <v>15537392</v>
          </cell>
          <cell r="CN42" t="str">
            <v>-</v>
          </cell>
          <cell r="CO42">
            <v>117965824</v>
          </cell>
          <cell r="CP42" t="str">
            <v>-</v>
          </cell>
          <cell r="CQ42">
            <v>0</v>
          </cell>
          <cell r="CR42" t="str">
            <v>-</v>
          </cell>
          <cell r="CS42">
            <v>5</v>
          </cell>
          <cell r="CT42" t="str">
            <v>-</v>
          </cell>
          <cell r="CU42">
            <v>349</v>
          </cell>
          <cell r="CV42">
            <v>297</v>
          </cell>
          <cell r="CW42">
            <v>212</v>
          </cell>
          <cell r="CX42">
            <v>206</v>
          </cell>
          <cell r="CY42">
            <v>108</v>
          </cell>
          <cell r="CZ42">
            <v>89</v>
          </cell>
          <cell r="DA42">
            <v>103</v>
          </cell>
          <cell r="DB42">
            <v>100</v>
          </cell>
          <cell r="DC42">
            <v>70</v>
          </cell>
          <cell r="DD42">
            <v>64</v>
          </cell>
          <cell r="DE42">
            <v>42</v>
          </cell>
          <cell r="DF42">
            <v>42</v>
          </cell>
          <cell r="DG42">
            <v>215</v>
          </cell>
          <cell r="DH42">
            <v>206</v>
          </cell>
          <cell r="DI42">
            <v>31</v>
          </cell>
          <cell r="DJ42" t="str">
            <v>-</v>
          </cell>
          <cell r="DK42">
            <v>441</v>
          </cell>
          <cell r="DL42" t="str">
            <v>-</v>
          </cell>
          <cell r="DM42">
            <v>532</v>
          </cell>
          <cell r="DN42" t="str">
            <v>-</v>
          </cell>
          <cell r="DO42">
            <v>491</v>
          </cell>
          <cell r="DP42" t="str">
            <v>-</v>
          </cell>
          <cell r="DQ42">
            <v>0</v>
          </cell>
          <cell r="DR42" t="str">
            <v>-</v>
          </cell>
          <cell r="DS42">
            <v>202</v>
          </cell>
          <cell r="DT42" t="str">
            <v>-</v>
          </cell>
          <cell r="DU42">
            <v>52</v>
          </cell>
          <cell r="DV42" t="str">
            <v>-</v>
          </cell>
          <cell r="DW42">
            <v>0</v>
          </cell>
          <cell r="DX42" t="str">
            <v>-</v>
          </cell>
          <cell r="DY42">
            <v>47</v>
          </cell>
          <cell r="DZ42">
            <v>69</v>
          </cell>
          <cell r="EA42">
            <v>27</v>
          </cell>
          <cell r="EB42" t="str">
            <v>-</v>
          </cell>
          <cell r="EC42">
            <v>50</v>
          </cell>
          <cell r="ED42" t="str">
            <v>-</v>
          </cell>
          <cell r="EE42">
            <v>16</v>
          </cell>
          <cell r="EF42" t="str">
            <v>-</v>
          </cell>
          <cell r="EG42">
            <v>66</v>
          </cell>
        </row>
        <row r="43">
          <cell r="C43">
            <v>700000112</v>
          </cell>
          <cell r="D43" t="str">
            <v>SECTOR BAMBÚ MARÍA</v>
          </cell>
          <cell r="E43">
            <v>2025</v>
          </cell>
          <cell r="F43">
            <v>202516</v>
          </cell>
          <cell r="G43">
            <v>1458</v>
          </cell>
          <cell r="H43">
            <v>1461</v>
          </cell>
          <cell r="I43">
            <v>493</v>
          </cell>
          <cell r="J43" t="str">
            <v>-</v>
          </cell>
          <cell r="K43">
            <v>5</v>
          </cell>
          <cell r="L43">
            <v>8</v>
          </cell>
          <cell r="M43">
            <v>847</v>
          </cell>
          <cell r="N43">
            <v>924</v>
          </cell>
          <cell r="O43">
            <v>0</v>
          </cell>
          <cell r="P43" t="str">
            <v>-</v>
          </cell>
          <cell r="Q43">
            <v>1</v>
          </cell>
          <cell r="R43" t="str">
            <v>-</v>
          </cell>
          <cell r="S43">
            <v>6</v>
          </cell>
          <cell r="T43" t="str">
            <v>-</v>
          </cell>
          <cell r="U43">
            <v>843</v>
          </cell>
          <cell r="V43" t="str">
            <v>-</v>
          </cell>
          <cell r="W43">
            <v>3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653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470</v>
          </cell>
          <cell r="AH43" t="str">
            <v>-</v>
          </cell>
          <cell r="AI43" t="str">
            <v>-</v>
          </cell>
          <cell r="AJ43" t="str">
            <v>-</v>
          </cell>
          <cell r="AK43">
            <v>194</v>
          </cell>
          <cell r="AL43" t="str">
            <v>-</v>
          </cell>
          <cell r="AM43">
            <v>58.093278463648836</v>
          </cell>
          <cell r="AN43">
            <v>63.2</v>
          </cell>
          <cell r="AO43">
            <v>276</v>
          </cell>
          <cell r="AP43" t="str">
            <v>-</v>
          </cell>
          <cell r="AQ43">
            <v>268</v>
          </cell>
          <cell r="AR43" t="str">
            <v>-</v>
          </cell>
          <cell r="AS43">
            <v>0</v>
          </cell>
          <cell r="AT43" t="str">
            <v>-</v>
          </cell>
          <cell r="AU43">
            <v>97</v>
          </cell>
          <cell r="AV43" t="str">
            <v>-</v>
          </cell>
          <cell r="AW43">
            <v>12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749</v>
          </cell>
          <cell r="BB43">
            <v>811</v>
          </cell>
          <cell r="BC43">
            <v>51.371742112482856</v>
          </cell>
          <cell r="BD43">
            <v>55.5</v>
          </cell>
          <cell r="BE43" t="str">
            <v>-</v>
          </cell>
          <cell r="BF43" t="str">
            <v>-</v>
          </cell>
          <cell r="BG43">
            <v>491870.45</v>
          </cell>
          <cell r="BH43">
            <v>499337</v>
          </cell>
          <cell r="BI43">
            <v>416614274</v>
          </cell>
          <cell r="BJ43">
            <v>461387129</v>
          </cell>
          <cell r="BK43">
            <v>414915654</v>
          </cell>
          <cell r="BL43" t="str">
            <v>-</v>
          </cell>
          <cell r="BM43">
            <v>1698620</v>
          </cell>
          <cell r="BN43" t="str">
            <v>-</v>
          </cell>
          <cell r="BO43">
            <v>327437733</v>
          </cell>
          <cell r="BP43" t="str">
            <v>-</v>
          </cell>
          <cell r="BQ43">
            <v>1698620</v>
          </cell>
          <cell r="BR43" t="str">
            <v>-</v>
          </cell>
          <cell r="BS43">
            <v>765</v>
          </cell>
          <cell r="BT43" t="str">
            <v>-</v>
          </cell>
          <cell r="BU43">
            <v>325739113</v>
          </cell>
          <cell r="BV43" t="str">
            <v>-</v>
          </cell>
          <cell r="BW43">
            <v>491</v>
          </cell>
          <cell r="BX43" t="str">
            <v>-</v>
          </cell>
          <cell r="BY43">
            <v>510</v>
          </cell>
          <cell r="BZ43" t="str">
            <v>-</v>
          </cell>
          <cell r="CA43">
            <v>75623345</v>
          </cell>
          <cell r="CB43" t="str">
            <v>-</v>
          </cell>
          <cell r="CC43">
            <v>607</v>
          </cell>
          <cell r="CD43" t="str">
            <v>-</v>
          </cell>
          <cell r="CE43">
            <v>387</v>
          </cell>
          <cell r="CF43" t="str">
            <v>-</v>
          </cell>
          <cell r="CG43">
            <v>0</v>
          </cell>
          <cell r="CH43" t="str">
            <v>-</v>
          </cell>
          <cell r="CI43">
            <v>111</v>
          </cell>
          <cell r="CJ43" t="str">
            <v>-</v>
          </cell>
          <cell r="CK43">
            <v>12</v>
          </cell>
          <cell r="CL43" t="str">
            <v>-</v>
          </cell>
          <cell r="CM43">
            <v>13553196</v>
          </cell>
          <cell r="CN43" t="str">
            <v>-</v>
          </cell>
          <cell r="CO43">
            <v>89176541</v>
          </cell>
          <cell r="CP43" t="str">
            <v>-</v>
          </cell>
          <cell r="CQ43">
            <v>0</v>
          </cell>
          <cell r="CR43" t="str">
            <v>-</v>
          </cell>
          <cell r="CS43">
            <v>-17</v>
          </cell>
          <cell r="CT43" t="str">
            <v>-</v>
          </cell>
          <cell r="CU43">
            <v>340</v>
          </cell>
          <cell r="CV43">
            <v>270</v>
          </cell>
          <cell r="CW43">
            <v>186</v>
          </cell>
          <cell r="CX43">
            <v>193</v>
          </cell>
          <cell r="CY43">
            <v>85</v>
          </cell>
          <cell r="CZ43">
            <v>85</v>
          </cell>
          <cell r="DA43">
            <v>61</v>
          </cell>
          <cell r="DB43">
            <v>60</v>
          </cell>
          <cell r="DC43">
            <v>52</v>
          </cell>
          <cell r="DD43">
            <v>50</v>
          </cell>
          <cell r="DE43">
            <v>56</v>
          </cell>
          <cell r="DF43">
            <v>59</v>
          </cell>
          <cell r="DG43">
            <v>169</v>
          </cell>
          <cell r="DH43">
            <v>169</v>
          </cell>
          <cell r="DI43">
            <v>37</v>
          </cell>
          <cell r="DJ43" t="str">
            <v>-</v>
          </cell>
          <cell r="DK43">
            <v>414</v>
          </cell>
          <cell r="DL43" t="str">
            <v>-</v>
          </cell>
          <cell r="DM43">
            <v>551</v>
          </cell>
          <cell r="DN43" t="str">
            <v>-</v>
          </cell>
          <cell r="DO43">
            <v>372</v>
          </cell>
          <cell r="DP43" t="str">
            <v>-</v>
          </cell>
          <cell r="DQ43">
            <v>0</v>
          </cell>
          <cell r="DR43" t="str">
            <v>-</v>
          </cell>
          <cell r="DS43">
            <v>109</v>
          </cell>
          <cell r="DT43" t="str">
            <v>-</v>
          </cell>
          <cell r="DU43">
            <v>12</v>
          </cell>
          <cell r="DV43" t="str">
            <v>-</v>
          </cell>
          <cell r="DW43">
            <v>0</v>
          </cell>
          <cell r="DX43" t="str">
            <v>-</v>
          </cell>
          <cell r="DY43">
            <v>41</v>
          </cell>
          <cell r="DZ43">
            <v>56</v>
          </cell>
          <cell r="EA43">
            <v>33</v>
          </cell>
          <cell r="EB43" t="str">
            <v>-</v>
          </cell>
          <cell r="EC43">
            <v>80.487804878048792</v>
          </cell>
          <cell r="ED43" t="str">
            <v>-</v>
          </cell>
          <cell r="EE43">
            <v>4</v>
          </cell>
          <cell r="EF43" t="str">
            <v>-</v>
          </cell>
          <cell r="EG43">
            <v>58</v>
          </cell>
        </row>
        <row r="44">
          <cell r="C44">
            <v>700000113</v>
          </cell>
          <cell r="D44" t="str">
            <v>SECTOR POMELO DIANA</v>
          </cell>
          <cell r="E44">
            <v>2025</v>
          </cell>
          <cell r="F44">
            <v>202516</v>
          </cell>
          <cell r="G44">
            <v>1508</v>
          </cell>
          <cell r="H44">
            <v>1532</v>
          </cell>
          <cell r="I44">
            <v>495</v>
          </cell>
          <cell r="J44" t="str">
            <v>-</v>
          </cell>
          <cell r="K44">
            <v>-26</v>
          </cell>
          <cell r="L44">
            <v>8</v>
          </cell>
          <cell r="M44">
            <v>784</v>
          </cell>
          <cell r="N44">
            <v>975</v>
          </cell>
          <cell r="O44">
            <v>0</v>
          </cell>
          <cell r="P44" t="str">
            <v>-</v>
          </cell>
          <cell r="Q44">
            <v>1</v>
          </cell>
          <cell r="R44" t="str">
            <v>-</v>
          </cell>
          <cell r="S44">
            <v>3</v>
          </cell>
          <cell r="T44" t="str">
            <v>-</v>
          </cell>
          <cell r="U44">
            <v>781</v>
          </cell>
          <cell r="V44" t="str">
            <v>-</v>
          </cell>
          <cell r="W44">
            <v>2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629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400</v>
          </cell>
          <cell r="AH44" t="str">
            <v>-</v>
          </cell>
          <cell r="AI44" t="str">
            <v>-</v>
          </cell>
          <cell r="AJ44" t="str">
            <v>-</v>
          </cell>
          <cell r="AK44">
            <v>154</v>
          </cell>
          <cell r="AL44" t="str">
            <v>-</v>
          </cell>
          <cell r="AM44">
            <v>51.989389920424401</v>
          </cell>
          <cell r="AN44">
            <v>63.2</v>
          </cell>
          <cell r="AO44">
            <v>245</v>
          </cell>
          <cell r="AP44" t="str">
            <v>-</v>
          </cell>
          <cell r="AQ44">
            <v>250</v>
          </cell>
          <cell r="AR44" t="str">
            <v>-</v>
          </cell>
          <cell r="AS44">
            <v>0</v>
          </cell>
          <cell r="AT44" t="str">
            <v>-</v>
          </cell>
          <cell r="AU44">
            <v>120</v>
          </cell>
          <cell r="AV44" t="str">
            <v>-</v>
          </cell>
          <cell r="AW44">
            <v>14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700</v>
          </cell>
          <cell r="BB44">
            <v>854</v>
          </cell>
          <cell r="BC44">
            <v>46.419098143236077</v>
          </cell>
          <cell r="BD44">
            <v>55.3</v>
          </cell>
          <cell r="BE44" t="str">
            <v>-</v>
          </cell>
          <cell r="BF44" t="str">
            <v>-</v>
          </cell>
          <cell r="BG44">
            <v>514834.73</v>
          </cell>
          <cell r="BH44">
            <v>531843</v>
          </cell>
          <cell r="BI44">
            <v>403630427.19999999</v>
          </cell>
          <cell r="BJ44">
            <v>518547004</v>
          </cell>
          <cell r="BK44">
            <v>400803893</v>
          </cell>
          <cell r="BL44" t="str">
            <v>-</v>
          </cell>
          <cell r="BM44">
            <v>2826534.2</v>
          </cell>
          <cell r="BN44" t="str">
            <v>-</v>
          </cell>
          <cell r="BO44">
            <v>347810346.19999999</v>
          </cell>
          <cell r="BP44" t="str">
            <v>-</v>
          </cell>
          <cell r="BQ44">
            <v>2826534.2</v>
          </cell>
          <cell r="BR44" t="str">
            <v>-</v>
          </cell>
          <cell r="BS44">
            <v>748</v>
          </cell>
          <cell r="BT44" t="str">
            <v>-</v>
          </cell>
          <cell r="BU44">
            <v>344983812</v>
          </cell>
          <cell r="BV44" t="str">
            <v>-</v>
          </cell>
          <cell r="BW44">
            <v>391</v>
          </cell>
          <cell r="BX44" t="str">
            <v>-</v>
          </cell>
          <cell r="BY44">
            <v>577</v>
          </cell>
          <cell r="BZ44" t="str">
            <v>-</v>
          </cell>
          <cell r="CA44">
            <v>45111128</v>
          </cell>
          <cell r="CB44" t="str">
            <v>-</v>
          </cell>
          <cell r="CC44">
            <v>606</v>
          </cell>
          <cell r="CD44" t="str">
            <v>-</v>
          </cell>
          <cell r="CE44">
            <v>366</v>
          </cell>
          <cell r="CF44" t="str">
            <v>-</v>
          </cell>
          <cell r="CG44">
            <v>0</v>
          </cell>
          <cell r="CH44" t="str">
            <v>-</v>
          </cell>
          <cell r="CI44">
            <v>130</v>
          </cell>
          <cell r="CJ44" t="str">
            <v>-</v>
          </cell>
          <cell r="CK44">
            <v>15</v>
          </cell>
          <cell r="CL44" t="str">
            <v>-</v>
          </cell>
          <cell r="CM44">
            <v>10708953</v>
          </cell>
          <cell r="CN44" t="str">
            <v>-</v>
          </cell>
          <cell r="CO44">
            <v>55820081</v>
          </cell>
          <cell r="CP44" t="str">
            <v>-</v>
          </cell>
          <cell r="CQ44">
            <v>0</v>
          </cell>
          <cell r="CR44" t="str">
            <v>-</v>
          </cell>
          <cell r="CS44">
            <v>-27</v>
          </cell>
          <cell r="CT44" t="str">
            <v>-</v>
          </cell>
          <cell r="CU44">
            <v>395</v>
          </cell>
          <cell r="CV44">
            <v>274</v>
          </cell>
          <cell r="CW44">
            <v>194</v>
          </cell>
          <cell r="CX44">
            <v>190</v>
          </cell>
          <cell r="CY44">
            <v>135</v>
          </cell>
          <cell r="CZ44">
            <v>107</v>
          </cell>
          <cell r="DA44">
            <v>70</v>
          </cell>
          <cell r="DB44">
            <v>72</v>
          </cell>
          <cell r="DC44">
            <v>65</v>
          </cell>
          <cell r="DD44">
            <v>61</v>
          </cell>
          <cell r="DE44">
            <v>51</v>
          </cell>
          <cell r="DF44">
            <v>53</v>
          </cell>
          <cell r="DG44">
            <v>186</v>
          </cell>
          <cell r="DH44">
            <v>186</v>
          </cell>
          <cell r="DI44">
            <v>18</v>
          </cell>
          <cell r="DJ44" t="str">
            <v>-</v>
          </cell>
          <cell r="DK44">
            <v>463</v>
          </cell>
          <cell r="DL44" t="str">
            <v>-</v>
          </cell>
          <cell r="DM44">
            <v>549</v>
          </cell>
          <cell r="DN44" t="str">
            <v>-</v>
          </cell>
          <cell r="DO44">
            <v>354</v>
          </cell>
          <cell r="DP44" t="str">
            <v>-</v>
          </cell>
          <cell r="DQ44">
            <v>0</v>
          </cell>
          <cell r="DR44" t="str">
            <v>-</v>
          </cell>
          <cell r="DS44">
            <v>126</v>
          </cell>
          <cell r="DT44" t="str">
            <v>-</v>
          </cell>
          <cell r="DU44">
            <v>15</v>
          </cell>
          <cell r="DV44" t="str">
            <v>-</v>
          </cell>
          <cell r="DW44">
            <v>0</v>
          </cell>
          <cell r="DX44" t="str">
            <v>-</v>
          </cell>
          <cell r="DY44">
            <v>25</v>
          </cell>
          <cell r="DZ44">
            <v>59</v>
          </cell>
          <cell r="EA44">
            <v>24</v>
          </cell>
          <cell r="EB44" t="str">
            <v>-</v>
          </cell>
          <cell r="EC44">
            <v>38.095238095238095</v>
          </cell>
          <cell r="ED44" t="str">
            <v>-</v>
          </cell>
          <cell r="EE44">
            <v>7</v>
          </cell>
          <cell r="EF44" t="str">
            <v>-</v>
          </cell>
          <cell r="EG44">
            <v>59</v>
          </cell>
        </row>
        <row r="45">
          <cell r="C45">
            <v>700000114</v>
          </cell>
          <cell r="D45" t="str">
            <v>SECTOR MACADAMIA MIREYA</v>
          </cell>
          <cell r="E45">
            <v>2025</v>
          </cell>
          <cell r="F45">
            <v>202516</v>
          </cell>
          <cell r="G45">
            <v>1795</v>
          </cell>
          <cell r="H45">
            <v>1759</v>
          </cell>
          <cell r="I45">
            <v>785</v>
          </cell>
          <cell r="J45" t="str">
            <v>-</v>
          </cell>
          <cell r="K45">
            <v>-37</v>
          </cell>
          <cell r="L45">
            <v>8</v>
          </cell>
          <cell r="M45">
            <v>931</v>
          </cell>
          <cell r="N45">
            <v>1187</v>
          </cell>
          <cell r="O45">
            <v>0</v>
          </cell>
          <cell r="P45" t="str">
            <v>-</v>
          </cell>
          <cell r="Q45">
            <v>0</v>
          </cell>
          <cell r="R45" t="str">
            <v>-</v>
          </cell>
          <cell r="S45">
            <v>0</v>
          </cell>
          <cell r="T45" t="str">
            <v>-</v>
          </cell>
          <cell r="U45">
            <v>931</v>
          </cell>
          <cell r="V45" t="str">
            <v>-</v>
          </cell>
          <cell r="W45">
            <v>0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803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377</v>
          </cell>
          <cell r="AH45" t="str">
            <v>-</v>
          </cell>
          <cell r="AI45" t="str">
            <v>-</v>
          </cell>
          <cell r="AJ45" t="str">
            <v>-</v>
          </cell>
          <cell r="AK45">
            <v>128</v>
          </cell>
          <cell r="AL45" t="str">
            <v>-</v>
          </cell>
          <cell r="AM45">
            <v>51.86629526462395</v>
          </cell>
          <cell r="AN45">
            <v>64.5</v>
          </cell>
          <cell r="AO45">
            <v>249</v>
          </cell>
          <cell r="AP45" t="str">
            <v>-</v>
          </cell>
          <cell r="AQ45">
            <v>355</v>
          </cell>
          <cell r="AR45" t="str">
            <v>-</v>
          </cell>
          <cell r="AS45">
            <v>0</v>
          </cell>
          <cell r="AT45" t="str">
            <v>-</v>
          </cell>
          <cell r="AU45">
            <v>173</v>
          </cell>
          <cell r="AV45" t="str">
            <v>-</v>
          </cell>
          <cell r="AW45">
            <v>26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876</v>
          </cell>
          <cell r="BB45">
            <v>1081</v>
          </cell>
          <cell r="BC45">
            <v>48.802228412256262</v>
          </cell>
          <cell r="BD45">
            <v>58.8</v>
          </cell>
          <cell r="BE45" t="str">
            <v>-</v>
          </cell>
          <cell r="BF45" t="str">
            <v>-</v>
          </cell>
          <cell r="BG45">
            <v>542812.27</v>
          </cell>
          <cell r="BH45">
            <v>566451</v>
          </cell>
          <cell r="BI45">
            <v>505358221</v>
          </cell>
          <cell r="BJ45">
            <v>672376851</v>
          </cell>
          <cell r="BK45">
            <v>505358221</v>
          </cell>
          <cell r="BL45" t="str">
            <v>-</v>
          </cell>
          <cell r="BM45">
            <v>0</v>
          </cell>
          <cell r="BN45" t="str">
            <v>-</v>
          </cell>
          <cell r="BO45">
            <v>440183622</v>
          </cell>
          <cell r="BP45" t="str">
            <v>-</v>
          </cell>
          <cell r="BQ45">
            <v>0</v>
          </cell>
          <cell r="BR45" t="str">
            <v>-</v>
          </cell>
          <cell r="BS45">
            <v>889</v>
          </cell>
          <cell r="BT45" t="str">
            <v>-</v>
          </cell>
          <cell r="BU45">
            <v>440183622</v>
          </cell>
          <cell r="BV45" t="str">
            <v>-</v>
          </cell>
          <cell r="BW45">
            <v>401</v>
          </cell>
          <cell r="BX45" t="str">
            <v>-</v>
          </cell>
          <cell r="BY45">
            <v>436</v>
          </cell>
          <cell r="BZ45" t="str">
            <v>-</v>
          </cell>
          <cell r="CA45">
            <v>54804328</v>
          </cell>
          <cell r="CB45" t="str">
            <v>-</v>
          </cell>
          <cell r="CC45">
            <v>706</v>
          </cell>
          <cell r="CD45" t="str">
            <v>-</v>
          </cell>
          <cell r="CE45">
            <v>574</v>
          </cell>
          <cell r="CF45" t="str">
            <v>-</v>
          </cell>
          <cell r="CG45">
            <v>0</v>
          </cell>
          <cell r="CH45" t="str">
            <v>-</v>
          </cell>
          <cell r="CI45">
            <v>210</v>
          </cell>
          <cell r="CJ45" t="str">
            <v>-</v>
          </cell>
          <cell r="CK45">
            <v>26</v>
          </cell>
          <cell r="CL45" t="str">
            <v>-</v>
          </cell>
          <cell r="CM45">
            <v>10370271</v>
          </cell>
          <cell r="CN45" t="str">
            <v>-</v>
          </cell>
          <cell r="CO45">
            <v>65174599</v>
          </cell>
          <cell r="CP45" t="str">
            <v>-</v>
          </cell>
          <cell r="CQ45">
            <v>0</v>
          </cell>
          <cell r="CR45" t="str">
            <v>-</v>
          </cell>
          <cell r="CS45">
            <v>-18</v>
          </cell>
          <cell r="CT45" t="str">
            <v>-</v>
          </cell>
          <cell r="CU45">
            <v>486</v>
          </cell>
          <cell r="CV45">
            <v>329</v>
          </cell>
          <cell r="CW45">
            <v>250</v>
          </cell>
          <cell r="CX45">
            <v>224</v>
          </cell>
          <cell r="CY45">
            <v>128</v>
          </cell>
          <cell r="CZ45">
            <v>107</v>
          </cell>
          <cell r="DA45">
            <v>71</v>
          </cell>
          <cell r="DB45">
            <v>58</v>
          </cell>
          <cell r="DC45">
            <v>51</v>
          </cell>
          <cell r="DD45">
            <v>48</v>
          </cell>
          <cell r="DE45">
            <v>35</v>
          </cell>
          <cell r="DF45">
            <v>34</v>
          </cell>
          <cell r="DG45">
            <v>157</v>
          </cell>
          <cell r="DH45">
            <v>140</v>
          </cell>
          <cell r="DI45">
            <v>12</v>
          </cell>
          <cell r="DJ45" t="str">
            <v>-</v>
          </cell>
          <cell r="DK45">
            <v>373</v>
          </cell>
          <cell r="DL45" t="str">
            <v>-</v>
          </cell>
          <cell r="DM45">
            <v>637</v>
          </cell>
          <cell r="DN45" t="str">
            <v>-</v>
          </cell>
          <cell r="DO45">
            <v>551</v>
          </cell>
          <cell r="DP45" t="str">
            <v>-</v>
          </cell>
          <cell r="DQ45">
            <v>0</v>
          </cell>
          <cell r="DR45" t="str">
            <v>-</v>
          </cell>
          <cell r="DS45">
            <v>208</v>
          </cell>
          <cell r="DT45" t="str">
            <v>-</v>
          </cell>
          <cell r="DU45">
            <v>26</v>
          </cell>
          <cell r="DV45" t="str">
            <v>-</v>
          </cell>
          <cell r="DW45">
            <v>0</v>
          </cell>
          <cell r="DX45" t="str">
            <v>-</v>
          </cell>
          <cell r="DY45">
            <v>18</v>
          </cell>
          <cell r="DZ45">
            <v>52</v>
          </cell>
          <cell r="EA45">
            <v>27</v>
          </cell>
          <cell r="EB45" t="str">
            <v>-</v>
          </cell>
          <cell r="EC45">
            <v>77.142857142857153</v>
          </cell>
          <cell r="ED45" t="str">
            <v>-</v>
          </cell>
          <cell r="EE45">
            <v>6</v>
          </cell>
          <cell r="EF45" t="str">
            <v>-</v>
          </cell>
          <cell r="EG45">
            <v>37</v>
          </cell>
        </row>
        <row r="46">
          <cell r="C46">
            <v>700000116</v>
          </cell>
          <cell r="D46" t="str">
            <v>SECTOR PRIMAVERA EVELING</v>
          </cell>
          <cell r="E46">
            <v>2025</v>
          </cell>
          <cell r="F46">
            <v>202516</v>
          </cell>
          <cell r="G46">
            <v>1708</v>
          </cell>
          <cell r="H46">
            <v>1848</v>
          </cell>
          <cell r="I46">
            <v>640</v>
          </cell>
          <cell r="J46" t="str">
            <v>-</v>
          </cell>
          <cell r="K46">
            <v>-48</v>
          </cell>
          <cell r="L46">
            <v>7</v>
          </cell>
          <cell r="M46">
            <v>924</v>
          </cell>
          <cell r="N46">
            <v>1131</v>
          </cell>
          <cell r="O46">
            <v>0</v>
          </cell>
          <cell r="P46" t="str">
            <v>-</v>
          </cell>
          <cell r="Q46">
            <v>1</v>
          </cell>
          <cell r="R46" t="str">
            <v>-</v>
          </cell>
          <cell r="S46">
            <v>11</v>
          </cell>
          <cell r="T46" t="str">
            <v>-</v>
          </cell>
          <cell r="U46">
            <v>919</v>
          </cell>
          <cell r="V46" t="str">
            <v>-</v>
          </cell>
          <cell r="W46">
            <v>4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774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450</v>
          </cell>
          <cell r="AH46" t="str">
            <v>-</v>
          </cell>
          <cell r="AI46" t="str">
            <v>-</v>
          </cell>
          <cell r="AJ46" t="str">
            <v>-</v>
          </cell>
          <cell r="AK46">
            <v>150</v>
          </cell>
          <cell r="AL46" t="str">
            <v>-</v>
          </cell>
          <cell r="AM46">
            <v>54.098360655737707</v>
          </cell>
          <cell r="AN46">
            <v>64</v>
          </cell>
          <cell r="AO46">
            <v>300</v>
          </cell>
          <cell r="AP46" t="str">
            <v>-</v>
          </cell>
          <cell r="AQ46">
            <v>337</v>
          </cell>
          <cell r="AR46" t="str">
            <v>-</v>
          </cell>
          <cell r="AS46">
            <v>0</v>
          </cell>
          <cell r="AT46" t="str">
            <v>-</v>
          </cell>
          <cell r="AU46">
            <v>120</v>
          </cell>
          <cell r="AV46" t="str">
            <v>-</v>
          </cell>
          <cell r="AW46">
            <v>17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831</v>
          </cell>
          <cell r="BB46">
            <v>990</v>
          </cell>
          <cell r="BC46">
            <v>48.653395784543321</v>
          </cell>
          <cell r="BD46">
            <v>56.1</v>
          </cell>
          <cell r="BE46" t="str">
            <v>-</v>
          </cell>
          <cell r="BF46" t="str">
            <v>-</v>
          </cell>
          <cell r="BG46">
            <v>510738.75</v>
          </cell>
          <cell r="BH46">
            <v>522918</v>
          </cell>
          <cell r="BI46">
            <v>471922602.5</v>
          </cell>
          <cell r="BJ46">
            <v>591420587</v>
          </cell>
          <cell r="BK46">
            <v>469574084</v>
          </cell>
          <cell r="BL46" t="str">
            <v>-</v>
          </cell>
          <cell r="BM46">
            <v>2348518.5</v>
          </cell>
          <cell r="BN46" t="str">
            <v>-</v>
          </cell>
          <cell r="BO46">
            <v>373503651.5</v>
          </cell>
          <cell r="BP46" t="str">
            <v>-</v>
          </cell>
          <cell r="BQ46">
            <v>2348518.5</v>
          </cell>
          <cell r="BR46" t="str">
            <v>-</v>
          </cell>
          <cell r="BS46">
            <v>840</v>
          </cell>
          <cell r="BT46" t="str">
            <v>-</v>
          </cell>
          <cell r="BU46">
            <v>371155133</v>
          </cell>
          <cell r="BV46" t="str">
            <v>-</v>
          </cell>
          <cell r="BW46">
            <v>561</v>
          </cell>
          <cell r="BX46" t="str">
            <v>-</v>
          </cell>
          <cell r="BY46">
            <v>512</v>
          </cell>
          <cell r="BZ46" t="str">
            <v>-</v>
          </cell>
          <cell r="CA46">
            <v>84223659</v>
          </cell>
          <cell r="CB46" t="str">
            <v>-</v>
          </cell>
          <cell r="CC46">
            <v>728</v>
          </cell>
          <cell r="CD46" t="str">
            <v>-</v>
          </cell>
          <cell r="CE46">
            <v>493</v>
          </cell>
          <cell r="CF46" t="str">
            <v>-</v>
          </cell>
          <cell r="CG46">
            <v>0</v>
          </cell>
          <cell r="CH46" t="str">
            <v>-</v>
          </cell>
          <cell r="CI46">
            <v>142</v>
          </cell>
          <cell r="CJ46" t="str">
            <v>-</v>
          </cell>
          <cell r="CK46">
            <v>17</v>
          </cell>
          <cell r="CL46" t="str">
            <v>-</v>
          </cell>
          <cell r="CM46">
            <v>14195292</v>
          </cell>
          <cell r="CN46" t="str">
            <v>-</v>
          </cell>
          <cell r="CO46">
            <v>98418951</v>
          </cell>
          <cell r="CP46" t="str">
            <v>-</v>
          </cell>
          <cell r="CQ46">
            <v>0</v>
          </cell>
          <cell r="CR46" t="str">
            <v>-</v>
          </cell>
          <cell r="CS46">
            <v>-9</v>
          </cell>
          <cell r="CT46" t="str">
            <v>-</v>
          </cell>
          <cell r="CU46">
            <v>445</v>
          </cell>
          <cell r="CV46">
            <v>322</v>
          </cell>
          <cell r="CW46">
            <v>234</v>
          </cell>
          <cell r="CX46">
            <v>212</v>
          </cell>
          <cell r="CY46">
            <v>105</v>
          </cell>
          <cell r="CZ46">
            <v>94</v>
          </cell>
          <cell r="DA46">
            <v>93</v>
          </cell>
          <cell r="DB46">
            <v>87</v>
          </cell>
          <cell r="DC46">
            <v>53</v>
          </cell>
          <cell r="DD46">
            <v>38</v>
          </cell>
          <cell r="DE46">
            <v>38</v>
          </cell>
          <cell r="DF46">
            <v>42</v>
          </cell>
          <cell r="DG46">
            <v>184</v>
          </cell>
          <cell r="DH46">
            <v>167</v>
          </cell>
          <cell r="DI46">
            <v>23</v>
          </cell>
          <cell r="DJ46" t="str">
            <v>-</v>
          </cell>
          <cell r="DK46">
            <v>412</v>
          </cell>
          <cell r="DL46" t="str">
            <v>-</v>
          </cell>
          <cell r="DM46">
            <v>656</v>
          </cell>
          <cell r="DN46" t="str">
            <v>-</v>
          </cell>
          <cell r="DO46">
            <v>481</v>
          </cell>
          <cell r="DP46" t="str">
            <v>-</v>
          </cell>
          <cell r="DQ46">
            <v>0</v>
          </cell>
          <cell r="DR46" t="str">
            <v>-</v>
          </cell>
          <cell r="DS46">
            <v>142</v>
          </cell>
          <cell r="DT46" t="str">
            <v>-</v>
          </cell>
          <cell r="DU46">
            <v>17</v>
          </cell>
          <cell r="DV46" t="str">
            <v>-</v>
          </cell>
          <cell r="DW46">
            <v>0</v>
          </cell>
          <cell r="DX46" t="str">
            <v>-</v>
          </cell>
          <cell r="DY46">
            <v>29</v>
          </cell>
          <cell r="DZ46">
            <v>60</v>
          </cell>
          <cell r="EA46">
            <v>21</v>
          </cell>
          <cell r="EB46" t="str">
            <v>-</v>
          </cell>
          <cell r="EC46">
            <v>53.846153846153847</v>
          </cell>
          <cell r="ED46" t="str">
            <v>-</v>
          </cell>
          <cell r="EE46">
            <v>6</v>
          </cell>
          <cell r="EF46" t="str">
            <v>-</v>
          </cell>
          <cell r="EG46">
            <v>64</v>
          </cell>
        </row>
        <row r="47">
          <cell r="C47">
            <v>700000119</v>
          </cell>
          <cell r="D47" t="str">
            <v>SECTOR CUMBIA ISABEL</v>
          </cell>
          <cell r="E47">
            <v>2025</v>
          </cell>
          <cell r="F47">
            <v>202516</v>
          </cell>
          <cell r="G47">
            <v>1879</v>
          </cell>
          <cell r="H47">
            <v>1809</v>
          </cell>
          <cell r="I47">
            <v>709</v>
          </cell>
          <cell r="J47" t="str">
            <v>-</v>
          </cell>
          <cell r="K47">
            <v>-66</v>
          </cell>
          <cell r="L47">
            <v>9</v>
          </cell>
          <cell r="M47">
            <v>800</v>
          </cell>
          <cell r="N47">
            <v>1261</v>
          </cell>
          <cell r="O47">
            <v>0</v>
          </cell>
          <cell r="P47" t="str">
            <v>-</v>
          </cell>
          <cell r="Q47">
            <v>2</v>
          </cell>
          <cell r="R47" t="str">
            <v>-</v>
          </cell>
          <cell r="S47">
            <v>4</v>
          </cell>
          <cell r="T47" t="str">
            <v>-</v>
          </cell>
          <cell r="U47">
            <v>798</v>
          </cell>
          <cell r="V47" t="str">
            <v>-</v>
          </cell>
          <cell r="W47">
            <v>0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664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331</v>
          </cell>
          <cell r="AH47" t="str">
            <v>-</v>
          </cell>
          <cell r="AI47" t="str">
            <v>-</v>
          </cell>
          <cell r="AJ47" t="str">
            <v>-</v>
          </cell>
          <cell r="AK47">
            <v>136</v>
          </cell>
          <cell r="AL47" t="str">
            <v>-</v>
          </cell>
          <cell r="AM47">
            <v>42.575838211814791</v>
          </cell>
          <cell r="AN47">
            <v>64.5</v>
          </cell>
          <cell r="AO47">
            <v>195</v>
          </cell>
          <cell r="AP47" t="str">
            <v>-</v>
          </cell>
          <cell r="AQ47">
            <v>291</v>
          </cell>
          <cell r="AR47" t="str">
            <v>-</v>
          </cell>
          <cell r="AS47">
            <v>0</v>
          </cell>
          <cell r="AT47" t="str">
            <v>-</v>
          </cell>
          <cell r="AU47">
            <v>149</v>
          </cell>
          <cell r="AV47" t="str">
            <v>-</v>
          </cell>
          <cell r="AW47">
            <v>29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731</v>
          </cell>
          <cell r="BB47">
            <v>1124</v>
          </cell>
          <cell r="BC47">
            <v>38.903672166045766</v>
          </cell>
          <cell r="BD47">
            <v>57.5</v>
          </cell>
          <cell r="BE47" t="str">
            <v>-</v>
          </cell>
          <cell r="BF47" t="str">
            <v>-</v>
          </cell>
          <cell r="BG47">
            <v>550106.07999999996</v>
          </cell>
          <cell r="BH47">
            <v>518465</v>
          </cell>
          <cell r="BI47">
            <v>440084861.99000001</v>
          </cell>
          <cell r="BJ47">
            <v>653784338</v>
          </cell>
          <cell r="BK47">
            <v>439171919</v>
          </cell>
          <cell r="BL47" t="str">
            <v>-</v>
          </cell>
          <cell r="BM47">
            <v>912942.99</v>
          </cell>
          <cell r="BN47" t="str">
            <v>-</v>
          </cell>
          <cell r="BO47">
            <v>383935255.99000001</v>
          </cell>
          <cell r="BP47" t="str">
            <v>-</v>
          </cell>
          <cell r="BQ47">
            <v>912942.99</v>
          </cell>
          <cell r="BR47" t="str">
            <v>-</v>
          </cell>
          <cell r="BS47">
            <v>777</v>
          </cell>
          <cell r="BT47" t="str">
            <v>-</v>
          </cell>
          <cell r="BU47">
            <v>383022313</v>
          </cell>
          <cell r="BV47" t="str">
            <v>-</v>
          </cell>
          <cell r="BW47">
            <v>377</v>
          </cell>
          <cell r="BX47" t="str">
            <v>-</v>
          </cell>
          <cell r="BY47">
            <v>624</v>
          </cell>
          <cell r="BZ47" t="str">
            <v>-</v>
          </cell>
          <cell r="CA47">
            <v>48155146</v>
          </cell>
          <cell r="CB47" t="str">
            <v>-</v>
          </cell>
          <cell r="CC47">
            <v>747</v>
          </cell>
          <cell r="CD47" t="str">
            <v>-</v>
          </cell>
          <cell r="CE47">
            <v>524</v>
          </cell>
          <cell r="CF47" t="str">
            <v>-</v>
          </cell>
          <cell r="CG47">
            <v>0</v>
          </cell>
          <cell r="CH47" t="str">
            <v>-</v>
          </cell>
          <cell r="CI47">
            <v>184</v>
          </cell>
          <cell r="CJ47" t="str">
            <v>-</v>
          </cell>
          <cell r="CK47">
            <v>31</v>
          </cell>
          <cell r="CL47" t="str">
            <v>-</v>
          </cell>
          <cell r="CM47">
            <v>7994460</v>
          </cell>
          <cell r="CN47" t="str">
            <v>-</v>
          </cell>
          <cell r="CO47">
            <v>56149606</v>
          </cell>
          <cell r="CP47" t="str">
            <v>-</v>
          </cell>
          <cell r="CQ47">
            <v>0</v>
          </cell>
          <cell r="CR47" t="str">
            <v>-</v>
          </cell>
          <cell r="CS47">
            <v>-23</v>
          </cell>
          <cell r="CT47" t="str">
            <v>-</v>
          </cell>
          <cell r="CU47">
            <v>612</v>
          </cell>
          <cell r="CV47">
            <v>324</v>
          </cell>
          <cell r="CW47">
            <v>306</v>
          </cell>
          <cell r="CX47">
            <v>244</v>
          </cell>
          <cell r="CY47">
            <v>161</v>
          </cell>
          <cell r="CZ47">
            <v>119</v>
          </cell>
          <cell r="DA47">
            <v>106</v>
          </cell>
          <cell r="DB47">
            <v>85</v>
          </cell>
          <cell r="DC47">
            <v>73</v>
          </cell>
          <cell r="DD47">
            <v>50</v>
          </cell>
          <cell r="DE47">
            <v>52</v>
          </cell>
          <cell r="DF47">
            <v>79</v>
          </cell>
          <cell r="DG47">
            <v>231</v>
          </cell>
          <cell r="DH47">
            <v>214</v>
          </cell>
          <cell r="DI47">
            <v>22</v>
          </cell>
          <cell r="DJ47" t="str">
            <v>-</v>
          </cell>
          <cell r="DK47">
            <v>495</v>
          </cell>
          <cell r="DL47" t="str">
            <v>-</v>
          </cell>
          <cell r="DM47">
            <v>675</v>
          </cell>
          <cell r="DN47" t="str">
            <v>-</v>
          </cell>
          <cell r="DO47">
            <v>497</v>
          </cell>
          <cell r="DP47" t="str">
            <v>-</v>
          </cell>
          <cell r="DQ47">
            <v>0</v>
          </cell>
          <cell r="DR47" t="str">
            <v>-</v>
          </cell>
          <cell r="DS47">
            <v>181</v>
          </cell>
          <cell r="DT47" t="str">
            <v>-</v>
          </cell>
          <cell r="DU47">
            <v>31</v>
          </cell>
          <cell r="DV47" t="str">
            <v>-</v>
          </cell>
          <cell r="DW47">
            <v>0</v>
          </cell>
          <cell r="DX47" t="str">
            <v>-</v>
          </cell>
          <cell r="DY47">
            <v>29</v>
          </cell>
          <cell r="DZ47">
            <v>76</v>
          </cell>
          <cell r="EA47">
            <v>33</v>
          </cell>
          <cell r="EB47" t="str">
            <v>-</v>
          </cell>
          <cell r="EC47">
            <v>71.739130434782609</v>
          </cell>
          <cell r="ED47" t="str">
            <v>-</v>
          </cell>
          <cell r="EE47">
            <v>7</v>
          </cell>
          <cell r="EF47" t="str">
            <v>-</v>
          </cell>
          <cell r="EG47">
            <v>40</v>
          </cell>
        </row>
        <row r="48">
          <cell r="C48">
            <v>700000120</v>
          </cell>
          <cell r="D48" t="str">
            <v>SECTOR SALSA DORA</v>
          </cell>
          <cell r="E48">
            <v>2025</v>
          </cell>
          <cell r="F48">
            <v>202516</v>
          </cell>
          <cell r="G48">
            <v>1630</v>
          </cell>
          <cell r="H48">
            <v>1738</v>
          </cell>
          <cell r="I48">
            <v>633</v>
          </cell>
          <cell r="J48" t="str">
            <v>-</v>
          </cell>
          <cell r="K48">
            <v>-127</v>
          </cell>
          <cell r="L48">
            <v>8</v>
          </cell>
          <cell r="M48">
            <v>669</v>
          </cell>
          <cell r="N48">
            <v>1117</v>
          </cell>
          <cell r="O48">
            <v>0</v>
          </cell>
          <cell r="P48" t="str">
            <v>-</v>
          </cell>
          <cell r="Q48">
            <v>1</v>
          </cell>
          <cell r="R48" t="str">
            <v>-</v>
          </cell>
          <cell r="S48">
            <v>5</v>
          </cell>
          <cell r="T48" t="str">
            <v>-</v>
          </cell>
          <cell r="U48">
            <v>666</v>
          </cell>
          <cell r="V48" t="str">
            <v>-</v>
          </cell>
          <cell r="W48">
            <v>2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546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290</v>
          </cell>
          <cell r="AH48" t="str">
            <v>-</v>
          </cell>
          <cell r="AI48" t="str">
            <v>-</v>
          </cell>
          <cell r="AJ48" t="str">
            <v>-</v>
          </cell>
          <cell r="AK48">
            <v>123</v>
          </cell>
          <cell r="AL48" t="str">
            <v>-</v>
          </cell>
          <cell r="AM48">
            <v>41.042944785276077</v>
          </cell>
          <cell r="AN48">
            <v>63.2</v>
          </cell>
          <cell r="AO48">
            <v>167</v>
          </cell>
          <cell r="AP48" t="str">
            <v>-</v>
          </cell>
          <cell r="AQ48">
            <v>234</v>
          </cell>
          <cell r="AR48" t="str">
            <v>-</v>
          </cell>
          <cell r="AS48">
            <v>0</v>
          </cell>
          <cell r="AT48" t="str">
            <v>-</v>
          </cell>
          <cell r="AU48">
            <v>131</v>
          </cell>
          <cell r="AV48" t="str">
            <v>-</v>
          </cell>
          <cell r="AW48">
            <v>14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605</v>
          </cell>
          <cell r="BB48">
            <v>927</v>
          </cell>
          <cell r="BC48">
            <v>37.116564417177919</v>
          </cell>
          <cell r="BD48">
            <v>52.4</v>
          </cell>
          <cell r="BE48" t="str">
            <v>-</v>
          </cell>
          <cell r="BF48" t="str">
            <v>-</v>
          </cell>
          <cell r="BG48">
            <v>530177.41</v>
          </cell>
          <cell r="BH48">
            <v>526100</v>
          </cell>
          <cell r="BI48">
            <v>354688689.89999998</v>
          </cell>
          <cell r="BJ48">
            <v>587653808</v>
          </cell>
          <cell r="BK48">
            <v>353720432</v>
          </cell>
          <cell r="BL48" t="str">
            <v>-</v>
          </cell>
          <cell r="BM48">
            <v>968257.9</v>
          </cell>
          <cell r="BN48" t="str">
            <v>-</v>
          </cell>
          <cell r="BO48">
            <v>280392691.89999998</v>
          </cell>
          <cell r="BP48" t="str">
            <v>-</v>
          </cell>
          <cell r="BQ48">
            <v>968257.9</v>
          </cell>
          <cell r="BR48" t="str">
            <v>-</v>
          </cell>
          <cell r="BS48">
            <v>637</v>
          </cell>
          <cell r="BT48" t="str">
            <v>-</v>
          </cell>
          <cell r="BU48">
            <v>279424434</v>
          </cell>
          <cell r="BV48" t="str">
            <v>-</v>
          </cell>
          <cell r="BW48">
            <v>431</v>
          </cell>
          <cell r="BX48" t="str">
            <v>-</v>
          </cell>
          <cell r="BY48">
            <v>711</v>
          </cell>
          <cell r="BZ48" t="str">
            <v>-</v>
          </cell>
          <cell r="CA48">
            <v>64867645</v>
          </cell>
          <cell r="CB48" t="str">
            <v>-</v>
          </cell>
          <cell r="CC48">
            <v>629</v>
          </cell>
          <cell r="CD48" t="str">
            <v>-</v>
          </cell>
          <cell r="CE48">
            <v>502</v>
          </cell>
          <cell r="CF48" t="str">
            <v>-</v>
          </cell>
          <cell r="CG48">
            <v>0</v>
          </cell>
          <cell r="CH48" t="str">
            <v>-</v>
          </cell>
          <cell r="CI48">
            <v>166</v>
          </cell>
          <cell r="CJ48" t="str">
            <v>-</v>
          </cell>
          <cell r="CK48">
            <v>15</v>
          </cell>
          <cell r="CL48" t="str">
            <v>-</v>
          </cell>
          <cell r="CM48">
            <v>9428353</v>
          </cell>
          <cell r="CN48" t="str">
            <v>-</v>
          </cell>
          <cell r="CO48">
            <v>74295998</v>
          </cell>
          <cell r="CP48" t="str">
            <v>-</v>
          </cell>
          <cell r="CQ48">
            <v>0</v>
          </cell>
          <cell r="CR48" t="str">
            <v>-</v>
          </cell>
          <cell r="CS48">
            <v>-53</v>
          </cell>
          <cell r="CT48" t="str">
            <v>-</v>
          </cell>
          <cell r="CU48">
            <v>477</v>
          </cell>
          <cell r="CV48">
            <v>282</v>
          </cell>
          <cell r="CW48">
            <v>299</v>
          </cell>
          <cell r="CX48">
            <v>233</v>
          </cell>
          <cell r="CY48">
            <v>185</v>
          </cell>
          <cell r="CZ48">
            <v>128</v>
          </cell>
          <cell r="DA48">
            <v>177</v>
          </cell>
          <cell r="DB48">
            <v>147</v>
          </cell>
          <cell r="DC48">
            <v>125</v>
          </cell>
          <cell r="DD48">
            <v>114</v>
          </cell>
          <cell r="DE48">
            <v>91</v>
          </cell>
          <cell r="DF48">
            <v>71</v>
          </cell>
          <cell r="DG48">
            <v>393</v>
          </cell>
          <cell r="DH48">
            <v>332</v>
          </cell>
          <cell r="DI48">
            <v>30</v>
          </cell>
          <cell r="DJ48" t="str">
            <v>-</v>
          </cell>
          <cell r="DK48">
            <v>487</v>
          </cell>
          <cell r="DL48" t="str">
            <v>-</v>
          </cell>
          <cell r="DM48">
            <v>510</v>
          </cell>
          <cell r="DN48" t="str">
            <v>-</v>
          </cell>
          <cell r="DO48">
            <v>455</v>
          </cell>
          <cell r="DP48" t="str">
            <v>-</v>
          </cell>
          <cell r="DQ48">
            <v>0</v>
          </cell>
          <cell r="DR48" t="str">
            <v>-</v>
          </cell>
          <cell r="DS48">
            <v>163</v>
          </cell>
          <cell r="DT48" t="str">
            <v>-</v>
          </cell>
          <cell r="DU48">
            <v>15</v>
          </cell>
          <cell r="DV48" t="str">
            <v>-</v>
          </cell>
          <cell r="DW48">
            <v>0</v>
          </cell>
          <cell r="DX48" t="str">
            <v>-</v>
          </cell>
          <cell r="DY48">
            <v>39</v>
          </cell>
          <cell r="DZ48">
            <v>100</v>
          </cell>
          <cell r="EA48">
            <v>37</v>
          </cell>
          <cell r="EB48" t="str">
            <v>-</v>
          </cell>
          <cell r="EC48">
            <v>35.57692307692308</v>
          </cell>
          <cell r="ED48" t="str">
            <v>-</v>
          </cell>
          <cell r="EE48">
            <v>9</v>
          </cell>
          <cell r="EF48" t="str">
            <v>-</v>
          </cell>
          <cell r="EG48">
            <v>25</v>
          </cell>
        </row>
        <row r="49">
          <cell r="C49">
            <v>700000121</v>
          </cell>
          <cell r="D49" t="str">
            <v>SECTOR FOLCLOR SANDRA</v>
          </cell>
          <cell r="E49">
            <v>2025</v>
          </cell>
          <cell r="F49">
            <v>202516</v>
          </cell>
          <cell r="G49">
            <v>1889</v>
          </cell>
          <cell r="H49">
            <v>2011</v>
          </cell>
          <cell r="I49">
            <v>766</v>
          </cell>
          <cell r="J49" t="str">
            <v>-</v>
          </cell>
          <cell r="K49">
            <v>-46</v>
          </cell>
          <cell r="L49">
            <v>7</v>
          </cell>
          <cell r="M49">
            <v>809</v>
          </cell>
          <cell r="N49">
            <v>1225</v>
          </cell>
          <cell r="O49">
            <v>0</v>
          </cell>
          <cell r="P49" t="str">
            <v>-</v>
          </cell>
          <cell r="Q49">
            <v>2</v>
          </cell>
          <cell r="R49" t="str">
            <v>-</v>
          </cell>
          <cell r="S49">
            <v>8</v>
          </cell>
          <cell r="T49" t="str">
            <v>-</v>
          </cell>
          <cell r="U49">
            <v>807</v>
          </cell>
          <cell r="V49" t="str">
            <v>-</v>
          </cell>
          <cell r="W49">
            <v>0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647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352</v>
          </cell>
          <cell r="AH49" t="str">
            <v>-</v>
          </cell>
          <cell r="AI49" t="str">
            <v>-</v>
          </cell>
          <cell r="AJ49" t="str">
            <v>-</v>
          </cell>
          <cell r="AK49">
            <v>161</v>
          </cell>
          <cell r="AL49" t="str">
            <v>-</v>
          </cell>
          <cell r="AM49">
            <v>42.826892535733194</v>
          </cell>
          <cell r="AN49">
            <v>63</v>
          </cell>
          <cell r="AO49">
            <v>191</v>
          </cell>
          <cell r="AP49" t="str">
            <v>-</v>
          </cell>
          <cell r="AQ49">
            <v>280</v>
          </cell>
          <cell r="AR49" t="str">
            <v>-</v>
          </cell>
          <cell r="AS49">
            <v>0</v>
          </cell>
          <cell r="AT49" t="str">
            <v>-</v>
          </cell>
          <cell r="AU49">
            <v>153</v>
          </cell>
          <cell r="AV49" t="str">
            <v>-</v>
          </cell>
          <cell r="AW49">
            <v>23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690</v>
          </cell>
          <cell r="BB49">
            <v>1059</v>
          </cell>
          <cell r="BC49">
            <v>36.527263102170458</v>
          </cell>
          <cell r="BD49">
            <v>54.4</v>
          </cell>
          <cell r="BE49" t="str">
            <v>-</v>
          </cell>
          <cell r="BF49" t="str">
            <v>-</v>
          </cell>
          <cell r="BG49">
            <v>556528.26</v>
          </cell>
          <cell r="BH49">
            <v>572932</v>
          </cell>
          <cell r="BI49">
            <v>450231364</v>
          </cell>
          <cell r="BJ49">
            <v>701841663</v>
          </cell>
          <cell r="BK49">
            <v>449509115</v>
          </cell>
          <cell r="BL49" t="str">
            <v>-</v>
          </cell>
          <cell r="BM49">
            <v>722249</v>
          </cell>
          <cell r="BN49" t="str">
            <v>-</v>
          </cell>
          <cell r="BO49">
            <v>377353575</v>
          </cell>
          <cell r="BP49" t="str">
            <v>-</v>
          </cell>
          <cell r="BQ49">
            <v>722249</v>
          </cell>
          <cell r="BR49" t="str">
            <v>-</v>
          </cell>
          <cell r="BS49">
            <v>782</v>
          </cell>
          <cell r="BT49" t="str">
            <v>-</v>
          </cell>
          <cell r="BU49">
            <v>376631326</v>
          </cell>
          <cell r="BV49" t="str">
            <v>-</v>
          </cell>
          <cell r="BW49">
            <v>454</v>
          </cell>
          <cell r="BX49" t="str">
            <v>-</v>
          </cell>
          <cell r="BY49">
            <v>674</v>
          </cell>
          <cell r="BZ49" t="str">
            <v>-</v>
          </cell>
          <cell r="CA49">
            <v>63959339</v>
          </cell>
          <cell r="CB49" t="str">
            <v>-</v>
          </cell>
          <cell r="CC49">
            <v>747</v>
          </cell>
          <cell r="CD49" t="str">
            <v>-</v>
          </cell>
          <cell r="CE49">
            <v>595</v>
          </cell>
          <cell r="CF49" t="str">
            <v>-</v>
          </cell>
          <cell r="CG49">
            <v>0</v>
          </cell>
          <cell r="CH49" t="str">
            <v>-</v>
          </cell>
          <cell r="CI49">
            <v>195</v>
          </cell>
          <cell r="CJ49" t="str">
            <v>-</v>
          </cell>
          <cell r="CK49">
            <v>24</v>
          </cell>
          <cell r="CL49" t="str">
            <v>-</v>
          </cell>
          <cell r="CM49">
            <v>8918450</v>
          </cell>
          <cell r="CN49" t="str">
            <v>-</v>
          </cell>
          <cell r="CO49">
            <v>72877789</v>
          </cell>
          <cell r="CP49" t="str">
            <v>-</v>
          </cell>
          <cell r="CQ49">
            <v>0</v>
          </cell>
          <cell r="CR49" t="str">
            <v>-</v>
          </cell>
          <cell r="CS49">
            <v>-49</v>
          </cell>
          <cell r="CT49" t="str">
            <v>-</v>
          </cell>
          <cell r="CU49">
            <v>613</v>
          </cell>
          <cell r="CV49">
            <v>335</v>
          </cell>
          <cell r="CW49">
            <v>278</v>
          </cell>
          <cell r="CX49">
            <v>244</v>
          </cell>
          <cell r="CY49">
            <v>189</v>
          </cell>
          <cell r="CZ49">
            <v>135</v>
          </cell>
          <cell r="DA49">
            <v>131</v>
          </cell>
          <cell r="DB49">
            <v>141</v>
          </cell>
          <cell r="DC49">
            <v>112</v>
          </cell>
          <cell r="DD49">
            <v>104</v>
          </cell>
          <cell r="DE49">
            <v>103</v>
          </cell>
          <cell r="DF49">
            <v>78</v>
          </cell>
          <cell r="DG49">
            <v>346</v>
          </cell>
          <cell r="DH49">
            <v>323</v>
          </cell>
          <cell r="DI49">
            <v>47</v>
          </cell>
          <cell r="DJ49" t="str">
            <v>-</v>
          </cell>
          <cell r="DK49">
            <v>525</v>
          </cell>
          <cell r="DL49" t="str">
            <v>-</v>
          </cell>
          <cell r="DM49">
            <v>597</v>
          </cell>
          <cell r="DN49" t="str">
            <v>-</v>
          </cell>
          <cell r="DO49">
            <v>551</v>
          </cell>
          <cell r="DP49" t="str">
            <v>-</v>
          </cell>
          <cell r="DQ49">
            <v>0</v>
          </cell>
          <cell r="DR49" t="str">
            <v>-</v>
          </cell>
          <cell r="DS49">
            <v>191</v>
          </cell>
          <cell r="DT49" t="str">
            <v>-</v>
          </cell>
          <cell r="DU49">
            <v>24</v>
          </cell>
          <cell r="DV49" t="str">
            <v>-</v>
          </cell>
          <cell r="DW49">
            <v>0</v>
          </cell>
          <cell r="DX49" t="str">
            <v>-</v>
          </cell>
          <cell r="DY49">
            <v>54</v>
          </cell>
          <cell r="DZ49">
            <v>74</v>
          </cell>
          <cell r="EA49">
            <v>37</v>
          </cell>
          <cell r="EB49" t="str">
            <v>-</v>
          </cell>
          <cell r="EC49">
            <v>57.8125</v>
          </cell>
          <cell r="ED49" t="str">
            <v>-</v>
          </cell>
          <cell r="EE49">
            <v>7</v>
          </cell>
          <cell r="EF49" t="str">
            <v>-</v>
          </cell>
          <cell r="EG49">
            <v>65</v>
          </cell>
        </row>
        <row r="50">
          <cell r="C50">
            <v>700000122</v>
          </cell>
          <cell r="D50" t="str">
            <v>SECTOR CALIPSO ROCIO</v>
          </cell>
          <cell r="E50">
            <v>2025</v>
          </cell>
          <cell r="F50">
            <v>202516</v>
          </cell>
          <cell r="G50">
            <v>0</v>
          </cell>
          <cell r="H50" t="str">
            <v>-</v>
          </cell>
          <cell r="I50">
            <v>0</v>
          </cell>
          <cell r="J50" t="str">
            <v>-</v>
          </cell>
          <cell r="K50">
            <v>0</v>
          </cell>
          <cell r="L50" t="str">
            <v>-</v>
          </cell>
          <cell r="M50">
            <v>0</v>
          </cell>
          <cell r="N50" t="str">
            <v>-</v>
          </cell>
          <cell r="O50">
            <v>0</v>
          </cell>
          <cell r="P50" t="str">
            <v>-</v>
          </cell>
          <cell r="Q50">
            <v>0</v>
          </cell>
          <cell r="R50" t="str">
            <v>-</v>
          </cell>
          <cell r="S50">
            <v>0</v>
          </cell>
          <cell r="T50" t="str">
            <v>-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0</v>
          </cell>
          <cell r="AH50" t="str">
            <v>-</v>
          </cell>
          <cell r="AI50" t="str">
            <v>-</v>
          </cell>
          <cell r="AJ50" t="str">
            <v>-</v>
          </cell>
          <cell r="AK50">
            <v>0</v>
          </cell>
          <cell r="AL50" t="str">
            <v>-</v>
          </cell>
          <cell r="AM50">
            <v>0</v>
          </cell>
          <cell r="AN50" t="str">
            <v>-</v>
          </cell>
          <cell r="AO50">
            <v>0</v>
          </cell>
          <cell r="AP50" t="str">
            <v>-</v>
          </cell>
          <cell r="AQ50">
            <v>0</v>
          </cell>
          <cell r="AR50" t="str">
            <v>-</v>
          </cell>
          <cell r="AS50">
            <v>0</v>
          </cell>
          <cell r="AT50" t="str">
            <v>-</v>
          </cell>
          <cell r="AU50">
            <v>0</v>
          </cell>
          <cell r="AV50" t="str">
            <v>-</v>
          </cell>
          <cell r="AW50">
            <v>0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0</v>
          </cell>
          <cell r="BB50" t="str">
            <v>-</v>
          </cell>
          <cell r="BC50">
            <v>0</v>
          </cell>
          <cell r="BD50" t="str">
            <v>-</v>
          </cell>
          <cell r="BE50" t="str">
            <v>-</v>
          </cell>
          <cell r="BF50" t="str">
            <v>-</v>
          </cell>
          <cell r="BG50">
            <v>0</v>
          </cell>
          <cell r="BH50" t="str">
            <v>-</v>
          </cell>
          <cell r="BI50">
            <v>0</v>
          </cell>
          <cell r="BJ50" t="str">
            <v>-</v>
          </cell>
          <cell r="BK50">
            <v>0</v>
          </cell>
          <cell r="BL50" t="str">
            <v>-</v>
          </cell>
          <cell r="BM50">
            <v>0</v>
          </cell>
          <cell r="BN50" t="str">
            <v>-</v>
          </cell>
          <cell r="BO50">
            <v>0</v>
          </cell>
          <cell r="BP50" t="str">
            <v>-</v>
          </cell>
          <cell r="BQ50">
            <v>0</v>
          </cell>
          <cell r="BR50" t="str">
            <v>-</v>
          </cell>
          <cell r="BS50">
            <v>0</v>
          </cell>
          <cell r="BT50" t="str">
            <v>-</v>
          </cell>
          <cell r="BU50">
            <v>0</v>
          </cell>
          <cell r="BV50" t="str">
            <v>-</v>
          </cell>
          <cell r="BW50">
            <v>0</v>
          </cell>
          <cell r="BX50" t="str">
            <v>-</v>
          </cell>
          <cell r="BY50">
            <v>0</v>
          </cell>
          <cell r="BZ50" t="str">
            <v>-</v>
          </cell>
          <cell r="CA50">
            <v>0</v>
          </cell>
          <cell r="CB50" t="str">
            <v>-</v>
          </cell>
          <cell r="CC50">
            <v>0</v>
          </cell>
          <cell r="CD50" t="str">
            <v>-</v>
          </cell>
          <cell r="CE50">
            <v>0</v>
          </cell>
          <cell r="CF50" t="str">
            <v>-</v>
          </cell>
          <cell r="CG50">
            <v>0</v>
          </cell>
          <cell r="CH50" t="str">
            <v>-</v>
          </cell>
          <cell r="CI50">
            <v>0</v>
          </cell>
          <cell r="CJ50" t="str">
            <v>-</v>
          </cell>
          <cell r="CK50">
            <v>0</v>
          </cell>
          <cell r="CL50" t="str">
            <v>-</v>
          </cell>
          <cell r="CM50">
            <v>0</v>
          </cell>
          <cell r="CN50" t="str">
            <v>-</v>
          </cell>
          <cell r="CO50">
            <v>0</v>
          </cell>
          <cell r="CP50" t="str">
            <v>-</v>
          </cell>
          <cell r="CQ50">
            <v>0</v>
          </cell>
          <cell r="CR50" t="str">
            <v>-</v>
          </cell>
          <cell r="CS50">
            <v>0</v>
          </cell>
          <cell r="CT50" t="str">
            <v>-</v>
          </cell>
          <cell r="CU50">
            <v>0</v>
          </cell>
          <cell r="CV50" t="str">
            <v>-</v>
          </cell>
          <cell r="CW50">
            <v>0</v>
          </cell>
          <cell r="CX50" t="str">
            <v>-</v>
          </cell>
          <cell r="CY50">
            <v>0</v>
          </cell>
          <cell r="CZ50" t="str">
            <v>-</v>
          </cell>
          <cell r="DA50">
            <v>0</v>
          </cell>
          <cell r="DB50" t="str">
            <v>-</v>
          </cell>
          <cell r="DC50">
            <v>0</v>
          </cell>
          <cell r="DD50" t="str">
            <v>-</v>
          </cell>
          <cell r="DE50">
            <v>0</v>
          </cell>
          <cell r="DF50" t="str">
            <v>-</v>
          </cell>
          <cell r="DG50">
            <v>0</v>
          </cell>
          <cell r="DH50" t="str">
            <v>-</v>
          </cell>
          <cell r="DI50">
            <v>0</v>
          </cell>
          <cell r="DJ50" t="str">
            <v>-</v>
          </cell>
          <cell r="DK50">
            <v>0</v>
          </cell>
          <cell r="DL50" t="str">
            <v>-</v>
          </cell>
          <cell r="DM50">
            <v>0</v>
          </cell>
          <cell r="DN50" t="str">
            <v>-</v>
          </cell>
          <cell r="DO50">
            <v>0</v>
          </cell>
          <cell r="DP50" t="str">
            <v>-</v>
          </cell>
          <cell r="DQ50">
            <v>0</v>
          </cell>
          <cell r="DR50" t="str">
            <v>-</v>
          </cell>
          <cell r="DS50">
            <v>0</v>
          </cell>
          <cell r="DT50" t="str">
            <v>-</v>
          </cell>
          <cell r="DU50">
            <v>0</v>
          </cell>
          <cell r="DV50" t="str">
            <v>-</v>
          </cell>
          <cell r="DW50">
            <v>0</v>
          </cell>
          <cell r="DX50" t="str">
            <v>-</v>
          </cell>
          <cell r="DY50">
            <v>0</v>
          </cell>
          <cell r="DZ50" t="str">
            <v>-</v>
          </cell>
          <cell r="EA50">
            <v>0</v>
          </cell>
          <cell r="EB50" t="str">
            <v>-</v>
          </cell>
          <cell r="EC50">
            <v>0</v>
          </cell>
          <cell r="ED50" t="str">
            <v>-</v>
          </cell>
          <cell r="EE50">
            <v>0</v>
          </cell>
          <cell r="EF50" t="str">
            <v>-</v>
          </cell>
          <cell r="EG50">
            <v>0</v>
          </cell>
        </row>
        <row r="51">
          <cell r="C51">
            <v>700000123</v>
          </cell>
          <cell r="D51" t="str">
            <v>SECTOR TAMBORA SARA</v>
          </cell>
          <cell r="E51">
            <v>2025</v>
          </cell>
          <cell r="F51">
            <v>202516</v>
          </cell>
          <cell r="G51">
            <v>2203</v>
          </cell>
          <cell r="H51">
            <v>2206</v>
          </cell>
          <cell r="I51">
            <v>833</v>
          </cell>
          <cell r="J51" t="str">
            <v>-</v>
          </cell>
          <cell r="K51">
            <v>-130</v>
          </cell>
          <cell r="L51">
            <v>7</v>
          </cell>
          <cell r="M51">
            <v>907</v>
          </cell>
          <cell r="N51">
            <v>1511</v>
          </cell>
          <cell r="O51">
            <v>0</v>
          </cell>
          <cell r="P51" t="str">
            <v>-</v>
          </cell>
          <cell r="Q51">
            <v>0</v>
          </cell>
          <cell r="R51" t="str">
            <v>-</v>
          </cell>
          <cell r="S51">
            <v>3</v>
          </cell>
          <cell r="T51" t="str">
            <v>-</v>
          </cell>
          <cell r="U51">
            <v>905</v>
          </cell>
          <cell r="V51" t="str">
            <v>-</v>
          </cell>
          <cell r="W51">
            <v>2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756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395</v>
          </cell>
          <cell r="AH51" t="str">
            <v>-</v>
          </cell>
          <cell r="AI51" t="str">
            <v>-</v>
          </cell>
          <cell r="AJ51" t="str">
            <v>-</v>
          </cell>
          <cell r="AK51">
            <v>150</v>
          </cell>
          <cell r="AL51" t="str">
            <v>-</v>
          </cell>
          <cell r="AM51">
            <v>41.171130276895141</v>
          </cell>
          <cell r="AN51">
            <v>64.5</v>
          </cell>
          <cell r="AO51">
            <v>245</v>
          </cell>
          <cell r="AP51" t="str">
            <v>-</v>
          </cell>
          <cell r="AQ51">
            <v>328</v>
          </cell>
          <cell r="AR51" t="str">
            <v>-</v>
          </cell>
          <cell r="AS51">
            <v>0</v>
          </cell>
          <cell r="AT51" t="str">
            <v>-</v>
          </cell>
          <cell r="AU51">
            <v>163</v>
          </cell>
          <cell r="AV51" t="str">
            <v>-</v>
          </cell>
          <cell r="AW51">
            <v>20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843</v>
          </cell>
          <cell r="BB51">
            <v>1314</v>
          </cell>
          <cell r="BC51">
            <v>38.266000907852927</v>
          </cell>
          <cell r="BD51">
            <v>56.1</v>
          </cell>
          <cell r="BE51" t="str">
            <v>-</v>
          </cell>
          <cell r="BF51" t="str">
            <v>-</v>
          </cell>
          <cell r="BG51">
            <v>526772.56000000006</v>
          </cell>
          <cell r="BH51">
            <v>507255</v>
          </cell>
          <cell r="BI51">
            <v>477782710</v>
          </cell>
          <cell r="BJ51">
            <v>766462178</v>
          </cell>
          <cell r="BK51">
            <v>476801502</v>
          </cell>
          <cell r="BL51" t="str">
            <v>-</v>
          </cell>
          <cell r="BM51">
            <v>981208</v>
          </cell>
          <cell r="BN51" t="str">
            <v>-</v>
          </cell>
          <cell r="BO51">
            <v>403546342</v>
          </cell>
          <cell r="BP51" t="str">
            <v>-</v>
          </cell>
          <cell r="BQ51">
            <v>981208</v>
          </cell>
          <cell r="BR51" t="str">
            <v>-</v>
          </cell>
          <cell r="BS51">
            <v>880</v>
          </cell>
          <cell r="BT51" t="str">
            <v>-</v>
          </cell>
          <cell r="BU51">
            <v>402565134</v>
          </cell>
          <cell r="BV51" t="str">
            <v>-</v>
          </cell>
          <cell r="BW51">
            <v>478</v>
          </cell>
          <cell r="BX51" t="str">
            <v>-</v>
          </cell>
          <cell r="BY51">
            <v>801</v>
          </cell>
          <cell r="BZ51" t="str">
            <v>-</v>
          </cell>
          <cell r="CA51">
            <v>64032917</v>
          </cell>
          <cell r="CB51" t="str">
            <v>-</v>
          </cell>
          <cell r="CC51">
            <v>888</v>
          </cell>
          <cell r="CD51" t="str">
            <v>-</v>
          </cell>
          <cell r="CE51">
            <v>664</v>
          </cell>
          <cell r="CF51" t="str">
            <v>-</v>
          </cell>
          <cell r="CG51">
            <v>0</v>
          </cell>
          <cell r="CH51" t="str">
            <v>-</v>
          </cell>
          <cell r="CI51">
            <v>207</v>
          </cell>
          <cell r="CJ51" t="str">
            <v>-</v>
          </cell>
          <cell r="CK51">
            <v>22</v>
          </cell>
          <cell r="CL51" t="str">
            <v>-</v>
          </cell>
          <cell r="CM51">
            <v>10203451</v>
          </cell>
          <cell r="CN51" t="str">
            <v>-</v>
          </cell>
          <cell r="CO51">
            <v>74236368</v>
          </cell>
          <cell r="CP51" t="str">
            <v>-</v>
          </cell>
          <cell r="CQ51">
            <v>0</v>
          </cell>
          <cell r="CR51" t="str">
            <v>-</v>
          </cell>
          <cell r="CS51">
            <v>-66</v>
          </cell>
          <cell r="CT51" t="str">
            <v>-</v>
          </cell>
          <cell r="CU51">
            <v>714</v>
          </cell>
          <cell r="CV51">
            <v>375</v>
          </cell>
          <cell r="CW51">
            <v>371</v>
          </cell>
          <cell r="CX51">
            <v>304</v>
          </cell>
          <cell r="CY51">
            <v>211</v>
          </cell>
          <cell r="CZ51">
            <v>148</v>
          </cell>
          <cell r="DA51">
            <v>174</v>
          </cell>
          <cell r="DB51">
            <v>135</v>
          </cell>
          <cell r="DC51">
            <v>110</v>
          </cell>
          <cell r="DD51">
            <v>94</v>
          </cell>
          <cell r="DE51">
            <v>95</v>
          </cell>
          <cell r="DF51">
            <v>94</v>
          </cell>
          <cell r="DG51">
            <v>379</v>
          </cell>
          <cell r="DH51">
            <v>323</v>
          </cell>
          <cell r="DI51">
            <v>29</v>
          </cell>
          <cell r="DJ51" t="str">
            <v>-</v>
          </cell>
          <cell r="DK51">
            <v>608</v>
          </cell>
          <cell r="DL51" t="str">
            <v>-</v>
          </cell>
          <cell r="DM51">
            <v>761</v>
          </cell>
          <cell r="DN51" t="str">
            <v>-</v>
          </cell>
          <cell r="DO51">
            <v>612</v>
          </cell>
          <cell r="DP51" t="str">
            <v>-</v>
          </cell>
          <cell r="DQ51">
            <v>0</v>
          </cell>
          <cell r="DR51" t="str">
            <v>-</v>
          </cell>
          <cell r="DS51">
            <v>199</v>
          </cell>
          <cell r="DT51" t="str">
            <v>-</v>
          </cell>
          <cell r="DU51">
            <v>22</v>
          </cell>
          <cell r="DV51" t="str">
            <v>-</v>
          </cell>
          <cell r="DW51">
            <v>0</v>
          </cell>
          <cell r="DX51" t="str">
            <v>-</v>
          </cell>
          <cell r="DY51">
            <v>31</v>
          </cell>
          <cell r="DZ51">
            <v>106</v>
          </cell>
          <cell r="EA51">
            <v>44</v>
          </cell>
          <cell r="EB51" t="str">
            <v>-</v>
          </cell>
          <cell r="EC51">
            <v>50</v>
          </cell>
          <cell r="ED51" t="str">
            <v>-</v>
          </cell>
          <cell r="EE51">
            <v>2</v>
          </cell>
          <cell r="EF51" t="str">
            <v>-</v>
          </cell>
          <cell r="EG51">
            <v>33</v>
          </cell>
        </row>
        <row r="52">
          <cell r="C52">
            <v>700000125</v>
          </cell>
          <cell r="D52" t="str">
            <v>SECTOR CHARANGA KAREN</v>
          </cell>
          <cell r="E52">
            <v>2025</v>
          </cell>
          <cell r="F52">
            <v>202516</v>
          </cell>
          <cell r="G52">
            <v>1665</v>
          </cell>
          <cell r="H52">
            <v>1774</v>
          </cell>
          <cell r="I52">
            <v>697</v>
          </cell>
          <cell r="J52" t="str">
            <v>-</v>
          </cell>
          <cell r="K52">
            <v>-60</v>
          </cell>
          <cell r="L52">
            <v>8</v>
          </cell>
          <cell r="M52">
            <v>786</v>
          </cell>
          <cell r="N52">
            <v>1091</v>
          </cell>
          <cell r="O52">
            <v>0</v>
          </cell>
          <cell r="P52" t="str">
            <v>-</v>
          </cell>
          <cell r="Q52">
            <v>2</v>
          </cell>
          <cell r="R52" t="str">
            <v>-</v>
          </cell>
          <cell r="S52">
            <v>15</v>
          </cell>
          <cell r="T52" t="str">
            <v>-</v>
          </cell>
          <cell r="U52">
            <v>779</v>
          </cell>
          <cell r="V52" t="str">
            <v>-</v>
          </cell>
          <cell r="W52">
            <v>5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648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334</v>
          </cell>
          <cell r="AH52" t="str">
            <v>-</v>
          </cell>
          <cell r="AI52" t="str">
            <v>-</v>
          </cell>
          <cell r="AJ52" t="str">
            <v>-</v>
          </cell>
          <cell r="AK52">
            <v>138</v>
          </cell>
          <cell r="AL52" t="str">
            <v>-</v>
          </cell>
          <cell r="AM52">
            <v>47.207207207207205</v>
          </cell>
          <cell r="AN52">
            <v>63</v>
          </cell>
          <cell r="AO52">
            <v>196</v>
          </cell>
          <cell r="AP52" t="str">
            <v>-</v>
          </cell>
          <cell r="AQ52">
            <v>293</v>
          </cell>
          <cell r="AR52" t="str">
            <v>-</v>
          </cell>
          <cell r="AS52">
            <v>0</v>
          </cell>
          <cell r="AT52" t="str">
            <v>-</v>
          </cell>
          <cell r="AU52">
            <v>140</v>
          </cell>
          <cell r="AV52" t="str">
            <v>-</v>
          </cell>
          <cell r="AW52">
            <v>19</v>
          </cell>
          <cell r="AX52" t="str">
            <v>-</v>
          </cell>
          <cell r="AY52" t="str">
            <v>-</v>
          </cell>
          <cell r="AZ52" t="str">
            <v>-</v>
          </cell>
          <cell r="BA52">
            <v>706</v>
          </cell>
          <cell r="BB52">
            <v>938</v>
          </cell>
          <cell r="BC52">
            <v>42.402402402402402</v>
          </cell>
          <cell r="BD52">
            <v>54.1</v>
          </cell>
          <cell r="BE52" t="str">
            <v>-</v>
          </cell>
          <cell r="BF52" t="str">
            <v>-</v>
          </cell>
          <cell r="BG52">
            <v>534407.88</v>
          </cell>
          <cell r="BH52">
            <v>540311</v>
          </cell>
          <cell r="BI52">
            <v>420044593.5</v>
          </cell>
          <cell r="BJ52">
            <v>589478815</v>
          </cell>
          <cell r="BK52">
            <v>416899309</v>
          </cell>
          <cell r="BL52" t="str">
            <v>-</v>
          </cell>
          <cell r="BM52">
            <v>3145284.5</v>
          </cell>
          <cell r="BN52" t="str">
            <v>-</v>
          </cell>
          <cell r="BO52">
            <v>352124005.5</v>
          </cell>
          <cell r="BP52" t="str">
            <v>-</v>
          </cell>
          <cell r="BQ52">
            <v>3145284.5</v>
          </cell>
          <cell r="BR52" t="str">
            <v>-</v>
          </cell>
          <cell r="BS52">
            <v>766</v>
          </cell>
          <cell r="BT52" t="str">
            <v>-</v>
          </cell>
          <cell r="BU52">
            <v>348978721</v>
          </cell>
          <cell r="BV52" t="str">
            <v>-</v>
          </cell>
          <cell r="BW52">
            <v>452</v>
          </cell>
          <cell r="BX52" t="str">
            <v>-</v>
          </cell>
          <cell r="BY52">
            <v>592</v>
          </cell>
          <cell r="BZ52" t="str">
            <v>-</v>
          </cell>
          <cell r="CA52">
            <v>57099099</v>
          </cell>
          <cell r="CB52" t="str">
            <v>-</v>
          </cell>
          <cell r="CC52">
            <v>614</v>
          </cell>
          <cell r="CD52" t="str">
            <v>-</v>
          </cell>
          <cell r="CE52">
            <v>536</v>
          </cell>
          <cell r="CF52" t="str">
            <v>-</v>
          </cell>
          <cell r="CG52">
            <v>0</v>
          </cell>
          <cell r="CH52" t="str">
            <v>-</v>
          </cell>
          <cell r="CI52">
            <v>173</v>
          </cell>
          <cell r="CJ52" t="str">
            <v>-</v>
          </cell>
          <cell r="CK52">
            <v>21</v>
          </cell>
          <cell r="CL52" t="str">
            <v>-</v>
          </cell>
          <cell r="CM52">
            <v>10821489</v>
          </cell>
          <cell r="CN52" t="str">
            <v>-</v>
          </cell>
          <cell r="CO52">
            <v>67920588</v>
          </cell>
          <cell r="CP52" t="str">
            <v>-</v>
          </cell>
          <cell r="CQ52">
            <v>0</v>
          </cell>
          <cell r="CR52" t="str">
            <v>-</v>
          </cell>
          <cell r="CS52">
            <v>-35</v>
          </cell>
          <cell r="CT52" t="str">
            <v>-</v>
          </cell>
          <cell r="CU52">
            <v>471</v>
          </cell>
          <cell r="CV52">
            <v>297</v>
          </cell>
          <cell r="CW52">
            <v>249</v>
          </cell>
          <cell r="CX52">
            <v>222</v>
          </cell>
          <cell r="CY52">
            <v>159</v>
          </cell>
          <cell r="CZ52">
            <v>129</v>
          </cell>
          <cell r="DA52">
            <v>111</v>
          </cell>
          <cell r="DB52">
            <v>105</v>
          </cell>
          <cell r="DC52">
            <v>92</v>
          </cell>
          <cell r="DD52">
            <v>74</v>
          </cell>
          <cell r="DE52">
            <v>68</v>
          </cell>
          <cell r="DF52">
            <v>70</v>
          </cell>
          <cell r="DG52">
            <v>271</v>
          </cell>
          <cell r="DH52">
            <v>249</v>
          </cell>
          <cell r="DI52">
            <v>24</v>
          </cell>
          <cell r="DJ52" t="str">
            <v>-</v>
          </cell>
          <cell r="DK52">
            <v>451</v>
          </cell>
          <cell r="DL52" t="str">
            <v>-</v>
          </cell>
          <cell r="DM52">
            <v>517</v>
          </cell>
          <cell r="DN52" t="str">
            <v>-</v>
          </cell>
          <cell r="DO52">
            <v>507</v>
          </cell>
          <cell r="DP52" t="str">
            <v>-</v>
          </cell>
          <cell r="DQ52">
            <v>0</v>
          </cell>
          <cell r="DR52" t="str">
            <v>-</v>
          </cell>
          <cell r="DS52">
            <v>169</v>
          </cell>
          <cell r="DT52" t="str">
            <v>-</v>
          </cell>
          <cell r="DU52">
            <v>21</v>
          </cell>
          <cell r="DV52" t="str">
            <v>-</v>
          </cell>
          <cell r="DW52">
            <v>0</v>
          </cell>
          <cell r="DX52" t="str">
            <v>-</v>
          </cell>
          <cell r="DY52">
            <v>33</v>
          </cell>
          <cell r="DZ52">
            <v>84</v>
          </cell>
          <cell r="EA52">
            <v>32</v>
          </cell>
          <cell r="EB52" t="str">
            <v>-</v>
          </cell>
          <cell r="EC52">
            <v>41.558441558441558</v>
          </cell>
          <cell r="ED52" t="str">
            <v>-</v>
          </cell>
          <cell r="EE52">
            <v>9</v>
          </cell>
          <cell r="EF52" t="str">
            <v>-</v>
          </cell>
          <cell r="EG52">
            <v>47</v>
          </cell>
        </row>
        <row r="53">
          <cell r="C53">
            <v>700000128</v>
          </cell>
          <cell r="D53" t="str">
            <v>SECTOR BURITI MARGARITA</v>
          </cell>
          <cell r="E53">
            <v>2025</v>
          </cell>
          <cell r="F53">
            <v>202516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 t="str">
            <v>-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 t="str">
            <v>-</v>
          </cell>
          <cell r="BB53" t="str">
            <v>-</v>
          </cell>
          <cell r="BC53" t="str">
            <v>-</v>
          </cell>
          <cell r="BD53" t="str">
            <v>-</v>
          </cell>
          <cell r="BE53" t="str">
            <v>-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J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O53" t="str">
            <v>-</v>
          </cell>
          <cell r="BP53" t="str">
            <v>-</v>
          </cell>
          <cell r="BQ53" t="str">
            <v>-</v>
          </cell>
          <cell r="BR53" t="str">
            <v>-</v>
          </cell>
          <cell r="BS53" t="str">
            <v>-</v>
          </cell>
          <cell r="BT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 t="str">
            <v>-</v>
          </cell>
          <cell r="BY53" t="str">
            <v>-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 t="str">
            <v>-</v>
          </cell>
          <cell r="CN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 t="str">
            <v>-</v>
          </cell>
          <cell r="CS53" t="str">
            <v>-</v>
          </cell>
          <cell r="CT53" t="str">
            <v>-</v>
          </cell>
          <cell r="CU53" t="str">
            <v>-</v>
          </cell>
          <cell r="CV53" t="str">
            <v>-</v>
          </cell>
          <cell r="CW53" t="str">
            <v>-</v>
          </cell>
          <cell r="CX53" t="str">
            <v>-</v>
          </cell>
          <cell r="CY53" t="str">
            <v>-</v>
          </cell>
          <cell r="CZ53" t="str">
            <v>-</v>
          </cell>
          <cell r="DA53" t="str">
            <v>-</v>
          </cell>
          <cell r="DB53" t="str">
            <v>-</v>
          </cell>
          <cell r="DC53" t="str">
            <v>-</v>
          </cell>
          <cell r="DD53" t="str">
            <v>-</v>
          </cell>
          <cell r="DE53" t="str">
            <v>-</v>
          </cell>
          <cell r="DF53" t="str">
            <v>-</v>
          </cell>
          <cell r="DG53" t="str">
            <v>-</v>
          </cell>
          <cell r="DH53" t="str">
            <v>-</v>
          </cell>
          <cell r="DI53" t="str">
            <v>-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 t="str">
            <v>-</v>
          </cell>
          <cell r="DX53" t="str">
            <v>-</v>
          </cell>
          <cell r="DY53" t="str">
            <v>-</v>
          </cell>
          <cell r="DZ53" t="str">
            <v>-</v>
          </cell>
          <cell r="EA53" t="str">
            <v>-</v>
          </cell>
          <cell r="EB53" t="str">
            <v>-</v>
          </cell>
          <cell r="EC53" t="str">
            <v>-</v>
          </cell>
          <cell r="ED53" t="str">
            <v>-</v>
          </cell>
          <cell r="EE53" t="str">
            <v>-</v>
          </cell>
          <cell r="EF53" t="str">
            <v>-</v>
          </cell>
          <cell r="EG53" t="str">
            <v>-</v>
          </cell>
        </row>
        <row r="54">
          <cell r="C54">
            <v>700000131</v>
          </cell>
          <cell r="D54" t="str">
            <v>SECTOR PILONERAS EMNA</v>
          </cell>
          <cell r="E54">
            <v>2025</v>
          </cell>
          <cell r="F54">
            <v>202516</v>
          </cell>
          <cell r="G54">
            <v>1655</v>
          </cell>
          <cell r="H54">
            <v>1690</v>
          </cell>
          <cell r="I54">
            <v>582</v>
          </cell>
          <cell r="J54" t="str">
            <v>-</v>
          </cell>
          <cell r="K54">
            <v>-82</v>
          </cell>
          <cell r="L54">
            <v>9</v>
          </cell>
          <cell r="M54">
            <v>705</v>
          </cell>
          <cell r="N54">
            <v>1108</v>
          </cell>
          <cell r="O54">
            <v>0</v>
          </cell>
          <cell r="P54" t="str">
            <v>-</v>
          </cell>
          <cell r="Q54">
            <v>1</v>
          </cell>
          <cell r="R54" t="str">
            <v>-</v>
          </cell>
          <cell r="S54">
            <v>2</v>
          </cell>
          <cell r="T54" t="str">
            <v>-</v>
          </cell>
          <cell r="U54">
            <v>703</v>
          </cell>
          <cell r="V54" t="str">
            <v>-</v>
          </cell>
          <cell r="W54">
            <v>1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540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365</v>
          </cell>
          <cell r="AH54" t="str">
            <v>-</v>
          </cell>
          <cell r="AI54" t="str">
            <v>-</v>
          </cell>
          <cell r="AJ54" t="str">
            <v>-</v>
          </cell>
          <cell r="AK54">
            <v>165</v>
          </cell>
          <cell r="AL54" t="str">
            <v>-</v>
          </cell>
          <cell r="AM54">
            <v>42.598187311178251</v>
          </cell>
          <cell r="AN54">
            <v>63.6</v>
          </cell>
          <cell r="AO54">
            <v>200</v>
          </cell>
          <cell r="AP54" t="str">
            <v>-</v>
          </cell>
          <cell r="AQ54">
            <v>232</v>
          </cell>
          <cell r="AR54" t="str">
            <v>-</v>
          </cell>
          <cell r="AS54">
            <v>0</v>
          </cell>
          <cell r="AT54" t="str">
            <v>-</v>
          </cell>
          <cell r="AU54">
            <v>92</v>
          </cell>
          <cell r="AV54" t="str">
            <v>-</v>
          </cell>
          <cell r="AW54">
            <v>16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630</v>
          </cell>
          <cell r="BB54">
            <v>963</v>
          </cell>
          <cell r="BC54">
            <v>38.066465256797585</v>
          </cell>
          <cell r="BD54">
            <v>55.2</v>
          </cell>
          <cell r="BE54" t="str">
            <v>-</v>
          </cell>
          <cell r="BF54" t="str">
            <v>-</v>
          </cell>
          <cell r="BG54">
            <v>465578.84</v>
          </cell>
          <cell r="BH54">
            <v>482547</v>
          </cell>
          <cell r="BI54">
            <v>328233082</v>
          </cell>
          <cell r="BJ54">
            <v>534661845</v>
          </cell>
          <cell r="BK54">
            <v>327738719</v>
          </cell>
          <cell r="BL54" t="str">
            <v>-</v>
          </cell>
          <cell r="BM54">
            <v>494363</v>
          </cell>
          <cell r="BN54" t="str">
            <v>-</v>
          </cell>
          <cell r="BO54">
            <v>276022093</v>
          </cell>
          <cell r="BP54" t="str">
            <v>-</v>
          </cell>
          <cell r="BQ54">
            <v>494363</v>
          </cell>
          <cell r="BR54" t="str">
            <v>-</v>
          </cell>
          <cell r="BS54">
            <v>670</v>
          </cell>
          <cell r="BT54" t="str">
            <v>-</v>
          </cell>
          <cell r="BU54">
            <v>275527730</v>
          </cell>
          <cell r="BV54" t="str">
            <v>-</v>
          </cell>
          <cell r="BW54">
            <v>367</v>
          </cell>
          <cell r="BX54" t="str">
            <v>-</v>
          </cell>
          <cell r="BY54">
            <v>615</v>
          </cell>
          <cell r="BZ54" t="str">
            <v>-</v>
          </cell>
          <cell r="CA54">
            <v>43855901</v>
          </cell>
          <cell r="CB54" t="str">
            <v>-</v>
          </cell>
          <cell r="CC54">
            <v>682</v>
          </cell>
          <cell r="CD54" t="str">
            <v>-</v>
          </cell>
          <cell r="CE54">
            <v>482</v>
          </cell>
          <cell r="CF54" t="str">
            <v>-</v>
          </cell>
          <cell r="CG54">
            <v>0</v>
          </cell>
          <cell r="CH54" t="str">
            <v>-</v>
          </cell>
          <cell r="CI54">
            <v>119</v>
          </cell>
          <cell r="CJ54" t="str">
            <v>-</v>
          </cell>
          <cell r="CK54">
            <v>16</v>
          </cell>
          <cell r="CL54" t="str">
            <v>-</v>
          </cell>
          <cell r="CM54">
            <v>8355088</v>
          </cell>
          <cell r="CN54" t="str">
            <v>-</v>
          </cell>
          <cell r="CO54">
            <v>52210989</v>
          </cell>
          <cell r="CP54" t="str">
            <v>-</v>
          </cell>
          <cell r="CQ54">
            <v>0</v>
          </cell>
          <cell r="CR54" t="str">
            <v>-</v>
          </cell>
          <cell r="CS54">
            <v>-23</v>
          </cell>
          <cell r="CT54" t="str">
            <v>-</v>
          </cell>
          <cell r="CU54">
            <v>542</v>
          </cell>
          <cell r="CV54">
            <v>291</v>
          </cell>
          <cell r="CW54">
            <v>274</v>
          </cell>
          <cell r="CX54">
            <v>223</v>
          </cell>
          <cell r="CY54">
            <v>134</v>
          </cell>
          <cell r="CZ54">
            <v>101</v>
          </cell>
          <cell r="DA54">
            <v>129</v>
          </cell>
          <cell r="DB54">
            <v>94</v>
          </cell>
          <cell r="DC54">
            <v>66</v>
          </cell>
          <cell r="DD54">
            <v>63</v>
          </cell>
          <cell r="DE54">
            <v>64</v>
          </cell>
          <cell r="DF54">
            <v>70</v>
          </cell>
          <cell r="DG54">
            <v>259</v>
          </cell>
          <cell r="DH54">
            <v>227</v>
          </cell>
          <cell r="DI54">
            <v>32</v>
          </cell>
          <cell r="DJ54" t="str">
            <v>-</v>
          </cell>
          <cell r="DK54">
            <v>483</v>
          </cell>
          <cell r="DL54" t="str">
            <v>-</v>
          </cell>
          <cell r="DM54">
            <v>590</v>
          </cell>
          <cell r="DN54" t="str">
            <v>-</v>
          </cell>
          <cell r="DO54">
            <v>450</v>
          </cell>
          <cell r="DP54" t="str">
            <v>-</v>
          </cell>
          <cell r="DQ54">
            <v>0</v>
          </cell>
          <cell r="DR54" t="str">
            <v>-</v>
          </cell>
          <cell r="DS54">
            <v>116</v>
          </cell>
          <cell r="DT54" t="str">
            <v>-</v>
          </cell>
          <cell r="DU54">
            <v>16</v>
          </cell>
          <cell r="DV54" t="str">
            <v>-</v>
          </cell>
          <cell r="DW54">
            <v>0</v>
          </cell>
          <cell r="DX54" t="str">
            <v>-</v>
          </cell>
          <cell r="DY54">
            <v>42</v>
          </cell>
          <cell r="DZ54">
            <v>81</v>
          </cell>
          <cell r="EA54">
            <v>35</v>
          </cell>
          <cell r="EB54" t="str">
            <v>-</v>
          </cell>
          <cell r="EC54">
            <v>57.377049180327866</v>
          </cell>
          <cell r="ED54" t="str">
            <v>-</v>
          </cell>
          <cell r="EE54">
            <v>10</v>
          </cell>
          <cell r="EF54" t="str">
            <v>-</v>
          </cell>
          <cell r="EG54">
            <v>33</v>
          </cell>
        </row>
        <row r="55">
          <cell r="C55">
            <v>700000132</v>
          </cell>
          <cell r="D55" t="str">
            <v>SECTOR VALLENATO YULIETH</v>
          </cell>
          <cell r="E55">
            <v>2025</v>
          </cell>
          <cell r="F55">
            <v>202516</v>
          </cell>
          <cell r="G55">
            <v>1290</v>
          </cell>
          <cell r="H55">
            <v>1444</v>
          </cell>
          <cell r="I55">
            <v>468</v>
          </cell>
          <cell r="J55" t="str">
            <v>-</v>
          </cell>
          <cell r="K55">
            <v>-77</v>
          </cell>
          <cell r="L55">
            <v>9</v>
          </cell>
          <cell r="M55">
            <v>531</v>
          </cell>
          <cell r="N55">
            <v>880</v>
          </cell>
          <cell r="O55">
            <v>0</v>
          </cell>
          <cell r="P55" t="str">
            <v>-</v>
          </cell>
          <cell r="Q55">
            <v>1</v>
          </cell>
          <cell r="R55" t="str">
            <v>-</v>
          </cell>
          <cell r="S55">
            <v>5</v>
          </cell>
          <cell r="T55" t="str">
            <v>-</v>
          </cell>
          <cell r="U55">
            <v>527</v>
          </cell>
          <cell r="V55" t="str">
            <v>-</v>
          </cell>
          <cell r="W55">
            <v>3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446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234</v>
          </cell>
          <cell r="AH55" t="str">
            <v>-</v>
          </cell>
          <cell r="AI55" t="str">
            <v>-</v>
          </cell>
          <cell r="AJ55" t="str">
            <v>-</v>
          </cell>
          <cell r="AK55">
            <v>85</v>
          </cell>
          <cell r="AL55" t="str">
            <v>-</v>
          </cell>
          <cell r="AM55">
            <v>41.162790697674417</v>
          </cell>
          <cell r="AN55">
            <v>64</v>
          </cell>
          <cell r="AO55">
            <v>149</v>
          </cell>
          <cell r="AP55" t="str">
            <v>-</v>
          </cell>
          <cell r="AQ55">
            <v>203</v>
          </cell>
          <cell r="AR55" t="str">
            <v>-</v>
          </cell>
          <cell r="AS55">
            <v>0</v>
          </cell>
          <cell r="AT55" t="str">
            <v>-</v>
          </cell>
          <cell r="AU55">
            <v>79</v>
          </cell>
          <cell r="AV55" t="str">
            <v>-</v>
          </cell>
          <cell r="AW55">
            <v>15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478</v>
          </cell>
          <cell r="BB55">
            <v>766</v>
          </cell>
          <cell r="BC55">
            <v>37.054263565891468</v>
          </cell>
          <cell r="BD55">
            <v>55.7</v>
          </cell>
          <cell r="BE55" t="str">
            <v>-</v>
          </cell>
          <cell r="BF55" t="str">
            <v>-</v>
          </cell>
          <cell r="BG55">
            <v>555343.42000000004</v>
          </cell>
          <cell r="BH55">
            <v>540898</v>
          </cell>
          <cell r="BI55">
            <v>294887353.89999998</v>
          </cell>
          <cell r="BJ55">
            <v>475989830</v>
          </cell>
          <cell r="BK55">
            <v>287857037</v>
          </cell>
          <cell r="BL55" t="str">
            <v>-</v>
          </cell>
          <cell r="BM55">
            <v>7030316.8999999994</v>
          </cell>
          <cell r="BN55" t="str">
            <v>-</v>
          </cell>
          <cell r="BO55">
            <v>254606947.89999998</v>
          </cell>
          <cell r="BP55" t="str">
            <v>-</v>
          </cell>
          <cell r="BQ55">
            <v>7030316.8999999994</v>
          </cell>
          <cell r="BR55" t="str">
            <v>-</v>
          </cell>
          <cell r="BS55">
            <v>519</v>
          </cell>
          <cell r="BT55" t="str">
            <v>-</v>
          </cell>
          <cell r="BU55">
            <v>247576631</v>
          </cell>
          <cell r="BV55" t="str">
            <v>-</v>
          </cell>
          <cell r="BW55">
            <v>268</v>
          </cell>
          <cell r="BX55" t="str">
            <v>-</v>
          </cell>
          <cell r="BY55">
            <v>406</v>
          </cell>
          <cell r="BZ55" t="str">
            <v>-</v>
          </cell>
          <cell r="CA55">
            <v>34147216</v>
          </cell>
          <cell r="CB55" t="str">
            <v>-</v>
          </cell>
          <cell r="CC55">
            <v>584</v>
          </cell>
          <cell r="CD55" t="str">
            <v>-</v>
          </cell>
          <cell r="CE55">
            <v>376</v>
          </cell>
          <cell r="CF55" t="str">
            <v>-</v>
          </cell>
          <cell r="CG55">
            <v>0</v>
          </cell>
          <cell r="CH55" t="str">
            <v>-</v>
          </cell>
          <cell r="CI55">
            <v>104</v>
          </cell>
          <cell r="CJ55" t="str">
            <v>-</v>
          </cell>
          <cell r="CK55">
            <v>16</v>
          </cell>
          <cell r="CL55" t="str">
            <v>-</v>
          </cell>
          <cell r="CM55">
            <v>6133190</v>
          </cell>
          <cell r="CN55" t="str">
            <v>-</v>
          </cell>
          <cell r="CO55">
            <v>40280406</v>
          </cell>
          <cell r="CP55" t="str">
            <v>-</v>
          </cell>
          <cell r="CQ55">
            <v>0</v>
          </cell>
          <cell r="CR55" t="str">
            <v>-</v>
          </cell>
          <cell r="CS55">
            <v>-26</v>
          </cell>
          <cell r="CT55" t="str">
            <v>-</v>
          </cell>
          <cell r="CU55">
            <v>483</v>
          </cell>
          <cell r="CV55">
            <v>245</v>
          </cell>
          <cell r="CW55">
            <v>179</v>
          </cell>
          <cell r="CX55">
            <v>146</v>
          </cell>
          <cell r="CY55">
            <v>97</v>
          </cell>
          <cell r="CZ55">
            <v>78</v>
          </cell>
          <cell r="DA55">
            <v>109</v>
          </cell>
          <cell r="DB55">
            <v>62</v>
          </cell>
          <cell r="DC55">
            <v>39</v>
          </cell>
          <cell r="DD55">
            <v>39</v>
          </cell>
          <cell r="DE55">
            <v>48</v>
          </cell>
          <cell r="DF55">
            <v>55</v>
          </cell>
          <cell r="DG55">
            <v>196</v>
          </cell>
          <cell r="DH55">
            <v>156</v>
          </cell>
          <cell r="DI55">
            <v>16</v>
          </cell>
          <cell r="DJ55" t="str">
            <v>-</v>
          </cell>
          <cell r="DK55">
            <v>320</v>
          </cell>
          <cell r="DL55" t="str">
            <v>-</v>
          </cell>
          <cell r="DM55">
            <v>502</v>
          </cell>
          <cell r="DN55" t="str">
            <v>-</v>
          </cell>
          <cell r="DO55">
            <v>349</v>
          </cell>
          <cell r="DP55" t="str">
            <v>-</v>
          </cell>
          <cell r="DQ55">
            <v>0</v>
          </cell>
          <cell r="DR55" t="str">
            <v>-</v>
          </cell>
          <cell r="DS55">
            <v>103</v>
          </cell>
          <cell r="DT55" t="str">
            <v>-</v>
          </cell>
          <cell r="DU55">
            <v>16</v>
          </cell>
          <cell r="DV55" t="str">
            <v>-</v>
          </cell>
          <cell r="DW55">
            <v>0</v>
          </cell>
          <cell r="DX55" t="str">
            <v>-</v>
          </cell>
          <cell r="DY55">
            <v>23</v>
          </cell>
          <cell r="DZ55">
            <v>44</v>
          </cell>
          <cell r="EA55">
            <v>22</v>
          </cell>
          <cell r="EB55" t="str">
            <v>-</v>
          </cell>
          <cell r="EC55">
            <v>50</v>
          </cell>
          <cell r="ED55" t="str">
            <v>-</v>
          </cell>
          <cell r="EE55">
            <v>7</v>
          </cell>
          <cell r="EF55" t="str">
            <v>-</v>
          </cell>
          <cell r="EG55">
            <v>30</v>
          </cell>
        </row>
        <row r="56">
          <cell r="C56">
            <v>700000133</v>
          </cell>
          <cell r="D56" t="str">
            <v>SECTOR INSPIRACIÓN VANESA</v>
          </cell>
          <cell r="E56">
            <v>2025</v>
          </cell>
          <cell r="F56">
            <v>202516</v>
          </cell>
          <cell r="G56">
            <v>1112</v>
          </cell>
          <cell r="H56">
            <v>1252</v>
          </cell>
          <cell r="I56">
            <v>489</v>
          </cell>
          <cell r="J56" t="str">
            <v>-</v>
          </cell>
          <cell r="K56">
            <v>-51</v>
          </cell>
          <cell r="L56">
            <v>7</v>
          </cell>
          <cell r="M56">
            <v>638</v>
          </cell>
          <cell r="N56">
            <v>751</v>
          </cell>
          <cell r="O56">
            <v>0</v>
          </cell>
          <cell r="P56" t="str">
            <v>-</v>
          </cell>
          <cell r="Q56">
            <v>0</v>
          </cell>
          <cell r="R56" t="str">
            <v>-</v>
          </cell>
          <cell r="S56">
            <v>0</v>
          </cell>
          <cell r="T56" t="str">
            <v>-</v>
          </cell>
          <cell r="U56">
            <v>638</v>
          </cell>
          <cell r="V56" t="str">
            <v>-</v>
          </cell>
          <cell r="W56">
            <v>0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550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267</v>
          </cell>
          <cell r="AH56" t="str">
            <v>-</v>
          </cell>
          <cell r="AI56" t="str">
            <v>-</v>
          </cell>
          <cell r="AJ56" t="str">
            <v>-</v>
          </cell>
          <cell r="AK56">
            <v>88</v>
          </cell>
          <cell r="AL56" t="str">
            <v>-</v>
          </cell>
          <cell r="AM56">
            <v>57.374100719424462</v>
          </cell>
          <cell r="AN56">
            <v>64.099999999999994</v>
          </cell>
          <cell r="AO56">
            <v>179</v>
          </cell>
          <cell r="AP56" t="str">
            <v>-</v>
          </cell>
          <cell r="AQ56">
            <v>244</v>
          </cell>
          <cell r="AR56" t="str">
            <v>-</v>
          </cell>
          <cell r="AS56">
            <v>0</v>
          </cell>
          <cell r="AT56" t="str">
            <v>-</v>
          </cell>
          <cell r="AU56">
            <v>110</v>
          </cell>
          <cell r="AV56" t="str">
            <v>-</v>
          </cell>
          <cell r="AW56">
            <v>17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580</v>
          </cell>
          <cell r="BB56">
            <v>646</v>
          </cell>
          <cell r="BC56">
            <v>52.158273381294961</v>
          </cell>
          <cell r="BD56">
            <v>55.2</v>
          </cell>
          <cell r="BE56" t="str">
            <v>-</v>
          </cell>
          <cell r="BF56" t="str">
            <v>-</v>
          </cell>
          <cell r="BG56">
            <v>555269.04</v>
          </cell>
          <cell r="BH56">
            <v>587948</v>
          </cell>
          <cell r="BI56">
            <v>354261648</v>
          </cell>
          <cell r="BJ56">
            <v>441549181</v>
          </cell>
          <cell r="BK56">
            <v>354261648</v>
          </cell>
          <cell r="BL56" t="str">
            <v>-</v>
          </cell>
          <cell r="BM56">
            <v>0</v>
          </cell>
          <cell r="BN56" t="str">
            <v>-</v>
          </cell>
          <cell r="BO56">
            <v>307563970</v>
          </cell>
          <cell r="BP56" t="str">
            <v>-</v>
          </cell>
          <cell r="BQ56">
            <v>0</v>
          </cell>
          <cell r="BR56" t="str">
            <v>-</v>
          </cell>
          <cell r="BS56">
            <v>625</v>
          </cell>
          <cell r="BT56" t="str">
            <v>-</v>
          </cell>
          <cell r="BU56">
            <v>307563970</v>
          </cell>
          <cell r="BV56" t="str">
            <v>-</v>
          </cell>
          <cell r="BW56">
            <v>325</v>
          </cell>
          <cell r="BX56" t="str">
            <v>-</v>
          </cell>
          <cell r="BY56">
            <v>298</v>
          </cell>
          <cell r="BZ56" t="str">
            <v>-</v>
          </cell>
          <cell r="CA56">
            <v>38009150</v>
          </cell>
          <cell r="CB56" t="str">
            <v>-</v>
          </cell>
          <cell r="CC56">
            <v>459</v>
          </cell>
          <cell r="CD56" t="str">
            <v>-</v>
          </cell>
          <cell r="CE56">
            <v>374</v>
          </cell>
          <cell r="CF56" t="str">
            <v>-</v>
          </cell>
          <cell r="CG56">
            <v>0</v>
          </cell>
          <cell r="CH56" t="str">
            <v>-</v>
          </cell>
          <cell r="CI56">
            <v>125</v>
          </cell>
          <cell r="CJ56" t="str">
            <v>-</v>
          </cell>
          <cell r="CK56">
            <v>17</v>
          </cell>
          <cell r="CL56" t="str">
            <v>-</v>
          </cell>
          <cell r="CM56">
            <v>8688528</v>
          </cell>
          <cell r="CN56" t="str">
            <v>-</v>
          </cell>
          <cell r="CO56">
            <v>46697678</v>
          </cell>
          <cell r="CP56" t="str">
            <v>-</v>
          </cell>
          <cell r="CQ56">
            <v>0</v>
          </cell>
          <cell r="CR56" t="str">
            <v>-</v>
          </cell>
          <cell r="CS56">
            <v>-22</v>
          </cell>
          <cell r="CT56" t="str">
            <v>-</v>
          </cell>
          <cell r="CU56">
            <v>273</v>
          </cell>
          <cell r="CV56">
            <v>212</v>
          </cell>
          <cell r="CW56">
            <v>133</v>
          </cell>
          <cell r="CX56">
            <v>140</v>
          </cell>
          <cell r="CY56">
            <v>68</v>
          </cell>
          <cell r="CZ56">
            <v>57</v>
          </cell>
          <cell r="DA56">
            <v>81</v>
          </cell>
          <cell r="DB56">
            <v>72</v>
          </cell>
          <cell r="DC56">
            <v>43</v>
          </cell>
          <cell r="DD56">
            <v>36</v>
          </cell>
          <cell r="DE56">
            <v>37</v>
          </cell>
          <cell r="DF56">
            <v>33</v>
          </cell>
          <cell r="DG56">
            <v>161</v>
          </cell>
          <cell r="DH56">
            <v>141</v>
          </cell>
          <cell r="DI56">
            <v>20</v>
          </cell>
          <cell r="DJ56" t="str">
            <v>-</v>
          </cell>
          <cell r="DK56">
            <v>223</v>
          </cell>
          <cell r="DL56" t="str">
            <v>-</v>
          </cell>
          <cell r="DM56">
            <v>400</v>
          </cell>
          <cell r="DN56" t="str">
            <v>-</v>
          </cell>
          <cell r="DO56">
            <v>350</v>
          </cell>
          <cell r="DP56" t="str">
            <v>-</v>
          </cell>
          <cell r="DQ56">
            <v>0</v>
          </cell>
          <cell r="DR56" t="str">
            <v>-</v>
          </cell>
          <cell r="DS56">
            <v>122</v>
          </cell>
          <cell r="DT56" t="str">
            <v>-</v>
          </cell>
          <cell r="DU56">
            <v>17</v>
          </cell>
          <cell r="DV56" t="str">
            <v>-</v>
          </cell>
          <cell r="DW56">
            <v>0</v>
          </cell>
          <cell r="DX56" t="str">
            <v>-</v>
          </cell>
          <cell r="DY56">
            <v>26</v>
          </cell>
          <cell r="DZ56">
            <v>53</v>
          </cell>
          <cell r="EA56">
            <v>14</v>
          </cell>
          <cell r="EB56" t="str">
            <v>-</v>
          </cell>
          <cell r="EC56">
            <v>50</v>
          </cell>
          <cell r="ED56" t="str">
            <v>-</v>
          </cell>
          <cell r="EE56">
            <v>6</v>
          </cell>
          <cell r="EF56" t="str">
            <v>-</v>
          </cell>
          <cell r="EG56">
            <v>32</v>
          </cell>
        </row>
        <row r="57">
          <cell r="C57">
            <v>700000135</v>
          </cell>
          <cell r="D57" t="str">
            <v>SECTOR PINO VIVIANA</v>
          </cell>
          <cell r="E57">
            <v>2025</v>
          </cell>
          <cell r="F57">
            <v>202516</v>
          </cell>
          <cell r="G57">
            <v>1989</v>
          </cell>
          <cell r="H57">
            <v>2039</v>
          </cell>
          <cell r="I57">
            <v>824</v>
          </cell>
          <cell r="J57" t="str">
            <v>-</v>
          </cell>
          <cell r="K57">
            <v>-121</v>
          </cell>
          <cell r="L57">
            <v>6</v>
          </cell>
          <cell r="M57">
            <v>466</v>
          </cell>
          <cell r="N57">
            <v>1380</v>
          </cell>
          <cell r="O57">
            <v>0</v>
          </cell>
          <cell r="P57" t="str">
            <v>-</v>
          </cell>
          <cell r="Q57">
            <v>1</v>
          </cell>
          <cell r="R57" t="str">
            <v>-</v>
          </cell>
          <cell r="S57">
            <v>3</v>
          </cell>
          <cell r="T57" t="str">
            <v>-</v>
          </cell>
          <cell r="U57">
            <v>464</v>
          </cell>
          <cell r="V57" t="str">
            <v>-</v>
          </cell>
          <cell r="W57">
            <v>1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424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135</v>
          </cell>
          <cell r="AH57" t="str">
            <v>-</v>
          </cell>
          <cell r="AI57" t="str">
            <v>-</v>
          </cell>
          <cell r="AJ57" t="str">
            <v>-</v>
          </cell>
          <cell r="AK57">
            <v>42</v>
          </cell>
          <cell r="AL57" t="str">
            <v>-</v>
          </cell>
          <cell r="AM57">
            <v>23.428858722976369</v>
          </cell>
          <cell r="AN57">
            <v>64.8</v>
          </cell>
          <cell r="AO57">
            <v>93</v>
          </cell>
          <cell r="AP57" t="str">
            <v>-</v>
          </cell>
          <cell r="AQ57">
            <v>176</v>
          </cell>
          <cell r="AR57" t="str">
            <v>-</v>
          </cell>
          <cell r="AS57">
            <v>0</v>
          </cell>
          <cell r="AT57" t="str">
            <v>-</v>
          </cell>
          <cell r="AU57">
            <v>125</v>
          </cell>
          <cell r="AV57" t="str">
            <v>-</v>
          </cell>
          <cell r="AW57">
            <v>30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445</v>
          </cell>
          <cell r="BB57">
            <v>1201</v>
          </cell>
          <cell r="BC57">
            <v>22.373051784816493</v>
          </cell>
          <cell r="BD57">
            <v>56.4</v>
          </cell>
          <cell r="BE57" t="str">
            <v>-</v>
          </cell>
          <cell r="BF57" t="str">
            <v>-</v>
          </cell>
          <cell r="BG57">
            <v>627920.57999999996</v>
          </cell>
          <cell r="BH57">
            <v>562213</v>
          </cell>
          <cell r="BI57">
            <v>292610990</v>
          </cell>
          <cell r="BJ57">
            <v>775853326</v>
          </cell>
          <cell r="BK57">
            <v>291303413</v>
          </cell>
          <cell r="BL57" t="str">
            <v>-</v>
          </cell>
          <cell r="BM57">
            <v>1307577</v>
          </cell>
          <cell r="BN57" t="str">
            <v>-</v>
          </cell>
          <cell r="BO57">
            <v>255311902</v>
          </cell>
          <cell r="BP57" t="str">
            <v>-</v>
          </cell>
          <cell r="BQ57">
            <v>1307577</v>
          </cell>
          <cell r="BR57" t="str">
            <v>-</v>
          </cell>
          <cell r="BS57">
            <v>456</v>
          </cell>
          <cell r="BT57" t="str">
            <v>-</v>
          </cell>
          <cell r="BU57">
            <v>254004325</v>
          </cell>
          <cell r="BV57" t="str">
            <v>-</v>
          </cell>
          <cell r="BW57">
            <v>227</v>
          </cell>
          <cell r="BX57" t="str">
            <v>-</v>
          </cell>
          <cell r="BY57">
            <v>590</v>
          </cell>
          <cell r="BZ57" t="str">
            <v>-</v>
          </cell>
          <cell r="CA57">
            <v>31598592</v>
          </cell>
          <cell r="CB57" t="str">
            <v>-</v>
          </cell>
          <cell r="CC57">
            <v>831</v>
          </cell>
          <cell r="CD57" t="str">
            <v>-</v>
          </cell>
          <cell r="CE57">
            <v>586</v>
          </cell>
          <cell r="CF57" t="str">
            <v>-</v>
          </cell>
          <cell r="CG57">
            <v>0</v>
          </cell>
          <cell r="CH57" t="str">
            <v>-</v>
          </cell>
          <cell r="CI57">
            <v>234</v>
          </cell>
          <cell r="CJ57" t="str">
            <v>-</v>
          </cell>
          <cell r="CK57">
            <v>37</v>
          </cell>
          <cell r="CL57" t="str">
            <v>-</v>
          </cell>
          <cell r="CM57">
            <v>5700496</v>
          </cell>
          <cell r="CN57" t="str">
            <v>-</v>
          </cell>
          <cell r="CO57">
            <v>37299088</v>
          </cell>
          <cell r="CP57" t="str">
            <v>-</v>
          </cell>
          <cell r="CQ57">
            <v>0</v>
          </cell>
          <cell r="CR57" t="str">
            <v>-</v>
          </cell>
          <cell r="CS57">
            <v>-61</v>
          </cell>
          <cell r="CT57" t="str">
            <v>-</v>
          </cell>
          <cell r="CU57">
            <v>928</v>
          </cell>
          <cell r="CV57">
            <v>376</v>
          </cell>
          <cell r="CW57">
            <v>412</v>
          </cell>
          <cell r="CX57">
            <v>279</v>
          </cell>
          <cell r="CY57">
            <v>183</v>
          </cell>
          <cell r="CZ57">
            <v>125</v>
          </cell>
          <cell r="DA57">
            <v>136</v>
          </cell>
          <cell r="DB57">
            <v>83</v>
          </cell>
          <cell r="DC57">
            <v>92</v>
          </cell>
          <cell r="DD57">
            <v>67</v>
          </cell>
          <cell r="DE57">
            <v>61</v>
          </cell>
          <cell r="DF57">
            <v>53</v>
          </cell>
          <cell r="DG57">
            <v>289</v>
          </cell>
          <cell r="DH57">
            <v>203</v>
          </cell>
          <cell r="DI57">
            <v>10</v>
          </cell>
          <cell r="DJ57" t="str">
            <v>-</v>
          </cell>
          <cell r="DK57">
            <v>464</v>
          </cell>
          <cell r="DL57" t="str">
            <v>-</v>
          </cell>
          <cell r="DM57">
            <v>701</v>
          </cell>
          <cell r="DN57" t="str">
            <v>-</v>
          </cell>
          <cell r="DO57">
            <v>556</v>
          </cell>
          <cell r="DP57" t="str">
            <v>-</v>
          </cell>
          <cell r="DQ57">
            <v>0</v>
          </cell>
          <cell r="DR57" t="str">
            <v>-</v>
          </cell>
          <cell r="DS57">
            <v>232</v>
          </cell>
          <cell r="DT57" t="str">
            <v>-</v>
          </cell>
          <cell r="DU57">
            <v>36</v>
          </cell>
          <cell r="DV57" t="str">
            <v>-</v>
          </cell>
          <cell r="DW57">
            <v>0</v>
          </cell>
          <cell r="DX57" t="str">
            <v>-</v>
          </cell>
          <cell r="DY57">
            <v>12</v>
          </cell>
          <cell r="DZ57">
            <v>83</v>
          </cell>
          <cell r="EA57">
            <v>22</v>
          </cell>
          <cell r="EB57" t="str">
            <v>-</v>
          </cell>
          <cell r="EC57">
            <v>42.307692307692307</v>
          </cell>
          <cell r="ED57" t="str">
            <v>-</v>
          </cell>
          <cell r="EE57">
            <v>2</v>
          </cell>
          <cell r="EF57" t="str">
            <v>-</v>
          </cell>
          <cell r="EG57">
            <v>9</v>
          </cell>
        </row>
        <row r="58">
          <cell r="C58">
            <v>700000137</v>
          </cell>
          <cell r="D58" t="str">
            <v>SECTOR CAÑAHUATE ESPERANZA</v>
          </cell>
          <cell r="E58">
            <v>2025</v>
          </cell>
          <cell r="F58">
            <v>202516</v>
          </cell>
          <cell r="G58">
            <v>1323</v>
          </cell>
          <cell r="H58">
            <v>1402</v>
          </cell>
          <cell r="I58">
            <v>656</v>
          </cell>
          <cell r="J58" t="str">
            <v>-</v>
          </cell>
          <cell r="K58">
            <v>-91</v>
          </cell>
          <cell r="L58">
            <v>6</v>
          </cell>
          <cell r="M58">
            <v>406</v>
          </cell>
          <cell r="N58">
            <v>920</v>
          </cell>
          <cell r="O58">
            <v>0</v>
          </cell>
          <cell r="P58" t="str">
            <v>-</v>
          </cell>
          <cell r="Q58">
            <v>0</v>
          </cell>
          <cell r="R58" t="str">
            <v>-</v>
          </cell>
          <cell r="S58">
            <v>0</v>
          </cell>
          <cell r="T58" t="str">
            <v>-</v>
          </cell>
          <cell r="U58">
            <v>406</v>
          </cell>
          <cell r="V58" t="str">
            <v>-</v>
          </cell>
          <cell r="W58">
            <v>0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355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142</v>
          </cell>
          <cell r="AH58" t="str">
            <v>-</v>
          </cell>
          <cell r="AI58" t="str">
            <v>-</v>
          </cell>
          <cell r="AJ58" t="str">
            <v>-</v>
          </cell>
          <cell r="AK58">
            <v>51</v>
          </cell>
          <cell r="AL58" t="str">
            <v>-</v>
          </cell>
          <cell r="AM58">
            <v>30.687830687830687</v>
          </cell>
          <cell r="AN58">
            <v>64.8</v>
          </cell>
          <cell r="AO58">
            <v>91</v>
          </cell>
          <cell r="AP58" t="str">
            <v>-</v>
          </cell>
          <cell r="AQ58">
            <v>134</v>
          </cell>
          <cell r="AR58" t="str">
            <v>-</v>
          </cell>
          <cell r="AS58">
            <v>0</v>
          </cell>
          <cell r="AT58" t="str">
            <v>-</v>
          </cell>
          <cell r="AU58">
            <v>99</v>
          </cell>
          <cell r="AV58" t="str">
            <v>-</v>
          </cell>
          <cell r="AW58">
            <v>31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367</v>
          </cell>
          <cell r="BB58">
            <v>794</v>
          </cell>
          <cell r="BC58">
            <v>27.739984882842027</v>
          </cell>
          <cell r="BD58">
            <v>55.9</v>
          </cell>
          <cell r="BE58" t="str">
            <v>-</v>
          </cell>
          <cell r="BF58" t="str">
            <v>-</v>
          </cell>
          <cell r="BG58">
            <v>618061.84</v>
          </cell>
          <cell r="BH58">
            <v>599743</v>
          </cell>
          <cell r="BI58">
            <v>250933107</v>
          </cell>
          <cell r="BJ58">
            <v>551763402</v>
          </cell>
          <cell r="BK58">
            <v>250933107</v>
          </cell>
          <cell r="BL58" t="str">
            <v>-</v>
          </cell>
          <cell r="BM58">
            <v>0</v>
          </cell>
          <cell r="BN58" t="str">
            <v>-</v>
          </cell>
          <cell r="BO58">
            <v>224621255</v>
          </cell>
          <cell r="BP58" t="str">
            <v>-</v>
          </cell>
          <cell r="BQ58">
            <v>0</v>
          </cell>
          <cell r="BR58" t="str">
            <v>-</v>
          </cell>
          <cell r="BS58">
            <v>395</v>
          </cell>
          <cell r="BT58" t="str">
            <v>-</v>
          </cell>
          <cell r="BU58">
            <v>224621255</v>
          </cell>
          <cell r="BV58" t="str">
            <v>-</v>
          </cell>
          <cell r="BW58">
            <v>168</v>
          </cell>
          <cell r="BX58" t="str">
            <v>-</v>
          </cell>
          <cell r="BY58">
            <v>306</v>
          </cell>
          <cell r="BZ58" t="str">
            <v>-</v>
          </cell>
          <cell r="CA58">
            <v>22420001</v>
          </cell>
          <cell r="CB58" t="str">
            <v>-</v>
          </cell>
          <cell r="CC58">
            <v>513</v>
          </cell>
          <cell r="CD58" t="str">
            <v>-</v>
          </cell>
          <cell r="CE58">
            <v>441</v>
          </cell>
          <cell r="CF58" t="str">
            <v>-</v>
          </cell>
          <cell r="CG58">
            <v>0</v>
          </cell>
          <cell r="CH58" t="str">
            <v>-</v>
          </cell>
          <cell r="CI58">
            <v>207</v>
          </cell>
          <cell r="CJ58" t="str">
            <v>-</v>
          </cell>
          <cell r="CK58">
            <v>42</v>
          </cell>
          <cell r="CL58" t="str">
            <v>-</v>
          </cell>
          <cell r="CM58">
            <v>3891851</v>
          </cell>
          <cell r="CN58" t="str">
            <v>-</v>
          </cell>
          <cell r="CO58">
            <v>26311852</v>
          </cell>
          <cell r="CP58" t="str">
            <v>-</v>
          </cell>
          <cell r="CQ58">
            <v>0</v>
          </cell>
          <cell r="CR58" t="str">
            <v>-</v>
          </cell>
          <cell r="CS58">
            <v>-22</v>
          </cell>
          <cell r="CT58" t="str">
            <v>-</v>
          </cell>
          <cell r="CU58">
            <v>622</v>
          </cell>
          <cell r="CV58">
            <v>248</v>
          </cell>
          <cell r="CW58">
            <v>196</v>
          </cell>
          <cell r="CX58">
            <v>160</v>
          </cell>
          <cell r="CY58">
            <v>99</v>
          </cell>
          <cell r="CZ58">
            <v>82</v>
          </cell>
          <cell r="DA58">
            <v>110</v>
          </cell>
          <cell r="DB58">
            <v>78</v>
          </cell>
          <cell r="DC58">
            <v>41</v>
          </cell>
          <cell r="DD58">
            <v>32</v>
          </cell>
          <cell r="DE58">
            <v>35</v>
          </cell>
          <cell r="DF58">
            <v>31</v>
          </cell>
          <cell r="DG58">
            <v>186</v>
          </cell>
          <cell r="DH58">
            <v>141</v>
          </cell>
          <cell r="DI58">
            <v>12</v>
          </cell>
          <cell r="DJ58" t="str">
            <v>-</v>
          </cell>
          <cell r="DK58">
            <v>226</v>
          </cell>
          <cell r="DL58" t="str">
            <v>-</v>
          </cell>
          <cell r="DM58">
            <v>441</v>
          </cell>
          <cell r="DN58" t="str">
            <v>-</v>
          </cell>
          <cell r="DO58">
            <v>411</v>
          </cell>
          <cell r="DP58" t="str">
            <v>-</v>
          </cell>
          <cell r="DQ58">
            <v>0</v>
          </cell>
          <cell r="DR58" t="str">
            <v>-</v>
          </cell>
          <cell r="DS58">
            <v>203</v>
          </cell>
          <cell r="DT58" t="str">
            <v>-</v>
          </cell>
          <cell r="DU58">
            <v>42</v>
          </cell>
          <cell r="DV58" t="str">
            <v>-</v>
          </cell>
          <cell r="DW58">
            <v>0</v>
          </cell>
          <cell r="DX58" t="str">
            <v>-</v>
          </cell>
          <cell r="DY58">
            <v>13</v>
          </cell>
          <cell r="DZ58">
            <v>54</v>
          </cell>
          <cell r="EA58">
            <v>11</v>
          </cell>
          <cell r="EB58" t="str">
            <v>-</v>
          </cell>
          <cell r="EC58">
            <v>37.931034482758619</v>
          </cell>
          <cell r="ED58" t="str">
            <v>-</v>
          </cell>
          <cell r="EE58">
            <v>1</v>
          </cell>
          <cell r="EF58" t="str">
            <v>-</v>
          </cell>
          <cell r="EG58">
            <v>26</v>
          </cell>
        </row>
        <row r="59">
          <cell r="C59">
            <v>700000138</v>
          </cell>
          <cell r="D59" t="str">
            <v>SECTOR FLOR AMARILLO MARIA FERNANDA</v>
          </cell>
          <cell r="E59">
            <v>2025</v>
          </cell>
          <cell r="F59">
            <v>202516</v>
          </cell>
          <cell r="G59">
            <v>0</v>
          </cell>
          <cell r="H59" t="str">
            <v>-</v>
          </cell>
          <cell r="I59">
            <v>0</v>
          </cell>
          <cell r="J59" t="str">
            <v>-</v>
          </cell>
          <cell r="K59">
            <v>0</v>
          </cell>
          <cell r="L59" t="str">
            <v>-</v>
          </cell>
          <cell r="M59">
            <v>0</v>
          </cell>
          <cell r="N59" t="str">
            <v>-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0</v>
          </cell>
          <cell r="T59" t="str">
            <v>-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0</v>
          </cell>
          <cell r="AH59" t="str">
            <v>-</v>
          </cell>
          <cell r="AI59" t="str">
            <v>-</v>
          </cell>
          <cell r="AJ59" t="str">
            <v>-</v>
          </cell>
          <cell r="AK59">
            <v>0</v>
          </cell>
          <cell r="AL59" t="str">
            <v>-</v>
          </cell>
          <cell r="AM59">
            <v>0</v>
          </cell>
          <cell r="AN59" t="str">
            <v>-</v>
          </cell>
          <cell r="AO59">
            <v>0</v>
          </cell>
          <cell r="AP59" t="str">
            <v>-</v>
          </cell>
          <cell r="AQ59">
            <v>0</v>
          </cell>
          <cell r="AR59" t="str">
            <v>-</v>
          </cell>
          <cell r="AS59">
            <v>0</v>
          </cell>
          <cell r="AT59" t="str">
            <v>-</v>
          </cell>
          <cell r="AU59">
            <v>0</v>
          </cell>
          <cell r="AV59" t="str">
            <v>-</v>
          </cell>
          <cell r="AW59">
            <v>0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0</v>
          </cell>
          <cell r="BB59" t="str">
            <v>-</v>
          </cell>
          <cell r="BC59">
            <v>0</v>
          </cell>
          <cell r="BD59" t="str">
            <v>-</v>
          </cell>
          <cell r="BE59" t="str">
            <v>-</v>
          </cell>
          <cell r="BF59" t="str">
            <v>-</v>
          </cell>
          <cell r="BG59">
            <v>0</v>
          </cell>
          <cell r="BH59" t="str">
            <v>-</v>
          </cell>
          <cell r="BI59">
            <v>0</v>
          </cell>
          <cell r="BJ59" t="str">
            <v>-</v>
          </cell>
          <cell r="BK59">
            <v>0</v>
          </cell>
          <cell r="BL59" t="str">
            <v>-</v>
          </cell>
          <cell r="BM59">
            <v>0</v>
          </cell>
          <cell r="BN59" t="str">
            <v>-</v>
          </cell>
          <cell r="BO59">
            <v>0</v>
          </cell>
          <cell r="BP59" t="str">
            <v>-</v>
          </cell>
          <cell r="BQ59">
            <v>0</v>
          </cell>
          <cell r="BR59" t="str">
            <v>-</v>
          </cell>
          <cell r="BS59">
            <v>0</v>
          </cell>
          <cell r="BT59" t="str">
            <v>-</v>
          </cell>
          <cell r="BU59">
            <v>0</v>
          </cell>
          <cell r="BV59" t="str">
            <v>-</v>
          </cell>
          <cell r="BW59">
            <v>0</v>
          </cell>
          <cell r="BX59" t="str">
            <v>-</v>
          </cell>
          <cell r="BY59">
            <v>0</v>
          </cell>
          <cell r="BZ59" t="str">
            <v>-</v>
          </cell>
          <cell r="CA59">
            <v>0</v>
          </cell>
          <cell r="CB59" t="str">
            <v>-</v>
          </cell>
          <cell r="CC59">
            <v>0</v>
          </cell>
          <cell r="CD59" t="str">
            <v>-</v>
          </cell>
          <cell r="CE59">
            <v>0</v>
          </cell>
          <cell r="CF59" t="str">
            <v>-</v>
          </cell>
          <cell r="CG59">
            <v>0</v>
          </cell>
          <cell r="CH59" t="str">
            <v>-</v>
          </cell>
          <cell r="CI59">
            <v>0</v>
          </cell>
          <cell r="CJ59" t="str">
            <v>-</v>
          </cell>
          <cell r="CK59">
            <v>0</v>
          </cell>
          <cell r="CL59" t="str">
            <v>-</v>
          </cell>
          <cell r="CM59">
            <v>0</v>
          </cell>
          <cell r="CN59" t="str">
            <v>-</v>
          </cell>
          <cell r="CO59">
            <v>0</v>
          </cell>
          <cell r="CP59" t="str">
            <v>-</v>
          </cell>
          <cell r="CQ59">
            <v>0</v>
          </cell>
          <cell r="CR59" t="str">
            <v>-</v>
          </cell>
          <cell r="CS59">
            <v>0</v>
          </cell>
          <cell r="CT59" t="str">
            <v>-</v>
          </cell>
          <cell r="CU59">
            <v>0</v>
          </cell>
          <cell r="CV59" t="str">
            <v>-</v>
          </cell>
          <cell r="CW59">
            <v>0</v>
          </cell>
          <cell r="CX59" t="str">
            <v>-</v>
          </cell>
          <cell r="CY59">
            <v>0</v>
          </cell>
          <cell r="CZ59" t="str">
            <v>-</v>
          </cell>
          <cell r="DA59">
            <v>0</v>
          </cell>
          <cell r="DB59" t="str">
            <v>-</v>
          </cell>
          <cell r="DC59">
            <v>0</v>
          </cell>
          <cell r="DD59" t="str">
            <v>-</v>
          </cell>
          <cell r="DE59">
            <v>0</v>
          </cell>
          <cell r="DF59" t="str">
            <v>-</v>
          </cell>
          <cell r="DG59">
            <v>0</v>
          </cell>
          <cell r="DH59" t="str">
            <v>-</v>
          </cell>
          <cell r="DI59">
            <v>0</v>
          </cell>
          <cell r="DJ59" t="str">
            <v>-</v>
          </cell>
          <cell r="DK59">
            <v>0</v>
          </cell>
          <cell r="DL59" t="str">
            <v>-</v>
          </cell>
          <cell r="DM59">
            <v>0</v>
          </cell>
          <cell r="DN59" t="str">
            <v>-</v>
          </cell>
          <cell r="DO59">
            <v>0</v>
          </cell>
          <cell r="DP59" t="str">
            <v>-</v>
          </cell>
          <cell r="DQ59">
            <v>0</v>
          </cell>
          <cell r="DR59" t="str">
            <v>-</v>
          </cell>
          <cell r="DS59">
            <v>0</v>
          </cell>
          <cell r="DT59" t="str">
            <v>-</v>
          </cell>
          <cell r="DU59">
            <v>0</v>
          </cell>
          <cell r="DV59" t="str">
            <v>-</v>
          </cell>
          <cell r="DW59">
            <v>0</v>
          </cell>
          <cell r="DX59" t="str">
            <v>-</v>
          </cell>
          <cell r="DY59">
            <v>0</v>
          </cell>
          <cell r="DZ59" t="str">
            <v>-</v>
          </cell>
          <cell r="EA59">
            <v>0</v>
          </cell>
          <cell r="EB59" t="str">
            <v>-</v>
          </cell>
          <cell r="EC59">
            <v>0</v>
          </cell>
          <cell r="ED59" t="str">
            <v>-</v>
          </cell>
          <cell r="EE59">
            <v>0</v>
          </cell>
          <cell r="EF59" t="str">
            <v>-</v>
          </cell>
          <cell r="EG59">
            <v>0</v>
          </cell>
        </row>
        <row r="60">
          <cell r="C60">
            <v>700000139</v>
          </cell>
          <cell r="D60" t="str">
            <v>SECTOR CACAO DIANA</v>
          </cell>
          <cell r="E60">
            <v>2025</v>
          </cell>
          <cell r="F60">
            <v>202516</v>
          </cell>
          <cell r="G60">
            <v>1721</v>
          </cell>
          <cell r="H60">
            <v>1997</v>
          </cell>
          <cell r="I60">
            <v>790</v>
          </cell>
          <cell r="J60" t="str">
            <v>-</v>
          </cell>
          <cell r="K60">
            <v>-161</v>
          </cell>
          <cell r="L60">
            <v>6</v>
          </cell>
          <cell r="M60">
            <v>366</v>
          </cell>
          <cell r="N60">
            <v>1223</v>
          </cell>
          <cell r="O60">
            <v>0</v>
          </cell>
          <cell r="P60" t="str">
            <v>-</v>
          </cell>
          <cell r="Q60">
            <v>0</v>
          </cell>
          <cell r="R60" t="str">
            <v>-</v>
          </cell>
          <cell r="S60">
            <v>4</v>
          </cell>
          <cell r="T60" t="str">
            <v>-</v>
          </cell>
          <cell r="U60">
            <v>365</v>
          </cell>
          <cell r="V60" t="str">
            <v>-</v>
          </cell>
          <cell r="W60">
            <v>1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332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118</v>
          </cell>
          <cell r="AH60" t="str">
            <v>-</v>
          </cell>
          <cell r="AI60" t="str">
            <v>-</v>
          </cell>
          <cell r="AJ60" t="str">
            <v>-</v>
          </cell>
          <cell r="AK60">
            <v>34</v>
          </cell>
          <cell r="AL60" t="str">
            <v>-</v>
          </cell>
          <cell r="AM60">
            <v>21.26670540383498</v>
          </cell>
          <cell r="AN60">
            <v>64.8</v>
          </cell>
          <cell r="AO60">
            <v>84</v>
          </cell>
          <cell r="AP60" t="str">
            <v>-</v>
          </cell>
          <cell r="AQ60">
            <v>141</v>
          </cell>
          <cell r="AR60" t="str">
            <v>-</v>
          </cell>
          <cell r="AS60">
            <v>0</v>
          </cell>
          <cell r="AT60" t="str">
            <v>-</v>
          </cell>
          <cell r="AU60">
            <v>87</v>
          </cell>
          <cell r="AV60" t="str">
            <v>-</v>
          </cell>
          <cell r="AW60">
            <v>20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343</v>
          </cell>
          <cell r="BB60">
            <v>1055</v>
          </cell>
          <cell r="BC60">
            <v>19.930273097036608</v>
          </cell>
          <cell r="BD60">
            <v>55.9</v>
          </cell>
          <cell r="BE60" t="str">
            <v>-</v>
          </cell>
          <cell r="BF60" t="str">
            <v>-</v>
          </cell>
          <cell r="BG60">
            <v>572265.64</v>
          </cell>
          <cell r="BH60">
            <v>593881</v>
          </cell>
          <cell r="BI60">
            <v>209449226</v>
          </cell>
          <cell r="BJ60">
            <v>726316753</v>
          </cell>
          <cell r="BK60">
            <v>208799733</v>
          </cell>
          <cell r="BL60" t="str">
            <v>-</v>
          </cell>
          <cell r="BM60">
            <v>649493</v>
          </cell>
          <cell r="BN60" t="str">
            <v>-</v>
          </cell>
          <cell r="BO60">
            <v>176530941</v>
          </cell>
          <cell r="BP60" t="str">
            <v>-</v>
          </cell>
          <cell r="BQ60">
            <v>649493</v>
          </cell>
          <cell r="BR60" t="str">
            <v>-</v>
          </cell>
          <cell r="BS60">
            <v>343</v>
          </cell>
          <cell r="BT60" t="str">
            <v>-</v>
          </cell>
          <cell r="BU60">
            <v>175881448</v>
          </cell>
          <cell r="BV60" t="str">
            <v>-</v>
          </cell>
          <cell r="BW60">
            <v>155</v>
          </cell>
          <cell r="BX60" t="str">
            <v>-</v>
          </cell>
          <cell r="BY60">
            <v>522</v>
          </cell>
          <cell r="BZ60" t="str">
            <v>-</v>
          </cell>
          <cell r="CA60">
            <v>29241763</v>
          </cell>
          <cell r="CB60" t="str">
            <v>-</v>
          </cell>
          <cell r="CC60">
            <v>669</v>
          </cell>
          <cell r="CD60" t="str">
            <v>-</v>
          </cell>
          <cell r="CE60">
            <v>616</v>
          </cell>
          <cell r="CF60" t="str">
            <v>-</v>
          </cell>
          <cell r="CG60">
            <v>0</v>
          </cell>
          <cell r="CH60" t="str">
            <v>-</v>
          </cell>
          <cell r="CI60">
            <v>203</v>
          </cell>
          <cell r="CJ60" t="str">
            <v>-</v>
          </cell>
          <cell r="CK60">
            <v>36</v>
          </cell>
          <cell r="CL60" t="str">
            <v>-</v>
          </cell>
          <cell r="CM60">
            <v>3676522</v>
          </cell>
          <cell r="CN60" t="str">
            <v>-</v>
          </cell>
          <cell r="CO60">
            <v>32918285</v>
          </cell>
          <cell r="CP60" t="str">
            <v>-</v>
          </cell>
          <cell r="CQ60">
            <v>0</v>
          </cell>
          <cell r="CR60" t="str">
            <v>-</v>
          </cell>
          <cell r="CS60">
            <v>-72</v>
          </cell>
          <cell r="CT60" t="str">
            <v>-</v>
          </cell>
          <cell r="CU60">
            <v>899</v>
          </cell>
          <cell r="CV60">
            <v>329</v>
          </cell>
          <cell r="CW60">
            <v>318</v>
          </cell>
          <cell r="CX60">
            <v>221</v>
          </cell>
          <cell r="CY60">
            <v>138</v>
          </cell>
          <cell r="CZ60">
            <v>93</v>
          </cell>
          <cell r="DA60">
            <v>168</v>
          </cell>
          <cell r="DB60">
            <v>115</v>
          </cell>
          <cell r="DC60">
            <v>81</v>
          </cell>
          <cell r="DD60">
            <v>64</v>
          </cell>
          <cell r="DE60">
            <v>76</v>
          </cell>
          <cell r="DF60">
            <v>65</v>
          </cell>
          <cell r="DG60">
            <v>325</v>
          </cell>
          <cell r="DH60">
            <v>244</v>
          </cell>
          <cell r="DI60">
            <v>3</v>
          </cell>
          <cell r="DJ60" t="str">
            <v>-</v>
          </cell>
          <cell r="DK60">
            <v>381</v>
          </cell>
          <cell r="DL60" t="str">
            <v>-</v>
          </cell>
          <cell r="DM60">
            <v>550</v>
          </cell>
          <cell r="DN60" t="str">
            <v>-</v>
          </cell>
          <cell r="DO60">
            <v>557</v>
          </cell>
          <cell r="DP60" t="str">
            <v>-</v>
          </cell>
          <cell r="DQ60">
            <v>0</v>
          </cell>
          <cell r="DR60" t="str">
            <v>-</v>
          </cell>
          <cell r="DS60">
            <v>197</v>
          </cell>
          <cell r="DT60" t="str">
            <v>-</v>
          </cell>
          <cell r="DU60">
            <v>36</v>
          </cell>
          <cell r="DV60" t="str">
            <v>-</v>
          </cell>
          <cell r="DW60">
            <v>0</v>
          </cell>
          <cell r="DX60" t="str">
            <v>-</v>
          </cell>
          <cell r="DY60">
            <v>4</v>
          </cell>
          <cell r="DZ60">
            <v>68</v>
          </cell>
          <cell r="EA60">
            <v>22</v>
          </cell>
          <cell r="EB60" t="str">
            <v>-</v>
          </cell>
          <cell r="EC60">
            <v>56.410256410256409</v>
          </cell>
          <cell r="ED60" t="str">
            <v>-</v>
          </cell>
          <cell r="EE60">
            <v>1</v>
          </cell>
          <cell r="EF60" t="str">
            <v>-</v>
          </cell>
          <cell r="EG60">
            <v>19</v>
          </cell>
        </row>
        <row r="61">
          <cell r="C61">
            <v>700000141</v>
          </cell>
          <cell r="D61" t="str">
            <v>SECTOR TALENTO MARIBEL</v>
          </cell>
          <cell r="E61">
            <v>2025</v>
          </cell>
          <cell r="F61">
            <v>202516</v>
          </cell>
          <cell r="G61">
            <v>0</v>
          </cell>
          <cell r="H61" t="str">
            <v>-</v>
          </cell>
          <cell r="I61">
            <v>0</v>
          </cell>
          <cell r="J61" t="str">
            <v>-</v>
          </cell>
          <cell r="K61">
            <v>-44</v>
          </cell>
          <cell r="L61" t="str">
            <v>-</v>
          </cell>
          <cell r="M61">
            <v>0</v>
          </cell>
          <cell r="N61" t="str">
            <v>-</v>
          </cell>
          <cell r="O61">
            <v>0</v>
          </cell>
          <cell r="P61" t="str">
            <v>-</v>
          </cell>
          <cell r="Q61">
            <v>0</v>
          </cell>
          <cell r="R61" t="str">
            <v>-</v>
          </cell>
          <cell r="S61">
            <v>0</v>
          </cell>
          <cell r="T61" t="str">
            <v>-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0</v>
          </cell>
          <cell r="AH61" t="str">
            <v>-</v>
          </cell>
          <cell r="AI61" t="str">
            <v>-</v>
          </cell>
          <cell r="AJ61" t="str">
            <v>-</v>
          </cell>
          <cell r="AK61">
            <v>0</v>
          </cell>
          <cell r="AL61" t="str">
            <v>-</v>
          </cell>
          <cell r="AM61">
            <v>0</v>
          </cell>
          <cell r="AN61" t="str">
            <v>-</v>
          </cell>
          <cell r="AO61">
            <v>0</v>
          </cell>
          <cell r="AP61" t="str">
            <v>-</v>
          </cell>
          <cell r="AQ61">
            <v>0</v>
          </cell>
          <cell r="AR61" t="str">
            <v>-</v>
          </cell>
          <cell r="AS61">
            <v>0</v>
          </cell>
          <cell r="AT61" t="str">
            <v>-</v>
          </cell>
          <cell r="AU61">
            <v>0</v>
          </cell>
          <cell r="AV61" t="str">
            <v>-</v>
          </cell>
          <cell r="AW61">
            <v>0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0</v>
          </cell>
          <cell r="BB61" t="str">
            <v>-</v>
          </cell>
          <cell r="BC61">
            <v>0</v>
          </cell>
          <cell r="BD61" t="str">
            <v>-</v>
          </cell>
          <cell r="BE61" t="str">
            <v>-</v>
          </cell>
          <cell r="BF61" t="str">
            <v>-</v>
          </cell>
          <cell r="BG61">
            <v>0</v>
          </cell>
          <cell r="BH61" t="str">
            <v>-</v>
          </cell>
          <cell r="BI61">
            <v>0</v>
          </cell>
          <cell r="BJ61" t="str">
            <v>-</v>
          </cell>
          <cell r="BK61">
            <v>0</v>
          </cell>
          <cell r="BL61" t="str">
            <v>-</v>
          </cell>
          <cell r="BM61">
            <v>0</v>
          </cell>
          <cell r="BN61" t="str">
            <v>-</v>
          </cell>
          <cell r="BO61">
            <v>0</v>
          </cell>
          <cell r="BP61" t="str">
            <v>-</v>
          </cell>
          <cell r="BQ61">
            <v>0</v>
          </cell>
          <cell r="BR61" t="str">
            <v>-</v>
          </cell>
          <cell r="BS61">
            <v>0</v>
          </cell>
          <cell r="BT61" t="str">
            <v>-</v>
          </cell>
          <cell r="BU61">
            <v>0</v>
          </cell>
          <cell r="BV61" t="str">
            <v>-</v>
          </cell>
          <cell r="BW61">
            <v>0</v>
          </cell>
          <cell r="BX61" t="str">
            <v>-</v>
          </cell>
          <cell r="BY61">
            <v>0</v>
          </cell>
          <cell r="BZ61" t="str">
            <v>-</v>
          </cell>
          <cell r="CA61">
            <v>0</v>
          </cell>
          <cell r="CB61" t="str">
            <v>-</v>
          </cell>
          <cell r="CC61">
            <v>0</v>
          </cell>
          <cell r="CD61" t="str">
            <v>-</v>
          </cell>
          <cell r="CE61">
            <v>0</v>
          </cell>
          <cell r="CF61" t="str">
            <v>-</v>
          </cell>
          <cell r="CG61">
            <v>0</v>
          </cell>
          <cell r="CH61" t="str">
            <v>-</v>
          </cell>
          <cell r="CI61">
            <v>0</v>
          </cell>
          <cell r="CJ61" t="str">
            <v>-</v>
          </cell>
          <cell r="CK61">
            <v>0</v>
          </cell>
          <cell r="CL61" t="str">
            <v>-</v>
          </cell>
          <cell r="CM61">
            <v>0</v>
          </cell>
          <cell r="CN61" t="str">
            <v>-</v>
          </cell>
          <cell r="CO61">
            <v>0</v>
          </cell>
          <cell r="CP61" t="str">
            <v>-</v>
          </cell>
          <cell r="CQ61">
            <v>0</v>
          </cell>
          <cell r="CR61" t="str">
            <v>-</v>
          </cell>
          <cell r="CS61">
            <v>0</v>
          </cell>
          <cell r="CT61" t="str">
            <v>-</v>
          </cell>
          <cell r="CU61">
            <v>0</v>
          </cell>
          <cell r="CV61" t="str">
            <v>-</v>
          </cell>
          <cell r="CW61">
            <v>0</v>
          </cell>
          <cell r="CX61" t="str">
            <v>-</v>
          </cell>
          <cell r="CY61">
            <v>0</v>
          </cell>
          <cell r="CZ61" t="str">
            <v>-</v>
          </cell>
          <cell r="DA61">
            <v>0</v>
          </cell>
          <cell r="DB61" t="str">
            <v>-</v>
          </cell>
          <cell r="DC61">
            <v>0</v>
          </cell>
          <cell r="DD61" t="str">
            <v>-</v>
          </cell>
          <cell r="DE61">
            <v>0</v>
          </cell>
          <cell r="DF61" t="str">
            <v>-</v>
          </cell>
          <cell r="DG61">
            <v>0</v>
          </cell>
          <cell r="DH61" t="str">
            <v>-</v>
          </cell>
          <cell r="DI61">
            <v>0</v>
          </cell>
          <cell r="DJ61" t="str">
            <v>-</v>
          </cell>
          <cell r="DK61">
            <v>0</v>
          </cell>
          <cell r="DL61" t="str">
            <v>-</v>
          </cell>
          <cell r="DM61">
            <v>0</v>
          </cell>
          <cell r="DN61" t="str">
            <v>-</v>
          </cell>
          <cell r="DO61">
            <v>0</v>
          </cell>
          <cell r="DP61" t="str">
            <v>-</v>
          </cell>
          <cell r="DQ61">
            <v>0</v>
          </cell>
          <cell r="DR61" t="str">
            <v>-</v>
          </cell>
          <cell r="DS61">
            <v>0</v>
          </cell>
          <cell r="DT61" t="str">
            <v>-</v>
          </cell>
          <cell r="DU61">
            <v>0</v>
          </cell>
          <cell r="DV61" t="str">
            <v>-</v>
          </cell>
          <cell r="DW61">
            <v>0</v>
          </cell>
          <cell r="DX61" t="str">
            <v>-</v>
          </cell>
          <cell r="DY61">
            <v>0</v>
          </cell>
          <cell r="DZ61" t="str">
            <v>-</v>
          </cell>
          <cell r="EA61">
            <v>0</v>
          </cell>
          <cell r="EB61" t="str">
            <v>-</v>
          </cell>
          <cell r="EC61">
            <v>0</v>
          </cell>
          <cell r="ED61" t="str">
            <v>-</v>
          </cell>
          <cell r="EE61">
            <v>0</v>
          </cell>
          <cell r="EF61" t="str">
            <v>-</v>
          </cell>
          <cell r="EG61">
            <v>0</v>
          </cell>
        </row>
        <row r="62">
          <cell r="C62">
            <v>700000146</v>
          </cell>
          <cell r="D62" t="str">
            <v>SNAC</v>
          </cell>
          <cell r="E62">
            <v>2025</v>
          </cell>
          <cell r="F62">
            <v>202516</v>
          </cell>
          <cell r="G62">
            <v>0</v>
          </cell>
          <cell r="H62" t="str">
            <v>-</v>
          </cell>
          <cell r="I62">
            <v>0</v>
          </cell>
          <cell r="J62" t="str">
            <v>-</v>
          </cell>
          <cell r="K62">
            <v>0</v>
          </cell>
          <cell r="L62" t="str">
            <v>-</v>
          </cell>
          <cell r="M62">
            <v>0</v>
          </cell>
          <cell r="N62" t="str">
            <v>-</v>
          </cell>
          <cell r="O62">
            <v>0</v>
          </cell>
          <cell r="P62" t="str">
            <v>-</v>
          </cell>
          <cell r="Q62">
            <v>0</v>
          </cell>
          <cell r="R62" t="str">
            <v>-</v>
          </cell>
          <cell r="S62">
            <v>0</v>
          </cell>
          <cell r="T62" t="str">
            <v>-</v>
          </cell>
          <cell r="U62">
            <v>0</v>
          </cell>
          <cell r="V62" t="str">
            <v>-</v>
          </cell>
          <cell r="W62">
            <v>0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0</v>
          </cell>
          <cell r="AH62" t="str">
            <v>-</v>
          </cell>
          <cell r="AI62" t="str">
            <v>-</v>
          </cell>
          <cell r="AJ62" t="str">
            <v>-</v>
          </cell>
          <cell r="AK62">
            <v>0</v>
          </cell>
          <cell r="AL62" t="str">
            <v>-</v>
          </cell>
          <cell r="AM62">
            <v>0</v>
          </cell>
          <cell r="AN62" t="str">
            <v>-</v>
          </cell>
          <cell r="AO62">
            <v>0</v>
          </cell>
          <cell r="AP62" t="str">
            <v>-</v>
          </cell>
          <cell r="AQ62">
            <v>0</v>
          </cell>
          <cell r="AR62" t="str">
            <v>-</v>
          </cell>
          <cell r="AS62">
            <v>0</v>
          </cell>
          <cell r="AT62" t="str">
            <v>-</v>
          </cell>
          <cell r="AU62">
            <v>0</v>
          </cell>
          <cell r="AV62" t="str">
            <v>-</v>
          </cell>
          <cell r="AW62">
            <v>0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0</v>
          </cell>
          <cell r="BB62" t="str">
            <v>-</v>
          </cell>
          <cell r="BC62">
            <v>0</v>
          </cell>
          <cell r="BD62" t="str">
            <v>-</v>
          </cell>
          <cell r="BE62" t="str">
            <v>-</v>
          </cell>
          <cell r="BF62" t="str">
            <v>-</v>
          </cell>
          <cell r="BG62">
            <v>0</v>
          </cell>
          <cell r="BH62" t="str">
            <v>-</v>
          </cell>
          <cell r="BI62">
            <v>0</v>
          </cell>
          <cell r="BJ62" t="str">
            <v>-</v>
          </cell>
          <cell r="BK62">
            <v>0</v>
          </cell>
          <cell r="BL62" t="str">
            <v>-</v>
          </cell>
          <cell r="BM62">
            <v>0</v>
          </cell>
          <cell r="BN62" t="str">
            <v>-</v>
          </cell>
          <cell r="BO62">
            <v>0</v>
          </cell>
          <cell r="BP62" t="str">
            <v>-</v>
          </cell>
          <cell r="BQ62">
            <v>0</v>
          </cell>
          <cell r="BR62" t="str">
            <v>-</v>
          </cell>
          <cell r="BS62">
            <v>0</v>
          </cell>
          <cell r="BT62" t="str">
            <v>-</v>
          </cell>
          <cell r="BU62">
            <v>0</v>
          </cell>
          <cell r="BV62" t="str">
            <v>-</v>
          </cell>
          <cell r="BW62">
            <v>0</v>
          </cell>
          <cell r="BX62" t="str">
            <v>-</v>
          </cell>
          <cell r="BY62">
            <v>0</v>
          </cell>
          <cell r="BZ62" t="str">
            <v>-</v>
          </cell>
          <cell r="CA62">
            <v>0</v>
          </cell>
          <cell r="CB62" t="str">
            <v>-</v>
          </cell>
          <cell r="CC62">
            <v>0</v>
          </cell>
          <cell r="CD62" t="str">
            <v>-</v>
          </cell>
          <cell r="CE62">
            <v>0</v>
          </cell>
          <cell r="CF62" t="str">
            <v>-</v>
          </cell>
          <cell r="CG62">
            <v>0</v>
          </cell>
          <cell r="CH62" t="str">
            <v>-</v>
          </cell>
          <cell r="CI62">
            <v>0</v>
          </cell>
          <cell r="CJ62" t="str">
            <v>-</v>
          </cell>
          <cell r="CK62">
            <v>0</v>
          </cell>
          <cell r="CL62" t="str">
            <v>-</v>
          </cell>
          <cell r="CM62">
            <v>0</v>
          </cell>
          <cell r="CN62" t="str">
            <v>-</v>
          </cell>
          <cell r="CO62">
            <v>0</v>
          </cell>
          <cell r="CP62" t="str">
            <v>-</v>
          </cell>
          <cell r="CQ62">
            <v>0</v>
          </cell>
          <cell r="CR62" t="str">
            <v>-</v>
          </cell>
          <cell r="CS62">
            <v>0</v>
          </cell>
          <cell r="CT62" t="str">
            <v>-</v>
          </cell>
          <cell r="CU62">
            <v>0</v>
          </cell>
          <cell r="CV62" t="str">
            <v>-</v>
          </cell>
          <cell r="CW62">
            <v>0</v>
          </cell>
          <cell r="CX62" t="str">
            <v>-</v>
          </cell>
          <cell r="CY62">
            <v>0</v>
          </cell>
          <cell r="CZ62" t="str">
            <v>-</v>
          </cell>
          <cell r="DA62">
            <v>0</v>
          </cell>
          <cell r="DB62" t="str">
            <v>-</v>
          </cell>
          <cell r="DC62">
            <v>0</v>
          </cell>
          <cell r="DD62" t="str">
            <v>-</v>
          </cell>
          <cell r="DE62">
            <v>0</v>
          </cell>
          <cell r="DF62" t="str">
            <v>-</v>
          </cell>
          <cell r="DG62">
            <v>0</v>
          </cell>
          <cell r="DH62" t="str">
            <v>-</v>
          </cell>
          <cell r="DI62">
            <v>0</v>
          </cell>
          <cell r="DJ62" t="str">
            <v>-</v>
          </cell>
          <cell r="DK62">
            <v>0</v>
          </cell>
          <cell r="DL62" t="str">
            <v>-</v>
          </cell>
          <cell r="DM62">
            <v>0</v>
          </cell>
          <cell r="DN62" t="str">
            <v>-</v>
          </cell>
          <cell r="DO62">
            <v>0</v>
          </cell>
          <cell r="DP62" t="str">
            <v>-</v>
          </cell>
          <cell r="DQ62">
            <v>0</v>
          </cell>
          <cell r="DR62" t="str">
            <v>-</v>
          </cell>
          <cell r="DS62">
            <v>0</v>
          </cell>
          <cell r="DT62" t="str">
            <v>-</v>
          </cell>
          <cell r="DU62">
            <v>0</v>
          </cell>
          <cell r="DV62" t="str">
            <v>-</v>
          </cell>
          <cell r="DW62">
            <v>0</v>
          </cell>
          <cell r="DX62" t="str">
            <v>-</v>
          </cell>
          <cell r="DY62">
            <v>0</v>
          </cell>
          <cell r="DZ62" t="str">
            <v>-</v>
          </cell>
          <cell r="EA62">
            <v>0</v>
          </cell>
          <cell r="EB62" t="str">
            <v>-</v>
          </cell>
          <cell r="EC62">
            <v>0</v>
          </cell>
          <cell r="ED62" t="str">
            <v>-</v>
          </cell>
          <cell r="EE62">
            <v>0</v>
          </cell>
          <cell r="EF62" t="str">
            <v>-</v>
          </cell>
          <cell r="EG62">
            <v>0</v>
          </cell>
        </row>
        <row r="63">
          <cell r="C63">
            <v>700000148</v>
          </cell>
          <cell r="D63" t="str">
            <v>SECTOR BACHATA LEONOR</v>
          </cell>
          <cell r="E63">
            <v>2025</v>
          </cell>
          <cell r="F63">
            <v>202516</v>
          </cell>
          <cell r="G63">
            <v>1759</v>
          </cell>
          <cell r="H63">
            <v>1721</v>
          </cell>
          <cell r="I63">
            <v>622</v>
          </cell>
          <cell r="J63" t="str">
            <v>-</v>
          </cell>
          <cell r="K63">
            <v>-77</v>
          </cell>
          <cell r="L63">
            <v>8</v>
          </cell>
          <cell r="M63">
            <v>760</v>
          </cell>
          <cell r="N63">
            <v>1174</v>
          </cell>
          <cell r="O63">
            <v>0</v>
          </cell>
          <cell r="P63" t="str">
            <v>-</v>
          </cell>
          <cell r="Q63">
            <v>1</v>
          </cell>
          <cell r="R63" t="str">
            <v>-</v>
          </cell>
          <cell r="S63">
            <v>6</v>
          </cell>
          <cell r="T63" t="str">
            <v>-</v>
          </cell>
          <cell r="U63">
            <v>759</v>
          </cell>
          <cell r="V63" t="str">
            <v>-</v>
          </cell>
          <cell r="W63">
            <v>0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573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381</v>
          </cell>
          <cell r="AH63" t="str">
            <v>-</v>
          </cell>
          <cell r="AI63" t="str">
            <v>-</v>
          </cell>
          <cell r="AJ63" t="str">
            <v>-</v>
          </cell>
          <cell r="AK63">
            <v>187</v>
          </cell>
          <cell r="AL63" t="str">
            <v>-</v>
          </cell>
          <cell r="AM63">
            <v>43.206367254121659</v>
          </cell>
          <cell r="AN63">
            <v>63.7</v>
          </cell>
          <cell r="AO63">
            <v>194</v>
          </cell>
          <cell r="AP63" t="str">
            <v>-</v>
          </cell>
          <cell r="AQ63">
            <v>241</v>
          </cell>
          <cell r="AR63" t="str">
            <v>-</v>
          </cell>
          <cell r="AS63">
            <v>0</v>
          </cell>
          <cell r="AT63" t="str">
            <v>-</v>
          </cell>
          <cell r="AU63">
            <v>123</v>
          </cell>
          <cell r="AV63" t="str">
            <v>-</v>
          </cell>
          <cell r="AW63">
            <v>15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673</v>
          </cell>
          <cell r="BB63">
            <v>992</v>
          </cell>
          <cell r="BC63">
            <v>38.260375213189313</v>
          </cell>
          <cell r="BD63">
            <v>53.9</v>
          </cell>
          <cell r="BE63" t="str">
            <v>-</v>
          </cell>
          <cell r="BF63" t="str">
            <v>-</v>
          </cell>
          <cell r="BG63">
            <v>577317.9</v>
          </cell>
          <cell r="BH63">
            <v>520909</v>
          </cell>
          <cell r="BI63">
            <v>438761601.5</v>
          </cell>
          <cell r="BJ63">
            <v>611547355</v>
          </cell>
          <cell r="BK63">
            <v>437860329</v>
          </cell>
          <cell r="BL63" t="str">
            <v>-</v>
          </cell>
          <cell r="BM63">
            <v>901272.5</v>
          </cell>
          <cell r="BN63" t="str">
            <v>-</v>
          </cell>
          <cell r="BO63">
            <v>364052282.5</v>
          </cell>
          <cell r="BP63" t="str">
            <v>-</v>
          </cell>
          <cell r="BQ63">
            <v>901272.5</v>
          </cell>
          <cell r="BR63" t="str">
            <v>-</v>
          </cell>
          <cell r="BS63">
            <v>730</v>
          </cell>
          <cell r="BT63" t="str">
            <v>-</v>
          </cell>
          <cell r="BU63">
            <v>363151010</v>
          </cell>
          <cell r="BV63" t="str">
            <v>-</v>
          </cell>
          <cell r="BW63">
            <v>463</v>
          </cell>
          <cell r="BX63" t="str">
            <v>-</v>
          </cell>
          <cell r="BY63">
            <v>796</v>
          </cell>
          <cell r="BZ63" t="str">
            <v>-</v>
          </cell>
          <cell r="CA63">
            <v>64366168</v>
          </cell>
          <cell r="CB63" t="str">
            <v>-</v>
          </cell>
          <cell r="CC63">
            <v>662</v>
          </cell>
          <cell r="CD63" t="str">
            <v>-</v>
          </cell>
          <cell r="CE63">
            <v>485</v>
          </cell>
          <cell r="CF63" t="str">
            <v>-</v>
          </cell>
          <cell r="CG63">
            <v>0</v>
          </cell>
          <cell r="CH63" t="str">
            <v>-</v>
          </cell>
          <cell r="CI63">
            <v>151</v>
          </cell>
          <cell r="CJ63" t="str">
            <v>-</v>
          </cell>
          <cell r="CK63">
            <v>17</v>
          </cell>
          <cell r="CL63" t="str">
            <v>-</v>
          </cell>
          <cell r="CM63">
            <v>10343151</v>
          </cell>
          <cell r="CN63" t="str">
            <v>-</v>
          </cell>
          <cell r="CO63">
            <v>74709319</v>
          </cell>
          <cell r="CP63" t="str">
            <v>-</v>
          </cell>
          <cell r="CQ63">
            <v>0</v>
          </cell>
          <cell r="CR63" t="str">
            <v>-</v>
          </cell>
          <cell r="CS63">
            <v>-42</v>
          </cell>
          <cell r="CT63" t="str">
            <v>-</v>
          </cell>
          <cell r="CU63">
            <v>543</v>
          </cell>
          <cell r="CV63">
            <v>318</v>
          </cell>
          <cell r="CW63">
            <v>286</v>
          </cell>
          <cell r="CX63">
            <v>232</v>
          </cell>
          <cell r="CY63">
            <v>170</v>
          </cell>
          <cell r="CZ63">
            <v>128</v>
          </cell>
          <cell r="DA63">
            <v>148</v>
          </cell>
          <cell r="DB63">
            <v>130</v>
          </cell>
          <cell r="DC63">
            <v>103</v>
          </cell>
          <cell r="DD63">
            <v>96</v>
          </cell>
          <cell r="DE63">
            <v>101</v>
          </cell>
          <cell r="DF63">
            <v>74</v>
          </cell>
          <cell r="DG63">
            <v>352</v>
          </cell>
          <cell r="DH63">
            <v>300</v>
          </cell>
          <cell r="DI63">
            <v>51</v>
          </cell>
          <cell r="DJ63" t="str">
            <v>-</v>
          </cell>
          <cell r="DK63">
            <v>575</v>
          </cell>
          <cell r="DL63" t="str">
            <v>-</v>
          </cell>
          <cell r="DM63">
            <v>562</v>
          </cell>
          <cell r="DN63" t="str">
            <v>-</v>
          </cell>
          <cell r="DO63">
            <v>455</v>
          </cell>
          <cell r="DP63" t="str">
            <v>-</v>
          </cell>
          <cell r="DQ63">
            <v>0</v>
          </cell>
          <cell r="DR63" t="str">
            <v>-</v>
          </cell>
          <cell r="DS63">
            <v>150</v>
          </cell>
          <cell r="DT63" t="str">
            <v>-</v>
          </cell>
          <cell r="DU63">
            <v>17</v>
          </cell>
          <cell r="DV63" t="str">
            <v>-</v>
          </cell>
          <cell r="DW63">
            <v>0</v>
          </cell>
          <cell r="DX63" t="str">
            <v>-</v>
          </cell>
          <cell r="DY63">
            <v>60</v>
          </cell>
          <cell r="DZ63">
            <v>102</v>
          </cell>
          <cell r="EA63">
            <v>29</v>
          </cell>
          <cell r="EB63" t="str">
            <v>-</v>
          </cell>
          <cell r="EC63">
            <v>39.726027397260275</v>
          </cell>
          <cell r="ED63" t="str">
            <v>-</v>
          </cell>
          <cell r="EE63">
            <v>9</v>
          </cell>
          <cell r="EF63" t="str">
            <v>-</v>
          </cell>
          <cell r="EG63">
            <v>27</v>
          </cell>
        </row>
        <row r="64">
          <cell r="C64">
            <v>700000149</v>
          </cell>
          <cell r="D64" t="str">
            <v>SECTOR CHAMPETA MARIBEL</v>
          </cell>
          <cell r="E64">
            <v>2025</v>
          </cell>
          <cell r="F64">
            <v>202516</v>
          </cell>
          <cell r="G64">
            <v>1662</v>
          </cell>
          <cell r="H64">
            <v>1826</v>
          </cell>
          <cell r="I64">
            <v>618</v>
          </cell>
          <cell r="J64" t="str">
            <v>-</v>
          </cell>
          <cell r="K64">
            <v>-97</v>
          </cell>
          <cell r="L64">
            <v>7</v>
          </cell>
          <cell r="M64">
            <v>658</v>
          </cell>
          <cell r="N64">
            <v>1123</v>
          </cell>
          <cell r="O64">
            <v>0</v>
          </cell>
          <cell r="P64" t="str">
            <v>-</v>
          </cell>
          <cell r="Q64">
            <v>0</v>
          </cell>
          <cell r="R64" t="str">
            <v>-</v>
          </cell>
          <cell r="S64">
            <v>7</v>
          </cell>
          <cell r="T64" t="str">
            <v>-</v>
          </cell>
          <cell r="U64">
            <v>653</v>
          </cell>
          <cell r="V64" t="str">
            <v>-</v>
          </cell>
          <cell r="W64">
            <v>5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540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294</v>
          </cell>
          <cell r="AH64" t="str">
            <v>-</v>
          </cell>
          <cell r="AI64" t="str">
            <v>-</v>
          </cell>
          <cell r="AJ64" t="str">
            <v>-</v>
          </cell>
          <cell r="AK64">
            <v>120</v>
          </cell>
          <cell r="AL64" t="str">
            <v>-</v>
          </cell>
          <cell r="AM64">
            <v>39.590854392298439</v>
          </cell>
          <cell r="AN64">
            <v>63.5</v>
          </cell>
          <cell r="AO64">
            <v>174</v>
          </cell>
          <cell r="AP64" t="str">
            <v>-</v>
          </cell>
          <cell r="AQ64">
            <v>248</v>
          </cell>
          <cell r="AR64" t="str">
            <v>-</v>
          </cell>
          <cell r="AS64">
            <v>0</v>
          </cell>
          <cell r="AT64" t="str">
            <v>-</v>
          </cell>
          <cell r="AU64">
            <v>106</v>
          </cell>
          <cell r="AV64" t="str">
            <v>-</v>
          </cell>
          <cell r="AW64">
            <v>12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577</v>
          </cell>
          <cell r="BB64">
            <v>955</v>
          </cell>
          <cell r="BC64">
            <v>34.717208182912152</v>
          </cell>
          <cell r="BD64">
            <v>54</v>
          </cell>
          <cell r="BE64" t="str">
            <v>-</v>
          </cell>
          <cell r="BF64" t="str">
            <v>-</v>
          </cell>
          <cell r="BG64">
            <v>527468.07999999996</v>
          </cell>
          <cell r="BH64">
            <v>511780</v>
          </cell>
          <cell r="BI64">
            <v>347073997.50999999</v>
          </cell>
          <cell r="BJ64">
            <v>574729336</v>
          </cell>
          <cell r="BK64">
            <v>345545630</v>
          </cell>
          <cell r="BL64" t="str">
            <v>-</v>
          </cell>
          <cell r="BM64">
            <v>1528367.51</v>
          </cell>
          <cell r="BN64" t="str">
            <v>-</v>
          </cell>
          <cell r="BO64">
            <v>282175500.50999999</v>
          </cell>
          <cell r="BP64" t="str">
            <v>-</v>
          </cell>
          <cell r="BQ64">
            <v>1528367.51</v>
          </cell>
          <cell r="BR64" t="str">
            <v>-</v>
          </cell>
          <cell r="BS64">
            <v>628</v>
          </cell>
          <cell r="BT64" t="str">
            <v>-</v>
          </cell>
          <cell r="BU64">
            <v>280647133</v>
          </cell>
          <cell r="BV64" t="str">
            <v>-</v>
          </cell>
          <cell r="BW64">
            <v>395</v>
          </cell>
          <cell r="BX64" t="str">
            <v>-</v>
          </cell>
          <cell r="BY64">
            <v>634</v>
          </cell>
          <cell r="BZ64" t="str">
            <v>-</v>
          </cell>
          <cell r="CA64">
            <v>56457591</v>
          </cell>
          <cell r="CB64" t="str">
            <v>-</v>
          </cell>
          <cell r="CC64">
            <v>662</v>
          </cell>
          <cell r="CD64" t="str">
            <v>-</v>
          </cell>
          <cell r="CE64">
            <v>514</v>
          </cell>
          <cell r="CF64" t="str">
            <v>-</v>
          </cell>
          <cell r="CG64">
            <v>0</v>
          </cell>
          <cell r="CH64" t="str">
            <v>-</v>
          </cell>
          <cell r="CI64">
            <v>130</v>
          </cell>
          <cell r="CJ64" t="str">
            <v>-</v>
          </cell>
          <cell r="CK64">
            <v>12</v>
          </cell>
          <cell r="CL64" t="str">
            <v>-</v>
          </cell>
          <cell r="CM64">
            <v>8440906</v>
          </cell>
          <cell r="CN64" t="str">
            <v>-</v>
          </cell>
          <cell r="CO64">
            <v>64898497</v>
          </cell>
          <cell r="CP64" t="str">
            <v>-</v>
          </cell>
          <cell r="CQ64">
            <v>0</v>
          </cell>
          <cell r="CR64" t="str">
            <v>-</v>
          </cell>
          <cell r="CS64">
            <v>-35</v>
          </cell>
          <cell r="CT64" t="str">
            <v>-</v>
          </cell>
          <cell r="CU64">
            <v>564</v>
          </cell>
          <cell r="CV64">
            <v>294</v>
          </cell>
          <cell r="CW64">
            <v>286</v>
          </cell>
          <cell r="CX64">
            <v>226</v>
          </cell>
          <cell r="CY64">
            <v>154</v>
          </cell>
          <cell r="CZ64">
            <v>109</v>
          </cell>
          <cell r="DA64">
            <v>144</v>
          </cell>
          <cell r="DB64">
            <v>111</v>
          </cell>
          <cell r="DC64">
            <v>77</v>
          </cell>
          <cell r="DD64">
            <v>78</v>
          </cell>
          <cell r="DE64">
            <v>69</v>
          </cell>
          <cell r="DF64">
            <v>71</v>
          </cell>
          <cell r="DG64">
            <v>290</v>
          </cell>
          <cell r="DH64">
            <v>260</v>
          </cell>
          <cell r="DI64">
            <v>28</v>
          </cell>
          <cell r="DJ64" t="str">
            <v>-</v>
          </cell>
          <cell r="DK64">
            <v>469</v>
          </cell>
          <cell r="DL64" t="str">
            <v>-</v>
          </cell>
          <cell r="DM64">
            <v>577</v>
          </cell>
          <cell r="DN64" t="str">
            <v>-</v>
          </cell>
          <cell r="DO64">
            <v>479</v>
          </cell>
          <cell r="DP64" t="str">
            <v>-</v>
          </cell>
          <cell r="DQ64">
            <v>0</v>
          </cell>
          <cell r="DR64" t="str">
            <v>-</v>
          </cell>
          <cell r="DS64">
            <v>127</v>
          </cell>
          <cell r="DT64" t="str">
            <v>-</v>
          </cell>
          <cell r="DU64">
            <v>12</v>
          </cell>
          <cell r="DV64" t="str">
            <v>-</v>
          </cell>
          <cell r="DW64">
            <v>0</v>
          </cell>
          <cell r="DX64" t="str">
            <v>-</v>
          </cell>
          <cell r="DY64">
            <v>34</v>
          </cell>
          <cell r="DZ64">
            <v>90</v>
          </cell>
          <cell r="EA64">
            <v>30</v>
          </cell>
          <cell r="EB64" t="str">
            <v>-</v>
          </cell>
          <cell r="EC64">
            <v>61.224489795918366</v>
          </cell>
          <cell r="ED64" t="str">
            <v>-</v>
          </cell>
          <cell r="EE64">
            <v>6</v>
          </cell>
          <cell r="EF64" t="str">
            <v>-</v>
          </cell>
          <cell r="EG64">
            <v>47</v>
          </cell>
        </row>
        <row r="65">
          <cell r="C65">
            <v>700000151</v>
          </cell>
          <cell r="D65" t="str">
            <v>SECTOR CEREZO MARÍA DEL PILAR</v>
          </cell>
          <cell r="E65">
            <v>2025</v>
          </cell>
          <cell r="F65">
            <v>202516</v>
          </cell>
          <cell r="G65">
            <v>1723</v>
          </cell>
          <cell r="H65">
            <v>1949</v>
          </cell>
          <cell r="I65">
            <v>747</v>
          </cell>
          <cell r="J65" t="str">
            <v>-</v>
          </cell>
          <cell r="K65">
            <v>-130</v>
          </cell>
          <cell r="L65">
            <v>7</v>
          </cell>
          <cell r="M65">
            <v>406</v>
          </cell>
          <cell r="N65">
            <v>1180</v>
          </cell>
          <cell r="O65">
            <v>0</v>
          </cell>
          <cell r="P65" t="str">
            <v>-</v>
          </cell>
          <cell r="Q65">
            <v>3</v>
          </cell>
          <cell r="R65" t="str">
            <v>-</v>
          </cell>
          <cell r="S65">
            <v>5</v>
          </cell>
          <cell r="T65" t="str">
            <v>-</v>
          </cell>
          <cell r="U65">
            <v>401</v>
          </cell>
          <cell r="V65" t="str">
            <v>-</v>
          </cell>
          <cell r="W65">
            <v>2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363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147</v>
          </cell>
          <cell r="AH65" t="str">
            <v>-</v>
          </cell>
          <cell r="AI65" t="str">
            <v>-</v>
          </cell>
          <cell r="AJ65" t="str">
            <v>-</v>
          </cell>
          <cell r="AK65">
            <v>43</v>
          </cell>
          <cell r="AL65" t="str">
            <v>-</v>
          </cell>
          <cell r="AM65">
            <v>23.563551944283226</v>
          </cell>
          <cell r="AN65">
            <v>63.4</v>
          </cell>
          <cell r="AO65">
            <v>104</v>
          </cell>
          <cell r="AP65" t="str">
            <v>-</v>
          </cell>
          <cell r="AQ65">
            <v>144</v>
          </cell>
          <cell r="AR65" t="str">
            <v>-</v>
          </cell>
          <cell r="AS65">
            <v>0</v>
          </cell>
          <cell r="AT65" t="str">
            <v>-</v>
          </cell>
          <cell r="AU65">
            <v>99</v>
          </cell>
          <cell r="AV65" t="str">
            <v>-</v>
          </cell>
          <cell r="AW65">
            <v>16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368</v>
          </cell>
          <cell r="BB65">
            <v>1009</v>
          </cell>
          <cell r="BC65">
            <v>21.358096343586766</v>
          </cell>
          <cell r="BD65">
            <v>54.2</v>
          </cell>
          <cell r="BE65" t="str">
            <v>-</v>
          </cell>
          <cell r="BF65" t="str">
            <v>-</v>
          </cell>
          <cell r="BG65">
            <v>589137.87</v>
          </cell>
          <cell r="BH65">
            <v>586446</v>
          </cell>
          <cell r="BI65">
            <v>239189976.5</v>
          </cell>
          <cell r="BJ65">
            <v>692006381</v>
          </cell>
          <cell r="BK65">
            <v>237690439</v>
          </cell>
          <cell r="BL65" t="str">
            <v>-</v>
          </cell>
          <cell r="BM65">
            <v>1499537.5</v>
          </cell>
          <cell r="BN65" t="str">
            <v>-</v>
          </cell>
          <cell r="BO65">
            <v>213033017.5</v>
          </cell>
          <cell r="BP65" t="str">
            <v>-</v>
          </cell>
          <cell r="BQ65">
            <v>1499537.5</v>
          </cell>
          <cell r="BR65" t="str">
            <v>-</v>
          </cell>
          <cell r="BS65">
            <v>401</v>
          </cell>
          <cell r="BT65" t="str">
            <v>-</v>
          </cell>
          <cell r="BU65">
            <v>211533480</v>
          </cell>
          <cell r="BV65" t="str">
            <v>-</v>
          </cell>
          <cell r="BW65">
            <v>173</v>
          </cell>
          <cell r="BX65" t="str">
            <v>-</v>
          </cell>
          <cell r="BY65">
            <v>534</v>
          </cell>
          <cell r="BZ65" t="str">
            <v>-</v>
          </cell>
          <cell r="CA65">
            <v>22006778</v>
          </cell>
          <cell r="CB65" t="str">
            <v>-</v>
          </cell>
          <cell r="CC65">
            <v>730</v>
          </cell>
          <cell r="CD65" t="str">
            <v>-</v>
          </cell>
          <cell r="CE65">
            <v>576</v>
          </cell>
          <cell r="CF65" t="str">
            <v>-</v>
          </cell>
          <cell r="CG65">
            <v>0</v>
          </cell>
          <cell r="CH65" t="str">
            <v>-</v>
          </cell>
          <cell r="CI65">
            <v>192</v>
          </cell>
          <cell r="CJ65" t="str">
            <v>-</v>
          </cell>
          <cell r="CK65">
            <v>24</v>
          </cell>
          <cell r="CL65" t="str">
            <v>-</v>
          </cell>
          <cell r="CM65">
            <v>4150181</v>
          </cell>
          <cell r="CN65" t="str">
            <v>-</v>
          </cell>
          <cell r="CO65">
            <v>26156959</v>
          </cell>
          <cell r="CP65" t="str">
            <v>-</v>
          </cell>
          <cell r="CQ65">
            <v>0</v>
          </cell>
          <cell r="CR65" t="str">
            <v>-</v>
          </cell>
          <cell r="CS65">
            <v>-85</v>
          </cell>
          <cell r="CT65" t="str">
            <v>-</v>
          </cell>
          <cell r="CU65">
            <v>816</v>
          </cell>
          <cell r="CV65">
            <v>331</v>
          </cell>
          <cell r="CW65">
            <v>330</v>
          </cell>
          <cell r="CX65">
            <v>229</v>
          </cell>
          <cell r="CY65">
            <v>171</v>
          </cell>
          <cell r="CZ65">
            <v>117</v>
          </cell>
          <cell r="DA65">
            <v>146</v>
          </cell>
          <cell r="DB65">
            <v>109</v>
          </cell>
          <cell r="DC65">
            <v>94</v>
          </cell>
          <cell r="DD65">
            <v>85</v>
          </cell>
          <cell r="DE65">
            <v>93</v>
          </cell>
          <cell r="DF65">
            <v>83</v>
          </cell>
          <cell r="DG65">
            <v>333</v>
          </cell>
          <cell r="DH65">
            <v>277</v>
          </cell>
          <cell r="DI65">
            <v>7</v>
          </cell>
          <cell r="DJ65" t="str">
            <v>-</v>
          </cell>
          <cell r="DK65">
            <v>374</v>
          </cell>
          <cell r="DL65" t="str">
            <v>-</v>
          </cell>
          <cell r="DM65">
            <v>602</v>
          </cell>
          <cell r="DN65" t="str">
            <v>-</v>
          </cell>
          <cell r="DO65">
            <v>534</v>
          </cell>
          <cell r="DP65" t="str">
            <v>-</v>
          </cell>
          <cell r="DQ65">
            <v>0</v>
          </cell>
          <cell r="DR65" t="str">
            <v>-</v>
          </cell>
          <cell r="DS65">
            <v>189</v>
          </cell>
          <cell r="DT65" t="str">
            <v>-</v>
          </cell>
          <cell r="DU65">
            <v>24</v>
          </cell>
          <cell r="DV65" t="str">
            <v>-</v>
          </cell>
          <cell r="DW65">
            <v>0</v>
          </cell>
          <cell r="DX65" t="str">
            <v>-</v>
          </cell>
          <cell r="DY65">
            <v>9</v>
          </cell>
          <cell r="DZ65">
            <v>77</v>
          </cell>
          <cell r="EA65">
            <v>19</v>
          </cell>
          <cell r="EB65" t="str">
            <v>-</v>
          </cell>
          <cell r="EC65">
            <v>40.425531914893611</v>
          </cell>
          <cell r="ED65" t="str">
            <v>-</v>
          </cell>
          <cell r="EE65">
            <v>2</v>
          </cell>
          <cell r="EF65" t="str">
            <v>-</v>
          </cell>
          <cell r="EG65">
            <v>29</v>
          </cell>
        </row>
        <row r="66">
          <cell r="C66">
            <v>700000154</v>
          </cell>
          <cell r="D66" t="str">
            <v>SECTOR CASTAÑO JENNY</v>
          </cell>
          <cell r="E66">
            <v>2025</v>
          </cell>
          <cell r="F66">
            <v>202516</v>
          </cell>
          <cell r="G66">
            <v>2494</v>
          </cell>
          <cell r="H66">
            <v>2486</v>
          </cell>
          <cell r="I66">
            <v>924</v>
          </cell>
          <cell r="J66" t="str">
            <v>-</v>
          </cell>
          <cell r="K66">
            <v>-140</v>
          </cell>
          <cell r="L66">
            <v>5</v>
          </cell>
          <cell r="M66">
            <v>616</v>
          </cell>
          <cell r="N66">
            <v>1686</v>
          </cell>
          <cell r="O66">
            <v>0</v>
          </cell>
          <cell r="P66" t="str">
            <v>-</v>
          </cell>
          <cell r="Q66">
            <v>0</v>
          </cell>
          <cell r="R66" t="str">
            <v>-</v>
          </cell>
          <cell r="S66">
            <v>0</v>
          </cell>
          <cell r="T66" t="str">
            <v>-</v>
          </cell>
          <cell r="U66">
            <v>616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553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264</v>
          </cell>
          <cell r="AH66" t="str">
            <v>-</v>
          </cell>
          <cell r="AI66" t="str">
            <v>-</v>
          </cell>
          <cell r="AJ66" t="str">
            <v>-</v>
          </cell>
          <cell r="AK66">
            <v>64</v>
          </cell>
          <cell r="AL66" t="str">
            <v>-</v>
          </cell>
          <cell r="AM66">
            <v>24.699278267842821</v>
          </cell>
          <cell r="AN66">
            <v>63.8</v>
          </cell>
          <cell r="AO66">
            <v>200</v>
          </cell>
          <cell r="AP66" t="str">
            <v>-</v>
          </cell>
          <cell r="AQ66">
            <v>247</v>
          </cell>
          <cell r="AR66" t="str">
            <v>-</v>
          </cell>
          <cell r="AS66">
            <v>0</v>
          </cell>
          <cell r="AT66" t="str">
            <v>-</v>
          </cell>
          <cell r="AU66">
            <v>96</v>
          </cell>
          <cell r="AV66" t="str">
            <v>-</v>
          </cell>
          <cell r="AW66">
            <v>10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584</v>
          </cell>
          <cell r="BB66">
            <v>1508</v>
          </cell>
          <cell r="BC66">
            <v>23.416198877305533</v>
          </cell>
          <cell r="BD66">
            <v>57.1</v>
          </cell>
          <cell r="BE66" t="str">
            <v>-</v>
          </cell>
          <cell r="BF66" t="str">
            <v>-</v>
          </cell>
          <cell r="BG66">
            <v>548206.89</v>
          </cell>
          <cell r="BH66">
            <v>555178</v>
          </cell>
          <cell r="BI66">
            <v>337695444</v>
          </cell>
          <cell r="BJ66">
            <v>936030761</v>
          </cell>
          <cell r="BK66">
            <v>337695444</v>
          </cell>
          <cell r="BL66" t="str">
            <v>-</v>
          </cell>
          <cell r="BM66">
            <v>0</v>
          </cell>
          <cell r="BN66" t="str">
            <v>-</v>
          </cell>
          <cell r="BO66">
            <v>315258709</v>
          </cell>
          <cell r="BP66" t="str">
            <v>-</v>
          </cell>
          <cell r="BQ66">
            <v>0</v>
          </cell>
          <cell r="BR66" t="str">
            <v>-</v>
          </cell>
          <cell r="BS66">
            <v>601</v>
          </cell>
          <cell r="BT66" t="str">
            <v>-</v>
          </cell>
          <cell r="BU66">
            <v>315258709</v>
          </cell>
          <cell r="BV66" t="str">
            <v>-</v>
          </cell>
          <cell r="BW66">
            <v>148</v>
          </cell>
          <cell r="BX66" t="str">
            <v>-</v>
          </cell>
          <cell r="BY66">
            <v>636</v>
          </cell>
          <cell r="BZ66" t="str">
            <v>-</v>
          </cell>
          <cell r="CA66">
            <v>18653905</v>
          </cell>
          <cell r="CB66" t="str">
            <v>-</v>
          </cell>
          <cell r="CC66">
            <v>1194</v>
          </cell>
          <cell r="CD66" t="str">
            <v>-</v>
          </cell>
          <cell r="CE66">
            <v>783</v>
          </cell>
          <cell r="CF66" t="str">
            <v>-</v>
          </cell>
          <cell r="CG66">
            <v>0</v>
          </cell>
          <cell r="CH66" t="str">
            <v>-</v>
          </cell>
          <cell r="CI66">
            <v>162</v>
          </cell>
          <cell r="CJ66" t="str">
            <v>-</v>
          </cell>
          <cell r="CK66">
            <v>11</v>
          </cell>
          <cell r="CL66" t="str">
            <v>-</v>
          </cell>
          <cell r="CM66">
            <v>3782830</v>
          </cell>
          <cell r="CN66" t="str">
            <v>-</v>
          </cell>
          <cell r="CO66">
            <v>22436735</v>
          </cell>
          <cell r="CP66" t="str">
            <v>-</v>
          </cell>
          <cell r="CQ66">
            <v>0</v>
          </cell>
          <cell r="CR66" t="str">
            <v>-</v>
          </cell>
          <cell r="CS66">
            <v>-29</v>
          </cell>
          <cell r="CT66" t="str">
            <v>-</v>
          </cell>
          <cell r="CU66">
            <v>1180</v>
          </cell>
          <cell r="CV66">
            <v>571</v>
          </cell>
          <cell r="CW66">
            <v>488</v>
          </cell>
          <cell r="CX66">
            <v>266</v>
          </cell>
          <cell r="CY66">
            <v>210</v>
          </cell>
          <cell r="CZ66">
            <v>121</v>
          </cell>
          <cell r="DA66">
            <v>160</v>
          </cell>
          <cell r="DB66">
            <v>106</v>
          </cell>
          <cell r="DC66">
            <v>85</v>
          </cell>
          <cell r="DD66">
            <v>65</v>
          </cell>
          <cell r="DE66">
            <v>47</v>
          </cell>
          <cell r="DF66">
            <v>40</v>
          </cell>
          <cell r="DG66">
            <v>292</v>
          </cell>
          <cell r="DH66">
            <v>211</v>
          </cell>
          <cell r="DI66">
            <v>14</v>
          </cell>
          <cell r="DJ66" t="str">
            <v>-</v>
          </cell>
          <cell r="DK66">
            <v>502</v>
          </cell>
          <cell r="DL66" t="str">
            <v>-</v>
          </cell>
          <cell r="DM66">
            <v>1068</v>
          </cell>
          <cell r="DN66" t="str">
            <v>-</v>
          </cell>
          <cell r="DO66">
            <v>756</v>
          </cell>
          <cell r="DP66" t="str">
            <v>-</v>
          </cell>
          <cell r="DQ66">
            <v>0</v>
          </cell>
          <cell r="DR66" t="str">
            <v>-</v>
          </cell>
          <cell r="DS66">
            <v>157</v>
          </cell>
          <cell r="DT66" t="str">
            <v>-</v>
          </cell>
          <cell r="DU66">
            <v>11</v>
          </cell>
          <cell r="DV66" t="str">
            <v>-</v>
          </cell>
          <cell r="DW66">
            <v>0</v>
          </cell>
          <cell r="DX66" t="str">
            <v>-</v>
          </cell>
          <cell r="DY66">
            <v>18</v>
          </cell>
          <cell r="DZ66">
            <v>82</v>
          </cell>
          <cell r="EA66">
            <v>29</v>
          </cell>
          <cell r="EB66" t="str">
            <v>-</v>
          </cell>
          <cell r="EC66">
            <v>47.540983606557376</v>
          </cell>
          <cell r="ED66" t="str">
            <v>-</v>
          </cell>
          <cell r="EE66">
            <v>4</v>
          </cell>
          <cell r="EF66" t="str">
            <v>-</v>
          </cell>
          <cell r="EG66">
            <v>15</v>
          </cell>
        </row>
        <row r="67">
          <cell r="C67">
            <v>700000162</v>
          </cell>
          <cell r="D67" t="str">
            <v xml:space="preserve">SECTOR_PRUEBAS </v>
          </cell>
          <cell r="E67">
            <v>2025</v>
          </cell>
          <cell r="F67">
            <v>202516</v>
          </cell>
          <cell r="G67">
            <v>1</v>
          </cell>
          <cell r="H67" t="str">
            <v>-</v>
          </cell>
          <cell r="I67">
            <v>0</v>
          </cell>
          <cell r="J67" t="str">
            <v>-</v>
          </cell>
          <cell r="K67">
            <v>0</v>
          </cell>
          <cell r="L67" t="str">
            <v>-</v>
          </cell>
          <cell r="M67">
            <v>0</v>
          </cell>
          <cell r="N67" t="str">
            <v>-</v>
          </cell>
          <cell r="O67">
            <v>0</v>
          </cell>
          <cell r="P67" t="str">
            <v>-</v>
          </cell>
          <cell r="Q67">
            <v>0</v>
          </cell>
          <cell r="R67" t="str">
            <v>-</v>
          </cell>
          <cell r="S67">
            <v>0</v>
          </cell>
          <cell r="T67" t="str">
            <v>-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0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0</v>
          </cell>
          <cell r="AH67" t="str">
            <v>-</v>
          </cell>
          <cell r="AI67" t="str">
            <v>-</v>
          </cell>
          <cell r="AJ67" t="str">
            <v>-</v>
          </cell>
          <cell r="AK67">
            <v>0</v>
          </cell>
          <cell r="AL67" t="str">
            <v>-</v>
          </cell>
          <cell r="AM67">
            <v>0</v>
          </cell>
          <cell r="AN67" t="str">
            <v>-</v>
          </cell>
          <cell r="AO67">
            <v>0</v>
          </cell>
          <cell r="AP67" t="str">
            <v>-</v>
          </cell>
          <cell r="AQ67">
            <v>0</v>
          </cell>
          <cell r="AR67" t="str">
            <v>-</v>
          </cell>
          <cell r="AS67">
            <v>0</v>
          </cell>
          <cell r="AT67" t="str">
            <v>-</v>
          </cell>
          <cell r="AU67">
            <v>0</v>
          </cell>
          <cell r="AV67" t="str">
            <v>-</v>
          </cell>
          <cell r="AW67">
            <v>0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0</v>
          </cell>
          <cell r="BB67" t="str">
            <v>-</v>
          </cell>
          <cell r="BC67">
            <v>0</v>
          </cell>
          <cell r="BD67" t="str">
            <v>-</v>
          </cell>
          <cell r="BE67" t="str">
            <v>-</v>
          </cell>
          <cell r="BF67" t="str">
            <v>-</v>
          </cell>
          <cell r="BG67">
            <v>0</v>
          </cell>
          <cell r="BH67" t="str">
            <v>-</v>
          </cell>
          <cell r="BI67">
            <v>0</v>
          </cell>
          <cell r="BJ67" t="str">
            <v>-</v>
          </cell>
          <cell r="BK67">
            <v>0</v>
          </cell>
          <cell r="BL67" t="str">
            <v>-</v>
          </cell>
          <cell r="BM67">
            <v>0</v>
          </cell>
          <cell r="BN67" t="str">
            <v>-</v>
          </cell>
          <cell r="BO67">
            <v>0</v>
          </cell>
          <cell r="BP67" t="str">
            <v>-</v>
          </cell>
          <cell r="BQ67">
            <v>0</v>
          </cell>
          <cell r="BR67" t="str">
            <v>-</v>
          </cell>
          <cell r="BS67">
            <v>0</v>
          </cell>
          <cell r="BT67" t="str">
            <v>-</v>
          </cell>
          <cell r="BU67">
            <v>0</v>
          </cell>
          <cell r="BV67" t="str">
            <v>-</v>
          </cell>
          <cell r="BW67">
            <v>0</v>
          </cell>
          <cell r="BX67" t="str">
            <v>-</v>
          </cell>
          <cell r="BY67">
            <v>0</v>
          </cell>
          <cell r="BZ67" t="str">
            <v>-</v>
          </cell>
          <cell r="CA67">
            <v>0</v>
          </cell>
          <cell r="CB67" t="str">
            <v>-</v>
          </cell>
          <cell r="CC67">
            <v>1</v>
          </cell>
          <cell r="CD67" t="str">
            <v>-</v>
          </cell>
          <cell r="CE67">
            <v>2</v>
          </cell>
          <cell r="CF67" t="str">
            <v>-</v>
          </cell>
          <cell r="CG67">
            <v>0</v>
          </cell>
          <cell r="CH67" t="str">
            <v>-</v>
          </cell>
          <cell r="CI67">
            <v>0</v>
          </cell>
          <cell r="CJ67" t="str">
            <v>-</v>
          </cell>
          <cell r="CK67">
            <v>0</v>
          </cell>
          <cell r="CL67" t="str">
            <v>-</v>
          </cell>
          <cell r="CM67">
            <v>0</v>
          </cell>
          <cell r="CN67" t="str">
            <v>-</v>
          </cell>
          <cell r="CO67">
            <v>0</v>
          </cell>
          <cell r="CP67" t="str">
            <v>-</v>
          </cell>
          <cell r="CQ67">
            <v>0</v>
          </cell>
          <cell r="CR67" t="str">
            <v>-</v>
          </cell>
          <cell r="CS67">
            <v>-2</v>
          </cell>
          <cell r="CT67" t="str">
            <v>-</v>
          </cell>
          <cell r="CU67">
            <v>0</v>
          </cell>
          <cell r="CV67" t="str">
            <v>-</v>
          </cell>
          <cell r="CW67">
            <v>1</v>
          </cell>
          <cell r="CX67" t="str">
            <v>-</v>
          </cell>
          <cell r="CY67">
            <v>0</v>
          </cell>
          <cell r="CZ67" t="str">
            <v>-</v>
          </cell>
          <cell r="DA67">
            <v>0</v>
          </cell>
          <cell r="DB67" t="str">
            <v>-</v>
          </cell>
          <cell r="DC67">
            <v>0</v>
          </cell>
          <cell r="DD67" t="str">
            <v>-</v>
          </cell>
          <cell r="DE67">
            <v>2</v>
          </cell>
          <cell r="DF67" t="str">
            <v>-</v>
          </cell>
          <cell r="DG67">
            <v>2</v>
          </cell>
          <cell r="DH67" t="str">
            <v>-</v>
          </cell>
          <cell r="DI67">
            <v>0</v>
          </cell>
          <cell r="DJ67" t="str">
            <v>-</v>
          </cell>
          <cell r="DK67">
            <v>0</v>
          </cell>
          <cell r="DL67" t="str">
            <v>-</v>
          </cell>
          <cell r="DM67">
            <v>1</v>
          </cell>
          <cell r="DN67" t="str">
            <v>-</v>
          </cell>
          <cell r="DO67">
            <v>0</v>
          </cell>
          <cell r="DP67" t="str">
            <v>-</v>
          </cell>
          <cell r="DQ67">
            <v>0</v>
          </cell>
          <cell r="DR67" t="str">
            <v>-</v>
          </cell>
          <cell r="DS67">
            <v>0</v>
          </cell>
          <cell r="DT67" t="str">
            <v>-</v>
          </cell>
          <cell r="DU67">
            <v>0</v>
          </cell>
          <cell r="DV67" t="str">
            <v>-</v>
          </cell>
          <cell r="DW67">
            <v>0</v>
          </cell>
          <cell r="DX67" t="str">
            <v>-</v>
          </cell>
          <cell r="DY67">
            <v>0</v>
          </cell>
          <cell r="DZ67" t="str">
            <v>-</v>
          </cell>
          <cell r="EA67">
            <v>0</v>
          </cell>
          <cell r="EB67" t="str">
            <v>-</v>
          </cell>
          <cell r="EC67">
            <v>0</v>
          </cell>
          <cell r="ED67" t="str">
            <v>-</v>
          </cell>
          <cell r="EE67">
            <v>0</v>
          </cell>
          <cell r="EF67" t="str">
            <v>-</v>
          </cell>
          <cell r="EG67">
            <v>0</v>
          </cell>
        </row>
        <row r="68">
          <cell r="C68">
            <v>700000173</v>
          </cell>
          <cell r="D68" t="str">
            <v>SECTOR NULO</v>
          </cell>
          <cell r="E68">
            <v>2025</v>
          </cell>
          <cell r="F68">
            <v>202516</v>
          </cell>
          <cell r="G68">
            <v>0</v>
          </cell>
          <cell r="H68" t="str">
            <v>-</v>
          </cell>
          <cell r="I68">
            <v>0</v>
          </cell>
          <cell r="J68" t="str">
            <v>-</v>
          </cell>
          <cell r="K68">
            <v>0</v>
          </cell>
          <cell r="L68" t="str">
            <v>-</v>
          </cell>
          <cell r="M68">
            <v>0</v>
          </cell>
          <cell r="N68" t="str">
            <v>-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0</v>
          </cell>
          <cell r="T68" t="str">
            <v>-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  <cell r="AH68" t="str">
            <v>-</v>
          </cell>
          <cell r="AI68" t="str">
            <v>-</v>
          </cell>
          <cell r="AJ68" t="str">
            <v>-</v>
          </cell>
          <cell r="AK68">
            <v>0</v>
          </cell>
          <cell r="AL68" t="str">
            <v>-</v>
          </cell>
          <cell r="AM68">
            <v>0</v>
          </cell>
          <cell r="AN68" t="str">
            <v>-</v>
          </cell>
          <cell r="AO68">
            <v>0</v>
          </cell>
          <cell r="AP68" t="str">
            <v>-</v>
          </cell>
          <cell r="AQ68">
            <v>0</v>
          </cell>
          <cell r="AR68" t="str">
            <v>-</v>
          </cell>
          <cell r="AS68">
            <v>0</v>
          </cell>
          <cell r="AT68" t="str">
            <v>-</v>
          </cell>
          <cell r="AU68">
            <v>0</v>
          </cell>
          <cell r="AV68" t="str">
            <v>-</v>
          </cell>
          <cell r="AW68">
            <v>0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0</v>
          </cell>
          <cell r="BB68" t="str">
            <v>-</v>
          </cell>
          <cell r="BC68">
            <v>0</v>
          </cell>
          <cell r="BD68" t="str">
            <v>-</v>
          </cell>
          <cell r="BE68" t="str">
            <v>-</v>
          </cell>
          <cell r="BF68" t="str">
            <v>-</v>
          </cell>
          <cell r="BG68">
            <v>0</v>
          </cell>
          <cell r="BH68" t="str">
            <v>-</v>
          </cell>
          <cell r="BI68">
            <v>0</v>
          </cell>
          <cell r="BJ68" t="str">
            <v>-</v>
          </cell>
          <cell r="BK68">
            <v>0</v>
          </cell>
          <cell r="BL68" t="str">
            <v>-</v>
          </cell>
          <cell r="BM68">
            <v>0</v>
          </cell>
          <cell r="BN68" t="str">
            <v>-</v>
          </cell>
          <cell r="BO68">
            <v>0</v>
          </cell>
          <cell r="BP68" t="str">
            <v>-</v>
          </cell>
          <cell r="BQ68">
            <v>0</v>
          </cell>
          <cell r="BR68" t="str">
            <v>-</v>
          </cell>
          <cell r="BS68">
            <v>0</v>
          </cell>
          <cell r="BT68" t="str">
            <v>-</v>
          </cell>
          <cell r="BU68">
            <v>0</v>
          </cell>
          <cell r="BV68" t="str">
            <v>-</v>
          </cell>
          <cell r="BW68">
            <v>0</v>
          </cell>
          <cell r="BX68" t="str">
            <v>-</v>
          </cell>
          <cell r="BY68">
            <v>0</v>
          </cell>
          <cell r="BZ68" t="str">
            <v>-</v>
          </cell>
          <cell r="CA68">
            <v>0</v>
          </cell>
          <cell r="CB68" t="str">
            <v>-</v>
          </cell>
          <cell r="CC68">
            <v>0</v>
          </cell>
          <cell r="CD68" t="str">
            <v>-</v>
          </cell>
          <cell r="CE68">
            <v>0</v>
          </cell>
          <cell r="CF68" t="str">
            <v>-</v>
          </cell>
          <cell r="CG68">
            <v>0</v>
          </cell>
          <cell r="CH68" t="str">
            <v>-</v>
          </cell>
          <cell r="CI68">
            <v>0</v>
          </cell>
          <cell r="CJ68" t="str">
            <v>-</v>
          </cell>
          <cell r="CK68">
            <v>0</v>
          </cell>
          <cell r="CL68" t="str">
            <v>-</v>
          </cell>
          <cell r="CM68">
            <v>0</v>
          </cell>
          <cell r="CN68" t="str">
            <v>-</v>
          </cell>
          <cell r="CO68">
            <v>0</v>
          </cell>
          <cell r="CP68" t="str">
            <v>-</v>
          </cell>
          <cell r="CQ68">
            <v>0</v>
          </cell>
          <cell r="CR68" t="str">
            <v>-</v>
          </cell>
          <cell r="CS68">
            <v>0</v>
          </cell>
          <cell r="CT68" t="str">
            <v>-</v>
          </cell>
          <cell r="CU68">
            <v>0</v>
          </cell>
          <cell r="CV68" t="str">
            <v>-</v>
          </cell>
          <cell r="CW68">
            <v>0</v>
          </cell>
          <cell r="CX68" t="str">
            <v>-</v>
          </cell>
          <cell r="CY68">
            <v>0</v>
          </cell>
          <cell r="CZ68" t="str">
            <v>-</v>
          </cell>
          <cell r="DA68">
            <v>0</v>
          </cell>
          <cell r="DB68" t="str">
            <v>-</v>
          </cell>
          <cell r="DC68">
            <v>0</v>
          </cell>
          <cell r="DD68" t="str">
            <v>-</v>
          </cell>
          <cell r="DE68">
            <v>0</v>
          </cell>
          <cell r="DF68" t="str">
            <v>-</v>
          </cell>
          <cell r="DG68">
            <v>0</v>
          </cell>
          <cell r="DH68" t="str">
            <v>-</v>
          </cell>
          <cell r="DI68">
            <v>0</v>
          </cell>
          <cell r="DJ68" t="str">
            <v>-</v>
          </cell>
          <cell r="DK68">
            <v>0</v>
          </cell>
          <cell r="DL68" t="str">
            <v>-</v>
          </cell>
          <cell r="DM68">
            <v>0</v>
          </cell>
          <cell r="DN68" t="str">
            <v>-</v>
          </cell>
          <cell r="DO68">
            <v>0</v>
          </cell>
          <cell r="DP68" t="str">
            <v>-</v>
          </cell>
          <cell r="DQ68">
            <v>0</v>
          </cell>
          <cell r="DR68" t="str">
            <v>-</v>
          </cell>
          <cell r="DS68">
            <v>0</v>
          </cell>
          <cell r="DT68" t="str">
            <v>-</v>
          </cell>
          <cell r="DU68">
            <v>0</v>
          </cell>
          <cell r="DV68" t="str">
            <v>-</v>
          </cell>
          <cell r="DW68">
            <v>0</v>
          </cell>
          <cell r="DX68" t="str">
            <v>-</v>
          </cell>
          <cell r="DY68">
            <v>0</v>
          </cell>
          <cell r="DZ68" t="str">
            <v>-</v>
          </cell>
          <cell r="EA68">
            <v>0</v>
          </cell>
          <cell r="EB68" t="str">
            <v>-</v>
          </cell>
          <cell r="EC68">
            <v>0</v>
          </cell>
          <cell r="ED68" t="str">
            <v>-</v>
          </cell>
          <cell r="EE68">
            <v>0</v>
          </cell>
          <cell r="EF68" t="str">
            <v>-</v>
          </cell>
          <cell r="EG68">
            <v>0</v>
          </cell>
        </row>
        <row r="69">
          <cell r="C69">
            <v>700000176</v>
          </cell>
          <cell r="D69" t="str">
            <v>SECTOR CAUDAL CECILIA</v>
          </cell>
          <cell r="E69">
            <v>2025</v>
          </cell>
          <cell r="F69">
            <v>202516</v>
          </cell>
          <cell r="G69">
            <v>1435</v>
          </cell>
          <cell r="H69">
            <v>1468</v>
          </cell>
          <cell r="I69">
            <v>666</v>
          </cell>
          <cell r="J69" t="str">
            <v>-</v>
          </cell>
          <cell r="K69">
            <v>0</v>
          </cell>
          <cell r="L69">
            <v>7</v>
          </cell>
          <cell r="M69">
            <v>939</v>
          </cell>
          <cell r="N69">
            <v>936</v>
          </cell>
          <cell r="O69">
            <v>0</v>
          </cell>
          <cell r="P69" t="str">
            <v>-</v>
          </cell>
          <cell r="Q69">
            <v>0</v>
          </cell>
          <cell r="R69" t="str">
            <v>-</v>
          </cell>
          <cell r="S69">
            <v>3</v>
          </cell>
          <cell r="T69" t="str">
            <v>-</v>
          </cell>
          <cell r="U69">
            <v>937</v>
          </cell>
          <cell r="V69" t="str">
            <v>-</v>
          </cell>
          <cell r="W69">
            <v>2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774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409</v>
          </cell>
          <cell r="AH69" t="str">
            <v>-</v>
          </cell>
          <cell r="AI69" t="str">
            <v>-</v>
          </cell>
          <cell r="AJ69" t="str">
            <v>-</v>
          </cell>
          <cell r="AK69">
            <v>165</v>
          </cell>
          <cell r="AL69" t="str">
            <v>-</v>
          </cell>
          <cell r="AM69">
            <v>65.435540069686411</v>
          </cell>
          <cell r="AN69">
            <v>64.900000000000006</v>
          </cell>
          <cell r="AO69">
            <v>244</v>
          </cell>
          <cell r="AP69" t="str">
            <v>-</v>
          </cell>
          <cell r="AQ69">
            <v>315</v>
          </cell>
          <cell r="AR69" t="str">
            <v>-</v>
          </cell>
          <cell r="AS69">
            <v>0</v>
          </cell>
          <cell r="AT69" t="str">
            <v>-</v>
          </cell>
          <cell r="AU69">
            <v>181</v>
          </cell>
          <cell r="AV69" t="str">
            <v>-</v>
          </cell>
          <cell r="AW69">
            <v>34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825</v>
          </cell>
          <cell r="BB69">
            <v>819</v>
          </cell>
          <cell r="BC69">
            <v>57.491289198606275</v>
          </cell>
          <cell r="BD69">
            <v>56.8</v>
          </cell>
          <cell r="BE69" t="str">
            <v>-</v>
          </cell>
          <cell r="BF69" t="str">
            <v>-</v>
          </cell>
          <cell r="BG69">
            <v>637245.11</v>
          </cell>
          <cell r="BH69">
            <v>654525</v>
          </cell>
          <cell r="BI69">
            <v>598373154.97000003</v>
          </cell>
          <cell r="BJ69">
            <v>612635839</v>
          </cell>
          <cell r="BK69">
            <v>595720102</v>
          </cell>
          <cell r="BL69" t="str">
            <v>-</v>
          </cell>
          <cell r="BM69">
            <v>2653052.9700000002</v>
          </cell>
          <cell r="BN69" t="str">
            <v>-</v>
          </cell>
          <cell r="BO69">
            <v>513946254.97000003</v>
          </cell>
          <cell r="BP69" t="str">
            <v>-</v>
          </cell>
          <cell r="BQ69">
            <v>2653052.9699999997</v>
          </cell>
          <cell r="BR69" t="str">
            <v>-</v>
          </cell>
          <cell r="BS69">
            <v>911</v>
          </cell>
          <cell r="BT69" t="str">
            <v>-</v>
          </cell>
          <cell r="BU69">
            <v>511293202</v>
          </cell>
          <cell r="BV69" t="str">
            <v>-</v>
          </cell>
          <cell r="BW69">
            <v>506</v>
          </cell>
          <cell r="BX69" t="str">
            <v>-</v>
          </cell>
          <cell r="BY69">
            <v>411</v>
          </cell>
          <cell r="BZ69" t="str">
            <v>-</v>
          </cell>
          <cell r="CA69">
            <v>70794504</v>
          </cell>
          <cell r="CB69" t="str">
            <v>-</v>
          </cell>
          <cell r="CC69">
            <v>503</v>
          </cell>
          <cell r="CD69" t="str">
            <v>-</v>
          </cell>
          <cell r="CE69">
            <v>445</v>
          </cell>
          <cell r="CF69" t="str">
            <v>-</v>
          </cell>
          <cell r="CG69">
            <v>0</v>
          </cell>
          <cell r="CH69" t="str">
            <v>-</v>
          </cell>
          <cell r="CI69">
            <v>205</v>
          </cell>
          <cell r="CJ69" t="str">
            <v>-</v>
          </cell>
          <cell r="CK69">
            <v>37</v>
          </cell>
          <cell r="CL69" t="str">
            <v>-</v>
          </cell>
          <cell r="CM69">
            <v>12049459</v>
          </cell>
          <cell r="CN69" t="str">
            <v>-</v>
          </cell>
          <cell r="CO69">
            <v>82843963</v>
          </cell>
          <cell r="CP69" t="str">
            <v>-</v>
          </cell>
          <cell r="CQ69">
            <v>0</v>
          </cell>
          <cell r="CR69" t="str">
            <v>-</v>
          </cell>
          <cell r="CS69">
            <v>5</v>
          </cell>
          <cell r="CT69" t="str">
            <v>-</v>
          </cell>
          <cell r="CU69">
            <v>232</v>
          </cell>
          <cell r="CV69">
            <v>237</v>
          </cell>
          <cell r="CW69">
            <v>171</v>
          </cell>
          <cell r="CX69">
            <v>180</v>
          </cell>
          <cell r="CY69">
            <v>93</v>
          </cell>
          <cell r="CZ69">
            <v>85</v>
          </cell>
          <cell r="DA69">
            <v>74</v>
          </cell>
          <cell r="DB69">
            <v>78</v>
          </cell>
          <cell r="DC69">
            <v>50</v>
          </cell>
          <cell r="DD69">
            <v>55</v>
          </cell>
          <cell r="DE69">
            <v>42</v>
          </cell>
          <cell r="DF69">
            <v>41</v>
          </cell>
          <cell r="DG69">
            <v>166</v>
          </cell>
          <cell r="DH69">
            <v>174</v>
          </cell>
          <cell r="DI69">
            <v>35</v>
          </cell>
          <cell r="DJ69" t="str">
            <v>-</v>
          </cell>
          <cell r="DK69">
            <v>336</v>
          </cell>
          <cell r="DL69" t="str">
            <v>-</v>
          </cell>
          <cell r="DM69">
            <v>433</v>
          </cell>
          <cell r="DN69" t="str">
            <v>-</v>
          </cell>
          <cell r="DO69">
            <v>426</v>
          </cell>
          <cell r="DP69" t="str">
            <v>-</v>
          </cell>
          <cell r="DQ69">
            <v>0</v>
          </cell>
          <cell r="DR69" t="str">
            <v>-</v>
          </cell>
          <cell r="DS69">
            <v>204</v>
          </cell>
          <cell r="DT69" t="str">
            <v>-</v>
          </cell>
          <cell r="DU69">
            <v>36</v>
          </cell>
          <cell r="DV69" t="str">
            <v>-</v>
          </cell>
          <cell r="DW69">
            <v>0</v>
          </cell>
          <cell r="DX69" t="str">
            <v>-</v>
          </cell>
          <cell r="DY69">
            <v>50</v>
          </cell>
          <cell r="DZ69">
            <v>60</v>
          </cell>
          <cell r="EA69">
            <v>32</v>
          </cell>
          <cell r="EB69" t="str">
            <v>-</v>
          </cell>
          <cell r="EC69">
            <v>57.142857142857139</v>
          </cell>
          <cell r="ED69" t="str">
            <v>-</v>
          </cell>
          <cell r="EE69">
            <v>15</v>
          </cell>
          <cell r="EF69" t="str">
            <v>-</v>
          </cell>
          <cell r="EG69">
            <v>65</v>
          </cell>
        </row>
        <row r="70">
          <cell r="C70">
            <v>700000178</v>
          </cell>
          <cell r="D70" t="str">
            <v>SECTOR DESTELLO KARINA</v>
          </cell>
          <cell r="E70">
            <v>2025</v>
          </cell>
          <cell r="F70">
            <v>202516</v>
          </cell>
          <cell r="G70">
            <v>1577</v>
          </cell>
          <cell r="H70">
            <v>1607</v>
          </cell>
          <cell r="I70">
            <v>604</v>
          </cell>
          <cell r="J70" t="str">
            <v>-</v>
          </cell>
          <cell r="K70">
            <v>-41</v>
          </cell>
          <cell r="L70">
            <v>8</v>
          </cell>
          <cell r="M70">
            <v>992</v>
          </cell>
          <cell r="N70">
            <v>1037</v>
          </cell>
          <cell r="O70">
            <v>0</v>
          </cell>
          <cell r="P70" t="str">
            <v>-</v>
          </cell>
          <cell r="Q70">
            <v>0</v>
          </cell>
          <cell r="R70" t="str">
            <v>-</v>
          </cell>
          <cell r="S70">
            <v>5</v>
          </cell>
          <cell r="T70" t="str">
            <v>-</v>
          </cell>
          <cell r="U70">
            <v>990</v>
          </cell>
          <cell r="V70" t="str">
            <v>-</v>
          </cell>
          <cell r="W70">
            <v>2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790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491</v>
          </cell>
          <cell r="AH70" t="str">
            <v>-</v>
          </cell>
          <cell r="AI70" t="str">
            <v>-</v>
          </cell>
          <cell r="AJ70" t="str">
            <v>-</v>
          </cell>
          <cell r="AK70">
            <v>202</v>
          </cell>
          <cell r="AL70" t="str">
            <v>-</v>
          </cell>
          <cell r="AM70">
            <v>62.904248573240331</v>
          </cell>
          <cell r="AN70">
            <v>63.8</v>
          </cell>
          <cell r="AO70">
            <v>289</v>
          </cell>
          <cell r="AP70" t="str">
            <v>-</v>
          </cell>
          <cell r="AQ70">
            <v>339</v>
          </cell>
          <cell r="AR70" t="str">
            <v>-</v>
          </cell>
          <cell r="AS70">
            <v>0</v>
          </cell>
          <cell r="AT70" t="str">
            <v>-</v>
          </cell>
          <cell r="AU70">
            <v>137</v>
          </cell>
          <cell r="AV70" t="str">
            <v>-</v>
          </cell>
          <cell r="AW70">
            <v>25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857</v>
          </cell>
          <cell r="BB70">
            <v>869</v>
          </cell>
          <cell r="BC70">
            <v>54.343690551680403</v>
          </cell>
          <cell r="BD70">
            <v>53.4</v>
          </cell>
          <cell r="BE70" t="str">
            <v>-</v>
          </cell>
          <cell r="BF70" t="str">
            <v>-</v>
          </cell>
          <cell r="BG70">
            <v>553897.49</v>
          </cell>
          <cell r="BH70">
            <v>552077</v>
          </cell>
          <cell r="BI70">
            <v>549466309.5</v>
          </cell>
          <cell r="BJ70">
            <v>572503808</v>
          </cell>
          <cell r="BK70">
            <v>548172592</v>
          </cell>
          <cell r="BL70" t="str">
            <v>-</v>
          </cell>
          <cell r="BM70">
            <v>1293717.5</v>
          </cell>
          <cell r="BN70" t="str">
            <v>-</v>
          </cell>
          <cell r="BO70">
            <v>462926599.5</v>
          </cell>
          <cell r="BP70" t="str">
            <v>-</v>
          </cell>
          <cell r="BQ70">
            <v>1293717.5</v>
          </cell>
          <cell r="BR70" t="str">
            <v>-</v>
          </cell>
          <cell r="BS70">
            <v>941</v>
          </cell>
          <cell r="BT70" t="str">
            <v>-</v>
          </cell>
          <cell r="BU70">
            <v>461632882</v>
          </cell>
          <cell r="BV70" t="str">
            <v>-</v>
          </cell>
          <cell r="BW70">
            <v>544</v>
          </cell>
          <cell r="BX70" t="str">
            <v>-</v>
          </cell>
          <cell r="BY70">
            <v>670</v>
          </cell>
          <cell r="BZ70" t="str">
            <v>-</v>
          </cell>
          <cell r="CA70">
            <v>74070837</v>
          </cell>
          <cell r="CB70" t="str">
            <v>-</v>
          </cell>
          <cell r="CC70">
            <v>566</v>
          </cell>
          <cell r="CD70" t="str">
            <v>-</v>
          </cell>
          <cell r="CE70">
            <v>455</v>
          </cell>
          <cell r="CF70" t="str">
            <v>-</v>
          </cell>
          <cell r="CG70">
            <v>0</v>
          </cell>
          <cell r="CH70" t="str">
            <v>-</v>
          </cell>
          <cell r="CI70">
            <v>152</v>
          </cell>
          <cell r="CJ70" t="str">
            <v>-</v>
          </cell>
          <cell r="CK70">
            <v>26</v>
          </cell>
          <cell r="CL70" t="str">
            <v>-</v>
          </cell>
          <cell r="CM70">
            <v>12468873</v>
          </cell>
          <cell r="CN70" t="str">
            <v>-</v>
          </cell>
          <cell r="CO70">
            <v>86539710</v>
          </cell>
          <cell r="CP70" t="str">
            <v>-</v>
          </cell>
          <cell r="CQ70">
            <v>0</v>
          </cell>
          <cell r="CR70" t="str">
            <v>-</v>
          </cell>
          <cell r="CS70">
            <v>-16</v>
          </cell>
          <cell r="CT70" t="str">
            <v>-</v>
          </cell>
          <cell r="CU70">
            <v>276</v>
          </cell>
          <cell r="CV70">
            <v>270</v>
          </cell>
          <cell r="CW70">
            <v>197</v>
          </cell>
          <cell r="CX70">
            <v>206</v>
          </cell>
          <cell r="CY70">
            <v>112</v>
          </cell>
          <cell r="CZ70">
            <v>97</v>
          </cell>
          <cell r="DA70">
            <v>131</v>
          </cell>
          <cell r="DB70">
            <v>125</v>
          </cell>
          <cell r="DC70">
            <v>75</v>
          </cell>
          <cell r="DD70">
            <v>78</v>
          </cell>
          <cell r="DE70">
            <v>86</v>
          </cell>
          <cell r="DF70">
            <v>80</v>
          </cell>
          <cell r="DG70">
            <v>292</v>
          </cell>
          <cell r="DH70">
            <v>283</v>
          </cell>
          <cell r="DI70">
            <v>55</v>
          </cell>
          <cell r="DJ70" t="str">
            <v>-</v>
          </cell>
          <cell r="DK70">
            <v>477</v>
          </cell>
          <cell r="DL70" t="str">
            <v>-</v>
          </cell>
          <cell r="DM70">
            <v>496</v>
          </cell>
          <cell r="DN70" t="str">
            <v>-</v>
          </cell>
          <cell r="DO70">
            <v>429</v>
          </cell>
          <cell r="DP70" t="str">
            <v>-</v>
          </cell>
          <cell r="DQ70">
            <v>0</v>
          </cell>
          <cell r="DR70" t="str">
            <v>-</v>
          </cell>
          <cell r="DS70">
            <v>149</v>
          </cell>
          <cell r="DT70" t="str">
            <v>-</v>
          </cell>
          <cell r="DU70">
            <v>26</v>
          </cell>
          <cell r="DV70" t="str">
            <v>-</v>
          </cell>
          <cell r="DW70">
            <v>0</v>
          </cell>
          <cell r="DX70" t="str">
            <v>-</v>
          </cell>
          <cell r="DY70">
            <v>70</v>
          </cell>
          <cell r="DZ70">
            <v>94</v>
          </cell>
          <cell r="EA70">
            <v>20</v>
          </cell>
          <cell r="EB70" t="str">
            <v>-</v>
          </cell>
          <cell r="EC70">
            <v>33.333333333333329</v>
          </cell>
          <cell r="ED70" t="str">
            <v>-</v>
          </cell>
          <cell r="EE70">
            <v>15</v>
          </cell>
          <cell r="EF70" t="str">
            <v>-</v>
          </cell>
          <cell r="EG70">
            <v>65</v>
          </cell>
        </row>
        <row r="71">
          <cell r="C71">
            <v>700000180</v>
          </cell>
          <cell r="D71" t="str">
            <v>SECTOR TROPICAL MARIA INES</v>
          </cell>
          <cell r="E71">
            <v>2025</v>
          </cell>
          <cell r="F71">
            <v>202516</v>
          </cell>
          <cell r="G71">
            <v>2108</v>
          </cell>
          <cell r="H71">
            <v>2262</v>
          </cell>
          <cell r="I71">
            <v>734</v>
          </cell>
          <cell r="J71" t="str">
            <v>-</v>
          </cell>
          <cell r="K71">
            <v>-117</v>
          </cell>
          <cell r="L71">
            <v>6</v>
          </cell>
          <cell r="M71">
            <v>895</v>
          </cell>
          <cell r="N71">
            <v>1419</v>
          </cell>
          <cell r="O71">
            <v>0</v>
          </cell>
          <cell r="P71" t="str">
            <v>-</v>
          </cell>
          <cell r="Q71">
            <v>1</v>
          </cell>
          <cell r="R71" t="str">
            <v>-</v>
          </cell>
          <cell r="S71">
            <v>5</v>
          </cell>
          <cell r="T71" t="str">
            <v>-</v>
          </cell>
          <cell r="U71">
            <v>893</v>
          </cell>
          <cell r="V71" t="str">
            <v>-</v>
          </cell>
          <cell r="W71">
            <v>1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711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444</v>
          </cell>
          <cell r="AH71" t="str">
            <v>-</v>
          </cell>
          <cell r="AI71" t="str">
            <v>-</v>
          </cell>
          <cell r="AJ71" t="str">
            <v>-</v>
          </cell>
          <cell r="AK71">
            <v>186</v>
          </cell>
          <cell r="AL71" t="str">
            <v>-</v>
          </cell>
          <cell r="AM71">
            <v>42.457305502846296</v>
          </cell>
          <cell r="AN71">
            <v>63.6</v>
          </cell>
          <cell r="AO71">
            <v>258</v>
          </cell>
          <cell r="AP71" t="str">
            <v>-</v>
          </cell>
          <cell r="AQ71">
            <v>316</v>
          </cell>
          <cell r="AR71" t="str">
            <v>-</v>
          </cell>
          <cell r="AS71">
            <v>0</v>
          </cell>
          <cell r="AT71" t="str">
            <v>-</v>
          </cell>
          <cell r="AU71">
            <v>121</v>
          </cell>
          <cell r="AV71" t="str">
            <v>-</v>
          </cell>
          <cell r="AW71">
            <v>16</v>
          </cell>
          <cell r="AX71" t="str">
            <v>-</v>
          </cell>
          <cell r="AY71" t="str">
            <v>-</v>
          </cell>
          <cell r="AZ71" t="str">
            <v>-</v>
          </cell>
          <cell r="BA71">
            <v>800</v>
          </cell>
          <cell r="BB71">
            <v>1236</v>
          </cell>
          <cell r="BC71">
            <v>37.950664136622393</v>
          </cell>
          <cell r="BD71">
            <v>55.4</v>
          </cell>
          <cell r="BE71" t="str">
            <v>-</v>
          </cell>
          <cell r="BF71" t="str">
            <v>-</v>
          </cell>
          <cell r="BG71">
            <v>467460.3</v>
          </cell>
          <cell r="BH71">
            <v>481592</v>
          </cell>
          <cell r="BI71">
            <v>418376965</v>
          </cell>
          <cell r="BJ71">
            <v>683378907</v>
          </cell>
          <cell r="BK71">
            <v>417576662</v>
          </cell>
          <cell r="BL71" t="str">
            <v>-</v>
          </cell>
          <cell r="BM71">
            <v>800303</v>
          </cell>
          <cell r="BN71" t="str">
            <v>-</v>
          </cell>
          <cell r="BO71">
            <v>328104336</v>
          </cell>
          <cell r="BP71" t="str">
            <v>-</v>
          </cell>
          <cell r="BQ71">
            <v>800303</v>
          </cell>
          <cell r="BR71" t="str">
            <v>-</v>
          </cell>
          <cell r="BS71">
            <v>827</v>
          </cell>
          <cell r="BT71" t="str">
            <v>-</v>
          </cell>
          <cell r="BU71">
            <v>327304033</v>
          </cell>
          <cell r="BV71" t="str">
            <v>-</v>
          </cell>
          <cell r="BW71">
            <v>544</v>
          </cell>
          <cell r="BX71" t="str">
            <v>-</v>
          </cell>
          <cell r="BY71">
            <v>796</v>
          </cell>
          <cell r="BZ71" t="str">
            <v>-</v>
          </cell>
          <cell r="CA71">
            <v>77754628</v>
          </cell>
          <cell r="CB71" t="str">
            <v>-</v>
          </cell>
          <cell r="CC71">
            <v>894</v>
          </cell>
          <cell r="CD71" t="str">
            <v>-</v>
          </cell>
          <cell r="CE71">
            <v>603</v>
          </cell>
          <cell r="CF71" t="str">
            <v>-</v>
          </cell>
          <cell r="CG71">
            <v>0</v>
          </cell>
          <cell r="CH71" t="str">
            <v>-</v>
          </cell>
          <cell r="CI71">
            <v>148</v>
          </cell>
          <cell r="CJ71" t="str">
            <v>-</v>
          </cell>
          <cell r="CK71">
            <v>18</v>
          </cell>
          <cell r="CL71" t="str">
            <v>-</v>
          </cell>
          <cell r="CM71">
            <v>12518001</v>
          </cell>
          <cell r="CN71" t="str">
            <v>-</v>
          </cell>
          <cell r="CO71">
            <v>90272629</v>
          </cell>
          <cell r="CP71" t="str">
            <v>-</v>
          </cell>
          <cell r="CQ71">
            <v>0</v>
          </cell>
          <cell r="CR71" t="str">
            <v>-</v>
          </cell>
          <cell r="CS71">
            <v>-36</v>
          </cell>
          <cell r="CT71" t="str">
            <v>-</v>
          </cell>
          <cell r="CU71">
            <v>666</v>
          </cell>
          <cell r="CV71">
            <v>358</v>
          </cell>
          <cell r="CW71">
            <v>377</v>
          </cell>
          <cell r="CX71">
            <v>293</v>
          </cell>
          <cell r="CY71">
            <v>170</v>
          </cell>
          <cell r="CZ71">
            <v>127</v>
          </cell>
          <cell r="DA71">
            <v>175</v>
          </cell>
          <cell r="DB71">
            <v>140</v>
          </cell>
          <cell r="DC71">
            <v>99</v>
          </cell>
          <cell r="DD71">
            <v>100</v>
          </cell>
          <cell r="DE71">
            <v>77</v>
          </cell>
          <cell r="DF71">
            <v>90</v>
          </cell>
          <cell r="DG71">
            <v>351</v>
          </cell>
          <cell r="DH71">
            <v>330</v>
          </cell>
          <cell r="DI71">
            <v>30</v>
          </cell>
          <cell r="DJ71" t="str">
            <v>-</v>
          </cell>
          <cell r="DK71">
            <v>609</v>
          </cell>
          <cell r="DL71" t="str">
            <v>-</v>
          </cell>
          <cell r="DM71">
            <v>765</v>
          </cell>
          <cell r="DN71" t="str">
            <v>-</v>
          </cell>
          <cell r="DO71">
            <v>569</v>
          </cell>
          <cell r="DP71" t="str">
            <v>-</v>
          </cell>
          <cell r="DQ71">
            <v>0</v>
          </cell>
          <cell r="DR71" t="str">
            <v>-</v>
          </cell>
          <cell r="DS71">
            <v>147</v>
          </cell>
          <cell r="DT71" t="str">
            <v>-</v>
          </cell>
          <cell r="DU71">
            <v>18</v>
          </cell>
          <cell r="DV71" t="str">
            <v>-</v>
          </cell>
          <cell r="DW71">
            <v>0</v>
          </cell>
          <cell r="DX71" t="str">
            <v>-</v>
          </cell>
          <cell r="DY71">
            <v>42</v>
          </cell>
          <cell r="DZ71">
            <v>109</v>
          </cell>
          <cell r="EA71">
            <v>40</v>
          </cell>
          <cell r="EB71" t="str">
            <v>-</v>
          </cell>
          <cell r="EC71">
            <v>39.603960396039604</v>
          </cell>
          <cell r="ED71" t="str">
            <v>-</v>
          </cell>
          <cell r="EE71">
            <v>12</v>
          </cell>
          <cell r="EF71" t="str">
            <v>-</v>
          </cell>
          <cell r="EG71">
            <v>53</v>
          </cell>
        </row>
        <row r="72">
          <cell r="C72">
            <v>700000182</v>
          </cell>
          <cell r="D72" t="str">
            <v>SECTOR MANIGUA PAOLA</v>
          </cell>
          <cell r="E72">
            <v>2025</v>
          </cell>
          <cell r="F72">
            <v>202516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 t="str">
            <v>-</v>
          </cell>
          <cell r="BB72" t="str">
            <v>-</v>
          </cell>
          <cell r="BC72" t="str">
            <v>-</v>
          </cell>
          <cell r="BD72" t="str">
            <v>-</v>
          </cell>
          <cell r="BE72" t="str">
            <v>-</v>
          </cell>
          <cell r="BF72" t="str">
            <v>-</v>
          </cell>
          <cell r="BG72" t="str">
            <v>-</v>
          </cell>
          <cell r="BH72" t="str">
            <v>-</v>
          </cell>
          <cell r="BI72" t="str">
            <v>-</v>
          </cell>
          <cell r="BJ72" t="str">
            <v>-</v>
          </cell>
          <cell r="BK72" t="str">
            <v>-</v>
          </cell>
          <cell r="BL72" t="str">
            <v>-</v>
          </cell>
          <cell r="BM72" t="str">
            <v>-</v>
          </cell>
          <cell r="BN72" t="str">
            <v>-</v>
          </cell>
          <cell r="BO72" t="str">
            <v>-</v>
          </cell>
          <cell r="BP72" t="str">
            <v>-</v>
          </cell>
          <cell r="BQ72" t="str">
            <v>-</v>
          </cell>
          <cell r="BR72" t="str">
            <v>-</v>
          </cell>
          <cell r="BS72" t="str">
            <v>-</v>
          </cell>
          <cell r="BT72" t="str">
            <v>-</v>
          </cell>
          <cell r="BU72" t="str">
            <v>-</v>
          </cell>
          <cell r="BV72" t="str">
            <v>-</v>
          </cell>
          <cell r="BW72" t="str">
            <v>-</v>
          </cell>
          <cell r="BX72" t="str">
            <v>-</v>
          </cell>
          <cell r="BY72" t="str">
            <v>-</v>
          </cell>
          <cell r="BZ72" t="str">
            <v>-</v>
          </cell>
          <cell r="CA72" t="str">
            <v>-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 t="str">
            <v>-</v>
          </cell>
          <cell r="CN72" t="str">
            <v>-</v>
          </cell>
          <cell r="CO72" t="str">
            <v>-</v>
          </cell>
          <cell r="CP72" t="str">
            <v>-</v>
          </cell>
          <cell r="CQ72" t="str">
            <v>-</v>
          </cell>
          <cell r="CR72" t="str">
            <v>-</v>
          </cell>
          <cell r="CS72" t="str">
            <v>-</v>
          </cell>
          <cell r="CT72" t="str">
            <v>-</v>
          </cell>
          <cell r="CU72" t="str">
            <v>-</v>
          </cell>
          <cell r="CV72" t="str">
            <v>-</v>
          </cell>
          <cell r="CW72" t="str">
            <v>-</v>
          </cell>
          <cell r="CX72" t="str">
            <v>-</v>
          </cell>
          <cell r="CY72" t="str">
            <v>-</v>
          </cell>
          <cell r="CZ72" t="str">
            <v>-</v>
          </cell>
          <cell r="DA72" t="str">
            <v>-</v>
          </cell>
          <cell r="DB72" t="str">
            <v>-</v>
          </cell>
          <cell r="DC72" t="str">
            <v>-</v>
          </cell>
          <cell r="DD72" t="str">
            <v>-</v>
          </cell>
          <cell r="DE72" t="str">
            <v>-</v>
          </cell>
          <cell r="DF72" t="str">
            <v>-</v>
          </cell>
          <cell r="DG72" t="str">
            <v>-</v>
          </cell>
          <cell r="DH72" t="str">
            <v>-</v>
          </cell>
          <cell r="DI72" t="str">
            <v>-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 t="str">
            <v>-</v>
          </cell>
          <cell r="DX72" t="str">
            <v>-</v>
          </cell>
          <cell r="DY72" t="str">
            <v>-</v>
          </cell>
          <cell r="DZ72" t="str">
            <v>-</v>
          </cell>
          <cell r="EA72" t="str">
            <v>-</v>
          </cell>
          <cell r="EB72" t="str">
            <v>-</v>
          </cell>
          <cell r="EC72" t="str">
            <v>-</v>
          </cell>
          <cell r="ED72" t="str">
            <v>-</v>
          </cell>
          <cell r="EE72" t="str">
            <v>-</v>
          </cell>
          <cell r="EF72" t="str">
            <v>-</v>
          </cell>
          <cell r="EG72" t="str">
            <v>-</v>
          </cell>
        </row>
        <row r="73">
          <cell r="C73">
            <v>700000183</v>
          </cell>
          <cell r="D73" t="str">
            <v>SECTOR PRIPRIOCA KELLY</v>
          </cell>
          <cell r="E73">
            <v>2025</v>
          </cell>
          <cell r="F73">
            <v>202516</v>
          </cell>
          <cell r="G73">
            <v>1083</v>
          </cell>
          <cell r="H73">
            <v>1188</v>
          </cell>
          <cell r="I73">
            <v>450</v>
          </cell>
          <cell r="J73" t="str">
            <v>-</v>
          </cell>
          <cell r="K73">
            <v>-32</v>
          </cell>
          <cell r="L73">
            <v>8</v>
          </cell>
          <cell r="M73">
            <v>589</v>
          </cell>
          <cell r="N73">
            <v>724</v>
          </cell>
          <cell r="O73">
            <v>0</v>
          </cell>
          <cell r="P73" t="str">
            <v>-</v>
          </cell>
          <cell r="Q73">
            <v>0</v>
          </cell>
          <cell r="R73" t="str">
            <v>-</v>
          </cell>
          <cell r="S73">
            <v>1</v>
          </cell>
          <cell r="T73" t="str">
            <v>-</v>
          </cell>
          <cell r="U73">
            <v>589</v>
          </cell>
          <cell r="V73" t="str">
            <v>-</v>
          </cell>
          <cell r="W73">
            <v>0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482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263</v>
          </cell>
          <cell r="AH73" t="str">
            <v>-</v>
          </cell>
          <cell r="AI73" t="str">
            <v>-</v>
          </cell>
          <cell r="AJ73" t="str">
            <v>-</v>
          </cell>
          <cell r="AK73">
            <v>108</v>
          </cell>
          <cell r="AL73" t="str">
            <v>-</v>
          </cell>
          <cell r="AM73">
            <v>54.385964912280706</v>
          </cell>
          <cell r="AN73">
            <v>64.5</v>
          </cell>
          <cell r="AO73">
            <v>155</v>
          </cell>
          <cell r="AP73" t="str">
            <v>-</v>
          </cell>
          <cell r="AQ73">
            <v>217</v>
          </cell>
          <cell r="AR73" t="str">
            <v>-</v>
          </cell>
          <cell r="AS73">
            <v>0</v>
          </cell>
          <cell r="AT73" t="str">
            <v>-</v>
          </cell>
          <cell r="AU73">
            <v>92</v>
          </cell>
          <cell r="AV73" t="str">
            <v>-</v>
          </cell>
          <cell r="AW73">
            <v>18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530</v>
          </cell>
          <cell r="BB73">
            <v>620</v>
          </cell>
          <cell r="BC73">
            <v>48.938134810710984</v>
          </cell>
          <cell r="BD73">
            <v>55.2</v>
          </cell>
          <cell r="BE73" t="str">
            <v>-</v>
          </cell>
          <cell r="BF73" t="str">
            <v>-</v>
          </cell>
          <cell r="BG73">
            <v>587147.61</v>
          </cell>
          <cell r="BH73">
            <v>599901</v>
          </cell>
          <cell r="BI73">
            <v>345829941</v>
          </cell>
          <cell r="BJ73">
            <v>434328120</v>
          </cell>
          <cell r="BK73">
            <v>345764341</v>
          </cell>
          <cell r="BL73" t="str">
            <v>-</v>
          </cell>
          <cell r="BM73">
            <v>65600</v>
          </cell>
          <cell r="BN73" t="str">
            <v>-</v>
          </cell>
          <cell r="BO73">
            <v>273729802</v>
          </cell>
          <cell r="BP73" t="str">
            <v>-</v>
          </cell>
          <cell r="BQ73">
            <v>65600</v>
          </cell>
          <cell r="BR73" t="str">
            <v>-</v>
          </cell>
          <cell r="BS73">
            <v>539</v>
          </cell>
          <cell r="BT73" t="str">
            <v>-</v>
          </cell>
          <cell r="BU73">
            <v>273664202</v>
          </cell>
          <cell r="BV73" t="str">
            <v>-</v>
          </cell>
          <cell r="BW73">
            <v>363</v>
          </cell>
          <cell r="BX73" t="str">
            <v>-</v>
          </cell>
          <cell r="BY73">
            <v>349</v>
          </cell>
          <cell r="BZ73" t="str">
            <v>-</v>
          </cell>
          <cell r="CA73">
            <v>62710695</v>
          </cell>
          <cell r="CB73" t="str">
            <v>-</v>
          </cell>
          <cell r="CC73">
            <v>407</v>
          </cell>
          <cell r="CD73" t="str">
            <v>-</v>
          </cell>
          <cell r="CE73">
            <v>331</v>
          </cell>
          <cell r="CF73" t="str">
            <v>-</v>
          </cell>
          <cell r="CG73">
            <v>0</v>
          </cell>
          <cell r="CH73" t="str">
            <v>-</v>
          </cell>
          <cell r="CI73">
            <v>110</v>
          </cell>
          <cell r="CJ73" t="str">
            <v>-</v>
          </cell>
          <cell r="CK73">
            <v>18</v>
          </cell>
          <cell r="CL73" t="str">
            <v>-</v>
          </cell>
          <cell r="CM73">
            <v>9389444</v>
          </cell>
          <cell r="CN73" t="str">
            <v>-</v>
          </cell>
          <cell r="CO73">
            <v>72100139</v>
          </cell>
          <cell r="CP73" t="str">
            <v>-</v>
          </cell>
          <cell r="CQ73">
            <v>0</v>
          </cell>
          <cell r="CR73" t="str">
            <v>-</v>
          </cell>
          <cell r="CS73">
            <v>-4</v>
          </cell>
          <cell r="CT73" t="str">
            <v>-</v>
          </cell>
          <cell r="CU73">
            <v>296</v>
          </cell>
          <cell r="CV73">
            <v>215</v>
          </cell>
          <cell r="CW73">
            <v>145</v>
          </cell>
          <cell r="CX73">
            <v>135</v>
          </cell>
          <cell r="CY73">
            <v>53</v>
          </cell>
          <cell r="CZ73">
            <v>53</v>
          </cell>
          <cell r="DA73">
            <v>72</v>
          </cell>
          <cell r="DB73">
            <v>56</v>
          </cell>
          <cell r="DC73">
            <v>25</v>
          </cell>
          <cell r="DD73">
            <v>17</v>
          </cell>
          <cell r="DE73">
            <v>34</v>
          </cell>
          <cell r="DF73">
            <v>33</v>
          </cell>
          <cell r="DG73">
            <v>131</v>
          </cell>
          <cell r="DH73">
            <v>106</v>
          </cell>
          <cell r="DI73">
            <v>21</v>
          </cell>
          <cell r="DJ73" t="str">
            <v>-</v>
          </cell>
          <cell r="DK73">
            <v>279</v>
          </cell>
          <cell r="DL73" t="str">
            <v>-</v>
          </cell>
          <cell r="DM73">
            <v>355</v>
          </cell>
          <cell r="DN73" t="str">
            <v>-</v>
          </cell>
          <cell r="DO73">
            <v>323</v>
          </cell>
          <cell r="DP73" t="str">
            <v>-</v>
          </cell>
          <cell r="DQ73">
            <v>0</v>
          </cell>
          <cell r="DR73" t="str">
            <v>-</v>
          </cell>
          <cell r="DS73">
            <v>109</v>
          </cell>
          <cell r="DT73" t="str">
            <v>-</v>
          </cell>
          <cell r="DU73">
            <v>18</v>
          </cell>
          <cell r="DV73" t="str">
            <v>-</v>
          </cell>
          <cell r="DW73">
            <v>0</v>
          </cell>
          <cell r="DX73" t="str">
            <v>-</v>
          </cell>
          <cell r="DY73">
            <v>30</v>
          </cell>
          <cell r="DZ73">
            <v>50</v>
          </cell>
          <cell r="EA73">
            <v>17</v>
          </cell>
          <cell r="EB73" t="str">
            <v>-</v>
          </cell>
          <cell r="EC73">
            <v>56.666666666666664</v>
          </cell>
          <cell r="ED73" t="str">
            <v>-</v>
          </cell>
          <cell r="EE73">
            <v>9</v>
          </cell>
          <cell r="EF73" t="str">
            <v>-</v>
          </cell>
          <cell r="EG73">
            <v>30</v>
          </cell>
        </row>
        <row r="74">
          <cell r="C74">
            <v>700000186</v>
          </cell>
          <cell r="D74" t="str">
            <v>SECTOR MIRRA PATRICIA</v>
          </cell>
          <cell r="E74">
            <v>2025</v>
          </cell>
          <cell r="F74">
            <v>202516</v>
          </cell>
          <cell r="G74">
            <v>1094</v>
          </cell>
          <cell r="H74">
            <v>1193</v>
          </cell>
          <cell r="I74">
            <v>542</v>
          </cell>
          <cell r="J74" t="str">
            <v>-</v>
          </cell>
          <cell r="K74">
            <v>-20</v>
          </cell>
          <cell r="L74">
            <v>7</v>
          </cell>
          <cell r="M74">
            <v>703</v>
          </cell>
          <cell r="N74">
            <v>739</v>
          </cell>
          <cell r="O74">
            <v>0</v>
          </cell>
          <cell r="P74" t="str">
            <v>-</v>
          </cell>
          <cell r="Q74">
            <v>0</v>
          </cell>
          <cell r="R74" t="str">
            <v>-</v>
          </cell>
          <cell r="S74">
            <v>5</v>
          </cell>
          <cell r="T74" t="str">
            <v>-</v>
          </cell>
          <cell r="U74">
            <v>701</v>
          </cell>
          <cell r="V74" t="str">
            <v>-</v>
          </cell>
          <cell r="W74">
            <v>2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597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269</v>
          </cell>
          <cell r="AH74" t="str">
            <v>-</v>
          </cell>
          <cell r="AI74" t="str">
            <v>-</v>
          </cell>
          <cell r="AJ74" t="str">
            <v>-</v>
          </cell>
          <cell r="AK74">
            <v>106</v>
          </cell>
          <cell r="AL74" t="str">
            <v>-</v>
          </cell>
          <cell r="AM74">
            <v>64.259597806215723</v>
          </cell>
          <cell r="AN74">
            <v>65.900000000000006</v>
          </cell>
          <cell r="AO74">
            <v>163</v>
          </cell>
          <cell r="AP74" t="str">
            <v>-</v>
          </cell>
          <cell r="AQ74">
            <v>263</v>
          </cell>
          <cell r="AR74" t="str">
            <v>-</v>
          </cell>
          <cell r="AS74">
            <v>0</v>
          </cell>
          <cell r="AT74" t="str">
            <v>-</v>
          </cell>
          <cell r="AU74">
            <v>138</v>
          </cell>
          <cell r="AV74" t="str">
            <v>-</v>
          </cell>
          <cell r="AW74">
            <v>33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639</v>
          </cell>
          <cell r="BB74">
            <v>645</v>
          </cell>
          <cell r="BC74">
            <v>58.409506398537481</v>
          </cell>
          <cell r="BD74">
            <v>57.5</v>
          </cell>
          <cell r="BE74" t="str">
            <v>-</v>
          </cell>
          <cell r="BF74" t="str">
            <v>-</v>
          </cell>
          <cell r="BG74">
            <v>635961.80000000005</v>
          </cell>
          <cell r="BH74">
            <v>675006</v>
          </cell>
          <cell r="BI74">
            <v>447081145</v>
          </cell>
          <cell r="BJ74">
            <v>498829703</v>
          </cell>
          <cell r="BK74">
            <v>446124159</v>
          </cell>
          <cell r="BL74" t="str">
            <v>-</v>
          </cell>
          <cell r="BM74">
            <v>956986</v>
          </cell>
          <cell r="BN74" t="str">
            <v>-</v>
          </cell>
          <cell r="BO74">
            <v>373525356</v>
          </cell>
          <cell r="BP74" t="str">
            <v>-</v>
          </cell>
          <cell r="BQ74">
            <v>956986</v>
          </cell>
          <cell r="BR74" t="str">
            <v>-</v>
          </cell>
          <cell r="BS74">
            <v>669</v>
          </cell>
          <cell r="BT74" t="str">
            <v>-</v>
          </cell>
          <cell r="BU74">
            <v>372568370</v>
          </cell>
          <cell r="BV74" t="str">
            <v>-</v>
          </cell>
          <cell r="BW74">
            <v>386</v>
          </cell>
          <cell r="BX74" t="str">
            <v>-</v>
          </cell>
          <cell r="BY74">
            <v>260</v>
          </cell>
          <cell r="BZ74" t="str">
            <v>-</v>
          </cell>
          <cell r="CA74">
            <v>63661431</v>
          </cell>
          <cell r="CB74" t="str">
            <v>-</v>
          </cell>
          <cell r="CC74">
            <v>391</v>
          </cell>
          <cell r="CD74" t="str">
            <v>-</v>
          </cell>
          <cell r="CE74">
            <v>374</v>
          </cell>
          <cell r="CF74" t="str">
            <v>-</v>
          </cell>
          <cell r="CG74">
            <v>0</v>
          </cell>
          <cell r="CH74" t="str">
            <v>-</v>
          </cell>
          <cell r="CI74">
            <v>158</v>
          </cell>
          <cell r="CJ74" t="str">
            <v>-</v>
          </cell>
          <cell r="CK74">
            <v>35</v>
          </cell>
          <cell r="CL74" t="str">
            <v>-</v>
          </cell>
          <cell r="CM74">
            <v>9894358</v>
          </cell>
          <cell r="CN74" t="str">
            <v>-</v>
          </cell>
          <cell r="CO74">
            <v>73555789</v>
          </cell>
          <cell r="CP74" t="str">
            <v>-</v>
          </cell>
          <cell r="CQ74">
            <v>0</v>
          </cell>
          <cell r="CR74" t="str">
            <v>-</v>
          </cell>
          <cell r="CS74">
            <v>-3</v>
          </cell>
          <cell r="CT74" t="str">
            <v>-</v>
          </cell>
          <cell r="CU74">
            <v>205</v>
          </cell>
          <cell r="CV74">
            <v>202</v>
          </cell>
          <cell r="CW74">
            <v>111</v>
          </cell>
          <cell r="CX74">
            <v>115</v>
          </cell>
          <cell r="CY74">
            <v>75</v>
          </cell>
          <cell r="CZ74">
            <v>68</v>
          </cell>
          <cell r="DA74">
            <v>59</v>
          </cell>
          <cell r="DB74">
            <v>51</v>
          </cell>
          <cell r="DC74">
            <v>35</v>
          </cell>
          <cell r="DD74">
            <v>30</v>
          </cell>
          <cell r="DE74">
            <v>30</v>
          </cell>
          <cell r="DF74">
            <v>30</v>
          </cell>
          <cell r="DG74">
            <v>124</v>
          </cell>
          <cell r="DH74">
            <v>111</v>
          </cell>
          <cell r="DI74">
            <v>16</v>
          </cell>
          <cell r="DJ74" t="str">
            <v>-</v>
          </cell>
          <cell r="DK74">
            <v>218</v>
          </cell>
          <cell r="DL74" t="str">
            <v>-</v>
          </cell>
          <cell r="DM74">
            <v>334</v>
          </cell>
          <cell r="DN74" t="str">
            <v>-</v>
          </cell>
          <cell r="DO74">
            <v>354</v>
          </cell>
          <cell r="DP74" t="str">
            <v>-</v>
          </cell>
          <cell r="DQ74">
            <v>0</v>
          </cell>
          <cell r="DR74" t="str">
            <v>-</v>
          </cell>
          <cell r="DS74">
            <v>154</v>
          </cell>
          <cell r="DT74" t="str">
            <v>-</v>
          </cell>
          <cell r="DU74">
            <v>34</v>
          </cell>
          <cell r="DV74" t="str">
            <v>-</v>
          </cell>
          <cell r="DW74">
            <v>0</v>
          </cell>
          <cell r="DX74" t="str">
            <v>-</v>
          </cell>
          <cell r="DY74">
            <v>27</v>
          </cell>
          <cell r="DZ74">
            <v>44</v>
          </cell>
          <cell r="EA74">
            <v>21</v>
          </cell>
          <cell r="EB74" t="str">
            <v>-</v>
          </cell>
          <cell r="EC74">
            <v>63.636363636363633</v>
          </cell>
          <cell r="ED74" t="str">
            <v>-</v>
          </cell>
          <cell r="EE74">
            <v>11</v>
          </cell>
          <cell r="EF74" t="str">
            <v>-</v>
          </cell>
          <cell r="EG74">
            <v>37</v>
          </cell>
        </row>
        <row r="75">
          <cell r="C75">
            <v>700000187</v>
          </cell>
          <cell r="D75" t="str">
            <v>SECTOR SANDALO MARIA VICTORIA</v>
          </cell>
          <cell r="E75">
            <v>2025</v>
          </cell>
          <cell r="F75">
            <v>202516</v>
          </cell>
          <cell r="G75">
            <v>0</v>
          </cell>
          <cell r="H75" t="str">
            <v>-</v>
          </cell>
          <cell r="I75">
            <v>0</v>
          </cell>
          <cell r="J75" t="str">
            <v>-</v>
          </cell>
          <cell r="K75">
            <v>0</v>
          </cell>
          <cell r="L75" t="str">
            <v>-</v>
          </cell>
          <cell r="M75">
            <v>0</v>
          </cell>
          <cell r="N75" t="str">
            <v>-</v>
          </cell>
          <cell r="O75">
            <v>0</v>
          </cell>
          <cell r="P75" t="str">
            <v>-</v>
          </cell>
          <cell r="Q75">
            <v>0</v>
          </cell>
          <cell r="R75" t="str">
            <v>-</v>
          </cell>
          <cell r="S75">
            <v>0</v>
          </cell>
          <cell r="T75" t="str">
            <v>-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  <cell r="AH75" t="str">
            <v>-</v>
          </cell>
          <cell r="AI75" t="str">
            <v>-</v>
          </cell>
          <cell r="AJ75" t="str">
            <v>-</v>
          </cell>
          <cell r="AK75">
            <v>0</v>
          </cell>
          <cell r="AL75" t="str">
            <v>-</v>
          </cell>
          <cell r="AM75">
            <v>0</v>
          </cell>
          <cell r="AN75" t="str">
            <v>-</v>
          </cell>
          <cell r="AO75">
            <v>0</v>
          </cell>
          <cell r="AP75" t="str">
            <v>-</v>
          </cell>
          <cell r="AQ75">
            <v>0</v>
          </cell>
          <cell r="AR75" t="str">
            <v>-</v>
          </cell>
          <cell r="AS75">
            <v>0</v>
          </cell>
          <cell r="AT75" t="str">
            <v>-</v>
          </cell>
          <cell r="AU75">
            <v>0</v>
          </cell>
          <cell r="AV75" t="str">
            <v>-</v>
          </cell>
          <cell r="AW75">
            <v>0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0</v>
          </cell>
          <cell r="BB75" t="str">
            <v>-</v>
          </cell>
          <cell r="BC75">
            <v>0</v>
          </cell>
          <cell r="BD75" t="str">
            <v>-</v>
          </cell>
          <cell r="BE75" t="str">
            <v>-</v>
          </cell>
          <cell r="BF75" t="str">
            <v>-</v>
          </cell>
          <cell r="BG75">
            <v>0</v>
          </cell>
          <cell r="BH75" t="str">
            <v>-</v>
          </cell>
          <cell r="BI75">
            <v>0</v>
          </cell>
          <cell r="BJ75" t="str">
            <v>-</v>
          </cell>
          <cell r="BK75">
            <v>0</v>
          </cell>
          <cell r="BL75" t="str">
            <v>-</v>
          </cell>
          <cell r="BM75">
            <v>0</v>
          </cell>
          <cell r="BN75" t="str">
            <v>-</v>
          </cell>
          <cell r="BO75">
            <v>0</v>
          </cell>
          <cell r="BP75" t="str">
            <v>-</v>
          </cell>
          <cell r="BQ75">
            <v>0</v>
          </cell>
          <cell r="BR75" t="str">
            <v>-</v>
          </cell>
          <cell r="BS75">
            <v>0</v>
          </cell>
          <cell r="BT75" t="str">
            <v>-</v>
          </cell>
          <cell r="BU75">
            <v>0</v>
          </cell>
          <cell r="BV75" t="str">
            <v>-</v>
          </cell>
          <cell r="BW75">
            <v>0</v>
          </cell>
          <cell r="BX75" t="str">
            <v>-</v>
          </cell>
          <cell r="BY75">
            <v>0</v>
          </cell>
          <cell r="BZ75" t="str">
            <v>-</v>
          </cell>
          <cell r="CA75">
            <v>0</v>
          </cell>
          <cell r="CB75" t="str">
            <v>-</v>
          </cell>
          <cell r="CC75">
            <v>0</v>
          </cell>
          <cell r="CD75" t="str">
            <v>-</v>
          </cell>
          <cell r="CE75">
            <v>0</v>
          </cell>
          <cell r="CF75" t="str">
            <v>-</v>
          </cell>
          <cell r="CG75">
            <v>0</v>
          </cell>
          <cell r="CH75" t="str">
            <v>-</v>
          </cell>
          <cell r="CI75">
            <v>0</v>
          </cell>
          <cell r="CJ75" t="str">
            <v>-</v>
          </cell>
          <cell r="CK75">
            <v>0</v>
          </cell>
          <cell r="CL75" t="str">
            <v>-</v>
          </cell>
          <cell r="CM75">
            <v>0</v>
          </cell>
          <cell r="CN75" t="str">
            <v>-</v>
          </cell>
          <cell r="CO75">
            <v>0</v>
          </cell>
          <cell r="CP75" t="str">
            <v>-</v>
          </cell>
          <cell r="CQ75">
            <v>0</v>
          </cell>
          <cell r="CR75" t="str">
            <v>-</v>
          </cell>
          <cell r="CS75">
            <v>0</v>
          </cell>
          <cell r="CT75" t="str">
            <v>-</v>
          </cell>
          <cell r="CU75">
            <v>0</v>
          </cell>
          <cell r="CV75" t="str">
            <v>-</v>
          </cell>
          <cell r="CW75">
            <v>0</v>
          </cell>
          <cell r="CX75" t="str">
            <v>-</v>
          </cell>
          <cell r="CY75">
            <v>0</v>
          </cell>
          <cell r="CZ75" t="str">
            <v>-</v>
          </cell>
          <cell r="DA75">
            <v>0</v>
          </cell>
          <cell r="DB75" t="str">
            <v>-</v>
          </cell>
          <cell r="DC75">
            <v>0</v>
          </cell>
          <cell r="DD75" t="str">
            <v>-</v>
          </cell>
          <cell r="DE75">
            <v>0</v>
          </cell>
          <cell r="DF75" t="str">
            <v>-</v>
          </cell>
          <cell r="DG75">
            <v>0</v>
          </cell>
          <cell r="DH75" t="str">
            <v>-</v>
          </cell>
          <cell r="DI75">
            <v>0</v>
          </cell>
          <cell r="DJ75" t="str">
            <v>-</v>
          </cell>
          <cell r="DK75">
            <v>0</v>
          </cell>
          <cell r="DL75" t="str">
            <v>-</v>
          </cell>
          <cell r="DM75">
            <v>0</v>
          </cell>
          <cell r="DN75" t="str">
            <v>-</v>
          </cell>
          <cell r="DO75">
            <v>0</v>
          </cell>
          <cell r="DP75" t="str">
            <v>-</v>
          </cell>
          <cell r="DQ75">
            <v>0</v>
          </cell>
          <cell r="DR75" t="str">
            <v>-</v>
          </cell>
          <cell r="DS75">
            <v>0</v>
          </cell>
          <cell r="DT75" t="str">
            <v>-</v>
          </cell>
          <cell r="DU75">
            <v>0</v>
          </cell>
          <cell r="DV75" t="str">
            <v>-</v>
          </cell>
          <cell r="DW75">
            <v>0</v>
          </cell>
          <cell r="DX75" t="str">
            <v>-</v>
          </cell>
          <cell r="DY75">
            <v>0</v>
          </cell>
          <cell r="DZ75" t="str">
            <v>-</v>
          </cell>
          <cell r="EA75">
            <v>0</v>
          </cell>
          <cell r="EB75" t="str">
            <v>-</v>
          </cell>
          <cell r="EC75">
            <v>0</v>
          </cell>
          <cell r="ED75" t="str">
            <v>-</v>
          </cell>
          <cell r="EE75">
            <v>0</v>
          </cell>
          <cell r="EF75" t="str">
            <v>-</v>
          </cell>
          <cell r="EG75">
            <v>0</v>
          </cell>
        </row>
        <row r="76">
          <cell r="C76">
            <v>700000188</v>
          </cell>
          <cell r="D76" t="str">
            <v>SECTOR PARAÍSO ROSARIO</v>
          </cell>
          <cell r="E76">
            <v>2025</v>
          </cell>
          <cell r="F76">
            <v>202516</v>
          </cell>
          <cell r="G76">
            <v>1607</v>
          </cell>
          <cell r="H76">
            <v>1791</v>
          </cell>
          <cell r="I76">
            <v>680</v>
          </cell>
          <cell r="J76" t="str">
            <v>-</v>
          </cell>
          <cell r="K76">
            <v>-150</v>
          </cell>
          <cell r="L76">
            <v>8</v>
          </cell>
          <cell r="M76">
            <v>381</v>
          </cell>
          <cell r="N76">
            <v>1122</v>
          </cell>
          <cell r="O76">
            <v>0</v>
          </cell>
          <cell r="P76" t="str">
            <v>-</v>
          </cell>
          <cell r="Q76">
            <v>3</v>
          </cell>
          <cell r="R76" t="str">
            <v>-</v>
          </cell>
          <cell r="S76">
            <v>4</v>
          </cell>
          <cell r="T76" t="str">
            <v>-</v>
          </cell>
          <cell r="U76">
            <v>378</v>
          </cell>
          <cell r="V76" t="str">
            <v>-</v>
          </cell>
          <cell r="W76">
            <v>0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334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116</v>
          </cell>
          <cell r="AH76" t="str">
            <v>-</v>
          </cell>
          <cell r="AI76" t="str">
            <v>-</v>
          </cell>
          <cell r="AJ76" t="str">
            <v>-</v>
          </cell>
          <cell r="AK76">
            <v>47</v>
          </cell>
          <cell r="AL76" t="str">
            <v>-</v>
          </cell>
          <cell r="AM76">
            <v>23.70877411325451</v>
          </cell>
          <cell r="AN76">
            <v>63.5</v>
          </cell>
          <cell r="AO76">
            <v>69</v>
          </cell>
          <cell r="AP76" t="str">
            <v>-</v>
          </cell>
          <cell r="AQ76">
            <v>145</v>
          </cell>
          <cell r="AR76" t="str">
            <v>-</v>
          </cell>
          <cell r="AS76">
            <v>0</v>
          </cell>
          <cell r="AT76" t="str">
            <v>-</v>
          </cell>
          <cell r="AU76">
            <v>102</v>
          </cell>
          <cell r="AV76" t="str">
            <v>-</v>
          </cell>
          <cell r="AW76">
            <v>18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353</v>
          </cell>
          <cell r="BB76">
            <v>960</v>
          </cell>
          <cell r="BC76">
            <v>21.96639701306783</v>
          </cell>
          <cell r="BD76">
            <v>54.3</v>
          </cell>
          <cell r="BE76" t="str">
            <v>-</v>
          </cell>
          <cell r="BF76" t="str">
            <v>-</v>
          </cell>
          <cell r="BG76">
            <v>579219.13</v>
          </cell>
          <cell r="BH76">
            <v>558069</v>
          </cell>
          <cell r="BI76">
            <v>220682490</v>
          </cell>
          <cell r="BJ76">
            <v>626153687</v>
          </cell>
          <cell r="BK76">
            <v>219592820</v>
          </cell>
          <cell r="BL76" t="str">
            <v>-</v>
          </cell>
          <cell r="BM76">
            <v>1089670</v>
          </cell>
          <cell r="BN76" t="str">
            <v>-</v>
          </cell>
          <cell r="BO76">
            <v>184455811</v>
          </cell>
          <cell r="BP76" t="str">
            <v>-</v>
          </cell>
          <cell r="BQ76">
            <v>1089670</v>
          </cell>
          <cell r="BR76" t="str">
            <v>-</v>
          </cell>
          <cell r="BS76">
            <v>355</v>
          </cell>
          <cell r="BT76" t="str">
            <v>-</v>
          </cell>
          <cell r="BU76">
            <v>183366141</v>
          </cell>
          <cell r="BV76" t="str">
            <v>-</v>
          </cell>
          <cell r="BW76">
            <v>187</v>
          </cell>
          <cell r="BX76" t="str">
            <v>-</v>
          </cell>
          <cell r="BY76">
            <v>537</v>
          </cell>
          <cell r="BZ76" t="str">
            <v>-</v>
          </cell>
          <cell r="CA76">
            <v>32776517</v>
          </cell>
          <cell r="CB76" t="str">
            <v>-</v>
          </cell>
          <cell r="CC76">
            <v>641</v>
          </cell>
          <cell r="CD76" t="str">
            <v>-</v>
          </cell>
          <cell r="CE76">
            <v>509</v>
          </cell>
          <cell r="CF76" t="str">
            <v>-</v>
          </cell>
          <cell r="CG76">
            <v>0</v>
          </cell>
          <cell r="CH76" t="str">
            <v>-</v>
          </cell>
          <cell r="CI76">
            <v>186</v>
          </cell>
          <cell r="CJ76" t="str">
            <v>-</v>
          </cell>
          <cell r="CK76">
            <v>28</v>
          </cell>
          <cell r="CL76" t="str">
            <v>-</v>
          </cell>
          <cell r="CM76">
            <v>3450162</v>
          </cell>
          <cell r="CN76" t="str">
            <v>-</v>
          </cell>
          <cell r="CO76">
            <v>36226679</v>
          </cell>
          <cell r="CP76" t="str">
            <v>-</v>
          </cell>
          <cell r="CQ76">
            <v>0</v>
          </cell>
          <cell r="CR76" t="str">
            <v>-</v>
          </cell>
          <cell r="CS76">
            <v>-39</v>
          </cell>
          <cell r="CT76" t="str">
            <v>-</v>
          </cell>
          <cell r="CU76">
            <v>782</v>
          </cell>
          <cell r="CV76">
            <v>302</v>
          </cell>
          <cell r="CW76">
            <v>315</v>
          </cell>
          <cell r="CX76">
            <v>223</v>
          </cell>
          <cell r="CY76">
            <v>129</v>
          </cell>
          <cell r="CZ76">
            <v>96</v>
          </cell>
          <cell r="DA76">
            <v>165</v>
          </cell>
          <cell r="DB76">
            <v>110</v>
          </cell>
          <cell r="DC76">
            <v>77</v>
          </cell>
          <cell r="DD76">
            <v>59</v>
          </cell>
          <cell r="DE76">
            <v>52</v>
          </cell>
          <cell r="DF76">
            <v>45</v>
          </cell>
          <cell r="DG76">
            <v>294</v>
          </cell>
          <cell r="DH76">
            <v>214</v>
          </cell>
          <cell r="DI76">
            <v>12</v>
          </cell>
          <cell r="DJ76" t="str">
            <v>-</v>
          </cell>
          <cell r="DK76">
            <v>395</v>
          </cell>
          <cell r="DL76" t="str">
            <v>-</v>
          </cell>
          <cell r="DM76">
            <v>532</v>
          </cell>
          <cell r="DN76" t="str">
            <v>-</v>
          </cell>
          <cell r="DO76">
            <v>469</v>
          </cell>
          <cell r="DP76" t="str">
            <v>-</v>
          </cell>
          <cell r="DQ76">
            <v>0</v>
          </cell>
          <cell r="DR76" t="str">
            <v>-</v>
          </cell>
          <cell r="DS76">
            <v>183</v>
          </cell>
          <cell r="DT76" t="str">
            <v>-</v>
          </cell>
          <cell r="DU76">
            <v>28</v>
          </cell>
          <cell r="DV76" t="str">
            <v>-</v>
          </cell>
          <cell r="DW76">
            <v>0</v>
          </cell>
          <cell r="DX76" t="str">
            <v>-</v>
          </cell>
          <cell r="DY76">
            <v>13</v>
          </cell>
          <cell r="DZ76">
            <v>66</v>
          </cell>
          <cell r="EA76">
            <v>20</v>
          </cell>
          <cell r="EB76" t="str">
            <v>-</v>
          </cell>
          <cell r="EC76">
            <v>66.666666666666657</v>
          </cell>
          <cell r="ED76" t="str">
            <v>-</v>
          </cell>
          <cell r="EE76">
            <v>1</v>
          </cell>
          <cell r="EF76" t="str">
            <v>-</v>
          </cell>
          <cell r="EG76">
            <v>15</v>
          </cell>
        </row>
        <row r="77">
          <cell r="C77">
            <v>700000193</v>
          </cell>
          <cell r="D77" t="str">
            <v>SECTOR CEDRO MARILUZ</v>
          </cell>
          <cell r="E77">
            <v>2025</v>
          </cell>
          <cell r="F77">
            <v>202516</v>
          </cell>
          <cell r="G77">
            <v>1173</v>
          </cell>
          <cell r="H77">
            <v>1259</v>
          </cell>
          <cell r="I77">
            <v>523</v>
          </cell>
          <cell r="J77" t="str">
            <v>-</v>
          </cell>
          <cell r="K77">
            <v>-83</v>
          </cell>
          <cell r="L77">
            <v>7</v>
          </cell>
          <cell r="M77">
            <v>246</v>
          </cell>
          <cell r="N77">
            <v>819</v>
          </cell>
          <cell r="O77">
            <v>0</v>
          </cell>
          <cell r="P77" t="str">
            <v>-</v>
          </cell>
          <cell r="Q77">
            <v>0</v>
          </cell>
          <cell r="R77" t="str">
            <v>-</v>
          </cell>
          <cell r="S77">
            <v>2</v>
          </cell>
          <cell r="T77" t="str">
            <v>-</v>
          </cell>
          <cell r="U77">
            <v>244</v>
          </cell>
          <cell r="V77" t="str">
            <v>-</v>
          </cell>
          <cell r="W77">
            <v>2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214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74</v>
          </cell>
          <cell r="AH77" t="str">
            <v>-</v>
          </cell>
          <cell r="AI77" t="str">
            <v>-</v>
          </cell>
          <cell r="AJ77" t="str">
            <v>-</v>
          </cell>
          <cell r="AK77">
            <v>31</v>
          </cell>
          <cell r="AL77" t="str">
            <v>-</v>
          </cell>
          <cell r="AM77">
            <v>20.971867007672635</v>
          </cell>
          <cell r="AN77">
            <v>64.099999999999994</v>
          </cell>
          <cell r="AO77">
            <v>43</v>
          </cell>
          <cell r="AP77" t="str">
            <v>-</v>
          </cell>
          <cell r="AQ77">
            <v>96</v>
          </cell>
          <cell r="AR77" t="str">
            <v>-</v>
          </cell>
          <cell r="AS77">
            <v>0</v>
          </cell>
          <cell r="AT77" t="str">
            <v>-</v>
          </cell>
          <cell r="AU77">
            <v>53</v>
          </cell>
          <cell r="AV77" t="str">
            <v>-</v>
          </cell>
          <cell r="AW77">
            <v>22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232</v>
          </cell>
          <cell r="BB77">
            <v>691</v>
          </cell>
          <cell r="BC77">
            <v>19.778346121057119</v>
          </cell>
          <cell r="BD77">
            <v>54.1</v>
          </cell>
          <cell r="BE77" t="str">
            <v>-</v>
          </cell>
          <cell r="BF77" t="str">
            <v>-</v>
          </cell>
          <cell r="BG77">
            <v>605554.87</v>
          </cell>
          <cell r="BH77">
            <v>615092</v>
          </cell>
          <cell r="BI77">
            <v>148966498.25</v>
          </cell>
          <cell r="BJ77">
            <v>503760041</v>
          </cell>
          <cell r="BK77">
            <v>147169056</v>
          </cell>
          <cell r="BL77" t="str">
            <v>-</v>
          </cell>
          <cell r="BM77">
            <v>1797442.25</v>
          </cell>
          <cell r="BN77" t="str">
            <v>-</v>
          </cell>
          <cell r="BO77">
            <v>120939536.25</v>
          </cell>
          <cell r="BP77" t="str">
            <v>-</v>
          </cell>
          <cell r="BQ77">
            <v>1797442.25</v>
          </cell>
          <cell r="BR77" t="str">
            <v>-</v>
          </cell>
          <cell r="BS77">
            <v>231</v>
          </cell>
          <cell r="BT77" t="str">
            <v>-</v>
          </cell>
          <cell r="BU77">
            <v>119142094</v>
          </cell>
          <cell r="BV77" t="str">
            <v>-</v>
          </cell>
          <cell r="BW77">
            <v>124</v>
          </cell>
          <cell r="BX77" t="str">
            <v>-</v>
          </cell>
          <cell r="BY77">
            <v>342</v>
          </cell>
          <cell r="BZ77" t="str">
            <v>-</v>
          </cell>
          <cell r="CA77">
            <v>24415118</v>
          </cell>
          <cell r="CB77" t="str">
            <v>-</v>
          </cell>
          <cell r="CC77">
            <v>466</v>
          </cell>
          <cell r="CD77" t="str">
            <v>-</v>
          </cell>
          <cell r="CE77">
            <v>381</v>
          </cell>
          <cell r="CF77" t="str">
            <v>-</v>
          </cell>
          <cell r="CG77">
            <v>0</v>
          </cell>
          <cell r="CH77" t="str">
            <v>-</v>
          </cell>
          <cell r="CI77">
            <v>145</v>
          </cell>
          <cell r="CJ77" t="str">
            <v>-</v>
          </cell>
          <cell r="CK77">
            <v>36</v>
          </cell>
          <cell r="CL77" t="str">
            <v>-</v>
          </cell>
          <cell r="CM77">
            <v>3611844</v>
          </cell>
          <cell r="CN77" t="str">
            <v>-</v>
          </cell>
          <cell r="CO77">
            <v>28026962</v>
          </cell>
          <cell r="CP77" t="str">
            <v>-</v>
          </cell>
          <cell r="CQ77">
            <v>0</v>
          </cell>
          <cell r="CR77" t="str">
            <v>-</v>
          </cell>
          <cell r="CS77">
            <v>-50</v>
          </cell>
          <cell r="CT77" t="str">
            <v>-</v>
          </cell>
          <cell r="CU77">
            <v>590</v>
          </cell>
          <cell r="CV77">
            <v>230</v>
          </cell>
          <cell r="CW77">
            <v>212</v>
          </cell>
          <cell r="CX77">
            <v>163</v>
          </cell>
          <cell r="CY77">
            <v>125</v>
          </cell>
          <cell r="CZ77">
            <v>89</v>
          </cell>
          <cell r="DA77">
            <v>91</v>
          </cell>
          <cell r="DB77">
            <v>56</v>
          </cell>
          <cell r="DC77">
            <v>54</v>
          </cell>
          <cell r="DD77">
            <v>40</v>
          </cell>
          <cell r="DE77">
            <v>53</v>
          </cell>
          <cell r="DF77">
            <v>46</v>
          </cell>
          <cell r="DG77">
            <v>198</v>
          </cell>
          <cell r="DH77">
            <v>142</v>
          </cell>
          <cell r="DI77">
            <v>1</v>
          </cell>
          <cell r="DJ77" t="str">
            <v>-</v>
          </cell>
          <cell r="DK77">
            <v>265</v>
          </cell>
          <cell r="DL77" t="str">
            <v>-</v>
          </cell>
          <cell r="DM77">
            <v>384</v>
          </cell>
          <cell r="DN77" t="str">
            <v>-</v>
          </cell>
          <cell r="DO77">
            <v>344</v>
          </cell>
          <cell r="DP77" t="str">
            <v>-</v>
          </cell>
          <cell r="DQ77">
            <v>0</v>
          </cell>
          <cell r="DR77" t="str">
            <v>-</v>
          </cell>
          <cell r="DS77">
            <v>144</v>
          </cell>
          <cell r="DT77" t="str">
            <v>-</v>
          </cell>
          <cell r="DU77">
            <v>35</v>
          </cell>
          <cell r="DV77" t="str">
            <v>-</v>
          </cell>
          <cell r="DW77">
            <v>0</v>
          </cell>
          <cell r="DX77" t="str">
            <v>-</v>
          </cell>
          <cell r="DY77">
            <v>4</v>
          </cell>
          <cell r="DZ77">
            <v>63</v>
          </cell>
          <cell r="EA77">
            <v>25</v>
          </cell>
          <cell r="EB77" t="str">
            <v>-</v>
          </cell>
          <cell r="EC77">
            <v>49.019607843137251</v>
          </cell>
          <cell r="ED77" t="str">
            <v>-</v>
          </cell>
          <cell r="EE77">
            <v>3</v>
          </cell>
          <cell r="EF77" t="str">
            <v>-</v>
          </cell>
          <cell r="EG77">
            <v>10</v>
          </cell>
        </row>
        <row r="78">
          <cell r="C78">
            <v>700000194</v>
          </cell>
          <cell r="D78" t="str">
            <v>SECTOR LLUVIA MARCELA</v>
          </cell>
          <cell r="E78">
            <v>2025</v>
          </cell>
          <cell r="F78">
            <v>202516</v>
          </cell>
          <cell r="G78">
            <v>1446</v>
          </cell>
          <cell r="H78">
            <v>1370</v>
          </cell>
          <cell r="I78">
            <v>547</v>
          </cell>
          <cell r="J78" t="str">
            <v>-</v>
          </cell>
          <cell r="K78">
            <v>2</v>
          </cell>
          <cell r="L78">
            <v>9</v>
          </cell>
          <cell r="M78">
            <v>846</v>
          </cell>
          <cell r="N78">
            <v>862</v>
          </cell>
          <cell r="O78">
            <v>0</v>
          </cell>
          <cell r="P78" t="str">
            <v>-</v>
          </cell>
          <cell r="Q78">
            <v>1</v>
          </cell>
          <cell r="R78" t="str">
            <v>-</v>
          </cell>
          <cell r="S78">
            <v>3</v>
          </cell>
          <cell r="T78" t="str">
            <v>-</v>
          </cell>
          <cell r="U78">
            <v>843</v>
          </cell>
          <cell r="V78" t="str">
            <v>-</v>
          </cell>
          <cell r="W78">
            <v>2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670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447</v>
          </cell>
          <cell r="AH78" t="str">
            <v>-</v>
          </cell>
          <cell r="AI78" t="str">
            <v>-</v>
          </cell>
          <cell r="AJ78" t="str">
            <v>-</v>
          </cell>
          <cell r="AK78">
            <v>176</v>
          </cell>
          <cell r="AL78" t="str">
            <v>-</v>
          </cell>
          <cell r="AM78">
            <v>58.506224066390047</v>
          </cell>
          <cell r="AN78">
            <v>59.3</v>
          </cell>
          <cell r="AO78">
            <v>271</v>
          </cell>
          <cell r="AP78" t="str">
            <v>-</v>
          </cell>
          <cell r="AQ78">
            <v>272</v>
          </cell>
          <cell r="AR78" t="str">
            <v>-</v>
          </cell>
          <cell r="AS78">
            <v>0</v>
          </cell>
          <cell r="AT78" t="str">
            <v>-</v>
          </cell>
          <cell r="AU78">
            <v>113</v>
          </cell>
          <cell r="AV78" t="str">
            <v>-</v>
          </cell>
          <cell r="AW78">
            <v>14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726</v>
          </cell>
          <cell r="BB78">
            <v>744</v>
          </cell>
          <cell r="BC78">
            <v>50.207468879668049</v>
          </cell>
          <cell r="BD78">
            <v>51.2</v>
          </cell>
          <cell r="BE78" t="str">
            <v>-</v>
          </cell>
          <cell r="BF78" t="str">
            <v>-</v>
          </cell>
          <cell r="BG78">
            <v>575415.23</v>
          </cell>
          <cell r="BH78">
            <v>591236</v>
          </cell>
          <cell r="BI78">
            <v>486801284.5</v>
          </cell>
          <cell r="BJ78">
            <v>509645085</v>
          </cell>
          <cell r="BK78">
            <v>485521462</v>
          </cell>
          <cell r="BL78" t="str">
            <v>-</v>
          </cell>
          <cell r="BM78">
            <v>1279822.5</v>
          </cell>
          <cell r="BN78" t="str">
            <v>-</v>
          </cell>
          <cell r="BO78">
            <v>392395889.5</v>
          </cell>
          <cell r="BP78" t="str">
            <v>-</v>
          </cell>
          <cell r="BQ78">
            <v>1279822.5</v>
          </cell>
          <cell r="BR78" t="str">
            <v>-</v>
          </cell>
          <cell r="BS78">
            <v>794</v>
          </cell>
          <cell r="BT78" t="str">
            <v>-</v>
          </cell>
          <cell r="BU78">
            <v>391116067</v>
          </cell>
          <cell r="BV78" t="str">
            <v>-</v>
          </cell>
          <cell r="BW78">
            <v>538</v>
          </cell>
          <cell r="BX78" t="str">
            <v>-</v>
          </cell>
          <cell r="BY78">
            <v>423</v>
          </cell>
          <cell r="BZ78" t="str">
            <v>-</v>
          </cell>
          <cell r="CA78">
            <v>80094164</v>
          </cell>
          <cell r="CB78" t="str">
            <v>-</v>
          </cell>
          <cell r="CC78">
            <v>603</v>
          </cell>
          <cell r="CD78" t="str">
            <v>-</v>
          </cell>
          <cell r="CE78">
            <v>401</v>
          </cell>
          <cell r="CF78" t="str">
            <v>-</v>
          </cell>
          <cell r="CG78">
            <v>0</v>
          </cell>
          <cell r="CH78" t="str">
            <v>-</v>
          </cell>
          <cell r="CI78">
            <v>143</v>
          </cell>
          <cell r="CJ78" t="str">
            <v>-</v>
          </cell>
          <cell r="CK78">
            <v>16</v>
          </cell>
          <cell r="CL78" t="str">
            <v>-</v>
          </cell>
          <cell r="CM78">
            <v>14311231</v>
          </cell>
          <cell r="CN78" t="str">
            <v>-</v>
          </cell>
          <cell r="CO78">
            <v>94405395</v>
          </cell>
          <cell r="CP78" t="str">
            <v>-</v>
          </cell>
          <cell r="CQ78">
            <v>0</v>
          </cell>
          <cell r="CR78" t="str">
            <v>-</v>
          </cell>
          <cell r="CS78">
            <v>8</v>
          </cell>
          <cell r="CT78" t="str">
            <v>-</v>
          </cell>
          <cell r="CU78">
            <v>268</v>
          </cell>
          <cell r="CV78">
            <v>269</v>
          </cell>
          <cell r="CW78">
            <v>200</v>
          </cell>
          <cell r="CX78">
            <v>198</v>
          </cell>
          <cell r="CY78">
            <v>132</v>
          </cell>
          <cell r="CZ78">
            <v>115</v>
          </cell>
          <cell r="DA78">
            <v>71</v>
          </cell>
          <cell r="DB78">
            <v>76</v>
          </cell>
          <cell r="DC78">
            <v>34</v>
          </cell>
          <cell r="DD78">
            <v>38</v>
          </cell>
          <cell r="DE78">
            <v>35</v>
          </cell>
          <cell r="DF78">
            <v>42</v>
          </cell>
          <cell r="DG78">
            <v>140</v>
          </cell>
          <cell r="DH78">
            <v>156</v>
          </cell>
          <cell r="DI78">
            <v>36</v>
          </cell>
          <cell r="DJ78" t="str">
            <v>-</v>
          </cell>
          <cell r="DK78">
            <v>353</v>
          </cell>
          <cell r="DL78" t="str">
            <v>-</v>
          </cell>
          <cell r="DM78">
            <v>546</v>
          </cell>
          <cell r="DN78" t="str">
            <v>-</v>
          </cell>
          <cell r="DO78">
            <v>392</v>
          </cell>
          <cell r="DP78" t="str">
            <v>-</v>
          </cell>
          <cell r="DQ78">
            <v>0</v>
          </cell>
          <cell r="DR78" t="str">
            <v>-</v>
          </cell>
          <cell r="DS78">
            <v>139</v>
          </cell>
          <cell r="DT78" t="str">
            <v>-</v>
          </cell>
          <cell r="DU78">
            <v>16</v>
          </cell>
          <cell r="DV78" t="str">
            <v>-</v>
          </cell>
          <cell r="DW78">
            <v>0</v>
          </cell>
          <cell r="DX78" t="str">
            <v>-</v>
          </cell>
          <cell r="DY78">
            <v>43</v>
          </cell>
          <cell r="DZ78">
            <v>57</v>
          </cell>
          <cell r="EA78">
            <v>25</v>
          </cell>
          <cell r="EB78" t="str">
            <v>-</v>
          </cell>
          <cell r="EC78">
            <v>55.555555555555557</v>
          </cell>
          <cell r="ED78" t="str">
            <v>-</v>
          </cell>
          <cell r="EE78">
            <v>7</v>
          </cell>
          <cell r="EF78" t="str">
            <v>-</v>
          </cell>
          <cell r="EG78">
            <v>77</v>
          </cell>
        </row>
        <row r="79">
          <cell r="C79">
            <v>700000196</v>
          </cell>
          <cell r="D79" t="str">
            <v>SECTOR YARUMO</v>
          </cell>
          <cell r="E79">
            <v>2025</v>
          </cell>
          <cell r="F79">
            <v>202516</v>
          </cell>
          <cell r="G79">
            <v>0</v>
          </cell>
          <cell r="H79" t="str">
            <v>-</v>
          </cell>
          <cell r="I79">
            <v>0</v>
          </cell>
          <cell r="J79" t="str">
            <v>-</v>
          </cell>
          <cell r="K79">
            <v>0</v>
          </cell>
          <cell r="L79" t="str">
            <v>-</v>
          </cell>
          <cell r="M79">
            <v>0</v>
          </cell>
          <cell r="N79" t="str">
            <v>-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0</v>
          </cell>
          <cell r="T79" t="str">
            <v>-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0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0</v>
          </cell>
          <cell r="AH79" t="str">
            <v>-</v>
          </cell>
          <cell r="AI79" t="str">
            <v>-</v>
          </cell>
          <cell r="AJ79" t="str">
            <v>-</v>
          </cell>
          <cell r="AK79">
            <v>0</v>
          </cell>
          <cell r="AL79" t="str">
            <v>-</v>
          </cell>
          <cell r="AM79">
            <v>0</v>
          </cell>
          <cell r="AN79" t="str">
            <v>-</v>
          </cell>
          <cell r="AO79">
            <v>0</v>
          </cell>
          <cell r="AP79" t="str">
            <v>-</v>
          </cell>
          <cell r="AQ79">
            <v>0</v>
          </cell>
          <cell r="AR79" t="str">
            <v>-</v>
          </cell>
          <cell r="AS79">
            <v>0</v>
          </cell>
          <cell r="AT79" t="str">
            <v>-</v>
          </cell>
          <cell r="AU79">
            <v>0</v>
          </cell>
          <cell r="AV79" t="str">
            <v>-</v>
          </cell>
          <cell r="AW79">
            <v>0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0</v>
          </cell>
          <cell r="BB79" t="str">
            <v>-</v>
          </cell>
          <cell r="BC79">
            <v>0</v>
          </cell>
          <cell r="BD79" t="str">
            <v>-</v>
          </cell>
          <cell r="BE79" t="str">
            <v>-</v>
          </cell>
          <cell r="BF79" t="str">
            <v>-</v>
          </cell>
          <cell r="BG79">
            <v>0</v>
          </cell>
          <cell r="BH79" t="str">
            <v>-</v>
          </cell>
          <cell r="BI79">
            <v>0</v>
          </cell>
          <cell r="BJ79" t="str">
            <v>-</v>
          </cell>
          <cell r="BK79">
            <v>0</v>
          </cell>
          <cell r="BL79" t="str">
            <v>-</v>
          </cell>
          <cell r="BM79">
            <v>0</v>
          </cell>
          <cell r="BN79" t="str">
            <v>-</v>
          </cell>
          <cell r="BO79">
            <v>0</v>
          </cell>
          <cell r="BP79" t="str">
            <v>-</v>
          </cell>
          <cell r="BQ79">
            <v>0</v>
          </cell>
          <cell r="BR79" t="str">
            <v>-</v>
          </cell>
          <cell r="BS79">
            <v>0</v>
          </cell>
          <cell r="BT79" t="str">
            <v>-</v>
          </cell>
          <cell r="BU79">
            <v>0</v>
          </cell>
          <cell r="BV79" t="str">
            <v>-</v>
          </cell>
          <cell r="BW79">
            <v>0</v>
          </cell>
          <cell r="BX79" t="str">
            <v>-</v>
          </cell>
          <cell r="BY79">
            <v>0</v>
          </cell>
          <cell r="BZ79" t="str">
            <v>-</v>
          </cell>
          <cell r="CA79">
            <v>0</v>
          </cell>
          <cell r="CB79" t="str">
            <v>-</v>
          </cell>
          <cell r="CC79">
            <v>0</v>
          </cell>
          <cell r="CD79" t="str">
            <v>-</v>
          </cell>
          <cell r="CE79">
            <v>0</v>
          </cell>
          <cell r="CF79" t="str">
            <v>-</v>
          </cell>
          <cell r="CG79">
            <v>0</v>
          </cell>
          <cell r="CH79" t="str">
            <v>-</v>
          </cell>
          <cell r="CI79">
            <v>0</v>
          </cell>
          <cell r="CJ79" t="str">
            <v>-</v>
          </cell>
          <cell r="CK79">
            <v>0</v>
          </cell>
          <cell r="CL79" t="str">
            <v>-</v>
          </cell>
          <cell r="CM79">
            <v>0</v>
          </cell>
          <cell r="CN79" t="str">
            <v>-</v>
          </cell>
          <cell r="CO79">
            <v>0</v>
          </cell>
          <cell r="CP79" t="str">
            <v>-</v>
          </cell>
          <cell r="CQ79">
            <v>0</v>
          </cell>
          <cell r="CR79" t="str">
            <v>-</v>
          </cell>
          <cell r="CS79">
            <v>0</v>
          </cell>
          <cell r="CT79" t="str">
            <v>-</v>
          </cell>
          <cell r="CU79">
            <v>0</v>
          </cell>
          <cell r="CV79" t="str">
            <v>-</v>
          </cell>
          <cell r="CW79">
            <v>0</v>
          </cell>
          <cell r="CX79" t="str">
            <v>-</v>
          </cell>
          <cell r="CY79">
            <v>0</v>
          </cell>
          <cell r="CZ79" t="str">
            <v>-</v>
          </cell>
          <cell r="DA79">
            <v>0</v>
          </cell>
          <cell r="DB79" t="str">
            <v>-</v>
          </cell>
          <cell r="DC79">
            <v>0</v>
          </cell>
          <cell r="DD79" t="str">
            <v>-</v>
          </cell>
          <cell r="DE79">
            <v>0</v>
          </cell>
          <cell r="DF79" t="str">
            <v>-</v>
          </cell>
          <cell r="DG79">
            <v>0</v>
          </cell>
          <cell r="DH79" t="str">
            <v>-</v>
          </cell>
          <cell r="DI79">
            <v>0</v>
          </cell>
          <cell r="DJ79" t="str">
            <v>-</v>
          </cell>
          <cell r="DK79">
            <v>0</v>
          </cell>
          <cell r="DL79" t="str">
            <v>-</v>
          </cell>
          <cell r="DM79">
            <v>0</v>
          </cell>
          <cell r="DN79" t="str">
            <v>-</v>
          </cell>
          <cell r="DO79">
            <v>0</v>
          </cell>
          <cell r="DP79" t="str">
            <v>-</v>
          </cell>
          <cell r="DQ79">
            <v>0</v>
          </cell>
          <cell r="DR79" t="str">
            <v>-</v>
          </cell>
          <cell r="DS79">
            <v>0</v>
          </cell>
          <cell r="DT79" t="str">
            <v>-</v>
          </cell>
          <cell r="DU79">
            <v>0</v>
          </cell>
          <cell r="DV79" t="str">
            <v>-</v>
          </cell>
          <cell r="DW79">
            <v>0</v>
          </cell>
          <cell r="DX79" t="str">
            <v>-</v>
          </cell>
          <cell r="DY79">
            <v>0</v>
          </cell>
          <cell r="DZ79" t="str">
            <v>-</v>
          </cell>
          <cell r="EA79">
            <v>0</v>
          </cell>
          <cell r="EB79" t="str">
            <v>-</v>
          </cell>
          <cell r="EC79">
            <v>0</v>
          </cell>
          <cell r="ED79" t="str">
            <v>-</v>
          </cell>
          <cell r="EE79">
            <v>0</v>
          </cell>
          <cell r="EF79" t="str">
            <v>-</v>
          </cell>
          <cell r="EG79">
            <v>0</v>
          </cell>
        </row>
        <row r="80">
          <cell r="C80">
            <v>700000197</v>
          </cell>
          <cell r="D80" t="str">
            <v>SECTOR BAMBU SANDRA</v>
          </cell>
          <cell r="E80">
            <v>2025</v>
          </cell>
          <cell r="F80">
            <v>202516</v>
          </cell>
          <cell r="G80">
            <v>1259</v>
          </cell>
          <cell r="H80">
            <v>1344</v>
          </cell>
          <cell r="I80">
            <v>566</v>
          </cell>
          <cell r="J80" t="str">
            <v>-</v>
          </cell>
          <cell r="K80">
            <v>-82</v>
          </cell>
          <cell r="L80">
            <v>8</v>
          </cell>
          <cell r="M80">
            <v>369</v>
          </cell>
          <cell r="N80">
            <v>874</v>
          </cell>
          <cell r="O80">
            <v>0</v>
          </cell>
          <cell r="P80" t="str">
            <v>-</v>
          </cell>
          <cell r="Q80">
            <v>0</v>
          </cell>
          <cell r="R80" t="str">
            <v>-</v>
          </cell>
          <cell r="S80">
            <v>0</v>
          </cell>
          <cell r="T80" t="str">
            <v>-</v>
          </cell>
          <cell r="U80">
            <v>369</v>
          </cell>
          <cell r="V80" t="str">
            <v>-</v>
          </cell>
          <cell r="W80">
            <v>0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339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109</v>
          </cell>
          <cell r="AH80" t="str">
            <v>-</v>
          </cell>
          <cell r="AI80" t="str">
            <v>-</v>
          </cell>
          <cell r="AJ80" t="str">
            <v>-</v>
          </cell>
          <cell r="AK80">
            <v>30</v>
          </cell>
          <cell r="AL80" t="str">
            <v>-</v>
          </cell>
          <cell r="AM80">
            <v>29.308975377283559</v>
          </cell>
          <cell r="AN80">
            <v>64.8</v>
          </cell>
          <cell r="AO80">
            <v>79</v>
          </cell>
          <cell r="AP80" t="str">
            <v>-</v>
          </cell>
          <cell r="AQ80">
            <v>140</v>
          </cell>
          <cell r="AR80" t="str">
            <v>-</v>
          </cell>
          <cell r="AS80">
            <v>0</v>
          </cell>
          <cell r="AT80" t="str">
            <v>-</v>
          </cell>
          <cell r="AU80">
            <v>102</v>
          </cell>
          <cell r="AV80" t="str">
            <v>-</v>
          </cell>
          <cell r="AW80">
            <v>18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345</v>
          </cell>
          <cell r="BB80">
            <v>753</v>
          </cell>
          <cell r="BC80">
            <v>27.402700555996823</v>
          </cell>
          <cell r="BD80">
            <v>55.8</v>
          </cell>
          <cell r="BE80" t="str">
            <v>-</v>
          </cell>
          <cell r="BF80" t="str">
            <v>-</v>
          </cell>
          <cell r="BG80">
            <v>571695.94999999995</v>
          </cell>
          <cell r="BH80">
            <v>570359</v>
          </cell>
          <cell r="BI80">
            <v>210955807</v>
          </cell>
          <cell r="BJ80">
            <v>498494044</v>
          </cell>
          <cell r="BK80">
            <v>210955807</v>
          </cell>
          <cell r="BL80" t="str">
            <v>-</v>
          </cell>
          <cell r="BM80">
            <v>0</v>
          </cell>
          <cell r="BN80" t="str">
            <v>-</v>
          </cell>
          <cell r="BO80">
            <v>182451242</v>
          </cell>
          <cell r="BP80" t="str">
            <v>-</v>
          </cell>
          <cell r="BQ80">
            <v>0</v>
          </cell>
          <cell r="BR80" t="str">
            <v>-</v>
          </cell>
          <cell r="BS80">
            <v>357</v>
          </cell>
          <cell r="BT80" t="str">
            <v>-</v>
          </cell>
          <cell r="BU80">
            <v>182451242</v>
          </cell>
          <cell r="BV80" t="str">
            <v>-</v>
          </cell>
          <cell r="BW80">
            <v>172</v>
          </cell>
          <cell r="BX80" t="str">
            <v>-</v>
          </cell>
          <cell r="BY80">
            <v>343</v>
          </cell>
          <cell r="BZ80" t="str">
            <v>-</v>
          </cell>
          <cell r="CA80">
            <v>24507422</v>
          </cell>
          <cell r="CB80" t="str">
            <v>-</v>
          </cell>
          <cell r="CC80">
            <v>491</v>
          </cell>
          <cell r="CD80" t="str">
            <v>-</v>
          </cell>
          <cell r="CE80">
            <v>391</v>
          </cell>
          <cell r="CF80" t="str">
            <v>-</v>
          </cell>
          <cell r="CG80">
            <v>0</v>
          </cell>
          <cell r="CH80" t="str">
            <v>-</v>
          </cell>
          <cell r="CI80">
            <v>180</v>
          </cell>
          <cell r="CJ80" t="str">
            <v>-</v>
          </cell>
          <cell r="CK80">
            <v>25</v>
          </cell>
          <cell r="CL80" t="str">
            <v>-</v>
          </cell>
          <cell r="CM80">
            <v>3997143</v>
          </cell>
          <cell r="CN80" t="str">
            <v>-</v>
          </cell>
          <cell r="CO80">
            <v>28504565</v>
          </cell>
          <cell r="CP80" t="str">
            <v>-</v>
          </cell>
          <cell r="CQ80">
            <v>0</v>
          </cell>
          <cell r="CR80" t="str">
            <v>-</v>
          </cell>
          <cell r="CS80">
            <v>-27</v>
          </cell>
          <cell r="CT80" t="str">
            <v>-</v>
          </cell>
          <cell r="CU80">
            <v>566</v>
          </cell>
          <cell r="CV80">
            <v>240</v>
          </cell>
          <cell r="CW80">
            <v>223</v>
          </cell>
          <cell r="CX80">
            <v>162</v>
          </cell>
          <cell r="CY80">
            <v>101</v>
          </cell>
          <cell r="CZ80">
            <v>80</v>
          </cell>
          <cell r="DA80">
            <v>95</v>
          </cell>
          <cell r="DB80">
            <v>64</v>
          </cell>
          <cell r="DC80">
            <v>43</v>
          </cell>
          <cell r="DD80">
            <v>36</v>
          </cell>
          <cell r="DE80">
            <v>33</v>
          </cell>
          <cell r="DF80">
            <v>28</v>
          </cell>
          <cell r="DG80">
            <v>171</v>
          </cell>
          <cell r="DH80">
            <v>128</v>
          </cell>
          <cell r="DI80">
            <v>5</v>
          </cell>
          <cell r="DJ80" t="str">
            <v>-</v>
          </cell>
          <cell r="DK80">
            <v>263</v>
          </cell>
          <cell r="DL80" t="str">
            <v>-</v>
          </cell>
          <cell r="DM80">
            <v>430</v>
          </cell>
          <cell r="DN80" t="str">
            <v>-</v>
          </cell>
          <cell r="DO80">
            <v>365</v>
          </cell>
          <cell r="DP80" t="str">
            <v>-</v>
          </cell>
          <cell r="DQ80">
            <v>0</v>
          </cell>
          <cell r="DR80" t="str">
            <v>-</v>
          </cell>
          <cell r="DS80">
            <v>176</v>
          </cell>
          <cell r="DT80" t="str">
            <v>-</v>
          </cell>
          <cell r="DU80">
            <v>25</v>
          </cell>
          <cell r="DV80" t="str">
            <v>-</v>
          </cell>
          <cell r="DW80">
            <v>0</v>
          </cell>
          <cell r="DX80" t="str">
            <v>-</v>
          </cell>
          <cell r="DY80">
            <v>6</v>
          </cell>
          <cell r="DZ80">
            <v>60</v>
          </cell>
          <cell r="EA80">
            <v>24</v>
          </cell>
          <cell r="EB80" t="str">
            <v>-</v>
          </cell>
          <cell r="EC80">
            <v>54.54545454545454</v>
          </cell>
          <cell r="ED80" t="str">
            <v>-</v>
          </cell>
          <cell r="EE80">
            <v>1</v>
          </cell>
          <cell r="EF80" t="str">
            <v>-</v>
          </cell>
          <cell r="EG80">
            <v>18</v>
          </cell>
        </row>
        <row r="81">
          <cell r="C81">
            <v>700000202</v>
          </cell>
          <cell r="D81" t="str">
            <v>SECTOR MUSICA DIANA</v>
          </cell>
          <cell r="E81">
            <v>2025</v>
          </cell>
          <cell r="F81">
            <v>202516</v>
          </cell>
          <cell r="G81">
            <v>2372</v>
          </cell>
          <cell r="H81">
            <v>2426</v>
          </cell>
          <cell r="I81">
            <v>884</v>
          </cell>
          <cell r="J81" t="str">
            <v>-</v>
          </cell>
          <cell r="K81">
            <v>-142</v>
          </cell>
          <cell r="L81">
            <v>6</v>
          </cell>
          <cell r="M81">
            <v>983</v>
          </cell>
          <cell r="N81">
            <v>1628</v>
          </cell>
          <cell r="O81">
            <v>0</v>
          </cell>
          <cell r="P81" t="str">
            <v>-</v>
          </cell>
          <cell r="Q81">
            <v>1</v>
          </cell>
          <cell r="R81" t="str">
            <v>-</v>
          </cell>
          <cell r="S81">
            <v>9</v>
          </cell>
          <cell r="T81" t="str">
            <v>-</v>
          </cell>
          <cell r="U81">
            <v>978</v>
          </cell>
          <cell r="V81" t="str">
            <v>-</v>
          </cell>
          <cell r="W81">
            <v>4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773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449</v>
          </cell>
          <cell r="AH81" t="str">
            <v>-</v>
          </cell>
          <cell r="AI81" t="str">
            <v>-</v>
          </cell>
          <cell r="AJ81" t="str">
            <v>-</v>
          </cell>
          <cell r="AK81">
            <v>210</v>
          </cell>
          <cell r="AL81" t="str">
            <v>-</v>
          </cell>
          <cell r="AM81">
            <v>41.441821247892072</v>
          </cell>
          <cell r="AN81">
            <v>64.5</v>
          </cell>
          <cell r="AO81">
            <v>239</v>
          </cell>
          <cell r="AP81" t="str">
            <v>-</v>
          </cell>
          <cell r="AQ81">
            <v>372</v>
          </cell>
          <cell r="AR81" t="str">
            <v>-</v>
          </cell>
          <cell r="AS81">
            <v>0</v>
          </cell>
          <cell r="AT81" t="str">
            <v>-</v>
          </cell>
          <cell r="AU81">
            <v>142</v>
          </cell>
          <cell r="AV81" t="str">
            <v>-</v>
          </cell>
          <cell r="AW81">
            <v>20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911</v>
          </cell>
          <cell r="BB81">
            <v>1433</v>
          </cell>
          <cell r="BC81">
            <v>38.406408094435072</v>
          </cell>
          <cell r="BD81">
            <v>56.8</v>
          </cell>
          <cell r="BE81" t="str">
            <v>-</v>
          </cell>
          <cell r="BF81" t="str">
            <v>-</v>
          </cell>
          <cell r="BG81">
            <v>486975.28</v>
          </cell>
          <cell r="BH81">
            <v>482512</v>
          </cell>
          <cell r="BI81">
            <v>478696695.5</v>
          </cell>
          <cell r="BJ81">
            <v>785529816</v>
          </cell>
          <cell r="BK81">
            <v>476926721</v>
          </cell>
          <cell r="BL81" t="str">
            <v>-</v>
          </cell>
          <cell r="BM81">
            <v>1769974.5</v>
          </cell>
          <cell r="BN81" t="str">
            <v>-</v>
          </cell>
          <cell r="BO81">
            <v>390898360.5</v>
          </cell>
          <cell r="BP81" t="str">
            <v>-</v>
          </cell>
          <cell r="BQ81">
            <v>1769974.5</v>
          </cell>
          <cell r="BR81" t="str">
            <v>-</v>
          </cell>
          <cell r="BS81">
            <v>917</v>
          </cell>
          <cell r="BT81" t="str">
            <v>-</v>
          </cell>
          <cell r="BU81">
            <v>389128386</v>
          </cell>
          <cell r="BV81" t="str">
            <v>-</v>
          </cell>
          <cell r="BW81">
            <v>526</v>
          </cell>
          <cell r="BX81" t="str">
            <v>-</v>
          </cell>
          <cell r="BY81">
            <v>883</v>
          </cell>
          <cell r="BZ81" t="str">
            <v>-</v>
          </cell>
          <cell r="CA81">
            <v>75851401</v>
          </cell>
          <cell r="CB81" t="str">
            <v>-</v>
          </cell>
          <cell r="CC81">
            <v>922</v>
          </cell>
          <cell r="CD81" t="str">
            <v>-</v>
          </cell>
          <cell r="CE81">
            <v>730</v>
          </cell>
          <cell r="CF81" t="str">
            <v>-</v>
          </cell>
          <cell r="CG81">
            <v>0</v>
          </cell>
          <cell r="CH81" t="str">
            <v>-</v>
          </cell>
          <cell r="CI81">
            <v>184</v>
          </cell>
          <cell r="CJ81" t="str">
            <v>-</v>
          </cell>
          <cell r="CK81">
            <v>24</v>
          </cell>
          <cell r="CL81" t="str">
            <v>-</v>
          </cell>
          <cell r="CM81">
            <v>10879841</v>
          </cell>
          <cell r="CN81" t="str">
            <v>-</v>
          </cell>
          <cell r="CO81">
            <v>86731242</v>
          </cell>
          <cell r="CP81" t="str">
            <v>-</v>
          </cell>
          <cell r="CQ81">
            <v>0</v>
          </cell>
          <cell r="CR81" t="str">
            <v>-</v>
          </cell>
          <cell r="CS81">
            <v>-63</v>
          </cell>
          <cell r="CT81" t="str">
            <v>-</v>
          </cell>
          <cell r="CU81">
            <v>831</v>
          </cell>
          <cell r="CV81">
            <v>429</v>
          </cell>
          <cell r="CW81">
            <v>384</v>
          </cell>
          <cell r="CX81">
            <v>304</v>
          </cell>
          <cell r="CY81">
            <v>174</v>
          </cell>
          <cell r="CZ81">
            <v>137</v>
          </cell>
          <cell r="DA81">
            <v>186</v>
          </cell>
          <cell r="DB81">
            <v>131</v>
          </cell>
          <cell r="DC81">
            <v>90</v>
          </cell>
          <cell r="DD81">
            <v>85</v>
          </cell>
          <cell r="DE81">
            <v>95</v>
          </cell>
          <cell r="DF81">
            <v>101</v>
          </cell>
          <cell r="DG81">
            <v>371</v>
          </cell>
          <cell r="DH81">
            <v>317</v>
          </cell>
          <cell r="DI81">
            <v>30</v>
          </cell>
          <cell r="DJ81" t="str">
            <v>-</v>
          </cell>
          <cell r="DK81">
            <v>697</v>
          </cell>
          <cell r="DL81" t="str">
            <v>-</v>
          </cell>
          <cell r="DM81">
            <v>791</v>
          </cell>
          <cell r="DN81" t="str">
            <v>-</v>
          </cell>
          <cell r="DO81">
            <v>679</v>
          </cell>
          <cell r="DP81" t="str">
            <v>-</v>
          </cell>
          <cell r="DQ81">
            <v>0</v>
          </cell>
          <cell r="DR81" t="str">
            <v>-</v>
          </cell>
          <cell r="DS81">
            <v>182</v>
          </cell>
          <cell r="DT81" t="str">
            <v>-</v>
          </cell>
          <cell r="DU81">
            <v>23</v>
          </cell>
          <cell r="DV81" t="str">
            <v>-</v>
          </cell>
          <cell r="DW81">
            <v>0</v>
          </cell>
          <cell r="DX81" t="str">
            <v>-</v>
          </cell>
          <cell r="DY81">
            <v>37</v>
          </cell>
          <cell r="DZ81">
            <v>106</v>
          </cell>
          <cell r="EA81">
            <v>59</v>
          </cell>
          <cell r="EB81" t="str">
            <v>-</v>
          </cell>
          <cell r="EC81">
            <v>57.28155339805825</v>
          </cell>
          <cell r="ED81" t="str">
            <v>-</v>
          </cell>
          <cell r="EE81">
            <v>7</v>
          </cell>
          <cell r="EF81" t="str">
            <v>-</v>
          </cell>
          <cell r="EG81">
            <v>35</v>
          </cell>
        </row>
        <row r="82">
          <cell r="C82">
            <v>700000205</v>
          </cell>
          <cell r="D82" t="str">
            <v>SECTOR MERENGUE REMEDIOS</v>
          </cell>
          <cell r="E82">
            <v>2025</v>
          </cell>
          <cell r="F82">
            <v>202516</v>
          </cell>
          <cell r="G82">
            <v>1611</v>
          </cell>
          <cell r="H82">
            <v>1527</v>
          </cell>
          <cell r="I82">
            <v>563</v>
          </cell>
          <cell r="J82" t="str">
            <v>-</v>
          </cell>
          <cell r="K82">
            <v>-86</v>
          </cell>
          <cell r="L82">
            <v>7</v>
          </cell>
          <cell r="M82">
            <v>607</v>
          </cell>
          <cell r="N82">
            <v>1069</v>
          </cell>
          <cell r="O82">
            <v>0</v>
          </cell>
          <cell r="P82" t="str">
            <v>-</v>
          </cell>
          <cell r="Q82">
            <v>1</v>
          </cell>
          <cell r="R82" t="str">
            <v>-</v>
          </cell>
          <cell r="S82">
            <v>3</v>
          </cell>
          <cell r="T82" t="str">
            <v>-</v>
          </cell>
          <cell r="U82">
            <v>605</v>
          </cell>
          <cell r="V82" t="str">
            <v>-</v>
          </cell>
          <cell r="W82">
            <v>1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479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291</v>
          </cell>
          <cell r="AH82" t="str">
            <v>-</v>
          </cell>
          <cell r="AI82" t="str">
            <v>-</v>
          </cell>
          <cell r="AJ82" t="str">
            <v>-</v>
          </cell>
          <cell r="AK82">
            <v>127</v>
          </cell>
          <cell r="AL82" t="str">
            <v>-</v>
          </cell>
          <cell r="AM82">
            <v>37.678460583488516</v>
          </cell>
          <cell r="AN82">
            <v>62.6</v>
          </cell>
          <cell r="AO82">
            <v>164</v>
          </cell>
          <cell r="AP82" t="str">
            <v>-</v>
          </cell>
          <cell r="AQ82">
            <v>191</v>
          </cell>
          <cell r="AR82" t="str">
            <v>-</v>
          </cell>
          <cell r="AS82">
            <v>0</v>
          </cell>
          <cell r="AT82" t="str">
            <v>-</v>
          </cell>
          <cell r="AU82">
            <v>111</v>
          </cell>
          <cell r="AV82" t="str">
            <v>-</v>
          </cell>
          <cell r="AW82">
            <v>13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541</v>
          </cell>
          <cell r="BB82">
            <v>925</v>
          </cell>
          <cell r="BC82">
            <v>33.581626319056483</v>
          </cell>
          <cell r="BD82">
            <v>54.2</v>
          </cell>
          <cell r="BE82" t="str">
            <v>-</v>
          </cell>
          <cell r="BF82" t="str">
            <v>-</v>
          </cell>
          <cell r="BG82">
            <v>610489.56999999995</v>
          </cell>
          <cell r="BH82">
            <v>547869</v>
          </cell>
          <cell r="BI82">
            <v>370567166.80000001</v>
          </cell>
          <cell r="BJ82">
            <v>585672478</v>
          </cell>
          <cell r="BK82">
            <v>369227909</v>
          </cell>
          <cell r="BL82" t="str">
            <v>-</v>
          </cell>
          <cell r="BM82">
            <v>1339257.8</v>
          </cell>
          <cell r="BN82" t="str">
            <v>-</v>
          </cell>
          <cell r="BO82">
            <v>321894586.80000001</v>
          </cell>
          <cell r="BP82" t="str">
            <v>-</v>
          </cell>
          <cell r="BQ82">
            <v>1339257.8</v>
          </cell>
          <cell r="BR82" t="str">
            <v>-</v>
          </cell>
          <cell r="BS82">
            <v>582</v>
          </cell>
          <cell r="BT82" t="str">
            <v>-</v>
          </cell>
          <cell r="BU82">
            <v>320555329</v>
          </cell>
          <cell r="BV82" t="str">
            <v>-</v>
          </cell>
          <cell r="BW82">
            <v>292</v>
          </cell>
          <cell r="BX82" t="str">
            <v>-</v>
          </cell>
          <cell r="BY82">
            <v>665</v>
          </cell>
          <cell r="BZ82" t="str">
            <v>-</v>
          </cell>
          <cell r="CA82">
            <v>40875184</v>
          </cell>
          <cell r="CB82" t="str">
            <v>-</v>
          </cell>
          <cell r="CC82">
            <v>612</v>
          </cell>
          <cell r="CD82" t="str">
            <v>-</v>
          </cell>
          <cell r="CE82">
            <v>437</v>
          </cell>
          <cell r="CF82" t="str">
            <v>-</v>
          </cell>
          <cell r="CG82">
            <v>0</v>
          </cell>
          <cell r="CH82" t="str">
            <v>-</v>
          </cell>
          <cell r="CI82">
            <v>139</v>
          </cell>
          <cell r="CJ82" t="str">
            <v>-</v>
          </cell>
          <cell r="CK82">
            <v>13</v>
          </cell>
          <cell r="CL82" t="str">
            <v>-</v>
          </cell>
          <cell r="CM82">
            <v>7797396</v>
          </cell>
          <cell r="CN82" t="str">
            <v>-</v>
          </cell>
          <cell r="CO82">
            <v>48672580</v>
          </cell>
          <cell r="CP82" t="str">
            <v>-</v>
          </cell>
          <cell r="CQ82">
            <v>0</v>
          </cell>
          <cell r="CR82" t="str">
            <v>-</v>
          </cell>
          <cell r="CS82">
            <v>-8</v>
          </cell>
          <cell r="CT82" t="str">
            <v>-</v>
          </cell>
          <cell r="CU82">
            <v>566</v>
          </cell>
          <cell r="CV82">
            <v>300</v>
          </cell>
          <cell r="CW82">
            <v>278</v>
          </cell>
          <cell r="CX82">
            <v>212</v>
          </cell>
          <cell r="CY82">
            <v>160</v>
          </cell>
          <cell r="CZ82">
            <v>111</v>
          </cell>
          <cell r="DA82">
            <v>136</v>
          </cell>
          <cell r="DB82">
            <v>90</v>
          </cell>
          <cell r="DC82">
            <v>45</v>
          </cell>
          <cell r="DD82">
            <v>59</v>
          </cell>
          <cell r="DE82">
            <v>74</v>
          </cell>
          <cell r="DF82">
            <v>69</v>
          </cell>
          <cell r="DG82">
            <v>255</v>
          </cell>
          <cell r="DH82">
            <v>218</v>
          </cell>
          <cell r="DI82">
            <v>46</v>
          </cell>
          <cell r="DJ82" t="str">
            <v>-</v>
          </cell>
          <cell r="DK82">
            <v>509</v>
          </cell>
          <cell r="DL82" t="str">
            <v>-</v>
          </cell>
          <cell r="DM82">
            <v>538</v>
          </cell>
          <cell r="DN82" t="str">
            <v>-</v>
          </cell>
          <cell r="DO82">
            <v>412</v>
          </cell>
          <cell r="DP82" t="str">
            <v>-</v>
          </cell>
          <cell r="DQ82">
            <v>0</v>
          </cell>
          <cell r="DR82" t="str">
            <v>-</v>
          </cell>
          <cell r="DS82">
            <v>138</v>
          </cell>
          <cell r="DT82" t="str">
            <v>-</v>
          </cell>
          <cell r="DU82">
            <v>13</v>
          </cell>
          <cell r="DV82" t="str">
            <v>-</v>
          </cell>
          <cell r="DW82">
            <v>0</v>
          </cell>
          <cell r="DX82" t="str">
            <v>-</v>
          </cell>
          <cell r="DY82">
            <v>49</v>
          </cell>
          <cell r="DZ82">
            <v>89</v>
          </cell>
          <cell r="EA82">
            <v>31</v>
          </cell>
          <cell r="EB82" t="str">
            <v>-</v>
          </cell>
          <cell r="EC82">
            <v>29.245283018867923</v>
          </cell>
          <cell r="ED82" t="str">
            <v>-</v>
          </cell>
          <cell r="EE82">
            <v>3</v>
          </cell>
          <cell r="EF82" t="str">
            <v>-</v>
          </cell>
          <cell r="EG82">
            <v>17</v>
          </cell>
        </row>
        <row r="83">
          <cell r="C83">
            <v>700000210</v>
          </cell>
          <cell r="D83" t="str">
            <v>SECTOR ANIS DIANA</v>
          </cell>
          <cell r="E83">
            <v>2025</v>
          </cell>
          <cell r="F83">
            <v>202516</v>
          </cell>
          <cell r="G83">
            <v>1755</v>
          </cell>
          <cell r="H83">
            <v>1730</v>
          </cell>
          <cell r="I83">
            <v>638</v>
          </cell>
          <cell r="J83" t="str">
            <v>-</v>
          </cell>
          <cell r="K83">
            <v>-35</v>
          </cell>
          <cell r="L83">
            <v>9</v>
          </cell>
          <cell r="M83">
            <v>895</v>
          </cell>
          <cell r="N83">
            <v>1158</v>
          </cell>
          <cell r="O83">
            <v>0</v>
          </cell>
          <cell r="P83" t="str">
            <v>-</v>
          </cell>
          <cell r="Q83">
            <v>2</v>
          </cell>
          <cell r="R83" t="str">
            <v>-</v>
          </cell>
          <cell r="S83">
            <v>10</v>
          </cell>
          <cell r="T83" t="str">
            <v>-</v>
          </cell>
          <cell r="U83">
            <v>888</v>
          </cell>
          <cell r="V83" t="str">
            <v>-</v>
          </cell>
          <cell r="W83">
            <v>5</v>
          </cell>
          <cell r="X83" t="str">
            <v>-</v>
          </cell>
          <cell r="Y83" t="str">
            <v>-</v>
          </cell>
          <cell r="Z83" t="str">
            <v>-</v>
          </cell>
          <cell r="AA83">
            <v>735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419</v>
          </cell>
          <cell r="AH83" t="str">
            <v>-</v>
          </cell>
          <cell r="AI83" t="str">
            <v>-</v>
          </cell>
          <cell r="AJ83" t="str">
            <v>-</v>
          </cell>
          <cell r="AK83">
            <v>160</v>
          </cell>
          <cell r="AL83" t="str">
            <v>-</v>
          </cell>
          <cell r="AM83">
            <v>50.997150997150996</v>
          </cell>
          <cell r="AN83">
            <v>64.3</v>
          </cell>
          <cell r="AO83">
            <v>259</v>
          </cell>
          <cell r="AP83" t="str">
            <v>-</v>
          </cell>
          <cell r="AQ83">
            <v>316</v>
          </cell>
          <cell r="AR83" t="str">
            <v>-</v>
          </cell>
          <cell r="AS83">
            <v>0</v>
          </cell>
          <cell r="AT83" t="str">
            <v>-</v>
          </cell>
          <cell r="AU83">
            <v>124</v>
          </cell>
          <cell r="AV83" t="str">
            <v>-</v>
          </cell>
          <cell r="AW83">
            <v>36</v>
          </cell>
          <cell r="AX83" t="str">
            <v>-</v>
          </cell>
          <cell r="AY83" t="str">
            <v>-</v>
          </cell>
          <cell r="AZ83" t="str">
            <v>-</v>
          </cell>
          <cell r="BA83">
            <v>804</v>
          </cell>
          <cell r="BB83">
            <v>1028</v>
          </cell>
          <cell r="BC83">
            <v>45.811965811965813</v>
          </cell>
          <cell r="BD83">
            <v>57.1</v>
          </cell>
          <cell r="BE83" t="str">
            <v>-</v>
          </cell>
          <cell r="BF83" t="str">
            <v>-</v>
          </cell>
          <cell r="BG83">
            <v>644112.38</v>
          </cell>
          <cell r="BH83">
            <v>604455</v>
          </cell>
          <cell r="BI83">
            <v>576480577.98000002</v>
          </cell>
          <cell r="BJ83">
            <v>699959379</v>
          </cell>
          <cell r="BK83">
            <v>574211522</v>
          </cell>
          <cell r="BL83" t="str">
            <v>-</v>
          </cell>
          <cell r="BM83">
            <v>2269055.98</v>
          </cell>
          <cell r="BN83" t="str">
            <v>-</v>
          </cell>
          <cell r="BO83">
            <v>410607308.98000002</v>
          </cell>
          <cell r="BP83" t="str">
            <v>-</v>
          </cell>
          <cell r="BQ83">
            <v>2269055.98</v>
          </cell>
          <cell r="BR83" t="str">
            <v>-</v>
          </cell>
          <cell r="BS83">
            <v>812</v>
          </cell>
          <cell r="BT83" t="str">
            <v>-</v>
          </cell>
          <cell r="BU83">
            <v>408338253</v>
          </cell>
          <cell r="BV83" t="str">
            <v>-</v>
          </cell>
          <cell r="BW83">
            <v>615</v>
          </cell>
          <cell r="BX83" t="str">
            <v>-</v>
          </cell>
          <cell r="BY83">
            <v>617</v>
          </cell>
          <cell r="BZ83" t="str">
            <v>-</v>
          </cell>
          <cell r="CA83">
            <v>143390796</v>
          </cell>
          <cell r="CB83" t="str">
            <v>-</v>
          </cell>
          <cell r="CC83">
            <v>676</v>
          </cell>
          <cell r="CD83" t="str">
            <v>-</v>
          </cell>
          <cell r="CE83">
            <v>477</v>
          </cell>
          <cell r="CF83" t="str">
            <v>-</v>
          </cell>
          <cell r="CG83">
            <v>0</v>
          </cell>
          <cell r="CH83" t="str">
            <v>-</v>
          </cell>
          <cell r="CI83">
            <v>142</v>
          </cell>
          <cell r="CJ83" t="str">
            <v>-</v>
          </cell>
          <cell r="CK83">
            <v>38</v>
          </cell>
          <cell r="CL83" t="str">
            <v>-</v>
          </cell>
          <cell r="CM83">
            <v>20908933</v>
          </cell>
          <cell r="CN83" t="str">
            <v>-</v>
          </cell>
          <cell r="CO83">
            <v>164299729</v>
          </cell>
          <cell r="CP83" t="str">
            <v>-</v>
          </cell>
          <cell r="CQ83">
            <v>0</v>
          </cell>
          <cell r="CR83" t="str">
            <v>-</v>
          </cell>
          <cell r="CS83">
            <v>-22</v>
          </cell>
          <cell r="CT83" t="str">
            <v>-</v>
          </cell>
          <cell r="CU83">
            <v>468</v>
          </cell>
          <cell r="CV83">
            <v>307</v>
          </cell>
          <cell r="CW83">
            <v>259</v>
          </cell>
          <cell r="CX83">
            <v>221</v>
          </cell>
          <cell r="CY83">
            <v>133</v>
          </cell>
          <cell r="CZ83">
            <v>110</v>
          </cell>
          <cell r="DA83">
            <v>91</v>
          </cell>
          <cell r="DB83">
            <v>82</v>
          </cell>
          <cell r="DC83">
            <v>48</v>
          </cell>
          <cell r="DD83">
            <v>49</v>
          </cell>
          <cell r="DE83">
            <v>56</v>
          </cell>
          <cell r="DF83">
            <v>54</v>
          </cell>
          <cell r="DG83">
            <v>195</v>
          </cell>
          <cell r="DH83">
            <v>185</v>
          </cell>
          <cell r="DI83">
            <v>31</v>
          </cell>
          <cell r="DJ83" t="str">
            <v>-</v>
          </cell>
          <cell r="DK83">
            <v>496</v>
          </cell>
          <cell r="DL83" t="str">
            <v>-</v>
          </cell>
          <cell r="DM83">
            <v>621</v>
          </cell>
          <cell r="DN83" t="str">
            <v>-</v>
          </cell>
          <cell r="DO83">
            <v>459</v>
          </cell>
          <cell r="DP83" t="str">
            <v>-</v>
          </cell>
          <cell r="DQ83">
            <v>0</v>
          </cell>
          <cell r="DR83" t="str">
            <v>-</v>
          </cell>
          <cell r="DS83">
            <v>141</v>
          </cell>
          <cell r="DT83" t="str">
            <v>-</v>
          </cell>
          <cell r="DU83">
            <v>38</v>
          </cell>
          <cell r="DV83" t="str">
            <v>-</v>
          </cell>
          <cell r="DW83">
            <v>0</v>
          </cell>
          <cell r="DX83" t="str">
            <v>-</v>
          </cell>
          <cell r="DY83">
            <v>38</v>
          </cell>
          <cell r="DZ83">
            <v>66</v>
          </cell>
          <cell r="EA83">
            <v>21</v>
          </cell>
          <cell r="EB83" t="str">
            <v>-</v>
          </cell>
          <cell r="EC83">
            <v>39.622641509433961</v>
          </cell>
          <cell r="ED83" t="str">
            <v>-</v>
          </cell>
          <cell r="EE83">
            <v>7</v>
          </cell>
          <cell r="EF83" t="str">
            <v>-</v>
          </cell>
          <cell r="EG83">
            <v>53</v>
          </cell>
        </row>
        <row r="84">
          <cell r="C84">
            <v>700000217</v>
          </cell>
          <cell r="D84" t="str">
            <v>SECTOR FUENTE MARIA</v>
          </cell>
          <cell r="E84">
            <v>2025</v>
          </cell>
          <cell r="F84">
            <v>202516</v>
          </cell>
          <cell r="G84">
            <v>0</v>
          </cell>
          <cell r="H84" t="str">
            <v>-</v>
          </cell>
          <cell r="I84">
            <v>0</v>
          </cell>
          <cell r="J84" t="str">
            <v>-</v>
          </cell>
          <cell r="K84">
            <v>0</v>
          </cell>
          <cell r="L84" t="str">
            <v>-</v>
          </cell>
          <cell r="M84">
            <v>0</v>
          </cell>
          <cell r="N84" t="str">
            <v>-</v>
          </cell>
          <cell r="O84">
            <v>0</v>
          </cell>
          <cell r="P84" t="str">
            <v>-</v>
          </cell>
          <cell r="Q84">
            <v>0</v>
          </cell>
          <cell r="R84" t="str">
            <v>-</v>
          </cell>
          <cell r="S84">
            <v>0</v>
          </cell>
          <cell r="T84" t="str">
            <v>-</v>
          </cell>
          <cell r="U84">
            <v>0</v>
          </cell>
          <cell r="V84" t="str">
            <v>-</v>
          </cell>
          <cell r="W84">
            <v>0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0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0</v>
          </cell>
          <cell r="AH84" t="str">
            <v>-</v>
          </cell>
          <cell r="AI84" t="str">
            <v>-</v>
          </cell>
          <cell r="AJ84" t="str">
            <v>-</v>
          </cell>
          <cell r="AK84">
            <v>0</v>
          </cell>
          <cell r="AL84" t="str">
            <v>-</v>
          </cell>
          <cell r="AM84">
            <v>0</v>
          </cell>
          <cell r="AN84" t="str">
            <v>-</v>
          </cell>
          <cell r="AO84">
            <v>0</v>
          </cell>
          <cell r="AP84" t="str">
            <v>-</v>
          </cell>
          <cell r="AQ84">
            <v>0</v>
          </cell>
          <cell r="AR84" t="str">
            <v>-</v>
          </cell>
          <cell r="AS84">
            <v>0</v>
          </cell>
          <cell r="AT84" t="str">
            <v>-</v>
          </cell>
          <cell r="AU84">
            <v>0</v>
          </cell>
          <cell r="AV84" t="str">
            <v>-</v>
          </cell>
          <cell r="AW84">
            <v>0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-</v>
          </cell>
          <cell r="BC84">
            <v>0</v>
          </cell>
          <cell r="BD84" t="str">
            <v>-</v>
          </cell>
          <cell r="BE84" t="str">
            <v>-</v>
          </cell>
          <cell r="BF84" t="str">
            <v>-</v>
          </cell>
          <cell r="BG84">
            <v>0</v>
          </cell>
          <cell r="BH84" t="str">
            <v>-</v>
          </cell>
          <cell r="BI84">
            <v>0</v>
          </cell>
          <cell r="BJ84" t="str">
            <v>-</v>
          </cell>
          <cell r="BK84">
            <v>0</v>
          </cell>
          <cell r="BL84" t="str">
            <v>-</v>
          </cell>
          <cell r="BM84">
            <v>0</v>
          </cell>
          <cell r="BN84" t="str">
            <v>-</v>
          </cell>
          <cell r="BO84">
            <v>0</v>
          </cell>
          <cell r="BP84" t="str">
            <v>-</v>
          </cell>
          <cell r="BQ84">
            <v>0</v>
          </cell>
          <cell r="BR84" t="str">
            <v>-</v>
          </cell>
          <cell r="BS84">
            <v>0</v>
          </cell>
          <cell r="BT84" t="str">
            <v>-</v>
          </cell>
          <cell r="BU84">
            <v>0</v>
          </cell>
          <cell r="BV84" t="str">
            <v>-</v>
          </cell>
          <cell r="BW84">
            <v>0</v>
          </cell>
          <cell r="BX84" t="str">
            <v>-</v>
          </cell>
          <cell r="BY84">
            <v>0</v>
          </cell>
          <cell r="BZ84" t="str">
            <v>-</v>
          </cell>
          <cell r="CA84">
            <v>0</v>
          </cell>
          <cell r="CB84" t="str">
            <v>-</v>
          </cell>
          <cell r="CC84">
            <v>0</v>
          </cell>
          <cell r="CD84" t="str">
            <v>-</v>
          </cell>
          <cell r="CE84">
            <v>0</v>
          </cell>
          <cell r="CF84" t="str">
            <v>-</v>
          </cell>
          <cell r="CG84">
            <v>0</v>
          </cell>
          <cell r="CH84" t="str">
            <v>-</v>
          </cell>
          <cell r="CI84">
            <v>0</v>
          </cell>
          <cell r="CJ84" t="str">
            <v>-</v>
          </cell>
          <cell r="CK84">
            <v>0</v>
          </cell>
          <cell r="CL84" t="str">
            <v>-</v>
          </cell>
          <cell r="CM84">
            <v>0</v>
          </cell>
          <cell r="CN84" t="str">
            <v>-</v>
          </cell>
          <cell r="CO84">
            <v>0</v>
          </cell>
          <cell r="CP84" t="str">
            <v>-</v>
          </cell>
          <cell r="CQ84">
            <v>0</v>
          </cell>
          <cell r="CR84" t="str">
            <v>-</v>
          </cell>
          <cell r="CS84">
            <v>0</v>
          </cell>
          <cell r="CT84" t="str">
            <v>-</v>
          </cell>
          <cell r="CU84">
            <v>0</v>
          </cell>
          <cell r="CV84" t="str">
            <v>-</v>
          </cell>
          <cell r="CW84">
            <v>0</v>
          </cell>
          <cell r="CX84" t="str">
            <v>-</v>
          </cell>
          <cell r="CY84">
            <v>0</v>
          </cell>
          <cell r="CZ84" t="str">
            <v>-</v>
          </cell>
          <cell r="DA84">
            <v>0</v>
          </cell>
          <cell r="DB84" t="str">
            <v>-</v>
          </cell>
          <cell r="DC84">
            <v>0</v>
          </cell>
          <cell r="DD84" t="str">
            <v>-</v>
          </cell>
          <cell r="DE84">
            <v>0</v>
          </cell>
          <cell r="DF84" t="str">
            <v>-</v>
          </cell>
          <cell r="DG84">
            <v>0</v>
          </cell>
          <cell r="DH84" t="str">
            <v>-</v>
          </cell>
          <cell r="DI84">
            <v>0</v>
          </cell>
          <cell r="DJ84" t="str">
            <v>-</v>
          </cell>
          <cell r="DK84">
            <v>0</v>
          </cell>
          <cell r="DL84" t="str">
            <v>-</v>
          </cell>
          <cell r="DM84">
            <v>0</v>
          </cell>
          <cell r="DN84" t="str">
            <v>-</v>
          </cell>
          <cell r="DO84">
            <v>0</v>
          </cell>
          <cell r="DP84" t="str">
            <v>-</v>
          </cell>
          <cell r="DQ84">
            <v>0</v>
          </cell>
          <cell r="DR84" t="str">
            <v>-</v>
          </cell>
          <cell r="DS84">
            <v>0</v>
          </cell>
          <cell r="DT84" t="str">
            <v>-</v>
          </cell>
          <cell r="DU84">
            <v>0</v>
          </cell>
          <cell r="DV84" t="str">
            <v>-</v>
          </cell>
          <cell r="DW84">
            <v>0</v>
          </cell>
          <cell r="DX84" t="str">
            <v>-</v>
          </cell>
          <cell r="DY84">
            <v>0</v>
          </cell>
          <cell r="DZ84" t="str">
            <v>-</v>
          </cell>
          <cell r="EA84">
            <v>0</v>
          </cell>
          <cell r="EB84" t="str">
            <v>-</v>
          </cell>
          <cell r="EC84">
            <v>0</v>
          </cell>
          <cell r="ED84" t="str">
            <v>-</v>
          </cell>
          <cell r="EE84">
            <v>0</v>
          </cell>
          <cell r="EF84" t="str">
            <v>-</v>
          </cell>
          <cell r="EG84">
            <v>0</v>
          </cell>
        </row>
        <row r="85">
          <cell r="C85">
            <v>700000218</v>
          </cell>
          <cell r="D85" t="str">
            <v>SECTOR OLEOS MARISOL</v>
          </cell>
          <cell r="E85">
            <v>2025</v>
          </cell>
          <cell r="F85">
            <v>202516</v>
          </cell>
          <cell r="G85" t="str">
            <v>-</v>
          </cell>
          <cell r="H85" t="str">
            <v>-</v>
          </cell>
          <cell r="I85" t="str">
            <v>-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  <cell r="BC85" t="str">
            <v>-</v>
          </cell>
          <cell r="BD85" t="str">
            <v>-</v>
          </cell>
          <cell r="BE85" t="str">
            <v>-</v>
          </cell>
          <cell r="BF85" t="str">
            <v>-</v>
          </cell>
          <cell r="BG85" t="str">
            <v>-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 t="str">
            <v>-</v>
          </cell>
          <cell r="BO85" t="str">
            <v>-</v>
          </cell>
          <cell r="BP85" t="str">
            <v>-</v>
          </cell>
          <cell r="BQ85" t="str">
            <v>-</v>
          </cell>
          <cell r="BR85" t="str">
            <v>-</v>
          </cell>
          <cell r="BS85" t="str">
            <v>-</v>
          </cell>
          <cell r="BT85" t="str">
            <v>-</v>
          </cell>
          <cell r="BU85" t="str">
            <v>-</v>
          </cell>
          <cell r="BV85" t="str">
            <v>-</v>
          </cell>
          <cell r="BW85" t="str">
            <v>-</v>
          </cell>
          <cell r="BX85" t="str">
            <v>-</v>
          </cell>
          <cell r="BY85" t="str">
            <v>-</v>
          </cell>
          <cell r="BZ85" t="str">
            <v>-</v>
          </cell>
          <cell r="CA85" t="str">
            <v>-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 t="str">
            <v>-</v>
          </cell>
          <cell r="CN85" t="str">
            <v>-</v>
          </cell>
          <cell r="CO85" t="str">
            <v>-</v>
          </cell>
          <cell r="CP85" t="str">
            <v>-</v>
          </cell>
          <cell r="CQ85" t="str">
            <v>-</v>
          </cell>
          <cell r="CR85" t="str">
            <v>-</v>
          </cell>
          <cell r="CS85" t="str">
            <v>-</v>
          </cell>
          <cell r="CT85" t="str">
            <v>-</v>
          </cell>
          <cell r="CU85" t="str">
            <v>-</v>
          </cell>
          <cell r="CV85" t="str">
            <v>-</v>
          </cell>
          <cell r="CW85" t="str">
            <v>-</v>
          </cell>
          <cell r="CX85" t="str">
            <v>-</v>
          </cell>
          <cell r="CY85" t="str">
            <v>-</v>
          </cell>
          <cell r="CZ85" t="str">
            <v>-</v>
          </cell>
          <cell r="DA85" t="str">
            <v>-</v>
          </cell>
          <cell r="DB85" t="str">
            <v>-</v>
          </cell>
          <cell r="DC85" t="str">
            <v>-</v>
          </cell>
          <cell r="DD85" t="str">
            <v>-</v>
          </cell>
          <cell r="DE85" t="str">
            <v>-</v>
          </cell>
          <cell r="DF85" t="str">
            <v>-</v>
          </cell>
          <cell r="DG85" t="str">
            <v>-</v>
          </cell>
          <cell r="DH85" t="str">
            <v>-</v>
          </cell>
          <cell r="DI85" t="str">
            <v>-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 t="str">
            <v>-</v>
          </cell>
          <cell r="DX85" t="str">
            <v>-</v>
          </cell>
          <cell r="DY85" t="str">
            <v>-</v>
          </cell>
          <cell r="DZ85" t="str">
            <v>-</v>
          </cell>
          <cell r="EA85" t="str">
            <v>-</v>
          </cell>
          <cell r="EB85" t="str">
            <v>-</v>
          </cell>
          <cell r="EC85" t="str">
            <v>-</v>
          </cell>
          <cell r="ED85" t="str">
            <v>-</v>
          </cell>
          <cell r="EE85" t="str">
            <v>-</v>
          </cell>
          <cell r="EF85" t="str">
            <v>-</v>
          </cell>
          <cell r="EG85" t="str">
            <v>-</v>
          </cell>
        </row>
        <row r="86">
          <cell r="C86">
            <v>700000221</v>
          </cell>
          <cell r="D86" t="str">
            <v>SECTOR NUBES VERDES ANA CAROLINA</v>
          </cell>
          <cell r="E86">
            <v>2025</v>
          </cell>
          <cell r="F86">
            <v>202516</v>
          </cell>
          <cell r="G86">
            <v>1236</v>
          </cell>
          <cell r="H86">
            <v>1482</v>
          </cell>
          <cell r="I86">
            <v>463</v>
          </cell>
          <cell r="J86" t="str">
            <v>-</v>
          </cell>
          <cell r="K86">
            <v>-175</v>
          </cell>
          <cell r="L86">
            <v>9</v>
          </cell>
          <cell r="M86">
            <v>197</v>
          </cell>
          <cell r="N86">
            <v>897</v>
          </cell>
          <cell r="O86">
            <v>0</v>
          </cell>
          <cell r="P86" t="str">
            <v>-</v>
          </cell>
          <cell r="Q86">
            <v>0</v>
          </cell>
          <cell r="R86" t="str">
            <v>-</v>
          </cell>
          <cell r="S86">
            <v>0</v>
          </cell>
          <cell r="T86" t="str">
            <v>-</v>
          </cell>
          <cell r="U86">
            <v>197</v>
          </cell>
          <cell r="V86" t="str">
            <v>-</v>
          </cell>
          <cell r="W86">
            <v>0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159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82</v>
          </cell>
          <cell r="AH86" t="str">
            <v>-</v>
          </cell>
          <cell r="AI86" t="str">
            <v>-</v>
          </cell>
          <cell r="AJ86" t="str">
            <v>-</v>
          </cell>
          <cell r="AK86">
            <v>38</v>
          </cell>
          <cell r="AL86" t="str">
            <v>-</v>
          </cell>
          <cell r="AM86">
            <v>15.938511326860841</v>
          </cell>
          <cell r="AN86">
            <v>63.1</v>
          </cell>
          <cell r="AO86">
            <v>44</v>
          </cell>
          <cell r="AP86" t="str">
            <v>-</v>
          </cell>
          <cell r="AQ86">
            <v>65</v>
          </cell>
          <cell r="AR86" t="str">
            <v>-</v>
          </cell>
          <cell r="AS86">
            <v>0</v>
          </cell>
          <cell r="AT86" t="str">
            <v>-</v>
          </cell>
          <cell r="AU86">
            <v>30</v>
          </cell>
          <cell r="AV86" t="str">
            <v>-</v>
          </cell>
          <cell r="AW86">
            <v>20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177</v>
          </cell>
          <cell r="BB86">
            <v>724</v>
          </cell>
          <cell r="BC86">
            <v>14.320388349514563</v>
          </cell>
          <cell r="BD86">
            <v>50.9</v>
          </cell>
          <cell r="BE86" t="str">
            <v>-</v>
          </cell>
          <cell r="BF86" t="str">
            <v>-</v>
          </cell>
          <cell r="BG86">
            <v>599658.34</v>
          </cell>
          <cell r="BH86">
            <v>570455</v>
          </cell>
          <cell r="BI86">
            <v>118132692</v>
          </cell>
          <cell r="BJ86">
            <v>511698052</v>
          </cell>
          <cell r="BK86">
            <v>118132692</v>
          </cell>
          <cell r="BL86" t="str">
            <v>-</v>
          </cell>
          <cell r="BM86">
            <v>0</v>
          </cell>
          <cell r="BN86" t="str">
            <v>-</v>
          </cell>
          <cell r="BO86">
            <v>82131435</v>
          </cell>
          <cell r="BP86" t="str">
            <v>-</v>
          </cell>
          <cell r="BQ86">
            <v>0</v>
          </cell>
          <cell r="BR86" t="str">
            <v>-</v>
          </cell>
          <cell r="BS86">
            <v>164</v>
          </cell>
          <cell r="BT86" t="str">
            <v>-</v>
          </cell>
          <cell r="BU86">
            <v>82131435</v>
          </cell>
          <cell r="BV86" t="str">
            <v>-</v>
          </cell>
          <cell r="BW86">
            <v>100</v>
          </cell>
          <cell r="BX86" t="str">
            <v>-</v>
          </cell>
          <cell r="BY86">
            <v>577</v>
          </cell>
          <cell r="BZ86" t="str">
            <v>-</v>
          </cell>
          <cell r="CA86">
            <v>30704677</v>
          </cell>
          <cell r="CB86" t="str">
            <v>-</v>
          </cell>
          <cell r="CC86">
            <v>515</v>
          </cell>
          <cell r="CD86" t="str">
            <v>-</v>
          </cell>
          <cell r="CE86">
            <v>344</v>
          </cell>
          <cell r="CF86" t="str">
            <v>-</v>
          </cell>
          <cell r="CG86">
            <v>0</v>
          </cell>
          <cell r="CH86" t="str">
            <v>-</v>
          </cell>
          <cell r="CI86">
            <v>111</v>
          </cell>
          <cell r="CJ86" t="str">
            <v>-</v>
          </cell>
          <cell r="CK86">
            <v>38</v>
          </cell>
          <cell r="CL86" t="str">
            <v>-</v>
          </cell>
          <cell r="CM86">
            <v>5296580</v>
          </cell>
          <cell r="CN86" t="str">
            <v>-</v>
          </cell>
          <cell r="CO86">
            <v>36001257</v>
          </cell>
          <cell r="CP86" t="str">
            <v>-</v>
          </cell>
          <cell r="CQ86">
            <v>0</v>
          </cell>
          <cell r="CR86" t="str">
            <v>-</v>
          </cell>
          <cell r="CS86">
            <v>-46</v>
          </cell>
          <cell r="CT86" t="str">
            <v>-</v>
          </cell>
          <cell r="CU86">
            <v>638</v>
          </cell>
          <cell r="CV86">
            <v>228</v>
          </cell>
          <cell r="CW86">
            <v>263</v>
          </cell>
          <cell r="CX86">
            <v>177</v>
          </cell>
          <cell r="CY86">
            <v>138</v>
          </cell>
          <cell r="CZ86">
            <v>89</v>
          </cell>
          <cell r="DA86">
            <v>185</v>
          </cell>
          <cell r="DB86">
            <v>124</v>
          </cell>
          <cell r="DC86">
            <v>111</v>
          </cell>
          <cell r="DD86">
            <v>86</v>
          </cell>
          <cell r="DE86">
            <v>53</v>
          </cell>
          <cell r="DF86">
            <v>47</v>
          </cell>
          <cell r="DG86">
            <v>349</v>
          </cell>
          <cell r="DH86">
            <v>257</v>
          </cell>
          <cell r="DI86">
            <v>7</v>
          </cell>
          <cell r="DJ86" t="str">
            <v>-</v>
          </cell>
          <cell r="DK86">
            <v>353</v>
          </cell>
          <cell r="DL86" t="str">
            <v>-</v>
          </cell>
          <cell r="DM86">
            <v>420</v>
          </cell>
          <cell r="DN86" t="str">
            <v>-</v>
          </cell>
          <cell r="DO86">
            <v>318</v>
          </cell>
          <cell r="DP86" t="str">
            <v>-</v>
          </cell>
          <cell r="DQ86">
            <v>0</v>
          </cell>
          <cell r="DR86" t="str">
            <v>-</v>
          </cell>
          <cell r="DS86">
            <v>107</v>
          </cell>
          <cell r="DT86" t="str">
            <v>-</v>
          </cell>
          <cell r="DU86">
            <v>38</v>
          </cell>
          <cell r="DV86" t="str">
            <v>-</v>
          </cell>
          <cell r="DW86">
            <v>0</v>
          </cell>
          <cell r="DX86" t="str">
            <v>-</v>
          </cell>
          <cell r="DY86">
            <v>7</v>
          </cell>
          <cell r="DZ86">
            <v>68</v>
          </cell>
          <cell r="EA86">
            <v>15</v>
          </cell>
          <cell r="EB86" t="str">
            <v>-</v>
          </cell>
          <cell r="EC86">
            <v>62.5</v>
          </cell>
          <cell r="ED86" t="str">
            <v>-</v>
          </cell>
          <cell r="EE86">
            <v>0</v>
          </cell>
          <cell r="EF86" t="str">
            <v>-</v>
          </cell>
          <cell r="EG86">
            <v>13</v>
          </cell>
        </row>
        <row r="87">
          <cell r="C87">
            <v>700000223</v>
          </cell>
          <cell r="D87" t="str">
            <v>SECTOR TINTINDEO GINA</v>
          </cell>
          <cell r="E87">
            <v>2025</v>
          </cell>
          <cell r="F87">
            <v>202516</v>
          </cell>
          <cell r="G87">
            <v>1481</v>
          </cell>
          <cell r="H87">
            <v>1692</v>
          </cell>
          <cell r="I87">
            <v>597</v>
          </cell>
          <cell r="J87" t="str">
            <v>-</v>
          </cell>
          <cell r="K87">
            <v>-135</v>
          </cell>
          <cell r="L87">
            <v>8</v>
          </cell>
          <cell r="M87">
            <v>300</v>
          </cell>
          <cell r="N87">
            <v>1033</v>
          </cell>
          <cell r="O87">
            <v>0</v>
          </cell>
          <cell r="P87" t="str">
            <v>-</v>
          </cell>
          <cell r="Q87">
            <v>3</v>
          </cell>
          <cell r="R87" t="str">
            <v>-</v>
          </cell>
          <cell r="S87">
            <v>7</v>
          </cell>
          <cell r="T87" t="str">
            <v>-</v>
          </cell>
          <cell r="U87">
            <v>297</v>
          </cell>
          <cell r="V87" t="str">
            <v>-</v>
          </cell>
          <cell r="W87">
            <v>0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261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99</v>
          </cell>
          <cell r="AH87" t="str">
            <v>-</v>
          </cell>
          <cell r="AI87" t="str">
            <v>-</v>
          </cell>
          <cell r="AJ87" t="str">
            <v>-</v>
          </cell>
          <cell r="AK87">
            <v>39</v>
          </cell>
          <cell r="AL87" t="str">
            <v>-</v>
          </cell>
          <cell r="AM87">
            <v>20.256583389601619</v>
          </cell>
          <cell r="AN87">
            <v>63.7</v>
          </cell>
          <cell r="AO87">
            <v>60</v>
          </cell>
          <cell r="AP87" t="str">
            <v>-</v>
          </cell>
          <cell r="AQ87">
            <v>113</v>
          </cell>
          <cell r="AR87" t="str">
            <v>-</v>
          </cell>
          <cell r="AS87">
            <v>0</v>
          </cell>
          <cell r="AT87" t="str">
            <v>-</v>
          </cell>
          <cell r="AU87">
            <v>72</v>
          </cell>
          <cell r="AV87" t="str">
            <v>-</v>
          </cell>
          <cell r="AW87">
            <v>16</v>
          </cell>
          <cell r="AX87" t="str">
            <v>-</v>
          </cell>
          <cell r="AY87" t="str">
            <v>-</v>
          </cell>
          <cell r="AZ87" t="str">
            <v>-</v>
          </cell>
          <cell r="BA87">
            <v>279</v>
          </cell>
          <cell r="BB87">
            <v>882</v>
          </cell>
          <cell r="BC87">
            <v>18.838622552329507</v>
          </cell>
          <cell r="BD87">
            <v>54.4</v>
          </cell>
          <cell r="BE87" t="str">
            <v>-</v>
          </cell>
          <cell r="BF87" t="str">
            <v>-</v>
          </cell>
          <cell r="BG87">
            <v>580012.15</v>
          </cell>
          <cell r="BH87">
            <v>553236</v>
          </cell>
          <cell r="BI87">
            <v>174003643.5</v>
          </cell>
          <cell r="BJ87">
            <v>571493288</v>
          </cell>
          <cell r="BK87">
            <v>172680621</v>
          </cell>
          <cell r="BL87" t="str">
            <v>-</v>
          </cell>
          <cell r="BM87">
            <v>1323022.5</v>
          </cell>
          <cell r="BN87" t="str">
            <v>-</v>
          </cell>
          <cell r="BO87">
            <v>142491590.5</v>
          </cell>
          <cell r="BP87" t="str">
            <v>-</v>
          </cell>
          <cell r="BQ87">
            <v>1323022.5</v>
          </cell>
          <cell r="BR87" t="str">
            <v>-</v>
          </cell>
          <cell r="BS87">
            <v>289</v>
          </cell>
          <cell r="BT87" t="str">
            <v>-</v>
          </cell>
          <cell r="BU87">
            <v>141168568</v>
          </cell>
          <cell r="BV87" t="str">
            <v>-</v>
          </cell>
          <cell r="BW87">
            <v>171</v>
          </cell>
          <cell r="BX87" t="str">
            <v>-</v>
          </cell>
          <cell r="BY87">
            <v>477</v>
          </cell>
          <cell r="BZ87" t="str">
            <v>-</v>
          </cell>
          <cell r="CA87">
            <v>27120842</v>
          </cell>
          <cell r="CB87" t="str">
            <v>-</v>
          </cell>
          <cell r="CC87">
            <v>637</v>
          </cell>
          <cell r="CD87" t="str">
            <v>-</v>
          </cell>
          <cell r="CE87">
            <v>481</v>
          </cell>
          <cell r="CF87" t="str">
            <v>-</v>
          </cell>
          <cell r="CG87">
            <v>0</v>
          </cell>
          <cell r="CH87" t="str">
            <v>-</v>
          </cell>
          <cell r="CI87">
            <v>145</v>
          </cell>
          <cell r="CJ87" t="str">
            <v>-</v>
          </cell>
          <cell r="CK87">
            <v>18</v>
          </cell>
          <cell r="CL87" t="str">
            <v>-</v>
          </cell>
          <cell r="CM87">
            <v>4391211</v>
          </cell>
          <cell r="CN87" t="str">
            <v>-</v>
          </cell>
          <cell r="CO87">
            <v>31512053</v>
          </cell>
          <cell r="CP87" t="str">
            <v>-</v>
          </cell>
          <cell r="CQ87">
            <v>0</v>
          </cell>
          <cell r="CR87" t="str">
            <v>-</v>
          </cell>
          <cell r="CS87">
            <v>-63</v>
          </cell>
          <cell r="CT87" t="str">
            <v>-</v>
          </cell>
          <cell r="CU87">
            <v>756</v>
          </cell>
          <cell r="CV87">
            <v>271</v>
          </cell>
          <cell r="CW87">
            <v>268</v>
          </cell>
          <cell r="CX87">
            <v>193</v>
          </cell>
          <cell r="CY87">
            <v>157</v>
          </cell>
          <cell r="CZ87">
            <v>112</v>
          </cell>
          <cell r="DA87">
            <v>146</v>
          </cell>
          <cell r="DB87">
            <v>97</v>
          </cell>
          <cell r="DC87">
            <v>63</v>
          </cell>
          <cell r="DD87">
            <v>49</v>
          </cell>
          <cell r="DE87">
            <v>68</v>
          </cell>
          <cell r="DF87">
            <v>62</v>
          </cell>
          <cell r="DG87">
            <v>277</v>
          </cell>
          <cell r="DH87">
            <v>208</v>
          </cell>
          <cell r="DI87">
            <v>2</v>
          </cell>
          <cell r="DJ87" t="str">
            <v>-</v>
          </cell>
          <cell r="DK87">
            <v>349</v>
          </cell>
          <cell r="DL87" t="str">
            <v>-</v>
          </cell>
          <cell r="DM87">
            <v>535</v>
          </cell>
          <cell r="DN87" t="str">
            <v>-</v>
          </cell>
          <cell r="DO87">
            <v>439</v>
          </cell>
          <cell r="DP87" t="str">
            <v>-</v>
          </cell>
          <cell r="DQ87">
            <v>0</v>
          </cell>
          <cell r="DR87" t="str">
            <v>-</v>
          </cell>
          <cell r="DS87">
            <v>140</v>
          </cell>
          <cell r="DT87" t="str">
            <v>-</v>
          </cell>
          <cell r="DU87">
            <v>18</v>
          </cell>
          <cell r="DV87" t="str">
            <v>-</v>
          </cell>
          <cell r="DW87">
            <v>0</v>
          </cell>
          <cell r="DX87" t="str">
            <v>-</v>
          </cell>
          <cell r="DY87">
            <v>5</v>
          </cell>
          <cell r="DZ87">
            <v>66</v>
          </cell>
          <cell r="EA87">
            <v>18</v>
          </cell>
          <cell r="EB87" t="str">
            <v>-</v>
          </cell>
          <cell r="EC87">
            <v>48.648648648648653</v>
          </cell>
          <cell r="ED87" t="str">
            <v>-</v>
          </cell>
          <cell r="EE87">
            <v>3</v>
          </cell>
          <cell r="EF87" t="str">
            <v>-</v>
          </cell>
          <cell r="EG87">
            <v>16</v>
          </cell>
        </row>
        <row r="88">
          <cell r="C88">
            <v>700000224</v>
          </cell>
          <cell r="D88" t="str">
            <v>SECTOR FARALLONES PAOLA</v>
          </cell>
          <cell r="E88">
            <v>2025</v>
          </cell>
          <cell r="F88">
            <v>202516</v>
          </cell>
          <cell r="G88">
            <v>1676</v>
          </cell>
          <cell r="H88">
            <v>1920</v>
          </cell>
          <cell r="I88">
            <v>670</v>
          </cell>
          <cell r="J88" t="str">
            <v>-</v>
          </cell>
          <cell r="K88">
            <v>-102</v>
          </cell>
          <cell r="L88">
            <v>8</v>
          </cell>
          <cell r="M88">
            <v>298</v>
          </cell>
          <cell r="N88">
            <v>1138</v>
          </cell>
          <cell r="O88">
            <v>0</v>
          </cell>
          <cell r="P88" t="str">
            <v>-</v>
          </cell>
          <cell r="Q88">
            <v>0</v>
          </cell>
          <cell r="R88" t="str">
            <v>-</v>
          </cell>
          <cell r="S88">
            <v>7</v>
          </cell>
          <cell r="T88" t="str">
            <v>-</v>
          </cell>
          <cell r="U88">
            <v>295</v>
          </cell>
          <cell r="V88" t="str">
            <v>-</v>
          </cell>
          <cell r="W88">
            <v>3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269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83</v>
          </cell>
          <cell r="AH88" t="str">
            <v>-</v>
          </cell>
          <cell r="AI88" t="str">
            <v>-</v>
          </cell>
          <cell r="AJ88" t="str">
            <v>-</v>
          </cell>
          <cell r="AK88">
            <v>29</v>
          </cell>
          <cell r="AL88" t="str">
            <v>-</v>
          </cell>
          <cell r="AM88">
            <v>17.780429594272075</v>
          </cell>
          <cell r="AN88">
            <v>63.7</v>
          </cell>
          <cell r="AO88">
            <v>54</v>
          </cell>
          <cell r="AP88" t="str">
            <v>-</v>
          </cell>
          <cell r="AQ88">
            <v>122</v>
          </cell>
          <cell r="AR88" t="str">
            <v>-</v>
          </cell>
          <cell r="AS88">
            <v>0</v>
          </cell>
          <cell r="AT88" t="str">
            <v>-</v>
          </cell>
          <cell r="AU88">
            <v>82</v>
          </cell>
          <cell r="AV88" t="str">
            <v>-</v>
          </cell>
          <cell r="AW88">
            <v>11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277</v>
          </cell>
          <cell r="BB88">
            <v>1007</v>
          </cell>
          <cell r="BC88">
            <v>16.52744630071599</v>
          </cell>
          <cell r="BD88">
            <v>56.4</v>
          </cell>
          <cell r="BE88" t="str">
            <v>-</v>
          </cell>
          <cell r="BF88" t="str">
            <v>-</v>
          </cell>
          <cell r="BG88">
            <v>601767.88</v>
          </cell>
          <cell r="BH88">
            <v>570389</v>
          </cell>
          <cell r="BI88">
            <v>179326827.49000001</v>
          </cell>
          <cell r="BJ88">
            <v>649102735</v>
          </cell>
          <cell r="BK88">
            <v>177930840</v>
          </cell>
          <cell r="BL88" t="str">
            <v>-</v>
          </cell>
          <cell r="BM88">
            <v>1395987.49</v>
          </cell>
          <cell r="BN88" t="str">
            <v>-</v>
          </cell>
          <cell r="BO88">
            <v>148275658.49000001</v>
          </cell>
          <cell r="BP88" t="str">
            <v>-</v>
          </cell>
          <cell r="BQ88">
            <v>1395987.4900000002</v>
          </cell>
          <cell r="BR88" t="str">
            <v>-</v>
          </cell>
          <cell r="BS88">
            <v>285</v>
          </cell>
          <cell r="BT88" t="str">
            <v>-</v>
          </cell>
          <cell r="BU88">
            <v>146879671</v>
          </cell>
          <cell r="BV88" t="str">
            <v>-</v>
          </cell>
          <cell r="BW88">
            <v>156</v>
          </cell>
          <cell r="BX88" t="str">
            <v>-</v>
          </cell>
          <cell r="BY88">
            <v>519</v>
          </cell>
          <cell r="BZ88" t="str">
            <v>-</v>
          </cell>
          <cell r="CA88">
            <v>27527268</v>
          </cell>
          <cell r="CB88" t="str">
            <v>-</v>
          </cell>
          <cell r="CC88">
            <v>676</v>
          </cell>
          <cell r="CD88" t="str">
            <v>-</v>
          </cell>
          <cell r="CE88">
            <v>516</v>
          </cell>
          <cell r="CF88" t="str">
            <v>-</v>
          </cell>
          <cell r="CG88">
            <v>0</v>
          </cell>
          <cell r="CH88" t="str">
            <v>-</v>
          </cell>
          <cell r="CI88">
            <v>162</v>
          </cell>
          <cell r="CJ88" t="str">
            <v>-</v>
          </cell>
          <cell r="CK88">
            <v>15</v>
          </cell>
          <cell r="CL88" t="str">
            <v>-</v>
          </cell>
          <cell r="CM88">
            <v>3523901</v>
          </cell>
          <cell r="CN88" t="str">
            <v>-</v>
          </cell>
          <cell r="CO88">
            <v>31051169</v>
          </cell>
          <cell r="CP88" t="str">
            <v>-</v>
          </cell>
          <cell r="CQ88">
            <v>0</v>
          </cell>
          <cell r="CR88" t="str">
            <v>-</v>
          </cell>
          <cell r="CS88">
            <v>-32</v>
          </cell>
          <cell r="CT88" t="str">
            <v>-</v>
          </cell>
          <cell r="CU88">
            <v>872</v>
          </cell>
          <cell r="CV88">
            <v>319</v>
          </cell>
          <cell r="CW88">
            <v>325</v>
          </cell>
          <cell r="CX88">
            <v>218</v>
          </cell>
          <cell r="CY88">
            <v>181</v>
          </cell>
          <cell r="CZ88">
            <v>112</v>
          </cell>
          <cell r="DA88">
            <v>111</v>
          </cell>
          <cell r="DB88">
            <v>75</v>
          </cell>
          <cell r="DC88">
            <v>63</v>
          </cell>
          <cell r="DD88">
            <v>48</v>
          </cell>
          <cell r="DE88">
            <v>38</v>
          </cell>
          <cell r="DF88">
            <v>34</v>
          </cell>
          <cell r="DG88">
            <v>212</v>
          </cell>
          <cell r="DH88">
            <v>157</v>
          </cell>
          <cell r="DI88">
            <v>5</v>
          </cell>
          <cell r="DJ88" t="str">
            <v>-</v>
          </cell>
          <cell r="DK88">
            <v>403</v>
          </cell>
          <cell r="DL88" t="str">
            <v>-</v>
          </cell>
          <cell r="DM88">
            <v>603</v>
          </cell>
          <cell r="DN88" t="str">
            <v>-</v>
          </cell>
          <cell r="DO88">
            <v>497</v>
          </cell>
          <cell r="DP88" t="str">
            <v>-</v>
          </cell>
          <cell r="DQ88">
            <v>0</v>
          </cell>
          <cell r="DR88" t="str">
            <v>-</v>
          </cell>
          <cell r="DS88">
            <v>158</v>
          </cell>
          <cell r="DT88" t="str">
            <v>-</v>
          </cell>
          <cell r="DU88">
            <v>15</v>
          </cell>
          <cell r="DV88" t="str">
            <v>-</v>
          </cell>
          <cell r="DW88">
            <v>0</v>
          </cell>
          <cell r="DX88" t="str">
            <v>-</v>
          </cell>
          <cell r="DY88">
            <v>7</v>
          </cell>
          <cell r="DZ88">
            <v>60</v>
          </cell>
          <cell r="EA88">
            <v>14</v>
          </cell>
          <cell r="EB88" t="str">
            <v>-</v>
          </cell>
          <cell r="EC88">
            <v>36.84210526315789</v>
          </cell>
          <cell r="ED88" t="str">
            <v>-</v>
          </cell>
          <cell r="EE88">
            <v>2</v>
          </cell>
          <cell r="EF88" t="str">
            <v>-</v>
          </cell>
          <cell r="EG88">
            <v>14</v>
          </cell>
        </row>
        <row r="89">
          <cell r="C89">
            <v>700000225</v>
          </cell>
          <cell r="D89" t="str">
            <v>SECTOR EMOCIÓN GLORIA</v>
          </cell>
          <cell r="E89">
            <v>2025</v>
          </cell>
          <cell r="F89">
            <v>202516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  <cell r="BC89" t="str">
            <v>-</v>
          </cell>
          <cell r="BD89" t="str">
            <v>-</v>
          </cell>
          <cell r="BE89" t="str">
            <v>-</v>
          </cell>
          <cell r="BF89" t="str">
            <v>-</v>
          </cell>
          <cell r="BG89" t="str">
            <v>-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 t="str">
            <v>-</v>
          </cell>
          <cell r="BM89" t="str">
            <v>-</v>
          </cell>
          <cell r="BN89" t="str">
            <v>-</v>
          </cell>
          <cell r="BO89" t="str">
            <v>-</v>
          </cell>
          <cell r="BP89" t="str">
            <v>-</v>
          </cell>
          <cell r="BQ89" t="str">
            <v>-</v>
          </cell>
          <cell r="BR89" t="str">
            <v>-</v>
          </cell>
          <cell r="BS89" t="str">
            <v>-</v>
          </cell>
          <cell r="BT89" t="str">
            <v>-</v>
          </cell>
          <cell r="BU89" t="str">
            <v>-</v>
          </cell>
          <cell r="BV89" t="str">
            <v>-</v>
          </cell>
          <cell r="BW89" t="str">
            <v>-</v>
          </cell>
          <cell r="BX89" t="str">
            <v>-</v>
          </cell>
          <cell r="BY89" t="str">
            <v>-</v>
          </cell>
          <cell r="BZ89" t="str">
            <v>-</v>
          </cell>
          <cell r="CA89" t="str">
            <v>-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 t="str">
            <v>-</v>
          </cell>
          <cell r="CN89" t="str">
            <v>-</v>
          </cell>
          <cell r="CO89" t="str">
            <v>-</v>
          </cell>
          <cell r="CP89" t="str">
            <v>-</v>
          </cell>
          <cell r="CQ89" t="str">
            <v>-</v>
          </cell>
          <cell r="CR89" t="str">
            <v>-</v>
          </cell>
          <cell r="CS89" t="str">
            <v>-</v>
          </cell>
          <cell r="CT89" t="str">
            <v>-</v>
          </cell>
          <cell r="CU89" t="str">
            <v>-</v>
          </cell>
          <cell r="CV89" t="str">
            <v>-</v>
          </cell>
          <cell r="CW89" t="str">
            <v>-</v>
          </cell>
          <cell r="CX89" t="str">
            <v>-</v>
          </cell>
          <cell r="CY89" t="str">
            <v>-</v>
          </cell>
          <cell r="CZ89" t="str">
            <v>-</v>
          </cell>
          <cell r="DA89" t="str">
            <v>-</v>
          </cell>
          <cell r="DB89" t="str">
            <v>-</v>
          </cell>
          <cell r="DC89" t="str">
            <v>-</v>
          </cell>
          <cell r="DD89" t="str">
            <v>-</v>
          </cell>
          <cell r="DE89" t="str">
            <v>-</v>
          </cell>
          <cell r="DF89" t="str">
            <v>-</v>
          </cell>
          <cell r="DG89" t="str">
            <v>-</v>
          </cell>
          <cell r="DH89" t="str">
            <v>-</v>
          </cell>
          <cell r="DI89" t="str">
            <v>-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 t="str">
            <v>-</v>
          </cell>
          <cell r="DX89" t="str">
            <v>-</v>
          </cell>
          <cell r="DY89" t="str">
            <v>-</v>
          </cell>
          <cell r="DZ89" t="str">
            <v>-</v>
          </cell>
          <cell r="EA89" t="str">
            <v>-</v>
          </cell>
          <cell r="EB89" t="str">
            <v>-</v>
          </cell>
          <cell r="EC89" t="str">
            <v>-</v>
          </cell>
          <cell r="ED89" t="str">
            <v>-</v>
          </cell>
          <cell r="EE89" t="str">
            <v>-</v>
          </cell>
          <cell r="EF89" t="str">
            <v>-</v>
          </cell>
          <cell r="EG89" t="str">
            <v>-</v>
          </cell>
        </row>
        <row r="90">
          <cell r="C90">
            <v>700000229</v>
          </cell>
          <cell r="D90" t="str">
            <v>SECTOR CASIA CAROLINA</v>
          </cell>
          <cell r="E90">
            <v>2025</v>
          </cell>
          <cell r="F90">
            <v>202516</v>
          </cell>
          <cell r="G90">
            <v>0</v>
          </cell>
          <cell r="H90" t="str">
            <v>-</v>
          </cell>
          <cell r="I90">
            <v>0</v>
          </cell>
          <cell r="J90" t="str">
            <v>-</v>
          </cell>
          <cell r="K90">
            <v>0</v>
          </cell>
          <cell r="L90" t="str">
            <v>-</v>
          </cell>
          <cell r="M90">
            <v>0</v>
          </cell>
          <cell r="N90" t="str">
            <v>-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0</v>
          </cell>
          <cell r="T90" t="str">
            <v>-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0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0</v>
          </cell>
          <cell r="AH90" t="str">
            <v>-</v>
          </cell>
          <cell r="AI90" t="str">
            <v>-</v>
          </cell>
          <cell r="AJ90" t="str">
            <v>-</v>
          </cell>
          <cell r="AK90">
            <v>0</v>
          </cell>
          <cell r="AL90" t="str">
            <v>-</v>
          </cell>
          <cell r="AM90">
            <v>0</v>
          </cell>
          <cell r="AN90" t="str">
            <v>-</v>
          </cell>
          <cell r="AO90">
            <v>0</v>
          </cell>
          <cell r="AP90" t="str">
            <v>-</v>
          </cell>
          <cell r="AQ90">
            <v>0</v>
          </cell>
          <cell r="AR90" t="str">
            <v>-</v>
          </cell>
          <cell r="AS90">
            <v>0</v>
          </cell>
          <cell r="AT90" t="str">
            <v>-</v>
          </cell>
          <cell r="AU90">
            <v>0</v>
          </cell>
          <cell r="AV90" t="str">
            <v>-</v>
          </cell>
          <cell r="AW90">
            <v>0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0</v>
          </cell>
          <cell r="BB90" t="str">
            <v>-</v>
          </cell>
          <cell r="BC90">
            <v>0</v>
          </cell>
          <cell r="BD90" t="str">
            <v>-</v>
          </cell>
          <cell r="BE90" t="str">
            <v>-</v>
          </cell>
          <cell r="BF90" t="str">
            <v>-</v>
          </cell>
          <cell r="BG90">
            <v>0</v>
          </cell>
          <cell r="BH90" t="str">
            <v>-</v>
          </cell>
          <cell r="BI90">
            <v>0</v>
          </cell>
          <cell r="BJ90" t="str">
            <v>-</v>
          </cell>
          <cell r="BK90">
            <v>0</v>
          </cell>
          <cell r="BL90" t="str">
            <v>-</v>
          </cell>
          <cell r="BM90">
            <v>0</v>
          </cell>
          <cell r="BN90" t="str">
            <v>-</v>
          </cell>
          <cell r="BO90">
            <v>0</v>
          </cell>
          <cell r="BP90" t="str">
            <v>-</v>
          </cell>
          <cell r="BQ90">
            <v>0</v>
          </cell>
          <cell r="BR90" t="str">
            <v>-</v>
          </cell>
          <cell r="BS90">
            <v>0</v>
          </cell>
          <cell r="BT90" t="str">
            <v>-</v>
          </cell>
          <cell r="BU90">
            <v>0</v>
          </cell>
          <cell r="BV90" t="str">
            <v>-</v>
          </cell>
          <cell r="BW90">
            <v>0</v>
          </cell>
          <cell r="BX90" t="str">
            <v>-</v>
          </cell>
          <cell r="BY90">
            <v>0</v>
          </cell>
          <cell r="BZ90" t="str">
            <v>-</v>
          </cell>
          <cell r="CA90">
            <v>0</v>
          </cell>
          <cell r="CB90" t="str">
            <v>-</v>
          </cell>
          <cell r="CC90">
            <v>0</v>
          </cell>
          <cell r="CD90" t="str">
            <v>-</v>
          </cell>
          <cell r="CE90">
            <v>0</v>
          </cell>
          <cell r="CF90" t="str">
            <v>-</v>
          </cell>
          <cell r="CG90">
            <v>0</v>
          </cell>
          <cell r="CH90" t="str">
            <v>-</v>
          </cell>
          <cell r="CI90">
            <v>0</v>
          </cell>
          <cell r="CJ90" t="str">
            <v>-</v>
          </cell>
          <cell r="CK90">
            <v>0</v>
          </cell>
          <cell r="CL90" t="str">
            <v>-</v>
          </cell>
          <cell r="CM90">
            <v>0</v>
          </cell>
          <cell r="CN90" t="str">
            <v>-</v>
          </cell>
          <cell r="CO90">
            <v>0</v>
          </cell>
          <cell r="CP90" t="str">
            <v>-</v>
          </cell>
          <cell r="CQ90">
            <v>0</v>
          </cell>
          <cell r="CR90" t="str">
            <v>-</v>
          </cell>
          <cell r="CS90">
            <v>0</v>
          </cell>
          <cell r="CT90" t="str">
            <v>-</v>
          </cell>
          <cell r="CU90">
            <v>0</v>
          </cell>
          <cell r="CV90" t="str">
            <v>-</v>
          </cell>
          <cell r="CW90">
            <v>0</v>
          </cell>
          <cell r="CX90" t="str">
            <v>-</v>
          </cell>
          <cell r="CY90">
            <v>0</v>
          </cell>
          <cell r="CZ90" t="str">
            <v>-</v>
          </cell>
          <cell r="DA90">
            <v>0</v>
          </cell>
          <cell r="DB90" t="str">
            <v>-</v>
          </cell>
          <cell r="DC90">
            <v>0</v>
          </cell>
          <cell r="DD90" t="str">
            <v>-</v>
          </cell>
          <cell r="DE90">
            <v>0</v>
          </cell>
          <cell r="DF90" t="str">
            <v>-</v>
          </cell>
          <cell r="DG90">
            <v>0</v>
          </cell>
          <cell r="DH90" t="str">
            <v>-</v>
          </cell>
          <cell r="DI90">
            <v>0</v>
          </cell>
          <cell r="DJ90" t="str">
            <v>-</v>
          </cell>
          <cell r="DK90">
            <v>0</v>
          </cell>
          <cell r="DL90" t="str">
            <v>-</v>
          </cell>
          <cell r="DM90">
            <v>0</v>
          </cell>
          <cell r="DN90" t="str">
            <v>-</v>
          </cell>
          <cell r="DO90">
            <v>0</v>
          </cell>
          <cell r="DP90" t="str">
            <v>-</v>
          </cell>
          <cell r="DQ90">
            <v>0</v>
          </cell>
          <cell r="DR90" t="str">
            <v>-</v>
          </cell>
          <cell r="DS90">
            <v>0</v>
          </cell>
          <cell r="DT90" t="str">
            <v>-</v>
          </cell>
          <cell r="DU90">
            <v>0</v>
          </cell>
          <cell r="DV90" t="str">
            <v>-</v>
          </cell>
          <cell r="DW90">
            <v>0</v>
          </cell>
          <cell r="DX90" t="str">
            <v>-</v>
          </cell>
          <cell r="DY90">
            <v>0</v>
          </cell>
          <cell r="DZ90" t="str">
            <v>-</v>
          </cell>
          <cell r="EA90">
            <v>0</v>
          </cell>
          <cell r="EB90" t="str">
            <v>-</v>
          </cell>
          <cell r="EC90">
            <v>0</v>
          </cell>
          <cell r="ED90" t="str">
            <v>-</v>
          </cell>
          <cell r="EE90">
            <v>0</v>
          </cell>
          <cell r="EF90" t="str">
            <v>-</v>
          </cell>
          <cell r="EG90">
            <v>0</v>
          </cell>
        </row>
        <row r="91">
          <cell r="C91">
            <v>700000232</v>
          </cell>
          <cell r="D91" t="str">
            <v>SECTOR EXPRESIÓN NAYIBE</v>
          </cell>
          <cell r="E91">
            <v>2025</v>
          </cell>
          <cell r="F91">
            <v>202516</v>
          </cell>
          <cell r="G91">
            <v>1333</v>
          </cell>
          <cell r="H91">
            <v>1381</v>
          </cell>
          <cell r="I91">
            <v>468</v>
          </cell>
          <cell r="J91" t="str">
            <v>-</v>
          </cell>
          <cell r="K91">
            <v>-60</v>
          </cell>
          <cell r="L91">
            <v>9</v>
          </cell>
          <cell r="M91">
            <v>714</v>
          </cell>
          <cell r="N91">
            <v>884</v>
          </cell>
          <cell r="O91">
            <v>0</v>
          </cell>
          <cell r="P91" t="str">
            <v>-</v>
          </cell>
          <cell r="Q91">
            <v>6</v>
          </cell>
          <cell r="R91" t="str">
            <v>-</v>
          </cell>
          <cell r="S91">
            <v>14</v>
          </cell>
          <cell r="T91" t="str">
            <v>-</v>
          </cell>
          <cell r="U91">
            <v>705</v>
          </cell>
          <cell r="V91" t="str">
            <v>-</v>
          </cell>
          <cell r="W91">
            <v>3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565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355</v>
          </cell>
          <cell r="AH91" t="str">
            <v>-</v>
          </cell>
          <cell r="AI91" t="str">
            <v>-</v>
          </cell>
          <cell r="AJ91" t="str">
            <v>-</v>
          </cell>
          <cell r="AK91">
            <v>149</v>
          </cell>
          <cell r="AL91" t="str">
            <v>-</v>
          </cell>
          <cell r="AM91">
            <v>53.563390847711922</v>
          </cell>
          <cell r="AN91">
            <v>62.9</v>
          </cell>
          <cell r="AO91">
            <v>206</v>
          </cell>
          <cell r="AP91" t="str">
            <v>-</v>
          </cell>
          <cell r="AQ91">
            <v>232</v>
          </cell>
          <cell r="AR91" t="str">
            <v>-</v>
          </cell>
          <cell r="AS91">
            <v>0</v>
          </cell>
          <cell r="AT91" t="str">
            <v>-</v>
          </cell>
          <cell r="AU91">
            <v>108</v>
          </cell>
          <cell r="AV91" t="str">
            <v>-</v>
          </cell>
          <cell r="AW91">
            <v>19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650</v>
          </cell>
          <cell r="BB91">
            <v>754</v>
          </cell>
          <cell r="BC91">
            <v>48.762190547636905</v>
          </cell>
          <cell r="BD91">
            <v>53.7</v>
          </cell>
          <cell r="BE91" t="str">
            <v>-</v>
          </cell>
          <cell r="BF91" t="str">
            <v>-</v>
          </cell>
          <cell r="BG91">
            <v>617215.35</v>
          </cell>
          <cell r="BH91">
            <v>581510</v>
          </cell>
          <cell r="BI91">
            <v>440691757.60000002</v>
          </cell>
          <cell r="BJ91">
            <v>514054691</v>
          </cell>
          <cell r="BK91">
            <v>438176988</v>
          </cell>
          <cell r="BL91" t="str">
            <v>-</v>
          </cell>
          <cell r="BM91">
            <v>2514769.6</v>
          </cell>
          <cell r="BN91" t="str">
            <v>-</v>
          </cell>
          <cell r="BO91">
            <v>334684307.60000002</v>
          </cell>
          <cell r="BP91" t="str">
            <v>-</v>
          </cell>
          <cell r="BQ91">
            <v>2514769.6</v>
          </cell>
          <cell r="BR91" t="str">
            <v>-</v>
          </cell>
          <cell r="BS91">
            <v>674</v>
          </cell>
          <cell r="BT91" t="str">
            <v>-</v>
          </cell>
          <cell r="BU91">
            <v>332169538</v>
          </cell>
          <cell r="BV91" t="str">
            <v>-</v>
          </cell>
          <cell r="BW91">
            <v>438</v>
          </cell>
          <cell r="BX91" t="str">
            <v>-</v>
          </cell>
          <cell r="BY91">
            <v>537</v>
          </cell>
          <cell r="BZ91" t="str">
            <v>-</v>
          </cell>
          <cell r="CA91">
            <v>89750303</v>
          </cell>
          <cell r="CB91" t="str">
            <v>-</v>
          </cell>
          <cell r="CC91">
            <v>536</v>
          </cell>
          <cell r="CD91" t="str">
            <v>-</v>
          </cell>
          <cell r="CE91">
            <v>348</v>
          </cell>
          <cell r="CF91" t="str">
            <v>-</v>
          </cell>
          <cell r="CG91">
            <v>0</v>
          </cell>
          <cell r="CH91" t="str">
            <v>-</v>
          </cell>
          <cell r="CI91">
            <v>118</v>
          </cell>
          <cell r="CJ91" t="str">
            <v>-</v>
          </cell>
          <cell r="CK91">
            <v>22</v>
          </cell>
          <cell r="CL91" t="str">
            <v>-</v>
          </cell>
          <cell r="CM91">
            <v>15650122</v>
          </cell>
          <cell r="CN91" t="str">
            <v>-</v>
          </cell>
          <cell r="CO91">
            <v>105400425</v>
          </cell>
          <cell r="CP91" t="str">
            <v>-</v>
          </cell>
          <cell r="CQ91">
            <v>0</v>
          </cell>
          <cell r="CR91" t="str">
            <v>-</v>
          </cell>
          <cell r="CS91">
            <v>-15</v>
          </cell>
          <cell r="CT91" t="str">
            <v>-</v>
          </cell>
          <cell r="CU91">
            <v>327</v>
          </cell>
          <cell r="CV91">
            <v>263</v>
          </cell>
          <cell r="CW91">
            <v>200</v>
          </cell>
          <cell r="CX91">
            <v>179</v>
          </cell>
          <cell r="CY91">
            <v>92</v>
          </cell>
          <cell r="CZ91">
            <v>75</v>
          </cell>
          <cell r="DA91">
            <v>107</v>
          </cell>
          <cell r="DB91">
            <v>89</v>
          </cell>
          <cell r="DC91">
            <v>79</v>
          </cell>
          <cell r="DD91">
            <v>76</v>
          </cell>
          <cell r="DE91">
            <v>42</v>
          </cell>
          <cell r="DF91">
            <v>42</v>
          </cell>
          <cell r="DG91">
            <v>228</v>
          </cell>
          <cell r="DH91">
            <v>207</v>
          </cell>
          <cell r="DI91">
            <v>25</v>
          </cell>
          <cell r="DJ91" t="str">
            <v>-</v>
          </cell>
          <cell r="DK91">
            <v>404</v>
          </cell>
          <cell r="DL91" t="str">
            <v>-</v>
          </cell>
          <cell r="DM91">
            <v>461</v>
          </cell>
          <cell r="DN91" t="str">
            <v>-</v>
          </cell>
          <cell r="DO91">
            <v>331</v>
          </cell>
          <cell r="DP91" t="str">
            <v>-</v>
          </cell>
          <cell r="DQ91">
            <v>0</v>
          </cell>
          <cell r="DR91" t="str">
            <v>-</v>
          </cell>
          <cell r="DS91">
            <v>116</v>
          </cell>
          <cell r="DT91" t="str">
            <v>-</v>
          </cell>
          <cell r="DU91">
            <v>21</v>
          </cell>
          <cell r="DV91" t="str">
            <v>-</v>
          </cell>
          <cell r="DW91">
            <v>0</v>
          </cell>
          <cell r="DX91" t="str">
            <v>-</v>
          </cell>
          <cell r="DY91">
            <v>29</v>
          </cell>
          <cell r="DZ91">
            <v>73</v>
          </cell>
          <cell r="EA91">
            <v>25</v>
          </cell>
          <cell r="EB91" t="str">
            <v>-</v>
          </cell>
          <cell r="EC91">
            <v>43.859649122807014</v>
          </cell>
          <cell r="ED91" t="str">
            <v>-</v>
          </cell>
          <cell r="EE91">
            <v>4</v>
          </cell>
          <cell r="EF91" t="str">
            <v>-</v>
          </cell>
          <cell r="EG91">
            <v>36</v>
          </cell>
        </row>
        <row r="92">
          <cell r="C92">
            <v>700000235</v>
          </cell>
          <cell r="D92" t="str">
            <v>SECTOR ISLA EVELIN</v>
          </cell>
          <cell r="E92">
            <v>2025</v>
          </cell>
          <cell r="F92">
            <v>202516</v>
          </cell>
          <cell r="G92">
            <v>886</v>
          </cell>
          <cell r="H92">
            <v>917</v>
          </cell>
          <cell r="I92">
            <v>310</v>
          </cell>
          <cell r="J92" t="str">
            <v>-</v>
          </cell>
          <cell r="K92">
            <v>9</v>
          </cell>
          <cell r="L92">
            <v>1</v>
          </cell>
          <cell r="M92">
            <v>508</v>
          </cell>
          <cell r="N92">
            <v>486</v>
          </cell>
          <cell r="O92">
            <v>0</v>
          </cell>
          <cell r="P92" t="str">
            <v>-</v>
          </cell>
          <cell r="Q92">
            <v>0</v>
          </cell>
          <cell r="R92" t="str">
            <v>-</v>
          </cell>
          <cell r="S92">
            <v>1</v>
          </cell>
          <cell r="T92" t="str">
            <v>-</v>
          </cell>
          <cell r="U92">
            <v>508</v>
          </cell>
          <cell r="V92" t="str">
            <v>-</v>
          </cell>
          <cell r="W92">
            <v>0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401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275</v>
          </cell>
          <cell r="AH92" t="str">
            <v>-</v>
          </cell>
          <cell r="AI92" t="str">
            <v>-</v>
          </cell>
          <cell r="AJ92" t="str">
            <v>-</v>
          </cell>
          <cell r="AK92">
            <v>107</v>
          </cell>
          <cell r="AL92" t="str">
            <v>-</v>
          </cell>
          <cell r="AM92">
            <v>57.336343115124158</v>
          </cell>
          <cell r="AN92">
            <v>55.4</v>
          </cell>
          <cell r="AO92">
            <v>168</v>
          </cell>
          <cell r="AP92" t="str">
            <v>-</v>
          </cell>
          <cell r="AQ92">
            <v>164</v>
          </cell>
          <cell r="AR92" t="str">
            <v>-</v>
          </cell>
          <cell r="AS92">
            <v>0</v>
          </cell>
          <cell r="AT92" t="str">
            <v>-</v>
          </cell>
          <cell r="AU92">
            <v>62</v>
          </cell>
          <cell r="AV92" t="str">
            <v>-</v>
          </cell>
          <cell r="AW92">
            <v>7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413</v>
          </cell>
          <cell r="BB92">
            <v>397</v>
          </cell>
          <cell r="BC92">
            <v>46.613995485327315</v>
          </cell>
          <cell r="BD92">
            <v>45.2</v>
          </cell>
          <cell r="BE92" t="str">
            <v>-</v>
          </cell>
          <cell r="BF92" t="str">
            <v>-</v>
          </cell>
          <cell r="BG92">
            <v>477563.64</v>
          </cell>
          <cell r="BH92">
            <v>530324</v>
          </cell>
          <cell r="BI92">
            <v>242602330</v>
          </cell>
          <cell r="BJ92">
            <v>257737264</v>
          </cell>
          <cell r="BK92">
            <v>242486530</v>
          </cell>
          <cell r="BL92" t="str">
            <v>-</v>
          </cell>
          <cell r="BM92">
            <v>115800</v>
          </cell>
          <cell r="BN92" t="str">
            <v>-</v>
          </cell>
          <cell r="BO92">
            <v>182263677</v>
          </cell>
          <cell r="BP92" t="str">
            <v>-</v>
          </cell>
          <cell r="BQ92">
            <v>115800</v>
          </cell>
          <cell r="BR92" t="str">
            <v>-</v>
          </cell>
          <cell r="BS92">
            <v>469</v>
          </cell>
          <cell r="BT92" t="str">
            <v>-</v>
          </cell>
          <cell r="BU92">
            <v>182147877</v>
          </cell>
          <cell r="BV92" t="str">
            <v>-</v>
          </cell>
          <cell r="BW92">
            <v>356</v>
          </cell>
          <cell r="BX92" t="str">
            <v>-</v>
          </cell>
          <cell r="BY92">
            <v>286</v>
          </cell>
          <cell r="BZ92" t="str">
            <v>-</v>
          </cell>
          <cell r="CA92">
            <v>48625481</v>
          </cell>
          <cell r="CB92" t="str">
            <v>-</v>
          </cell>
          <cell r="CC92">
            <v>381</v>
          </cell>
          <cell r="CD92" t="str">
            <v>-</v>
          </cell>
          <cell r="CE92">
            <v>244</v>
          </cell>
          <cell r="CF92" t="str">
            <v>-</v>
          </cell>
          <cell r="CG92">
            <v>0</v>
          </cell>
          <cell r="CH92" t="str">
            <v>-</v>
          </cell>
          <cell r="CI92">
            <v>72</v>
          </cell>
          <cell r="CJ92" t="str">
            <v>-</v>
          </cell>
          <cell r="CK92">
            <v>8</v>
          </cell>
          <cell r="CL92" t="str">
            <v>-</v>
          </cell>
          <cell r="CM92">
            <v>11713172</v>
          </cell>
          <cell r="CN92" t="str">
            <v>-</v>
          </cell>
          <cell r="CO92">
            <v>60338653</v>
          </cell>
          <cell r="CP92" t="str">
            <v>-</v>
          </cell>
          <cell r="CQ92">
            <v>0</v>
          </cell>
          <cell r="CR92" t="str">
            <v>-</v>
          </cell>
          <cell r="CS92">
            <v>-5</v>
          </cell>
          <cell r="CT92" t="str">
            <v>-</v>
          </cell>
          <cell r="CU92">
            <v>175</v>
          </cell>
          <cell r="CV92">
            <v>178</v>
          </cell>
          <cell r="CW92">
            <v>129</v>
          </cell>
          <cell r="CX92">
            <v>144</v>
          </cell>
          <cell r="CY92">
            <v>74</v>
          </cell>
          <cell r="CZ92">
            <v>72</v>
          </cell>
          <cell r="DA92">
            <v>42</v>
          </cell>
          <cell r="DB92">
            <v>52</v>
          </cell>
          <cell r="DC92">
            <v>34</v>
          </cell>
          <cell r="DD92">
            <v>39</v>
          </cell>
          <cell r="DE92">
            <v>29</v>
          </cell>
          <cell r="DF92">
            <v>31</v>
          </cell>
          <cell r="DG92">
            <v>105</v>
          </cell>
          <cell r="DH92">
            <v>122</v>
          </cell>
          <cell r="DI92">
            <v>14</v>
          </cell>
          <cell r="DJ92" t="str">
            <v>-</v>
          </cell>
          <cell r="DK92">
            <v>237</v>
          </cell>
          <cell r="DL92" t="str">
            <v>-</v>
          </cell>
          <cell r="DM92">
            <v>339</v>
          </cell>
          <cell r="DN92" t="str">
            <v>-</v>
          </cell>
          <cell r="DO92">
            <v>231</v>
          </cell>
          <cell r="DP92" t="str">
            <v>-</v>
          </cell>
          <cell r="DQ92">
            <v>0</v>
          </cell>
          <cell r="DR92" t="str">
            <v>-</v>
          </cell>
          <cell r="DS92">
            <v>71</v>
          </cell>
          <cell r="DT92" t="str">
            <v>-</v>
          </cell>
          <cell r="DU92">
            <v>8</v>
          </cell>
          <cell r="DV92" t="str">
            <v>-</v>
          </cell>
          <cell r="DW92">
            <v>0</v>
          </cell>
          <cell r="DX92" t="str">
            <v>-</v>
          </cell>
          <cell r="DY92">
            <v>24</v>
          </cell>
          <cell r="DZ92">
            <v>34</v>
          </cell>
          <cell r="EA92">
            <v>9</v>
          </cell>
          <cell r="EB92" t="str">
            <v>-</v>
          </cell>
          <cell r="EC92">
            <v>56.25</v>
          </cell>
          <cell r="ED92" t="str">
            <v>-</v>
          </cell>
          <cell r="EE92">
            <v>10</v>
          </cell>
          <cell r="EF92" t="str">
            <v>-</v>
          </cell>
          <cell r="EG92">
            <v>71</v>
          </cell>
        </row>
        <row r="93">
          <cell r="C93">
            <v>700000238</v>
          </cell>
          <cell r="D93" t="str">
            <v>SECTOR GERANIO DIANA</v>
          </cell>
          <cell r="E93">
            <v>2025</v>
          </cell>
          <cell r="F93">
            <v>202516</v>
          </cell>
          <cell r="G93">
            <v>1214</v>
          </cell>
          <cell r="H93">
            <v>1313</v>
          </cell>
          <cell r="I93">
            <v>537</v>
          </cell>
          <cell r="J93" t="str">
            <v>-</v>
          </cell>
          <cell r="K93">
            <v>-47</v>
          </cell>
          <cell r="L93">
            <v>5</v>
          </cell>
          <cell r="M93">
            <v>722</v>
          </cell>
          <cell r="N93">
            <v>830</v>
          </cell>
          <cell r="O93">
            <v>0</v>
          </cell>
          <cell r="P93" t="str">
            <v>-</v>
          </cell>
          <cell r="Q93">
            <v>0</v>
          </cell>
          <cell r="R93" t="str">
            <v>-</v>
          </cell>
          <cell r="S93">
            <v>4</v>
          </cell>
          <cell r="T93" t="str">
            <v>-</v>
          </cell>
          <cell r="U93">
            <v>719</v>
          </cell>
          <cell r="V93" t="str">
            <v>-</v>
          </cell>
          <cell r="W93">
            <v>3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602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288</v>
          </cell>
          <cell r="AH93" t="str">
            <v>-</v>
          </cell>
          <cell r="AI93" t="str">
            <v>-</v>
          </cell>
          <cell r="AJ93" t="str">
            <v>-</v>
          </cell>
          <cell r="AK93">
            <v>120</v>
          </cell>
          <cell r="AL93" t="str">
            <v>-</v>
          </cell>
          <cell r="AM93">
            <v>59.472817133443165</v>
          </cell>
          <cell r="AN93">
            <v>65.5</v>
          </cell>
          <cell r="AO93">
            <v>168</v>
          </cell>
          <cell r="AP93" t="str">
            <v>-</v>
          </cell>
          <cell r="AQ93">
            <v>283</v>
          </cell>
          <cell r="AR93" t="str">
            <v>-</v>
          </cell>
          <cell r="AS93">
            <v>0</v>
          </cell>
          <cell r="AT93" t="str">
            <v>-</v>
          </cell>
          <cell r="AU93">
            <v>131</v>
          </cell>
          <cell r="AV93" t="str">
            <v>-</v>
          </cell>
          <cell r="AW93">
            <v>20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665</v>
          </cell>
          <cell r="BB93">
            <v>724</v>
          </cell>
          <cell r="BC93">
            <v>54.77759472817133</v>
          </cell>
          <cell r="BD93">
            <v>57.1</v>
          </cell>
          <cell r="BE93" t="str">
            <v>-</v>
          </cell>
          <cell r="BF93" t="str">
            <v>-</v>
          </cell>
          <cell r="BG93">
            <v>557637.32999999996</v>
          </cell>
          <cell r="BH93">
            <v>583678</v>
          </cell>
          <cell r="BI93">
            <v>402614153</v>
          </cell>
          <cell r="BJ93">
            <v>484452567</v>
          </cell>
          <cell r="BK93">
            <v>401085778</v>
          </cell>
          <cell r="BL93" t="str">
            <v>-</v>
          </cell>
          <cell r="BM93">
            <v>1528375</v>
          </cell>
          <cell r="BN93" t="str">
            <v>-</v>
          </cell>
          <cell r="BO93">
            <v>309766139</v>
          </cell>
          <cell r="BP93" t="str">
            <v>-</v>
          </cell>
          <cell r="BQ93">
            <v>1528375</v>
          </cell>
          <cell r="BR93" t="str">
            <v>-</v>
          </cell>
          <cell r="BS93">
            <v>669</v>
          </cell>
          <cell r="BT93" t="str">
            <v>-</v>
          </cell>
          <cell r="BU93">
            <v>308237764</v>
          </cell>
          <cell r="BV93" t="str">
            <v>-</v>
          </cell>
          <cell r="BW93">
            <v>479</v>
          </cell>
          <cell r="BX93" t="str">
            <v>-</v>
          </cell>
          <cell r="BY93">
            <v>368</v>
          </cell>
          <cell r="BZ93" t="str">
            <v>-</v>
          </cell>
          <cell r="CA93">
            <v>82344294</v>
          </cell>
          <cell r="CB93" t="str">
            <v>-</v>
          </cell>
          <cell r="CC93">
            <v>437</v>
          </cell>
          <cell r="CD93" t="str">
            <v>-</v>
          </cell>
          <cell r="CE93">
            <v>386</v>
          </cell>
          <cell r="CF93" t="str">
            <v>-</v>
          </cell>
          <cell r="CG93">
            <v>0</v>
          </cell>
          <cell r="CH93" t="str">
            <v>-</v>
          </cell>
          <cell r="CI93">
            <v>142</v>
          </cell>
          <cell r="CJ93" t="str">
            <v>-</v>
          </cell>
          <cell r="CK93">
            <v>22</v>
          </cell>
          <cell r="CL93" t="str">
            <v>-</v>
          </cell>
          <cell r="CM93">
            <v>10503720</v>
          </cell>
          <cell r="CN93" t="str">
            <v>-</v>
          </cell>
          <cell r="CO93">
            <v>92848014</v>
          </cell>
          <cell r="CP93" t="str">
            <v>-</v>
          </cell>
          <cell r="CQ93">
            <v>0</v>
          </cell>
          <cell r="CR93" t="str">
            <v>-</v>
          </cell>
          <cell r="CS93">
            <v>-6</v>
          </cell>
          <cell r="CT93" t="str">
            <v>-</v>
          </cell>
          <cell r="CU93">
            <v>264</v>
          </cell>
          <cell r="CV93">
            <v>216</v>
          </cell>
          <cell r="CW93">
            <v>159</v>
          </cell>
          <cell r="CX93">
            <v>152</v>
          </cell>
          <cell r="CY93">
            <v>69</v>
          </cell>
          <cell r="CZ93">
            <v>65</v>
          </cell>
          <cell r="DA93">
            <v>82</v>
          </cell>
          <cell r="DB93">
            <v>64</v>
          </cell>
          <cell r="DC93">
            <v>25</v>
          </cell>
          <cell r="DD93">
            <v>17</v>
          </cell>
          <cell r="DE93">
            <v>34</v>
          </cell>
          <cell r="DF93">
            <v>34</v>
          </cell>
          <cell r="DG93">
            <v>141</v>
          </cell>
          <cell r="DH93">
            <v>115</v>
          </cell>
          <cell r="DI93">
            <v>24</v>
          </cell>
          <cell r="DJ93" t="str">
            <v>-</v>
          </cell>
          <cell r="DK93">
            <v>289</v>
          </cell>
          <cell r="DL93" t="str">
            <v>-</v>
          </cell>
          <cell r="DM93">
            <v>388</v>
          </cell>
          <cell r="DN93" t="str">
            <v>-</v>
          </cell>
          <cell r="DO93">
            <v>374</v>
          </cell>
          <cell r="DP93" t="str">
            <v>-</v>
          </cell>
          <cell r="DQ93">
            <v>0</v>
          </cell>
          <cell r="DR93" t="str">
            <v>-</v>
          </cell>
          <cell r="DS93">
            <v>141</v>
          </cell>
          <cell r="DT93" t="str">
            <v>-</v>
          </cell>
          <cell r="DU93">
            <v>22</v>
          </cell>
          <cell r="DV93" t="str">
            <v>-</v>
          </cell>
          <cell r="DW93">
            <v>0</v>
          </cell>
          <cell r="DX93" t="str">
            <v>-</v>
          </cell>
          <cell r="DY93">
            <v>29</v>
          </cell>
          <cell r="DZ93">
            <v>51</v>
          </cell>
          <cell r="EA93">
            <v>19</v>
          </cell>
          <cell r="EB93" t="str">
            <v>-</v>
          </cell>
          <cell r="EC93">
            <v>61.29032258064516</v>
          </cell>
          <cell r="ED93" t="str">
            <v>-</v>
          </cell>
          <cell r="EE93">
            <v>5</v>
          </cell>
          <cell r="EF93" t="str">
            <v>-</v>
          </cell>
          <cell r="EG93">
            <v>28</v>
          </cell>
        </row>
        <row r="94">
          <cell r="C94">
            <v>700000239</v>
          </cell>
          <cell r="D94" t="str">
            <v>SECTOR HIERBABUENA ANDREA</v>
          </cell>
          <cell r="E94">
            <v>2025</v>
          </cell>
          <cell r="F94">
            <v>202516</v>
          </cell>
          <cell r="G94">
            <v>1100</v>
          </cell>
          <cell r="H94">
            <v>1222</v>
          </cell>
          <cell r="I94">
            <v>497</v>
          </cell>
          <cell r="J94" t="str">
            <v>-</v>
          </cell>
          <cell r="K94">
            <v>-23</v>
          </cell>
          <cell r="L94">
            <v>6</v>
          </cell>
          <cell r="M94">
            <v>650</v>
          </cell>
          <cell r="N94">
            <v>734</v>
          </cell>
          <cell r="O94">
            <v>0</v>
          </cell>
          <cell r="P94" t="str">
            <v>-</v>
          </cell>
          <cell r="Q94">
            <v>1</v>
          </cell>
          <cell r="R94" t="str">
            <v>-</v>
          </cell>
          <cell r="S94">
            <v>1</v>
          </cell>
          <cell r="T94" t="str">
            <v>-</v>
          </cell>
          <cell r="U94">
            <v>649</v>
          </cell>
          <cell r="V94" t="str">
            <v>-</v>
          </cell>
          <cell r="W94">
            <v>0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544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247</v>
          </cell>
          <cell r="AH94" t="str">
            <v>-</v>
          </cell>
          <cell r="AI94" t="str">
            <v>-</v>
          </cell>
          <cell r="AJ94" t="str">
            <v>-</v>
          </cell>
          <cell r="AK94">
            <v>106</v>
          </cell>
          <cell r="AL94" t="str">
            <v>-</v>
          </cell>
          <cell r="AM94">
            <v>59.090909090909093</v>
          </cell>
          <cell r="AN94">
            <v>65</v>
          </cell>
          <cell r="AO94">
            <v>141</v>
          </cell>
          <cell r="AP94" t="str">
            <v>-</v>
          </cell>
          <cell r="AQ94">
            <v>245</v>
          </cell>
          <cell r="AR94" t="str">
            <v>-</v>
          </cell>
          <cell r="AS94">
            <v>0</v>
          </cell>
          <cell r="AT94" t="str">
            <v>-</v>
          </cell>
          <cell r="AU94">
            <v>130</v>
          </cell>
          <cell r="AV94" t="str">
            <v>-</v>
          </cell>
          <cell r="AW94">
            <v>28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576</v>
          </cell>
          <cell r="BB94">
            <v>623</v>
          </cell>
          <cell r="BC94">
            <v>52.363636363636367</v>
          </cell>
          <cell r="BD94">
            <v>55.2</v>
          </cell>
          <cell r="BE94" t="str">
            <v>-</v>
          </cell>
          <cell r="BF94" t="str">
            <v>-</v>
          </cell>
          <cell r="BG94">
            <v>621039.30000000005</v>
          </cell>
          <cell r="BH94">
            <v>647468</v>
          </cell>
          <cell r="BI94">
            <v>403675544.75</v>
          </cell>
          <cell r="BJ94">
            <v>475241306</v>
          </cell>
          <cell r="BK94">
            <v>403343966</v>
          </cell>
          <cell r="BL94" t="str">
            <v>-</v>
          </cell>
          <cell r="BM94">
            <v>331578.75</v>
          </cell>
          <cell r="BN94" t="str">
            <v>-</v>
          </cell>
          <cell r="BO94">
            <v>311498636.75</v>
          </cell>
          <cell r="BP94" t="str">
            <v>-</v>
          </cell>
          <cell r="BQ94">
            <v>331578.75</v>
          </cell>
          <cell r="BR94" t="str">
            <v>-</v>
          </cell>
          <cell r="BS94">
            <v>592</v>
          </cell>
          <cell r="BT94" t="str">
            <v>-</v>
          </cell>
          <cell r="BU94">
            <v>311167058</v>
          </cell>
          <cell r="BV94" t="str">
            <v>-</v>
          </cell>
          <cell r="BW94">
            <v>407</v>
          </cell>
          <cell r="BX94" t="str">
            <v>-</v>
          </cell>
          <cell r="BY94">
            <v>373</v>
          </cell>
          <cell r="BZ94" t="str">
            <v>-</v>
          </cell>
          <cell r="CA94">
            <v>82449274</v>
          </cell>
          <cell r="CB94" t="str">
            <v>-</v>
          </cell>
          <cell r="CC94">
            <v>335</v>
          </cell>
          <cell r="CD94" t="str">
            <v>-</v>
          </cell>
          <cell r="CE94">
            <v>342</v>
          </cell>
          <cell r="CF94" t="str">
            <v>-</v>
          </cell>
          <cell r="CG94">
            <v>0</v>
          </cell>
          <cell r="CH94" t="str">
            <v>-</v>
          </cell>
          <cell r="CI94">
            <v>140</v>
          </cell>
          <cell r="CJ94" t="str">
            <v>-</v>
          </cell>
          <cell r="CK94">
            <v>28</v>
          </cell>
          <cell r="CL94" t="str">
            <v>-</v>
          </cell>
          <cell r="CM94">
            <v>9727634</v>
          </cell>
          <cell r="CN94" t="str">
            <v>-</v>
          </cell>
          <cell r="CO94">
            <v>92176908</v>
          </cell>
          <cell r="CP94" t="str">
            <v>-</v>
          </cell>
          <cell r="CQ94">
            <v>0</v>
          </cell>
          <cell r="CR94" t="str">
            <v>-</v>
          </cell>
          <cell r="CS94">
            <v>-1</v>
          </cell>
          <cell r="CT94" t="str">
            <v>-</v>
          </cell>
          <cell r="CU94">
            <v>235</v>
          </cell>
          <cell r="CV94">
            <v>204</v>
          </cell>
          <cell r="CW94">
            <v>137</v>
          </cell>
          <cell r="CX94">
            <v>133</v>
          </cell>
          <cell r="CY94">
            <v>78</v>
          </cell>
          <cell r="CZ94">
            <v>66</v>
          </cell>
          <cell r="DA94">
            <v>57</v>
          </cell>
          <cell r="DB94">
            <v>60</v>
          </cell>
          <cell r="DC94">
            <v>33</v>
          </cell>
          <cell r="DD94">
            <v>19</v>
          </cell>
          <cell r="DE94">
            <v>28</v>
          </cell>
          <cell r="DF94">
            <v>25</v>
          </cell>
          <cell r="DG94">
            <v>118</v>
          </cell>
          <cell r="DH94">
            <v>104</v>
          </cell>
          <cell r="DI94">
            <v>21</v>
          </cell>
          <cell r="DJ94" t="str">
            <v>-</v>
          </cell>
          <cell r="DK94">
            <v>298</v>
          </cell>
          <cell r="DL94" t="str">
            <v>-</v>
          </cell>
          <cell r="DM94">
            <v>305</v>
          </cell>
          <cell r="DN94" t="str">
            <v>-</v>
          </cell>
          <cell r="DO94">
            <v>329</v>
          </cell>
          <cell r="DP94" t="str">
            <v>-</v>
          </cell>
          <cell r="DQ94">
            <v>0</v>
          </cell>
          <cell r="DR94" t="str">
            <v>-</v>
          </cell>
          <cell r="DS94">
            <v>140</v>
          </cell>
          <cell r="DT94" t="str">
            <v>-</v>
          </cell>
          <cell r="DU94">
            <v>28</v>
          </cell>
          <cell r="DV94" t="str">
            <v>-</v>
          </cell>
          <cell r="DW94">
            <v>0</v>
          </cell>
          <cell r="DX94" t="str">
            <v>-</v>
          </cell>
          <cell r="DY94">
            <v>27</v>
          </cell>
          <cell r="DZ94">
            <v>50</v>
          </cell>
          <cell r="EA94">
            <v>20</v>
          </cell>
          <cell r="EB94" t="str">
            <v>-</v>
          </cell>
          <cell r="EC94">
            <v>54.054054054054056</v>
          </cell>
          <cell r="ED94" t="str">
            <v>-</v>
          </cell>
          <cell r="EE94">
            <v>6</v>
          </cell>
          <cell r="EF94" t="str">
            <v>-</v>
          </cell>
          <cell r="EG94">
            <v>47</v>
          </cell>
        </row>
        <row r="95">
          <cell r="C95">
            <v>700000240</v>
          </cell>
          <cell r="D95" t="str">
            <v>SECTOR TIERRA DE ORO CLAUDIA</v>
          </cell>
          <cell r="E95">
            <v>2025</v>
          </cell>
          <cell r="F95">
            <v>202516</v>
          </cell>
          <cell r="G95">
            <v>1671</v>
          </cell>
          <cell r="H95">
            <v>1812</v>
          </cell>
          <cell r="I95">
            <v>670</v>
          </cell>
          <cell r="J95" t="str">
            <v>-</v>
          </cell>
          <cell r="K95">
            <v>-160</v>
          </cell>
          <cell r="L95">
            <v>8</v>
          </cell>
          <cell r="M95">
            <v>184</v>
          </cell>
          <cell r="N95">
            <v>1171</v>
          </cell>
          <cell r="O95">
            <v>0</v>
          </cell>
          <cell r="P95" t="str">
            <v>-</v>
          </cell>
          <cell r="Q95">
            <v>0</v>
          </cell>
          <cell r="R95" t="str">
            <v>-</v>
          </cell>
          <cell r="S95">
            <v>1</v>
          </cell>
          <cell r="T95" t="str">
            <v>-</v>
          </cell>
          <cell r="U95">
            <v>184</v>
          </cell>
          <cell r="V95" t="str">
            <v>-</v>
          </cell>
          <cell r="W95">
            <v>0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159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68</v>
          </cell>
          <cell r="AH95" t="str">
            <v>-</v>
          </cell>
          <cell r="AI95" t="str">
            <v>-</v>
          </cell>
          <cell r="AJ95" t="str">
            <v>-</v>
          </cell>
          <cell r="AK95">
            <v>25</v>
          </cell>
          <cell r="AL95" t="str">
            <v>-</v>
          </cell>
          <cell r="AM95">
            <v>11.011370436864153</v>
          </cell>
          <cell r="AN95">
            <v>63.7</v>
          </cell>
          <cell r="AO95">
            <v>43</v>
          </cell>
          <cell r="AP95" t="str">
            <v>-</v>
          </cell>
          <cell r="AQ95">
            <v>51</v>
          </cell>
          <cell r="AR95" t="str">
            <v>-</v>
          </cell>
          <cell r="AS95">
            <v>0</v>
          </cell>
          <cell r="AT95" t="str">
            <v>-</v>
          </cell>
          <cell r="AU95">
            <v>51</v>
          </cell>
          <cell r="AV95" t="str">
            <v>-</v>
          </cell>
          <cell r="AW95">
            <v>14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162</v>
          </cell>
          <cell r="BB95">
            <v>996</v>
          </cell>
          <cell r="BC95">
            <v>9.6947935368043083</v>
          </cell>
          <cell r="BD95">
            <v>54.2</v>
          </cell>
          <cell r="BE95" t="str">
            <v>-</v>
          </cell>
          <cell r="BF95" t="str">
            <v>-</v>
          </cell>
          <cell r="BG95">
            <v>518908.98</v>
          </cell>
          <cell r="BH95">
            <v>524312</v>
          </cell>
          <cell r="BI95">
            <v>95479252</v>
          </cell>
          <cell r="BJ95">
            <v>613969873</v>
          </cell>
          <cell r="BK95">
            <v>95392042</v>
          </cell>
          <cell r="BL95" t="str">
            <v>-</v>
          </cell>
          <cell r="BM95">
            <v>87210</v>
          </cell>
          <cell r="BN95" t="str">
            <v>-</v>
          </cell>
          <cell r="BO95">
            <v>74501100</v>
          </cell>
          <cell r="BP95" t="str">
            <v>-</v>
          </cell>
          <cell r="BQ95">
            <v>87210</v>
          </cell>
          <cell r="BR95" t="str">
            <v>-</v>
          </cell>
          <cell r="BS95">
            <v>163</v>
          </cell>
          <cell r="BT95" t="str">
            <v>-</v>
          </cell>
          <cell r="BU95">
            <v>74413890</v>
          </cell>
          <cell r="BV95" t="str">
            <v>-</v>
          </cell>
          <cell r="BW95">
            <v>97</v>
          </cell>
          <cell r="BX95" t="str">
            <v>-</v>
          </cell>
          <cell r="BY95">
            <v>551</v>
          </cell>
          <cell r="BZ95" t="str">
            <v>-</v>
          </cell>
          <cell r="CA95">
            <v>19347776</v>
          </cell>
          <cell r="CB95" t="str">
            <v>-</v>
          </cell>
          <cell r="CC95">
            <v>727</v>
          </cell>
          <cell r="CD95" t="str">
            <v>-</v>
          </cell>
          <cell r="CE95">
            <v>502</v>
          </cell>
          <cell r="CF95" t="str">
            <v>-</v>
          </cell>
          <cell r="CG95">
            <v>0</v>
          </cell>
          <cell r="CH95" t="str">
            <v>-</v>
          </cell>
          <cell r="CI95">
            <v>179</v>
          </cell>
          <cell r="CJ95" t="str">
            <v>-</v>
          </cell>
          <cell r="CK95">
            <v>25</v>
          </cell>
          <cell r="CL95" t="str">
            <v>-</v>
          </cell>
          <cell r="CM95">
            <v>1630376</v>
          </cell>
          <cell r="CN95" t="str">
            <v>-</v>
          </cell>
          <cell r="CO95">
            <v>20978152</v>
          </cell>
          <cell r="CP95" t="str">
            <v>-</v>
          </cell>
          <cell r="CQ95">
            <v>0</v>
          </cell>
          <cell r="CR95" t="str">
            <v>-</v>
          </cell>
          <cell r="CS95">
            <v>-45</v>
          </cell>
          <cell r="CT95" t="str">
            <v>-</v>
          </cell>
          <cell r="CU95">
            <v>899</v>
          </cell>
          <cell r="CV95">
            <v>287</v>
          </cell>
          <cell r="CW95">
            <v>417</v>
          </cell>
          <cell r="CX95">
            <v>244</v>
          </cell>
          <cell r="CY95">
            <v>171</v>
          </cell>
          <cell r="CZ95">
            <v>122</v>
          </cell>
          <cell r="DA95">
            <v>170</v>
          </cell>
          <cell r="DB95">
            <v>115</v>
          </cell>
          <cell r="DC95">
            <v>95</v>
          </cell>
          <cell r="DD95">
            <v>79</v>
          </cell>
          <cell r="DE95">
            <v>48</v>
          </cell>
          <cell r="DF95">
            <v>42</v>
          </cell>
          <cell r="DG95">
            <v>313</v>
          </cell>
          <cell r="DH95">
            <v>236</v>
          </cell>
          <cell r="DI95">
            <v>3</v>
          </cell>
          <cell r="DJ95" t="str">
            <v>-</v>
          </cell>
          <cell r="DK95">
            <v>383</v>
          </cell>
          <cell r="DL95" t="str">
            <v>-</v>
          </cell>
          <cell r="DM95">
            <v>618</v>
          </cell>
          <cell r="DN95" t="str">
            <v>-</v>
          </cell>
          <cell r="DO95">
            <v>467</v>
          </cell>
          <cell r="DP95" t="str">
            <v>-</v>
          </cell>
          <cell r="DQ95">
            <v>0</v>
          </cell>
          <cell r="DR95" t="str">
            <v>-</v>
          </cell>
          <cell r="DS95">
            <v>178</v>
          </cell>
          <cell r="DT95" t="str">
            <v>-</v>
          </cell>
          <cell r="DU95">
            <v>25</v>
          </cell>
          <cell r="DV95" t="str">
            <v>-</v>
          </cell>
          <cell r="DW95">
            <v>0</v>
          </cell>
          <cell r="DX95" t="str">
            <v>-</v>
          </cell>
          <cell r="DY95">
            <v>3</v>
          </cell>
          <cell r="DZ95">
            <v>79</v>
          </cell>
          <cell r="EA95">
            <v>21</v>
          </cell>
          <cell r="EB95" t="str">
            <v>-</v>
          </cell>
          <cell r="EC95">
            <v>38.181818181818187</v>
          </cell>
          <cell r="ED95" t="str">
            <v>-</v>
          </cell>
          <cell r="EE95">
            <v>0</v>
          </cell>
          <cell r="EF95" t="str">
            <v>-</v>
          </cell>
          <cell r="EG95">
            <v>19</v>
          </cell>
        </row>
        <row r="96">
          <cell r="C96">
            <v>700000244</v>
          </cell>
          <cell r="D96" t="str">
            <v>SECTOR FLUIR ANA</v>
          </cell>
          <cell r="E96">
            <v>2025</v>
          </cell>
          <cell r="F96">
            <v>202516</v>
          </cell>
          <cell r="G96">
            <v>1043</v>
          </cell>
          <cell r="H96">
            <v>1179</v>
          </cell>
          <cell r="I96">
            <v>524</v>
          </cell>
          <cell r="J96" t="str">
            <v>-</v>
          </cell>
          <cell r="K96">
            <v>-23</v>
          </cell>
          <cell r="L96">
            <v>7</v>
          </cell>
          <cell r="M96">
            <v>701</v>
          </cell>
          <cell r="N96">
            <v>719</v>
          </cell>
          <cell r="O96">
            <v>0</v>
          </cell>
          <cell r="P96" t="str">
            <v>-</v>
          </cell>
          <cell r="Q96">
            <v>1</v>
          </cell>
          <cell r="R96" t="str">
            <v>-</v>
          </cell>
          <cell r="S96">
            <v>3</v>
          </cell>
          <cell r="T96" t="str">
            <v>-</v>
          </cell>
          <cell r="U96">
            <v>699</v>
          </cell>
          <cell r="V96" t="str">
            <v>-</v>
          </cell>
          <cell r="W96">
            <v>1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609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262</v>
          </cell>
          <cell r="AH96" t="str">
            <v>-</v>
          </cell>
          <cell r="AI96" t="str">
            <v>-</v>
          </cell>
          <cell r="AJ96" t="str">
            <v>-</v>
          </cell>
          <cell r="AK96">
            <v>92</v>
          </cell>
          <cell r="AL96" t="str">
            <v>-</v>
          </cell>
          <cell r="AM96">
            <v>67.209971236816884</v>
          </cell>
          <cell r="AN96">
            <v>66.900000000000006</v>
          </cell>
          <cell r="AO96">
            <v>170</v>
          </cell>
          <cell r="AP96" t="str">
            <v>-</v>
          </cell>
          <cell r="AQ96">
            <v>281</v>
          </cell>
          <cell r="AR96" t="str">
            <v>-</v>
          </cell>
          <cell r="AS96">
            <v>0</v>
          </cell>
          <cell r="AT96" t="str">
            <v>-</v>
          </cell>
          <cell r="AU96">
            <v>119</v>
          </cell>
          <cell r="AV96" t="str">
            <v>-</v>
          </cell>
          <cell r="AW96">
            <v>39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633</v>
          </cell>
          <cell r="BB96">
            <v>611</v>
          </cell>
          <cell r="BC96">
            <v>60.690316395014378</v>
          </cell>
          <cell r="BD96">
            <v>56.9</v>
          </cell>
          <cell r="BE96" t="str">
            <v>-</v>
          </cell>
          <cell r="BF96" t="str">
            <v>-</v>
          </cell>
          <cell r="BG96">
            <v>584149.44999999995</v>
          </cell>
          <cell r="BH96">
            <v>635235</v>
          </cell>
          <cell r="BI96">
            <v>409488763.75</v>
          </cell>
          <cell r="BJ96">
            <v>456734289</v>
          </cell>
          <cell r="BK96">
            <v>408762706</v>
          </cell>
          <cell r="BL96" t="str">
            <v>-</v>
          </cell>
          <cell r="BM96">
            <v>726057.75</v>
          </cell>
          <cell r="BN96" t="str">
            <v>-</v>
          </cell>
          <cell r="BO96">
            <v>303729709.75</v>
          </cell>
          <cell r="BP96" t="str">
            <v>-</v>
          </cell>
          <cell r="BQ96">
            <v>726057.75</v>
          </cell>
          <cell r="BR96" t="str">
            <v>-</v>
          </cell>
          <cell r="BS96">
            <v>621</v>
          </cell>
          <cell r="BT96" t="str">
            <v>-</v>
          </cell>
          <cell r="BU96">
            <v>303003652</v>
          </cell>
          <cell r="BV96" t="str">
            <v>-</v>
          </cell>
          <cell r="BW96">
            <v>482</v>
          </cell>
          <cell r="BX96" t="str">
            <v>-</v>
          </cell>
          <cell r="BY96">
            <v>253</v>
          </cell>
          <cell r="BZ96" t="str">
            <v>-</v>
          </cell>
          <cell r="CA96">
            <v>92375304</v>
          </cell>
          <cell r="CB96" t="str">
            <v>-</v>
          </cell>
          <cell r="CC96">
            <v>373</v>
          </cell>
          <cell r="CD96" t="str">
            <v>-</v>
          </cell>
          <cell r="CE96">
            <v>379</v>
          </cell>
          <cell r="CF96" t="str">
            <v>-</v>
          </cell>
          <cell r="CG96">
            <v>0</v>
          </cell>
          <cell r="CH96" t="str">
            <v>-</v>
          </cell>
          <cell r="CI96">
            <v>127</v>
          </cell>
          <cell r="CJ96" t="str">
            <v>-</v>
          </cell>
          <cell r="CK96">
            <v>39</v>
          </cell>
          <cell r="CL96" t="str">
            <v>-</v>
          </cell>
          <cell r="CM96">
            <v>13383750</v>
          </cell>
          <cell r="CN96" t="str">
            <v>-</v>
          </cell>
          <cell r="CO96">
            <v>105759054</v>
          </cell>
          <cell r="CP96" t="str">
            <v>-</v>
          </cell>
          <cell r="CQ96">
            <v>0</v>
          </cell>
          <cell r="CR96" t="str">
            <v>-</v>
          </cell>
          <cell r="CS96">
            <v>-13</v>
          </cell>
          <cell r="CT96" t="str">
            <v>-</v>
          </cell>
          <cell r="CU96">
            <v>196</v>
          </cell>
          <cell r="CV96">
            <v>215</v>
          </cell>
          <cell r="CW96">
            <v>106</v>
          </cell>
          <cell r="CX96">
            <v>106</v>
          </cell>
          <cell r="CY96">
            <v>40</v>
          </cell>
          <cell r="CZ96">
            <v>44</v>
          </cell>
          <cell r="DA96">
            <v>67</v>
          </cell>
          <cell r="DB96">
            <v>53</v>
          </cell>
          <cell r="DC96">
            <v>29</v>
          </cell>
          <cell r="DD96">
            <v>29</v>
          </cell>
          <cell r="DE96">
            <v>32</v>
          </cell>
          <cell r="DF96">
            <v>36</v>
          </cell>
          <cell r="DG96">
            <v>128</v>
          </cell>
          <cell r="DH96">
            <v>118</v>
          </cell>
          <cell r="DI96">
            <v>14</v>
          </cell>
          <cell r="DJ96" t="str">
            <v>-</v>
          </cell>
          <cell r="DK96">
            <v>200</v>
          </cell>
          <cell r="DL96" t="str">
            <v>-</v>
          </cell>
          <cell r="DM96">
            <v>319</v>
          </cell>
          <cell r="DN96" t="str">
            <v>-</v>
          </cell>
          <cell r="DO96">
            <v>360</v>
          </cell>
          <cell r="DP96" t="str">
            <v>-</v>
          </cell>
          <cell r="DQ96">
            <v>0</v>
          </cell>
          <cell r="DR96" t="str">
            <v>-</v>
          </cell>
          <cell r="DS96">
            <v>125</v>
          </cell>
          <cell r="DT96" t="str">
            <v>-</v>
          </cell>
          <cell r="DU96">
            <v>39</v>
          </cell>
          <cell r="DV96" t="str">
            <v>-</v>
          </cell>
          <cell r="DW96">
            <v>0</v>
          </cell>
          <cell r="DX96" t="str">
            <v>-</v>
          </cell>
          <cell r="DY96">
            <v>19</v>
          </cell>
          <cell r="DZ96">
            <v>48</v>
          </cell>
          <cell r="EA96">
            <v>3</v>
          </cell>
          <cell r="EB96" t="str">
            <v>-</v>
          </cell>
          <cell r="EC96">
            <v>20</v>
          </cell>
          <cell r="ED96" t="str">
            <v>-</v>
          </cell>
          <cell r="EE96">
            <v>5</v>
          </cell>
          <cell r="EF96" t="str">
            <v>-</v>
          </cell>
          <cell r="EG96">
            <v>49</v>
          </cell>
        </row>
        <row r="97">
          <cell r="C97">
            <v>700000245</v>
          </cell>
          <cell r="D97" t="str">
            <v>SECTOR ARTESANÍA FERNANDA</v>
          </cell>
          <cell r="E97">
            <v>2025</v>
          </cell>
          <cell r="F97">
            <v>202516</v>
          </cell>
          <cell r="G97">
            <v>1540</v>
          </cell>
          <cell r="H97">
            <v>1519</v>
          </cell>
          <cell r="I97">
            <v>581</v>
          </cell>
          <cell r="J97" t="str">
            <v>-</v>
          </cell>
          <cell r="K97">
            <v>-7</v>
          </cell>
          <cell r="L97">
            <v>9</v>
          </cell>
          <cell r="M97">
            <v>971</v>
          </cell>
          <cell r="N97">
            <v>980</v>
          </cell>
          <cell r="O97">
            <v>0</v>
          </cell>
          <cell r="P97" t="str">
            <v>-</v>
          </cell>
          <cell r="Q97">
            <v>1</v>
          </cell>
          <cell r="R97" t="str">
            <v>-</v>
          </cell>
          <cell r="S97">
            <v>13</v>
          </cell>
          <cell r="T97" t="str">
            <v>-</v>
          </cell>
          <cell r="U97">
            <v>970</v>
          </cell>
          <cell r="V97" t="str">
            <v>-</v>
          </cell>
          <cell r="W97">
            <v>0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803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485</v>
          </cell>
          <cell r="AH97" t="str">
            <v>-</v>
          </cell>
          <cell r="AI97" t="str">
            <v>-</v>
          </cell>
          <cell r="AJ97" t="str">
            <v>-</v>
          </cell>
          <cell r="AK97">
            <v>168</v>
          </cell>
          <cell r="AL97" t="str">
            <v>-</v>
          </cell>
          <cell r="AM97">
            <v>63.051948051948045</v>
          </cell>
          <cell r="AN97">
            <v>62.9</v>
          </cell>
          <cell r="AO97">
            <v>317</v>
          </cell>
          <cell r="AP97" t="str">
            <v>-</v>
          </cell>
          <cell r="AQ97">
            <v>360</v>
          </cell>
          <cell r="AR97" t="str">
            <v>-</v>
          </cell>
          <cell r="AS97">
            <v>0</v>
          </cell>
          <cell r="AT97" t="str">
            <v>-</v>
          </cell>
          <cell r="AU97">
            <v>108</v>
          </cell>
          <cell r="AV97" t="str">
            <v>-</v>
          </cell>
          <cell r="AW97">
            <v>18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845</v>
          </cell>
          <cell r="BB97">
            <v>847</v>
          </cell>
          <cell r="BC97">
            <v>54.870129870129873</v>
          </cell>
          <cell r="BD97">
            <v>54.4</v>
          </cell>
          <cell r="BE97" t="str">
            <v>-</v>
          </cell>
          <cell r="BF97" t="str">
            <v>-</v>
          </cell>
          <cell r="BG97">
            <v>498514.24</v>
          </cell>
          <cell r="BH97">
            <v>532904</v>
          </cell>
          <cell r="BI97">
            <v>484057324</v>
          </cell>
          <cell r="BJ97">
            <v>522246194</v>
          </cell>
          <cell r="BK97">
            <v>482895989</v>
          </cell>
          <cell r="BL97" t="str">
            <v>-</v>
          </cell>
          <cell r="BM97">
            <v>1161335</v>
          </cell>
          <cell r="BN97" t="str">
            <v>-</v>
          </cell>
          <cell r="BO97">
            <v>368876993</v>
          </cell>
          <cell r="BP97" t="str">
            <v>-</v>
          </cell>
          <cell r="BQ97">
            <v>1161335</v>
          </cell>
          <cell r="BR97" t="str">
            <v>-</v>
          </cell>
          <cell r="BS97">
            <v>857</v>
          </cell>
          <cell r="BT97" t="str">
            <v>-</v>
          </cell>
          <cell r="BU97">
            <v>367715658</v>
          </cell>
          <cell r="BV97" t="str">
            <v>-</v>
          </cell>
          <cell r="BW97">
            <v>629</v>
          </cell>
          <cell r="BX97" t="str">
            <v>-</v>
          </cell>
          <cell r="BY97">
            <v>493</v>
          </cell>
          <cell r="BZ97" t="str">
            <v>-</v>
          </cell>
          <cell r="CA97">
            <v>99078970</v>
          </cell>
          <cell r="CB97" t="str">
            <v>-</v>
          </cell>
          <cell r="CC97">
            <v>638</v>
          </cell>
          <cell r="CD97" t="str">
            <v>-</v>
          </cell>
          <cell r="CE97">
            <v>468</v>
          </cell>
          <cell r="CF97" t="str">
            <v>-</v>
          </cell>
          <cell r="CG97">
            <v>0</v>
          </cell>
          <cell r="CH97" t="str">
            <v>-</v>
          </cell>
          <cell r="CI97">
            <v>115</v>
          </cell>
          <cell r="CJ97" t="str">
            <v>-</v>
          </cell>
          <cell r="CK97">
            <v>18</v>
          </cell>
          <cell r="CL97" t="str">
            <v>-</v>
          </cell>
          <cell r="CM97">
            <v>16101361</v>
          </cell>
          <cell r="CN97" t="str">
            <v>-</v>
          </cell>
          <cell r="CO97">
            <v>115180331</v>
          </cell>
          <cell r="CP97" t="str">
            <v>-</v>
          </cell>
          <cell r="CQ97">
            <v>0</v>
          </cell>
          <cell r="CR97" t="str">
            <v>-</v>
          </cell>
          <cell r="CS97">
            <v>-1</v>
          </cell>
          <cell r="CT97" t="str">
            <v>-</v>
          </cell>
          <cell r="CU97">
            <v>299</v>
          </cell>
          <cell r="CV97">
            <v>290</v>
          </cell>
          <cell r="CW97">
            <v>174</v>
          </cell>
          <cell r="CX97">
            <v>188</v>
          </cell>
          <cell r="CY97">
            <v>96</v>
          </cell>
          <cell r="CZ97">
            <v>90</v>
          </cell>
          <cell r="DA97">
            <v>91</v>
          </cell>
          <cell r="DB97">
            <v>87</v>
          </cell>
          <cell r="DC97">
            <v>54</v>
          </cell>
          <cell r="DD97">
            <v>60</v>
          </cell>
          <cell r="DE97">
            <v>47</v>
          </cell>
          <cell r="DF97">
            <v>54</v>
          </cell>
          <cell r="DG97">
            <v>192</v>
          </cell>
          <cell r="DH97">
            <v>201</v>
          </cell>
          <cell r="DI97">
            <v>27</v>
          </cell>
          <cell r="DJ97" t="str">
            <v>-</v>
          </cell>
          <cell r="DK97">
            <v>391</v>
          </cell>
          <cell r="DL97" t="str">
            <v>-</v>
          </cell>
          <cell r="DM97">
            <v>568</v>
          </cell>
          <cell r="DN97" t="str">
            <v>-</v>
          </cell>
          <cell r="DO97">
            <v>448</v>
          </cell>
          <cell r="DP97" t="str">
            <v>-</v>
          </cell>
          <cell r="DQ97">
            <v>0</v>
          </cell>
          <cell r="DR97" t="str">
            <v>-</v>
          </cell>
          <cell r="DS97">
            <v>115</v>
          </cell>
          <cell r="DT97" t="str">
            <v>-</v>
          </cell>
          <cell r="DU97">
            <v>18</v>
          </cell>
          <cell r="DV97" t="str">
            <v>-</v>
          </cell>
          <cell r="DW97">
            <v>0</v>
          </cell>
          <cell r="DX97" t="str">
            <v>-</v>
          </cell>
          <cell r="DY97">
            <v>46</v>
          </cell>
          <cell r="DZ97">
            <v>62</v>
          </cell>
          <cell r="EA97">
            <v>15</v>
          </cell>
          <cell r="EB97" t="str">
            <v>-</v>
          </cell>
          <cell r="EC97">
            <v>41.666666666666671</v>
          </cell>
          <cell r="ED97" t="str">
            <v>-</v>
          </cell>
          <cell r="EE97">
            <v>19</v>
          </cell>
          <cell r="EF97" t="str">
            <v>-</v>
          </cell>
          <cell r="EG97">
            <v>80</v>
          </cell>
        </row>
        <row r="98">
          <cell r="C98">
            <v>700000247</v>
          </cell>
          <cell r="D98" t="str">
            <v>SECTOR JAZMÍN DIANA</v>
          </cell>
          <cell r="E98">
            <v>2025</v>
          </cell>
          <cell r="F98">
            <v>202516</v>
          </cell>
          <cell r="G98">
            <v>2099</v>
          </cell>
          <cell r="H98">
            <v>2035</v>
          </cell>
          <cell r="I98">
            <v>836</v>
          </cell>
          <cell r="J98" t="str">
            <v>-</v>
          </cell>
          <cell r="K98">
            <v>-15</v>
          </cell>
          <cell r="L98">
            <v>5</v>
          </cell>
          <cell r="M98">
            <v>1140</v>
          </cell>
          <cell r="N98">
            <v>1374</v>
          </cell>
          <cell r="O98">
            <v>0</v>
          </cell>
          <cell r="P98" t="str">
            <v>-</v>
          </cell>
          <cell r="Q98">
            <v>0</v>
          </cell>
          <cell r="R98" t="str">
            <v>-</v>
          </cell>
          <cell r="S98">
            <v>8</v>
          </cell>
          <cell r="T98" t="str">
            <v>-</v>
          </cell>
          <cell r="U98">
            <v>1139</v>
          </cell>
          <cell r="V98" t="str">
            <v>-</v>
          </cell>
          <cell r="W98">
            <v>1</v>
          </cell>
          <cell r="X98" t="str">
            <v>-</v>
          </cell>
          <cell r="Y98" t="str">
            <v>-</v>
          </cell>
          <cell r="Z98" t="str">
            <v>-</v>
          </cell>
          <cell r="AA98">
            <v>939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508</v>
          </cell>
          <cell r="AH98" t="str">
            <v>-</v>
          </cell>
          <cell r="AI98" t="str">
            <v>-</v>
          </cell>
          <cell r="AJ98" t="str">
            <v>-</v>
          </cell>
          <cell r="AK98">
            <v>201</v>
          </cell>
          <cell r="AL98" t="str">
            <v>-</v>
          </cell>
          <cell r="AM98">
            <v>54.311576941400666</v>
          </cell>
          <cell r="AN98">
            <v>64.8</v>
          </cell>
          <cell r="AO98">
            <v>307</v>
          </cell>
          <cell r="AP98" t="str">
            <v>-</v>
          </cell>
          <cell r="AQ98">
            <v>445</v>
          </cell>
          <cell r="AR98" t="str">
            <v>-</v>
          </cell>
          <cell r="AS98">
            <v>0</v>
          </cell>
          <cell r="AT98" t="str">
            <v>-</v>
          </cell>
          <cell r="AU98">
            <v>169</v>
          </cell>
          <cell r="AV98" t="str">
            <v>-</v>
          </cell>
          <cell r="AW98">
            <v>18</v>
          </cell>
          <cell r="AX98" t="str">
            <v>-</v>
          </cell>
          <cell r="AY98" t="str">
            <v>-</v>
          </cell>
          <cell r="AZ98" t="str">
            <v>-</v>
          </cell>
          <cell r="BA98">
            <v>1024</v>
          </cell>
          <cell r="BB98">
            <v>1239</v>
          </cell>
          <cell r="BC98">
            <v>48.785135778942355</v>
          </cell>
          <cell r="BD98">
            <v>58.4</v>
          </cell>
          <cell r="BE98" t="str">
            <v>-</v>
          </cell>
          <cell r="BF98" t="str">
            <v>-</v>
          </cell>
          <cell r="BG98">
            <v>518295.66</v>
          </cell>
          <cell r="BH98">
            <v>505964</v>
          </cell>
          <cell r="BI98">
            <v>590857048.38999999</v>
          </cell>
          <cell r="BJ98">
            <v>695194429</v>
          </cell>
          <cell r="BK98">
            <v>588905566</v>
          </cell>
          <cell r="BL98" t="str">
            <v>-</v>
          </cell>
          <cell r="BM98">
            <v>1951482.39</v>
          </cell>
          <cell r="BN98" t="str">
            <v>-</v>
          </cell>
          <cell r="BO98">
            <v>460958741.38999999</v>
          </cell>
          <cell r="BP98" t="str">
            <v>-</v>
          </cell>
          <cell r="BQ98">
            <v>1951482.39</v>
          </cell>
          <cell r="BR98" t="str">
            <v>-</v>
          </cell>
          <cell r="BS98">
            <v>1039</v>
          </cell>
          <cell r="BT98" t="str">
            <v>-</v>
          </cell>
          <cell r="BU98">
            <v>459007259</v>
          </cell>
          <cell r="BV98" t="str">
            <v>-</v>
          </cell>
          <cell r="BW98">
            <v>678</v>
          </cell>
          <cell r="BX98" t="str">
            <v>-</v>
          </cell>
          <cell r="BY98">
            <v>676</v>
          </cell>
          <cell r="BZ98" t="str">
            <v>-</v>
          </cell>
          <cell r="CA98">
            <v>113484189</v>
          </cell>
          <cell r="CB98" t="str">
            <v>-</v>
          </cell>
          <cell r="CC98">
            <v>741</v>
          </cell>
          <cell r="CD98" t="str">
            <v>-</v>
          </cell>
          <cell r="CE98">
            <v>639</v>
          </cell>
          <cell r="CF98" t="str">
            <v>-</v>
          </cell>
          <cell r="CG98">
            <v>0</v>
          </cell>
          <cell r="CH98" t="str">
            <v>-</v>
          </cell>
          <cell r="CI98">
            <v>197</v>
          </cell>
          <cell r="CJ98" t="str">
            <v>-</v>
          </cell>
          <cell r="CK98">
            <v>20</v>
          </cell>
          <cell r="CL98" t="str">
            <v>-</v>
          </cell>
          <cell r="CM98">
            <v>16414118</v>
          </cell>
          <cell r="CN98" t="str">
            <v>-</v>
          </cell>
          <cell r="CO98">
            <v>129898307</v>
          </cell>
          <cell r="CP98" t="str">
            <v>-</v>
          </cell>
          <cell r="CQ98">
            <v>0</v>
          </cell>
          <cell r="CR98" t="str">
            <v>-</v>
          </cell>
          <cell r="CS98">
            <v>-9</v>
          </cell>
          <cell r="CT98" t="str">
            <v>-</v>
          </cell>
          <cell r="CU98">
            <v>531</v>
          </cell>
          <cell r="CV98">
            <v>367</v>
          </cell>
          <cell r="CW98">
            <v>277</v>
          </cell>
          <cell r="CX98">
            <v>247</v>
          </cell>
          <cell r="CY98">
            <v>151</v>
          </cell>
          <cell r="CZ98">
            <v>132</v>
          </cell>
          <cell r="DA98">
            <v>74</v>
          </cell>
          <cell r="DB98">
            <v>81</v>
          </cell>
          <cell r="DC98">
            <v>53</v>
          </cell>
          <cell r="DD98">
            <v>46</v>
          </cell>
          <cell r="DE98">
            <v>47</v>
          </cell>
          <cell r="DF98">
            <v>45</v>
          </cell>
          <cell r="DG98">
            <v>174</v>
          </cell>
          <cell r="DH98">
            <v>172</v>
          </cell>
          <cell r="DI98">
            <v>41</v>
          </cell>
          <cell r="DJ98" t="str">
            <v>-</v>
          </cell>
          <cell r="DK98">
            <v>577</v>
          </cell>
          <cell r="DL98" t="str">
            <v>-</v>
          </cell>
          <cell r="DM98">
            <v>686</v>
          </cell>
          <cell r="DN98" t="str">
            <v>-</v>
          </cell>
          <cell r="DO98">
            <v>622</v>
          </cell>
          <cell r="DP98" t="str">
            <v>-</v>
          </cell>
          <cell r="DQ98">
            <v>0</v>
          </cell>
          <cell r="DR98" t="str">
            <v>-</v>
          </cell>
          <cell r="DS98">
            <v>195</v>
          </cell>
          <cell r="DT98" t="str">
            <v>-</v>
          </cell>
          <cell r="DU98">
            <v>19</v>
          </cell>
          <cell r="DV98" t="str">
            <v>-</v>
          </cell>
          <cell r="DW98">
            <v>0</v>
          </cell>
          <cell r="DX98" t="str">
            <v>-</v>
          </cell>
          <cell r="DY98">
            <v>49</v>
          </cell>
          <cell r="DZ98">
            <v>64</v>
          </cell>
          <cell r="EA98">
            <v>31</v>
          </cell>
          <cell r="EB98" t="str">
            <v>-</v>
          </cell>
          <cell r="EC98">
            <v>52.542372881355938</v>
          </cell>
          <cell r="ED98" t="str">
            <v>-</v>
          </cell>
          <cell r="EE98">
            <v>8</v>
          </cell>
          <cell r="EF98" t="str">
            <v>-</v>
          </cell>
          <cell r="EG98">
            <v>67</v>
          </cell>
        </row>
        <row r="99">
          <cell r="C99">
            <v>700000248</v>
          </cell>
          <cell r="D99" t="str">
            <v>SECTOR VALLE DE ATRIZ IVONNE</v>
          </cell>
          <cell r="E99">
            <v>2025</v>
          </cell>
          <cell r="F99">
            <v>202516</v>
          </cell>
          <cell r="G99">
            <v>2248</v>
          </cell>
          <cell r="H99">
            <v>2287</v>
          </cell>
          <cell r="I99">
            <v>676</v>
          </cell>
          <cell r="J99" t="str">
            <v>-</v>
          </cell>
          <cell r="K99">
            <v>-195</v>
          </cell>
          <cell r="L99">
            <v>7</v>
          </cell>
          <cell r="M99">
            <v>392</v>
          </cell>
          <cell r="N99">
            <v>1549</v>
          </cell>
          <cell r="O99">
            <v>0</v>
          </cell>
          <cell r="P99" t="str">
            <v>-</v>
          </cell>
          <cell r="Q99">
            <v>0</v>
          </cell>
          <cell r="R99" t="str">
            <v>-</v>
          </cell>
          <cell r="S99">
            <v>3</v>
          </cell>
          <cell r="T99" t="str">
            <v>-</v>
          </cell>
          <cell r="U99">
            <v>390</v>
          </cell>
          <cell r="V99" t="str">
            <v>-</v>
          </cell>
          <cell r="W99">
            <v>2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329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154</v>
          </cell>
          <cell r="AH99" t="str">
            <v>-</v>
          </cell>
          <cell r="AI99" t="str">
            <v>-</v>
          </cell>
          <cell r="AJ99" t="str">
            <v>-</v>
          </cell>
          <cell r="AK99">
            <v>62</v>
          </cell>
          <cell r="AL99" t="str">
            <v>-</v>
          </cell>
          <cell r="AM99">
            <v>17.437722419928825</v>
          </cell>
          <cell r="AN99">
            <v>63.1</v>
          </cell>
          <cell r="AO99">
            <v>92</v>
          </cell>
          <cell r="AP99" t="str">
            <v>-</v>
          </cell>
          <cell r="AQ99">
            <v>151</v>
          </cell>
          <cell r="AR99" t="str">
            <v>-</v>
          </cell>
          <cell r="AS99">
            <v>0</v>
          </cell>
          <cell r="AT99" t="str">
            <v>-</v>
          </cell>
          <cell r="AU99">
            <v>62</v>
          </cell>
          <cell r="AV99" t="str">
            <v>-</v>
          </cell>
          <cell r="AW99">
            <v>24</v>
          </cell>
          <cell r="AX99" t="str">
            <v>-</v>
          </cell>
          <cell r="AY99" t="str">
            <v>-</v>
          </cell>
          <cell r="AZ99" t="str">
            <v>-</v>
          </cell>
          <cell r="BA99">
            <v>363</v>
          </cell>
          <cell r="BB99">
            <v>1359</v>
          </cell>
          <cell r="BC99">
            <v>16.147686832740213</v>
          </cell>
          <cell r="BD99">
            <v>55.4</v>
          </cell>
          <cell r="BE99" t="str">
            <v>-</v>
          </cell>
          <cell r="BF99" t="str">
            <v>-</v>
          </cell>
          <cell r="BG99">
            <v>483597.48</v>
          </cell>
          <cell r="BH99">
            <v>522204</v>
          </cell>
          <cell r="BI99">
            <v>189570210.5</v>
          </cell>
          <cell r="BJ99">
            <v>808893642</v>
          </cell>
          <cell r="BK99">
            <v>187932993</v>
          </cell>
          <cell r="BL99" t="str">
            <v>-</v>
          </cell>
          <cell r="BM99">
            <v>1637217.5</v>
          </cell>
          <cell r="BN99" t="str">
            <v>-</v>
          </cell>
          <cell r="BO99">
            <v>161274366.5</v>
          </cell>
          <cell r="BP99" t="str">
            <v>-</v>
          </cell>
          <cell r="BQ99">
            <v>1637217.5</v>
          </cell>
          <cell r="BR99" t="str">
            <v>-</v>
          </cell>
          <cell r="BS99">
            <v>354</v>
          </cell>
          <cell r="BT99" t="str">
            <v>-</v>
          </cell>
          <cell r="BU99">
            <v>159637149</v>
          </cell>
          <cell r="BV99" t="str">
            <v>-</v>
          </cell>
          <cell r="BW99">
            <v>141</v>
          </cell>
          <cell r="BX99" t="str">
            <v>-</v>
          </cell>
          <cell r="BY99">
            <v>978</v>
          </cell>
          <cell r="BZ99" t="str">
            <v>-</v>
          </cell>
          <cell r="CA99">
            <v>25148433</v>
          </cell>
          <cell r="CB99" t="str">
            <v>-</v>
          </cell>
          <cell r="CC99">
            <v>909</v>
          </cell>
          <cell r="CD99" t="str">
            <v>-</v>
          </cell>
          <cell r="CE99">
            <v>504</v>
          </cell>
          <cell r="CF99" t="str">
            <v>-</v>
          </cell>
          <cell r="CG99">
            <v>0</v>
          </cell>
          <cell r="CH99" t="str">
            <v>-</v>
          </cell>
          <cell r="CI99">
            <v>156</v>
          </cell>
          <cell r="CJ99" t="str">
            <v>-</v>
          </cell>
          <cell r="CK99">
            <v>42</v>
          </cell>
          <cell r="CL99" t="str">
            <v>-</v>
          </cell>
          <cell r="CM99">
            <v>3147411</v>
          </cell>
          <cell r="CN99" t="str">
            <v>-</v>
          </cell>
          <cell r="CO99">
            <v>28295844</v>
          </cell>
          <cell r="CP99" t="str">
            <v>-</v>
          </cell>
          <cell r="CQ99">
            <v>0</v>
          </cell>
          <cell r="CR99" t="str">
            <v>-</v>
          </cell>
          <cell r="CS99">
            <v>-41</v>
          </cell>
          <cell r="CT99" t="str">
            <v>-</v>
          </cell>
          <cell r="CU99">
            <v>1182</v>
          </cell>
          <cell r="CV99">
            <v>432</v>
          </cell>
          <cell r="CW99">
            <v>496</v>
          </cell>
          <cell r="CX99">
            <v>315</v>
          </cell>
          <cell r="CY99">
            <v>178</v>
          </cell>
          <cell r="CZ99">
            <v>116</v>
          </cell>
          <cell r="DA99">
            <v>212</v>
          </cell>
          <cell r="DB99">
            <v>149</v>
          </cell>
          <cell r="DC99">
            <v>75</v>
          </cell>
          <cell r="DD99">
            <v>66</v>
          </cell>
          <cell r="DE99">
            <v>55</v>
          </cell>
          <cell r="DF99">
            <v>48</v>
          </cell>
          <cell r="DG99">
            <v>342</v>
          </cell>
          <cell r="DH99">
            <v>263</v>
          </cell>
          <cell r="DI99">
            <v>10</v>
          </cell>
          <cell r="DJ99" t="str">
            <v>-</v>
          </cell>
          <cell r="DK99">
            <v>755</v>
          </cell>
          <cell r="DL99" t="str">
            <v>-</v>
          </cell>
          <cell r="DM99">
            <v>815</v>
          </cell>
          <cell r="DN99" t="str">
            <v>-</v>
          </cell>
          <cell r="DO99">
            <v>481</v>
          </cell>
          <cell r="DP99" t="str">
            <v>-</v>
          </cell>
          <cell r="DQ99">
            <v>0</v>
          </cell>
          <cell r="DR99" t="str">
            <v>-</v>
          </cell>
          <cell r="DS99">
            <v>154</v>
          </cell>
          <cell r="DT99" t="str">
            <v>-</v>
          </cell>
          <cell r="DU99">
            <v>41</v>
          </cell>
          <cell r="DV99" t="str">
            <v>-</v>
          </cell>
          <cell r="DW99">
            <v>0</v>
          </cell>
          <cell r="DX99" t="str">
            <v>-</v>
          </cell>
          <cell r="DY99">
            <v>15</v>
          </cell>
          <cell r="DZ99">
            <v>97</v>
          </cell>
          <cell r="EA99">
            <v>28</v>
          </cell>
          <cell r="EB99" t="str">
            <v>-</v>
          </cell>
          <cell r="EC99">
            <v>33.734939759036145</v>
          </cell>
          <cell r="ED99" t="str">
            <v>-</v>
          </cell>
          <cell r="EE99">
            <v>5</v>
          </cell>
          <cell r="EF99" t="str">
            <v>-</v>
          </cell>
          <cell r="EG99">
            <v>14</v>
          </cell>
        </row>
        <row r="100">
          <cell r="C100">
            <v>700000252</v>
          </cell>
          <cell r="D100" t="str">
            <v xml:space="preserve">SECTOR ARRAYAN MARIA </v>
          </cell>
          <cell r="E100">
            <v>2025</v>
          </cell>
          <cell r="F100">
            <v>202516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 t="str">
            <v>-</v>
          </cell>
          <cell r="BQ100" t="str">
            <v>-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 t="str">
            <v>-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 t="str">
            <v>-</v>
          </cell>
          <cell r="CN100" t="str">
            <v>-</v>
          </cell>
          <cell r="CO100" t="str">
            <v>-</v>
          </cell>
          <cell r="CP100" t="str">
            <v>-</v>
          </cell>
          <cell r="CQ100" t="str">
            <v>-</v>
          </cell>
          <cell r="CR100" t="str">
            <v>-</v>
          </cell>
          <cell r="CS100" t="str">
            <v>-</v>
          </cell>
          <cell r="CT100" t="str">
            <v>-</v>
          </cell>
          <cell r="CU100" t="str">
            <v>-</v>
          </cell>
          <cell r="CV100" t="str">
            <v>-</v>
          </cell>
          <cell r="CW100" t="str">
            <v>-</v>
          </cell>
          <cell r="CX100" t="str">
            <v>-</v>
          </cell>
          <cell r="CY100" t="str">
            <v>-</v>
          </cell>
          <cell r="CZ100" t="str">
            <v>-</v>
          </cell>
          <cell r="DA100" t="str">
            <v>-</v>
          </cell>
          <cell r="DB100" t="str">
            <v>-</v>
          </cell>
          <cell r="DC100" t="str">
            <v>-</v>
          </cell>
          <cell r="DD100" t="str">
            <v>-</v>
          </cell>
          <cell r="DE100" t="str">
            <v>-</v>
          </cell>
          <cell r="DF100" t="str">
            <v>-</v>
          </cell>
          <cell r="DG100" t="str">
            <v>-</v>
          </cell>
          <cell r="DH100" t="str">
            <v>-</v>
          </cell>
          <cell r="DI100" t="str">
            <v>-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 t="str">
            <v>-</v>
          </cell>
          <cell r="DX100" t="str">
            <v>-</v>
          </cell>
          <cell r="DY100" t="str">
            <v>-</v>
          </cell>
          <cell r="DZ100" t="str">
            <v>-</v>
          </cell>
          <cell r="EA100" t="str">
            <v>-</v>
          </cell>
          <cell r="EB100" t="str">
            <v>-</v>
          </cell>
          <cell r="EC100" t="str">
            <v>-</v>
          </cell>
          <cell r="ED100" t="str">
            <v>-</v>
          </cell>
          <cell r="EE100" t="str">
            <v>-</v>
          </cell>
          <cell r="EF100" t="str">
            <v>-</v>
          </cell>
          <cell r="EG100" t="str">
            <v>-</v>
          </cell>
        </row>
        <row r="101">
          <cell r="C101">
            <v>700000253</v>
          </cell>
          <cell r="D101" t="str">
            <v>SECTOR ALAMO LAURA</v>
          </cell>
          <cell r="E101">
            <v>2025</v>
          </cell>
          <cell r="F101">
            <v>202516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  <cell r="BC101" t="str">
            <v>-</v>
          </cell>
          <cell r="BD101" t="str">
            <v>-</v>
          </cell>
          <cell r="BE101" t="str">
            <v>-</v>
          </cell>
          <cell r="BF101" t="str">
            <v>-</v>
          </cell>
          <cell r="BG101" t="str">
            <v>-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 t="str">
            <v>-</v>
          </cell>
          <cell r="BO101" t="str">
            <v>-</v>
          </cell>
          <cell r="BP101" t="str">
            <v>-</v>
          </cell>
          <cell r="BQ101" t="str">
            <v>-</v>
          </cell>
          <cell r="BR101" t="str">
            <v>-</v>
          </cell>
          <cell r="BS101" t="str">
            <v>-</v>
          </cell>
          <cell r="BT101" t="str">
            <v>-</v>
          </cell>
          <cell r="BU101" t="str">
            <v>-</v>
          </cell>
          <cell r="BV101" t="str">
            <v>-</v>
          </cell>
          <cell r="BW101" t="str">
            <v>-</v>
          </cell>
          <cell r="BX101" t="str">
            <v>-</v>
          </cell>
          <cell r="BY101" t="str">
            <v>-</v>
          </cell>
          <cell r="BZ101" t="str">
            <v>-</v>
          </cell>
          <cell r="CA101" t="str">
            <v>-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 t="str">
            <v>-</v>
          </cell>
          <cell r="CN101" t="str">
            <v>-</v>
          </cell>
          <cell r="CO101" t="str">
            <v>-</v>
          </cell>
          <cell r="CP101" t="str">
            <v>-</v>
          </cell>
          <cell r="CQ101" t="str">
            <v>-</v>
          </cell>
          <cell r="CR101" t="str">
            <v>-</v>
          </cell>
          <cell r="CS101" t="str">
            <v>-</v>
          </cell>
          <cell r="CT101" t="str">
            <v>-</v>
          </cell>
          <cell r="CU101" t="str">
            <v>-</v>
          </cell>
          <cell r="CV101" t="str">
            <v>-</v>
          </cell>
          <cell r="CW101" t="str">
            <v>-</v>
          </cell>
          <cell r="CX101" t="str">
            <v>-</v>
          </cell>
          <cell r="CY101" t="str">
            <v>-</v>
          </cell>
          <cell r="CZ101" t="str">
            <v>-</v>
          </cell>
          <cell r="DA101" t="str">
            <v>-</v>
          </cell>
          <cell r="DB101" t="str">
            <v>-</v>
          </cell>
          <cell r="DC101" t="str">
            <v>-</v>
          </cell>
          <cell r="DD101" t="str">
            <v>-</v>
          </cell>
          <cell r="DE101" t="str">
            <v>-</v>
          </cell>
          <cell r="DF101" t="str">
            <v>-</v>
          </cell>
          <cell r="DG101" t="str">
            <v>-</v>
          </cell>
          <cell r="DH101" t="str">
            <v>-</v>
          </cell>
          <cell r="DI101" t="str">
            <v>-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 t="str">
            <v>-</v>
          </cell>
          <cell r="DX101" t="str">
            <v>-</v>
          </cell>
          <cell r="DY101" t="str">
            <v>-</v>
          </cell>
          <cell r="DZ101" t="str">
            <v>-</v>
          </cell>
          <cell r="EA101" t="str">
            <v>-</v>
          </cell>
          <cell r="EB101" t="str">
            <v>-</v>
          </cell>
          <cell r="EC101" t="str">
            <v>-</v>
          </cell>
          <cell r="ED101" t="str">
            <v>-</v>
          </cell>
          <cell r="EE101" t="str">
            <v>-</v>
          </cell>
          <cell r="EF101" t="str">
            <v>-</v>
          </cell>
          <cell r="EG101" t="str">
            <v>-</v>
          </cell>
        </row>
        <row r="102">
          <cell r="C102">
            <v>700000254</v>
          </cell>
          <cell r="D102" t="str">
            <v>SECTOR CREATIVIDAD YOMAIRA</v>
          </cell>
          <cell r="E102">
            <v>2025</v>
          </cell>
          <cell r="F102">
            <v>202516</v>
          </cell>
          <cell r="G102">
            <v>1219</v>
          </cell>
          <cell r="H102">
            <v>1233</v>
          </cell>
          <cell r="I102">
            <v>449</v>
          </cell>
          <cell r="J102" t="str">
            <v>-</v>
          </cell>
          <cell r="K102">
            <v>-13</v>
          </cell>
          <cell r="L102">
            <v>8</v>
          </cell>
          <cell r="M102">
            <v>724</v>
          </cell>
          <cell r="N102">
            <v>793</v>
          </cell>
          <cell r="O102">
            <v>0</v>
          </cell>
          <cell r="P102" t="str">
            <v>-</v>
          </cell>
          <cell r="Q102">
            <v>0</v>
          </cell>
          <cell r="R102" t="str">
            <v>-</v>
          </cell>
          <cell r="S102">
            <v>1</v>
          </cell>
          <cell r="T102" t="str">
            <v>-</v>
          </cell>
          <cell r="U102">
            <v>723</v>
          </cell>
          <cell r="V102" t="str">
            <v>-</v>
          </cell>
          <cell r="W102">
            <v>1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550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361</v>
          </cell>
          <cell r="AH102" t="str">
            <v>-</v>
          </cell>
          <cell r="AI102" t="str">
            <v>-</v>
          </cell>
          <cell r="AJ102" t="str">
            <v>-</v>
          </cell>
          <cell r="AK102">
            <v>174</v>
          </cell>
          <cell r="AL102" t="str">
            <v>-</v>
          </cell>
          <cell r="AM102">
            <v>59.392945036915499</v>
          </cell>
          <cell r="AN102">
            <v>63.8</v>
          </cell>
          <cell r="AO102">
            <v>187</v>
          </cell>
          <cell r="AP102" t="str">
            <v>-</v>
          </cell>
          <cell r="AQ102">
            <v>256</v>
          </cell>
          <cell r="AR102" t="str">
            <v>-</v>
          </cell>
          <cell r="AS102">
            <v>0</v>
          </cell>
          <cell r="AT102" t="str">
            <v>-</v>
          </cell>
          <cell r="AU102">
            <v>94</v>
          </cell>
          <cell r="AV102" t="str">
            <v>-</v>
          </cell>
          <cell r="AW102">
            <v>13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640</v>
          </cell>
          <cell r="BB102">
            <v>676</v>
          </cell>
          <cell r="BC102">
            <v>52.502050861361774</v>
          </cell>
          <cell r="BD102">
            <v>54.4</v>
          </cell>
          <cell r="BE102" t="str">
            <v>-</v>
          </cell>
          <cell r="BF102" t="str">
            <v>-</v>
          </cell>
          <cell r="BG102">
            <v>496946.58</v>
          </cell>
          <cell r="BH102">
            <v>535388</v>
          </cell>
          <cell r="BI102">
            <v>359789326.5</v>
          </cell>
          <cell r="BJ102">
            <v>424562426</v>
          </cell>
          <cell r="BK102">
            <v>359489364</v>
          </cell>
          <cell r="BL102" t="str">
            <v>-</v>
          </cell>
          <cell r="BM102">
            <v>299962.5</v>
          </cell>
          <cell r="BN102" t="str">
            <v>-</v>
          </cell>
          <cell r="BO102">
            <v>289262213.5</v>
          </cell>
          <cell r="BP102" t="str">
            <v>-</v>
          </cell>
          <cell r="BQ102">
            <v>299962.5</v>
          </cell>
          <cell r="BR102" t="str">
            <v>-</v>
          </cell>
          <cell r="BS102">
            <v>670</v>
          </cell>
          <cell r="BT102" t="str">
            <v>-</v>
          </cell>
          <cell r="BU102">
            <v>288962251</v>
          </cell>
          <cell r="BV102" t="str">
            <v>-</v>
          </cell>
          <cell r="BW102">
            <v>395</v>
          </cell>
          <cell r="BX102" t="str">
            <v>-</v>
          </cell>
          <cell r="BY102">
            <v>493</v>
          </cell>
          <cell r="BZ102" t="str">
            <v>-</v>
          </cell>
          <cell r="CA102">
            <v>61588434</v>
          </cell>
          <cell r="CB102" t="str">
            <v>-</v>
          </cell>
          <cell r="CC102">
            <v>445</v>
          </cell>
          <cell r="CD102" t="str">
            <v>-</v>
          </cell>
          <cell r="CE102">
            <v>346</v>
          </cell>
          <cell r="CF102" t="str">
            <v>-</v>
          </cell>
          <cell r="CG102">
            <v>0</v>
          </cell>
          <cell r="CH102" t="str">
            <v>-</v>
          </cell>
          <cell r="CI102">
            <v>105</v>
          </cell>
          <cell r="CJ102" t="str">
            <v>-</v>
          </cell>
          <cell r="CK102">
            <v>14</v>
          </cell>
          <cell r="CL102" t="str">
            <v>-</v>
          </cell>
          <cell r="CM102">
            <v>8938679</v>
          </cell>
          <cell r="CN102" t="str">
            <v>-</v>
          </cell>
          <cell r="CO102">
            <v>70527113</v>
          </cell>
          <cell r="CP102" t="str">
            <v>-</v>
          </cell>
          <cell r="CQ102">
            <v>0</v>
          </cell>
          <cell r="CR102" t="str">
            <v>-</v>
          </cell>
          <cell r="CS102">
            <v>-2</v>
          </cell>
          <cell r="CT102" t="str">
            <v>-</v>
          </cell>
          <cell r="CU102">
            <v>257</v>
          </cell>
          <cell r="CV102">
            <v>214</v>
          </cell>
          <cell r="CW102">
            <v>158</v>
          </cell>
          <cell r="CX102">
            <v>168</v>
          </cell>
          <cell r="CY102">
            <v>80</v>
          </cell>
          <cell r="CZ102">
            <v>79</v>
          </cell>
          <cell r="DA102">
            <v>75</v>
          </cell>
          <cell r="DB102">
            <v>62</v>
          </cell>
          <cell r="DC102">
            <v>53</v>
          </cell>
          <cell r="DD102">
            <v>45</v>
          </cell>
          <cell r="DE102">
            <v>56</v>
          </cell>
          <cell r="DF102">
            <v>49</v>
          </cell>
          <cell r="DG102">
            <v>184</v>
          </cell>
          <cell r="DH102">
            <v>156</v>
          </cell>
          <cell r="DI102">
            <v>48</v>
          </cell>
          <cell r="DJ102" t="str">
            <v>-</v>
          </cell>
          <cell r="DK102">
            <v>384</v>
          </cell>
          <cell r="DL102" t="str">
            <v>-</v>
          </cell>
          <cell r="DM102">
            <v>386</v>
          </cell>
          <cell r="DN102" t="str">
            <v>-</v>
          </cell>
          <cell r="DO102">
            <v>331</v>
          </cell>
          <cell r="DP102" t="str">
            <v>-</v>
          </cell>
          <cell r="DQ102">
            <v>0</v>
          </cell>
          <cell r="DR102" t="str">
            <v>-</v>
          </cell>
          <cell r="DS102">
            <v>104</v>
          </cell>
          <cell r="DT102" t="str">
            <v>-</v>
          </cell>
          <cell r="DU102">
            <v>14</v>
          </cell>
          <cell r="DV102" t="str">
            <v>-</v>
          </cell>
          <cell r="DW102">
            <v>0</v>
          </cell>
          <cell r="DX102" t="str">
            <v>-</v>
          </cell>
          <cell r="DY102">
            <v>55</v>
          </cell>
          <cell r="DZ102">
            <v>60</v>
          </cell>
          <cell r="EA102">
            <v>29</v>
          </cell>
          <cell r="EB102" t="str">
            <v>-</v>
          </cell>
          <cell r="EC102">
            <v>57.999999999999993</v>
          </cell>
          <cell r="ED102" t="str">
            <v>-</v>
          </cell>
          <cell r="EE102">
            <v>7</v>
          </cell>
          <cell r="EF102" t="str">
            <v>-</v>
          </cell>
          <cell r="EG102">
            <v>29</v>
          </cell>
        </row>
        <row r="103">
          <cell r="C103">
            <v>700000255</v>
          </cell>
          <cell r="D103" t="str">
            <v xml:space="preserve">SECTOR CEIBA DEYSI </v>
          </cell>
          <cell r="E103">
            <v>2025</v>
          </cell>
          <cell r="F103">
            <v>202516</v>
          </cell>
          <cell r="G103">
            <v>1698</v>
          </cell>
          <cell r="H103">
            <v>1760</v>
          </cell>
          <cell r="I103">
            <v>581</v>
          </cell>
          <cell r="J103" t="str">
            <v>-</v>
          </cell>
          <cell r="K103">
            <v>-84</v>
          </cell>
          <cell r="L103">
            <v>5</v>
          </cell>
          <cell r="M103">
            <v>507</v>
          </cell>
          <cell r="N103">
            <v>1133</v>
          </cell>
          <cell r="O103">
            <v>0</v>
          </cell>
          <cell r="P103" t="str">
            <v>-</v>
          </cell>
          <cell r="Q103">
            <v>0</v>
          </cell>
          <cell r="R103" t="str">
            <v>-</v>
          </cell>
          <cell r="S103">
            <v>0</v>
          </cell>
          <cell r="T103" t="str">
            <v>-</v>
          </cell>
          <cell r="U103">
            <v>507</v>
          </cell>
          <cell r="V103" t="str">
            <v>-</v>
          </cell>
          <cell r="W103">
            <v>0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401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230</v>
          </cell>
          <cell r="AH103" t="str">
            <v>-</v>
          </cell>
          <cell r="AI103" t="str">
            <v>-</v>
          </cell>
          <cell r="AJ103" t="str">
            <v>-</v>
          </cell>
          <cell r="AK103">
            <v>106</v>
          </cell>
          <cell r="AL103" t="str">
            <v>-</v>
          </cell>
          <cell r="AM103">
            <v>29.858657243816257</v>
          </cell>
          <cell r="AN103">
            <v>63.4</v>
          </cell>
          <cell r="AO103">
            <v>124</v>
          </cell>
          <cell r="AP103" t="str">
            <v>-</v>
          </cell>
          <cell r="AQ103">
            <v>171</v>
          </cell>
          <cell r="AR103" t="str">
            <v>-</v>
          </cell>
          <cell r="AS103">
            <v>0</v>
          </cell>
          <cell r="AT103" t="str">
            <v>-</v>
          </cell>
          <cell r="AU103">
            <v>86</v>
          </cell>
          <cell r="AV103" t="str">
            <v>-</v>
          </cell>
          <cell r="AW103">
            <v>20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467</v>
          </cell>
          <cell r="BB103">
            <v>988</v>
          </cell>
          <cell r="BC103">
            <v>27.502944640753828</v>
          </cell>
          <cell r="BD103">
            <v>55.3</v>
          </cell>
          <cell r="BE103" t="str">
            <v>-</v>
          </cell>
          <cell r="BF103" t="str">
            <v>-</v>
          </cell>
          <cell r="BG103">
            <v>520710.31</v>
          </cell>
          <cell r="BH103">
            <v>504162</v>
          </cell>
          <cell r="BI103">
            <v>264000126</v>
          </cell>
          <cell r="BJ103">
            <v>571215060</v>
          </cell>
          <cell r="BK103">
            <v>264000126</v>
          </cell>
          <cell r="BL103" t="str">
            <v>-</v>
          </cell>
          <cell r="BM103">
            <v>0</v>
          </cell>
          <cell r="BN103" t="str">
            <v>-</v>
          </cell>
          <cell r="BO103">
            <v>233959338</v>
          </cell>
          <cell r="BP103" t="str">
            <v>-</v>
          </cell>
          <cell r="BQ103">
            <v>0</v>
          </cell>
          <cell r="BR103" t="str">
            <v>-</v>
          </cell>
          <cell r="BS103">
            <v>489</v>
          </cell>
          <cell r="BT103" t="str">
            <v>-</v>
          </cell>
          <cell r="BU103">
            <v>233959338</v>
          </cell>
          <cell r="BV103" t="str">
            <v>-</v>
          </cell>
          <cell r="BW103">
            <v>191</v>
          </cell>
          <cell r="BX103" t="str">
            <v>-</v>
          </cell>
          <cell r="BY103">
            <v>634</v>
          </cell>
          <cell r="BZ103" t="str">
            <v>-</v>
          </cell>
          <cell r="CA103">
            <v>24906336</v>
          </cell>
          <cell r="CB103" t="str">
            <v>-</v>
          </cell>
          <cell r="CC103">
            <v>684</v>
          </cell>
          <cell r="CD103" t="str">
            <v>-</v>
          </cell>
          <cell r="CE103">
            <v>442</v>
          </cell>
          <cell r="CF103" t="str">
            <v>-</v>
          </cell>
          <cell r="CG103">
            <v>0</v>
          </cell>
          <cell r="CH103" t="str">
            <v>-</v>
          </cell>
          <cell r="CI103">
            <v>141</v>
          </cell>
          <cell r="CJ103" t="str">
            <v>-</v>
          </cell>
          <cell r="CK103">
            <v>23</v>
          </cell>
          <cell r="CL103" t="str">
            <v>-</v>
          </cell>
          <cell r="CM103">
            <v>5134452</v>
          </cell>
          <cell r="CN103" t="str">
            <v>-</v>
          </cell>
          <cell r="CO103">
            <v>30040788</v>
          </cell>
          <cell r="CP103" t="str">
            <v>-</v>
          </cell>
          <cell r="CQ103">
            <v>0</v>
          </cell>
          <cell r="CR103" t="str">
            <v>-</v>
          </cell>
          <cell r="CS103">
            <v>-56</v>
          </cell>
          <cell r="CT103" t="str">
            <v>-</v>
          </cell>
          <cell r="CU103">
            <v>712</v>
          </cell>
          <cell r="CV103">
            <v>340</v>
          </cell>
          <cell r="CW103">
            <v>328</v>
          </cell>
          <cell r="CX103">
            <v>235</v>
          </cell>
          <cell r="CY103">
            <v>151</v>
          </cell>
          <cell r="CZ103">
            <v>95</v>
          </cell>
          <cell r="DA103">
            <v>106</v>
          </cell>
          <cell r="DB103">
            <v>78</v>
          </cell>
          <cell r="DC103">
            <v>52</v>
          </cell>
          <cell r="DD103">
            <v>45</v>
          </cell>
          <cell r="DE103">
            <v>68</v>
          </cell>
          <cell r="DF103">
            <v>59</v>
          </cell>
          <cell r="DG103">
            <v>226</v>
          </cell>
          <cell r="DH103">
            <v>182</v>
          </cell>
          <cell r="DI103">
            <v>13</v>
          </cell>
          <cell r="DJ103" t="str">
            <v>-</v>
          </cell>
          <cell r="DK103">
            <v>506</v>
          </cell>
          <cell r="DL103" t="str">
            <v>-</v>
          </cell>
          <cell r="DM103">
            <v>611</v>
          </cell>
          <cell r="DN103" t="str">
            <v>-</v>
          </cell>
          <cell r="DO103">
            <v>420</v>
          </cell>
          <cell r="DP103" t="str">
            <v>-</v>
          </cell>
          <cell r="DQ103">
            <v>0</v>
          </cell>
          <cell r="DR103" t="str">
            <v>-</v>
          </cell>
          <cell r="DS103">
            <v>138</v>
          </cell>
          <cell r="DT103" t="str">
            <v>-</v>
          </cell>
          <cell r="DU103">
            <v>23</v>
          </cell>
          <cell r="DV103" t="str">
            <v>-</v>
          </cell>
          <cell r="DW103">
            <v>0</v>
          </cell>
          <cell r="DX103" t="str">
            <v>-</v>
          </cell>
          <cell r="DY103">
            <v>14</v>
          </cell>
          <cell r="DZ103">
            <v>74</v>
          </cell>
          <cell r="EA103">
            <v>33</v>
          </cell>
          <cell r="EB103" t="str">
            <v>-</v>
          </cell>
          <cell r="EC103">
            <v>50</v>
          </cell>
          <cell r="ED103" t="str">
            <v>-</v>
          </cell>
          <cell r="EE103">
            <v>1</v>
          </cell>
          <cell r="EF103" t="str">
            <v>-</v>
          </cell>
          <cell r="EG103">
            <v>26</v>
          </cell>
        </row>
        <row r="104">
          <cell r="C104">
            <v>700000256</v>
          </cell>
          <cell r="D104" t="str">
            <v>SECTOR FANDANGO LUISA</v>
          </cell>
          <cell r="E104">
            <v>2025</v>
          </cell>
          <cell r="F104">
            <v>202516</v>
          </cell>
          <cell r="G104">
            <v>1463</v>
          </cell>
          <cell r="H104">
            <v>1619</v>
          </cell>
          <cell r="I104">
            <v>637</v>
          </cell>
          <cell r="J104" t="str">
            <v>-</v>
          </cell>
          <cell r="K104">
            <v>-38</v>
          </cell>
          <cell r="L104">
            <v>9</v>
          </cell>
          <cell r="M104">
            <v>633</v>
          </cell>
          <cell r="N104">
            <v>952</v>
          </cell>
          <cell r="O104">
            <v>0</v>
          </cell>
          <cell r="P104" t="str">
            <v>-</v>
          </cell>
          <cell r="Q104">
            <v>0</v>
          </cell>
          <cell r="R104" t="str">
            <v>-</v>
          </cell>
          <cell r="S104">
            <v>7</v>
          </cell>
          <cell r="T104" t="str">
            <v>-</v>
          </cell>
          <cell r="U104">
            <v>630</v>
          </cell>
          <cell r="V104" t="str">
            <v>-</v>
          </cell>
          <cell r="W104">
            <v>3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539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238</v>
          </cell>
          <cell r="AH104" t="str">
            <v>-</v>
          </cell>
          <cell r="AI104" t="str">
            <v>-</v>
          </cell>
          <cell r="AJ104" t="str">
            <v>-</v>
          </cell>
          <cell r="AK104">
            <v>94</v>
          </cell>
          <cell r="AL104" t="str">
            <v>-</v>
          </cell>
          <cell r="AM104">
            <v>43.26725905673274</v>
          </cell>
          <cell r="AN104">
            <v>63</v>
          </cell>
          <cell r="AO104">
            <v>144</v>
          </cell>
          <cell r="AP104" t="str">
            <v>-</v>
          </cell>
          <cell r="AQ104">
            <v>248</v>
          </cell>
          <cell r="AR104" t="str">
            <v>-</v>
          </cell>
          <cell r="AS104">
            <v>0</v>
          </cell>
          <cell r="AT104" t="str">
            <v>-</v>
          </cell>
          <cell r="AU104">
            <v>131</v>
          </cell>
          <cell r="AV104" t="str">
            <v>-</v>
          </cell>
          <cell r="AW104">
            <v>16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554</v>
          </cell>
          <cell r="BB104">
            <v>817</v>
          </cell>
          <cell r="BC104">
            <v>37.867395762132602</v>
          </cell>
          <cell r="BD104">
            <v>54.1</v>
          </cell>
          <cell r="BE104" t="str">
            <v>-</v>
          </cell>
          <cell r="BF104" t="str">
            <v>-</v>
          </cell>
          <cell r="BG104">
            <v>565701.23</v>
          </cell>
          <cell r="BH104">
            <v>558869</v>
          </cell>
          <cell r="BI104">
            <v>358088881.5</v>
          </cell>
          <cell r="BJ104">
            <v>532043743</v>
          </cell>
          <cell r="BK104">
            <v>356352939</v>
          </cell>
          <cell r="BL104" t="str">
            <v>-</v>
          </cell>
          <cell r="BM104">
            <v>1735942.5</v>
          </cell>
          <cell r="BN104" t="str">
            <v>-</v>
          </cell>
          <cell r="BO104">
            <v>301760235.5</v>
          </cell>
          <cell r="BP104" t="str">
            <v>-</v>
          </cell>
          <cell r="BQ104">
            <v>1735942.5</v>
          </cell>
          <cell r="BR104" t="str">
            <v>-</v>
          </cell>
          <cell r="BS104">
            <v>615</v>
          </cell>
          <cell r="BT104" t="str">
            <v>-</v>
          </cell>
          <cell r="BU104">
            <v>300024293</v>
          </cell>
          <cell r="BV104" t="str">
            <v>-</v>
          </cell>
          <cell r="BW104">
            <v>335</v>
          </cell>
          <cell r="BX104" t="str">
            <v>-</v>
          </cell>
          <cell r="BY104">
            <v>541</v>
          </cell>
          <cell r="BZ104" t="str">
            <v>-</v>
          </cell>
          <cell r="CA104">
            <v>48028391</v>
          </cell>
          <cell r="CB104" t="str">
            <v>-</v>
          </cell>
          <cell r="CC104">
            <v>503</v>
          </cell>
          <cell r="CD104" t="str">
            <v>-</v>
          </cell>
          <cell r="CE104">
            <v>484</v>
          </cell>
          <cell r="CF104" t="str">
            <v>-</v>
          </cell>
          <cell r="CG104">
            <v>0</v>
          </cell>
          <cell r="CH104" t="str">
            <v>-</v>
          </cell>
          <cell r="CI104">
            <v>175</v>
          </cell>
          <cell r="CJ104" t="str">
            <v>-</v>
          </cell>
          <cell r="CK104">
            <v>17</v>
          </cell>
          <cell r="CL104" t="str">
            <v>-</v>
          </cell>
          <cell r="CM104">
            <v>8300255</v>
          </cell>
          <cell r="CN104" t="str">
            <v>-</v>
          </cell>
          <cell r="CO104">
            <v>56328646</v>
          </cell>
          <cell r="CP104" t="str">
            <v>-</v>
          </cell>
          <cell r="CQ104">
            <v>0</v>
          </cell>
          <cell r="CR104" t="str">
            <v>-</v>
          </cell>
          <cell r="CS104">
            <v>-46</v>
          </cell>
          <cell r="CT104" t="str">
            <v>-</v>
          </cell>
          <cell r="CU104">
            <v>429</v>
          </cell>
          <cell r="CV104">
            <v>253</v>
          </cell>
          <cell r="CW104">
            <v>253</v>
          </cell>
          <cell r="CX104">
            <v>209</v>
          </cell>
          <cell r="CY104">
            <v>148</v>
          </cell>
          <cell r="CZ104">
            <v>106</v>
          </cell>
          <cell r="DA104">
            <v>90</v>
          </cell>
          <cell r="DB104">
            <v>100</v>
          </cell>
          <cell r="DC104">
            <v>89</v>
          </cell>
          <cell r="DD104">
            <v>73</v>
          </cell>
          <cell r="DE104">
            <v>78</v>
          </cell>
          <cell r="DF104">
            <v>61</v>
          </cell>
          <cell r="DG104">
            <v>257</v>
          </cell>
          <cell r="DH104">
            <v>234</v>
          </cell>
          <cell r="DI104">
            <v>24</v>
          </cell>
          <cell r="DJ104" t="str">
            <v>-</v>
          </cell>
          <cell r="DK104">
            <v>397</v>
          </cell>
          <cell r="DL104" t="str">
            <v>-</v>
          </cell>
          <cell r="DM104">
            <v>429</v>
          </cell>
          <cell r="DN104" t="str">
            <v>-</v>
          </cell>
          <cell r="DO104">
            <v>449</v>
          </cell>
          <cell r="DP104" t="str">
            <v>-</v>
          </cell>
          <cell r="DQ104">
            <v>0</v>
          </cell>
          <cell r="DR104" t="str">
            <v>-</v>
          </cell>
          <cell r="DS104">
            <v>171</v>
          </cell>
          <cell r="DT104" t="str">
            <v>-</v>
          </cell>
          <cell r="DU104">
            <v>17</v>
          </cell>
          <cell r="DV104" t="str">
            <v>-</v>
          </cell>
          <cell r="DW104">
            <v>0</v>
          </cell>
          <cell r="DX104" t="str">
            <v>-</v>
          </cell>
          <cell r="DY104">
            <v>32</v>
          </cell>
          <cell r="DZ104">
            <v>65</v>
          </cell>
          <cell r="EA104">
            <v>24</v>
          </cell>
          <cell r="EB104" t="str">
            <v>-</v>
          </cell>
          <cell r="EC104">
            <v>28.915662650602407</v>
          </cell>
          <cell r="ED104" t="str">
            <v>-</v>
          </cell>
          <cell r="EE104">
            <v>8</v>
          </cell>
          <cell r="EF104" t="str">
            <v>-</v>
          </cell>
          <cell r="EG104">
            <v>47</v>
          </cell>
        </row>
        <row r="105">
          <cell r="C105">
            <v>700000258</v>
          </cell>
          <cell r="D105" t="str">
            <v>SECTOR FAUNA HERCILIA</v>
          </cell>
          <cell r="E105">
            <v>2025</v>
          </cell>
          <cell r="F105">
            <v>202516</v>
          </cell>
          <cell r="G105">
            <v>2338</v>
          </cell>
          <cell r="H105">
            <v>2237</v>
          </cell>
          <cell r="I105">
            <v>947</v>
          </cell>
          <cell r="J105" t="str">
            <v>-</v>
          </cell>
          <cell r="K105">
            <v>-1</v>
          </cell>
          <cell r="L105">
            <v>7</v>
          </cell>
          <cell r="M105">
            <v>1486</v>
          </cell>
          <cell r="N105">
            <v>1519</v>
          </cell>
          <cell r="O105">
            <v>0</v>
          </cell>
          <cell r="P105" t="str">
            <v>-</v>
          </cell>
          <cell r="Q105">
            <v>0</v>
          </cell>
          <cell r="R105" t="str">
            <v>-</v>
          </cell>
          <cell r="S105">
            <v>4</v>
          </cell>
          <cell r="T105" t="str">
            <v>-</v>
          </cell>
          <cell r="U105">
            <v>1484</v>
          </cell>
          <cell r="V105" t="str">
            <v>-</v>
          </cell>
          <cell r="W105">
            <v>2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1166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732</v>
          </cell>
          <cell r="AH105" t="str">
            <v>-</v>
          </cell>
          <cell r="AI105" t="str">
            <v>-</v>
          </cell>
          <cell r="AJ105" t="str">
            <v>-</v>
          </cell>
          <cell r="AK105">
            <v>320</v>
          </cell>
          <cell r="AL105" t="str">
            <v>-</v>
          </cell>
          <cell r="AM105">
            <v>63.558597091531219</v>
          </cell>
          <cell r="AN105">
            <v>64.7</v>
          </cell>
          <cell r="AO105">
            <v>412</v>
          </cell>
          <cell r="AP105" t="str">
            <v>-</v>
          </cell>
          <cell r="AQ105">
            <v>502</v>
          </cell>
          <cell r="AR105" t="str">
            <v>-</v>
          </cell>
          <cell r="AS105">
            <v>0</v>
          </cell>
          <cell r="AT105" t="str">
            <v>-</v>
          </cell>
          <cell r="AU105">
            <v>219</v>
          </cell>
          <cell r="AV105" t="str">
            <v>-</v>
          </cell>
          <cell r="AW105">
            <v>33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1296</v>
          </cell>
          <cell r="BB105">
            <v>1337</v>
          </cell>
          <cell r="BC105">
            <v>55.43199315654406</v>
          </cell>
          <cell r="BD105">
            <v>57</v>
          </cell>
          <cell r="BE105" t="str">
            <v>-</v>
          </cell>
          <cell r="BF105" t="str">
            <v>-</v>
          </cell>
          <cell r="BG105">
            <v>531046.97</v>
          </cell>
          <cell r="BH105">
            <v>578657</v>
          </cell>
          <cell r="BI105">
            <v>789135790.5</v>
          </cell>
          <cell r="BJ105">
            <v>878979681</v>
          </cell>
          <cell r="BK105">
            <v>788401297</v>
          </cell>
          <cell r="BL105" t="str">
            <v>-</v>
          </cell>
          <cell r="BM105">
            <v>734493.5</v>
          </cell>
          <cell r="BN105" t="str">
            <v>-</v>
          </cell>
          <cell r="BO105">
            <v>658934909.5</v>
          </cell>
          <cell r="BP105" t="str">
            <v>-</v>
          </cell>
          <cell r="BQ105">
            <v>734493.5</v>
          </cell>
          <cell r="BR105" t="str">
            <v>-</v>
          </cell>
          <cell r="BS105">
            <v>1375</v>
          </cell>
          <cell r="BT105" t="str">
            <v>-</v>
          </cell>
          <cell r="BU105">
            <v>658200416</v>
          </cell>
          <cell r="BV105" t="str">
            <v>-</v>
          </cell>
          <cell r="BW105">
            <v>810</v>
          </cell>
          <cell r="BX105" t="str">
            <v>-</v>
          </cell>
          <cell r="BY105">
            <v>749</v>
          </cell>
          <cell r="BZ105" t="str">
            <v>-</v>
          </cell>
          <cell r="CA105">
            <v>114380766</v>
          </cell>
          <cell r="CB105" t="str">
            <v>-</v>
          </cell>
          <cell r="CC105">
            <v>863</v>
          </cell>
          <cell r="CD105" t="str">
            <v>-</v>
          </cell>
          <cell r="CE105">
            <v>726</v>
          </cell>
          <cell r="CF105" t="str">
            <v>-</v>
          </cell>
          <cell r="CG105">
            <v>0</v>
          </cell>
          <cell r="CH105" t="str">
            <v>-</v>
          </cell>
          <cell r="CI105">
            <v>247</v>
          </cell>
          <cell r="CJ105" t="str">
            <v>-</v>
          </cell>
          <cell r="CK105">
            <v>34</v>
          </cell>
          <cell r="CL105" t="str">
            <v>-</v>
          </cell>
          <cell r="CM105">
            <v>15820115</v>
          </cell>
          <cell r="CN105" t="str">
            <v>-</v>
          </cell>
          <cell r="CO105">
            <v>130200881</v>
          </cell>
          <cell r="CP105" t="str">
            <v>-</v>
          </cell>
          <cell r="CQ105">
            <v>0</v>
          </cell>
          <cell r="CR105" t="str">
            <v>-</v>
          </cell>
          <cell r="CS105">
            <v>40</v>
          </cell>
          <cell r="CT105" t="str">
            <v>-</v>
          </cell>
          <cell r="CU105">
            <v>400</v>
          </cell>
          <cell r="CV105">
            <v>369</v>
          </cell>
          <cell r="CW105">
            <v>300</v>
          </cell>
          <cell r="CX105">
            <v>299</v>
          </cell>
          <cell r="CY105">
            <v>152</v>
          </cell>
          <cell r="CZ105">
            <v>144</v>
          </cell>
          <cell r="DA105">
            <v>140</v>
          </cell>
          <cell r="DB105">
            <v>133</v>
          </cell>
          <cell r="DC105">
            <v>73</v>
          </cell>
          <cell r="DD105">
            <v>83</v>
          </cell>
          <cell r="DE105">
            <v>68</v>
          </cell>
          <cell r="DF105">
            <v>65</v>
          </cell>
          <cell r="DG105">
            <v>281</v>
          </cell>
          <cell r="DH105">
            <v>281</v>
          </cell>
          <cell r="DI105">
            <v>96</v>
          </cell>
          <cell r="DJ105" t="str">
            <v>-</v>
          </cell>
          <cell r="DK105">
            <v>635</v>
          </cell>
          <cell r="DL105" t="str">
            <v>-</v>
          </cell>
          <cell r="DM105">
            <v>756</v>
          </cell>
          <cell r="DN105" t="str">
            <v>-</v>
          </cell>
          <cell r="DO105">
            <v>671</v>
          </cell>
          <cell r="DP105" t="str">
            <v>-</v>
          </cell>
          <cell r="DQ105">
            <v>0</v>
          </cell>
          <cell r="DR105" t="str">
            <v>-</v>
          </cell>
          <cell r="DS105">
            <v>242</v>
          </cell>
          <cell r="DT105" t="str">
            <v>-</v>
          </cell>
          <cell r="DU105">
            <v>34</v>
          </cell>
          <cell r="DV105" t="str">
            <v>-</v>
          </cell>
          <cell r="DW105">
            <v>0</v>
          </cell>
          <cell r="DX105" t="str">
            <v>-</v>
          </cell>
          <cell r="DY105">
            <v>109</v>
          </cell>
          <cell r="DZ105">
            <v>101</v>
          </cell>
          <cell r="EA105">
            <v>61</v>
          </cell>
          <cell r="EB105" t="str">
            <v>-</v>
          </cell>
          <cell r="EC105">
            <v>66.304347826086953</v>
          </cell>
          <cell r="ED105" t="str">
            <v>-</v>
          </cell>
          <cell r="EE105">
            <v>13</v>
          </cell>
          <cell r="EF105" t="str">
            <v>-</v>
          </cell>
          <cell r="EG105">
            <v>81</v>
          </cell>
        </row>
        <row r="106">
          <cell r="C106">
            <v>700000260</v>
          </cell>
          <cell r="D106" t="str">
            <v>SECTOR CANTO MILENA</v>
          </cell>
          <cell r="E106">
            <v>2025</v>
          </cell>
          <cell r="F106">
            <v>202516</v>
          </cell>
          <cell r="G106">
            <v>0</v>
          </cell>
          <cell r="H106" t="str">
            <v>-</v>
          </cell>
          <cell r="I106">
            <v>0</v>
          </cell>
          <cell r="J106" t="str">
            <v>-</v>
          </cell>
          <cell r="K106">
            <v>0</v>
          </cell>
          <cell r="L106" t="str">
            <v>-</v>
          </cell>
          <cell r="M106">
            <v>0</v>
          </cell>
          <cell r="N106" t="str">
            <v>-</v>
          </cell>
          <cell r="O106">
            <v>0</v>
          </cell>
          <cell r="P106" t="str">
            <v>-</v>
          </cell>
          <cell r="Q106">
            <v>0</v>
          </cell>
          <cell r="R106" t="str">
            <v>-</v>
          </cell>
          <cell r="S106">
            <v>0</v>
          </cell>
          <cell r="T106" t="str">
            <v>-</v>
          </cell>
          <cell r="U106">
            <v>0</v>
          </cell>
          <cell r="V106" t="str">
            <v>-</v>
          </cell>
          <cell r="W106">
            <v>0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0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0</v>
          </cell>
          <cell r="AH106" t="str">
            <v>-</v>
          </cell>
          <cell r="AI106" t="str">
            <v>-</v>
          </cell>
          <cell r="AJ106" t="str">
            <v>-</v>
          </cell>
          <cell r="AK106">
            <v>0</v>
          </cell>
          <cell r="AL106" t="str">
            <v>-</v>
          </cell>
          <cell r="AM106">
            <v>0</v>
          </cell>
          <cell r="AN106" t="str">
            <v>-</v>
          </cell>
          <cell r="AO106">
            <v>0</v>
          </cell>
          <cell r="AP106" t="str">
            <v>-</v>
          </cell>
          <cell r="AQ106">
            <v>0</v>
          </cell>
          <cell r="AR106" t="str">
            <v>-</v>
          </cell>
          <cell r="AS106">
            <v>0</v>
          </cell>
          <cell r="AT106" t="str">
            <v>-</v>
          </cell>
          <cell r="AU106">
            <v>0</v>
          </cell>
          <cell r="AV106" t="str">
            <v>-</v>
          </cell>
          <cell r="AW106">
            <v>0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0</v>
          </cell>
          <cell r="BB106" t="str">
            <v>-</v>
          </cell>
          <cell r="BC106">
            <v>0</v>
          </cell>
          <cell r="BD106" t="str">
            <v>-</v>
          </cell>
          <cell r="BE106" t="str">
            <v>-</v>
          </cell>
          <cell r="BF106" t="str">
            <v>-</v>
          </cell>
          <cell r="BG106">
            <v>0</v>
          </cell>
          <cell r="BH106" t="str">
            <v>-</v>
          </cell>
          <cell r="BI106">
            <v>0</v>
          </cell>
          <cell r="BJ106" t="str">
            <v>-</v>
          </cell>
          <cell r="BK106">
            <v>0</v>
          </cell>
          <cell r="BL106" t="str">
            <v>-</v>
          </cell>
          <cell r="BM106">
            <v>0</v>
          </cell>
          <cell r="BN106" t="str">
            <v>-</v>
          </cell>
          <cell r="BO106">
            <v>0</v>
          </cell>
          <cell r="BP106" t="str">
            <v>-</v>
          </cell>
          <cell r="BQ106">
            <v>0</v>
          </cell>
          <cell r="BR106" t="str">
            <v>-</v>
          </cell>
          <cell r="BS106">
            <v>0</v>
          </cell>
          <cell r="BT106" t="str">
            <v>-</v>
          </cell>
          <cell r="BU106">
            <v>0</v>
          </cell>
          <cell r="BV106" t="str">
            <v>-</v>
          </cell>
          <cell r="BW106">
            <v>0</v>
          </cell>
          <cell r="BX106" t="str">
            <v>-</v>
          </cell>
          <cell r="BY106">
            <v>0</v>
          </cell>
          <cell r="BZ106" t="str">
            <v>-</v>
          </cell>
          <cell r="CA106">
            <v>0</v>
          </cell>
          <cell r="CB106" t="str">
            <v>-</v>
          </cell>
          <cell r="CC106">
            <v>0</v>
          </cell>
          <cell r="CD106" t="str">
            <v>-</v>
          </cell>
          <cell r="CE106">
            <v>0</v>
          </cell>
          <cell r="CF106" t="str">
            <v>-</v>
          </cell>
          <cell r="CG106">
            <v>0</v>
          </cell>
          <cell r="CH106" t="str">
            <v>-</v>
          </cell>
          <cell r="CI106">
            <v>0</v>
          </cell>
          <cell r="CJ106" t="str">
            <v>-</v>
          </cell>
          <cell r="CK106">
            <v>0</v>
          </cell>
          <cell r="CL106" t="str">
            <v>-</v>
          </cell>
          <cell r="CM106">
            <v>0</v>
          </cell>
          <cell r="CN106" t="str">
            <v>-</v>
          </cell>
          <cell r="CO106">
            <v>0</v>
          </cell>
          <cell r="CP106" t="str">
            <v>-</v>
          </cell>
          <cell r="CQ106">
            <v>0</v>
          </cell>
          <cell r="CR106" t="str">
            <v>-</v>
          </cell>
          <cell r="CS106">
            <v>0</v>
          </cell>
          <cell r="CT106" t="str">
            <v>-</v>
          </cell>
          <cell r="CU106">
            <v>0</v>
          </cell>
          <cell r="CV106" t="str">
            <v>-</v>
          </cell>
          <cell r="CW106">
            <v>0</v>
          </cell>
          <cell r="CX106" t="str">
            <v>-</v>
          </cell>
          <cell r="CY106">
            <v>0</v>
          </cell>
          <cell r="CZ106" t="str">
            <v>-</v>
          </cell>
          <cell r="DA106">
            <v>0</v>
          </cell>
          <cell r="DB106" t="str">
            <v>-</v>
          </cell>
          <cell r="DC106">
            <v>0</v>
          </cell>
          <cell r="DD106" t="str">
            <v>-</v>
          </cell>
          <cell r="DE106">
            <v>0</v>
          </cell>
          <cell r="DF106" t="str">
            <v>-</v>
          </cell>
          <cell r="DG106">
            <v>0</v>
          </cell>
          <cell r="DH106" t="str">
            <v>-</v>
          </cell>
          <cell r="DI106">
            <v>0</v>
          </cell>
          <cell r="DJ106" t="str">
            <v>-</v>
          </cell>
          <cell r="DK106">
            <v>0</v>
          </cell>
          <cell r="DL106" t="str">
            <v>-</v>
          </cell>
          <cell r="DM106">
            <v>0</v>
          </cell>
          <cell r="DN106" t="str">
            <v>-</v>
          </cell>
          <cell r="DO106">
            <v>0</v>
          </cell>
          <cell r="DP106" t="str">
            <v>-</v>
          </cell>
          <cell r="DQ106">
            <v>0</v>
          </cell>
          <cell r="DR106" t="str">
            <v>-</v>
          </cell>
          <cell r="DS106">
            <v>0</v>
          </cell>
          <cell r="DT106" t="str">
            <v>-</v>
          </cell>
          <cell r="DU106">
            <v>0</v>
          </cell>
          <cell r="DV106" t="str">
            <v>-</v>
          </cell>
          <cell r="DW106">
            <v>0</v>
          </cell>
          <cell r="DX106" t="str">
            <v>-</v>
          </cell>
          <cell r="DY106">
            <v>0</v>
          </cell>
          <cell r="DZ106" t="str">
            <v>-</v>
          </cell>
          <cell r="EA106">
            <v>0</v>
          </cell>
          <cell r="EB106" t="str">
            <v>-</v>
          </cell>
          <cell r="EC106">
            <v>0</v>
          </cell>
          <cell r="ED106" t="str">
            <v>-</v>
          </cell>
          <cell r="EE106">
            <v>0</v>
          </cell>
          <cell r="EF106" t="str">
            <v>-</v>
          </cell>
          <cell r="EG106">
            <v>0</v>
          </cell>
        </row>
        <row r="107">
          <cell r="C107">
            <v>700000261</v>
          </cell>
          <cell r="D107" t="str">
            <v>SECTOR PAYANÉS JULIANA</v>
          </cell>
          <cell r="E107">
            <v>2025</v>
          </cell>
          <cell r="F107">
            <v>202516</v>
          </cell>
          <cell r="G107">
            <v>1959</v>
          </cell>
          <cell r="H107">
            <v>1954</v>
          </cell>
          <cell r="I107">
            <v>721</v>
          </cell>
          <cell r="J107" t="str">
            <v>-</v>
          </cell>
          <cell r="K107">
            <v>-99</v>
          </cell>
          <cell r="L107">
            <v>8</v>
          </cell>
          <cell r="M107">
            <v>389</v>
          </cell>
          <cell r="N107">
            <v>1312</v>
          </cell>
          <cell r="O107">
            <v>0</v>
          </cell>
          <cell r="P107" t="str">
            <v>-</v>
          </cell>
          <cell r="Q107">
            <v>1</v>
          </cell>
          <cell r="R107" t="str">
            <v>-</v>
          </cell>
          <cell r="S107">
            <v>5</v>
          </cell>
          <cell r="T107" t="str">
            <v>-</v>
          </cell>
          <cell r="U107">
            <v>386</v>
          </cell>
          <cell r="V107" t="str">
            <v>-</v>
          </cell>
          <cell r="W107">
            <v>2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333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147</v>
          </cell>
          <cell r="AH107" t="str">
            <v>-</v>
          </cell>
          <cell r="AI107" t="str">
            <v>-</v>
          </cell>
          <cell r="AJ107" t="str">
            <v>-</v>
          </cell>
          <cell r="AK107">
            <v>56</v>
          </cell>
          <cell r="AL107" t="str">
            <v>-</v>
          </cell>
          <cell r="AM107">
            <v>19.857069933639611</v>
          </cell>
          <cell r="AN107">
            <v>63.4</v>
          </cell>
          <cell r="AO107">
            <v>91</v>
          </cell>
          <cell r="AP107" t="str">
            <v>-</v>
          </cell>
          <cell r="AQ107">
            <v>116</v>
          </cell>
          <cell r="AR107" t="str">
            <v>-</v>
          </cell>
          <cell r="AS107">
            <v>0</v>
          </cell>
          <cell r="AT107" t="str">
            <v>-</v>
          </cell>
          <cell r="AU107">
            <v>97</v>
          </cell>
          <cell r="AV107" t="str">
            <v>-</v>
          </cell>
          <cell r="AW107">
            <v>29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352</v>
          </cell>
          <cell r="BB107">
            <v>1106</v>
          </cell>
          <cell r="BC107">
            <v>17.968351199591627</v>
          </cell>
          <cell r="BD107">
            <v>53.5</v>
          </cell>
          <cell r="BE107" t="str">
            <v>-</v>
          </cell>
          <cell r="BF107" t="str">
            <v>-</v>
          </cell>
          <cell r="BG107">
            <v>574435.1</v>
          </cell>
          <cell r="BH107">
            <v>546528</v>
          </cell>
          <cell r="BI107">
            <v>223455252.01999998</v>
          </cell>
          <cell r="BJ107">
            <v>717044235</v>
          </cell>
          <cell r="BK107">
            <v>222567695</v>
          </cell>
          <cell r="BL107" t="str">
            <v>-</v>
          </cell>
          <cell r="BM107">
            <v>887557.02</v>
          </cell>
          <cell r="BN107" t="str">
            <v>-</v>
          </cell>
          <cell r="BO107">
            <v>189983436.01999998</v>
          </cell>
          <cell r="BP107" t="str">
            <v>-</v>
          </cell>
          <cell r="BQ107">
            <v>887557.02</v>
          </cell>
          <cell r="BR107" t="str">
            <v>-</v>
          </cell>
          <cell r="BS107">
            <v>367</v>
          </cell>
          <cell r="BT107" t="str">
            <v>-</v>
          </cell>
          <cell r="BU107">
            <v>189095879</v>
          </cell>
          <cell r="BV107" t="str">
            <v>-</v>
          </cell>
          <cell r="BW107">
            <v>181</v>
          </cell>
          <cell r="BX107" t="str">
            <v>-</v>
          </cell>
          <cell r="BY107">
            <v>747</v>
          </cell>
          <cell r="BZ107" t="str">
            <v>-</v>
          </cell>
          <cell r="CA107">
            <v>30026952</v>
          </cell>
          <cell r="CB107" t="str">
            <v>-</v>
          </cell>
          <cell r="CC107">
            <v>823</v>
          </cell>
          <cell r="CD107" t="str">
            <v>-</v>
          </cell>
          <cell r="CE107">
            <v>523</v>
          </cell>
          <cell r="CF107" t="str">
            <v>-</v>
          </cell>
          <cell r="CG107">
            <v>0</v>
          </cell>
          <cell r="CH107" t="str">
            <v>-</v>
          </cell>
          <cell r="CI107">
            <v>196</v>
          </cell>
          <cell r="CJ107" t="str">
            <v>-</v>
          </cell>
          <cell r="CK107">
            <v>38</v>
          </cell>
          <cell r="CL107" t="str">
            <v>-</v>
          </cell>
          <cell r="CM107">
            <v>3444864</v>
          </cell>
          <cell r="CN107" t="str">
            <v>-</v>
          </cell>
          <cell r="CO107">
            <v>33471816</v>
          </cell>
          <cell r="CP107" t="str">
            <v>-</v>
          </cell>
          <cell r="CQ107">
            <v>0</v>
          </cell>
          <cell r="CR107" t="str">
            <v>-</v>
          </cell>
          <cell r="CS107">
            <v>-58</v>
          </cell>
          <cell r="CT107" t="str">
            <v>-</v>
          </cell>
          <cell r="CU107">
            <v>955</v>
          </cell>
          <cell r="CV107">
            <v>385</v>
          </cell>
          <cell r="CW107">
            <v>397</v>
          </cell>
          <cell r="CX107">
            <v>283</v>
          </cell>
          <cell r="CY107">
            <v>218</v>
          </cell>
          <cell r="CZ107">
            <v>150</v>
          </cell>
          <cell r="DA107">
            <v>198</v>
          </cell>
          <cell r="DB107">
            <v>139</v>
          </cell>
          <cell r="DC107">
            <v>99</v>
          </cell>
          <cell r="DD107">
            <v>86</v>
          </cell>
          <cell r="DE107">
            <v>71</v>
          </cell>
          <cell r="DF107">
            <v>62</v>
          </cell>
          <cell r="DG107">
            <v>368</v>
          </cell>
          <cell r="DH107">
            <v>287</v>
          </cell>
          <cell r="DI107">
            <v>12</v>
          </cell>
          <cell r="DJ107" t="str">
            <v>-</v>
          </cell>
          <cell r="DK107">
            <v>549</v>
          </cell>
          <cell r="DL107" t="str">
            <v>-</v>
          </cell>
          <cell r="DM107">
            <v>689</v>
          </cell>
          <cell r="DN107" t="str">
            <v>-</v>
          </cell>
          <cell r="DO107">
            <v>495</v>
          </cell>
          <cell r="DP107" t="str">
            <v>-</v>
          </cell>
          <cell r="DQ107">
            <v>0</v>
          </cell>
          <cell r="DR107" t="str">
            <v>-</v>
          </cell>
          <cell r="DS107">
            <v>188</v>
          </cell>
          <cell r="DT107" t="str">
            <v>-</v>
          </cell>
          <cell r="DU107">
            <v>38</v>
          </cell>
          <cell r="DV107" t="str">
            <v>-</v>
          </cell>
          <cell r="DW107">
            <v>0</v>
          </cell>
          <cell r="DX107" t="str">
            <v>-</v>
          </cell>
          <cell r="DY107">
            <v>14</v>
          </cell>
          <cell r="DZ107">
            <v>102</v>
          </cell>
          <cell r="EA107">
            <v>29</v>
          </cell>
          <cell r="EB107" t="str">
            <v>-</v>
          </cell>
          <cell r="EC107">
            <v>46.031746031746032</v>
          </cell>
          <cell r="ED107" t="str">
            <v>-</v>
          </cell>
          <cell r="EE107">
            <v>2</v>
          </cell>
          <cell r="EF107" t="str">
            <v>-</v>
          </cell>
          <cell r="EG107">
            <v>23</v>
          </cell>
        </row>
        <row r="108">
          <cell r="C108">
            <v>700000262</v>
          </cell>
          <cell r="D108" t="str">
            <v xml:space="preserve">SECTOR BAHÍA ALEJANDRA </v>
          </cell>
          <cell r="E108">
            <v>2025</v>
          </cell>
          <cell r="F108">
            <v>202516</v>
          </cell>
          <cell r="G108">
            <v>1593</v>
          </cell>
          <cell r="H108">
            <v>1692</v>
          </cell>
          <cell r="I108">
            <v>717</v>
          </cell>
          <cell r="J108" t="str">
            <v>-</v>
          </cell>
          <cell r="K108">
            <v>-9</v>
          </cell>
          <cell r="L108">
            <v>6</v>
          </cell>
          <cell r="M108">
            <v>1038</v>
          </cell>
          <cell r="N108">
            <v>1045</v>
          </cell>
          <cell r="O108">
            <v>0</v>
          </cell>
          <cell r="P108" t="str">
            <v>-</v>
          </cell>
          <cell r="Q108">
            <v>2</v>
          </cell>
          <cell r="R108" t="str">
            <v>-</v>
          </cell>
          <cell r="S108">
            <v>12</v>
          </cell>
          <cell r="T108" t="str">
            <v>-</v>
          </cell>
          <cell r="U108">
            <v>1032</v>
          </cell>
          <cell r="V108" t="str">
            <v>-</v>
          </cell>
          <cell r="W108">
            <v>4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866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439</v>
          </cell>
          <cell r="AH108" t="str">
            <v>-</v>
          </cell>
          <cell r="AI108" t="str">
            <v>-</v>
          </cell>
          <cell r="AJ108" t="str">
            <v>-</v>
          </cell>
          <cell r="AK108">
            <v>172</v>
          </cell>
          <cell r="AL108" t="str">
            <v>-</v>
          </cell>
          <cell r="AM108">
            <v>65.160075329566851</v>
          </cell>
          <cell r="AN108">
            <v>64.900000000000006</v>
          </cell>
          <cell r="AO108">
            <v>267</v>
          </cell>
          <cell r="AP108" t="str">
            <v>-</v>
          </cell>
          <cell r="AQ108">
            <v>360</v>
          </cell>
          <cell r="AR108" t="str">
            <v>-</v>
          </cell>
          <cell r="AS108">
            <v>0</v>
          </cell>
          <cell r="AT108" t="str">
            <v>-</v>
          </cell>
          <cell r="AU108">
            <v>193</v>
          </cell>
          <cell r="AV108" t="str">
            <v>-</v>
          </cell>
          <cell r="AW108">
            <v>46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919</v>
          </cell>
          <cell r="BB108">
            <v>912</v>
          </cell>
          <cell r="BC108">
            <v>57.689893283113626</v>
          </cell>
          <cell r="BD108">
            <v>56.7</v>
          </cell>
          <cell r="BE108" t="str">
            <v>-</v>
          </cell>
          <cell r="BF108" t="str">
            <v>-</v>
          </cell>
          <cell r="BG108">
            <v>665258.93999999994</v>
          </cell>
          <cell r="BH108">
            <v>664745</v>
          </cell>
          <cell r="BI108">
            <v>690538784.78999996</v>
          </cell>
          <cell r="BJ108">
            <v>694658186</v>
          </cell>
          <cell r="BK108">
            <v>679373048</v>
          </cell>
          <cell r="BL108" t="str">
            <v>-</v>
          </cell>
          <cell r="BM108">
            <v>11165736.790000001</v>
          </cell>
          <cell r="BN108" t="str">
            <v>-</v>
          </cell>
          <cell r="BO108">
            <v>538650058.78999996</v>
          </cell>
          <cell r="BP108" t="str">
            <v>-</v>
          </cell>
          <cell r="BQ108">
            <v>11165736.790000001</v>
          </cell>
          <cell r="BR108" t="str">
            <v>-</v>
          </cell>
          <cell r="BS108">
            <v>944</v>
          </cell>
          <cell r="BT108" t="str">
            <v>-</v>
          </cell>
          <cell r="BU108">
            <v>527484322</v>
          </cell>
          <cell r="BV108" t="str">
            <v>-</v>
          </cell>
          <cell r="BW108">
            <v>686</v>
          </cell>
          <cell r="BX108" t="str">
            <v>-</v>
          </cell>
          <cell r="BY108">
            <v>513</v>
          </cell>
          <cell r="BZ108" t="str">
            <v>-</v>
          </cell>
          <cell r="CA108">
            <v>136385411</v>
          </cell>
          <cell r="CB108" t="str">
            <v>-</v>
          </cell>
          <cell r="CC108">
            <v>516</v>
          </cell>
          <cell r="CD108" t="str">
            <v>-</v>
          </cell>
          <cell r="CE108">
            <v>481</v>
          </cell>
          <cell r="CF108" t="str">
            <v>-</v>
          </cell>
          <cell r="CG108">
            <v>0</v>
          </cell>
          <cell r="CH108" t="str">
            <v>-</v>
          </cell>
          <cell r="CI108">
            <v>211</v>
          </cell>
          <cell r="CJ108" t="str">
            <v>-</v>
          </cell>
          <cell r="CK108">
            <v>48</v>
          </cell>
          <cell r="CL108" t="str">
            <v>-</v>
          </cell>
          <cell r="CM108">
            <v>15503315</v>
          </cell>
          <cell r="CN108" t="str">
            <v>-</v>
          </cell>
          <cell r="CO108">
            <v>151888726</v>
          </cell>
          <cell r="CP108" t="str">
            <v>-</v>
          </cell>
          <cell r="CQ108">
            <v>0</v>
          </cell>
          <cell r="CR108" t="str">
            <v>-</v>
          </cell>
          <cell r="CS108">
            <v>13</v>
          </cell>
          <cell r="CT108" t="str">
            <v>-</v>
          </cell>
          <cell r="CU108">
            <v>294</v>
          </cell>
          <cell r="CV108">
            <v>283</v>
          </cell>
          <cell r="CW108">
            <v>165</v>
          </cell>
          <cell r="CX108">
            <v>183</v>
          </cell>
          <cell r="CY108">
            <v>96</v>
          </cell>
          <cell r="CZ108">
            <v>97</v>
          </cell>
          <cell r="DA108">
            <v>84</v>
          </cell>
          <cell r="DB108">
            <v>81</v>
          </cell>
          <cell r="DC108">
            <v>58</v>
          </cell>
          <cell r="DD108">
            <v>56</v>
          </cell>
          <cell r="DE108">
            <v>34</v>
          </cell>
          <cell r="DF108">
            <v>38</v>
          </cell>
          <cell r="DG108">
            <v>176</v>
          </cell>
          <cell r="DH108">
            <v>175</v>
          </cell>
          <cell r="DI108">
            <v>34</v>
          </cell>
          <cell r="DJ108" t="str">
            <v>-</v>
          </cell>
          <cell r="DK108">
            <v>412</v>
          </cell>
          <cell r="DL108" t="str">
            <v>-</v>
          </cell>
          <cell r="DM108">
            <v>464</v>
          </cell>
          <cell r="DN108" t="str">
            <v>-</v>
          </cell>
          <cell r="DO108">
            <v>460</v>
          </cell>
          <cell r="DP108" t="str">
            <v>-</v>
          </cell>
          <cell r="DQ108">
            <v>0</v>
          </cell>
          <cell r="DR108" t="str">
            <v>-</v>
          </cell>
          <cell r="DS108">
            <v>209</v>
          </cell>
          <cell r="DT108" t="str">
            <v>-</v>
          </cell>
          <cell r="DU108">
            <v>48</v>
          </cell>
          <cell r="DV108" t="str">
            <v>-</v>
          </cell>
          <cell r="DW108">
            <v>0</v>
          </cell>
          <cell r="DX108" t="str">
            <v>-</v>
          </cell>
          <cell r="DY108">
            <v>48</v>
          </cell>
          <cell r="DZ108">
            <v>62</v>
          </cell>
          <cell r="EA108">
            <v>20</v>
          </cell>
          <cell r="EB108" t="str">
            <v>-</v>
          </cell>
          <cell r="EC108">
            <v>54.054054054054056</v>
          </cell>
          <cell r="ED108" t="str">
            <v>-</v>
          </cell>
          <cell r="EE108">
            <v>14</v>
          </cell>
          <cell r="EF108" t="str">
            <v>-</v>
          </cell>
          <cell r="EG108">
            <v>71</v>
          </cell>
        </row>
        <row r="109">
          <cell r="C109">
            <v>700000265</v>
          </cell>
          <cell r="D109" t="str">
            <v>SECTOR NACIMIENTO MARCELA</v>
          </cell>
          <cell r="E109">
            <v>2025</v>
          </cell>
          <cell r="F109">
            <v>202516</v>
          </cell>
          <cell r="G109">
            <v>1692</v>
          </cell>
          <cell r="H109">
            <v>1744</v>
          </cell>
          <cell r="I109">
            <v>864</v>
          </cell>
          <cell r="J109" t="str">
            <v>-</v>
          </cell>
          <cell r="K109">
            <v>1</v>
          </cell>
          <cell r="L109">
            <v>7</v>
          </cell>
          <cell r="M109">
            <v>1152</v>
          </cell>
          <cell r="N109">
            <v>1152</v>
          </cell>
          <cell r="O109">
            <v>0</v>
          </cell>
          <cell r="P109" t="str">
            <v>-</v>
          </cell>
          <cell r="Q109">
            <v>1</v>
          </cell>
          <cell r="R109" t="str">
            <v>-</v>
          </cell>
          <cell r="S109">
            <v>16</v>
          </cell>
          <cell r="T109" t="str">
            <v>-</v>
          </cell>
          <cell r="U109">
            <v>1141</v>
          </cell>
          <cell r="V109" t="str">
            <v>-</v>
          </cell>
          <cell r="W109">
            <v>10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1002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414</v>
          </cell>
          <cell r="AH109" t="str">
            <v>-</v>
          </cell>
          <cell r="AI109" t="str">
            <v>-</v>
          </cell>
          <cell r="AJ109" t="str">
            <v>-</v>
          </cell>
          <cell r="AK109">
            <v>150</v>
          </cell>
          <cell r="AL109" t="str">
            <v>-</v>
          </cell>
          <cell r="AM109">
            <v>68.085106382978722</v>
          </cell>
          <cell r="AN109">
            <v>67.8</v>
          </cell>
          <cell r="AO109">
            <v>264</v>
          </cell>
          <cell r="AP109" t="str">
            <v>-</v>
          </cell>
          <cell r="AQ109">
            <v>449</v>
          </cell>
          <cell r="AR109" t="str">
            <v>-</v>
          </cell>
          <cell r="AS109">
            <v>0</v>
          </cell>
          <cell r="AT109" t="str">
            <v>-</v>
          </cell>
          <cell r="AU109">
            <v>243</v>
          </cell>
          <cell r="AV109" t="str">
            <v>-</v>
          </cell>
          <cell r="AW109">
            <v>46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1054</v>
          </cell>
          <cell r="BB109">
            <v>1031</v>
          </cell>
          <cell r="BC109">
            <v>62.293144208037823</v>
          </cell>
          <cell r="BD109">
            <v>60.7</v>
          </cell>
          <cell r="BE109" t="str">
            <v>-</v>
          </cell>
          <cell r="BF109" t="str">
            <v>-</v>
          </cell>
          <cell r="BG109">
            <v>614790.92000000004</v>
          </cell>
          <cell r="BH109">
            <v>613932</v>
          </cell>
          <cell r="BI109">
            <v>708239134.12</v>
          </cell>
          <cell r="BJ109">
            <v>707249812</v>
          </cell>
          <cell r="BK109">
            <v>699594101</v>
          </cell>
          <cell r="BL109" t="str">
            <v>-</v>
          </cell>
          <cell r="BM109">
            <v>8645033.1199999992</v>
          </cell>
          <cell r="BN109" t="str">
            <v>-</v>
          </cell>
          <cell r="BO109">
            <v>556329828.12</v>
          </cell>
          <cell r="BP109" t="str">
            <v>-</v>
          </cell>
          <cell r="BQ109">
            <v>8645033.1199999992</v>
          </cell>
          <cell r="BR109" t="str">
            <v>-</v>
          </cell>
          <cell r="BS109">
            <v>1066</v>
          </cell>
          <cell r="BT109" t="str">
            <v>-</v>
          </cell>
          <cell r="BU109">
            <v>547684795</v>
          </cell>
          <cell r="BV109" t="str">
            <v>-</v>
          </cell>
          <cell r="BW109">
            <v>785</v>
          </cell>
          <cell r="BX109" t="str">
            <v>-</v>
          </cell>
          <cell r="BY109">
            <v>428</v>
          </cell>
          <cell r="BZ109" t="str">
            <v>-</v>
          </cell>
          <cell r="CA109">
            <v>132708272</v>
          </cell>
          <cell r="CB109" t="str">
            <v>-</v>
          </cell>
          <cell r="CC109">
            <v>557</v>
          </cell>
          <cell r="CD109" t="str">
            <v>-</v>
          </cell>
          <cell r="CE109">
            <v>598</v>
          </cell>
          <cell r="CF109" t="str">
            <v>-</v>
          </cell>
          <cell r="CG109">
            <v>0</v>
          </cell>
          <cell r="CH109" t="str">
            <v>-</v>
          </cell>
          <cell r="CI109">
            <v>252</v>
          </cell>
          <cell r="CJ109" t="str">
            <v>-</v>
          </cell>
          <cell r="CK109">
            <v>46</v>
          </cell>
          <cell r="CL109" t="str">
            <v>-</v>
          </cell>
          <cell r="CM109">
            <v>19201034</v>
          </cell>
          <cell r="CN109" t="str">
            <v>-</v>
          </cell>
          <cell r="CO109">
            <v>151909306</v>
          </cell>
          <cell r="CP109" t="str">
            <v>-</v>
          </cell>
          <cell r="CQ109">
            <v>0</v>
          </cell>
          <cell r="CR109" t="str">
            <v>-</v>
          </cell>
          <cell r="CS109">
            <v>-21</v>
          </cell>
          <cell r="CT109" t="str">
            <v>-</v>
          </cell>
          <cell r="CU109">
            <v>288</v>
          </cell>
          <cell r="CV109">
            <v>299</v>
          </cell>
          <cell r="CW109">
            <v>152</v>
          </cell>
          <cell r="CX109">
            <v>167</v>
          </cell>
          <cell r="CY109">
            <v>100</v>
          </cell>
          <cell r="CZ109">
            <v>97</v>
          </cell>
          <cell r="DA109">
            <v>71</v>
          </cell>
          <cell r="DB109">
            <v>65</v>
          </cell>
          <cell r="DC109">
            <v>63</v>
          </cell>
          <cell r="DD109">
            <v>69</v>
          </cell>
          <cell r="DE109">
            <v>55</v>
          </cell>
          <cell r="DF109">
            <v>59</v>
          </cell>
          <cell r="DG109">
            <v>189</v>
          </cell>
          <cell r="DH109">
            <v>193</v>
          </cell>
          <cell r="DI109">
            <v>22</v>
          </cell>
          <cell r="DJ109" t="str">
            <v>-</v>
          </cell>
          <cell r="DK109">
            <v>341</v>
          </cell>
          <cell r="DL109" t="str">
            <v>-</v>
          </cell>
          <cell r="DM109">
            <v>487</v>
          </cell>
          <cell r="DN109" t="str">
            <v>-</v>
          </cell>
          <cell r="DO109">
            <v>566</v>
          </cell>
          <cell r="DP109" t="str">
            <v>-</v>
          </cell>
          <cell r="DQ109">
            <v>0</v>
          </cell>
          <cell r="DR109" t="str">
            <v>-</v>
          </cell>
          <cell r="DS109">
            <v>252</v>
          </cell>
          <cell r="DT109" t="str">
            <v>-</v>
          </cell>
          <cell r="DU109">
            <v>46</v>
          </cell>
          <cell r="DV109" t="str">
            <v>-</v>
          </cell>
          <cell r="DW109">
            <v>0</v>
          </cell>
          <cell r="DX109" t="str">
            <v>-</v>
          </cell>
          <cell r="DY109">
            <v>36</v>
          </cell>
          <cell r="DZ109">
            <v>63</v>
          </cell>
          <cell r="EA109">
            <v>20</v>
          </cell>
          <cell r="EB109" t="str">
            <v>-</v>
          </cell>
          <cell r="EC109">
            <v>58.82352941176471</v>
          </cell>
          <cell r="ED109" t="str">
            <v>-</v>
          </cell>
          <cell r="EE109">
            <v>14</v>
          </cell>
          <cell r="EF109" t="str">
            <v>-</v>
          </cell>
          <cell r="EG109">
            <v>62</v>
          </cell>
        </row>
        <row r="110">
          <cell r="C110">
            <v>700000266</v>
          </cell>
          <cell r="D110" t="str">
            <v>SECTOR POMARROSA NATHALIA</v>
          </cell>
          <cell r="E110">
            <v>2025</v>
          </cell>
          <cell r="F110">
            <v>202516</v>
          </cell>
          <cell r="G110">
            <v>1766</v>
          </cell>
          <cell r="H110">
            <v>1868</v>
          </cell>
          <cell r="I110">
            <v>748</v>
          </cell>
          <cell r="J110" t="str">
            <v>-</v>
          </cell>
          <cell r="K110">
            <v>-99</v>
          </cell>
          <cell r="L110">
            <v>6</v>
          </cell>
          <cell r="M110">
            <v>378</v>
          </cell>
          <cell r="N110">
            <v>1200</v>
          </cell>
          <cell r="O110">
            <v>0</v>
          </cell>
          <cell r="P110" t="str">
            <v>-</v>
          </cell>
          <cell r="Q110">
            <v>1</v>
          </cell>
          <cell r="R110" t="str">
            <v>-</v>
          </cell>
          <cell r="S110">
            <v>17</v>
          </cell>
          <cell r="T110" t="str">
            <v>-</v>
          </cell>
          <cell r="U110">
            <v>364</v>
          </cell>
          <cell r="V110" t="str">
            <v>-</v>
          </cell>
          <cell r="W110">
            <v>13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346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113</v>
          </cell>
          <cell r="AH110" t="str">
            <v>-</v>
          </cell>
          <cell r="AI110" t="str">
            <v>-</v>
          </cell>
          <cell r="AJ110" t="str">
            <v>-</v>
          </cell>
          <cell r="AK110">
            <v>34</v>
          </cell>
          <cell r="AL110" t="str">
            <v>-</v>
          </cell>
          <cell r="AM110">
            <v>21.404303510758776</v>
          </cell>
          <cell r="AN110">
            <v>64.099999999999994</v>
          </cell>
          <cell r="AO110">
            <v>79</v>
          </cell>
          <cell r="AP110" t="str">
            <v>-</v>
          </cell>
          <cell r="AQ110">
            <v>159</v>
          </cell>
          <cell r="AR110" t="str">
            <v>-</v>
          </cell>
          <cell r="AS110">
            <v>0</v>
          </cell>
          <cell r="AT110" t="str">
            <v>-</v>
          </cell>
          <cell r="AU110">
            <v>85</v>
          </cell>
          <cell r="AV110" t="str">
            <v>-</v>
          </cell>
          <cell r="AW110">
            <v>23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350</v>
          </cell>
          <cell r="BB110">
            <v>1059</v>
          </cell>
          <cell r="BC110">
            <v>19.818799546998868</v>
          </cell>
          <cell r="BD110">
            <v>56.6</v>
          </cell>
          <cell r="BE110" t="str">
            <v>-</v>
          </cell>
          <cell r="BF110" t="str">
            <v>-</v>
          </cell>
          <cell r="BG110">
            <v>580830.94999999995</v>
          </cell>
          <cell r="BH110">
            <v>579822</v>
          </cell>
          <cell r="BI110">
            <v>219554100.25999999</v>
          </cell>
          <cell r="BJ110">
            <v>695786695</v>
          </cell>
          <cell r="BK110">
            <v>208302801</v>
          </cell>
          <cell r="BL110" t="str">
            <v>-</v>
          </cell>
          <cell r="BM110">
            <v>11251299.26</v>
          </cell>
          <cell r="BN110" t="str">
            <v>-</v>
          </cell>
          <cell r="BO110">
            <v>190555617.25999999</v>
          </cell>
          <cell r="BP110" t="str">
            <v>-</v>
          </cell>
          <cell r="BQ110">
            <v>11251299.26</v>
          </cell>
          <cell r="BR110" t="str">
            <v>-</v>
          </cell>
          <cell r="BS110">
            <v>367</v>
          </cell>
          <cell r="BT110" t="str">
            <v>-</v>
          </cell>
          <cell r="BU110">
            <v>179304318</v>
          </cell>
          <cell r="BV110" t="str">
            <v>-</v>
          </cell>
          <cell r="BW110">
            <v>172</v>
          </cell>
          <cell r="BX110" t="str">
            <v>-</v>
          </cell>
          <cell r="BY110">
            <v>507</v>
          </cell>
          <cell r="BZ110" t="str">
            <v>-</v>
          </cell>
          <cell r="CA110">
            <v>24735153</v>
          </cell>
          <cell r="CB110" t="str">
            <v>-</v>
          </cell>
          <cell r="CC110">
            <v>705</v>
          </cell>
          <cell r="CD110" t="str">
            <v>-</v>
          </cell>
          <cell r="CE110">
            <v>572</v>
          </cell>
          <cell r="CF110" t="str">
            <v>-</v>
          </cell>
          <cell r="CG110">
            <v>0</v>
          </cell>
          <cell r="CH110" t="str">
            <v>-</v>
          </cell>
          <cell r="CI110">
            <v>180</v>
          </cell>
          <cell r="CJ110" t="str">
            <v>-</v>
          </cell>
          <cell r="CK110">
            <v>27</v>
          </cell>
          <cell r="CL110" t="str">
            <v>-</v>
          </cell>
          <cell r="CM110">
            <v>4263330</v>
          </cell>
          <cell r="CN110" t="str">
            <v>-</v>
          </cell>
          <cell r="CO110">
            <v>28998483</v>
          </cell>
          <cell r="CP110" t="str">
            <v>-</v>
          </cell>
          <cell r="CQ110">
            <v>0</v>
          </cell>
          <cell r="CR110" t="str">
            <v>-</v>
          </cell>
          <cell r="CS110">
            <v>-39</v>
          </cell>
          <cell r="CT110" t="str">
            <v>-</v>
          </cell>
          <cell r="CU110">
            <v>860</v>
          </cell>
          <cell r="CV110">
            <v>330</v>
          </cell>
          <cell r="CW110">
            <v>365</v>
          </cell>
          <cell r="CX110">
            <v>240</v>
          </cell>
          <cell r="CY110">
            <v>163</v>
          </cell>
          <cell r="CZ110">
            <v>109</v>
          </cell>
          <cell r="DA110">
            <v>107</v>
          </cell>
          <cell r="DB110">
            <v>75</v>
          </cell>
          <cell r="DC110">
            <v>76</v>
          </cell>
          <cell r="DD110">
            <v>56</v>
          </cell>
          <cell r="DE110">
            <v>42</v>
          </cell>
          <cell r="DF110">
            <v>37</v>
          </cell>
          <cell r="DG110">
            <v>225</v>
          </cell>
          <cell r="DH110">
            <v>168</v>
          </cell>
          <cell r="DI110">
            <v>4</v>
          </cell>
          <cell r="DJ110" t="str">
            <v>-</v>
          </cell>
          <cell r="DK110">
            <v>399</v>
          </cell>
          <cell r="DL110" t="str">
            <v>-</v>
          </cell>
          <cell r="DM110">
            <v>619</v>
          </cell>
          <cell r="DN110" t="str">
            <v>-</v>
          </cell>
          <cell r="DO110">
            <v>542</v>
          </cell>
          <cell r="DP110" t="str">
            <v>-</v>
          </cell>
          <cell r="DQ110">
            <v>0</v>
          </cell>
          <cell r="DR110" t="str">
            <v>-</v>
          </cell>
          <cell r="DS110">
            <v>179</v>
          </cell>
          <cell r="DT110" t="str">
            <v>-</v>
          </cell>
          <cell r="DU110">
            <v>27</v>
          </cell>
          <cell r="DV110" t="str">
            <v>-</v>
          </cell>
          <cell r="DW110">
            <v>0</v>
          </cell>
          <cell r="DX110" t="str">
            <v>-</v>
          </cell>
          <cell r="DY110">
            <v>5</v>
          </cell>
          <cell r="DZ110">
            <v>61</v>
          </cell>
          <cell r="EA110">
            <v>15</v>
          </cell>
          <cell r="EB110" t="str">
            <v>-</v>
          </cell>
          <cell r="EC110">
            <v>44.117647058823529</v>
          </cell>
          <cell r="ED110" t="str">
            <v>-</v>
          </cell>
          <cell r="EE110">
            <v>1</v>
          </cell>
          <cell r="EF110" t="str">
            <v>-</v>
          </cell>
          <cell r="EG110">
            <v>23</v>
          </cell>
        </row>
        <row r="111">
          <cell r="C111">
            <v>700000269</v>
          </cell>
          <cell r="D111" t="str">
            <v>SECTOR OLIVO BLANCA</v>
          </cell>
          <cell r="E111">
            <v>2025</v>
          </cell>
          <cell r="F111">
            <v>202516</v>
          </cell>
          <cell r="G111">
            <v>1576</v>
          </cell>
          <cell r="H111">
            <v>1741</v>
          </cell>
          <cell r="I111">
            <v>662</v>
          </cell>
          <cell r="J111" t="str">
            <v>-</v>
          </cell>
          <cell r="K111">
            <v>-128</v>
          </cell>
          <cell r="L111">
            <v>7</v>
          </cell>
          <cell r="M111">
            <v>351</v>
          </cell>
          <cell r="N111">
            <v>1086</v>
          </cell>
          <cell r="O111">
            <v>0</v>
          </cell>
          <cell r="P111" t="str">
            <v>-</v>
          </cell>
          <cell r="Q111">
            <v>1</v>
          </cell>
          <cell r="R111" t="str">
            <v>-</v>
          </cell>
          <cell r="S111">
            <v>3</v>
          </cell>
          <cell r="T111" t="str">
            <v>-</v>
          </cell>
          <cell r="U111">
            <v>349</v>
          </cell>
          <cell r="V111" t="str">
            <v>-</v>
          </cell>
          <cell r="W111">
            <v>1</v>
          </cell>
          <cell r="X111" t="str">
            <v>-</v>
          </cell>
          <cell r="Y111" t="str">
            <v>-</v>
          </cell>
          <cell r="Z111" t="str">
            <v>-</v>
          </cell>
          <cell r="AA111">
            <v>314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>
            <v>113</v>
          </cell>
          <cell r="AH111" t="str">
            <v>-</v>
          </cell>
          <cell r="AI111" t="str">
            <v>-</v>
          </cell>
          <cell r="AJ111" t="str">
            <v>-</v>
          </cell>
          <cell r="AK111">
            <v>37</v>
          </cell>
          <cell r="AL111" t="str">
            <v>-</v>
          </cell>
          <cell r="AM111">
            <v>22.271573604060912</v>
          </cell>
          <cell r="AN111">
            <v>63.4</v>
          </cell>
          <cell r="AO111">
            <v>76</v>
          </cell>
          <cell r="AP111" t="str">
            <v>-</v>
          </cell>
          <cell r="AQ111">
            <v>127</v>
          </cell>
          <cell r="AR111" t="str">
            <v>-</v>
          </cell>
          <cell r="AS111">
            <v>0</v>
          </cell>
          <cell r="AT111" t="str">
            <v>-</v>
          </cell>
          <cell r="AU111">
            <v>91</v>
          </cell>
          <cell r="AV111" t="str">
            <v>-</v>
          </cell>
          <cell r="AW111">
            <v>20</v>
          </cell>
          <cell r="AX111" t="str">
            <v>-</v>
          </cell>
          <cell r="AY111" t="str">
            <v>-</v>
          </cell>
          <cell r="AZ111" t="str">
            <v>-</v>
          </cell>
          <cell r="BA111">
            <v>336</v>
          </cell>
          <cell r="BB111">
            <v>931</v>
          </cell>
          <cell r="BC111">
            <v>21.319796954314722</v>
          </cell>
          <cell r="BD111">
            <v>54.3</v>
          </cell>
          <cell r="BE111" t="str">
            <v>-</v>
          </cell>
          <cell r="BF111" t="str">
            <v>-</v>
          </cell>
          <cell r="BG111">
            <v>606324.32999999996</v>
          </cell>
          <cell r="BH111">
            <v>591001</v>
          </cell>
          <cell r="BI111">
            <v>212819840</v>
          </cell>
          <cell r="BJ111">
            <v>641826903</v>
          </cell>
          <cell r="BK111">
            <v>211808065</v>
          </cell>
          <cell r="BL111" t="str">
            <v>-</v>
          </cell>
          <cell r="BM111">
            <v>1011775</v>
          </cell>
          <cell r="BN111" t="str">
            <v>-</v>
          </cell>
          <cell r="BO111">
            <v>186592679</v>
          </cell>
          <cell r="BP111" t="str">
            <v>-</v>
          </cell>
          <cell r="BQ111">
            <v>1011775</v>
          </cell>
          <cell r="BR111" t="str">
            <v>-</v>
          </cell>
          <cell r="BS111">
            <v>340</v>
          </cell>
          <cell r="BT111" t="str">
            <v>-</v>
          </cell>
          <cell r="BU111">
            <v>185580904</v>
          </cell>
          <cell r="BV111" t="str">
            <v>-</v>
          </cell>
          <cell r="BW111">
            <v>165</v>
          </cell>
          <cell r="BX111" t="str">
            <v>-</v>
          </cell>
          <cell r="BY111">
            <v>459</v>
          </cell>
          <cell r="BZ111" t="str">
            <v>-</v>
          </cell>
          <cell r="CA111">
            <v>22090047</v>
          </cell>
          <cell r="CB111" t="str">
            <v>-</v>
          </cell>
          <cell r="CC111">
            <v>661</v>
          </cell>
          <cell r="CD111" t="str">
            <v>-</v>
          </cell>
          <cell r="CE111">
            <v>521</v>
          </cell>
          <cell r="CF111" t="str">
            <v>-</v>
          </cell>
          <cell r="CG111">
            <v>0</v>
          </cell>
          <cell r="CH111" t="str">
            <v>-</v>
          </cell>
          <cell r="CI111">
            <v>169</v>
          </cell>
          <cell r="CJ111" t="str">
            <v>-</v>
          </cell>
          <cell r="CK111">
            <v>23</v>
          </cell>
          <cell r="CL111" t="str">
            <v>-</v>
          </cell>
          <cell r="CM111">
            <v>3825895</v>
          </cell>
          <cell r="CN111" t="str">
            <v>-</v>
          </cell>
          <cell r="CO111">
            <v>25915942</v>
          </cell>
          <cell r="CP111" t="str">
            <v>-</v>
          </cell>
          <cell r="CQ111">
            <v>0</v>
          </cell>
          <cell r="CR111" t="str">
            <v>-</v>
          </cell>
          <cell r="CS111">
            <v>-55</v>
          </cell>
          <cell r="CT111" t="str">
            <v>-</v>
          </cell>
          <cell r="CU111">
            <v>765</v>
          </cell>
          <cell r="CV111">
            <v>312</v>
          </cell>
          <cell r="CW111">
            <v>280</v>
          </cell>
          <cell r="CX111">
            <v>202</v>
          </cell>
          <cell r="CY111">
            <v>180</v>
          </cell>
          <cell r="CZ111">
            <v>118</v>
          </cell>
          <cell r="DA111">
            <v>135</v>
          </cell>
          <cell r="DB111">
            <v>86</v>
          </cell>
          <cell r="DC111">
            <v>64</v>
          </cell>
          <cell r="DD111">
            <v>48</v>
          </cell>
          <cell r="DE111">
            <v>58</v>
          </cell>
          <cell r="DF111">
            <v>51</v>
          </cell>
          <cell r="DG111">
            <v>257</v>
          </cell>
          <cell r="DH111">
            <v>185</v>
          </cell>
          <cell r="DI111">
            <v>2</v>
          </cell>
          <cell r="DJ111" t="str">
            <v>-</v>
          </cell>
          <cell r="DK111">
            <v>337</v>
          </cell>
          <cell r="DL111" t="str">
            <v>-</v>
          </cell>
          <cell r="DM111">
            <v>577</v>
          </cell>
          <cell r="DN111" t="str">
            <v>-</v>
          </cell>
          <cell r="DO111">
            <v>473</v>
          </cell>
          <cell r="DP111" t="str">
            <v>-</v>
          </cell>
          <cell r="DQ111">
            <v>0</v>
          </cell>
          <cell r="DR111" t="str">
            <v>-</v>
          </cell>
          <cell r="DS111">
            <v>166</v>
          </cell>
          <cell r="DT111" t="str">
            <v>-</v>
          </cell>
          <cell r="DU111">
            <v>23</v>
          </cell>
          <cell r="DV111" t="str">
            <v>-</v>
          </cell>
          <cell r="DW111">
            <v>0</v>
          </cell>
          <cell r="DX111" t="str">
            <v>-</v>
          </cell>
          <cell r="DY111">
            <v>4</v>
          </cell>
          <cell r="DZ111">
            <v>72</v>
          </cell>
          <cell r="EA111">
            <v>39</v>
          </cell>
          <cell r="EB111" t="str">
            <v>-</v>
          </cell>
          <cell r="EC111">
            <v>50.649350649350644</v>
          </cell>
          <cell r="ED111" t="str">
            <v>-</v>
          </cell>
          <cell r="EE111">
            <v>2</v>
          </cell>
          <cell r="EF111" t="str">
            <v>-</v>
          </cell>
          <cell r="EG111">
            <v>11</v>
          </cell>
        </row>
        <row r="112">
          <cell r="C112">
            <v>700000273</v>
          </cell>
          <cell r="D112" t="str">
            <v>SECTOR PIMIENTA ROSA ADRIANA</v>
          </cell>
          <cell r="E112">
            <v>2025</v>
          </cell>
          <cell r="F112">
            <v>202516</v>
          </cell>
          <cell r="G112">
            <v>1404</v>
          </cell>
          <cell r="H112">
            <v>1406</v>
          </cell>
          <cell r="I112">
            <v>527</v>
          </cell>
          <cell r="J112" t="str">
            <v>-</v>
          </cell>
          <cell r="K112">
            <v>-8</v>
          </cell>
          <cell r="L112">
            <v>7</v>
          </cell>
          <cell r="M112">
            <v>775</v>
          </cell>
          <cell r="N112">
            <v>907</v>
          </cell>
          <cell r="O112">
            <v>0</v>
          </cell>
          <cell r="P112" t="str">
            <v>-</v>
          </cell>
          <cell r="Q112">
            <v>0</v>
          </cell>
          <cell r="R112" t="str">
            <v>-</v>
          </cell>
          <cell r="S112">
            <v>7</v>
          </cell>
          <cell r="T112" t="str">
            <v>-</v>
          </cell>
          <cell r="U112">
            <v>772</v>
          </cell>
          <cell r="V112" t="str">
            <v>-</v>
          </cell>
          <cell r="W112">
            <v>3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633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377</v>
          </cell>
          <cell r="AH112" t="str">
            <v>-</v>
          </cell>
          <cell r="AI112" t="str">
            <v>-</v>
          </cell>
          <cell r="AJ112" t="str">
            <v>-</v>
          </cell>
          <cell r="AK112">
            <v>142</v>
          </cell>
          <cell r="AL112" t="str">
            <v>-</v>
          </cell>
          <cell r="AM112">
            <v>55.199430199430196</v>
          </cell>
          <cell r="AN112">
            <v>64</v>
          </cell>
          <cell r="AO112">
            <v>235</v>
          </cell>
          <cell r="AP112" t="str">
            <v>-</v>
          </cell>
          <cell r="AQ112">
            <v>305</v>
          </cell>
          <cell r="AR112" t="str">
            <v>-</v>
          </cell>
          <cell r="AS112">
            <v>0</v>
          </cell>
          <cell r="AT112" t="str">
            <v>-</v>
          </cell>
          <cell r="AU112">
            <v>81</v>
          </cell>
          <cell r="AV112" t="str">
            <v>-</v>
          </cell>
          <cell r="AW112">
            <v>12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687</v>
          </cell>
          <cell r="BB112">
            <v>803</v>
          </cell>
          <cell r="BC112">
            <v>48.931623931623932</v>
          </cell>
          <cell r="BD112">
            <v>56.6</v>
          </cell>
          <cell r="BE112" t="str">
            <v>-</v>
          </cell>
          <cell r="BF112" t="str">
            <v>-</v>
          </cell>
          <cell r="BG112">
            <v>491975.37</v>
          </cell>
          <cell r="BH112">
            <v>523753</v>
          </cell>
          <cell r="BI112">
            <v>381280914</v>
          </cell>
          <cell r="BJ112">
            <v>475043655</v>
          </cell>
          <cell r="BK112">
            <v>380254569</v>
          </cell>
          <cell r="BL112" t="str">
            <v>-</v>
          </cell>
          <cell r="BM112">
            <v>1026345</v>
          </cell>
          <cell r="BN112" t="str">
            <v>-</v>
          </cell>
          <cell r="BO112">
            <v>280303037</v>
          </cell>
          <cell r="BP112" t="str">
            <v>-</v>
          </cell>
          <cell r="BQ112">
            <v>1026345</v>
          </cell>
          <cell r="BR112" t="str">
            <v>-</v>
          </cell>
          <cell r="BS112">
            <v>675</v>
          </cell>
          <cell r="BT112" t="str">
            <v>-</v>
          </cell>
          <cell r="BU112">
            <v>279276692</v>
          </cell>
          <cell r="BV112" t="str">
            <v>-</v>
          </cell>
          <cell r="BW112">
            <v>513</v>
          </cell>
          <cell r="BX112" t="str">
            <v>-</v>
          </cell>
          <cell r="BY112">
            <v>446</v>
          </cell>
          <cell r="BZ112" t="str">
            <v>-</v>
          </cell>
          <cell r="CA112">
            <v>87598813</v>
          </cell>
          <cell r="CB112" t="str">
            <v>-</v>
          </cell>
          <cell r="CC112">
            <v>557</v>
          </cell>
          <cell r="CD112" t="str">
            <v>-</v>
          </cell>
          <cell r="CE112">
            <v>440</v>
          </cell>
          <cell r="CF112" t="str">
            <v>-</v>
          </cell>
          <cell r="CG112">
            <v>0</v>
          </cell>
          <cell r="CH112" t="str">
            <v>-</v>
          </cell>
          <cell r="CI112">
            <v>95</v>
          </cell>
          <cell r="CJ112" t="str">
            <v>-</v>
          </cell>
          <cell r="CK112">
            <v>12</v>
          </cell>
          <cell r="CL112" t="str">
            <v>-</v>
          </cell>
          <cell r="CM112">
            <v>12906584</v>
          </cell>
          <cell r="CN112" t="str">
            <v>-</v>
          </cell>
          <cell r="CO112">
            <v>100505397</v>
          </cell>
          <cell r="CP112" t="str">
            <v>-</v>
          </cell>
          <cell r="CQ112">
            <v>0</v>
          </cell>
          <cell r="CR112" t="str">
            <v>-</v>
          </cell>
          <cell r="CS112">
            <v>6</v>
          </cell>
          <cell r="CT112" t="str">
            <v>-</v>
          </cell>
          <cell r="CU112">
            <v>384</v>
          </cell>
          <cell r="CV112">
            <v>265</v>
          </cell>
          <cell r="CW112">
            <v>155</v>
          </cell>
          <cell r="CX112">
            <v>160</v>
          </cell>
          <cell r="CY112">
            <v>90</v>
          </cell>
          <cell r="CZ112">
            <v>87</v>
          </cell>
          <cell r="DA112">
            <v>73</v>
          </cell>
          <cell r="DB112">
            <v>62</v>
          </cell>
          <cell r="DC112">
            <v>44</v>
          </cell>
          <cell r="DD112">
            <v>48</v>
          </cell>
          <cell r="DE112">
            <v>29</v>
          </cell>
          <cell r="DF112">
            <v>32</v>
          </cell>
          <cell r="DG112">
            <v>146</v>
          </cell>
          <cell r="DH112">
            <v>142</v>
          </cell>
          <cell r="DI112">
            <v>25</v>
          </cell>
          <cell r="DJ112" t="str">
            <v>-</v>
          </cell>
          <cell r="DK112">
            <v>368</v>
          </cell>
          <cell r="DL112" t="str">
            <v>-</v>
          </cell>
          <cell r="DM112">
            <v>509</v>
          </cell>
          <cell r="DN112" t="str">
            <v>-</v>
          </cell>
          <cell r="DO112">
            <v>422</v>
          </cell>
          <cell r="DP112" t="str">
            <v>-</v>
          </cell>
          <cell r="DQ112">
            <v>0</v>
          </cell>
          <cell r="DR112" t="str">
            <v>-</v>
          </cell>
          <cell r="DS112">
            <v>93</v>
          </cell>
          <cell r="DT112" t="str">
            <v>-</v>
          </cell>
          <cell r="DU112">
            <v>12</v>
          </cell>
          <cell r="DV112" t="str">
            <v>-</v>
          </cell>
          <cell r="DW112">
            <v>0</v>
          </cell>
          <cell r="DX112" t="str">
            <v>-</v>
          </cell>
          <cell r="DY112">
            <v>39</v>
          </cell>
          <cell r="DZ112">
            <v>51</v>
          </cell>
          <cell r="EA112">
            <v>12</v>
          </cell>
          <cell r="EB112" t="str">
            <v>-</v>
          </cell>
          <cell r="EC112">
            <v>34.285714285714285</v>
          </cell>
          <cell r="ED112" t="str">
            <v>-</v>
          </cell>
          <cell r="EE112">
            <v>14</v>
          </cell>
          <cell r="EF112" t="str">
            <v>-</v>
          </cell>
          <cell r="EG112">
            <v>49</v>
          </cell>
        </row>
        <row r="113">
          <cell r="C113">
            <v>700000274</v>
          </cell>
          <cell r="D113" t="str">
            <v>SECTOR ÁMBAR LUCIA</v>
          </cell>
          <cell r="E113">
            <v>2025</v>
          </cell>
          <cell r="F113">
            <v>202516</v>
          </cell>
          <cell r="G113">
            <v>1948</v>
          </cell>
          <cell r="H113">
            <v>2008</v>
          </cell>
          <cell r="I113">
            <v>703</v>
          </cell>
          <cell r="J113" t="str">
            <v>-</v>
          </cell>
          <cell r="K113">
            <v>-12</v>
          </cell>
          <cell r="L113">
            <v>9</v>
          </cell>
          <cell r="M113">
            <v>966</v>
          </cell>
          <cell r="N113">
            <v>1226</v>
          </cell>
          <cell r="O113">
            <v>0</v>
          </cell>
          <cell r="P113" t="str">
            <v>-</v>
          </cell>
          <cell r="Q113">
            <v>2</v>
          </cell>
          <cell r="R113" t="str">
            <v>-</v>
          </cell>
          <cell r="S113">
            <v>23</v>
          </cell>
          <cell r="T113" t="str">
            <v>-</v>
          </cell>
          <cell r="U113">
            <v>956</v>
          </cell>
          <cell r="V113" t="str">
            <v>-</v>
          </cell>
          <cell r="W113">
            <v>8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781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471</v>
          </cell>
          <cell r="AH113" t="str">
            <v>-</v>
          </cell>
          <cell r="AI113" t="str">
            <v>-</v>
          </cell>
          <cell r="AJ113" t="str">
            <v>-</v>
          </cell>
          <cell r="AK113">
            <v>184</v>
          </cell>
          <cell r="AL113" t="str">
            <v>-</v>
          </cell>
          <cell r="AM113">
            <v>49.589322381930181</v>
          </cell>
          <cell r="AN113">
            <v>62.2</v>
          </cell>
          <cell r="AO113">
            <v>287</v>
          </cell>
          <cell r="AP113" t="str">
            <v>-</v>
          </cell>
          <cell r="AQ113">
            <v>346</v>
          </cell>
          <cell r="AR113" t="str">
            <v>-</v>
          </cell>
          <cell r="AS113">
            <v>0</v>
          </cell>
          <cell r="AT113" t="str">
            <v>-</v>
          </cell>
          <cell r="AU113">
            <v>132</v>
          </cell>
          <cell r="AV113" t="str">
            <v>-</v>
          </cell>
          <cell r="AW113">
            <v>16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852</v>
          </cell>
          <cell r="BB113">
            <v>1070</v>
          </cell>
          <cell r="BC113">
            <v>43.737166324435314</v>
          </cell>
          <cell r="BD113">
            <v>54.3</v>
          </cell>
          <cell r="BE113" t="str">
            <v>-</v>
          </cell>
          <cell r="BF113" t="str">
            <v>-</v>
          </cell>
          <cell r="BG113">
            <v>533408.67000000004</v>
          </cell>
          <cell r="BH113">
            <v>531697</v>
          </cell>
          <cell r="BI113">
            <v>515272773.69999999</v>
          </cell>
          <cell r="BJ113">
            <v>651860802</v>
          </cell>
          <cell r="BK113">
            <v>510399233</v>
          </cell>
          <cell r="BL113" t="str">
            <v>-</v>
          </cell>
          <cell r="BM113">
            <v>4873540.7</v>
          </cell>
          <cell r="BN113" t="str">
            <v>-</v>
          </cell>
          <cell r="BO113">
            <v>413376044.69999999</v>
          </cell>
          <cell r="BP113" t="str">
            <v>-</v>
          </cell>
          <cell r="BQ113">
            <v>4873540.7</v>
          </cell>
          <cell r="BR113" t="str">
            <v>-</v>
          </cell>
          <cell r="BS113">
            <v>917</v>
          </cell>
          <cell r="BT113" t="str">
            <v>-</v>
          </cell>
          <cell r="BU113">
            <v>408502504</v>
          </cell>
          <cell r="BV113" t="str">
            <v>-</v>
          </cell>
          <cell r="BW113">
            <v>577</v>
          </cell>
          <cell r="BX113" t="str">
            <v>-</v>
          </cell>
          <cell r="BY113">
            <v>684</v>
          </cell>
          <cell r="BZ113" t="str">
            <v>-</v>
          </cell>
          <cell r="CA113">
            <v>88210343</v>
          </cell>
          <cell r="CB113" t="str">
            <v>-</v>
          </cell>
          <cell r="CC113">
            <v>795</v>
          </cell>
          <cell r="CD113" t="str">
            <v>-</v>
          </cell>
          <cell r="CE113">
            <v>565</v>
          </cell>
          <cell r="CF113" t="str">
            <v>-</v>
          </cell>
          <cell r="CG113">
            <v>0</v>
          </cell>
          <cell r="CH113" t="str">
            <v>-</v>
          </cell>
          <cell r="CI113">
            <v>158</v>
          </cell>
          <cell r="CJ113" t="str">
            <v>-</v>
          </cell>
          <cell r="CK113">
            <v>18</v>
          </cell>
          <cell r="CL113" t="str">
            <v>-</v>
          </cell>
          <cell r="CM113">
            <v>13686386</v>
          </cell>
          <cell r="CN113" t="str">
            <v>-</v>
          </cell>
          <cell r="CO113">
            <v>101896729</v>
          </cell>
          <cell r="CP113" t="str">
            <v>-</v>
          </cell>
          <cell r="CQ113">
            <v>0</v>
          </cell>
          <cell r="CR113" t="str">
            <v>-</v>
          </cell>
          <cell r="CS113">
            <v>-36</v>
          </cell>
          <cell r="CT113" t="str">
            <v>-</v>
          </cell>
          <cell r="CU113">
            <v>478</v>
          </cell>
          <cell r="CV113">
            <v>352</v>
          </cell>
          <cell r="CW113">
            <v>286</v>
          </cell>
          <cell r="CX113">
            <v>249</v>
          </cell>
          <cell r="CY113">
            <v>218</v>
          </cell>
          <cell r="CZ113">
            <v>165</v>
          </cell>
          <cell r="DA113">
            <v>92</v>
          </cell>
          <cell r="DB113">
            <v>84</v>
          </cell>
          <cell r="DC113">
            <v>100</v>
          </cell>
          <cell r="DD113">
            <v>99</v>
          </cell>
          <cell r="DE113">
            <v>81</v>
          </cell>
          <cell r="DF113">
            <v>79</v>
          </cell>
          <cell r="DG113">
            <v>273</v>
          </cell>
          <cell r="DH113">
            <v>262</v>
          </cell>
          <cell r="DI113">
            <v>30</v>
          </cell>
          <cell r="DJ113" t="str">
            <v>-</v>
          </cell>
          <cell r="DK113">
            <v>542</v>
          </cell>
          <cell r="DL113" t="str">
            <v>-</v>
          </cell>
          <cell r="DM113">
            <v>702</v>
          </cell>
          <cell r="DN113" t="str">
            <v>-</v>
          </cell>
          <cell r="DO113">
            <v>532</v>
          </cell>
          <cell r="DP113" t="str">
            <v>-</v>
          </cell>
          <cell r="DQ113">
            <v>0</v>
          </cell>
          <cell r="DR113" t="str">
            <v>-</v>
          </cell>
          <cell r="DS113">
            <v>153</v>
          </cell>
          <cell r="DT113" t="str">
            <v>-</v>
          </cell>
          <cell r="DU113">
            <v>18</v>
          </cell>
          <cell r="DV113" t="str">
            <v>-</v>
          </cell>
          <cell r="DW113">
            <v>0</v>
          </cell>
          <cell r="DX113" t="str">
            <v>-</v>
          </cell>
          <cell r="DY113">
            <v>46</v>
          </cell>
          <cell r="DZ113">
            <v>76</v>
          </cell>
          <cell r="EA113">
            <v>34</v>
          </cell>
          <cell r="EB113" t="str">
            <v>-</v>
          </cell>
          <cell r="EC113">
            <v>37.362637362637365</v>
          </cell>
          <cell r="ED113" t="str">
            <v>-</v>
          </cell>
          <cell r="EE113">
            <v>16</v>
          </cell>
          <cell r="EF113" t="str">
            <v>-</v>
          </cell>
          <cell r="EG113">
            <v>68</v>
          </cell>
        </row>
        <row r="114">
          <cell r="C114">
            <v>700000276</v>
          </cell>
          <cell r="D114" t="str">
            <v>SECTOR MORICHE EVELIN</v>
          </cell>
          <cell r="E114">
            <v>2025</v>
          </cell>
          <cell r="F114">
            <v>202516</v>
          </cell>
          <cell r="G114">
            <v>961</v>
          </cell>
          <cell r="H114">
            <v>1038</v>
          </cell>
          <cell r="I114">
            <v>344</v>
          </cell>
          <cell r="J114" t="str">
            <v>-</v>
          </cell>
          <cell r="K114">
            <v>-66</v>
          </cell>
          <cell r="L114">
            <v>6</v>
          </cell>
          <cell r="M114">
            <v>167</v>
          </cell>
          <cell r="N114">
            <v>649</v>
          </cell>
          <cell r="O114">
            <v>0</v>
          </cell>
          <cell r="P114" t="str">
            <v>-</v>
          </cell>
          <cell r="Q114">
            <v>0</v>
          </cell>
          <cell r="R114" t="str">
            <v>-</v>
          </cell>
          <cell r="S114">
            <v>1</v>
          </cell>
          <cell r="T114" t="str">
            <v>-</v>
          </cell>
          <cell r="U114">
            <v>167</v>
          </cell>
          <cell r="V114" t="str">
            <v>-</v>
          </cell>
          <cell r="W114">
            <v>0</v>
          </cell>
          <cell r="X114" t="str">
            <v>-</v>
          </cell>
          <cell r="Y114" t="str">
            <v>-</v>
          </cell>
          <cell r="Z114" t="str">
            <v>-</v>
          </cell>
          <cell r="AA114">
            <v>138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>
            <v>80</v>
          </cell>
          <cell r="AH114" t="str">
            <v>-</v>
          </cell>
          <cell r="AI114" t="str">
            <v>-</v>
          </cell>
          <cell r="AJ114" t="str">
            <v>-</v>
          </cell>
          <cell r="AK114">
            <v>29</v>
          </cell>
          <cell r="AL114" t="str">
            <v>-</v>
          </cell>
          <cell r="AM114">
            <v>17.377731529656607</v>
          </cell>
          <cell r="AN114">
            <v>62.6</v>
          </cell>
          <cell r="AO114">
            <v>51</v>
          </cell>
          <cell r="AP114" t="str">
            <v>-</v>
          </cell>
          <cell r="AQ114">
            <v>60</v>
          </cell>
          <cell r="AR114" t="str">
            <v>-</v>
          </cell>
          <cell r="AS114">
            <v>0</v>
          </cell>
          <cell r="AT114" t="str">
            <v>-</v>
          </cell>
          <cell r="AU114">
            <v>21</v>
          </cell>
          <cell r="AV114" t="str">
            <v>-</v>
          </cell>
          <cell r="AW114">
            <v>6</v>
          </cell>
          <cell r="AX114" t="str">
            <v>-</v>
          </cell>
          <cell r="AY114" t="str">
            <v>-</v>
          </cell>
          <cell r="AZ114" t="str">
            <v>-</v>
          </cell>
          <cell r="BA114">
            <v>148</v>
          </cell>
          <cell r="BB114">
            <v>549</v>
          </cell>
          <cell r="BC114">
            <v>15.400624349635796</v>
          </cell>
          <cell r="BD114">
            <v>53</v>
          </cell>
          <cell r="BE114" t="str">
            <v>-</v>
          </cell>
          <cell r="BF114" t="str">
            <v>-</v>
          </cell>
          <cell r="BG114">
            <v>534542.29</v>
          </cell>
          <cell r="BH114">
            <v>574761</v>
          </cell>
          <cell r="BI114">
            <v>89268562</v>
          </cell>
          <cell r="BJ114">
            <v>373020072</v>
          </cell>
          <cell r="BK114">
            <v>89238882</v>
          </cell>
          <cell r="BL114" t="str">
            <v>-</v>
          </cell>
          <cell r="BM114">
            <v>29680</v>
          </cell>
          <cell r="BN114" t="str">
            <v>-</v>
          </cell>
          <cell r="BO114">
            <v>70396822</v>
          </cell>
          <cell r="BP114" t="str">
            <v>-</v>
          </cell>
          <cell r="BQ114">
            <v>29680</v>
          </cell>
          <cell r="BR114" t="str">
            <v>-</v>
          </cell>
          <cell r="BS114">
            <v>158</v>
          </cell>
          <cell r="BT114" t="str">
            <v>-</v>
          </cell>
          <cell r="BU114">
            <v>70367142</v>
          </cell>
          <cell r="BV114" t="str">
            <v>-</v>
          </cell>
          <cell r="BW114">
            <v>81</v>
          </cell>
          <cell r="BX114" t="str">
            <v>-</v>
          </cell>
          <cell r="BY114">
            <v>321</v>
          </cell>
          <cell r="BZ114" t="str">
            <v>-</v>
          </cell>
          <cell r="CA114">
            <v>15302762</v>
          </cell>
          <cell r="CB114" t="str">
            <v>-</v>
          </cell>
          <cell r="CC114">
            <v>429</v>
          </cell>
          <cell r="CD114" t="str">
            <v>-</v>
          </cell>
          <cell r="CE114">
            <v>277</v>
          </cell>
          <cell r="CF114" t="str">
            <v>-</v>
          </cell>
          <cell r="CG114">
            <v>0</v>
          </cell>
          <cell r="CH114" t="str">
            <v>-</v>
          </cell>
          <cell r="CI114">
            <v>74</v>
          </cell>
          <cell r="CJ114" t="str">
            <v>-</v>
          </cell>
          <cell r="CK114">
            <v>14</v>
          </cell>
          <cell r="CL114" t="str">
            <v>-</v>
          </cell>
          <cell r="CM114">
            <v>3568978</v>
          </cell>
          <cell r="CN114" t="str">
            <v>-</v>
          </cell>
          <cell r="CO114">
            <v>18871740</v>
          </cell>
          <cell r="CP114" t="str">
            <v>-</v>
          </cell>
          <cell r="CQ114">
            <v>0</v>
          </cell>
          <cell r="CR114" t="str">
            <v>-</v>
          </cell>
          <cell r="CS114">
            <v>-23</v>
          </cell>
          <cell r="CT114" t="str">
            <v>-</v>
          </cell>
          <cell r="CU114">
            <v>510</v>
          </cell>
          <cell r="CV114">
            <v>206</v>
          </cell>
          <cell r="CW114">
            <v>176</v>
          </cell>
          <cell r="CX114">
            <v>125</v>
          </cell>
          <cell r="CY114">
            <v>108</v>
          </cell>
          <cell r="CZ114">
            <v>65</v>
          </cell>
          <cell r="DA114">
            <v>83</v>
          </cell>
          <cell r="DB114">
            <v>48</v>
          </cell>
          <cell r="DC114">
            <v>35</v>
          </cell>
          <cell r="DD114">
            <v>24</v>
          </cell>
          <cell r="DE114">
            <v>36</v>
          </cell>
          <cell r="DF114">
            <v>32</v>
          </cell>
          <cell r="DG114">
            <v>154</v>
          </cell>
          <cell r="DH114">
            <v>104</v>
          </cell>
          <cell r="DI114">
            <v>13</v>
          </cell>
          <cell r="DJ114" t="str">
            <v>-</v>
          </cell>
          <cell r="DK114">
            <v>246</v>
          </cell>
          <cell r="DL114" t="str">
            <v>-</v>
          </cell>
          <cell r="DM114">
            <v>371</v>
          </cell>
          <cell r="DN114" t="str">
            <v>-</v>
          </cell>
          <cell r="DO114">
            <v>257</v>
          </cell>
          <cell r="DP114" t="str">
            <v>-</v>
          </cell>
          <cell r="DQ114">
            <v>0</v>
          </cell>
          <cell r="DR114" t="str">
            <v>-</v>
          </cell>
          <cell r="DS114">
            <v>73</v>
          </cell>
          <cell r="DT114" t="str">
            <v>-</v>
          </cell>
          <cell r="DU114">
            <v>14</v>
          </cell>
          <cell r="DV114" t="str">
            <v>-</v>
          </cell>
          <cell r="DW114">
            <v>0</v>
          </cell>
          <cell r="DX114" t="str">
            <v>-</v>
          </cell>
          <cell r="DY114">
            <v>13</v>
          </cell>
          <cell r="DZ114">
            <v>44</v>
          </cell>
          <cell r="EA114">
            <v>14</v>
          </cell>
          <cell r="EB114" t="str">
            <v>-</v>
          </cell>
          <cell r="EC114">
            <v>56.000000000000007</v>
          </cell>
          <cell r="ED114" t="str">
            <v>-</v>
          </cell>
          <cell r="EE114">
            <v>0</v>
          </cell>
          <cell r="EF114" t="str">
            <v>-</v>
          </cell>
          <cell r="EG114">
            <v>6</v>
          </cell>
        </row>
        <row r="115">
          <cell r="C115">
            <v>700000278</v>
          </cell>
          <cell r="D115" t="str">
            <v>SECTOR CREACIÓN PERLA</v>
          </cell>
          <cell r="E115">
            <v>2025</v>
          </cell>
          <cell r="F115">
            <v>202516</v>
          </cell>
          <cell r="G115">
            <v>1267</v>
          </cell>
          <cell r="H115">
            <v>1299</v>
          </cell>
          <cell r="I115">
            <v>449</v>
          </cell>
          <cell r="J115" t="str">
            <v>-</v>
          </cell>
          <cell r="K115">
            <v>-33</v>
          </cell>
          <cell r="L115">
            <v>8</v>
          </cell>
          <cell r="M115">
            <v>730</v>
          </cell>
          <cell r="N115">
            <v>835</v>
          </cell>
          <cell r="O115">
            <v>0</v>
          </cell>
          <cell r="P115" t="str">
            <v>-</v>
          </cell>
          <cell r="Q115">
            <v>0</v>
          </cell>
          <cell r="R115" t="str">
            <v>-</v>
          </cell>
          <cell r="S115">
            <v>2</v>
          </cell>
          <cell r="T115" t="str">
            <v>-</v>
          </cell>
          <cell r="U115">
            <v>729</v>
          </cell>
          <cell r="V115" t="str">
            <v>-</v>
          </cell>
          <cell r="W115">
            <v>1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565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386</v>
          </cell>
          <cell r="AH115" t="str">
            <v>-</v>
          </cell>
          <cell r="AI115" t="str">
            <v>-</v>
          </cell>
          <cell r="AJ115" t="str">
            <v>-</v>
          </cell>
          <cell r="AK115">
            <v>165</v>
          </cell>
          <cell r="AL115" t="str">
            <v>-</v>
          </cell>
          <cell r="AM115">
            <v>57.616416732438836</v>
          </cell>
          <cell r="AN115">
            <v>63.8</v>
          </cell>
          <cell r="AO115">
            <v>221</v>
          </cell>
          <cell r="AP115" t="str">
            <v>-</v>
          </cell>
          <cell r="AQ115">
            <v>250</v>
          </cell>
          <cell r="AR115" t="str">
            <v>-</v>
          </cell>
          <cell r="AS115">
            <v>0</v>
          </cell>
          <cell r="AT115" t="str">
            <v>-</v>
          </cell>
          <cell r="AU115">
            <v>81</v>
          </cell>
          <cell r="AV115" t="str">
            <v>-</v>
          </cell>
          <cell r="AW115">
            <v>13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658</v>
          </cell>
          <cell r="BB115">
            <v>706</v>
          </cell>
          <cell r="BC115">
            <v>51.933701657458563</v>
          </cell>
          <cell r="BD115">
            <v>54</v>
          </cell>
          <cell r="BE115" t="str">
            <v>-</v>
          </cell>
          <cell r="BF115" t="str">
            <v>-</v>
          </cell>
          <cell r="BG115">
            <v>510435.66</v>
          </cell>
          <cell r="BH115">
            <v>547166</v>
          </cell>
          <cell r="BI115">
            <v>372618031.99000001</v>
          </cell>
          <cell r="BJ115">
            <v>456883801</v>
          </cell>
          <cell r="BK115">
            <v>372284062</v>
          </cell>
          <cell r="BL115" t="str">
            <v>-</v>
          </cell>
          <cell r="BM115">
            <v>333969.99</v>
          </cell>
          <cell r="BN115" t="str">
            <v>-</v>
          </cell>
          <cell r="BO115">
            <v>300972672.99000001</v>
          </cell>
          <cell r="BP115" t="str">
            <v>-</v>
          </cell>
          <cell r="BQ115">
            <v>333969.99</v>
          </cell>
          <cell r="BR115" t="str">
            <v>-</v>
          </cell>
          <cell r="BS115">
            <v>666</v>
          </cell>
          <cell r="BT115" t="str">
            <v>-</v>
          </cell>
          <cell r="BU115">
            <v>300638703</v>
          </cell>
          <cell r="BV115" t="str">
            <v>-</v>
          </cell>
          <cell r="BW115">
            <v>428</v>
          </cell>
          <cell r="BX115" t="str">
            <v>-</v>
          </cell>
          <cell r="BY115">
            <v>510</v>
          </cell>
          <cell r="BZ115" t="str">
            <v>-</v>
          </cell>
          <cell r="CA115">
            <v>61577375</v>
          </cell>
          <cell r="CB115" t="str">
            <v>-</v>
          </cell>
          <cell r="CC115">
            <v>469</v>
          </cell>
          <cell r="CD115" t="str">
            <v>-</v>
          </cell>
          <cell r="CE115">
            <v>365</v>
          </cell>
          <cell r="CF115" t="str">
            <v>-</v>
          </cell>
          <cell r="CG115">
            <v>0</v>
          </cell>
          <cell r="CH115" t="str">
            <v>-</v>
          </cell>
          <cell r="CI115">
            <v>96</v>
          </cell>
          <cell r="CJ115" t="str">
            <v>-</v>
          </cell>
          <cell r="CK115">
            <v>13</v>
          </cell>
          <cell r="CL115" t="str">
            <v>-</v>
          </cell>
          <cell r="CM115">
            <v>10067984</v>
          </cell>
          <cell r="CN115" t="str">
            <v>-</v>
          </cell>
          <cell r="CO115">
            <v>71645359</v>
          </cell>
          <cell r="CP115" t="str">
            <v>-</v>
          </cell>
          <cell r="CQ115">
            <v>0</v>
          </cell>
          <cell r="CR115" t="str">
            <v>-</v>
          </cell>
          <cell r="CS115">
            <v>-10</v>
          </cell>
          <cell r="CT115" t="str">
            <v>-</v>
          </cell>
          <cell r="CU115">
            <v>261</v>
          </cell>
          <cell r="CV115">
            <v>237</v>
          </cell>
          <cell r="CW115">
            <v>184</v>
          </cell>
          <cell r="CX115">
            <v>172</v>
          </cell>
          <cell r="CY115">
            <v>92</v>
          </cell>
          <cell r="CZ115">
            <v>80</v>
          </cell>
          <cell r="DA115">
            <v>87</v>
          </cell>
          <cell r="DB115">
            <v>66</v>
          </cell>
          <cell r="DC115">
            <v>48</v>
          </cell>
          <cell r="DD115">
            <v>43</v>
          </cell>
          <cell r="DE115">
            <v>51</v>
          </cell>
          <cell r="DF115">
            <v>47</v>
          </cell>
          <cell r="DG115">
            <v>186</v>
          </cell>
          <cell r="DH115">
            <v>156</v>
          </cell>
          <cell r="DI115">
            <v>34</v>
          </cell>
          <cell r="DJ115" t="str">
            <v>-</v>
          </cell>
          <cell r="DK115">
            <v>409</v>
          </cell>
          <cell r="DL115" t="str">
            <v>-</v>
          </cell>
          <cell r="DM115">
            <v>409</v>
          </cell>
          <cell r="DN115" t="str">
            <v>-</v>
          </cell>
          <cell r="DO115">
            <v>343</v>
          </cell>
          <cell r="DP115" t="str">
            <v>-</v>
          </cell>
          <cell r="DQ115">
            <v>0</v>
          </cell>
          <cell r="DR115" t="str">
            <v>-</v>
          </cell>
          <cell r="DS115">
            <v>93</v>
          </cell>
          <cell r="DT115" t="str">
            <v>-</v>
          </cell>
          <cell r="DU115">
            <v>13</v>
          </cell>
          <cell r="DV115" t="str">
            <v>-</v>
          </cell>
          <cell r="DW115">
            <v>0</v>
          </cell>
          <cell r="DX115" t="str">
            <v>-</v>
          </cell>
          <cell r="DY115">
            <v>42</v>
          </cell>
          <cell r="DZ115">
            <v>69</v>
          </cell>
          <cell r="EA115">
            <v>32</v>
          </cell>
          <cell r="EB115" t="str">
            <v>-</v>
          </cell>
          <cell r="EC115">
            <v>43.835616438356162</v>
          </cell>
          <cell r="ED115" t="str">
            <v>-</v>
          </cell>
          <cell r="EE115">
            <v>8</v>
          </cell>
          <cell r="EF115" t="str">
            <v>-</v>
          </cell>
          <cell r="EG115">
            <v>30</v>
          </cell>
        </row>
        <row r="116">
          <cell r="C116">
            <v>700000279</v>
          </cell>
          <cell r="D116" t="str">
            <v>SECTOR GAITA AYSHA</v>
          </cell>
          <cell r="E116">
            <v>2025</v>
          </cell>
          <cell r="F116">
            <v>202516</v>
          </cell>
          <cell r="G116">
            <v>1206</v>
          </cell>
          <cell r="H116">
            <v>1354</v>
          </cell>
          <cell r="I116">
            <v>450</v>
          </cell>
          <cell r="J116" t="str">
            <v>-</v>
          </cell>
          <cell r="K116">
            <v>-76</v>
          </cell>
          <cell r="L116">
            <v>9</v>
          </cell>
          <cell r="M116">
            <v>474</v>
          </cell>
          <cell r="N116">
            <v>813</v>
          </cell>
          <cell r="O116">
            <v>0</v>
          </cell>
          <cell r="P116" t="str">
            <v>-</v>
          </cell>
          <cell r="Q116">
            <v>3</v>
          </cell>
          <cell r="R116" t="str">
            <v>-</v>
          </cell>
          <cell r="S116">
            <v>4</v>
          </cell>
          <cell r="T116" t="str">
            <v>-</v>
          </cell>
          <cell r="U116">
            <v>471</v>
          </cell>
          <cell r="V116" t="str">
            <v>-</v>
          </cell>
          <cell r="W116">
            <v>0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400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208</v>
          </cell>
          <cell r="AH116" t="str">
            <v>-</v>
          </cell>
          <cell r="AI116" t="str">
            <v>-</v>
          </cell>
          <cell r="AJ116" t="str">
            <v>-</v>
          </cell>
          <cell r="AK116">
            <v>74</v>
          </cell>
          <cell r="AL116" t="str">
            <v>-</v>
          </cell>
          <cell r="AM116">
            <v>39.303482587064678</v>
          </cell>
          <cell r="AN116">
            <v>63</v>
          </cell>
          <cell r="AO116">
            <v>134</v>
          </cell>
          <cell r="AP116" t="str">
            <v>-</v>
          </cell>
          <cell r="AQ116">
            <v>181</v>
          </cell>
          <cell r="AR116" t="str">
            <v>-</v>
          </cell>
          <cell r="AS116">
            <v>0</v>
          </cell>
          <cell r="AT116" t="str">
            <v>-</v>
          </cell>
          <cell r="AU116">
            <v>77</v>
          </cell>
          <cell r="AV116" t="str">
            <v>-</v>
          </cell>
          <cell r="AW116">
            <v>8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426</v>
          </cell>
          <cell r="BB116">
            <v>684</v>
          </cell>
          <cell r="BC116">
            <v>35.323383084577117</v>
          </cell>
          <cell r="BD116">
            <v>53</v>
          </cell>
          <cell r="BE116" t="str">
            <v>-</v>
          </cell>
          <cell r="BF116" t="str">
            <v>-</v>
          </cell>
          <cell r="BG116">
            <v>514818.93</v>
          </cell>
          <cell r="BH116">
            <v>520095</v>
          </cell>
          <cell r="BI116">
            <v>244024175</v>
          </cell>
          <cell r="BJ116">
            <v>422836964</v>
          </cell>
          <cell r="BK116">
            <v>243123665</v>
          </cell>
          <cell r="BL116" t="str">
            <v>-</v>
          </cell>
          <cell r="BM116">
            <v>900510</v>
          </cell>
          <cell r="BN116" t="str">
            <v>-</v>
          </cell>
          <cell r="BO116">
            <v>198533900</v>
          </cell>
          <cell r="BP116" t="str">
            <v>-</v>
          </cell>
          <cell r="BQ116">
            <v>900510</v>
          </cell>
          <cell r="BR116" t="str">
            <v>-</v>
          </cell>
          <cell r="BS116">
            <v>449</v>
          </cell>
          <cell r="BT116" t="str">
            <v>-</v>
          </cell>
          <cell r="BU116">
            <v>197633390</v>
          </cell>
          <cell r="BV116" t="str">
            <v>-</v>
          </cell>
          <cell r="BW116">
            <v>268</v>
          </cell>
          <cell r="BX116" t="str">
            <v>-</v>
          </cell>
          <cell r="BY116">
            <v>458</v>
          </cell>
          <cell r="BZ116" t="str">
            <v>-</v>
          </cell>
          <cell r="CA116">
            <v>39391243</v>
          </cell>
          <cell r="CB116" t="str">
            <v>-</v>
          </cell>
          <cell r="CC116">
            <v>506</v>
          </cell>
          <cell r="CD116" t="str">
            <v>-</v>
          </cell>
          <cell r="CE116">
            <v>356</v>
          </cell>
          <cell r="CF116" t="str">
            <v>-</v>
          </cell>
          <cell r="CG116">
            <v>0</v>
          </cell>
          <cell r="CH116" t="str">
            <v>-</v>
          </cell>
          <cell r="CI116">
            <v>110</v>
          </cell>
          <cell r="CJ116" t="str">
            <v>-</v>
          </cell>
          <cell r="CK116">
            <v>9</v>
          </cell>
          <cell r="CL116" t="str">
            <v>-</v>
          </cell>
          <cell r="CM116">
            <v>6099032</v>
          </cell>
          <cell r="CN116" t="str">
            <v>-</v>
          </cell>
          <cell r="CO116">
            <v>45490275</v>
          </cell>
          <cell r="CP116" t="str">
            <v>-</v>
          </cell>
          <cell r="CQ116">
            <v>0</v>
          </cell>
          <cell r="CR116" t="str">
            <v>-</v>
          </cell>
          <cell r="CS116">
            <v>-54</v>
          </cell>
          <cell r="CT116" t="str">
            <v>-</v>
          </cell>
          <cell r="CU116">
            <v>401</v>
          </cell>
          <cell r="CV116">
            <v>219</v>
          </cell>
          <cell r="CW116">
            <v>212</v>
          </cell>
          <cell r="CX116">
            <v>166</v>
          </cell>
          <cell r="CY116">
            <v>119</v>
          </cell>
          <cell r="CZ116">
            <v>89</v>
          </cell>
          <cell r="DA116">
            <v>104</v>
          </cell>
          <cell r="DB116">
            <v>88</v>
          </cell>
          <cell r="DC116">
            <v>62</v>
          </cell>
          <cell r="DD116">
            <v>65</v>
          </cell>
          <cell r="DE116">
            <v>67</v>
          </cell>
          <cell r="DF116">
            <v>52</v>
          </cell>
          <cell r="DG116">
            <v>233</v>
          </cell>
          <cell r="DH116">
            <v>205</v>
          </cell>
          <cell r="DI116">
            <v>8</v>
          </cell>
          <cell r="DJ116" t="str">
            <v>-</v>
          </cell>
          <cell r="DK116">
            <v>335</v>
          </cell>
          <cell r="DL116" t="str">
            <v>-</v>
          </cell>
          <cell r="DM116">
            <v>421</v>
          </cell>
          <cell r="DN116" t="str">
            <v>-</v>
          </cell>
          <cell r="DO116">
            <v>333</v>
          </cell>
          <cell r="DP116" t="str">
            <v>-</v>
          </cell>
          <cell r="DQ116">
            <v>0</v>
          </cell>
          <cell r="DR116" t="str">
            <v>-</v>
          </cell>
          <cell r="DS116">
            <v>108</v>
          </cell>
          <cell r="DT116" t="str">
            <v>-</v>
          </cell>
          <cell r="DU116">
            <v>9</v>
          </cell>
          <cell r="DV116" t="str">
            <v>-</v>
          </cell>
          <cell r="DW116">
            <v>0</v>
          </cell>
          <cell r="DX116" t="str">
            <v>-</v>
          </cell>
          <cell r="DY116">
            <v>13</v>
          </cell>
          <cell r="DZ116">
            <v>66</v>
          </cell>
          <cell r="EA116">
            <v>17</v>
          </cell>
          <cell r="EB116" t="str">
            <v>-</v>
          </cell>
          <cell r="EC116">
            <v>33.333333333333329</v>
          </cell>
          <cell r="ED116" t="str">
            <v>-</v>
          </cell>
          <cell r="EE116">
            <v>5</v>
          </cell>
          <cell r="EF116" t="str">
            <v>-</v>
          </cell>
          <cell r="EG116">
            <v>35</v>
          </cell>
        </row>
        <row r="117">
          <cell r="C117">
            <v>700000280</v>
          </cell>
          <cell r="D117" t="str">
            <v>SECTOR LAGUNA CATALINA</v>
          </cell>
          <cell r="E117">
            <v>2025</v>
          </cell>
          <cell r="F117">
            <v>202516</v>
          </cell>
          <cell r="G117">
            <v>2075</v>
          </cell>
          <cell r="H117">
            <v>2273</v>
          </cell>
          <cell r="I117">
            <v>912</v>
          </cell>
          <cell r="J117" t="str">
            <v>-</v>
          </cell>
          <cell r="K117">
            <v>-31</v>
          </cell>
          <cell r="L117">
            <v>6</v>
          </cell>
          <cell r="M117">
            <v>1276</v>
          </cell>
          <cell r="N117">
            <v>1347</v>
          </cell>
          <cell r="O117">
            <v>0</v>
          </cell>
          <cell r="P117" t="str">
            <v>-</v>
          </cell>
          <cell r="Q117">
            <v>7</v>
          </cell>
          <cell r="R117" t="str">
            <v>-</v>
          </cell>
          <cell r="S117">
            <v>32</v>
          </cell>
          <cell r="T117" t="str">
            <v>-</v>
          </cell>
          <cell r="U117">
            <v>1261</v>
          </cell>
          <cell r="V117" t="str">
            <v>-</v>
          </cell>
          <cell r="W117">
            <v>8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1109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536</v>
          </cell>
          <cell r="AH117" t="str">
            <v>-</v>
          </cell>
          <cell r="AI117" t="str">
            <v>-</v>
          </cell>
          <cell r="AJ117" t="str">
            <v>-</v>
          </cell>
          <cell r="AK117">
            <v>167</v>
          </cell>
          <cell r="AL117" t="str">
            <v>-</v>
          </cell>
          <cell r="AM117">
            <v>61.493975903614462</v>
          </cell>
          <cell r="AN117">
            <v>63.7</v>
          </cell>
          <cell r="AO117">
            <v>369</v>
          </cell>
          <cell r="AP117" t="str">
            <v>-</v>
          </cell>
          <cell r="AQ117">
            <v>466</v>
          </cell>
          <cell r="AR117" t="str">
            <v>-</v>
          </cell>
          <cell r="AS117">
            <v>0</v>
          </cell>
          <cell r="AT117" t="str">
            <v>-</v>
          </cell>
          <cell r="AU117">
            <v>244</v>
          </cell>
          <cell r="AV117" t="str">
            <v>-</v>
          </cell>
          <cell r="AW117">
            <v>30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1171</v>
          </cell>
          <cell r="BB117">
            <v>1193</v>
          </cell>
          <cell r="BC117">
            <v>56.433734939759042</v>
          </cell>
          <cell r="BD117">
            <v>56.4</v>
          </cell>
          <cell r="BE117" t="str">
            <v>-</v>
          </cell>
          <cell r="BF117" t="str">
            <v>-</v>
          </cell>
          <cell r="BG117">
            <v>585581.53</v>
          </cell>
          <cell r="BH117">
            <v>629375</v>
          </cell>
          <cell r="BI117">
            <v>747202027.65999997</v>
          </cell>
          <cell r="BJ117">
            <v>847768516</v>
          </cell>
          <cell r="BK117">
            <v>740909430</v>
          </cell>
          <cell r="BL117" t="str">
            <v>-</v>
          </cell>
          <cell r="BM117">
            <v>6292597.6600000001</v>
          </cell>
          <cell r="BN117" t="str">
            <v>-</v>
          </cell>
          <cell r="BO117">
            <v>609160144.66000009</v>
          </cell>
          <cell r="BP117" t="str">
            <v>-</v>
          </cell>
          <cell r="BQ117">
            <v>6292597.6600000001</v>
          </cell>
          <cell r="BR117" t="str">
            <v>-</v>
          </cell>
          <cell r="BS117">
            <v>1227</v>
          </cell>
          <cell r="BT117" t="str">
            <v>-</v>
          </cell>
          <cell r="BU117">
            <v>602867547</v>
          </cell>
          <cell r="BV117" t="str">
            <v>-</v>
          </cell>
          <cell r="BW117">
            <v>803</v>
          </cell>
          <cell r="BX117" t="str">
            <v>-</v>
          </cell>
          <cell r="BY117">
            <v>550</v>
          </cell>
          <cell r="BZ117" t="str">
            <v>-</v>
          </cell>
          <cell r="CA117">
            <v>119480853</v>
          </cell>
          <cell r="CB117" t="str">
            <v>-</v>
          </cell>
          <cell r="CC117">
            <v>795</v>
          </cell>
          <cell r="CD117" t="str">
            <v>-</v>
          </cell>
          <cell r="CE117">
            <v>633</v>
          </cell>
          <cell r="CF117" t="str">
            <v>-</v>
          </cell>
          <cell r="CG117">
            <v>0</v>
          </cell>
          <cell r="CH117" t="str">
            <v>-</v>
          </cell>
          <cell r="CI117">
            <v>273</v>
          </cell>
          <cell r="CJ117" t="str">
            <v>-</v>
          </cell>
          <cell r="CK117">
            <v>32</v>
          </cell>
          <cell r="CL117" t="str">
            <v>-</v>
          </cell>
          <cell r="CM117">
            <v>18561030</v>
          </cell>
          <cell r="CN117" t="str">
            <v>-</v>
          </cell>
          <cell r="CO117">
            <v>138041883</v>
          </cell>
          <cell r="CP117" t="str">
            <v>-</v>
          </cell>
          <cell r="CQ117">
            <v>0</v>
          </cell>
          <cell r="CR117" t="str">
            <v>-</v>
          </cell>
          <cell r="CS117">
            <v>-9</v>
          </cell>
          <cell r="CT117" t="str">
            <v>-</v>
          </cell>
          <cell r="CU117">
            <v>384</v>
          </cell>
          <cell r="CV117">
            <v>374</v>
          </cell>
          <cell r="CW117">
            <v>254</v>
          </cell>
          <cell r="CX117">
            <v>266</v>
          </cell>
          <cell r="CY117">
            <v>161</v>
          </cell>
          <cell r="CZ117">
            <v>139</v>
          </cell>
          <cell r="DA117">
            <v>96</v>
          </cell>
          <cell r="DB117">
            <v>79</v>
          </cell>
          <cell r="DC117">
            <v>65</v>
          </cell>
          <cell r="DD117">
            <v>58</v>
          </cell>
          <cell r="DE117">
            <v>47</v>
          </cell>
          <cell r="DF117">
            <v>44</v>
          </cell>
          <cell r="DG117">
            <v>208</v>
          </cell>
          <cell r="DH117">
            <v>181</v>
          </cell>
          <cell r="DI117">
            <v>30</v>
          </cell>
          <cell r="DJ117" t="str">
            <v>-</v>
          </cell>
          <cell r="DK117">
            <v>444</v>
          </cell>
          <cell r="DL117" t="str">
            <v>-</v>
          </cell>
          <cell r="DM117">
            <v>719</v>
          </cell>
          <cell r="DN117" t="str">
            <v>-</v>
          </cell>
          <cell r="DO117">
            <v>610</v>
          </cell>
          <cell r="DP117" t="str">
            <v>-</v>
          </cell>
          <cell r="DQ117">
            <v>0</v>
          </cell>
          <cell r="DR117" t="str">
            <v>-</v>
          </cell>
          <cell r="DS117">
            <v>270</v>
          </cell>
          <cell r="DT117" t="str">
            <v>-</v>
          </cell>
          <cell r="DU117">
            <v>32</v>
          </cell>
          <cell r="DV117" t="str">
            <v>-</v>
          </cell>
          <cell r="DW117">
            <v>0</v>
          </cell>
          <cell r="DX117" t="str">
            <v>-</v>
          </cell>
          <cell r="DY117">
            <v>40</v>
          </cell>
          <cell r="DZ117">
            <v>62</v>
          </cell>
          <cell r="EA117">
            <v>27</v>
          </cell>
          <cell r="EB117" t="str">
            <v>-</v>
          </cell>
          <cell r="EC117">
            <v>57.446808510638306</v>
          </cell>
          <cell r="ED117" t="str">
            <v>-</v>
          </cell>
          <cell r="EE117">
            <v>10</v>
          </cell>
          <cell r="EF117" t="str">
            <v>-</v>
          </cell>
          <cell r="EG117">
            <v>65</v>
          </cell>
        </row>
        <row r="118">
          <cell r="C118">
            <v>700000281</v>
          </cell>
          <cell r="D118" t="str">
            <v>SECTOR PICASSO REGINA</v>
          </cell>
          <cell r="E118">
            <v>2025</v>
          </cell>
          <cell r="F118">
            <v>202516</v>
          </cell>
          <cell r="G118">
            <v>1299</v>
          </cell>
          <cell r="H118">
            <v>1464</v>
          </cell>
          <cell r="I118">
            <v>509</v>
          </cell>
          <cell r="J118" t="str">
            <v>-</v>
          </cell>
          <cell r="K118">
            <v>-66</v>
          </cell>
          <cell r="L118">
            <v>7</v>
          </cell>
          <cell r="M118">
            <v>770</v>
          </cell>
          <cell r="N118">
            <v>879</v>
          </cell>
          <cell r="O118">
            <v>0</v>
          </cell>
          <cell r="P118" t="str">
            <v>-</v>
          </cell>
          <cell r="Q118">
            <v>0</v>
          </cell>
          <cell r="R118" t="str">
            <v>-</v>
          </cell>
          <cell r="S118">
            <v>4</v>
          </cell>
          <cell r="T118" t="str">
            <v>-</v>
          </cell>
          <cell r="U118">
            <v>768</v>
          </cell>
          <cell r="V118" t="str">
            <v>-</v>
          </cell>
          <cell r="W118">
            <v>2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644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363</v>
          </cell>
          <cell r="AH118" t="str">
            <v>-</v>
          </cell>
          <cell r="AI118" t="str">
            <v>-</v>
          </cell>
          <cell r="AJ118" t="str">
            <v>-</v>
          </cell>
          <cell r="AK118">
            <v>126</v>
          </cell>
          <cell r="AL118" t="str">
            <v>-</v>
          </cell>
          <cell r="AM118">
            <v>59.276366435719787</v>
          </cell>
          <cell r="AN118">
            <v>64.099999999999994</v>
          </cell>
          <cell r="AO118">
            <v>237</v>
          </cell>
          <cell r="AP118" t="str">
            <v>-</v>
          </cell>
          <cell r="AQ118">
            <v>293</v>
          </cell>
          <cell r="AR118" t="str">
            <v>-</v>
          </cell>
          <cell r="AS118">
            <v>0</v>
          </cell>
          <cell r="AT118" t="str">
            <v>-</v>
          </cell>
          <cell r="AU118">
            <v>100</v>
          </cell>
          <cell r="AV118" t="str">
            <v>-</v>
          </cell>
          <cell r="AW118">
            <v>14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688</v>
          </cell>
          <cell r="BB118">
            <v>752</v>
          </cell>
          <cell r="BC118">
            <v>52.963818321785993</v>
          </cell>
          <cell r="BD118">
            <v>54.8</v>
          </cell>
          <cell r="BE118" t="str">
            <v>-</v>
          </cell>
          <cell r="BF118" t="str">
            <v>-</v>
          </cell>
          <cell r="BG118">
            <v>488811.35</v>
          </cell>
          <cell r="BH118">
            <v>529282</v>
          </cell>
          <cell r="BI118">
            <v>376384741.10000002</v>
          </cell>
          <cell r="BJ118">
            <v>465238982</v>
          </cell>
          <cell r="BK118">
            <v>375169085</v>
          </cell>
          <cell r="BL118" t="str">
            <v>-</v>
          </cell>
          <cell r="BM118">
            <v>1215656.1000000001</v>
          </cell>
          <cell r="BN118" t="str">
            <v>-</v>
          </cell>
          <cell r="BO118">
            <v>302218255.10000002</v>
          </cell>
          <cell r="BP118" t="str">
            <v>-</v>
          </cell>
          <cell r="BQ118">
            <v>1215656.1000000001</v>
          </cell>
          <cell r="BR118" t="str">
            <v>-</v>
          </cell>
          <cell r="BS118">
            <v>711</v>
          </cell>
          <cell r="BT118" t="str">
            <v>-</v>
          </cell>
          <cell r="BU118">
            <v>301002599</v>
          </cell>
          <cell r="BV118" t="str">
            <v>-</v>
          </cell>
          <cell r="BW118">
            <v>455</v>
          </cell>
          <cell r="BX118" t="str">
            <v>-</v>
          </cell>
          <cell r="BY118">
            <v>431</v>
          </cell>
          <cell r="BZ118" t="str">
            <v>-</v>
          </cell>
          <cell r="CA118">
            <v>63612086</v>
          </cell>
          <cell r="CB118" t="str">
            <v>-</v>
          </cell>
          <cell r="CC118">
            <v>585</v>
          </cell>
          <cell r="CD118" t="str">
            <v>-</v>
          </cell>
          <cell r="CE118">
            <v>404</v>
          </cell>
          <cell r="CF118" t="str">
            <v>-</v>
          </cell>
          <cell r="CG118">
            <v>0</v>
          </cell>
          <cell r="CH118" t="str">
            <v>-</v>
          </cell>
          <cell r="CI118">
            <v>108</v>
          </cell>
          <cell r="CJ118" t="str">
            <v>-</v>
          </cell>
          <cell r="CK118">
            <v>14</v>
          </cell>
          <cell r="CL118" t="str">
            <v>-</v>
          </cell>
          <cell r="CM118">
            <v>10554400</v>
          </cell>
          <cell r="CN118" t="str">
            <v>-</v>
          </cell>
          <cell r="CO118">
            <v>74166486</v>
          </cell>
          <cell r="CP118" t="str">
            <v>-</v>
          </cell>
          <cell r="CQ118">
            <v>0</v>
          </cell>
          <cell r="CR118" t="str">
            <v>-</v>
          </cell>
          <cell r="CS118">
            <v>-32</v>
          </cell>
          <cell r="CT118" t="str">
            <v>-</v>
          </cell>
          <cell r="CU118">
            <v>278</v>
          </cell>
          <cell r="CV118">
            <v>224</v>
          </cell>
          <cell r="CW118">
            <v>164</v>
          </cell>
          <cell r="CX118">
            <v>175</v>
          </cell>
          <cell r="CY118">
            <v>87</v>
          </cell>
          <cell r="CZ118">
            <v>66</v>
          </cell>
          <cell r="DA118">
            <v>116</v>
          </cell>
          <cell r="DB118">
            <v>106</v>
          </cell>
          <cell r="DC118">
            <v>65</v>
          </cell>
          <cell r="DD118">
            <v>67</v>
          </cell>
          <cell r="DE118">
            <v>62</v>
          </cell>
          <cell r="DF118">
            <v>59</v>
          </cell>
          <cell r="DG118">
            <v>243</v>
          </cell>
          <cell r="DH118">
            <v>232</v>
          </cell>
          <cell r="DI118">
            <v>28</v>
          </cell>
          <cell r="DJ118" t="str">
            <v>-</v>
          </cell>
          <cell r="DK118">
            <v>306</v>
          </cell>
          <cell r="DL118" t="str">
            <v>-</v>
          </cell>
          <cell r="DM118">
            <v>484</v>
          </cell>
          <cell r="DN118" t="str">
            <v>-</v>
          </cell>
          <cell r="DO118">
            <v>387</v>
          </cell>
          <cell r="DP118" t="str">
            <v>-</v>
          </cell>
          <cell r="DQ118">
            <v>0</v>
          </cell>
          <cell r="DR118" t="str">
            <v>-</v>
          </cell>
          <cell r="DS118">
            <v>108</v>
          </cell>
          <cell r="DT118" t="str">
            <v>-</v>
          </cell>
          <cell r="DU118">
            <v>14</v>
          </cell>
          <cell r="DV118" t="str">
            <v>-</v>
          </cell>
          <cell r="DW118">
            <v>0</v>
          </cell>
          <cell r="DX118" t="str">
            <v>-</v>
          </cell>
          <cell r="DY118">
            <v>33</v>
          </cell>
          <cell r="DZ118">
            <v>67</v>
          </cell>
          <cell r="EA118">
            <v>28</v>
          </cell>
          <cell r="EB118" t="str">
            <v>-</v>
          </cell>
          <cell r="EC118">
            <v>59.574468085106382</v>
          </cell>
          <cell r="ED118" t="str">
            <v>-</v>
          </cell>
          <cell r="EE118">
            <v>5</v>
          </cell>
          <cell r="EF118" t="str">
            <v>-</v>
          </cell>
          <cell r="EG118">
            <v>49</v>
          </cell>
        </row>
        <row r="119">
          <cell r="C119">
            <v>700000287</v>
          </cell>
          <cell r="D119" t="str">
            <v>SECTOR ENERGÍA JULIANA</v>
          </cell>
          <cell r="E119">
            <v>2025</v>
          </cell>
          <cell r="F119">
            <v>202516</v>
          </cell>
          <cell r="G119">
            <v>1805</v>
          </cell>
          <cell r="H119">
            <v>1985</v>
          </cell>
          <cell r="I119">
            <v>782</v>
          </cell>
          <cell r="J119" t="str">
            <v>-</v>
          </cell>
          <cell r="K119">
            <v>0</v>
          </cell>
          <cell r="L119">
            <v>6</v>
          </cell>
          <cell r="M119">
            <v>1039</v>
          </cell>
          <cell r="N119">
            <v>1149</v>
          </cell>
          <cell r="O119">
            <v>0</v>
          </cell>
          <cell r="P119" t="str">
            <v>-</v>
          </cell>
          <cell r="Q119">
            <v>7</v>
          </cell>
          <cell r="R119" t="str">
            <v>-</v>
          </cell>
          <cell r="S119">
            <v>20</v>
          </cell>
          <cell r="T119" t="str">
            <v>-</v>
          </cell>
          <cell r="U119">
            <v>1028</v>
          </cell>
          <cell r="V119" t="str">
            <v>-</v>
          </cell>
          <cell r="W119">
            <v>4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854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>
            <v>445</v>
          </cell>
          <cell r="AH119" t="str">
            <v>-</v>
          </cell>
          <cell r="AI119" t="str">
            <v>-</v>
          </cell>
          <cell r="AJ119" t="str">
            <v>-</v>
          </cell>
          <cell r="AK119">
            <v>185</v>
          </cell>
          <cell r="AL119" t="str">
            <v>-</v>
          </cell>
          <cell r="AM119">
            <v>57.562326869806093</v>
          </cell>
          <cell r="AN119">
            <v>63.3</v>
          </cell>
          <cell r="AO119">
            <v>260</v>
          </cell>
          <cell r="AP119" t="str">
            <v>-</v>
          </cell>
          <cell r="AQ119">
            <v>376</v>
          </cell>
          <cell r="AR119" t="str">
            <v>-</v>
          </cell>
          <cell r="AS119">
            <v>0</v>
          </cell>
          <cell r="AT119" t="str">
            <v>-</v>
          </cell>
          <cell r="AU119">
            <v>181</v>
          </cell>
          <cell r="AV119" t="str">
            <v>-</v>
          </cell>
          <cell r="AW119">
            <v>37</v>
          </cell>
          <cell r="AX119" t="str">
            <v>-</v>
          </cell>
          <cell r="AY119" t="str">
            <v>-</v>
          </cell>
          <cell r="AZ119" t="str">
            <v>-</v>
          </cell>
          <cell r="BA119">
            <v>922</v>
          </cell>
          <cell r="BB119">
            <v>1008</v>
          </cell>
          <cell r="BC119">
            <v>51.080332409972293</v>
          </cell>
          <cell r="BD119">
            <v>55.6</v>
          </cell>
          <cell r="BE119" t="str">
            <v>-</v>
          </cell>
          <cell r="BF119" t="str">
            <v>-</v>
          </cell>
          <cell r="BG119">
            <v>606079.48</v>
          </cell>
          <cell r="BH119">
            <v>632450</v>
          </cell>
          <cell r="BI119">
            <v>629716584.88999999</v>
          </cell>
          <cell r="BJ119">
            <v>726684622</v>
          </cell>
          <cell r="BK119">
            <v>623195170</v>
          </cell>
          <cell r="BL119" t="str">
            <v>-</v>
          </cell>
          <cell r="BM119">
            <v>6521414.8899999997</v>
          </cell>
          <cell r="BN119" t="str">
            <v>-</v>
          </cell>
          <cell r="BO119">
            <v>509049224.88999999</v>
          </cell>
          <cell r="BP119" t="str">
            <v>-</v>
          </cell>
          <cell r="BQ119">
            <v>6469414.8899999997</v>
          </cell>
          <cell r="BR119" t="str">
            <v>-</v>
          </cell>
          <cell r="BS119">
            <v>1007</v>
          </cell>
          <cell r="BT119" t="str">
            <v>-</v>
          </cell>
          <cell r="BU119">
            <v>502579810</v>
          </cell>
          <cell r="BV119" t="str">
            <v>-</v>
          </cell>
          <cell r="BW119">
            <v>644</v>
          </cell>
          <cell r="BX119" t="str">
            <v>-</v>
          </cell>
          <cell r="BY119">
            <v>582</v>
          </cell>
          <cell r="BZ119" t="str">
            <v>-</v>
          </cell>
          <cell r="CA119">
            <v>105450787</v>
          </cell>
          <cell r="CB119" t="str">
            <v>-</v>
          </cell>
          <cell r="CC119">
            <v>636</v>
          </cell>
          <cell r="CD119" t="str">
            <v>-</v>
          </cell>
          <cell r="CE119">
            <v>571</v>
          </cell>
          <cell r="CF119" t="str">
            <v>-</v>
          </cell>
          <cell r="CG119">
            <v>0</v>
          </cell>
          <cell r="CH119" t="str">
            <v>-</v>
          </cell>
          <cell r="CI119">
            <v>206</v>
          </cell>
          <cell r="CJ119" t="str">
            <v>-</v>
          </cell>
          <cell r="CK119">
            <v>40</v>
          </cell>
          <cell r="CL119" t="str">
            <v>-</v>
          </cell>
          <cell r="CM119">
            <v>15164573</v>
          </cell>
          <cell r="CN119" t="str">
            <v>-</v>
          </cell>
          <cell r="CO119">
            <v>120615360</v>
          </cell>
          <cell r="CP119" t="str">
            <v>-</v>
          </cell>
          <cell r="CQ119">
            <v>0</v>
          </cell>
          <cell r="CR119" t="str">
            <v>-</v>
          </cell>
          <cell r="CS119">
            <v>-13</v>
          </cell>
          <cell r="CT119" t="str">
            <v>-</v>
          </cell>
          <cell r="CU119">
            <v>381</v>
          </cell>
          <cell r="CV119">
            <v>316</v>
          </cell>
          <cell r="CW119">
            <v>235</v>
          </cell>
          <cell r="CX119">
            <v>241</v>
          </cell>
          <cell r="CY119">
            <v>150</v>
          </cell>
          <cell r="CZ119">
            <v>126</v>
          </cell>
          <cell r="DA119">
            <v>86</v>
          </cell>
          <cell r="DB119">
            <v>73</v>
          </cell>
          <cell r="DC119">
            <v>83</v>
          </cell>
          <cell r="DD119">
            <v>82</v>
          </cell>
          <cell r="DE119">
            <v>61</v>
          </cell>
          <cell r="DF119">
            <v>66</v>
          </cell>
          <cell r="DG119">
            <v>230</v>
          </cell>
          <cell r="DH119">
            <v>221</v>
          </cell>
          <cell r="DI119">
            <v>36</v>
          </cell>
          <cell r="DJ119" t="str">
            <v>-</v>
          </cell>
          <cell r="DK119">
            <v>466</v>
          </cell>
          <cell r="DL119" t="str">
            <v>-</v>
          </cell>
          <cell r="DM119">
            <v>557</v>
          </cell>
          <cell r="DN119" t="str">
            <v>-</v>
          </cell>
          <cell r="DO119">
            <v>539</v>
          </cell>
          <cell r="DP119" t="str">
            <v>-</v>
          </cell>
          <cell r="DQ119">
            <v>0</v>
          </cell>
          <cell r="DR119" t="str">
            <v>-</v>
          </cell>
          <cell r="DS119">
            <v>203</v>
          </cell>
          <cell r="DT119" t="str">
            <v>-</v>
          </cell>
          <cell r="DU119">
            <v>40</v>
          </cell>
          <cell r="DV119" t="str">
            <v>-</v>
          </cell>
          <cell r="DW119">
            <v>0</v>
          </cell>
          <cell r="DX119" t="str">
            <v>-</v>
          </cell>
          <cell r="DY119">
            <v>48</v>
          </cell>
          <cell r="DZ119">
            <v>63</v>
          </cell>
          <cell r="EA119">
            <v>21</v>
          </cell>
          <cell r="EB119" t="str">
            <v>-</v>
          </cell>
          <cell r="EC119">
            <v>43.75</v>
          </cell>
          <cell r="ED119" t="str">
            <v>-</v>
          </cell>
          <cell r="EE119">
            <v>12</v>
          </cell>
          <cell r="EF119" t="str">
            <v>-</v>
          </cell>
          <cell r="EG119">
            <v>69</v>
          </cell>
        </row>
        <row r="120">
          <cell r="C120">
            <v>700000293</v>
          </cell>
          <cell r="D120" t="str">
            <v>SECTOR VIDA</v>
          </cell>
          <cell r="E120">
            <v>2025</v>
          </cell>
          <cell r="F120">
            <v>202516</v>
          </cell>
          <cell r="G120">
            <v>0</v>
          </cell>
          <cell r="H120" t="str">
            <v>-</v>
          </cell>
          <cell r="I120">
            <v>0</v>
          </cell>
          <cell r="J120" t="str">
            <v>-</v>
          </cell>
          <cell r="K120">
            <v>0</v>
          </cell>
          <cell r="L120" t="str">
            <v>-</v>
          </cell>
          <cell r="M120">
            <v>0</v>
          </cell>
          <cell r="N120" t="str">
            <v>-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0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0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0</v>
          </cell>
          <cell r="AH120" t="str">
            <v>-</v>
          </cell>
          <cell r="AI120" t="str">
            <v>-</v>
          </cell>
          <cell r="AJ120" t="str">
            <v>-</v>
          </cell>
          <cell r="AK120">
            <v>0</v>
          </cell>
          <cell r="AL120" t="str">
            <v>-</v>
          </cell>
          <cell r="AM120">
            <v>0</v>
          </cell>
          <cell r="AN120" t="str">
            <v>-</v>
          </cell>
          <cell r="AO120">
            <v>0</v>
          </cell>
          <cell r="AP120" t="str">
            <v>-</v>
          </cell>
          <cell r="AQ120">
            <v>0</v>
          </cell>
          <cell r="AR120" t="str">
            <v>-</v>
          </cell>
          <cell r="AS120">
            <v>0</v>
          </cell>
          <cell r="AT120" t="str">
            <v>-</v>
          </cell>
          <cell r="AU120">
            <v>0</v>
          </cell>
          <cell r="AV120" t="str">
            <v>-</v>
          </cell>
          <cell r="AW120">
            <v>0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0</v>
          </cell>
          <cell r="BB120" t="str">
            <v>-</v>
          </cell>
          <cell r="BC120">
            <v>0</v>
          </cell>
          <cell r="BD120" t="str">
            <v>-</v>
          </cell>
          <cell r="BE120" t="str">
            <v>-</v>
          </cell>
          <cell r="BF120" t="str">
            <v>-</v>
          </cell>
          <cell r="BG120">
            <v>0</v>
          </cell>
          <cell r="BH120" t="str">
            <v>-</v>
          </cell>
          <cell r="BI120">
            <v>0</v>
          </cell>
          <cell r="BJ120" t="str">
            <v>-</v>
          </cell>
          <cell r="BK120">
            <v>0</v>
          </cell>
          <cell r="BL120" t="str">
            <v>-</v>
          </cell>
          <cell r="BM120">
            <v>0</v>
          </cell>
          <cell r="BN120" t="str">
            <v>-</v>
          </cell>
          <cell r="BO120">
            <v>0</v>
          </cell>
          <cell r="BP120" t="str">
            <v>-</v>
          </cell>
          <cell r="BQ120">
            <v>0</v>
          </cell>
          <cell r="BR120" t="str">
            <v>-</v>
          </cell>
          <cell r="BS120">
            <v>0</v>
          </cell>
          <cell r="BT120" t="str">
            <v>-</v>
          </cell>
          <cell r="BU120">
            <v>0</v>
          </cell>
          <cell r="BV120" t="str">
            <v>-</v>
          </cell>
          <cell r="BW120">
            <v>0</v>
          </cell>
          <cell r="BX120" t="str">
            <v>-</v>
          </cell>
          <cell r="BY120">
            <v>0</v>
          </cell>
          <cell r="BZ120" t="str">
            <v>-</v>
          </cell>
          <cell r="CA120">
            <v>0</v>
          </cell>
          <cell r="CB120" t="str">
            <v>-</v>
          </cell>
          <cell r="CC120">
            <v>0</v>
          </cell>
          <cell r="CD120" t="str">
            <v>-</v>
          </cell>
          <cell r="CE120">
            <v>0</v>
          </cell>
          <cell r="CF120" t="str">
            <v>-</v>
          </cell>
          <cell r="CG120">
            <v>0</v>
          </cell>
          <cell r="CH120" t="str">
            <v>-</v>
          </cell>
          <cell r="CI120">
            <v>0</v>
          </cell>
          <cell r="CJ120" t="str">
            <v>-</v>
          </cell>
          <cell r="CK120">
            <v>0</v>
          </cell>
          <cell r="CL120" t="str">
            <v>-</v>
          </cell>
          <cell r="CM120">
            <v>0</v>
          </cell>
          <cell r="CN120" t="str">
            <v>-</v>
          </cell>
          <cell r="CO120">
            <v>0</v>
          </cell>
          <cell r="CP120" t="str">
            <v>-</v>
          </cell>
          <cell r="CQ120">
            <v>0</v>
          </cell>
          <cell r="CR120" t="str">
            <v>-</v>
          </cell>
          <cell r="CS120">
            <v>0</v>
          </cell>
          <cell r="CT120" t="str">
            <v>-</v>
          </cell>
          <cell r="CU120">
            <v>0</v>
          </cell>
          <cell r="CV120" t="str">
            <v>-</v>
          </cell>
          <cell r="CW120">
            <v>0</v>
          </cell>
          <cell r="CX120" t="str">
            <v>-</v>
          </cell>
          <cell r="CY120">
            <v>0</v>
          </cell>
          <cell r="CZ120" t="str">
            <v>-</v>
          </cell>
          <cell r="DA120">
            <v>0</v>
          </cell>
          <cell r="DB120" t="str">
            <v>-</v>
          </cell>
          <cell r="DC120">
            <v>0</v>
          </cell>
          <cell r="DD120" t="str">
            <v>-</v>
          </cell>
          <cell r="DE120">
            <v>0</v>
          </cell>
          <cell r="DF120" t="str">
            <v>-</v>
          </cell>
          <cell r="DG120">
            <v>0</v>
          </cell>
          <cell r="DH120" t="str">
            <v>-</v>
          </cell>
          <cell r="DI120">
            <v>0</v>
          </cell>
          <cell r="DJ120" t="str">
            <v>-</v>
          </cell>
          <cell r="DK120">
            <v>0</v>
          </cell>
          <cell r="DL120" t="str">
            <v>-</v>
          </cell>
          <cell r="DM120">
            <v>0</v>
          </cell>
          <cell r="DN120" t="str">
            <v>-</v>
          </cell>
          <cell r="DO120">
            <v>0</v>
          </cell>
          <cell r="DP120" t="str">
            <v>-</v>
          </cell>
          <cell r="DQ120">
            <v>0</v>
          </cell>
          <cell r="DR120" t="str">
            <v>-</v>
          </cell>
          <cell r="DS120">
            <v>0</v>
          </cell>
          <cell r="DT120" t="str">
            <v>-</v>
          </cell>
          <cell r="DU120">
            <v>0</v>
          </cell>
          <cell r="DV120" t="str">
            <v>-</v>
          </cell>
          <cell r="DW120">
            <v>0</v>
          </cell>
          <cell r="DX120" t="str">
            <v>-</v>
          </cell>
          <cell r="DY120">
            <v>0</v>
          </cell>
          <cell r="DZ120" t="str">
            <v>-</v>
          </cell>
          <cell r="EA120">
            <v>0</v>
          </cell>
          <cell r="EB120" t="str">
            <v>-</v>
          </cell>
          <cell r="EC120">
            <v>0</v>
          </cell>
          <cell r="ED120" t="str">
            <v>-</v>
          </cell>
          <cell r="EE120">
            <v>0</v>
          </cell>
          <cell r="EF120" t="str">
            <v>-</v>
          </cell>
          <cell r="EG120">
            <v>0</v>
          </cell>
        </row>
        <row r="121">
          <cell r="C121">
            <v>700000295</v>
          </cell>
          <cell r="D121" t="str">
            <v xml:space="preserve"> SECTOR ARTE</v>
          </cell>
          <cell r="E121">
            <v>2025</v>
          </cell>
          <cell r="F121">
            <v>202516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>
            <v>0</v>
          </cell>
          <cell r="AL121" t="str">
            <v>-</v>
          </cell>
          <cell r="AM121">
            <v>0</v>
          </cell>
          <cell r="AN121" t="str">
            <v>-</v>
          </cell>
          <cell r="AO121">
            <v>0</v>
          </cell>
          <cell r="AP121" t="str">
            <v>-</v>
          </cell>
          <cell r="AQ121">
            <v>0</v>
          </cell>
          <cell r="AR121" t="str">
            <v>-</v>
          </cell>
          <cell r="AS121">
            <v>0</v>
          </cell>
          <cell r="AT121" t="str">
            <v>-</v>
          </cell>
          <cell r="AU121">
            <v>0</v>
          </cell>
          <cell r="AV121" t="str">
            <v>-</v>
          </cell>
          <cell r="AW121">
            <v>0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 t="str">
            <v>-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>
            <v>0</v>
          </cell>
          <cell r="BZ121" t="str">
            <v>-</v>
          </cell>
          <cell r="CA121">
            <v>0</v>
          </cell>
          <cell r="CB121" t="str">
            <v>-</v>
          </cell>
          <cell r="CC121">
            <v>0</v>
          </cell>
          <cell r="CD121" t="str">
            <v>-</v>
          </cell>
          <cell r="CE121">
            <v>0</v>
          </cell>
          <cell r="CF121" t="str">
            <v>-</v>
          </cell>
          <cell r="CG121">
            <v>0</v>
          </cell>
          <cell r="CH121" t="str">
            <v>-</v>
          </cell>
          <cell r="CI121">
            <v>0</v>
          </cell>
          <cell r="CJ121" t="str">
            <v>-</v>
          </cell>
          <cell r="CK121">
            <v>0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>
            <v>0</v>
          </cell>
          <cell r="DL121" t="str">
            <v>-</v>
          </cell>
          <cell r="DM121">
            <v>0</v>
          </cell>
          <cell r="DN121" t="str">
            <v>-</v>
          </cell>
          <cell r="DO121">
            <v>0</v>
          </cell>
          <cell r="DP121" t="str">
            <v>-</v>
          </cell>
          <cell r="DQ121">
            <v>0</v>
          </cell>
          <cell r="DR121" t="str">
            <v>-</v>
          </cell>
          <cell r="DS121">
            <v>0</v>
          </cell>
          <cell r="DT121" t="str">
            <v>-</v>
          </cell>
          <cell r="DU121">
            <v>0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  <cell r="DZ121" t="str">
            <v>-</v>
          </cell>
          <cell r="EA121">
            <v>0</v>
          </cell>
          <cell r="EB121" t="str">
            <v>-</v>
          </cell>
          <cell r="EC121">
            <v>0</v>
          </cell>
          <cell r="ED121" t="str">
            <v>-</v>
          </cell>
          <cell r="EE121">
            <v>0</v>
          </cell>
          <cell r="EF121" t="str">
            <v>-</v>
          </cell>
          <cell r="EG121">
            <v>0</v>
          </cell>
        </row>
        <row r="122">
          <cell r="C122">
            <v>700000297</v>
          </cell>
          <cell r="D122" t="str">
            <v>SECTOR ESENCIA</v>
          </cell>
          <cell r="E122">
            <v>2025</v>
          </cell>
          <cell r="F122">
            <v>202516</v>
          </cell>
          <cell r="G122">
            <v>0</v>
          </cell>
          <cell r="H122" t="str">
            <v>-</v>
          </cell>
          <cell r="I122">
            <v>0</v>
          </cell>
          <cell r="J122" t="str">
            <v>-</v>
          </cell>
          <cell r="K122">
            <v>0</v>
          </cell>
          <cell r="L122" t="str">
            <v>-</v>
          </cell>
          <cell r="M122">
            <v>0</v>
          </cell>
          <cell r="N122" t="str">
            <v>-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0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0</v>
          </cell>
          <cell r="AH122" t="str">
            <v>-</v>
          </cell>
          <cell r="AI122" t="str">
            <v>-</v>
          </cell>
          <cell r="AJ122" t="str">
            <v>-</v>
          </cell>
          <cell r="AK122">
            <v>0</v>
          </cell>
          <cell r="AL122" t="str">
            <v>-</v>
          </cell>
          <cell r="AM122">
            <v>0</v>
          </cell>
          <cell r="AN122" t="str">
            <v>-</v>
          </cell>
          <cell r="AO122">
            <v>0</v>
          </cell>
          <cell r="AP122" t="str">
            <v>-</v>
          </cell>
          <cell r="AQ122">
            <v>0</v>
          </cell>
          <cell r="AR122" t="str">
            <v>-</v>
          </cell>
          <cell r="AS122">
            <v>0</v>
          </cell>
          <cell r="AT122" t="str">
            <v>-</v>
          </cell>
          <cell r="AU122">
            <v>0</v>
          </cell>
          <cell r="AV122" t="str">
            <v>-</v>
          </cell>
          <cell r="AW122">
            <v>0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0</v>
          </cell>
          <cell r="BB122" t="str">
            <v>-</v>
          </cell>
          <cell r="BC122">
            <v>0</v>
          </cell>
          <cell r="BD122" t="str">
            <v>-</v>
          </cell>
          <cell r="BE122" t="str">
            <v>-</v>
          </cell>
          <cell r="BF122" t="str">
            <v>-</v>
          </cell>
          <cell r="BG122">
            <v>0</v>
          </cell>
          <cell r="BH122" t="str">
            <v>-</v>
          </cell>
          <cell r="BI122">
            <v>0</v>
          </cell>
          <cell r="BJ122" t="str">
            <v>-</v>
          </cell>
          <cell r="BK122">
            <v>0</v>
          </cell>
          <cell r="BL122" t="str">
            <v>-</v>
          </cell>
          <cell r="BM122">
            <v>0</v>
          </cell>
          <cell r="BN122" t="str">
            <v>-</v>
          </cell>
          <cell r="BO122">
            <v>0</v>
          </cell>
          <cell r="BP122" t="str">
            <v>-</v>
          </cell>
          <cell r="BQ122">
            <v>0</v>
          </cell>
          <cell r="BR122" t="str">
            <v>-</v>
          </cell>
          <cell r="BS122">
            <v>0</v>
          </cell>
          <cell r="BT122" t="str">
            <v>-</v>
          </cell>
          <cell r="BU122">
            <v>0</v>
          </cell>
          <cell r="BV122" t="str">
            <v>-</v>
          </cell>
          <cell r="BW122">
            <v>0</v>
          </cell>
          <cell r="BX122" t="str">
            <v>-</v>
          </cell>
          <cell r="BY122">
            <v>0</v>
          </cell>
          <cell r="BZ122" t="str">
            <v>-</v>
          </cell>
          <cell r="CA122">
            <v>0</v>
          </cell>
          <cell r="CB122" t="str">
            <v>-</v>
          </cell>
          <cell r="CC122">
            <v>0</v>
          </cell>
          <cell r="CD122" t="str">
            <v>-</v>
          </cell>
          <cell r="CE122">
            <v>0</v>
          </cell>
          <cell r="CF122" t="str">
            <v>-</v>
          </cell>
          <cell r="CG122">
            <v>0</v>
          </cell>
          <cell r="CH122" t="str">
            <v>-</v>
          </cell>
          <cell r="CI122">
            <v>0</v>
          </cell>
          <cell r="CJ122" t="str">
            <v>-</v>
          </cell>
          <cell r="CK122">
            <v>0</v>
          </cell>
          <cell r="CL122" t="str">
            <v>-</v>
          </cell>
          <cell r="CM122">
            <v>0</v>
          </cell>
          <cell r="CN122" t="str">
            <v>-</v>
          </cell>
          <cell r="CO122">
            <v>0</v>
          </cell>
          <cell r="CP122" t="str">
            <v>-</v>
          </cell>
          <cell r="CQ122">
            <v>0</v>
          </cell>
          <cell r="CR122" t="str">
            <v>-</v>
          </cell>
          <cell r="CS122">
            <v>0</v>
          </cell>
          <cell r="CT122" t="str">
            <v>-</v>
          </cell>
          <cell r="CU122">
            <v>0</v>
          </cell>
          <cell r="CV122" t="str">
            <v>-</v>
          </cell>
          <cell r="CW122">
            <v>0</v>
          </cell>
          <cell r="CX122" t="str">
            <v>-</v>
          </cell>
          <cell r="CY122">
            <v>0</v>
          </cell>
          <cell r="CZ122" t="str">
            <v>-</v>
          </cell>
          <cell r="DA122">
            <v>0</v>
          </cell>
          <cell r="DB122" t="str">
            <v>-</v>
          </cell>
          <cell r="DC122">
            <v>0</v>
          </cell>
          <cell r="DD122" t="str">
            <v>-</v>
          </cell>
          <cell r="DE122">
            <v>0</v>
          </cell>
          <cell r="DF122" t="str">
            <v>-</v>
          </cell>
          <cell r="DG122">
            <v>0</v>
          </cell>
          <cell r="DH122" t="str">
            <v>-</v>
          </cell>
          <cell r="DI122">
            <v>0</v>
          </cell>
          <cell r="DJ122" t="str">
            <v>-</v>
          </cell>
          <cell r="DK122">
            <v>0</v>
          </cell>
          <cell r="DL122" t="str">
            <v>-</v>
          </cell>
          <cell r="DM122">
            <v>0</v>
          </cell>
          <cell r="DN122" t="str">
            <v>-</v>
          </cell>
          <cell r="DO122">
            <v>0</v>
          </cell>
          <cell r="DP122" t="str">
            <v>-</v>
          </cell>
          <cell r="DQ122">
            <v>0</v>
          </cell>
          <cell r="DR122" t="str">
            <v>-</v>
          </cell>
          <cell r="DS122">
            <v>0</v>
          </cell>
          <cell r="DT122" t="str">
            <v>-</v>
          </cell>
          <cell r="DU122">
            <v>0</v>
          </cell>
          <cell r="DV122" t="str">
            <v>-</v>
          </cell>
          <cell r="DW122">
            <v>0</v>
          </cell>
          <cell r="DX122" t="str">
            <v>-</v>
          </cell>
          <cell r="DY122">
            <v>0</v>
          </cell>
          <cell r="DZ122" t="str">
            <v>-</v>
          </cell>
          <cell r="EA122">
            <v>0</v>
          </cell>
          <cell r="EB122" t="str">
            <v>-</v>
          </cell>
          <cell r="EC122">
            <v>0</v>
          </cell>
          <cell r="ED122" t="str">
            <v>-</v>
          </cell>
          <cell r="EE122">
            <v>0</v>
          </cell>
          <cell r="EF122" t="str">
            <v>-</v>
          </cell>
          <cell r="EG122">
            <v>0</v>
          </cell>
        </row>
        <row r="123">
          <cell r="C123">
            <v>700000298</v>
          </cell>
          <cell r="D123" t="str">
            <v>SECTOR RITMOS</v>
          </cell>
          <cell r="E123">
            <v>2025</v>
          </cell>
          <cell r="F123">
            <v>202516</v>
          </cell>
          <cell r="G123">
            <v>0</v>
          </cell>
          <cell r="H123" t="str">
            <v>-</v>
          </cell>
          <cell r="I123">
            <v>0</v>
          </cell>
          <cell r="J123" t="str">
            <v>-</v>
          </cell>
          <cell r="K123">
            <v>0</v>
          </cell>
          <cell r="L123" t="str">
            <v>-</v>
          </cell>
          <cell r="M123">
            <v>0</v>
          </cell>
          <cell r="N123" t="str">
            <v>-</v>
          </cell>
          <cell r="O123">
            <v>0</v>
          </cell>
          <cell r="P123" t="str">
            <v>-</v>
          </cell>
          <cell r="Q123">
            <v>0</v>
          </cell>
          <cell r="R123" t="str">
            <v>-</v>
          </cell>
          <cell r="S123">
            <v>0</v>
          </cell>
          <cell r="T123" t="str">
            <v>-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0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0</v>
          </cell>
          <cell r="AH123" t="str">
            <v>-</v>
          </cell>
          <cell r="AI123" t="str">
            <v>-</v>
          </cell>
          <cell r="AJ123" t="str">
            <v>-</v>
          </cell>
          <cell r="AK123">
            <v>0</v>
          </cell>
          <cell r="AL123" t="str">
            <v>-</v>
          </cell>
          <cell r="AM123">
            <v>0</v>
          </cell>
          <cell r="AN123" t="str">
            <v>-</v>
          </cell>
          <cell r="AO123">
            <v>0</v>
          </cell>
          <cell r="AP123" t="str">
            <v>-</v>
          </cell>
          <cell r="AQ123">
            <v>0</v>
          </cell>
          <cell r="AR123" t="str">
            <v>-</v>
          </cell>
          <cell r="AS123">
            <v>0</v>
          </cell>
          <cell r="AT123" t="str">
            <v>-</v>
          </cell>
          <cell r="AU123">
            <v>0</v>
          </cell>
          <cell r="AV123" t="str">
            <v>-</v>
          </cell>
          <cell r="AW123">
            <v>0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0</v>
          </cell>
          <cell r="BB123" t="str">
            <v>-</v>
          </cell>
          <cell r="BC123">
            <v>0</v>
          </cell>
          <cell r="BD123" t="str">
            <v>-</v>
          </cell>
          <cell r="BE123" t="str">
            <v>-</v>
          </cell>
          <cell r="BF123" t="str">
            <v>-</v>
          </cell>
          <cell r="BG123">
            <v>0</v>
          </cell>
          <cell r="BH123" t="str">
            <v>-</v>
          </cell>
          <cell r="BI123">
            <v>0</v>
          </cell>
          <cell r="BJ123" t="str">
            <v>-</v>
          </cell>
          <cell r="BK123">
            <v>0</v>
          </cell>
          <cell r="BL123" t="str">
            <v>-</v>
          </cell>
          <cell r="BM123">
            <v>0</v>
          </cell>
          <cell r="BN123" t="str">
            <v>-</v>
          </cell>
          <cell r="BO123">
            <v>0</v>
          </cell>
          <cell r="BP123" t="str">
            <v>-</v>
          </cell>
          <cell r="BQ123">
            <v>0</v>
          </cell>
          <cell r="BR123" t="str">
            <v>-</v>
          </cell>
          <cell r="BS123">
            <v>0</v>
          </cell>
          <cell r="BT123" t="str">
            <v>-</v>
          </cell>
          <cell r="BU123">
            <v>0</v>
          </cell>
          <cell r="BV123" t="str">
            <v>-</v>
          </cell>
          <cell r="BW123">
            <v>0</v>
          </cell>
          <cell r="BX123" t="str">
            <v>-</v>
          </cell>
          <cell r="BY123">
            <v>0</v>
          </cell>
          <cell r="BZ123" t="str">
            <v>-</v>
          </cell>
          <cell r="CA123">
            <v>0</v>
          </cell>
          <cell r="CB123" t="str">
            <v>-</v>
          </cell>
          <cell r="CC123">
            <v>0</v>
          </cell>
          <cell r="CD123" t="str">
            <v>-</v>
          </cell>
          <cell r="CE123">
            <v>0</v>
          </cell>
          <cell r="CF123" t="str">
            <v>-</v>
          </cell>
          <cell r="CG123">
            <v>0</v>
          </cell>
          <cell r="CH123" t="str">
            <v>-</v>
          </cell>
          <cell r="CI123">
            <v>0</v>
          </cell>
          <cell r="CJ123" t="str">
            <v>-</v>
          </cell>
          <cell r="CK123">
            <v>0</v>
          </cell>
          <cell r="CL123" t="str">
            <v>-</v>
          </cell>
          <cell r="CM123">
            <v>0</v>
          </cell>
          <cell r="CN123" t="str">
            <v>-</v>
          </cell>
          <cell r="CO123">
            <v>0</v>
          </cell>
          <cell r="CP123" t="str">
            <v>-</v>
          </cell>
          <cell r="CQ123">
            <v>0</v>
          </cell>
          <cell r="CR123" t="str">
            <v>-</v>
          </cell>
          <cell r="CS123">
            <v>0</v>
          </cell>
          <cell r="CT123" t="str">
            <v>-</v>
          </cell>
          <cell r="CU123">
            <v>0</v>
          </cell>
          <cell r="CV123" t="str">
            <v>-</v>
          </cell>
          <cell r="CW123">
            <v>0</v>
          </cell>
          <cell r="CX123" t="str">
            <v>-</v>
          </cell>
          <cell r="CY123">
            <v>0</v>
          </cell>
          <cell r="CZ123" t="str">
            <v>-</v>
          </cell>
          <cell r="DA123">
            <v>0</v>
          </cell>
          <cell r="DB123" t="str">
            <v>-</v>
          </cell>
          <cell r="DC123">
            <v>0</v>
          </cell>
          <cell r="DD123" t="str">
            <v>-</v>
          </cell>
          <cell r="DE123">
            <v>0</v>
          </cell>
          <cell r="DF123" t="str">
            <v>-</v>
          </cell>
          <cell r="DG123">
            <v>0</v>
          </cell>
          <cell r="DH123" t="str">
            <v>-</v>
          </cell>
          <cell r="DI123">
            <v>0</v>
          </cell>
          <cell r="DJ123" t="str">
            <v>-</v>
          </cell>
          <cell r="DK123">
            <v>0</v>
          </cell>
          <cell r="DL123" t="str">
            <v>-</v>
          </cell>
          <cell r="DM123">
            <v>0</v>
          </cell>
          <cell r="DN123" t="str">
            <v>-</v>
          </cell>
          <cell r="DO123">
            <v>0</v>
          </cell>
          <cell r="DP123" t="str">
            <v>-</v>
          </cell>
          <cell r="DQ123">
            <v>0</v>
          </cell>
          <cell r="DR123" t="str">
            <v>-</v>
          </cell>
          <cell r="DS123">
            <v>0</v>
          </cell>
          <cell r="DT123" t="str">
            <v>-</v>
          </cell>
          <cell r="DU123">
            <v>0</v>
          </cell>
          <cell r="DV123" t="str">
            <v>-</v>
          </cell>
          <cell r="DW123">
            <v>0</v>
          </cell>
          <cell r="DX123" t="str">
            <v>-</v>
          </cell>
          <cell r="DY123">
            <v>0</v>
          </cell>
          <cell r="DZ123" t="str">
            <v>-</v>
          </cell>
          <cell r="EA123">
            <v>0</v>
          </cell>
          <cell r="EB123" t="str">
            <v>-</v>
          </cell>
          <cell r="EC123">
            <v>0</v>
          </cell>
          <cell r="ED123" t="str">
            <v>-</v>
          </cell>
          <cell r="EE123">
            <v>0</v>
          </cell>
          <cell r="EF123" t="str">
            <v>-</v>
          </cell>
          <cell r="EG123">
            <v>0</v>
          </cell>
        </row>
        <row r="124">
          <cell r="C124">
            <v>700000299</v>
          </cell>
          <cell r="D124" t="str">
            <v>SECTOR RAÍCES</v>
          </cell>
          <cell r="E124">
            <v>2025</v>
          </cell>
          <cell r="F124">
            <v>202516</v>
          </cell>
          <cell r="G124">
            <v>0</v>
          </cell>
          <cell r="H124" t="str">
            <v>-</v>
          </cell>
          <cell r="I124">
            <v>0</v>
          </cell>
          <cell r="J124" t="str">
            <v>-</v>
          </cell>
          <cell r="K124">
            <v>0</v>
          </cell>
          <cell r="L124" t="str">
            <v>-</v>
          </cell>
          <cell r="M124">
            <v>0</v>
          </cell>
          <cell r="N124" t="str">
            <v>-</v>
          </cell>
          <cell r="O124">
            <v>0</v>
          </cell>
          <cell r="P124" t="str">
            <v>-</v>
          </cell>
          <cell r="Q124">
            <v>0</v>
          </cell>
          <cell r="R124" t="str">
            <v>-</v>
          </cell>
          <cell r="S124">
            <v>0</v>
          </cell>
          <cell r="T124" t="str">
            <v>-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0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>
            <v>0</v>
          </cell>
          <cell r="AH124" t="str">
            <v>-</v>
          </cell>
          <cell r="AI124" t="str">
            <v>-</v>
          </cell>
          <cell r="AJ124" t="str">
            <v>-</v>
          </cell>
          <cell r="AK124">
            <v>0</v>
          </cell>
          <cell r="AL124" t="str">
            <v>-</v>
          </cell>
          <cell r="AM124">
            <v>0</v>
          </cell>
          <cell r="AN124" t="str">
            <v>-</v>
          </cell>
          <cell r="AO124">
            <v>0</v>
          </cell>
          <cell r="AP124" t="str">
            <v>-</v>
          </cell>
          <cell r="AQ124">
            <v>0</v>
          </cell>
          <cell r="AR124" t="str">
            <v>-</v>
          </cell>
          <cell r="AS124">
            <v>0</v>
          </cell>
          <cell r="AT124" t="str">
            <v>-</v>
          </cell>
          <cell r="AU124">
            <v>0</v>
          </cell>
          <cell r="AV124" t="str">
            <v>-</v>
          </cell>
          <cell r="AW124">
            <v>0</v>
          </cell>
          <cell r="AX124" t="str">
            <v>-</v>
          </cell>
          <cell r="AY124" t="str">
            <v>-</v>
          </cell>
          <cell r="AZ124" t="str">
            <v>-</v>
          </cell>
          <cell r="BA124">
            <v>0</v>
          </cell>
          <cell r="BB124" t="str">
            <v>-</v>
          </cell>
          <cell r="BC124">
            <v>0</v>
          </cell>
          <cell r="BD124" t="str">
            <v>-</v>
          </cell>
          <cell r="BE124" t="str">
            <v>-</v>
          </cell>
          <cell r="BF124" t="str">
            <v>-</v>
          </cell>
          <cell r="BG124">
            <v>0</v>
          </cell>
          <cell r="BH124" t="str">
            <v>-</v>
          </cell>
          <cell r="BI124">
            <v>0</v>
          </cell>
          <cell r="BJ124" t="str">
            <v>-</v>
          </cell>
          <cell r="BK124">
            <v>0</v>
          </cell>
          <cell r="BL124" t="str">
            <v>-</v>
          </cell>
          <cell r="BM124">
            <v>0</v>
          </cell>
          <cell r="BN124" t="str">
            <v>-</v>
          </cell>
          <cell r="BO124">
            <v>0</v>
          </cell>
          <cell r="BP124" t="str">
            <v>-</v>
          </cell>
          <cell r="BQ124">
            <v>0</v>
          </cell>
          <cell r="BR124" t="str">
            <v>-</v>
          </cell>
          <cell r="BS124">
            <v>0</v>
          </cell>
          <cell r="BT124" t="str">
            <v>-</v>
          </cell>
          <cell r="BU124">
            <v>0</v>
          </cell>
          <cell r="BV124" t="str">
            <v>-</v>
          </cell>
          <cell r="BW124">
            <v>0</v>
          </cell>
          <cell r="BX124" t="str">
            <v>-</v>
          </cell>
          <cell r="BY124">
            <v>0</v>
          </cell>
          <cell r="BZ124" t="str">
            <v>-</v>
          </cell>
          <cell r="CA124">
            <v>0</v>
          </cell>
          <cell r="CB124" t="str">
            <v>-</v>
          </cell>
          <cell r="CC124">
            <v>0</v>
          </cell>
          <cell r="CD124" t="str">
            <v>-</v>
          </cell>
          <cell r="CE124">
            <v>0</v>
          </cell>
          <cell r="CF124" t="str">
            <v>-</v>
          </cell>
          <cell r="CG124">
            <v>0</v>
          </cell>
          <cell r="CH124" t="str">
            <v>-</v>
          </cell>
          <cell r="CI124">
            <v>0</v>
          </cell>
          <cell r="CJ124" t="str">
            <v>-</v>
          </cell>
          <cell r="CK124">
            <v>0</v>
          </cell>
          <cell r="CL124" t="str">
            <v>-</v>
          </cell>
          <cell r="CM124">
            <v>0</v>
          </cell>
          <cell r="CN124" t="str">
            <v>-</v>
          </cell>
          <cell r="CO124">
            <v>0</v>
          </cell>
          <cell r="CP124" t="str">
            <v>-</v>
          </cell>
          <cell r="CQ124">
            <v>0</v>
          </cell>
          <cell r="CR124" t="str">
            <v>-</v>
          </cell>
          <cell r="CS124">
            <v>0</v>
          </cell>
          <cell r="CT124" t="str">
            <v>-</v>
          </cell>
          <cell r="CU124">
            <v>0</v>
          </cell>
          <cell r="CV124" t="str">
            <v>-</v>
          </cell>
          <cell r="CW124">
            <v>0</v>
          </cell>
          <cell r="CX124" t="str">
            <v>-</v>
          </cell>
          <cell r="CY124">
            <v>0</v>
          </cell>
          <cell r="CZ124" t="str">
            <v>-</v>
          </cell>
          <cell r="DA124">
            <v>0</v>
          </cell>
          <cell r="DB124" t="str">
            <v>-</v>
          </cell>
          <cell r="DC124">
            <v>0</v>
          </cell>
          <cell r="DD124" t="str">
            <v>-</v>
          </cell>
          <cell r="DE124">
            <v>0</v>
          </cell>
          <cell r="DF124" t="str">
            <v>-</v>
          </cell>
          <cell r="DG124">
            <v>0</v>
          </cell>
          <cell r="DH124" t="str">
            <v>-</v>
          </cell>
          <cell r="DI124">
            <v>0</v>
          </cell>
          <cell r="DJ124" t="str">
            <v>-</v>
          </cell>
          <cell r="DK124">
            <v>0</v>
          </cell>
          <cell r="DL124" t="str">
            <v>-</v>
          </cell>
          <cell r="DM124">
            <v>0</v>
          </cell>
          <cell r="DN124" t="str">
            <v>-</v>
          </cell>
          <cell r="DO124">
            <v>0</v>
          </cell>
          <cell r="DP124" t="str">
            <v>-</v>
          </cell>
          <cell r="DQ124">
            <v>0</v>
          </cell>
          <cell r="DR124" t="str">
            <v>-</v>
          </cell>
          <cell r="DS124">
            <v>0</v>
          </cell>
          <cell r="DT124" t="str">
            <v>-</v>
          </cell>
          <cell r="DU124">
            <v>0</v>
          </cell>
          <cell r="DV124" t="str">
            <v>-</v>
          </cell>
          <cell r="DW124">
            <v>0</v>
          </cell>
          <cell r="DX124" t="str">
            <v>-</v>
          </cell>
          <cell r="DY124">
            <v>0</v>
          </cell>
          <cell r="DZ124" t="str">
            <v>-</v>
          </cell>
          <cell r="EA124">
            <v>0</v>
          </cell>
          <cell r="EB124" t="str">
            <v>-</v>
          </cell>
          <cell r="EC124">
            <v>0</v>
          </cell>
          <cell r="ED124" t="str">
            <v>-</v>
          </cell>
          <cell r="EE124">
            <v>0</v>
          </cell>
          <cell r="EF124" t="str">
            <v>-</v>
          </cell>
          <cell r="EG124">
            <v>0</v>
          </cell>
        </row>
        <row r="125">
          <cell r="C125">
            <v>700000301</v>
          </cell>
          <cell r="D125" t="str">
            <v>SECTOR DESTINOS</v>
          </cell>
          <cell r="E125">
            <v>2025</v>
          </cell>
          <cell r="F125">
            <v>202516</v>
          </cell>
          <cell r="G125">
            <v>0</v>
          </cell>
          <cell r="H125" t="str">
            <v>-</v>
          </cell>
          <cell r="I125">
            <v>0</v>
          </cell>
          <cell r="J125" t="str">
            <v>-</v>
          </cell>
          <cell r="K125">
            <v>0</v>
          </cell>
          <cell r="L125" t="str">
            <v>-</v>
          </cell>
          <cell r="M125">
            <v>0</v>
          </cell>
          <cell r="N125" t="str">
            <v>-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0</v>
          </cell>
          <cell r="T125" t="str">
            <v>-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0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0</v>
          </cell>
          <cell r="AH125" t="str">
            <v>-</v>
          </cell>
          <cell r="AI125" t="str">
            <v>-</v>
          </cell>
          <cell r="AJ125" t="str">
            <v>-</v>
          </cell>
          <cell r="AK125">
            <v>0</v>
          </cell>
          <cell r="AL125" t="str">
            <v>-</v>
          </cell>
          <cell r="AM125">
            <v>0</v>
          </cell>
          <cell r="AN125" t="str">
            <v>-</v>
          </cell>
          <cell r="AO125">
            <v>0</v>
          </cell>
          <cell r="AP125" t="str">
            <v>-</v>
          </cell>
          <cell r="AQ125">
            <v>0</v>
          </cell>
          <cell r="AR125" t="str">
            <v>-</v>
          </cell>
          <cell r="AS125">
            <v>0</v>
          </cell>
          <cell r="AT125" t="str">
            <v>-</v>
          </cell>
          <cell r="AU125">
            <v>0</v>
          </cell>
          <cell r="AV125" t="str">
            <v>-</v>
          </cell>
          <cell r="AW125">
            <v>0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0</v>
          </cell>
          <cell r="BB125" t="str">
            <v>-</v>
          </cell>
          <cell r="BC125">
            <v>0</v>
          </cell>
          <cell r="BD125" t="str">
            <v>-</v>
          </cell>
          <cell r="BE125" t="str">
            <v>-</v>
          </cell>
          <cell r="BF125" t="str">
            <v>-</v>
          </cell>
          <cell r="BG125">
            <v>0</v>
          </cell>
          <cell r="BH125" t="str">
            <v>-</v>
          </cell>
          <cell r="BI125">
            <v>0</v>
          </cell>
          <cell r="BJ125" t="str">
            <v>-</v>
          </cell>
          <cell r="BK125">
            <v>0</v>
          </cell>
          <cell r="BL125" t="str">
            <v>-</v>
          </cell>
          <cell r="BM125">
            <v>0</v>
          </cell>
          <cell r="BN125" t="str">
            <v>-</v>
          </cell>
          <cell r="BO125">
            <v>0</v>
          </cell>
          <cell r="BP125" t="str">
            <v>-</v>
          </cell>
          <cell r="BQ125">
            <v>0</v>
          </cell>
          <cell r="BR125" t="str">
            <v>-</v>
          </cell>
          <cell r="BS125">
            <v>0</v>
          </cell>
          <cell r="BT125" t="str">
            <v>-</v>
          </cell>
          <cell r="BU125">
            <v>0</v>
          </cell>
          <cell r="BV125" t="str">
            <v>-</v>
          </cell>
          <cell r="BW125">
            <v>0</v>
          </cell>
          <cell r="BX125" t="str">
            <v>-</v>
          </cell>
          <cell r="BY125">
            <v>0</v>
          </cell>
          <cell r="BZ125" t="str">
            <v>-</v>
          </cell>
          <cell r="CA125">
            <v>0</v>
          </cell>
          <cell r="CB125" t="str">
            <v>-</v>
          </cell>
          <cell r="CC125">
            <v>0</v>
          </cell>
          <cell r="CD125" t="str">
            <v>-</v>
          </cell>
          <cell r="CE125">
            <v>0</v>
          </cell>
          <cell r="CF125" t="str">
            <v>-</v>
          </cell>
          <cell r="CG125">
            <v>0</v>
          </cell>
          <cell r="CH125" t="str">
            <v>-</v>
          </cell>
          <cell r="CI125">
            <v>0</v>
          </cell>
          <cell r="CJ125" t="str">
            <v>-</v>
          </cell>
          <cell r="CK125">
            <v>0</v>
          </cell>
          <cell r="CL125" t="str">
            <v>-</v>
          </cell>
          <cell r="CM125">
            <v>0</v>
          </cell>
          <cell r="CN125" t="str">
            <v>-</v>
          </cell>
          <cell r="CO125">
            <v>0</v>
          </cell>
          <cell r="CP125" t="str">
            <v>-</v>
          </cell>
          <cell r="CQ125">
            <v>0</v>
          </cell>
          <cell r="CR125" t="str">
            <v>-</v>
          </cell>
          <cell r="CS125">
            <v>0</v>
          </cell>
          <cell r="CT125" t="str">
            <v>-</v>
          </cell>
          <cell r="CU125">
            <v>0</v>
          </cell>
          <cell r="CV125" t="str">
            <v>-</v>
          </cell>
          <cell r="CW125">
            <v>0</v>
          </cell>
          <cell r="CX125" t="str">
            <v>-</v>
          </cell>
          <cell r="CY125">
            <v>0</v>
          </cell>
          <cell r="CZ125" t="str">
            <v>-</v>
          </cell>
          <cell r="DA125">
            <v>0</v>
          </cell>
          <cell r="DB125" t="str">
            <v>-</v>
          </cell>
          <cell r="DC125">
            <v>0</v>
          </cell>
          <cell r="DD125" t="str">
            <v>-</v>
          </cell>
          <cell r="DE125">
            <v>0</v>
          </cell>
          <cell r="DF125" t="str">
            <v>-</v>
          </cell>
          <cell r="DG125">
            <v>0</v>
          </cell>
          <cell r="DH125" t="str">
            <v>-</v>
          </cell>
          <cell r="DI125">
            <v>0</v>
          </cell>
          <cell r="DJ125" t="str">
            <v>-</v>
          </cell>
          <cell r="DK125">
            <v>0</v>
          </cell>
          <cell r="DL125" t="str">
            <v>-</v>
          </cell>
          <cell r="DM125">
            <v>0</v>
          </cell>
          <cell r="DN125" t="str">
            <v>-</v>
          </cell>
          <cell r="DO125">
            <v>0</v>
          </cell>
          <cell r="DP125" t="str">
            <v>-</v>
          </cell>
          <cell r="DQ125">
            <v>0</v>
          </cell>
          <cell r="DR125" t="str">
            <v>-</v>
          </cell>
          <cell r="DS125">
            <v>0</v>
          </cell>
          <cell r="DT125" t="str">
            <v>-</v>
          </cell>
          <cell r="DU125">
            <v>0</v>
          </cell>
          <cell r="DV125" t="str">
            <v>-</v>
          </cell>
          <cell r="DW125">
            <v>0</v>
          </cell>
          <cell r="DX125" t="str">
            <v>-</v>
          </cell>
          <cell r="DY125">
            <v>0</v>
          </cell>
          <cell r="DZ125" t="str">
            <v>-</v>
          </cell>
          <cell r="EA125">
            <v>0</v>
          </cell>
          <cell r="EB125" t="str">
            <v>-</v>
          </cell>
          <cell r="EC125">
            <v>0</v>
          </cell>
          <cell r="ED125" t="str">
            <v>-</v>
          </cell>
          <cell r="EE125">
            <v>0</v>
          </cell>
          <cell r="EF125" t="str">
            <v>-</v>
          </cell>
          <cell r="EG125">
            <v>0</v>
          </cell>
        </row>
        <row r="126">
          <cell r="C126">
            <v>700000305</v>
          </cell>
          <cell r="D126" t="str">
            <v>SECTOR PRUEBA COMBINADO</v>
          </cell>
          <cell r="E126">
            <v>2025</v>
          </cell>
          <cell r="F126">
            <v>202516</v>
          </cell>
          <cell r="G126">
            <v>0</v>
          </cell>
          <cell r="H126" t="str">
            <v>-</v>
          </cell>
          <cell r="I126">
            <v>0</v>
          </cell>
          <cell r="J126" t="str">
            <v>-</v>
          </cell>
          <cell r="K126">
            <v>0</v>
          </cell>
          <cell r="L126" t="str">
            <v>-</v>
          </cell>
          <cell r="M126">
            <v>0</v>
          </cell>
          <cell r="N126" t="str">
            <v>-</v>
          </cell>
          <cell r="O126">
            <v>0</v>
          </cell>
          <cell r="P126" t="str">
            <v>-</v>
          </cell>
          <cell r="Q126">
            <v>0</v>
          </cell>
          <cell r="R126" t="str">
            <v>-</v>
          </cell>
          <cell r="S126">
            <v>0</v>
          </cell>
          <cell r="T126" t="str">
            <v>-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 t="str">
            <v>-</v>
          </cell>
          <cell r="Z126" t="str">
            <v>-</v>
          </cell>
          <cell r="AA126">
            <v>0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>
            <v>0</v>
          </cell>
          <cell r="AH126" t="str">
            <v>-</v>
          </cell>
          <cell r="AI126" t="str">
            <v>-</v>
          </cell>
          <cell r="AJ126" t="str">
            <v>-</v>
          </cell>
          <cell r="AK126">
            <v>0</v>
          </cell>
          <cell r="AL126" t="str">
            <v>-</v>
          </cell>
          <cell r="AM126">
            <v>0</v>
          </cell>
          <cell r="AN126" t="str">
            <v>-</v>
          </cell>
          <cell r="AO126">
            <v>0</v>
          </cell>
          <cell r="AP126" t="str">
            <v>-</v>
          </cell>
          <cell r="AQ126">
            <v>0</v>
          </cell>
          <cell r="AR126" t="str">
            <v>-</v>
          </cell>
          <cell r="AS126">
            <v>0</v>
          </cell>
          <cell r="AT126" t="str">
            <v>-</v>
          </cell>
          <cell r="AU126">
            <v>0</v>
          </cell>
          <cell r="AV126" t="str">
            <v>-</v>
          </cell>
          <cell r="AW126">
            <v>0</v>
          </cell>
          <cell r="AX126" t="str">
            <v>-</v>
          </cell>
          <cell r="AY126" t="str">
            <v>-</v>
          </cell>
          <cell r="AZ126" t="str">
            <v>-</v>
          </cell>
          <cell r="BA126">
            <v>0</v>
          </cell>
          <cell r="BB126" t="str">
            <v>-</v>
          </cell>
          <cell r="BC126">
            <v>0</v>
          </cell>
          <cell r="BD126" t="str">
            <v>-</v>
          </cell>
          <cell r="BE126" t="str">
            <v>-</v>
          </cell>
          <cell r="BF126" t="str">
            <v>-</v>
          </cell>
          <cell r="BG126">
            <v>0</v>
          </cell>
          <cell r="BH126" t="str">
            <v>-</v>
          </cell>
          <cell r="BI126">
            <v>0</v>
          </cell>
          <cell r="BJ126" t="str">
            <v>-</v>
          </cell>
          <cell r="BK126">
            <v>0</v>
          </cell>
          <cell r="BL126" t="str">
            <v>-</v>
          </cell>
          <cell r="BM126">
            <v>0</v>
          </cell>
          <cell r="BN126" t="str">
            <v>-</v>
          </cell>
          <cell r="BO126">
            <v>0</v>
          </cell>
          <cell r="BP126" t="str">
            <v>-</v>
          </cell>
          <cell r="BQ126">
            <v>0</v>
          </cell>
          <cell r="BR126" t="str">
            <v>-</v>
          </cell>
          <cell r="BS126">
            <v>0</v>
          </cell>
          <cell r="BT126" t="str">
            <v>-</v>
          </cell>
          <cell r="BU126">
            <v>0</v>
          </cell>
          <cell r="BV126" t="str">
            <v>-</v>
          </cell>
          <cell r="BW126">
            <v>0</v>
          </cell>
          <cell r="BX126" t="str">
            <v>-</v>
          </cell>
          <cell r="BY126">
            <v>0</v>
          </cell>
          <cell r="BZ126" t="str">
            <v>-</v>
          </cell>
          <cell r="CA126">
            <v>0</v>
          </cell>
          <cell r="CB126" t="str">
            <v>-</v>
          </cell>
          <cell r="CC126">
            <v>0</v>
          </cell>
          <cell r="CD126" t="str">
            <v>-</v>
          </cell>
          <cell r="CE126">
            <v>0</v>
          </cell>
          <cell r="CF126" t="str">
            <v>-</v>
          </cell>
          <cell r="CG126">
            <v>0</v>
          </cell>
          <cell r="CH126" t="str">
            <v>-</v>
          </cell>
          <cell r="CI126">
            <v>0</v>
          </cell>
          <cell r="CJ126" t="str">
            <v>-</v>
          </cell>
          <cell r="CK126">
            <v>0</v>
          </cell>
          <cell r="CL126" t="str">
            <v>-</v>
          </cell>
          <cell r="CM126">
            <v>0</v>
          </cell>
          <cell r="CN126" t="str">
            <v>-</v>
          </cell>
          <cell r="CO126">
            <v>0</v>
          </cell>
          <cell r="CP126" t="str">
            <v>-</v>
          </cell>
          <cell r="CQ126">
            <v>0</v>
          </cell>
          <cell r="CR126" t="str">
            <v>-</v>
          </cell>
          <cell r="CS126">
            <v>0</v>
          </cell>
          <cell r="CT126" t="str">
            <v>-</v>
          </cell>
          <cell r="CU126">
            <v>0</v>
          </cell>
          <cell r="CV126" t="str">
            <v>-</v>
          </cell>
          <cell r="CW126">
            <v>0</v>
          </cell>
          <cell r="CX126" t="str">
            <v>-</v>
          </cell>
          <cell r="CY126">
            <v>0</v>
          </cell>
          <cell r="CZ126" t="str">
            <v>-</v>
          </cell>
          <cell r="DA126">
            <v>0</v>
          </cell>
          <cell r="DB126" t="str">
            <v>-</v>
          </cell>
          <cell r="DC126">
            <v>0</v>
          </cell>
          <cell r="DD126" t="str">
            <v>-</v>
          </cell>
          <cell r="DE126">
            <v>0</v>
          </cell>
          <cell r="DF126" t="str">
            <v>-</v>
          </cell>
          <cell r="DG126">
            <v>0</v>
          </cell>
          <cell r="DH126" t="str">
            <v>-</v>
          </cell>
          <cell r="DI126">
            <v>0</v>
          </cell>
          <cell r="DJ126" t="str">
            <v>-</v>
          </cell>
          <cell r="DK126">
            <v>0</v>
          </cell>
          <cell r="DL126" t="str">
            <v>-</v>
          </cell>
          <cell r="DM126">
            <v>0</v>
          </cell>
          <cell r="DN126" t="str">
            <v>-</v>
          </cell>
          <cell r="DO126">
            <v>0</v>
          </cell>
          <cell r="DP126" t="str">
            <v>-</v>
          </cell>
          <cell r="DQ126">
            <v>0</v>
          </cell>
          <cell r="DR126" t="str">
            <v>-</v>
          </cell>
          <cell r="DS126">
            <v>0</v>
          </cell>
          <cell r="DT126" t="str">
            <v>-</v>
          </cell>
          <cell r="DU126">
            <v>0</v>
          </cell>
          <cell r="DV126" t="str">
            <v>-</v>
          </cell>
          <cell r="DW126">
            <v>0</v>
          </cell>
          <cell r="DX126" t="str">
            <v>-</v>
          </cell>
          <cell r="DY126">
            <v>0</v>
          </cell>
          <cell r="DZ126" t="str">
            <v>-</v>
          </cell>
          <cell r="EA126">
            <v>0</v>
          </cell>
          <cell r="EB126" t="str">
            <v>-</v>
          </cell>
          <cell r="EC126">
            <v>0</v>
          </cell>
          <cell r="ED126" t="str">
            <v>-</v>
          </cell>
          <cell r="EE126">
            <v>0</v>
          </cell>
          <cell r="EF126" t="str">
            <v>-</v>
          </cell>
          <cell r="EG126">
            <v>0</v>
          </cell>
        </row>
        <row r="127">
          <cell r="C127">
            <v>700000403</v>
          </cell>
          <cell r="D127" t="str">
            <v>SECTOR RIVERA CAROLINA</v>
          </cell>
          <cell r="E127">
            <v>2025</v>
          </cell>
          <cell r="F127">
            <v>202516</v>
          </cell>
          <cell r="G127">
            <v>0</v>
          </cell>
          <cell r="H127" t="str">
            <v>-</v>
          </cell>
          <cell r="I127">
            <v>0</v>
          </cell>
          <cell r="J127" t="str">
            <v>-</v>
          </cell>
          <cell r="K127">
            <v>0</v>
          </cell>
          <cell r="L127" t="str">
            <v>-</v>
          </cell>
          <cell r="M127">
            <v>0</v>
          </cell>
          <cell r="N127" t="str">
            <v>-</v>
          </cell>
          <cell r="O127">
            <v>0</v>
          </cell>
          <cell r="P127" t="str">
            <v>-</v>
          </cell>
          <cell r="Q127">
            <v>0</v>
          </cell>
          <cell r="R127" t="str">
            <v>-</v>
          </cell>
          <cell r="S127">
            <v>0</v>
          </cell>
          <cell r="T127" t="str">
            <v>-</v>
          </cell>
          <cell r="U127">
            <v>0</v>
          </cell>
          <cell r="V127" t="str">
            <v>-</v>
          </cell>
          <cell r="W127">
            <v>0</v>
          </cell>
          <cell r="X127" t="str">
            <v>-</v>
          </cell>
          <cell r="Y127" t="str">
            <v>-</v>
          </cell>
          <cell r="Z127" t="str">
            <v>-</v>
          </cell>
          <cell r="AA127">
            <v>0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0</v>
          </cell>
          <cell r="AH127" t="str">
            <v>-</v>
          </cell>
          <cell r="AI127" t="str">
            <v>-</v>
          </cell>
          <cell r="AJ127" t="str">
            <v>-</v>
          </cell>
          <cell r="AK127">
            <v>0</v>
          </cell>
          <cell r="AL127" t="str">
            <v>-</v>
          </cell>
          <cell r="AM127">
            <v>0</v>
          </cell>
          <cell r="AN127" t="str">
            <v>-</v>
          </cell>
          <cell r="AO127">
            <v>0</v>
          </cell>
          <cell r="AP127" t="str">
            <v>-</v>
          </cell>
          <cell r="AQ127">
            <v>0</v>
          </cell>
          <cell r="AR127" t="str">
            <v>-</v>
          </cell>
          <cell r="AS127">
            <v>0</v>
          </cell>
          <cell r="AT127" t="str">
            <v>-</v>
          </cell>
          <cell r="AU127">
            <v>0</v>
          </cell>
          <cell r="AV127" t="str">
            <v>-</v>
          </cell>
          <cell r="AW127">
            <v>0</v>
          </cell>
          <cell r="AX127" t="str">
            <v>-</v>
          </cell>
          <cell r="AY127" t="str">
            <v>-</v>
          </cell>
          <cell r="AZ127" t="str">
            <v>-</v>
          </cell>
          <cell r="BA127">
            <v>0</v>
          </cell>
          <cell r="BB127" t="str">
            <v>-</v>
          </cell>
          <cell r="BC127">
            <v>0</v>
          </cell>
          <cell r="BD127" t="str">
            <v>-</v>
          </cell>
          <cell r="BE127" t="str">
            <v>-</v>
          </cell>
          <cell r="BF127" t="str">
            <v>-</v>
          </cell>
          <cell r="BG127">
            <v>0</v>
          </cell>
          <cell r="BH127" t="str">
            <v>-</v>
          </cell>
          <cell r="BI127">
            <v>0</v>
          </cell>
          <cell r="BJ127" t="str">
            <v>-</v>
          </cell>
          <cell r="BK127">
            <v>0</v>
          </cell>
          <cell r="BL127" t="str">
            <v>-</v>
          </cell>
          <cell r="BM127">
            <v>0</v>
          </cell>
          <cell r="BN127" t="str">
            <v>-</v>
          </cell>
          <cell r="BO127">
            <v>0</v>
          </cell>
          <cell r="BP127" t="str">
            <v>-</v>
          </cell>
          <cell r="BQ127">
            <v>0</v>
          </cell>
          <cell r="BR127" t="str">
            <v>-</v>
          </cell>
          <cell r="BS127">
            <v>0</v>
          </cell>
          <cell r="BT127" t="str">
            <v>-</v>
          </cell>
          <cell r="BU127">
            <v>0</v>
          </cell>
          <cell r="BV127" t="str">
            <v>-</v>
          </cell>
          <cell r="BW127">
            <v>0</v>
          </cell>
          <cell r="BX127" t="str">
            <v>-</v>
          </cell>
          <cell r="BY127">
            <v>0</v>
          </cell>
          <cell r="BZ127" t="str">
            <v>-</v>
          </cell>
          <cell r="CA127">
            <v>0</v>
          </cell>
          <cell r="CB127" t="str">
            <v>-</v>
          </cell>
          <cell r="CC127">
            <v>0</v>
          </cell>
          <cell r="CD127" t="str">
            <v>-</v>
          </cell>
          <cell r="CE127">
            <v>0</v>
          </cell>
          <cell r="CF127" t="str">
            <v>-</v>
          </cell>
          <cell r="CG127">
            <v>0</v>
          </cell>
          <cell r="CH127" t="str">
            <v>-</v>
          </cell>
          <cell r="CI127">
            <v>0</v>
          </cell>
          <cell r="CJ127" t="str">
            <v>-</v>
          </cell>
          <cell r="CK127">
            <v>0</v>
          </cell>
          <cell r="CL127" t="str">
            <v>-</v>
          </cell>
          <cell r="CM127">
            <v>0</v>
          </cell>
          <cell r="CN127" t="str">
            <v>-</v>
          </cell>
          <cell r="CO127">
            <v>0</v>
          </cell>
          <cell r="CP127" t="str">
            <v>-</v>
          </cell>
          <cell r="CQ127">
            <v>0</v>
          </cell>
          <cell r="CR127" t="str">
            <v>-</v>
          </cell>
          <cell r="CS127">
            <v>0</v>
          </cell>
          <cell r="CT127" t="str">
            <v>-</v>
          </cell>
          <cell r="CU127">
            <v>0</v>
          </cell>
          <cell r="CV127" t="str">
            <v>-</v>
          </cell>
          <cell r="CW127">
            <v>0</v>
          </cell>
          <cell r="CX127" t="str">
            <v>-</v>
          </cell>
          <cell r="CY127">
            <v>0</v>
          </cell>
          <cell r="CZ127" t="str">
            <v>-</v>
          </cell>
          <cell r="DA127">
            <v>0</v>
          </cell>
          <cell r="DB127" t="str">
            <v>-</v>
          </cell>
          <cell r="DC127">
            <v>0</v>
          </cell>
          <cell r="DD127" t="str">
            <v>-</v>
          </cell>
          <cell r="DE127">
            <v>0</v>
          </cell>
          <cell r="DF127" t="str">
            <v>-</v>
          </cell>
          <cell r="DG127">
            <v>0</v>
          </cell>
          <cell r="DH127" t="str">
            <v>-</v>
          </cell>
          <cell r="DI127">
            <v>0</v>
          </cell>
          <cell r="DJ127" t="str">
            <v>-</v>
          </cell>
          <cell r="DK127">
            <v>0</v>
          </cell>
          <cell r="DL127" t="str">
            <v>-</v>
          </cell>
          <cell r="DM127">
            <v>0</v>
          </cell>
          <cell r="DN127" t="str">
            <v>-</v>
          </cell>
          <cell r="DO127">
            <v>0</v>
          </cell>
          <cell r="DP127" t="str">
            <v>-</v>
          </cell>
          <cell r="DQ127">
            <v>0</v>
          </cell>
          <cell r="DR127" t="str">
            <v>-</v>
          </cell>
          <cell r="DS127">
            <v>0</v>
          </cell>
          <cell r="DT127" t="str">
            <v>-</v>
          </cell>
          <cell r="DU127">
            <v>0</v>
          </cell>
          <cell r="DV127" t="str">
            <v>-</v>
          </cell>
          <cell r="DW127">
            <v>0</v>
          </cell>
          <cell r="DX127" t="str">
            <v>-</v>
          </cell>
          <cell r="DY127">
            <v>0</v>
          </cell>
          <cell r="DZ127" t="str">
            <v>-</v>
          </cell>
          <cell r="EA127">
            <v>0</v>
          </cell>
          <cell r="EB127" t="str">
            <v>-</v>
          </cell>
          <cell r="EC127">
            <v>0</v>
          </cell>
          <cell r="ED127" t="str">
            <v>-</v>
          </cell>
          <cell r="EE127">
            <v>0</v>
          </cell>
          <cell r="EF127" t="str">
            <v>-</v>
          </cell>
          <cell r="EG127">
            <v>0</v>
          </cell>
        </row>
        <row r="128">
          <cell r="C128">
            <v>700000404</v>
          </cell>
          <cell r="D128" t="str">
            <v>Sector TERMALES Malca</v>
          </cell>
          <cell r="E128">
            <v>2025</v>
          </cell>
          <cell r="F128">
            <v>202516</v>
          </cell>
          <cell r="G128">
            <v>2063</v>
          </cell>
          <cell r="H128">
            <v>2204</v>
          </cell>
          <cell r="I128">
            <v>935</v>
          </cell>
          <cell r="J128" t="str">
            <v>-</v>
          </cell>
          <cell r="K128">
            <v>7</v>
          </cell>
          <cell r="L128">
            <v>6</v>
          </cell>
          <cell r="M128">
            <v>1367</v>
          </cell>
          <cell r="N128">
            <v>1398</v>
          </cell>
          <cell r="O128">
            <v>0</v>
          </cell>
          <cell r="P128" t="str">
            <v>-</v>
          </cell>
          <cell r="Q128">
            <v>0</v>
          </cell>
          <cell r="R128" t="str">
            <v>-</v>
          </cell>
          <cell r="S128">
            <v>3</v>
          </cell>
          <cell r="T128" t="str">
            <v>-</v>
          </cell>
          <cell r="U128">
            <v>1365</v>
          </cell>
          <cell r="V128" t="str">
            <v>-</v>
          </cell>
          <cell r="W128">
            <v>2</v>
          </cell>
          <cell r="X128" t="str">
            <v>-</v>
          </cell>
          <cell r="Y128" t="str">
            <v>-</v>
          </cell>
          <cell r="Z128" t="str">
            <v>-</v>
          </cell>
          <cell r="AA128">
            <v>1147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583</v>
          </cell>
          <cell r="AH128" t="str">
            <v>-</v>
          </cell>
          <cell r="AI128" t="str">
            <v>-</v>
          </cell>
          <cell r="AJ128" t="str">
            <v>-</v>
          </cell>
          <cell r="AK128">
            <v>220</v>
          </cell>
          <cell r="AL128" t="str">
            <v>-</v>
          </cell>
          <cell r="AM128">
            <v>66.262724188075623</v>
          </cell>
          <cell r="AN128">
            <v>67.7</v>
          </cell>
          <cell r="AO128">
            <v>363</v>
          </cell>
          <cell r="AP128" t="str">
            <v>-</v>
          </cell>
          <cell r="AQ128">
            <v>555</v>
          </cell>
          <cell r="AR128" t="str">
            <v>-</v>
          </cell>
          <cell r="AS128">
            <v>0</v>
          </cell>
          <cell r="AT128" t="str">
            <v>-</v>
          </cell>
          <cell r="AU128">
            <v>199</v>
          </cell>
          <cell r="AV128" t="str">
            <v>-</v>
          </cell>
          <cell r="AW128">
            <v>30</v>
          </cell>
          <cell r="AX128" t="str">
            <v>-</v>
          </cell>
          <cell r="AY128" t="str">
            <v>-</v>
          </cell>
          <cell r="AZ128" t="str">
            <v>-</v>
          </cell>
          <cell r="BA128">
            <v>1233</v>
          </cell>
          <cell r="BB128">
            <v>1254</v>
          </cell>
          <cell r="BC128">
            <v>59.767329132331561</v>
          </cell>
          <cell r="BD128">
            <v>60.8</v>
          </cell>
          <cell r="BE128" t="str">
            <v>-</v>
          </cell>
          <cell r="BF128" t="str">
            <v>-</v>
          </cell>
          <cell r="BG128">
            <v>522210.48</v>
          </cell>
          <cell r="BH128">
            <v>582343</v>
          </cell>
          <cell r="BI128">
            <v>713861722</v>
          </cell>
          <cell r="BJ128">
            <v>814115682</v>
          </cell>
          <cell r="BK128">
            <v>710770308</v>
          </cell>
          <cell r="BL128" t="str">
            <v>-</v>
          </cell>
          <cell r="BM128">
            <v>3091414</v>
          </cell>
          <cell r="BN128" t="str">
            <v>-</v>
          </cell>
          <cell r="BO128">
            <v>435337279</v>
          </cell>
          <cell r="BP128" t="str">
            <v>-</v>
          </cell>
          <cell r="BQ128">
            <v>3091414</v>
          </cell>
          <cell r="BR128" t="str">
            <v>-</v>
          </cell>
          <cell r="BS128">
            <v>1121</v>
          </cell>
          <cell r="BT128" t="str">
            <v>-</v>
          </cell>
          <cell r="BU128">
            <v>432245865</v>
          </cell>
          <cell r="BV128" t="str">
            <v>-</v>
          </cell>
          <cell r="BW128">
            <v>1185</v>
          </cell>
          <cell r="BX128" t="str">
            <v>-</v>
          </cell>
          <cell r="BY128">
            <v>637</v>
          </cell>
          <cell r="BZ128" t="str">
            <v>-</v>
          </cell>
          <cell r="CA128">
            <v>250415174</v>
          </cell>
          <cell r="CB128" t="str">
            <v>-</v>
          </cell>
          <cell r="CC128">
            <v>680</v>
          </cell>
          <cell r="CD128" t="str">
            <v>-</v>
          </cell>
          <cell r="CE128">
            <v>723</v>
          </cell>
          <cell r="CF128" t="str">
            <v>-</v>
          </cell>
          <cell r="CG128">
            <v>0</v>
          </cell>
          <cell r="CH128" t="str">
            <v>-</v>
          </cell>
          <cell r="CI128">
            <v>219</v>
          </cell>
          <cell r="CJ128" t="str">
            <v>-</v>
          </cell>
          <cell r="CK128">
            <v>31</v>
          </cell>
          <cell r="CL128" t="str">
            <v>-</v>
          </cell>
          <cell r="CM128">
            <v>28109269</v>
          </cell>
          <cell r="CN128" t="str">
            <v>-</v>
          </cell>
          <cell r="CO128">
            <v>278524443</v>
          </cell>
          <cell r="CP128" t="str">
            <v>-</v>
          </cell>
          <cell r="CQ128">
            <v>0</v>
          </cell>
          <cell r="CR128" t="str">
            <v>-</v>
          </cell>
          <cell r="CS128">
            <v>8</v>
          </cell>
          <cell r="CT128" t="str">
            <v>-</v>
          </cell>
          <cell r="CU128">
            <v>357</v>
          </cell>
          <cell r="CV128">
            <v>333</v>
          </cell>
          <cell r="CW128">
            <v>217</v>
          </cell>
          <cell r="CX128">
            <v>229</v>
          </cell>
          <cell r="CY128">
            <v>122</v>
          </cell>
          <cell r="CZ128">
            <v>115</v>
          </cell>
          <cell r="DA128">
            <v>83</v>
          </cell>
          <cell r="DB128">
            <v>82</v>
          </cell>
          <cell r="DC128">
            <v>89</v>
          </cell>
          <cell r="DD128">
            <v>83</v>
          </cell>
          <cell r="DE128">
            <v>55</v>
          </cell>
          <cell r="DF128">
            <v>55</v>
          </cell>
          <cell r="DG128">
            <v>227</v>
          </cell>
          <cell r="DH128">
            <v>220</v>
          </cell>
          <cell r="DI128">
            <v>42</v>
          </cell>
          <cell r="DJ128" t="str">
            <v>-</v>
          </cell>
          <cell r="DK128">
            <v>514</v>
          </cell>
          <cell r="DL128" t="str">
            <v>-</v>
          </cell>
          <cell r="DM128">
            <v>614</v>
          </cell>
          <cell r="DN128" t="str">
            <v>-</v>
          </cell>
          <cell r="DO128">
            <v>691</v>
          </cell>
          <cell r="DP128" t="str">
            <v>-</v>
          </cell>
          <cell r="DQ128">
            <v>0</v>
          </cell>
          <cell r="DR128" t="str">
            <v>-</v>
          </cell>
          <cell r="DS128">
            <v>213</v>
          </cell>
          <cell r="DT128" t="str">
            <v>-</v>
          </cell>
          <cell r="DU128">
            <v>31</v>
          </cell>
          <cell r="DV128" t="str">
            <v>-</v>
          </cell>
          <cell r="DW128">
            <v>0</v>
          </cell>
          <cell r="DX128" t="str">
            <v>-</v>
          </cell>
          <cell r="DY128">
            <v>65</v>
          </cell>
          <cell r="DZ128">
            <v>67</v>
          </cell>
          <cell r="EA128">
            <v>23</v>
          </cell>
          <cell r="EB128" t="str">
            <v>-</v>
          </cell>
          <cell r="EC128">
            <v>41.818181818181813</v>
          </cell>
          <cell r="ED128" t="str">
            <v>-</v>
          </cell>
          <cell r="EE128">
            <v>23</v>
          </cell>
          <cell r="EF128" t="str">
            <v>-</v>
          </cell>
          <cell r="EG128">
            <v>69</v>
          </cell>
        </row>
        <row r="129">
          <cell r="C129">
            <v>700000405</v>
          </cell>
          <cell r="D129" t="str">
            <v>Sector CORRIENTE Silvia</v>
          </cell>
          <cell r="E129">
            <v>2025</v>
          </cell>
          <cell r="F129">
            <v>202516</v>
          </cell>
          <cell r="G129">
            <v>1784</v>
          </cell>
          <cell r="H129">
            <v>1864</v>
          </cell>
          <cell r="I129">
            <v>743</v>
          </cell>
          <cell r="J129" t="str">
            <v>-</v>
          </cell>
          <cell r="K129">
            <v>-31</v>
          </cell>
          <cell r="L129">
            <v>6</v>
          </cell>
          <cell r="M129">
            <v>1139</v>
          </cell>
          <cell r="N129">
            <v>1231</v>
          </cell>
          <cell r="O129">
            <v>0</v>
          </cell>
          <cell r="P129" t="str">
            <v>-</v>
          </cell>
          <cell r="Q129">
            <v>0</v>
          </cell>
          <cell r="R129" t="str">
            <v>-</v>
          </cell>
          <cell r="S129">
            <v>1</v>
          </cell>
          <cell r="T129" t="str">
            <v>-</v>
          </cell>
          <cell r="U129">
            <v>1138</v>
          </cell>
          <cell r="V129" t="str">
            <v>-</v>
          </cell>
          <cell r="W129">
            <v>1</v>
          </cell>
          <cell r="X129" t="str">
            <v>-</v>
          </cell>
          <cell r="Y129" t="str">
            <v>-</v>
          </cell>
          <cell r="Z129" t="str">
            <v>-</v>
          </cell>
          <cell r="AA129">
            <v>951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509</v>
          </cell>
          <cell r="AH129" t="str">
            <v>-</v>
          </cell>
          <cell r="AI129" t="str">
            <v>-</v>
          </cell>
          <cell r="AJ129" t="str">
            <v>-</v>
          </cell>
          <cell r="AK129">
            <v>188</v>
          </cell>
          <cell r="AL129" t="str">
            <v>-</v>
          </cell>
          <cell r="AM129">
            <v>63.845291479820631</v>
          </cell>
          <cell r="AN129">
            <v>67.7</v>
          </cell>
          <cell r="AO129">
            <v>321</v>
          </cell>
          <cell r="AP129" t="str">
            <v>-</v>
          </cell>
          <cell r="AQ129">
            <v>448</v>
          </cell>
          <cell r="AR129" t="str">
            <v>-</v>
          </cell>
          <cell r="AS129">
            <v>0</v>
          </cell>
          <cell r="AT129" t="str">
            <v>-</v>
          </cell>
          <cell r="AU129">
            <v>157</v>
          </cell>
          <cell r="AV129" t="str">
            <v>-</v>
          </cell>
          <cell r="AW129">
            <v>25</v>
          </cell>
          <cell r="AX129" t="str">
            <v>-</v>
          </cell>
          <cell r="AY129" t="str">
            <v>-</v>
          </cell>
          <cell r="AZ129" t="str">
            <v>-</v>
          </cell>
          <cell r="BA129">
            <v>1031</v>
          </cell>
          <cell r="BB129">
            <v>1091</v>
          </cell>
          <cell r="BC129">
            <v>57.791479820627799</v>
          </cell>
          <cell r="BD129">
            <v>60</v>
          </cell>
          <cell r="BE129" t="str">
            <v>-</v>
          </cell>
          <cell r="BF129" t="str">
            <v>-</v>
          </cell>
          <cell r="BG129">
            <v>509980.75</v>
          </cell>
          <cell r="BH129">
            <v>556573</v>
          </cell>
          <cell r="BI129">
            <v>580868069.39999998</v>
          </cell>
          <cell r="BJ129">
            <v>685141114</v>
          </cell>
          <cell r="BK129">
            <v>580322355</v>
          </cell>
          <cell r="BL129" t="str">
            <v>-</v>
          </cell>
          <cell r="BM129">
            <v>545714.4</v>
          </cell>
          <cell r="BN129" t="str">
            <v>-</v>
          </cell>
          <cell r="BO129">
            <v>355491007.39999998</v>
          </cell>
          <cell r="BP129" t="str">
            <v>-</v>
          </cell>
          <cell r="BQ129">
            <v>545714.40000000014</v>
          </cell>
          <cell r="BR129" t="str">
            <v>-</v>
          </cell>
          <cell r="BS129">
            <v>942</v>
          </cell>
          <cell r="BT129" t="str">
            <v>-</v>
          </cell>
          <cell r="BU129">
            <v>354945293</v>
          </cell>
          <cell r="BV129" t="str">
            <v>-</v>
          </cell>
          <cell r="BW129">
            <v>978</v>
          </cell>
          <cell r="BX129" t="str">
            <v>-</v>
          </cell>
          <cell r="BY129">
            <v>598</v>
          </cell>
          <cell r="BZ129" t="str">
            <v>-</v>
          </cell>
          <cell r="CA129">
            <v>201053284</v>
          </cell>
          <cell r="CB129" t="str">
            <v>-</v>
          </cell>
          <cell r="CC129">
            <v>642</v>
          </cell>
          <cell r="CD129" t="str">
            <v>-</v>
          </cell>
          <cell r="CE129">
            <v>571</v>
          </cell>
          <cell r="CF129" t="str">
            <v>-</v>
          </cell>
          <cell r="CG129">
            <v>0</v>
          </cell>
          <cell r="CH129" t="str">
            <v>-</v>
          </cell>
          <cell r="CI129">
            <v>167</v>
          </cell>
          <cell r="CJ129" t="str">
            <v>-</v>
          </cell>
          <cell r="CK129">
            <v>26</v>
          </cell>
          <cell r="CL129" t="str">
            <v>-</v>
          </cell>
          <cell r="CM129">
            <v>24323778</v>
          </cell>
          <cell r="CN129" t="str">
            <v>-</v>
          </cell>
          <cell r="CO129">
            <v>225377062</v>
          </cell>
          <cell r="CP129" t="str">
            <v>-</v>
          </cell>
          <cell r="CQ129">
            <v>0</v>
          </cell>
          <cell r="CR129" t="str">
            <v>-</v>
          </cell>
          <cell r="CS129">
            <v>-9</v>
          </cell>
          <cell r="CT129" t="str">
            <v>-</v>
          </cell>
          <cell r="CU129">
            <v>326</v>
          </cell>
          <cell r="CV129">
            <v>284</v>
          </cell>
          <cell r="CW129">
            <v>211</v>
          </cell>
          <cell r="CX129">
            <v>200</v>
          </cell>
          <cell r="CY129">
            <v>108</v>
          </cell>
          <cell r="CZ129">
            <v>98</v>
          </cell>
          <cell r="DA129">
            <v>97</v>
          </cell>
          <cell r="DB129">
            <v>89</v>
          </cell>
          <cell r="DC129">
            <v>72</v>
          </cell>
          <cell r="DD129">
            <v>69</v>
          </cell>
          <cell r="DE129">
            <v>51</v>
          </cell>
          <cell r="DF129">
            <v>49</v>
          </cell>
          <cell r="DG129">
            <v>220</v>
          </cell>
          <cell r="DH129">
            <v>207</v>
          </cell>
          <cell r="DI129">
            <v>31</v>
          </cell>
          <cell r="DJ129" t="str">
            <v>-</v>
          </cell>
          <cell r="DK129">
            <v>471</v>
          </cell>
          <cell r="DL129" t="str">
            <v>-</v>
          </cell>
          <cell r="DM129">
            <v>570</v>
          </cell>
          <cell r="DN129" t="str">
            <v>-</v>
          </cell>
          <cell r="DO129">
            <v>551</v>
          </cell>
          <cell r="DP129" t="str">
            <v>-</v>
          </cell>
          <cell r="DQ129">
            <v>0</v>
          </cell>
          <cell r="DR129" t="str">
            <v>-</v>
          </cell>
          <cell r="DS129">
            <v>166</v>
          </cell>
          <cell r="DT129" t="str">
            <v>-</v>
          </cell>
          <cell r="DU129">
            <v>26</v>
          </cell>
          <cell r="DV129" t="str">
            <v>-</v>
          </cell>
          <cell r="DW129">
            <v>0</v>
          </cell>
          <cell r="DX129" t="str">
            <v>-</v>
          </cell>
          <cell r="DY129">
            <v>43</v>
          </cell>
          <cell r="DZ129">
            <v>62</v>
          </cell>
          <cell r="EA129">
            <v>16</v>
          </cell>
          <cell r="EB129" t="str">
            <v>-</v>
          </cell>
          <cell r="EC129">
            <v>34.782608695652172</v>
          </cell>
          <cell r="ED129" t="str">
            <v>-</v>
          </cell>
          <cell r="EE129">
            <v>12</v>
          </cell>
          <cell r="EF129" t="str">
            <v>-</v>
          </cell>
          <cell r="EG129">
            <v>65</v>
          </cell>
        </row>
        <row r="130">
          <cell r="C130">
            <v>700000406</v>
          </cell>
          <cell r="D130" t="str">
            <v>SECTOR YACIMIENTO FARLYN</v>
          </cell>
          <cell r="E130">
            <v>2025</v>
          </cell>
          <cell r="F130">
            <v>202516</v>
          </cell>
          <cell r="G130">
            <v>0</v>
          </cell>
          <cell r="H130" t="str">
            <v>-</v>
          </cell>
          <cell r="I130">
            <v>0</v>
          </cell>
          <cell r="J130" t="str">
            <v>-</v>
          </cell>
          <cell r="K130">
            <v>0</v>
          </cell>
          <cell r="L130" t="str">
            <v>-</v>
          </cell>
          <cell r="M130">
            <v>0</v>
          </cell>
          <cell r="N130" t="str">
            <v>-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0</v>
          </cell>
          <cell r="T130" t="str">
            <v>-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0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0</v>
          </cell>
          <cell r="AH130" t="str">
            <v>-</v>
          </cell>
          <cell r="AI130" t="str">
            <v>-</v>
          </cell>
          <cell r="AJ130" t="str">
            <v>-</v>
          </cell>
          <cell r="AK130">
            <v>0</v>
          </cell>
          <cell r="AL130" t="str">
            <v>-</v>
          </cell>
          <cell r="AM130">
            <v>0</v>
          </cell>
          <cell r="AN130" t="str">
            <v>-</v>
          </cell>
          <cell r="AO130">
            <v>0</v>
          </cell>
          <cell r="AP130" t="str">
            <v>-</v>
          </cell>
          <cell r="AQ130">
            <v>0</v>
          </cell>
          <cell r="AR130" t="str">
            <v>-</v>
          </cell>
          <cell r="AS130">
            <v>0</v>
          </cell>
          <cell r="AT130" t="str">
            <v>-</v>
          </cell>
          <cell r="AU130">
            <v>0</v>
          </cell>
          <cell r="AV130" t="str">
            <v>-</v>
          </cell>
          <cell r="AW130">
            <v>0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0</v>
          </cell>
          <cell r="BB130" t="str">
            <v>-</v>
          </cell>
          <cell r="BC130">
            <v>0</v>
          </cell>
          <cell r="BD130" t="str">
            <v>-</v>
          </cell>
          <cell r="BE130" t="str">
            <v>-</v>
          </cell>
          <cell r="BF130" t="str">
            <v>-</v>
          </cell>
          <cell r="BG130">
            <v>0</v>
          </cell>
          <cell r="BH130" t="str">
            <v>-</v>
          </cell>
          <cell r="BI130">
            <v>0</v>
          </cell>
          <cell r="BJ130" t="str">
            <v>-</v>
          </cell>
          <cell r="BK130">
            <v>0</v>
          </cell>
          <cell r="BL130" t="str">
            <v>-</v>
          </cell>
          <cell r="BM130">
            <v>0</v>
          </cell>
          <cell r="BN130" t="str">
            <v>-</v>
          </cell>
          <cell r="BO130">
            <v>0</v>
          </cell>
          <cell r="BP130" t="str">
            <v>-</v>
          </cell>
          <cell r="BQ130">
            <v>0</v>
          </cell>
          <cell r="BR130" t="str">
            <v>-</v>
          </cell>
          <cell r="BS130">
            <v>0</v>
          </cell>
          <cell r="BT130" t="str">
            <v>-</v>
          </cell>
          <cell r="BU130">
            <v>0</v>
          </cell>
          <cell r="BV130" t="str">
            <v>-</v>
          </cell>
          <cell r="BW130">
            <v>0</v>
          </cell>
          <cell r="BX130" t="str">
            <v>-</v>
          </cell>
          <cell r="BY130">
            <v>0</v>
          </cell>
          <cell r="BZ130" t="str">
            <v>-</v>
          </cell>
          <cell r="CA130">
            <v>0</v>
          </cell>
          <cell r="CB130" t="str">
            <v>-</v>
          </cell>
          <cell r="CC130">
            <v>0</v>
          </cell>
          <cell r="CD130" t="str">
            <v>-</v>
          </cell>
          <cell r="CE130">
            <v>0</v>
          </cell>
          <cell r="CF130" t="str">
            <v>-</v>
          </cell>
          <cell r="CG130">
            <v>0</v>
          </cell>
          <cell r="CH130" t="str">
            <v>-</v>
          </cell>
          <cell r="CI130">
            <v>0</v>
          </cell>
          <cell r="CJ130" t="str">
            <v>-</v>
          </cell>
          <cell r="CK130">
            <v>0</v>
          </cell>
          <cell r="CL130" t="str">
            <v>-</v>
          </cell>
          <cell r="CM130">
            <v>0</v>
          </cell>
          <cell r="CN130" t="str">
            <v>-</v>
          </cell>
          <cell r="CO130">
            <v>0</v>
          </cell>
          <cell r="CP130" t="str">
            <v>-</v>
          </cell>
          <cell r="CQ130">
            <v>0</v>
          </cell>
          <cell r="CR130" t="str">
            <v>-</v>
          </cell>
          <cell r="CS130">
            <v>0</v>
          </cell>
          <cell r="CT130" t="str">
            <v>-</v>
          </cell>
          <cell r="CU130">
            <v>0</v>
          </cell>
          <cell r="CV130" t="str">
            <v>-</v>
          </cell>
          <cell r="CW130">
            <v>0</v>
          </cell>
          <cell r="CX130" t="str">
            <v>-</v>
          </cell>
          <cell r="CY130">
            <v>0</v>
          </cell>
          <cell r="CZ130" t="str">
            <v>-</v>
          </cell>
          <cell r="DA130">
            <v>0</v>
          </cell>
          <cell r="DB130" t="str">
            <v>-</v>
          </cell>
          <cell r="DC130">
            <v>0</v>
          </cell>
          <cell r="DD130" t="str">
            <v>-</v>
          </cell>
          <cell r="DE130">
            <v>0</v>
          </cell>
          <cell r="DF130" t="str">
            <v>-</v>
          </cell>
          <cell r="DG130">
            <v>0</v>
          </cell>
          <cell r="DH130" t="str">
            <v>-</v>
          </cell>
          <cell r="DI130">
            <v>0</v>
          </cell>
          <cell r="DJ130" t="str">
            <v>-</v>
          </cell>
          <cell r="DK130">
            <v>0</v>
          </cell>
          <cell r="DL130" t="str">
            <v>-</v>
          </cell>
          <cell r="DM130">
            <v>0</v>
          </cell>
          <cell r="DN130" t="str">
            <v>-</v>
          </cell>
          <cell r="DO130">
            <v>0</v>
          </cell>
          <cell r="DP130" t="str">
            <v>-</v>
          </cell>
          <cell r="DQ130">
            <v>0</v>
          </cell>
          <cell r="DR130" t="str">
            <v>-</v>
          </cell>
          <cell r="DS130">
            <v>0</v>
          </cell>
          <cell r="DT130" t="str">
            <v>-</v>
          </cell>
          <cell r="DU130">
            <v>0</v>
          </cell>
          <cell r="DV130" t="str">
            <v>-</v>
          </cell>
          <cell r="DW130">
            <v>0</v>
          </cell>
          <cell r="DX130" t="str">
            <v>-</v>
          </cell>
          <cell r="DY130">
            <v>0</v>
          </cell>
          <cell r="DZ130" t="str">
            <v>-</v>
          </cell>
          <cell r="EA130">
            <v>0</v>
          </cell>
          <cell r="EB130" t="str">
            <v>-</v>
          </cell>
          <cell r="EC130">
            <v>0</v>
          </cell>
          <cell r="ED130" t="str">
            <v>-</v>
          </cell>
          <cell r="EE130">
            <v>0</v>
          </cell>
          <cell r="EF130" t="str">
            <v>-</v>
          </cell>
          <cell r="EG130">
            <v>0</v>
          </cell>
        </row>
        <row r="131">
          <cell r="C131">
            <v>700000408</v>
          </cell>
          <cell r="D131" t="str">
            <v>SECTOR VERVENA LINA</v>
          </cell>
          <cell r="E131">
            <v>2025</v>
          </cell>
          <cell r="F131">
            <v>202516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 t="str">
            <v>-</v>
          </cell>
          <cell r="BQ131" t="str">
            <v>-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 t="str">
            <v>-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 t="str">
            <v>-</v>
          </cell>
          <cell r="CN131" t="str">
            <v>-</v>
          </cell>
          <cell r="CO131" t="str">
            <v>-</v>
          </cell>
          <cell r="CP131" t="str">
            <v>-</v>
          </cell>
          <cell r="CQ131" t="str">
            <v>-</v>
          </cell>
          <cell r="CR131" t="str">
            <v>-</v>
          </cell>
          <cell r="CS131" t="str">
            <v>-</v>
          </cell>
          <cell r="CT131" t="str">
            <v>-</v>
          </cell>
          <cell r="CU131" t="str">
            <v>-</v>
          </cell>
          <cell r="CV131" t="str">
            <v>-</v>
          </cell>
          <cell r="CW131" t="str">
            <v>-</v>
          </cell>
          <cell r="CX131" t="str">
            <v>-</v>
          </cell>
          <cell r="CY131" t="str">
            <v>-</v>
          </cell>
          <cell r="CZ131" t="str">
            <v>-</v>
          </cell>
          <cell r="DA131" t="str">
            <v>-</v>
          </cell>
          <cell r="DB131" t="str">
            <v>-</v>
          </cell>
          <cell r="DC131" t="str">
            <v>-</v>
          </cell>
          <cell r="DD131" t="str">
            <v>-</v>
          </cell>
          <cell r="DE131" t="str">
            <v>-</v>
          </cell>
          <cell r="DF131" t="str">
            <v>-</v>
          </cell>
          <cell r="DG131" t="str">
            <v>-</v>
          </cell>
          <cell r="DH131" t="str">
            <v>-</v>
          </cell>
          <cell r="DI131" t="str">
            <v>-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 t="str">
            <v>-</v>
          </cell>
          <cell r="DX131" t="str">
            <v>-</v>
          </cell>
          <cell r="DY131" t="str">
            <v>-</v>
          </cell>
          <cell r="DZ131" t="str">
            <v>-</v>
          </cell>
          <cell r="EA131" t="str">
            <v>-</v>
          </cell>
          <cell r="EB131" t="str">
            <v>-</v>
          </cell>
          <cell r="EC131" t="str">
            <v>-</v>
          </cell>
          <cell r="ED131" t="str">
            <v>-</v>
          </cell>
          <cell r="EE131" t="str">
            <v>-</v>
          </cell>
          <cell r="EF131" t="str">
            <v>-</v>
          </cell>
          <cell r="EG131" t="str">
            <v>-</v>
          </cell>
        </row>
        <row r="132">
          <cell r="C132">
            <v>700000411</v>
          </cell>
          <cell r="D132" t="str">
            <v>SECTOR PILANDERAS ARACELIS</v>
          </cell>
          <cell r="E132">
            <v>2025</v>
          </cell>
          <cell r="F132">
            <v>202516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 t="str">
            <v>-</v>
          </cell>
          <cell r="BP132" t="str">
            <v>-</v>
          </cell>
          <cell r="BQ132" t="str">
            <v>-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 t="str">
            <v>-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 t="str">
            <v>-</v>
          </cell>
          <cell r="CN132" t="str">
            <v>-</v>
          </cell>
          <cell r="CO132" t="str">
            <v>-</v>
          </cell>
          <cell r="CP132" t="str">
            <v>-</v>
          </cell>
          <cell r="CQ132" t="str">
            <v>-</v>
          </cell>
          <cell r="CR132" t="str">
            <v>-</v>
          </cell>
          <cell r="CS132" t="str">
            <v>-</v>
          </cell>
          <cell r="CT132" t="str">
            <v>-</v>
          </cell>
          <cell r="CU132" t="str">
            <v>-</v>
          </cell>
          <cell r="CV132" t="str">
            <v>-</v>
          </cell>
          <cell r="CW132" t="str">
            <v>-</v>
          </cell>
          <cell r="CX132" t="str">
            <v>-</v>
          </cell>
          <cell r="CY132" t="str">
            <v>-</v>
          </cell>
          <cell r="CZ132" t="str">
            <v>-</v>
          </cell>
          <cell r="DA132" t="str">
            <v>-</v>
          </cell>
          <cell r="DB132" t="str">
            <v>-</v>
          </cell>
          <cell r="DC132" t="str">
            <v>-</v>
          </cell>
          <cell r="DD132" t="str">
            <v>-</v>
          </cell>
          <cell r="DE132" t="str">
            <v>-</v>
          </cell>
          <cell r="DF132" t="str">
            <v>-</v>
          </cell>
          <cell r="DG132" t="str">
            <v>-</v>
          </cell>
          <cell r="DH132" t="str">
            <v>-</v>
          </cell>
          <cell r="DI132" t="str">
            <v>-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 t="str">
            <v>-</v>
          </cell>
          <cell r="DX132" t="str">
            <v>-</v>
          </cell>
          <cell r="DY132" t="str">
            <v>-</v>
          </cell>
          <cell r="DZ132" t="str">
            <v>-</v>
          </cell>
          <cell r="EA132" t="str">
            <v>-</v>
          </cell>
          <cell r="EB132" t="str">
            <v>-</v>
          </cell>
          <cell r="EC132" t="str">
            <v>-</v>
          </cell>
          <cell r="ED132" t="str">
            <v>-</v>
          </cell>
          <cell r="EE132" t="str">
            <v>-</v>
          </cell>
          <cell r="EF132" t="str">
            <v>-</v>
          </cell>
          <cell r="EG132" t="str">
            <v>-</v>
          </cell>
        </row>
        <row r="133">
          <cell r="C133">
            <v>700000412</v>
          </cell>
          <cell r="D133" t="str">
            <v xml:space="preserve">SECTOR CARNAVAL LUZ </v>
          </cell>
          <cell r="E133">
            <v>2025</v>
          </cell>
          <cell r="F133">
            <v>202516</v>
          </cell>
          <cell r="G133">
            <v>1707</v>
          </cell>
          <cell r="H133">
            <v>1835</v>
          </cell>
          <cell r="I133">
            <v>583</v>
          </cell>
          <cell r="J133" t="str">
            <v>-</v>
          </cell>
          <cell r="K133">
            <v>-73</v>
          </cell>
          <cell r="L133">
            <v>7</v>
          </cell>
          <cell r="M133">
            <v>665</v>
          </cell>
          <cell r="N133">
            <v>1146</v>
          </cell>
          <cell r="O133">
            <v>0</v>
          </cell>
          <cell r="P133" t="str">
            <v>-</v>
          </cell>
          <cell r="Q133">
            <v>0</v>
          </cell>
          <cell r="R133" t="str">
            <v>-</v>
          </cell>
          <cell r="S133">
            <v>2</v>
          </cell>
          <cell r="T133" t="str">
            <v>-</v>
          </cell>
          <cell r="U133">
            <v>664</v>
          </cell>
          <cell r="V133" t="str">
            <v>-</v>
          </cell>
          <cell r="W133">
            <v>1</v>
          </cell>
          <cell r="X133" t="str">
            <v>-</v>
          </cell>
          <cell r="Y133" t="str">
            <v>-</v>
          </cell>
          <cell r="Z133" t="str">
            <v>-</v>
          </cell>
          <cell r="AA133">
            <v>509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>
            <v>317</v>
          </cell>
          <cell r="AH133" t="str">
            <v>-</v>
          </cell>
          <cell r="AI133" t="str">
            <v>-</v>
          </cell>
          <cell r="AJ133" t="str">
            <v>-</v>
          </cell>
          <cell r="AK133">
            <v>155</v>
          </cell>
          <cell r="AL133" t="str">
            <v>-</v>
          </cell>
          <cell r="AM133">
            <v>38.957234915055658</v>
          </cell>
          <cell r="AN133">
            <v>64.099999999999994</v>
          </cell>
          <cell r="AO133">
            <v>162</v>
          </cell>
          <cell r="AP133" t="str">
            <v>-</v>
          </cell>
          <cell r="AQ133">
            <v>260</v>
          </cell>
          <cell r="AR133" t="str">
            <v>-</v>
          </cell>
          <cell r="AS133">
            <v>0</v>
          </cell>
          <cell r="AT133" t="str">
            <v>-</v>
          </cell>
          <cell r="AU133">
            <v>82</v>
          </cell>
          <cell r="AV133" t="str">
            <v>-</v>
          </cell>
          <cell r="AW133">
            <v>5</v>
          </cell>
          <cell r="AX133" t="str">
            <v>-</v>
          </cell>
          <cell r="AY133" t="str">
            <v>-</v>
          </cell>
          <cell r="AZ133" t="str">
            <v>-</v>
          </cell>
          <cell r="BA133">
            <v>573</v>
          </cell>
          <cell r="BB133">
            <v>981</v>
          </cell>
          <cell r="BC133">
            <v>33.567662565905096</v>
          </cell>
          <cell r="BD133">
            <v>54.9</v>
          </cell>
          <cell r="BE133" t="str">
            <v>-</v>
          </cell>
          <cell r="BF133" t="str">
            <v>-</v>
          </cell>
          <cell r="BG133">
            <v>463526.36</v>
          </cell>
          <cell r="BH133">
            <v>479169</v>
          </cell>
          <cell r="BI133">
            <v>308245030</v>
          </cell>
          <cell r="BJ133">
            <v>549127671</v>
          </cell>
          <cell r="BK133">
            <v>307724645</v>
          </cell>
          <cell r="BL133" t="str">
            <v>-</v>
          </cell>
          <cell r="BM133">
            <v>520385</v>
          </cell>
          <cell r="BN133" t="str">
            <v>-</v>
          </cell>
          <cell r="BO133">
            <v>200673891</v>
          </cell>
          <cell r="BP133" t="str">
            <v>-</v>
          </cell>
          <cell r="BQ133">
            <v>520385</v>
          </cell>
          <cell r="BR133" t="str">
            <v>-</v>
          </cell>
          <cell r="BS133">
            <v>565</v>
          </cell>
          <cell r="BT133" t="str">
            <v>-</v>
          </cell>
          <cell r="BU133">
            <v>200153506</v>
          </cell>
          <cell r="BV133" t="str">
            <v>-</v>
          </cell>
          <cell r="BW133">
            <v>514</v>
          </cell>
          <cell r="BX133" t="str">
            <v>-</v>
          </cell>
          <cell r="BY133">
            <v>693</v>
          </cell>
          <cell r="BZ133" t="str">
            <v>-</v>
          </cell>
          <cell r="CA133">
            <v>95209617</v>
          </cell>
          <cell r="CB133" t="str">
            <v>-</v>
          </cell>
          <cell r="CC133">
            <v>667</v>
          </cell>
          <cell r="CD133" t="str">
            <v>-</v>
          </cell>
          <cell r="CE133">
            <v>508</v>
          </cell>
          <cell r="CF133" t="str">
            <v>-</v>
          </cell>
          <cell r="CG133">
            <v>0</v>
          </cell>
          <cell r="CH133" t="str">
            <v>-</v>
          </cell>
          <cell r="CI133">
            <v>105</v>
          </cell>
          <cell r="CJ133" t="str">
            <v>-</v>
          </cell>
          <cell r="CK133">
            <v>7</v>
          </cell>
          <cell r="CL133" t="str">
            <v>-</v>
          </cell>
          <cell r="CM133">
            <v>12361522</v>
          </cell>
          <cell r="CN133" t="str">
            <v>-</v>
          </cell>
          <cell r="CO133">
            <v>107571139</v>
          </cell>
          <cell r="CP133" t="str">
            <v>-</v>
          </cell>
          <cell r="CQ133">
            <v>0</v>
          </cell>
          <cell r="CR133" t="str">
            <v>-</v>
          </cell>
          <cell r="CS133">
            <v>-8</v>
          </cell>
          <cell r="CT133" t="str">
            <v>-</v>
          </cell>
          <cell r="CU133">
            <v>625</v>
          </cell>
          <cell r="CV133">
            <v>301</v>
          </cell>
          <cell r="CW133">
            <v>275</v>
          </cell>
          <cell r="CX133">
            <v>224</v>
          </cell>
          <cell r="CY133">
            <v>142</v>
          </cell>
          <cell r="CZ133">
            <v>109</v>
          </cell>
          <cell r="DA133">
            <v>138</v>
          </cell>
          <cell r="DB133">
            <v>100</v>
          </cell>
          <cell r="DC133">
            <v>77</v>
          </cell>
          <cell r="DD133">
            <v>68</v>
          </cell>
          <cell r="DE133">
            <v>58</v>
          </cell>
          <cell r="DF133">
            <v>72</v>
          </cell>
          <cell r="DG133">
            <v>273</v>
          </cell>
          <cell r="DH133">
            <v>240</v>
          </cell>
          <cell r="DI133">
            <v>43</v>
          </cell>
          <cell r="DJ133" t="str">
            <v>-</v>
          </cell>
          <cell r="DK133">
            <v>548</v>
          </cell>
          <cell r="DL133" t="str">
            <v>-</v>
          </cell>
          <cell r="DM133">
            <v>575</v>
          </cell>
          <cell r="DN133" t="str">
            <v>-</v>
          </cell>
          <cell r="DO133">
            <v>473</v>
          </cell>
          <cell r="DP133" t="str">
            <v>-</v>
          </cell>
          <cell r="DQ133">
            <v>0</v>
          </cell>
          <cell r="DR133" t="str">
            <v>-</v>
          </cell>
          <cell r="DS133">
            <v>103</v>
          </cell>
          <cell r="DT133" t="str">
            <v>-</v>
          </cell>
          <cell r="DU133">
            <v>7</v>
          </cell>
          <cell r="DV133" t="str">
            <v>-</v>
          </cell>
          <cell r="DW133">
            <v>0</v>
          </cell>
          <cell r="DX133" t="str">
            <v>-</v>
          </cell>
          <cell r="DY133">
            <v>51</v>
          </cell>
          <cell r="DZ133">
            <v>90</v>
          </cell>
          <cell r="EA133">
            <v>37</v>
          </cell>
          <cell r="EB133" t="str">
            <v>-</v>
          </cell>
          <cell r="EC133">
            <v>50.684931506849317</v>
          </cell>
          <cell r="ED133" t="str">
            <v>-</v>
          </cell>
          <cell r="EE133">
            <v>8</v>
          </cell>
          <cell r="EF133" t="str">
            <v>-</v>
          </cell>
          <cell r="EG133">
            <v>41</v>
          </cell>
        </row>
        <row r="134">
          <cell r="C134">
            <v>700000413</v>
          </cell>
          <cell r="D134" t="str">
            <v>SECTOR MAPALE SHARON</v>
          </cell>
          <cell r="E134">
            <v>2025</v>
          </cell>
          <cell r="F134">
            <v>202516</v>
          </cell>
          <cell r="G134">
            <v>1858</v>
          </cell>
          <cell r="H134">
            <v>1921</v>
          </cell>
          <cell r="I134">
            <v>687</v>
          </cell>
          <cell r="J134" t="str">
            <v>-</v>
          </cell>
          <cell r="K134">
            <v>-77</v>
          </cell>
          <cell r="L134">
            <v>7</v>
          </cell>
          <cell r="M134">
            <v>726</v>
          </cell>
          <cell r="N134">
            <v>1253</v>
          </cell>
          <cell r="O134">
            <v>0</v>
          </cell>
          <cell r="P134" t="str">
            <v>-</v>
          </cell>
          <cell r="Q134">
            <v>0</v>
          </cell>
          <cell r="R134" t="str">
            <v>-</v>
          </cell>
          <cell r="S134">
            <v>0</v>
          </cell>
          <cell r="T134" t="str">
            <v>-</v>
          </cell>
          <cell r="U134">
            <v>726</v>
          </cell>
          <cell r="V134" t="str">
            <v>-</v>
          </cell>
          <cell r="W134">
            <v>0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579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332</v>
          </cell>
          <cell r="AH134" t="str">
            <v>-</v>
          </cell>
          <cell r="AI134" t="str">
            <v>-</v>
          </cell>
          <cell r="AJ134" t="str">
            <v>-</v>
          </cell>
          <cell r="AK134">
            <v>147</v>
          </cell>
          <cell r="AL134" t="str">
            <v>-</v>
          </cell>
          <cell r="AM134">
            <v>39.07427341227126</v>
          </cell>
          <cell r="AN134">
            <v>64.5</v>
          </cell>
          <cell r="AO134">
            <v>185</v>
          </cell>
          <cell r="AP134" t="str">
            <v>-</v>
          </cell>
          <cell r="AQ134">
            <v>319</v>
          </cell>
          <cell r="AR134" t="str">
            <v>-</v>
          </cell>
          <cell r="AS134">
            <v>0</v>
          </cell>
          <cell r="AT134" t="str">
            <v>-</v>
          </cell>
          <cell r="AU134">
            <v>72</v>
          </cell>
          <cell r="AV134" t="str">
            <v>-</v>
          </cell>
          <cell r="AW134">
            <v>3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634</v>
          </cell>
          <cell r="BB134">
            <v>1079</v>
          </cell>
          <cell r="BC134">
            <v>34.122712594187298</v>
          </cell>
          <cell r="BD134">
            <v>55.6</v>
          </cell>
          <cell r="BE134" t="str">
            <v>-</v>
          </cell>
          <cell r="BF134" t="str">
            <v>-</v>
          </cell>
          <cell r="BG134">
            <v>443529.14</v>
          </cell>
          <cell r="BH134">
            <v>452152</v>
          </cell>
          <cell r="BI134">
            <v>322002158</v>
          </cell>
          <cell r="BJ134">
            <v>566547003</v>
          </cell>
          <cell r="BK134">
            <v>322002158</v>
          </cell>
          <cell r="BL134" t="str">
            <v>-</v>
          </cell>
          <cell r="BM134">
            <v>0</v>
          </cell>
          <cell r="BN134" t="str">
            <v>-</v>
          </cell>
          <cell r="BO134">
            <v>220003650</v>
          </cell>
          <cell r="BP134" t="str">
            <v>-</v>
          </cell>
          <cell r="BQ134">
            <v>0</v>
          </cell>
          <cell r="BR134" t="str">
            <v>-</v>
          </cell>
          <cell r="BS134">
            <v>650</v>
          </cell>
          <cell r="BT134" t="str">
            <v>-</v>
          </cell>
          <cell r="BU134">
            <v>220003650</v>
          </cell>
          <cell r="BV134" t="str">
            <v>-</v>
          </cell>
          <cell r="BW134">
            <v>537</v>
          </cell>
          <cell r="BX134" t="str">
            <v>-</v>
          </cell>
          <cell r="BY134">
            <v>642</v>
          </cell>
          <cell r="BZ134" t="str">
            <v>-</v>
          </cell>
          <cell r="CA134">
            <v>88667250</v>
          </cell>
          <cell r="CB134" t="str">
            <v>-</v>
          </cell>
          <cell r="CC134">
            <v>791</v>
          </cell>
          <cell r="CD134" t="str">
            <v>-</v>
          </cell>
          <cell r="CE134">
            <v>621</v>
          </cell>
          <cell r="CF134" t="str">
            <v>-</v>
          </cell>
          <cell r="CG134">
            <v>0</v>
          </cell>
          <cell r="CH134" t="str">
            <v>-</v>
          </cell>
          <cell r="CI134">
            <v>94</v>
          </cell>
          <cell r="CJ134" t="str">
            <v>-</v>
          </cell>
          <cell r="CK134">
            <v>3</v>
          </cell>
          <cell r="CL134" t="str">
            <v>-</v>
          </cell>
          <cell r="CM134">
            <v>13331258</v>
          </cell>
          <cell r="CN134" t="str">
            <v>-</v>
          </cell>
          <cell r="CO134">
            <v>101998508</v>
          </cell>
          <cell r="CP134" t="str">
            <v>-</v>
          </cell>
          <cell r="CQ134">
            <v>0</v>
          </cell>
          <cell r="CR134" t="str">
            <v>-</v>
          </cell>
          <cell r="CS134">
            <v>-26</v>
          </cell>
          <cell r="CT134" t="str">
            <v>-</v>
          </cell>
          <cell r="CU134">
            <v>690</v>
          </cell>
          <cell r="CV134">
            <v>326</v>
          </cell>
          <cell r="CW134">
            <v>299</v>
          </cell>
          <cell r="CX134">
            <v>246</v>
          </cell>
          <cell r="CY134">
            <v>143</v>
          </cell>
          <cell r="CZ134">
            <v>115</v>
          </cell>
          <cell r="DA134">
            <v>138</v>
          </cell>
          <cell r="DB134">
            <v>109</v>
          </cell>
          <cell r="DC134">
            <v>81</v>
          </cell>
          <cell r="DD134">
            <v>75</v>
          </cell>
          <cell r="DE134">
            <v>74</v>
          </cell>
          <cell r="DF134">
            <v>78</v>
          </cell>
          <cell r="DG134">
            <v>293</v>
          </cell>
          <cell r="DH134">
            <v>262</v>
          </cell>
          <cell r="DI134">
            <v>38</v>
          </cell>
          <cell r="DJ134" t="str">
            <v>-</v>
          </cell>
          <cell r="DK134">
            <v>493</v>
          </cell>
          <cell r="DL134" t="str">
            <v>-</v>
          </cell>
          <cell r="DM134">
            <v>678</v>
          </cell>
          <cell r="DN134" t="str">
            <v>-</v>
          </cell>
          <cell r="DO134">
            <v>590</v>
          </cell>
          <cell r="DP134" t="str">
            <v>-</v>
          </cell>
          <cell r="DQ134">
            <v>0</v>
          </cell>
          <cell r="DR134" t="str">
            <v>-</v>
          </cell>
          <cell r="DS134">
            <v>94</v>
          </cell>
          <cell r="DT134" t="str">
            <v>-</v>
          </cell>
          <cell r="DU134">
            <v>3</v>
          </cell>
          <cell r="DV134" t="str">
            <v>-</v>
          </cell>
          <cell r="DW134">
            <v>0</v>
          </cell>
          <cell r="DX134" t="str">
            <v>-</v>
          </cell>
          <cell r="DY134">
            <v>50</v>
          </cell>
          <cell r="DZ134">
            <v>100</v>
          </cell>
          <cell r="EA134">
            <v>30</v>
          </cell>
          <cell r="EB134" t="str">
            <v>-</v>
          </cell>
          <cell r="EC134">
            <v>52.631578947368418</v>
          </cell>
          <cell r="ED134" t="str">
            <v>-</v>
          </cell>
          <cell r="EE134">
            <v>12</v>
          </cell>
          <cell r="EF134" t="str">
            <v>-</v>
          </cell>
          <cell r="EG134">
            <v>42</v>
          </cell>
        </row>
        <row r="135">
          <cell r="C135">
            <v>700000414</v>
          </cell>
          <cell r="D135" t="str">
            <v>SECTOR ACORDEON ANGÉLA</v>
          </cell>
          <cell r="E135">
            <v>2025</v>
          </cell>
          <cell r="F135">
            <v>202516</v>
          </cell>
          <cell r="G135">
            <v>0</v>
          </cell>
          <cell r="H135" t="str">
            <v>-</v>
          </cell>
          <cell r="I135">
            <v>0</v>
          </cell>
          <cell r="J135" t="str">
            <v>-</v>
          </cell>
          <cell r="K135">
            <v>0</v>
          </cell>
          <cell r="L135" t="str">
            <v>-</v>
          </cell>
          <cell r="M135">
            <v>0</v>
          </cell>
          <cell r="N135" t="str">
            <v>-</v>
          </cell>
          <cell r="O135">
            <v>0</v>
          </cell>
          <cell r="P135" t="str">
            <v>-</v>
          </cell>
          <cell r="Q135">
            <v>0</v>
          </cell>
          <cell r="R135" t="str">
            <v>-</v>
          </cell>
          <cell r="S135">
            <v>0</v>
          </cell>
          <cell r="T135" t="str">
            <v>-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 t="str">
            <v>-</v>
          </cell>
          <cell r="Z135" t="str">
            <v>-</v>
          </cell>
          <cell r="AA135">
            <v>0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>
            <v>0</v>
          </cell>
          <cell r="AH135" t="str">
            <v>-</v>
          </cell>
          <cell r="AI135" t="str">
            <v>-</v>
          </cell>
          <cell r="AJ135" t="str">
            <v>-</v>
          </cell>
          <cell r="AK135">
            <v>0</v>
          </cell>
          <cell r="AL135" t="str">
            <v>-</v>
          </cell>
          <cell r="AM135">
            <v>0</v>
          </cell>
          <cell r="AN135" t="str">
            <v>-</v>
          </cell>
          <cell r="AO135">
            <v>0</v>
          </cell>
          <cell r="AP135" t="str">
            <v>-</v>
          </cell>
          <cell r="AQ135">
            <v>0</v>
          </cell>
          <cell r="AR135" t="str">
            <v>-</v>
          </cell>
          <cell r="AS135">
            <v>0</v>
          </cell>
          <cell r="AT135" t="str">
            <v>-</v>
          </cell>
          <cell r="AU135">
            <v>0</v>
          </cell>
          <cell r="AV135" t="str">
            <v>-</v>
          </cell>
          <cell r="AW135">
            <v>0</v>
          </cell>
          <cell r="AX135" t="str">
            <v>-</v>
          </cell>
          <cell r="AY135" t="str">
            <v>-</v>
          </cell>
          <cell r="AZ135" t="str">
            <v>-</v>
          </cell>
          <cell r="BA135">
            <v>0</v>
          </cell>
          <cell r="BB135" t="str">
            <v>-</v>
          </cell>
          <cell r="BC135">
            <v>0</v>
          </cell>
          <cell r="BD135" t="str">
            <v>-</v>
          </cell>
          <cell r="BE135" t="str">
            <v>-</v>
          </cell>
          <cell r="BF135" t="str">
            <v>-</v>
          </cell>
          <cell r="BG135">
            <v>0</v>
          </cell>
          <cell r="BH135" t="str">
            <v>-</v>
          </cell>
          <cell r="BI135">
            <v>0</v>
          </cell>
          <cell r="BJ135" t="str">
            <v>-</v>
          </cell>
          <cell r="BK135">
            <v>0</v>
          </cell>
          <cell r="BL135" t="str">
            <v>-</v>
          </cell>
          <cell r="BM135">
            <v>0</v>
          </cell>
          <cell r="BN135" t="str">
            <v>-</v>
          </cell>
          <cell r="BO135">
            <v>0</v>
          </cell>
          <cell r="BP135" t="str">
            <v>-</v>
          </cell>
          <cell r="BQ135">
            <v>0</v>
          </cell>
          <cell r="BR135" t="str">
            <v>-</v>
          </cell>
          <cell r="BS135">
            <v>0</v>
          </cell>
          <cell r="BT135" t="str">
            <v>-</v>
          </cell>
          <cell r="BU135">
            <v>0</v>
          </cell>
          <cell r="BV135" t="str">
            <v>-</v>
          </cell>
          <cell r="BW135">
            <v>0</v>
          </cell>
          <cell r="BX135" t="str">
            <v>-</v>
          </cell>
          <cell r="BY135">
            <v>0</v>
          </cell>
          <cell r="BZ135" t="str">
            <v>-</v>
          </cell>
          <cell r="CA135">
            <v>0</v>
          </cell>
          <cell r="CB135" t="str">
            <v>-</v>
          </cell>
          <cell r="CC135">
            <v>0</v>
          </cell>
          <cell r="CD135" t="str">
            <v>-</v>
          </cell>
          <cell r="CE135">
            <v>0</v>
          </cell>
          <cell r="CF135" t="str">
            <v>-</v>
          </cell>
          <cell r="CG135">
            <v>0</v>
          </cell>
          <cell r="CH135" t="str">
            <v>-</v>
          </cell>
          <cell r="CI135">
            <v>0</v>
          </cell>
          <cell r="CJ135" t="str">
            <v>-</v>
          </cell>
          <cell r="CK135">
            <v>0</v>
          </cell>
          <cell r="CL135" t="str">
            <v>-</v>
          </cell>
          <cell r="CM135">
            <v>0</v>
          </cell>
          <cell r="CN135" t="str">
            <v>-</v>
          </cell>
          <cell r="CO135">
            <v>0</v>
          </cell>
          <cell r="CP135" t="str">
            <v>-</v>
          </cell>
          <cell r="CQ135">
            <v>0</v>
          </cell>
          <cell r="CR135" t="str">
            <v>-</v>
          </cell>
          <cell r="CS135">
            <v>0</v>
          </cell>
          <cell r="CT135" t="str">
            <v>-</v>
          </cell>
          <cell r="CU135">
            <v>0</v>
          </cell>
          <cell r="CV135" t="str">
            <v>-</v>
          </cell>
          <cell r="CW135">
            <v>0</v>
          </cell>
          <cell r="CX135" t="str">
            <v>-</v>
          </cell>
          <cell r="CY135">
            <v>0</v>
          </cell>
          <cell r="CZ135" t="str">
            <v>-</v>
          </cell>
          <cell r="DA135">
            <v>0</v>
          </cell>
          <cell r="DB135" t="str">
            <v>-</v>
          </cell>
          <cell r="DC135">
            <v>0</v>
          </cell>
          <cell r="DD135" t="str">
            <v>-</v>
          </cell>
          <cell r="DE135">
            <v>0</v>
          </cell>
          <cell r="DF135" t="str">
            <v>-</v>
          </cell>
          <cell r="DG135">
            <v>0</v>
          </cell>
          <cell r="DH135" t="str">
            <v>-</v>
          </cell>
          <cell r="DI135">
            <v>0</v>
          </cell>
          <cell r="DJ135" t="str">
            <v>-</v>
          </cell>
          <cell r="DK135">
            <v>0</v>
          </cell>
          <cell r="DL135" t="str">
            <v>-</v>
          </cell>
          <cell r="DM135">
            <v>0</v>
          </cell>
          <cell r="DN135" t="str">
            <v>-</v>
          </cell>
          <cell r="DO135">
            <v>0</v>
          </cell>
          <cell r="DP135" t="str">
            <v>-</v>
          </cell>
          <cell r="DQ135">
            <v>0</v>
          </cell>
          <cell r="DR135" t="str">
            <v>-</v>
          </cell>
          <cell r="DS135">
            <v>0</v>
          </cell>
          <cell r="DT135" t="str">
            <v>-</v>
          </cell>
          <cell r="DU135">
            <v>0</v>
          </cell>
          <cell r="DV135" t="str">
            <v>-</v>
          </cell>
          <cell r="DW135">
            <v>0</v>
          </cell>
          <cell r="DX135" t="str">
            <v>-</v>
          </cell>
          <cell r="DY135">
            <v>0</v>
          </cell>
          <cell r="DZ135" t="str">
            <v>-</v>
          </cell>
          <cell r="EA135">
            <v>0</v>
          </cell>
          <cell r="EB135" t="str">
            <v>-</v>
          </cell>
          <cell r="EC135">
            <v>0</v>
          </cell>
          <cell r="ED135" t="str">
            <v>-</v>
          </cell>
          <cell r="EE135">
            <v>0</v>
          </cell>
          <cell r="EF135" t="str">
            <v>-</v>
          </cell>
          <cell r="EG135">
            <v>0</v>
          </cell>
        </row>
        <row r="136">
          <cell r="C136">
            <v>700000416</v>
          </cell>
          <cell r="D136" t="str">
            <v xml:space="preserve">SECTOR TIMBALES MARÍA </v>
          </cell>
          <cell r="E136">
            <v>2025</v>
          </cell>
          <cell r="F136">
            <v>202516</v>
          </cell>
          <cell r="G136">
            <v>1551</v>
          </cell>
          <cell r="H136">
            <v>1536</v>
          </cell>
          <cell r="I136">
            <v>543</v>
          </cell>
          <cell r="J136" t="str">
            <v>-</v>
          </cell>
          <cell r="K136">
            <v>-74</v>
          </cell>
          <cell r="L136">
            <v>9</v>
          </cell>
          <cell r="M136">
            <v>592</v>
          </cell>
          <cell r="N136">
            <v>1030</v>
          </cell>
          <cell r="O136">
            <v>0</v>
          </cell>
          <cell r="P136" t="str">
            <v>-</v>
          </cell>
          <cell r="Q136">
            <v>2</v>
          </cell>
          <cell r="R136" t="str">
            <v>-</v>
          </cell>
          <cell r="S136">
            <v>8</v>
          </cell>
          <cell r="T136" t="str">
            <v>-</v>
          </cell>
          <cell r="U136">
            <v>587</v>
          </cell>
          <cell r="V136" t="str">
            <v>-</v>
          </cell>
          <cell r="W136">
            <v>3</v>
          </cell>
          <cell r="X136" t="str">
            <v>-</v>
          </cell>
          <cell r="Y136" t="str">
            <v>-</v>
          </cell>
          <cell r="Z136" t="str">
            <v>-</v>
          </cell>
          <cell r="AA136">
            <v>458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>
            <v>290</v>
          </cell>
          <cell r="AH136" t="str">
            <v>-</v>
          </cell>
          <cell r="AI136" t="str">
            <v>-</v>
          </cell>
          <cell r="AJ136" t="str">
            <v>-</v>
          </cell>
          <cell r="AK136">
            <v>134</v>
          </cell>
          <cell r="AL136" t="str">
            <v>-</v>
          </cell>
          <cell r="AM136">
            <v>38.168923275306256</v>
          </cell>
          <cell r="AN136">
            <v>63</v>
          </cell>
          <cell r="AO136">
            <v>156</v>
          </cell>
          <cell r="AP136" t="str">
            <v>-</v>
          </cell>
          <cell r="AQ136">
            <v>202</v>
          </cell>
          <cell r="AR136" t="str">
            <v>-</v>
          </cell>
          <cell r="AS136">
            <v>0</v>
          </cell>
          <cell r="AT136" t="str">
            <v>-</v>
          </cell>
          <cell r="AU136">
            <v>88</v>
          </cell>
          <cell r="AV136" t="str">
            <v>-</v>
          </cell>
          <cell r="AW136">
            <v>12</v>
          </cell>
          <cell r="AX136" t="str">
            <v>-</v>
          </cell>
          <cell r="AY136" t="str">
            <v>-</v>
          </cell>
          <cell r="AZ136" t="str">
            <v>-</v>
          </cell>
          <cell r="BA136">
            <v>507</v>
          </cell>
          <cell r="BB136">
            <v>879</v>
          </cell>
          <cell r="BC136">
            <v>32.688588007736946</v>
          </cell>
          <cell r="BD136">
            <v>53.8</v>
          </cell>
          <cell r="BE136" t="str">
            <v>-</v>
          </cell>
          <cell r="BF136" t="str">
            <v>-</v>
          </cell>
          <cell r="BG136">
            <v>469307.53</v>
          </cell>
          <cell r="BH136">
            <v>479381</v>
          </cell>
          <cell r="BI136">
            <v>277830057</v>
          </cell>
          <cell r="BJ136">
            <v>493762254</v>
          </cell>
          <cell r="BK136">
            <v>275990094</v>
          </cell>
          <cell r="BL136" t="str">
            <v>-</v>
          </cell>
          <cell r="BM136">
            <v>1839963</v>
          </cell>
          <cell r="BN136" t="str">
            <v>-</v>
          </cell>
          <cell r="BO136">
            <v>215999740</v>
          </cell>
          <cell r="BP136" t="str">
            <v>-</v>
          </cell>
          <cell r="BQ136">
            <v>1839963</v>
          </cell>
          <cell r="BR136" t="str">
            <v>-</v>
          </cell>
          <cell r="BS136">
            <v>538</v>
          </cell>
          <cell r="BT136" t="str">
            <v>-</v>
          </cell>
          <cell r="BU136">
            <v>214159777</v>
          </cell>
          <cell r="BV136" t="str">
            <v>-</v>
          </cell>
          <cell r="BW136">
            <v>382</v>
          </cell>
          <cell r="BX136" t="str">
            <v>-</v>
          </cell>
          <cell r="BY136">
            <v>612</v>
          </cell>
          <cell r="BZ136" t="str">
            <v>-</v>
          </cell>
          <cell r="CA136">
            <v>54377037</v>
          </cell>
          <cell r="CB136" t="str">
            <v>-</v>
          </cell>
          <cell r="CC136">
            <v>630</v>
          </cell>
          <cell r="CD136" t="str">
            <v>-</v>
          </cell>
          <cell r="CE136">
            <v>441</v>
          </cell>
          <cell r="CF136" t="str">
            <v>-</v>
          </cell>
          <cell r="CG136">
            <v>0</v>
          </cell>
          <cell r="CH136" t="str">
            <v>-</v>
          </cell>
          <cell r="CI136">
            <v>120</v>
          </cell>
          <cell r="CJ136" t="str">
            <v>-</v>
          </cell>
          <cell r="CK136">
            <v>12</v>
          </cell>
          <cell r="CL136" t="str">
            <v>-</v>
          </cell>
          <cell r="CM136">
            <v>7453280</v>
          </cell>
          <cell r="CN136" t="str">
            <v>-</v>
          </cell>
          <cell r="CO136">
            <v>61830317</v>
          </cell>
          <cell r="CP136" t="str">
            <v>-</v>
          </cell>
          <cell r="CQ136">
            <v>0</v>
          </cell>
          <cell r="CR136" t="str">
            <v>-</v>
          </cell>
          <cell r="CS136">
            <v>-6</v>
          </cell>
          <cell r="CT136" t="str">
            <v>-</v>
          </cell>
          <cell r="CU136">
            <v>524</v>
          </cell>
          <cell r="CV136">
            <v>266</v>
          </cell>
          <cell r="CW136">
            <v>289</v>
          </cell>
          <cell r="CX136">
            <v>220</v>
          </cell>
          <cell r="CY136">
            <v>146</v>
          </cell>
          <cell r="CZ136">
            <v>102</v>
          </cell>
          <cell r="DA136">
            <v>137</v>
          </cell>
          <cell r="DB136">
            <v>101</v>
          </cell>
          <cell r="DC136">
            <v>73</v>
          </cell>
          <cell r="DD136">
            <v>71</v>
          </cell>
          <cell r="DE136">
            <v>54</v>
          </cell>
          <cell r="DF136">
            <v>66</v>
          </cell>
          <cell r="DG136">
            <v>264</v>
          </cell>
          <cell r="DH136">
            <v>238</v>
          </cell>
          <cell r="DI136">
            <v>40</v>
          </cell>
          <cell r="DJ136" t="str">
            <v>-</v>
          </cell>
          <cell r="DK136">
            <v>471</v>
          </cell>
          <cell r="DL136" t="str">
            <v>-</v>
          </cell>
          <cell r="DM136">
            <v>537</v>
          </cell>
          <cell r="DN136" t="str">
            <v>-</v>
          </cell>
          <cell r="DO136">
            <v>414</v>
          </cell>
          <cell r="DP136" t="str">
            <v>-</v>
          </cell>
          <cell r="DQ136">
            <v>0</v>
          </cell>
          <cell r="DR136" t="str">
            <v>-</v>
          </cell>
          <cell r="DS136">
            <v>117</v>
          </cell>
          <cell r="DT136" t="str">
            <v>-</v>
          </cell>
          <cell r="DU136">
            <v>12</v>
          </cell>
          <cell r="DV136" t="str">
            <v>-</v>
          </cell>
          <cell r="DW136">
            <v>0</v>
          </cell>
          <cell r="DX136" t="str">
            <v>-</v>
          </cell>
          <cell r="DY136">
            <v>48</v>
          </cell>
          <cell r="DZ136">
            <v>88</v>
          </cell>
          <cell r="EA136">
            <v>22</v>
          </cell>
          <cell r="EB136" t="str">
            <v>-</v>
          </cell>
          <cell r="EC136">
            <v>35.483870967741936</v>
          </cell>
          <cell r="ED136" t="str">
            <v>-</v>
          </cell>
          <cell r="EE136">
            <v>8</v>
          </cell>
          <cell r="EF136" t="str">
            <v>-</v>
          </cell>
          <cell r="EG136">
            <v>37</v>
          </cell>
        </row>
        <row r="137">
          <cell r="C137">
            <v>700000418</v>
          </cell>
          <cell r="D137" t="str">
            <v>SECTOR ARMONIA LICETH</v>
          </cell>
          <cell r="E137">
            <v>2025</v>
          </cell>
          <cell r="F137">
            <v>202516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 t="str">
            <v>-</v>
          </cell>
          <cell r="BQ137" t="str">
            <v>-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 t="str">
            <v>-</v>
          </cell>
          <cell r="BY137" t="str">
            <v>-</v>
          </cell>
          <cell r="BZ137" t="str">
            <v>-</v>
          </cell>
          <cell r="CA137" t="str">
            <v>-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 t="str">
            <v>-</v>
          </cell>
          <cell r="CS137" t="str">
            <v>-</v>
          </cell>
          <cell r="CT137" t="str">
            <v>-</v>
          </cell>
          <cell r="CU137" t="str">
            <v>-</v>
          </cell>
          <cell r="CV137" t="str">
            <v>-</v>
          </cell>
          <cell r="CW137" t="str">
            <v>-</v>
          </cell>
          <cell r="CX137" t="str">
            <v>-</v>
          </cell>
          <cell r="CY137" t="str">
            <v>-</v>
          </cell>
          <cell r="CZ137" t="str">
            <v>-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  <cell r="DZ137" t="str">
            <v>-</v>
          </cell>
          <cell r="EA137" t="str">
            <v>-</v>
          </cell>
          <cell r="EB137" t="str">
            <v>-</v>
          </cell>
          <cell r="EC137" t="str">
            <v>-</v>
          </cell>
          <cell r="ED137" t="str">
            <v>-</v>
          </cell>
          <cell r="EE137" t="str">
            <v>-</v>
          </cell>
          <cell r="EF137" t="str">
            <v>-</v>
          </cell>
          <cell r="EG137" t="str">
            <v>-</v>
          </cell>
        </row>
        <row r="138">
          <cell r="C138">
            <v>700000420</v>
          </cell>
          <cell r="D138" t="str">
            <v>SECTOR CONGAS MARIA</v>
          </cell>
          <cell r="E138">
            <v>2025</v>
          </cell>
          <cell r="F138">
            <v>202516</v>
          </cell>
          <cell r="G138">
            <v>1559</v>
          </cell>
          <cell r="H138">
            <v>1797</v>
          </cell>
          <cell r="I138">
            <v>619</v>
          </cell>
          <cell r="J138" t="str">
            <v>-</v>
          </cell>
          <cell r="K138">
            <v>-95</v>
          </cell>
          <cell r="L138">
            <v>8</v>
          </cell>
          <cell r="M138">
            <v>532</v>
          </cell>
          <cell r="N138">
            <v>1047</v>
          </cell>
          <cell r="O138">
            <v>0</v>
          </cell>
          <cell r="P138" t="str">
            <v>-</v>
          </cell>
          <cell r="Q138">
            <v>0</v>
          </cell>
          <cell r="R138" t="str">
            <v>-</v>
          </cell>
          <cell r="S138">
            <v>1</v>
          </cell>
          <cell r="T138" t="str">
            <v>-</v>
          </cell>
          <cell r="U138">
            <v>531</v>
          </cell>
          <cell r="V138" t="str">
            <v>-</v>
          </cell>
          <cell r="W138">
            <v>1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441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214</v>
          </cell>
          <cell r="AH138" t="str">
            <v>-</v>
          </cell>
          <cell r="AI138" t="str">
            <v>-</v>
          </cell>
          <cell r="AJ138" t="str">
            <v>-</v>
          </cell>
          <cell r="AK138">
            <v>92</v>
          </cell>
          <cell r="AL138" t="str">
            <v>-</v>
          </cell>
          <cell r="AM138">
            <v>34.124438742783838</v>
          </cell>
          <cell r="AN138">
            <v>63</v>
          </cell>
          <cell r="AO138">
            <v>122</v>
          </cell>
          <cell r="AP138" t="str">
            <v>-</v>
          </cell>
          <cell r="AQ138">
            <v>241</v>
          </cell>
          <cell r="AR138" t="str">
            <v>-</v>
          </cell>
          <cell r="AS138">
            <v>0</v>
          </cell>
          <cell r="AT138" t="str">
            <v>-</v>
          </cell>
          <cell r="AU138">
            <v>76</v>
          </cell>
          <cell r="AV138" t="str">
            <v>-</v>
          </cell>
          <cell r="AW138">
            <v>2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481</v>
          </cell>
          <cell r="BB138">
            <v>896</v>
          </cell>
          <cell r="BC138">
            <v>30.853110968569595</v>
          </cell>
          <cell r="BD138">
            <v>53.9</v>
          </cell>
          <cell r="BE138" t="str">
            <v>-</v>
          </cell>
          <cell r="BF138" t="str">
            <v>-</v>
          </cell>
          <cell r="BG138">
            <v>460069.13</v>
          </cell>
          <cell r="BH138">
            <v>472945</v>
          </cell>
          <cell r="BI138">
            <v>244756777</v>
          </cell>
          <cell r="BJ138">
            <v>495173830</v>
          </cell>
          <cell r="BK138">
            <v>244550677</v>
          </cell>
          <cell r="BL138" t="str">
            <v>-</v>
          </cell>
          <cell r="BM138">
            <v>206100</v>
          </cell>
          <cell r="BN138" t="str">
            <v>-</v>
          </cell>
          <cell r="BO138">
            <v>170377128</v>
          </cell>
          <cell r="BP138" t="str">
            <v>-</v>
          </cell>
          <cell r="BQ138">
            <v>206100</v>
          </cell>
          <cell r="BR138" t="str">
            <v>-</v>
          </cell>
          <cell r="BS138">
            <v>471</v>
          </cell>
          <cell r="BT138" t="str">
            <v>-</v>
          </cell>
          <cell r="BU138">
            <v>170171028</v>
          </cell>
          <cell r="BV138" t="str">
            <v>-</v>
          </cell>
          <cell r="BW138">
            <v>384</v>
          </cell>
          <cell r="BX138" t="str">
            <v>-</v>
          </cell>
          <cell r="BY138">
            <v>593</v>
          </cell>
          <cell r="BZ138" t="str">
            <v>-</v>
          </cell>
          <cell r="CA138">
            <v>64338013</v>
          </cell>
          <cell r="CB138" t="str">
            <v>-</v>
          </cell>
          <cell r="CC138">
            <v>607</v>
          </cell>
          <cell r="CD138" t="str">
            <v>-</v>
          </cell>
          <cell r="CE138">
            <v>565</v>
          </cell>
          <cell r="CF138" t="str">
            <v>-</v>
          </cell>
          <cell r="CG138">
            <v>0</v>
          </cell>
          <cell r="CH138" t="str">
            <v>-</v>
          </cell>
          <cell r="CI138">
            <v>100</v>
          </cell>
          <cell r="CJ138" t="str">
            <v>-</v>
          </cell>
          <cell r="CK138">
            <v>2</v>
          </cell>
          <cell r="CL138" t="str">
            <v>-</v>
          </cell>
          <cell r="CM138">
            <v>10041636</v>
          </cell>
          <cell r="CN138" t="str">
            <v>-</v>
          </cell>
          <cell r="CO138">
            <v>74379649</v>
          </cell>
          <cell r="CP138" t="str">
            <v>-</v>
          </cell>
          <cell r="CQ138">
            <v>0</v>
          </cell>
          <cell r="CR138" t="str">
            <v>-</v>
          </cell>
          <cell r="CS138">
            <v>-50</v>
          </cell>
          <cell r="CT138" t="str">
            <v>-</v>
          </cell>
          <cell r="CU138">
            <v>624</v>
          </cell>
          <cell r="CV138">
            <v>286</v>
          </cell>
          <cell r="CW138">
            <v>269</v>
          </cell>
          <cell r="CX138">
            <v>216</v>
          </cell>
          <cell r="CY138">
            <v>134</v>
          </cell>
          <cell r="CZ138">
            <v>109</v>
          </cell>
          <cell r="DA138">
            <v>134</v>
          </cell>
          <cell r="DB138">
            <v>110</v>
          </cell>
          <cell r="DC138">
            <v>96</v>
          </cell>
          <cell r="DD138">
            <v>79</v>
          </cell>
          <cell r="DE138">
            <v>79</v>
          </cell>
          <cell r="DF138">
            <v>67</v>
          </cell>
          <cell r="DG138">
            <v>309</v>
          </cell>
          <cell r="DH138">
            <v>256</v>
          </cell>
          <cell r="DI138">
            <v>28</v>
          </cell>
          <cell r="DJ138" t="str">
            <v>-</v>
          </cell>
          <cell r="DK138">
            <v>441</v>
          </cell>
          <cell r="DL138" t="str">
            <v>-</v>
          </cell>
          <cell r="DM138">
            <v>498</v>
          </cell>
          <cell r="DN138" t="str">
            <v>-</v>
          </cell>
          <cell r="DO138">
            <v>518</v>
          </cell>
          <cell r="DP138" t="str">
            <v>-</v>
          </cell>
          <cell r="DQ138">
            <v>0</v>
          </cell>
          <cell r="DR138" t="str">
            <v>-</v>
          </cell>
          <cell r="DS138">
            <v>99</v>
          </cell>
          <cell r="DT138" t="str">
            <v>-</v>
          </cell>
          <cell r="DU138">
            <v>2</v>
          </cell>
          <cell r="DV138" t="str">
            <v>-</v>
          </cell>
          <cell r="DW138">
            <v>0</v>
          </cell>
          <cell r="DX138" t="str">
            <v>-</v>
          </cell>
          <cell r="DY138">
            <v>32</v>
          </cell>
          <cell r="DZ138">
            <v>78</v>
          </cell>
          <cell r="EA138">
            <v>14</v>
          </cell>
          <cell r="EB138" t="str">
            <v>-</v>
          </cell>
          <cell r="EC138">
            <v>22.58064516129032</v>
          </cell>
          <cell r="ED138" t="str">
            <v>-</v>
          </cell>
          <cell r="EE138">
            <v>4</v>
          </cell>
          <cell r="EF138" t="str">
            <v>-</v>
          </cell>
          <cell r="EG138">
            <v>19</v>
          </cell>
        </row>
        <row r="139">
          <cell r="C139">
            <v>700000421</v>
          </cell>
          <cell r="D139" t="str">
            <v>SECTOR BANANO PATRICIA</v>
          </cell>
          <cell r="E139">
            <v>2025</v>
          </cell>
          <cell r="F139">
            <v>202516</v>
          </cell>
          <cell r="G139">
            <v>0</v>
          </cell>
          <cell r="H139" t="str">
            <v>-</v>
          </cell>
          <cell r="I139">
            <v>0</v>
          </cell>
          <cell r="J139" t="str">
            <v>-</v>
          </cell>
          <cell r="K139">
            <v>0</v>
          </cell>
          <cell r="L139" t="str">
            <v>-</v>
          </cell>
          <cell r="M139">
            <v>0</v>
          </cell>
          <cell r="N139" t="str">
            <v>-</v>
          </cell>
          <cell r="O139">
            <v>0</v>
          </cell>
          <cell r="P139" t="str">
            <v>-</v>
          </cell>
          <cell r="Q139">
            <v>0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0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0</v>
          </cell>
          <cell r="AH139" t="str">
            <v>-</v>
          </cell>
          <cell r="AI139" t="str">
            <v>-</v>
          </cell>
          <cell r="AJ139" t="str">
            <v>-</v>
          </cell>
          <cell r="AK139">
            <v>0</v>
          </cell>
          <cell r="AL139" t="str">
            <v>-</v>
          </cell>
          <cell r="AM139">
            <v>0</v>
          </cell>
          <cell r="AN139" t="str">
            <v>-</v>
          </cell>
          <cell r="AO139">
            <v>0</v>
          </cell>
          <cell r="AP139" t="str">
            <v>-</v>
          </cell>
          <cell r="AQ139">
            <v>0</v>
          </cell>
          <cell r="AR139" t="str">
            <v>-</v>
          </cell>
          <cell r="AS139">
            <v>0</v>
          </cell>
          <cell r="AT139" t="str">
            <v>-</v>
          </cell>
          <cell r="AU139">
            <v>0</v>
          </cell>
          <cell r="AV139" t="str">
            <v>-</v>
          </cell>
          <cell r="AW139">
            <v>0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0</v>
          </cell>
          <cell r="BB139" t="str">
            <v>-</v>
          </cell>
          <cell r="BC139">
            <v>0</v>
          </cell>
          <cell r="BD139" t="str">
            <v>-</v>
          </cell>
          <cell r="BE139" t="str">
            <v>-</v>
          </cell>
          <cell r="BF139" t="str">
            <v>-</v>
          </cell>
          <cell r="BG139">
            <v>0</v>
          </cell>
          <cell r="BH139" t="str">
            <v>-</v>
          </cell>
          <cell r="BI139">
            <v>0</v>
          </cell>
          <cell r="BJ139" t="str">
            <v>-</v>
          </cell>
          <cell r="BK139">
            <v>0</v>
          </cell>
          <cell r="BL139" t="str">
            <v>-</v>
          </cell>
          <cell r="BM139">
            <v>0</v>
          </cell>
          <cell r="BN139" t="str">
            <v>-</v>
          </cell>
          <cell r="BO139">
            <v>0</v>
          </cell>
          <cell r="BP139" t="str">
            <v>-</v>
          </cell>
          <cell r="BQ139">
            <v>0</v>
          </cell>
          <cell r="BR139" t="str">
            <v>-</v>
          </cell>
          <cell r="BS139">
            <v>0</v>
          </cell>
          <cell r="BT139" t="str">
            <v>-</v>
          </cell>
          <cell r="BU139">
            <v>0</v>
          </cell>
          <cell r="BV139" t="str">
            <v>-</v>
          </cell>
          <cell r="BW139">
            <v>0</v>
          </cell>
          <cell r="BX139" t="str">
            <v>-</v>
          </cell>
          <cell r="BY139">
            <v>0</v>
          </cell>
          <cell r="BZ139" t="str">
            <v>-</v>
          </cell>
          <cell r="CA139">
            <v>0</v>
          </cell>
          <cell r="CB139" t="str">
            <v>-</v>
          </cell>
          <cell r="CC139">
            <v>0</v>
          </cell>
          <cell r="CD139" t="str">
            <v>-</v>
          </cell>
          <cell r="CE139">
            <v>0</v>
          </cell>
          <cell r="CF139" t="str">
            <v>-</v>
          </cell>
          <cell r="CG139">
            <v>0</v>
          </cell>
          <cell r="CH139" t="str">
            <v>-</v>
          </cell>
          <cell r="CI139">
            <v>0</v>
          </cell>
          <cell r="CJ139" t="str">
            <v>-</v>
          </cell>
          <cell r="CK139">
            <v>0</v>
          </cell>
          <cell r="CL139" t="str">
            <v>-</v>
          </cell>
          <cell r="CM139">
            <v>0</v>
          </cell>
          <cell r="CN139" t="str">
            <v>-</v>
          </cell>
          <cell r="CO139">
            <v>0</v>
          </cell>
          <cell r="CP139" t="str">
            <v>-</v>
          </cell>
          <cell r="CQ139">
            <v>0</v>
          </cell>
          <cell r="CR139" t="str">
            <v>-</v>
          </cell>
          <cell r="CS139">
            <v>0</v>
          </cell>
          <cell r="CT139" t="str">
            <v>-</v>
          </cell>
          <cell r="CU139">
            <v>0</v>
          </cell>
          <cell r="CV139" t="str">
            <v>-</v>
          </cell>
          <cell r="CW139">
            <v>0</v>
          </cell>
          <cell r="CX139" t="str">
            <v>-</v>
          </cell>
          <cell r="CY139">
            <v>0</v>
          </cell>
          <cell r="CZ139" t="str">
            <v>-</v>
          </cell>
          <cell r="DA139">
            <v>0</v>
          </cell>
          <cell r="DB139" t="str">
            <v>-</v>
          </cell>
          <cell r="DC139">
            <v>0</v>
          </cell>
          <cell r="DD139" t="str">
            <v>-</v>
          </cell>
          <cell r="DE139">
            <v>0</v>
          </cell>
          <cell r="DF139" t="str">
            <v>-</v>
          </cell>
          <cell r="DG139">
            <v>0</v>
          </cell>
          <cell r="DH139" t="str">
            <v>-</v>
          </cell>
          <cell r="DI139">
            <v>0</v>
          </cell>
          <cell r="DJ139" t="str">
            <v>-</v>
          </cell>
          <cell r="DK139">
            <v>0</v>
          </cell>
          <cell r="DL139" t="str">
            <v>-</v>
          </cell>
          <cell r="DM139">
            <v>0</v>
          </cell>
          <cell r="DN139" t="str">
            <v>-</v>
          </cell>
          <cell r="DO139">
            <v>0</v>
          </cell>
          <cell r="DP139" t="str">
            <v>-</v>
          </cell>
          <cell r="DQ139">
            <v>0</v>
          </cell>
          <cell r="DR139" t="str">
            <v>-</v>
          </cell>
          <cell r="DS139">
            <v>0</v>
          </cell>
          <cell r="DT139" t="str">
            <v>-</v>
          </cell>
          <cell r="DU139">
            <v>0</v>
          </cell>
          <cell r="DV139" t="str">
            <v>-</v>
          </cell>
          <cell r="DW139">
            <v>0</v>
          </cell>
          <cell r="DX139" t="str">
            <v>-</v>
          </cell>
          <cell r="DY139">
            <v>0</v>
          </cell>
          <cell r="DZ139" t="str">
            <v>-</v>
          </cell>
          <cell r="EA139">
            <v>0</v>
          </cell>
          <cell r="EB139" t="str">
            <v>-</v>
          </cell>
          <cell r="EC139">
            <v>0</v>
          </cell>
          <cell r="ED139" t="str">
            <v>-</v>
          </cell>
          <cell r="EE139">
            <v>0</v>
          </cell>
          <cell r="EF139" t="str">
            <v>-</v>
          </cell>
          <cell r="EG139">
            <v>0</v>
          </cell>
        </row>
        <row r="140">
          <cell r="C140">
            <v>700000422</v>
          </cell>
          <cell r="D140" t="str">
            <v>SECTOR SINTONÍA YULIETH</v>
          </cell>
          <cell r="E140">
            <v>2025</v>
          </cell>
          <cell r="F140">
            <v>202516</v>
          </cell>
          <cell r="G140">
            <v>1497</v>
          </cell>
          <cell r="H140">
            <v>1575</v>
          </cell>
          <cell r="I140">
            <v>529</v>
          </cell>
          <cell r="J140" t="str">
            <v>-</v>
          </cell>
          <cell r="K140">
            <v>-53</v>
          </cell>
          <cell r="L140">
            <v>7</v>
          </cell>
          <cell r="M140">
            <v>665</v>
          </cell>
          <cell r="N140">
            <v>993</v>
          </cell>
          <cell r="O140">
            <v>0</v>
          </cell>
          <cell r="P140" t="str">
            <v>-</v>
          </cell>
          <cell r="Q140">
            <v>0</v>
          </cell>
          <cell r="R140" t="str">
            <v>-</v>
          </cell>
          <cell r="S140">
            <v>1</v>
          </cell>
          <cell r="T140" t="str">
            <v>-</v>
          </cell>
          <cell r="U140">
            <v>665</v>
          </cell>
          <cell r="V140" t="str">
            <v>-</v>
          </cell>
          <cell r="W140">
            <v>0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525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319</v>
          </cell>
          <cell r="AH140" t="str">
            <v>-</v>
          </cell>
          <cell r="AI140" t="str">
            <v>-</v>
          </cell>
          <cell r="AJ140" t="str">
            <v>-</v>
          </cell>
          <cell r="AK140">
            <v>139</v>
          </cell>
          <cell r="AL140" t="str">
            <v>-</v>
          </cell>
          <cell r="AM140">
            <v>44.422177688710754</v>
          </cell>
          <cell r="AN140">
            <v>63.8</v>
          </cell>
          <cell r="AO140">
            <v>180</v>
          </cell>
          <cell r="AP140" t="str">
            <v>-</v>
          </cell>
          <cell r="AQ140">
            <v>255</v>
          </cell>
          <cell r="AR140" t="str">
            <v>-</v>
          </cell>
          <cell r="AS140">
            <v>0</v>
          </cell>
          <cell r="AT140" t="str">
            <v>-</v>
          </cell>
          <cell r="AU140">
            <v>78</v>
          </cell>
          <cell r="AV140" t="str">
            <v>-</v>
          </cell>
          <cell r="AW140">
            <v>12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582</v>
          </cell>
          <cell r="BB140">
            <v>844</v>
          </cell>
          <cell r="BC140">
            <v>38.877755511022045</v>
          </cell>
          <cell r="BD140">
            <v>54.2</v>
          </cell>
          <cell r="BE140" t="str">
            <v>-</v>
          </cell>
          <cell r="BF140" t="str">
            <v>-</v>
          </cell>
          <cell r="BG140">
            <v>504404.8</v>
          </cell>
          <cell r="BH140">
            <v>506410</v>
          </cell>
          <cell r="BI140">
            <v>335429189</v>
          </cell>
          <cell r="BJ140">
            <v>502865005</v>
          </cell>
          <cell r="BK140">
            <v>335312909</v>
          </cell>
          <cell r="BL140" t="str">
            <v>-</v>
          </cell>
          <cell r="BM140">
            <v>116280</v>
          </cell>
          <cell r="BN140" t="str">
            <v>-</v>
          </cell>
          <cell r="BO140">
            <v>270665244</v>
          </cell>
          <cell r="BP140" t="str">
            <v>-</v>
          </cell>
          <cell r="BQ140">
            <v>116280</v>
          </cell>
          <cell r="BR140" t="str">
            <v>-</v>
          </cell>
          <cell r="BS140">
            <v>618</v>
          </cell>
          <cell r="BT140" t="str">
            <v>-</v>
          </cell>
          <cell r="BU140">
            <v>270548964</v>
          </cell>
          <cell r="BV140" t="str">
            <v>-</v>
          </cell>
          <cell r="BW140">
            <v>391</v>
          </cell>
          <cell r="BX140" t="str">
            <v>-</v>
          </cell>
          <cell r="BY140">
            <v>574</v>
          </cell>
          <cell r="BZ140" t="str">
            <v>-</v>
          </cell>
          <cell r="CA140">
            <v>55614230</v>
          </cell>
          <cell r="CB140" t="str">
            <v>-</v>
          </cell>
          <cell r="CC140">
            <v>624</v>
          </cell>
          <cell r="CD140" t="str">
            <v>-</v>
          </cell>
          <cell r="CE140">
            <v>441</v>
          </cell>
          <cell r="CF140" t="str">
            <v>-</v>
          </cell>
          <cell r="CG140">
            <v>0</v>
          </cell>
          <cell r="CH140" t="str">
            <v>-</v>
          </cell>
          <cell r="CI140">
            <v>107</v>
          </cell>
          <cell r="CJ140" t="str">
            <v>-</v>
          </cell>
          <cell r="CK140">
            <v>12</v>
          </cell>
          <cell r="CL140" t="str">
            <v>-</v>
          </cell>
          <cell r="CM140">
            <v>9149715</v>
          </cell>
          <cell r="CN140" t="str">
            <v>-</v>
          </cell>
          <cell r="CO140">
            <v>64763945</v>
          </cell>
          <cell r="CP140" t="str">
            <v>-</v>
          </cell>
          <cell r="CQ140">
            <v>0</v>
          </cell>
          <cell r="CR140" t="str">
            <v>-</v>
          </cell>
          <cell r="CS140">
            <v>-20</v>
          </cell>
          <cell r="CT140" t="str">
            <v>-</v>
          </cell>
          <cell r="CU140">
            <v>427</v>
          </cell>
          <cell r="CV140">
            <v>257</v>
          </cell>
          <cell r="CW140">
            <v>278</v>
          </cell>
          <cell r="CX140">
            <v>209</v>
          </cell>
          <cell r="CY140">
            <v>127</v>
          </cell>
          <cell r="CZ140">
            <v>104</v>
          </cell>
          <cell r="DA140">
            <v>115</v>
          </cell>
          <cell r="DB140">
            <v>100</v>
          </cell>
          <cell r="DC140">
            <v>81</v>
          </cell>
          <cell r="DD140">
            <v>71</v>
          </cell>
          <cell r="DE140">
            <v>65</v>
          </cell>
          <cell r="DF140">
            <v>63</v>
          </cell>
          <cell r="DG140">
            <v>261</v>
          </cell>
          <cell r="DH140">
            <v>234</v>
          </cell>
          <cell r="DI140">
            <v>38</v>
          </cell>
          <cell r="DJ140" t="str">
            <v>-</v>
          </cell>
          <cell r="DK140">
            <v>437</v>
          </cell>
          <cell r="DL140" t="str">
            <v>-</v>
          </cell>
          <cell r="DM140">
            <v>530</v>
          </cell>
          <cell r="DN140" t="str">
            <v>-</v>
          </cell>
          <cell r="DO140">
            <v>412</v>
          </cell>
          <cell r="DP140" t="str">
            <v>-</v>
          </cell>
          <cell r="DQ140">
            <v>0</v>
          </cell>
          <cell r="DR140" t="str">
            <v>-</v>
          </cell>
          <cell r="DS140">
            <v>105</v>
          </cell>
          <cell r="DT140" t="str">
            <v>-</v>
          </cell>
          <cell r="DU140">
            <v>12</v>
          </cell>
          <cell r="DV140" t="str">
            <v>-</v>
          </cell>
          <cell r="DW140">
            <v>0</v>
          </cell>
          <cell r="DX140" t="str">
            <v>-</v>
          </cell>
          <cell r="DY140">
            <v>46</v>
          </cell>
          <cell r="DZ140">
            <v>84</v>
          </cell>
          <cell r="EA140">
            <v>36</v>
          </cell>
          <cell r="EB140" t="str">
            <v>-</v>
          </cell>
          <cell r="EC140">
            <v>48</v>
          </cell>
          <cell r="ED140" t="str">
            <v>-</v>
          </cell>
          <cell r="EE140">
            <v>8</v>
          </cell>
          <cell r="EF140" t="str">
            <v>-</v>
          </cell>
          <cell r="EG140">
            <v>37</v>
          </cell>
        </row>
        <row r="141">
          <cell r="C141">
            <v>700000423</v>
          </cell>
          <cell r="D141" t="str">
            <v>SECTOR ARMONÍA CLAUDIA</v>
          </cell>
          <cell r="E141">
            <v>2025</v>
          </cell>
          <cell r="F141">
            <v>202516</v>
          </cell>
          <cell r="G141">
            <v>1598</v>
          </cell>
          <cell r="H141">
            <v>1533</v>
          </cell>
          <cell r="I141">
            <v>556</v>
          </cell>
          <cell r="J141" t="str">
            <v>-</v>
          </cell>
          <cell r="K141">
            <v>-33</v>
          </cell>
          <cell r="L141">
            <v>8</v>
          </cell>
          <cell r="M141">
            <v>946</v>
          </cell>
          <cell r="N141">
            <v>1041</v>
          </cell>
          <cell r="O141">
            <v>0</v>
          </cell>
          <cell r="P141" t="str">
            <v>-</v>
          </cell>
          <cell r="Q141">
            <v>2</v>
          </cell>
          <cell r="R141" t="str">
            <v>-</v>
          </cell>
          <cell r="S141">
            <v>4</v>
          </cell>
          <cell r="T141" t="str">
            <v>-</v>
          </cell>
          <cell r="U141">
            <v>943</v>
          </cell>
          <cell r="V141" t="str">
            <v>-</v>
          </cell>
          <cell r="W141">
            <v>1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714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>
            <v>499</v>
          </cell>
          <cell r="AH141" t="str">
            <v>-</v>
          </cell>
          <cell r="AI141" t="str">
            <v>-</v>
          </cell>
          <cell r="AJ141" t="str">
            <v>-</v>
          </cell>
          <cell r="AK141">
            <v>232</v>
          </cell>
          <cell r="AL141" t="str">
            <v>-</v>
          </cell>
          <cell r="AM141">
            <v>59.19899874843555</v>
          </cell>
          <cell r="AN141">
            <v>63.5</v>
          </cell>
          <cell r="AO141">
            <v>267</v>
          </cell>
          <cell r="AP141" t="str">
            <v>-</v>
          </cell>
          <cell r="AQ141">
            <v>340</v>
          </cell>
          <cell r="AR141" t="str">
            <v>-</v>
          </cell>
          <cell r="AS141">
            <v>0</v>
          </cell>
          <cell r="AT141" t="str">
            <v>-</v>
          </cell>
          <cell r="AU141">
            <v>98</v>
          </cell>
          <cell r="AV141" t="str">
            <v>-</v>
          </cell>
          <cell r="AW141">
            <v>9</v>
          </cell>
          <cell r="AX141" t="str">
            <v>-</v>
          </cell>
          <cell r="AY141" t="str">
            <v>-</v>
          </cell>
          <cell r="AZ141" t="str">
            <v>-</v>
          </cell>
          <cell r="BA141">
            <v>812</v>
          </cell>
          <cell r="BB141">
            <v>866</v>
          </cell>
          <cell r="BC141">
            <v>50.813516896120149</v>
          </cell>
          <cell r="BD141">
            <v>52.8</v>
          </cell>
          <cell r="BE141" t="str">
            <v>-</v>
          </cell>
          <cell r="BF141" t="str">
            <v>-</v>
          </cell>
          <cell r="BG141">
            <v>472030.71</v>
          </cell>
          <cell r="BH141">
            <v>494247</v>
          </cell>
          <cell r="BI141">
            <v>446541050.51999998</v>
          </cell>
          <cell r="BJ141">
            <v>514511375</v>
          </cell>
          <cell r="BK141">
            <v>445521118</v>
          </cell>
          <cell r="BL141" t="str">
            <v>-</v>
          </cell>
          <cell r="BM141">
            <v>1019932.52</v>
          </cell>
          <cell r="BN141" t="str">
            <v>-</v>
          </cell>
          <cell r="BO141">
            <v>340068239.51999998</v>
          </cell>
          <cell r="BP141" t="str">
            <v>-</v>
          </cell>
          <cell r="BQ141">
            <v>1019932.52</v>
          </cell>
          <cell r="BR141" t="str">
            <v>-</v>
          </cell>
          <cell r="BS141">
            <v>845</v>
          </cell>
          <cell r="BT141" t="str">
            <v>-</v>
          </cell>
          <cell r="BU141">
            <v>339048307</v>
          </cell>
          <cell r="BV141" t="str">
            <v>-</v>
          </cell>
          <cell r="BW141">
            <v>604</v>
          </cell>
          <cell r="BX141" t="str">
            <v>-</v>
          </cell>
          <cell r="BY141">
            <v>684</v>
          </cell>
          <cell r="BZ141" t="str">
            <v>-</v>
          </cell>
          <cell r="CA141">
            <v>92856848</v>
          </cell>
          <cell r="CB141" t="str">
            <v>-</v>
          </cell>
          <cell r="CC141">
            <v>590</v>
          </cell>
          <cell r="CD141" t="str">
            <v>-</v>
          </cell>
          <cell r="CE141">
            <v>470</v>
          </cell>
          <cell r="CF141" t="str">
            <v>-</v>
          </cell>
          <cell r="CG141">
            <v>0</v>
          </cell>
          <cell r="CH141" t="str">
            <v>-</v>
          </cell>
          <cell r="CI141">
            <v>109</v>
          </cell>
          <cell r="CJ141" t="str">
            <v>-</v>
          </cell>
          <cell r="CK141">
            <v>9</v>
          </cell>
          <cell r="CL141" t="str">
            <v>-</v>
          </cell>
          <cell r="CM141">
            <v>13615963</v>
          </cell>
          <cell r="CN141" t="str">
            <v>-</v>
          </cell>
          <cell r="CO141">
            <v>106472811</v>
          </cell>
          <cell r="CP141" t="str">
            <v>-</v>
          </cell>
          <cell r="CQ141">
            <v>0</v>
          </cell>
          <cell r="CR141" t="str">
            <v>-</v>
          </cell>
          <cell r="CS141">
            <v>7</v>
          </cell>
          <cell r="CT141" t="str">
            <v>-</v>
          </cell>
          <cell r="CU141">
            <v>316</v>
          </cell>
          <cell r="CV141">
            <v>272</v>
          </cell>
          <cell r="CW141">
            <v>220</v>
          </cell>
          <cell r="CX141">
            <v>226</v>
          </cell>
          <cell r="CY141">
            <v>116</v>
          </cell>
          <cell r="CZ141">
            <v>100</v>
          </cell>
          <cell r="DA141">
            <v>126</v>
          </cell>
          <cell r="DB141">
            <v>115</v>
          </cell>
          <cell r="DC141">
            <v>72</v>
          </cell>
          <cell r="DD141">
            <v>68</v>
          </cell>
          <cell r="DE141">
            <v>66</v>
          </cell>
          <cell r="DF141">
            <v>65</v>
          </cell>
          <cell r="DG141">
            <v>264</v>
          </cell>
          <cell r="DH141">
            <v>248</v>
          </cell>
          <cell r="DI141">
            <v>70</v>
          </cell>
          <cell r="DJ141" t="str">
            <v>-</v>
          </cell>
          <cell r="DK141">
            <v>531</v>
          </cell>
          <cell r="DL141" t="str">
            <v>-</v>
          </cell>
          <cell r="DM141">
            <v>511</v>
          </cell>
          <cell r="DN141" t="str">
            <v>-</v>
          </cell>
          <cell r="DO141">
            <v>442</v>
          </cell>
          <cell r="DP141" t="str">
            <v>-</v>
          </cell>
          <cell r="DQ141">
            <v>0</v>
          </cell>
          <cell r="DR141" t="str">
            <v>-</v>
          </cell>
          <cell r="DS141">
            <v>105</v>
          </cell>
          <cell r="DT141" t="str">
            <v>-</v>
          </cell>
          <cell r="DU141">
            <v>9</v>
          </cell>
          <cell r="DV141" t="str">
            <v>-</v>
          </cell>
          <cell r="DW141">
            <v>0</v>
          </cell>
          <cell r="DX141" t="str">
            <v>-</v>
          </cell>
          <cell r="DY141">
            <v>75</v>
          </cell>
          <cell r="DZ141">
            <v>98</v>
          </cell>
          <cell r="EA141">
            <v>26</v>
          </cell>
          <cell r="EB141" t="str">
            <v>-</v>
          </cell>
          <cell r="EC141">
            <v>39.393939393939391</v>
          </cell>
          <cell r="ED141" t="str">
            <v>-</v>
          </cell>
          <cell r="EE141">
            <v>5</v>
          </cell>
          <cell r="EF141" t="str">
            <v>-</v>
          </cell>
          <cell r="EG141">
            <v>60</v>
          </cell>
        </row>
        <row r="142">
          <cell r="C142">
            <v>700000425</v>
          </cell>
          <cell r="D142" t="str">
            <v>SECTOR CURUBA</v>
          </cell>
          <cell r="E142">
            <v>2025</v>
          </cell>
          <cell r="F142">
            <v>202516</v>
          </cell>
          <cell r="G142">
            <v>0</v>
          </cell>
          <cell r="H142" t="str">
            <v>-</v>
          </cell>
          <cell r="I142">
            <v>0</v>
          </cell>
          <cell r="J142" t="str">
            <v>-</v>
          </cell>
          <cell r="K142">
            <v>0</v>
          </cell>
          <cell r="L142" t="str">
            <v>-</v>
          </cell>
          <cell r="M142">
            <v>0</v>
          </cell>
          <cell r="N142" t="str">
            <v>-</v>
          </cell>
          <cell r="O142">
            <v>0</v>
          </cell>
          <cell r="P142" t="str">
            <v>-</v>
          </cell>
          <cell r="Q142">
            <v>0</v>
          </cell>
          <cell r="R142" t="str">
            <v>-</v>
          </cell>
          <cell r="S142">
            <v>0</v>
          </cell>
          <cell r="T142" t="str">
            <v>-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0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0</v>
          </cell>
          <cell r="AH142" t="str">
            <v>-</v>
          </cell>
          <cell r="AI142" t="str">
            <v>-</v>
          </cell>
          <cell r="AJ142" t="str">
            <v>-</v>
          </cell>
          <cell r="AK142">
            <v>0</v>
          </cell>
          <cell r="AL142" t="str">
            <v>-</v>
          </cell>
          <cell r="AM142">
            <v>0</v>
          </cell>
          <cell r="AN142" t="str">
            <v>-</v>
          </cell>
          <cell r="AO142">
            <v>0</v>
          </cell>
          <cell r="AP142" t="str">
            <v>-</v>
          </cell>
          <cell r="AQ142">
            <v>0</v>
          </cell>
          <cell r="AR142" t="str">
            <v>-</v>
          </cell>
          <cell r="AS142">
            <v>0</v>
          </cell>
          <cell r="AT142" t="str">
            <v>-</v>
          </cell>
          <cell r="AU142">
            <v>0</v>
          </cell>
          <cell r="AV142" t="str">
            <v>-</v>
          </cell>
          <cell r="AW142">
            <v>0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0</v>
          </cell>
          <cell r="BB142" t="str">
            <v>-</v>
          </cell>
          <cell r="BC142">
            <v>0</v>
          </cell>
          <cell r="BD142" t="str">
            <v>-</v>
          </cell>
          <cell r="BE142" t="str">
            <v>-</v>
          </cell>
          <cell r="BF142" t="str">
            <v>-</v>
          </cell>
          <cell r="BG142">
            <v>0</v>
          </cell>
          <cell r="BH142" t="str">
            <v>-</v>
          </cell>
          <cell r="BI142">
            <v>0</v>
          </cell>
          <cell r="BJ142" t="str">
            <v>-</v>
          </cell>
          <cell r="BK142">
            <v>0</v>
          </cell>
          <cell r="BL142" t="str">
            <v>-</v>
          </cell>
          <cell r="BM142">
            <v>0</v>
          </cell>
          <cell r="BN142" t="str">
            <v>-</v>
          </cell>
          <cell r="BO142">
            <v>0</v>
          </cell>
          <cell r="BP142" t="str">
            <v>-</v>
          </cell>
          <cell r="BQ142">
            <v>0</v>
          </cell>
          <cell r="BR142" t="str">
            <v>-</v>
          </cell>
          <cell r="BS142">
            <v>0</v>
          </cell>
          <cell r="BT142" t="str">
            <v>-</v>
          </cell>
          <cell r="BU142">
            <v>0</v>
          </cell>
          <cell r="BV142" t="str">
            <v>-</v>
          </cell>
          <cell r="BW142">
            <v>0</v>
          </cell>
          <cell r="BX142" t="str">
            <v>-</v>
          </cell>
          <cell r="BY142">
            <v>0</v>
          </cell>
          <cell r="BZ142" t="str">
            <v>-</v>
          </cell>
          <cell r="CA142">
            <v>0</v>
          </cell>
          <cell r="CB142" t="str">
            <v>-</v>
          </cell>
          <cell r="CC142">
            <v>0</v>
          </cell>
          <cell r="CD142" t="str">
            <v>-</v>
          </cell>
          <cell r="CE142">
            <v>0</v>
          </cell>
          <cell r="CF142" t="str">
            <v>-</v>
          </cell>
          <cell r="CG142">
            <v>0</v>
          </cell>
          <cell r="CH142" t="str">
            <v>-</v>
          </cell>
          <cell r="CI142">
            <v>0</v>
          </cell>
          <cell r="CJ142" t="str">
            <v>-</v>
          </cell>
          <cell r="CK142">
            <v>0</v>
          </cell>
          <cell r="CL142" t="str">
            <v>-</v>
          </cell>
          <cell r="CM142">
            <v>0</v>
          </cell>
          <cell r="CN142" t="str">
            <v>-</v>
          </cell>
          <cell r="CO142">
            <v>0</v>
          </cell>
          <cell r="CP142" t="str">
            <v>-</v>
          </cell>
          <cell r="CQ142">
            <v>0</v>
          </cell>
          <cell r="CR142" t="str">
            <v>-</v>
          </cell>
          <cell r="CS142">
            <v>0</v>
          </cell>
          <cell r="CT142" t="str">
            <v>-</v>
          </cell>
          <cell r="CU142">
            <v>0</v>
          </cell>
          <cell r="CV142" t="str">
            <v>-</v>
          </cell>
          <cell r="CW142">
            <v>0</v>
          </cell>
          <cell r="CX142" t="str">
            <v>-</v>
          </cell>
          <cell r="CY142">
            <v>0</v>
          </cell>
          <cell r="CZ142" t="str">
            <v>-</v>
          </cell>
          <cell r="DA142">
            <v>0</v>
          </cell>
          <cell r="DB142" t="str">
            <v>-</v>
          </cell>
          <cell r="DC142">
            <v>0</v>
          </cell>
          <cell r="DD142" t="str">
            <v>-</v>
          </cell>
          <cell r="DE142">
            <v>0</v>
          </cell>
          <cell r="DF142" t="str">
            <v>-</v>
          </cell>
          <cell r="DG142">
            <v>0</v>
          </cell>
          <cell r="DH142" t="str">
            <v>-</v>
          </cell>
          <cell r="DI142">
            <v>0</v>
          </cell>
          <cell r="DJ142" t="str">
            <v>-</v>
          </cell>
          <cell r="DK142">
            <v>0</v>
          </cell>
          <cell r="DL142" t="str">
            <v>-</v>
          </cell>
          <cell r="DM142">
            <v>0</v>
          </cell>
          <cell r="DN142" t="str">
            <v>-</v>
          </cell>
          <cell r="DO142">
            <v>0</v>
          </cell>
          <cell r="DP142" t="str">
            <v>-</v>
          </cell>
          <cell r="DQ142">
            <v>0</v>
          </cell>
          <cell r="DR142" t="str">
            <v>-</v>
          </cell>
          <cell r="DS142">
            <v>0</v>
          </cell>
          <cell r="DT142" t="str">
            <v>-</v>
          </cell>
          <cell r="DU142">
            <v>0</v>
          </cell>
          <cell r="DV142" t="str">
            <v>-</v>
          </cell>
          <cell r="DW142">
            <v>0</v>
          </cell>
          <cell r="DX142" t="str">
            <v>-</v>
          </cell>
          <cell r="DY142">
            <v>0</v>
          </cell>
          <cell r="DZ142" t="str">
            <v>-</v>
          </cell>
          <cell r="EA142">
            <v>0</v>
          </cell>
          <cell r="EB142" t="str">
            <v>-</v>
          </cell>
          <cell r="EC142">
            <v>0</v>
          </cell>
          <cell r="ED142" t="str">
            <v>-</v>
          </cell>
          <cell r="EE142">
            <v>0</v>
          </cell>
          <cell r="EF142" t="str">
            <v>-</v>
          </cell>
          <cell r="EG142">
            <v>0</v>
          </cell>
        </row>
        <row r="143">
          <cell r="C143">
            <v>700000427</v>
          </cell>
          <cell r="D143" t="str">
            <v>SECTOR GROSELLA CLAUDIA</v>
          </cell>
          <cell r="E143">
            <v>2025</v>
          </cell>
          <cell r="F143">
            <v>202516</v>
          </cell>
          <cell r="G143">
            <v>0</v>
          </cell>
          <cell r="H143" t="str">
            <v>-</v>
          </cell>
          <cell r="I143">
            <v>0</v>
          </cell>
          <cell r="J143" t="str">
            <v>-</v>
          </cell>
          <cell r="K143">
            <v>0</v>
          </cell>
          <cell r="L143" t="str">
            <v>-</v>
          </cell>
          <cell r="M143">
            <v>0</v>
          </cell>
          <cell r="N143" t="str">
            <v>-</v>
          </cell>
          <cell r="O143">
            <v>0</v>
          </cell>
          <cell r="P143" t="str">
            <v>-</v>
          </cell>
          <cell r="Q143">
            <v>0</v>
          </cell>
          <cell r="R143" t="str">
            <v>-</v>
          </cell>
          <cell r="S143">
            <v>0</v>
          </cell>
          <cell r="T143" t="str">
            <v>-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0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>
            <v>0</v>
          </cell>
          <cell r="AH143" t="str">
            <v>-</v>
          </cell>
          <cell r="AI143" t="str">
            <v>-</v>
          </cell>
          <cell r="AJ143" t="str">
            <v>-</v>
          </cell>
          <cell r="AK143">
            <v>0</v>
          </cell>
          <cell r="AL143" t="str">
            <v>-</v>
          </cell>
          <cell r="AM143">
            <v>0</v>
          </cell>
          <cell r="AN143" t="str">
            <v>-</v>
          </cell>
          <cell r="AO143">
            <v>0</v>
          </cell>
          <cell r="AP143" t="str">
            <v>-</v>
          </cell>
          <cell r="AQ143">
            <v>0</v>
          </cell>
          <cell r="AR143" t="str">
            <v>-</v>
          </cell>
          <cell r="AS143">
            <v>0</v>
          </cell>
          <cell r="AT143" t="str">
            <v>-</v>
          </cell>
          <cell r="AU143">
            <v>0</v>
          </cell>
          <cell r="AV143" t="str">
            <v>-</v>
          </cell>
          <cell r="AW143">
            <v>0</v>
          </cell>
          <cell r="AX143" t="str">
            <v>-</v>
          </cell>
          <cell r="AY143" t="str">
            <v>-</v>
          </cell>
          <cell r="AZ143" t="str">
            <v>-</v>
          </cell>
          <cell r="BA143">
            <v>0</v>
          </cell>
          <cell r="BB143" t="str">
            <v>-</v>
          </cell>
          <cell r="BC143">
            <v>0</v>
          </cell>
          <cell r="BD143" t="str">
            <v>-</v>
          </cell>
          <cell r="BE143" t="str">
            <v>-</v>
          </cell>
          <cell r="BF143" t="str">
            <v>-</v>
          </cell>
          <cell r="BG143">
            <v>0</v>
          </cell>
          <cell r="BH143" t="str">
            <v>-</v>
          </cell>
          <cell r="BI143">
            <v>0</v>
          </cell>
          <cell r="BJ143" t="str">
            <v>-</v>
          </cell>
          <cell r="BK143">
            <v>0</v>
          </cell>
          <cell r="BL143" t="str">
            <v>-</v>
          </cell>
          <cell r="BM143">
            <v>0</v>
          </cell>
          <cell r="BN143" t="str">
            <v>-</v>
          </cell>
          <cell r="BO143">
            <v>0</v>
          </cell>
          <cell r="BP143" t="str">
            <v>-</v>
          </cell>
          <cell r="BQ143">
            <v>0</v>
          </cell>
          <cell r="BR143" t="str">
            <v>-</v>
          </cell>
          <cell r="BS143">
            <v>0</v>
          </cell>
          <cell r="BT143" t="str">
            <v>-</v>
          </cell>
          <cell r="BU143">
            <v>0</v>
          </cell>
          <cell r="BV143" t="str">
            <v>-</v>
          </cell>
          <cell r="BW143">
            <v>0</v>
          </cell>
          <cell r="BX143" t="str">
            <v>-</v>
          </cell>
          <cell r="BY143">
            <v>0</v>
          </cell>
          <cell r="BZ143" t="str">
            <v>-</v>
          </cell>
          <cell r="CA143">
            <v>0</v>
          </cell>
          <cell r="CB143" t="str">
            <v>-</v>
          </cell>
          <cell r="CC143">
            <v>0</v>
          </cell>
          <cell r="CD143" t="str">
            <v>-</v>
          </cell>
          <cell r="CE143">
            <v>0</v>
          </cell>
          <cell r="CF143" t="str">
            <v>-</v>
          </cell>
          <cell r="CG143">
            <v>0</v>
          </cell>
          <cell r="CH143" t="str">
            <v>-</v>
          </cell>
          <cell r="CI143">
            <v>0</v>
          </cell>
          <cell r="CJ143" t="str">
            <v>-</v>
          </cell>
          <cell r="CK143">
            <v>0</v>
          </cell>
          <cell r="CL143" t="str">
            <v>-</v>
          </cell>
          <cell r="CM143">
            <v>0</v>
          </cell>
          <cell r="CN143" t="str">
            <v>-</v>
          </cell>
          <cell r="CO143">
            <v>0</v>
          </cell>
          <cell r="CP143" t="str">
            <v>-</v>
          </cell>
          <cell r="CQ143">
            <v>0</v>
          </cell>
          <cell r="CR143" t="str">
            <v>-</v>
          </cell>
          <cell r="CS143">
            <v>0</v>
          </cell>
          <cell r="CT143" t="str">
            <v>-</v>
          </cell>
          <cell r="CU143">
            <v>0</v>
          </cell>
          <cell r="CV143" t="str">
            <v>-</v>
          </cell>
          <cell r="CW143">
            <v>0</v>
          </cell>
          <cell r="CX143" t="str">
            <v>-</v>
          </cell>
          <cell r="CY143">
            <v>0</v>
          </cell>
          <cell r="CZ143" t="str">
            <v>-</v>
          </cell>
          <cell r="DA143">
            <v>0</v>
          </cell>
          <cell r="DB143" t="str">
            <v>-</v>
          </cell>
          <cell r="DC143">
            <v>0</v>
          </cell>
          <cell r="DD143" t="str">
            <v>-</v>
          </cell>
          <cell r="DE143">
            <v>0</v>
          </cell>
          <cell r="DF143" t="str">
            <v>-</v>
          </cell>
          <cell r="DG143">
            <v>0</v>
          </cell>
          <cell r="DH143" t="str">
            <v>-</v>
          </cell>
          <cell r="DI143">
            <v>0</v>
          </cell>
          <cell r="DJ143" t="str">
            <v>-</v>
          </cell>
          <cell r="DK143">
            <v>0</v>
          </cell>
          <cell r="DL143" t="str">
            <v>-</v>
          </cell>
          <cell r="DM143">
            <v>0</v>
          </cell>
          <cell r="DN143" t="str">
            <v>-</v>
          </cell>
          <cell r="DO143">
            <v>0</v>
          </cell>
          <cell r="DP143" t="str">
            <v>-</v>
          </cell>
          <cell r="DQ143">
            <v>0</v>
          </cell>
          <cell r="DR143" t="str">
            <v>-</v>
          </cell>
          <cell r="DS143">
            <v>0</v>
          </cell>
          <cell r="DT143" t="str">
            <v>-</v>
          </cell>
          <cell r="DU143">
            <v>0</v>
          </cell>
          <cell r="DV143" t="str">
            <v>-</v>
          </cell>
          <cell r="DW143">
            <v>0</v>
          </cell>
          <cell r="DX143" t="str">
            <v>-</v>
          </cell>
          <cell r="DY143">
            <v>0</v>
          </cell>
          <cell r="DZ143" t="str">
            <v>-</v>
          </cell>
          <cell r="EA143">
            <v>0</v>
          </cell>
          <cell r="EB143" t="str">
            <v>-</v>
          </cell>
          <cell r="EC143">
            <v>0</v>
          </cell>
          <cell r="ED143" t="str">
            <v>-</v>
          </cell>
          <cell r="EE143">
            <v>0</v>
          </cell>
          <cell r="EF143" t="str">
            <v>-</v>
          </cell>
          <cell r="EG143">
            <v>0</v>
          </cell>
        </row>
        <row r="144">
          <cell r="C144">
            <v>700000428</v>
          </cell>
          <cell r="D144" t="str">
            <v>SECTOR GALERÍA YURIETH</v>
          </cell>
          <cell r="E144">
            <v>2025</v>
          </cell>
          <cell r="F144">
            <v>202516</v>
          </cell>
          <cell r="G144">
            <v>1525</v>
          </cell>
          <cell r="H144">
            <v>1537</v>
          </cell>
          <cell r="I144">
            <v>528</v>
          </cell>
          <cell r="J144" t="str">
            <v>-</v>
          </cell>
          <cell r="K144">
            <v>4</v>
          </cell>
          <cell r="L144">
            <v>7</v>
          </cell>
          <cell r="M144">
            <v>968</v>
          </cell>
          <cell r="N144">
            <v>979</v>
          </cell>
          <cell r="O144">
            <v>0</v>
          </cell>
          <cell r="P144" t="str">
            <v>-</v>
          </cell>
          <cell r="Q144">
            <v>1</v>
          </cell>
          <cell r="R144" t="str">
            <v>-</v>
          </cell>
          <cell r="S144">
            <v>1</v>
          </cell>
          <cell r="T144" t="str">
            <v>-</v>
          </cell>
          <cell r="U144">
            <v>967</v>
          </cell>
          <cell r="V144" t="str">
            <v>-</v>
          </cell>
          <cell r="W144">
            <v>0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738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532</v>
          </cell>
          <cell r="AH144" t="str">
            <v>-</v>
          </cell>
          <cell r="AI144" t="str">
            <v>-</v>
          </cell>
          <cell r="AJ144" t="str">
            <v>-</v>
          </cell>
          <cell r="AK144">
            <v>230</v>
          </cell>
          <cell r="AL144" t="str">
            <v>-</v>
          </cell>
          <cell r="AM144">
            <v>63.47540983606558</v>
          </cell>
          <cell r="AN144">
            <v>64.099999999999994</v>
          </cell>
          <cell r="AO144">
            <v>302</v>
          </cell>
          <cell r="AP144" t="str">
            <v>-</v>
          </cell>
          <cell r="AQ144">
            <v>341</v>
          </cell>
          <cell r="AR144" t="str">
            <v>-</v>
          </cell>
          <cell r="AS144">
            <v>0</v>
          </cell>
          <cell r="AT144" t="str">
            <v>-</v>
          </cell>
          <cell r="AU144">
            <v>92</v>
          </cell>
          <cell r="AV144" t="str">
            <v>-</v>
          </cell>
          <cell r="AW144">
            <v>3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850</v>
          </cell>
          <cell r="BB144">
            <v>838</v>
          </cell>
          <cell r="BC144">
            <v>55.737704918032783</v>
          </cell>
          <cell r="BD144">
            <v>54.9</v>
          </cell>
          <cell r="BE144" t="str">
            <v>-</v>
          </cell>
          <cell r="BF144" t="str">
            <v>-</v>
          </cell>
          <cell r="BG144">
            <v>415228.78</v>
          </cell>
          <cell r="BH144">
            <v>477335</v>
          </cell>
          <cell r="BI144">
            <v>401941455</v>
          </cell>
          <cell r="BJ144">
            <v>467311099</v>
          </cell>
          <cell r="BK144">
            <v>401765145</v>
          </cell>
          <cell r="BL144" t="str">
            <v>-</v>
          </cell>
          <cell r="BM144">
            <v>176310</v>
          </cell>
          <cell r="BN144" t="str">
            <v>-</v>
          </cell>
          <cell r="BO144">
            <v>287749169</v>
          </cell>
          <cell r="BP144" t="str">
            <v>-</v>
          </cell>
          <cell r="BQ144">
            <v>176310</v>
          </cell>
          <cell r="BR144" t="str">
            <v>-</v>
          </cell>
          <cell r="BS144">
            <v>839</v>
          </cell>
          <cell r="BT144" t="str">
            <v>-</v>
          </cell>
          <cell r="BU144">
            <v>287572859</v>
          </cell>
          <cell r="BV144" t="str">
            <v>-</v>
          </cell>
          <cell r="BW144">
            <v>683</v>
          </cell>
          <cell r="BX144" t="str">
            <v>-</v>
          </cell>
          <cell r="BY144">
            <v>543</v>
          </cell>
          <cell r="BZ144" t="str">
            <v>-</v>
          </cell>
          <cell r="CA144">
            <v>100329045</v>
          </cell>
          <cell r="CB144" t="str">
            <v>-</v>
          </cell>
          <cell r="CC144">
            <v>612</v>
          </cell>
          <cell r="CD144" t="str">
            <v>-</v>
          </cell>
          <cell r="CE144">
            <v>445</v>
          </cell>
          <cell r="CF144" t="str">
            <v>-</v>
          </cell>
          <cell r="CG144">
            <v>0</v>
          </cell>
          <cell r="CH144" t="str">
            <v>-</v>
          </cell>
          <cell r="CI144">
            <v>100</v>
          </cell>
          <cell r="CJ144" t="str">
            <v>-</v>
          </cell>
          <cell r="CK144">
            <v>4</v>
          </cell>
          <cell r="CL144" t="str">
            <v>-</v>
          </cell>
          <cell r="CM144">
            <v>13292639</v>
          </cell>
          <cell r="CN144" t="str">
            <v>-</v>
          </cell>
          <cell r="CO144">
            <v>113621684</v>
          </cell>
          <cell r="CP144" t="str">
            <v>-</v>
          </cell>
          <cell r="CQ144">
            <v>0</v>
          </cell>
          <cell r="CR144" t="str">
            <v>-</v>
          </cell>
          <cell r="CS144">
            <v>15</v>
          </cell>
          <cell r="CT144" t="str">
            <v>-</v>
          </cell>
          <cell r="CU144">
            <v>290</v>
          </cell>
          <cell r="CV144">
            <v>277</v>
          </cell>
          <cell r="CW144">
            <v>181</v>
          </cell>
          <cell r="CX144">
            <v>200</v>
          </cell>
          <cell r="CY144">
            <v>86</v>
          </cell>
          <cell r="CZ144">
            <v>91</v>
          </cell>
          <cell r="DA144">
            <v>86</v>
          </cell>
          <cell r="DB144">
            <v>73</v>
          </cell>
          <cell r="DC144">
            <v>42</v>
          </cell>
          <cell r="DD144">
            <v>39</v>
          </cell>
          <cell r="DE144">
            <v>51</v>
          </cell>
          <cell r="DF144">
            <v>54</v>
          </cell>
          <cell r="DG144">
            <v>179</v>
          </cell>
          <cell r="DH144">
            <v>166</v>
          </cell>
          <cell r="DI144">
            <v>58</v>
          </cell>
          <cell r="DJ144" t="str">
            <v>-</v>
          </cell>
          <cell r="DK144">
            <v>439</v>
          </cell>
          <cell r="DL144" t="str">
            <v>-</v>
          </cell>
          <cell r="DM144">
            <v>558</v>
          </cell>
          <cell r="DN144" t="str">
            <v>-</v>
          </cell>
          <cell r="DO144">
            <v>427</v>
          </cell>
          <cell r="DP144" t="str">
            <v>-</v>
          </cell>
          <cell r="DQ144">
            <v>0</v>
          </cell>
          <cell r="DR144" t="str">
            <v>-</v>
          </cell>
          <cell r="DS144">
            <v>97</v>
          </cell>
          <cell r="DT144" t="str">
            <v>-</v>
          </cell>
          <cell r="DU144">
            <v>4</v>
          </cell>
          <cell r="DV144" t="str">
            <v>-</v>
          </cell>
          <cell r="DW144">
            <v>0</v>
          </cell>
          <cell r="DX144" t="str">
            <v>-</v>
          </cell>
          <cell r="DY144">
            <v>68</v>
          </cell>
          <cell r="DZ144">
            <v>78</v>
          </cell>
          <cell r="EA144">
            <v>26</v>
          </cell>
          <cell r="EB144" t="str">
            <v>-</v>
          </cell>
          <cell r="EC144">
            <v>44.827586206896555</v>
          </cell>
          <cell r="ED144" t="str">
            <v>-</v>
          </cell>
          <cell r="EE144">
            <v>10</v>
          </cell>
          <cell r="EF144" t="str">
            <v>-</v>
          </cell>
          <cell r="EG144">
            <v>50</v>
          </cell>
        </row>
        <row r="145">
          <cell r="C145">
            <v>700000429</v>
          </cell>
          <cell r="D145" t="str">
            <v>SECTOR FRESA ALI</v>
          </cell>
          <cell r="E145">
            <v>2025</v>
          </cell>
          <cell r="F145">
            <v>202516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  <cell r="BC145" t="str">
            <v>-</v>
          </cell>
          <cell r="BD145" t="str">
            <v>-</v>
          </cell>
          <cell r="BE145" t="str">
            <v>-</v>
          </cell>
          <cell r="BF145" t="str">
            <v>-</v>
          </cell>
          <cell r="BG145" t="str">
            <v>-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 t="str">
            <v>-</v>
          </cell>
          <cell r="BO145" t="str">
            <v>-</v>
          </cell>
          <cell r="BP145" t="str">
            <v>-</v>
          </cell>
          <cell r="BQ145" t="str">
            <v>-</v>
          </cell>
          <cell r="BR145" t="str">
            <v>-</v>
          </cell>
          <cell r="BS145" t="str">
            <v>-</v>
          </cell>
          <cell r="BT145" t="str">
            <v>-</v>
          </cell>
          <cell r="BU145" t="str">
            <v>-</v>
          </cell>
          <cell r="BV145" t="str">
            <v>-</v>
          </cell>
          <cell r="BW145" t="str">
            <v>-</v>
          </cell>
          <cell r="BX145" t="str">
            <v>-</v>
          </cell>
          <cell r="BY145" t="str">
            <v>-</v>
          </cell>
          <cell r="BZ145" t="str">
            <v>-</v>
          </cell>
          <cell r="CA145" t="str">
            <v>-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 t="str">
            <v>-</v>
          </cell>
          <cell r="CN145" t="str">
            <v>-</v>
          </cell>
          <cell r="CO145" t="str">
            <v>-</v>
          </cell>
          <cell r="CP145" t="str">
            <v>-</v>
          </cell>
          <cell r="CQ145" t="str">
            <v>-</v>
          </cell>
          <cell r="CR145" t="str">
            <v>-</v>
          </cell>
          <cell r="CS145" t="str">
            <v>-</v>
          </cell>
          <cell r="CT145" t="str">
            <v>-</v>
          </cell>
          <cell r="CU145" t="str">
            <v>-</v>
          </cell>
          <cell r="CV145" t="str">
            <v>-</v>
          </cell>
          <cell r="CW145" t="str">
            <v>-</v>
          </cell>
          <cell r="CX145" t="str">
            <v>-</v>
          </cell>
          <cell r="CY145" t="str">
            <v>-</v>
          </cell>
          <cell r="CZ145" t="str">
            <v>-</v>
          </cell>
          <cell r="DA145" t="str">
            <v>-</v>
          </cell>
          <cell r="DB145" t="str">
            <v>-</v>
          </cell>
          <cell r="DC145" t="str">
            <v>-</v>
          </cell>
          <cell r="DD145" t="str">
            <v>-</v>
          </cell>
          <cell r="DE145" t="str">
            <v>-</v>
          </cell>
          <cell r="DF145" t="str">
            <v>-</v>
          </cell>
          <cell r="DG145" t="str">
            <v>-</v>
          </cell>
          <cell r="DH145" t="str">
            <v>-</v>
          </cell>
          <cell r="DI145" t="str">
            <v>-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 t="str">
            <v>-</v>
          </cell>
          <cell r="DX145" t="str">
            <v>-</v>
          </cell>
          <cell r="DY145" t="str">
            <v>-</v>
          </cell>
          <cell r="DZ145" t="str">
            <v>-</v>
          </cell>
          <cell r="EA145" t="str">
            <v>-</v>
          </cell>
          <cell r="EB145" t="str">
            <v>-</v>
          </cell>
          <cell r="EC145" t="str">
            <v>-</v>
          </cell>
          <cell r="ED145" t="str">
            <v>-</v>
          </cell>
          <cell r="EE145" t="str">
            <v>-</v>
          </cell>
          <cell r="EF145" t="str">
            <v>-</v>
          </cell>
          <cell r="EG145" t="str">
            <v>-</v>
          </cell>
        </row>
        <row r="146">
          <cell r="C146">
            <v>700000435</v>
          </cell>
          <cell r="D146" t="str">
            <v>SECTOR SALVIA VALENTINA</v>
          </cell>
          <cell r="E146">
            <v>2025</v>
          </cell>
          <cell r="F146">
            <v>202516</v>
          </cell>
          <cell r="G146">
            <v>1578</v>
          </cell>
          <cell r="H146">
            <v>1484</v>
          </cell>
          <cell r="I146">
            <v>585</v>
          </cell>
          <cell r="J146" t="str">
            <v>-</v>
          </cell>
          <cell r="K146">
            <v>0</v>
          </cell>
          <cell r="L146">
            <v>8</v>
          </cell>
          <cell r="M146">
            <v>912</v>
          </cell>
          <cell r="N146">
            <v>1034</v>
          </cell>
          <cell r="O146">
            <v>0</v>
          </cell>
          <cell r="P146" t="str">
            <v>-</v>
          </cell>
          <cell r="Q146">
            <v>0</v>
          </cell>
          <cell r="R146" t="str">
            <v>-</v>
          </cell>
          <cell r="S146">
            <v>5</v>
          </cell>
          <cell r="T146" t="str">
            <v>-</v>
          </cell>
          <cell r="U146">
            <v>911</v>
          </cell>
          <cell r="V146" t="str">
            <v>-</v>
          </cell>
          <cell r="W146">
            <v>1</v>
          </cell>
          <cell r="X146" t="str">
            <v>-</v>
          </cell>
          <cell r="Y146" t="str">
            <v>-</v>
          </cell>
          <cell r="Z146" t="str">
            <v>-</v>
          </cell>
          <cell r="AA146">
            <v>724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>
            <v>424</v>
          </cell>
          <cell r="AH146" t="str">
            <v>-</v>
          </cell>
          <cell r="AI146" t="str">
            <v>-</v>
          </cell>
          <cell r="AJ146" t="str">
            <v>-</v>
          </cell>
          <cell r="AK146">
            <v>188</v>
          </cell>
          <cell r="AL146" t="str">
            <v>-</v>
          </cell>
          <cell r="AM146">
            <v>57.794676806083643</v>
          </cell>
          <cell r="AN146">
            <v>65.2</v>
          </cell>
          <cell r="AO146">
            <v>236</v>
          </cell>
          <cell r="AP146" t="str">
            <v>-</v>
          </cell>
          <cell r="AQ146">
            <v>342</v>
          </cell>
          <cell r="AR146" t="str">
            <v>-</v>
          </cell>
          <cell r="AS146">
            <v>0</v>
          </cell>
          <cell r="AT146" t="str">
            <v>-</v>
          </cell>
          <cell r="AU146">
            <v>133</v>
          </cell>
          <cell r="AV146" t="str">
            <v>-</v>
          </cell>
          <cell r="AW146">
            <v>13</v>
          </cell>
          <cell r="AX146" t="str">
            <v>-</v>
          </cell>
          <cell r="AY146" t="str">
            <v>-</v>
          </cell>
          <cell r="AZ146" t="str">
            <v>-</v>
          </cell>
          <cell r="BA146">
            <v>805</v>
          </cell>
          <cell r="BB146">
            <v>925</v>
          </cell>
          <cell r="BC146">
            <v>51.013941698352347</v>
          </cell>
          <cell r="BD146">
            <v>58.3</v>
          </cell>
          <cell r="BE146" t="str">
            <v>-</v>
          </cell>
          <cell r="BF146" t="str">
            <v>-</v>
          </cell>
          <cell r="BG146">
            <v>495232.79</v>
          </cell>
          <cell r="BH146">
            <v>490886</v>
          </cell>
          <cell r="BI146">
            <v>451652302</v>
          </cell>
          <cell r="BJ146">
            <v>507576316</v>
          </cell>
          <cell r="BK146">
            <v>450835510</v>
          </cell>
          <cell r="BL146" t="str">
            <v>-</v>
          </cell>
          <cell r="BM146">
            <v>816792</v>
          </cell>
          <cell r="BN146" t="str">
            <v>-</v>
          </cell>
          <cell r="BO146">
            <v>313006609</v>
          </cell>
          <cell r="BP146" t="str">
            <v>-</v>
          </cell>
          <cell r="BQ146">
            <v>816792</v>
          </cell>
          <cell r="BR146" t="str">
            <v>-</v>
          </cell>
          <cell r="BS146">
            <v>769</v>
          </cell>
          <cell r="BT146" t="str">
            <v>-</v>
          </cell>
          <cell r="BU146">
            <v>312189817</v>
          </cell>
          <cell r="BV146" t="str">
            <v>-</v>
          </cell>
          <cell r="BW146">
            <v>621</v>
          </cell>
          <cell r="BX146" t="str">
            <v>-</v>
          </cell>
          <cell r="BY146">
            <v>555</v>
          </cell>
          <cell r="BZ146" t="str">
            <v>-</v>
          </cell>
          <cell r="CA146">
            <v>124298877</v>
          </cell>
          <cell r="CB146" t="str">
            <v>-</v>
          </cell>
          <cell r="CC146">
            <v>555</v>
          </cell>
          <cell r="CD146" t="str">
            <v>-</v>
          </cell>
          <cell r="CE146">
            <v>439</v>
          </cell>
          <cell r="CF146" t="str">
            <v>-</v>
          </cell>
          <cell r="CG146">
            <v>0</v>
          </cell>
          <cell r="CH146" t="str">
            <v>-</v>
          </cell>
          <cell r="CI146">
            <v>143</v>
          </cell>
          <cell r="CJ146" t="str">
            <v>-</v>
          </cell>
          <cell r="CK146">
            <v>14</v>
          </cell>
          <cell r="CL146" t="str">
            <v>-</v>
          </cell>
          <cell r="CM146">
            <v>14346816</v>
          </cell>
          <cell r="CN146" t="str">
            <v>-</v>
          </cell>
          <cell r="CO146">
            <v>138645693</v>
          </cell>
          <cell r="CP146" t="str">
            <v>-</v>
          </cell>
          <cell r="CQ146">
            <v>0</v>
          </cell>
          <cell r="CR146" t="str">
            <v>-</v>
          </cell>
          <cell r="CS146">
            <v>18</v>
          </cell>
          <cell r="CT146" t="str">
            <v>-</v>
          </cell>
          <cell r="CU146">
            <v>383</v>
          </cell>
          <cell r="CV146">
            <v>279</v>
          </cell>
          <cell r="CW146">
            <v>182</v>
          </cell>
          <cell r="CX146">
            <v>169</v>
          </cell>
          <cell r="CY146">
            <v>101</v>
          </cell>
          <cell r="CZ146">
            <v>98</v>
          </cell>
          <cell r="DA146">
            <v>59</v>
          </cell>
          <cell r="DB146">
            <v>69</v>
          </cell>
          <cell r="DC146">
            <v>43</v>
          </cell>
          <cell r="DD146">
            <v>42</v>
          </cell>
          <cell r="DE146">
            <v>26</v>
          </cell>
          <cell r="DF146">
            <v>27</v>
          </cell>
          <cell r="DG146">
            <v>128</v>
          </cell>
          <cell r="DH146">
            <v>138</v>
          </cell>
          <cell r="DI146">
            <v>36</v>
          </cell>
          <cell r="DJ146" t="str">
            <v>-</v>
          </cell>
          <cell r="DK146">
            <v>476</v>
          </cell>
          <cell r="DL146" t="str">
            <v>-</v>
          </cell>
          <cell r="DM146">
            <v>517</v>
          </cell>
          <cell r="DN146" t="str">
            <v>-</v>
          </cell>
          <cell r="DO146">
            <v>430</v>
          </cell>
          <cell r="DP146" t="str">
            <v>-</v>
          </cell>
          <cell r="DQ146">
            <v>0</v>
          </cell>
          <cell r="DR146" t="str">
            <v>-</v>
          </cell>
          <cell r="DS146">
            <v>142</v>
          </cell>
          <cell r="DT146" t="str">
            <v>-</v>
          </cell>
          <cell r="DU146">
            <v>13</v>
          </cell>
          <cell r="DV146" t="str">
            <v>-</v>
          </cell>
          <cell r="DW146">
            <v>0</v>
          </cell>
          <cell r="DX146" t="str">
            <v>-</v>
          </cell>
          <cell r="DY146">
            <v>44</v>
          </cell>
          <cell r="DZ146">
            <v>55</v>
          </cell>
          <cell r="EA146">
            <v>18</v>
          </cell>
          <cell r="EB146" t="str">
            <v>-</v>
          </cell>
          <cell r="EC146">
            <v>42.857142857142854</v>
          </cell>
          <cell r="ED146" t="str">
            <v>-</v>
          </cell>
          <cell r="EE146">
            <v>8</v>
          </cell>
          <cell r="EF146" t="str">
            <v>-</v>
          </cell>
          <cell r="EG146">
            <v>63</v>
          </cell>
        </row>
        <row r="147">
          <cell r="C147">
            <v>700000436</v>
          </cell>
          <cell r="D147" t="str">
            <v>SECTOR CANELA CYNTHIA</v>
          </cell>
          <cell r="E147">
            <v>2025</v>
          </cell>
          <cell r="F147">
            <v>202516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 t="str">
            <v>-</v>
          </cell>
          <cell r="BQ147" t="str">
            <v>-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 t="str">
            <v>-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 t="str">
            <v>-</v>
          </cell>
          <cell r="CS147" t="str">
            <v>-</v>
          </cell>
          <cell r="CT147" t="str">
            <v>-</v>
          </cell>
          <cell r="CU147" t="str">
            <v>-</v>
          </cell>
          <cell r="CV147" t="str">
            <v>-</v>
          </cell>
          <cell r="CW147" t="str">
            <v>-</v>
          </cell>
          <cell r="CX147" t="str">
            <v>-</v>
          </cell>
          <cell r="CY147" t="str">
            <v>-</v>
          </cell>
          <cell r="CZ147" t="str">
            <v>-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  <cell r="DZ147" t="str">
            <v>-</v>
          </cell>
          <cell r="EA147" t="str">
            <v>-</v>
          </cell>
          <cell r="EB147" t="str">
            <v>-</v>
          </cell>
          <cell r="EC147" t="str">
            <v>-</v>
          </cell>
          <cell r="ED147" t="str">
            <v>-</v>
          </cell>
          <cell r="EE147" t="str">
            <v>-</v>
          </cell>
          <cell r="EF147" t="str">
            <v>-</v>
          </cell>
          <cell r="EG147" t="str">
            <v>-</v>
          </cell>
        </row>
        <row r="148">
          <cell r="C148">
            <v>700000439</v>
          </cell>
          <cell r="D148" t="str">
            <v>SECTOR CAÑA DULCE NATALIA</v>
          </cell>
          <cell r="E148">
            <v>2025</v>
          </cell>
          <cell r="F148">
            <v>202516</v>
          </cell>
          <cell r="G148">
            <v>1782</v>
          </cell>
          <cell r="H148">
            <v>1980</v>
          </cell>
          <cell r="I148">
            <v>841</v>
          </cell>
          <cell r="J148" t="str">
            <v>-</v>
          </cell>
          <cell r="K148">
            <v>-156</v>
          </cell>
          <cell r="L148">
            <v>7</v>
          </cell>
          <cell r="M148">
            <v>288</v>
          </cell>
          <cell r="N148">
            <v>1257</v>
          </cell>
          <cell r="O148">
            <v>0</v>
          </cell>
          <cell r="P148" t="str">
            <v>-</v>
          </cell>
          <cell r="Q148">
            <v>2</v>
          </cell>
          <cell r="R148" t="str">
            <v>-</v>
          </cell>
          <cell r="S148">
            <v>7</v>
          </cell>
          <cell r="T148" t="str">
            <v>-</v>
          </cell>
          <cell r="U148">
            <v>284</v>
          </cell>
          <cell r="V148" t="str">
            <v>-</v>
          </cell>
          <cell r="W148">
            <v>3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273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>
            <v>70</v>
          </cell>
          <cell r="AH148" t="str">
            <v>-</v>
          </cell>
          <cell r="AI148" t="str">
            <v>-</v>
          </cell>
          <cell r="AJ148" t="str">
            <v>-</v>
          </cell>
          <cell r="AK148">
            <v>16</v>
          </cell>
          <cell r="AL148" t="str">
            <v>-</v>
          </cell>
          <cell r="AM148">
            <v>16.161616161616163</v>
          </cell>
          <cell r="AN148">
            <v>64.599999999999994</v>
          </cell>
          <cell r="AO148">
            <v>54</v>
          </cell>
          <cell r="AP148" t="str">
            <v>-</v>
          </cell>
          <cell r="AQ148">
            <v>98</v>
          </cell>
          <cell r="AR148" t="str">
            <v>-</v>
          </cell>
          <cell r="AS148">
            <v>0</v>
          </cell>
          <cell r="AT148" t="str">
            <v>-</v>
          </cell>
          <cell r="AU148">
            <v>90</v>
          </cell>
          <cell r="AV148" t="str">
            <v>-</v>
          </cell>
          <cell r="AW148">
            <v>31</v>
          </cell>
          <cell r="AX148" t="str">
            <v>-</v>
          </cell>
          <cell r="AY148" t="str">
            <v>-</v>
          </cell>
          <cell r="AZ148" t="str">
            <v>-</v>
          </cell>
          <cell r="BA148">
            <v>261</v>
          </cell>
          <cell r="BB148">
            <v>1101</v>
          </cell>
          <cell r="BC148">
            <v>14.646464646464647</v>
          </cell>
          <cell r="BD148">
            <v>56.6</v>
          </cell>
          <cell r="BE148" t="str">
            <v>-</v>
          </cell>
          <cell r="BF148" t="str">
            <v>-</v>
          </cell>
          <cell r="BG148">
            <v>620921.65</v>
          </cell>
          <cell r="BH148">
            <v>593009</v>
          </cell>
          <cell r="BI148">
            <v>178825435</v>
          </cell>
          <cell r="BJ148">
            <v>745412301</v>
          </cell>
          <cell r="BK148">
            <v>176902646</v>
          </cell>
          <cell r="BL148" t="str">
            <v>-</v>
          </cell>
          <cell r="BM148">
            <v>1922789</v>
          </cell>
          <cell r="BN148" t="str">
            <v>-</v>
          </cell>
          <cell r="BO148">
            <v>152429586</v>
          </cell>
          <cell r="BP148" t="str">
            <v>-</v>
          </cell>
          <cell r="BQ148">
            <v>1922789</v>
          </cell>
          <cell r="BR148" t="str">
            <v>-</v>
          </cell>
          <cell r="BS148">
            <v>281</v>
          </cell>
          <cell r="BT148" t="str">
            <v>-</v>
          </cell>
          <cell r="BU148">
            <v>150506797</v>
          </cell>
          <cell r="BV148" t="str">
            <v>-</v>
          </cell>
          <cell r="BW148">
            <v>124</v>
          </cell>
          <cell r="BX148" t="str">
            <v>-</v>
          </cell>
          <cell r="BY148">
            <v>499</v>
          </cell>
          <cell r="BZ148" t="str">
            <v>-</v>
          </cell>
          <cell r="CA148">
            <v>24480731</v>
          </cell>
          <cell r="CB148" t="str">
            <v>-</v>
          </cell>
          <cell r="CC148">
            <v>668</v>
          </cell>
          <cell r="CD148" t="str">
            <v>-</v>
          </cell>
          <cell r="CE148">
            <v>603</v>
          </cell>
          <cell r="CF148" t="str">
            <v>-</v>
          </cell>
          <cell r="CG148">
            <v>0</v>
          </cell>
          <cell r="CH148" t="str">
            <v>-</v>
          </cell>
          <cell r="CI148">
            <v>232</v>
          </cell>
          <cell r="CJ148" t="str">
            <v>-</v>
          </cell>
          <cell r="CK148">
            <v>43</v>
          </cell>
          <cell r="CL148" t="str">
            <v>-</v>
          </cell>
          <cell r="CM148">
            <v>1915118</v>
          </cell>
          <cell r="CN148" t="str">
            <v>-</v>
          </cell>
          <cell r="CO148">
            <v>26395849</v>
          </cell>
          <cell r="CP148" t="str">
            <v>-</v>
          </cell>
          <cell r="CQ148">
            <v>0</v>
          </cell>
          <cell r="CR148" t="str">
            <v>-</v>
          </cell>
          <cell r="CS148">
            <v>-32</v>
          </cell>
          <cell r="CT148" t="str">
            <v>-</v>
          </cell>
          <cell r="CU148">
            <v>1013</v>
          </cell>
          <cell r="CV148">
            <v>330</v>
          </cell>
          <cell r="CW148">
            <v>346</v>
          </cell>
          <cell r="CX148">
            <v>232</v>
          </cell>
          <cell r="CY148">
            <v>134</v>
          </cell>
          <cell r="CZ148">
            <v>93</v>
          </cell>
          <cell r="DA148">
            <v>162</v>
          </cell>
          <cell r="DB148">
            <v>110</v>
          </cell>
          <cell r="DC148">
            <v>66</v>
          </cell>
          <cell r="DD148">
            <v>48</v>
          </cell>
          <cell r="DE148">
            <v>35</v>
          </cell>
          <cell r="DF148">
            <v>31</v>
          </cell>
          <cell r="DG148">
            <v>263</v>
          </cell>
          <cell r="DH148">
            <v>189</v>
          </cell>
          <cell r="DI148">
            <v>3</v>
          </cell>
          <cell r="DJ148" t="str">
            <v>-</v>
          </cell>
          <cell r="DK148">
            <v>377</v>
          </cell>
          <cell r="DL148" t="str">
            <v>-</v>
          </cell>
          <cell r="DM148">
            <v>564</v>
          </cell>
          <cell r="DN148" t="str">
            <v>-</v>
          </cell>
          <cell r="DO148">
            <v>568</v>
          </cell>
          <cell r="DP148" t="str">
            <v>-</v>
          </cell>
          <cell r="DQ148">
            <v>0</v>
          </cell>
          <cell r="DR148" t="str">
            <v>-</v>
          </cell>
          <cell r="DS148">
            <v>231</v>
          </cell>
          <cell r="DT148" t="str">
            <v>-</v>
          </cell>
          <cell r="DU148">
            <v>42</v>
          </cell>
          <cell r="DV148" t="str">
            <v>-</v>
          </cell>
          <cell r="DW148">
            <v>0</v>
          </cell>
          <cell r="DX148" t="str">
            <v>-</v>
          </cell>
          <cell r="DY148">
            <v>3</v>
          </cell>
          <cell r="DZ148">
            <v>58</v>
          </cell>
          <cell r="EA148">
            <v>11</v>
          </cell>
          <cell r="EB148" t="str">
            <v>-</v>
          </cell>
          <cell r="EC148">
            <v>57.894736842105267</v>
          </cell>
          <cell r="ED148" t="str">
            <v>-</v>
          </cell>
          <cell r="EE148">
            <v>0</v>
          </cell>
          <cell r="EF148" t="str">
            <v>-</v>
          </cell>
          <cell r="EG148">
            <v>24</v>
          </cell>
        </row>
        <row r="149">
          <cell r="C149">
            <v>700000441</v>
          </cell>
          <cell r="D149" t="str">
            <v>SECTOR BOULEVARD DEL RÍO PAOLA</v>
          </cell>
          <cell r="E149">
            <v>2025</v>
          </cell>
          <cell r="F149">
            <v>202516</v>
          </cell>
          <cell r="G149">
            <v>1659</v>
          </cell>
          <cell r="H149">
            <v>1836</v>
          </cell>
          <cell r="I149">
            <v>688</v>
          </cell>
          <cell r="J149" t="str">
            <v>-</v>
          </cell>
          <cell r="K149">
            <v>-110</v>
          </cell>
          <cell r="L149">
            <v>8</v>
          </cell>
          <cell r="M149">
            <v>231</v>
          </cell>
          <cell r="N149">
            <v>1135</v>
          </cell>
          <cell r="O149">
            <v>0</v>
          </cell>
          <cell r="P149" t="str">
            <v>-</v>
          </cell>
          <cell r="Q149">
            <v>0</v>
          </cell>
          <cell r="R149" t="str">
            <v>-</v>
          </cell>
          <cell r="S149">
            <v>1</v>
          </cell>
          <cell r="T149" t="str">
            <v>-</v>
          </cell>
          <cell r="U149">
            <v>231</v>
          </cell>
          <cell r="V149" t="str">
            <v>-</v>
          </cell>
          <cell r="W149">
            <v>0</v>
          </cell>
          <cell r="X149" t="str">
            <v>-</v>
          </cell>
          <cell r="Y149" t="str">
            <v>-</v>
          </cell>
          <cell r="Z149" t="str">
            <v>-</v>
          </cell>
          <cell r="AA149">
            <v>207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>
            <v>72</v>
          </cell>
          <cell r="AH149" t="str">
            <v>-</v>
          </cell>
          <cell r="AI149" t="str">
            <v>-</v>
          </cell>
          <cell r="AJ149" t="str">
            <v>-</v>
          </cell>
          <cell r="AK149">
            <v>24</v>
          </cell>
          <cell r="AL149" t="str">
            <v>-</v>
          </cell>
          <cell r="AM149">
            <v>13.924050632911392</v>
          </cell>
          <cell r="AN149">
            <v>63.7</v>
          </cell>
          <cell r="AO149">
            <v>48</v>
          </cell>
          <cell r="AP149" t="str">
            <v>-</v>
          </cell>
          <cell r="AQ149">
            <v>96</v>
          </cell>
          <cell r="AR149" t="str">
            <v>-</v>
          </cell>
          <cell r="AS149">
            <v>0</v>
          </cell>
          <cell r="AT149" t="str">
            <v>-</v>
          </cell>
          <cell r="AU149">
            <v>49</v>
          </cell>
          <cell r="AV149" t="str">
            <v>-</v>
          </cell>
          <cell r="AW149">
            <v>14</v>
          </cell>
          <cell r="AX149" t="str">
            <v>-</v>
          </cell>
          <cell r="AY149" t="str">
            <v>-</v>
          </cell>
          <cell r="AZ149" t="str">
            <v>-</v>
          </cell>
          <cell r="BA149">
            <v>218</v>
          </cell>
          <cell r="BB149">
            <v>1001</v>
          </cell>
          <cell r="BC149">
            <v>13.140446051838456</v>
          </cell>
          <cell r="BD149">
            <v>56.1</v>
          </cell>
          <cell r="BE149" t="str">
            <v>-</v>
          </cell>
          <cell r="BF149" t="str">
            <v>-</v>
          </cell>
          <cell r="BG149">
            <v>572058.73</v>
          </cell>
          <cell r="BH149">
            <v>530538</v>
          </cell>
          <cell r="BI149">
            <v>132145567</v>
          </cell>
          <cell r="BJ149">
            <v>602160493</v>
          </cell>
          <cell r="BK149">
            <v>132082007</v>
          </cell>
          <cell r="BL149" t="str">
            <v>-</v>
          </cell>
          <cell r="BM149">
            <v>63560</v>
          </cell>
          <cell r="BN149" t="str">
            <v>-</v>
          </cell>
          <cell r="BO149">
            <v>87526294</v>
          </cell>
          <cell r="BP149" t="str">
            <v>-</v>
          </cell>
          <cell r="BQ149">
            <v>63560</v>
          </cell>
          <cell r="BR149" t="str">
            <v>-</v>
          </cell>
          <cell r="BS149">
            <v>200</v>
          </cell>
          <cell r="BT149" t="str">
            <v>-</v>
          </cell>
          <cell r="BU149">
            <v>87462734</v>
          </cell>
          <cell r="BV149" t="str">
            <v>-</v>
          </cell>
          <cell r="BW149">
            <v>170</v>
          </cell>
          <cell r="BX149" t="str">
            <v>-</v>
          </cell>
          <cell r="BY149">
            <v>506</v>
          </cell>
          <cell r="BZ149" t="str">
            <v>-</v>
          </cell>
          <cell r="CA149">
            <v>40099079</v>
          </cell>
          <cell r="CB149" t="str">
            <v>-</v>
          </cell>
          <cell r="CC149">
            <v>657</v>
          </cell>
          <cell r="CD149" t="str">
            <v>-</v>
          </cell>
          <cell r="CE149">
            <v>550</v>
          </cell>
          <cell r="CF149" t="str">
            <v>-</v>
          </cell>
          <cell r="CG149">
            <v>0</v>
          </cell>
          <cell r="CH149" t="str">
            <v>-</v>
          </cell>
          <cell r="CI149">
            <v>141</v>
          </cell>
          <cell r="CJ149" t="str">
            <v>-</v>
          </cell>
          <cell r="CK149">
            <v>16</v>
          </cell>
          <cell r="CL149" t="str">
            <v>-</v>
          </cell>
          <cell r="CM149">
            <v>4520194</v>
          </cell>
          <cell r="CN149" t="str">
            <v>-</v>
          </cell>
          <cell r="CO149">
            <v>44619273</v>
          </cell>
          <cell r="CP149" t="str">
            <v>-</v>
          </cell>
          <cell r="CQ149">
            <v>0</v>
          </cell>
          <cell r="CR149" t="str">
            <v>-</v>
          </cell>
          <cell r="CS149">
            <v>-43</v>
          </cell>
          <cell r="CT149" t="str">
            <v>-</v>
          </cell>
          <cell r="CU149">
            <v>1003</v>
          </cell>
          <cell r="CV149">
            <v>322</v>
          </cell>
          <cell r="CW149">
            <v>287</v>
          </cell>
          <cell r="CX149">
            <v>225</v>
          </cell>
          <cell r="CY149">
            <v>138</v>
          </cell>
          <cell r="CZ149">
            <v>104</v>
          </cell>
          <cell r="DA149">
            <v>111</v>
          </cell>
          <cell r="DB149">
            <v>78</v>
          </cell>
          <cell r="DC149">
            <v>54</v>
          </cell>
          <cell r="DD149">
            <v>42</v>
          </cell>
          <cell r="DE149">
            <v>46</v>
          </cell>
          <cell r="DF149">
            <v>39</v>
          </cell>
          <cell r="DG149">
            <v>211</v>
          </cell>
          <cell r="DH149">
            <v>159</v>
          </cell>
          <cell r="DI149">
            <v>2</v>
          </cell>
          <cell r="DJ149" t="str">
            <v>-</v>
          </cell>
          <cell r="DK149">
            <v>389</v>
          </cell>
          <cell r="DL149" t="str">
            <v>-</v>
          </cell>
          <cell r="DM149">
            <v>582</v>
          </cell>
          <cell r="DN149" t="str">
            <v>-</v>
          </cell>
          <cell r="DO149">
            <v>533</v>
          </cell>
          <cell r="DP149" t="str">
            <v>-</v>
          </cell>
          <cell r="DQ149">
            <v>0</v>
          </cell>
          <cell r="DR149" t="str">
            <v>-</v>
          </cell>
          <cell r="DS149">
            <v>139</v>
          </cell>
          <cell r="DT149" t="str">
            <v>-</v>
          </cell>
          <cell r="DU149">
            <v>16</v>
          </cell>
          <cell r="DV149" t="str">
            <v>-</v>
          </cell>
          <cell r="DW149">
            <v>0</v>
          </cell>
          <cell r="DX149" t="str">
            <v>-</v>
          </cell>
          <cell r="DY149">
            <v>3</v>
          </cell>
          <cell r="DZ149">
            <v>69</v>
          </cell>
          <cell r="EA149">
            <v>20</v>
          </cell>
          <cell r="EB149" t="str">
            <v>-</v>
          </cell>
          <cell r="EC149">
            <v>40</v>
          </cell>
          <cell r="ED149" t="str">
            <v>-</v>
          </cell>
          <cell r="EE149">
            <v>1</v>
          </cell>
          <cell r="EF149" t="str">
            <v>-</v>
          </cell>
          <cell r="EG149">
            <v>10</v>
          </cell>
        </row>
        <row r="150">
          <cell r="C150">
            <v>700000442</v>
          </cell>
          <cell r="D150" t="str">
            <v>SECTOR PALMAR AURA</v>
          </cell>
          <cell r="E150">
            <v>2025</v>
          </cell>
          <cell r="F150">
            <v>202516</v>
          </cell>
          <cell r="G150">
            <v>0</v>
          </cell>
          <cell r="H150" t="str">
            <v>-</v>
          </cell>
          <cell r="I150">
            <v>0</v>
          </cell>
          <cell r="J150" t="str">
            <v>-</v>
          </cell>
          <cell r="K150">
            <v>0</v>
          </cell>
          <cell r="L150" t="str">
            <v>-</v>
          </cell>
          <cell r="M150">
            <v>0</v>
          </cell>
          <cell r="N150" t="str">
            <v>-</v>
          </cell>
          <cell r="O150">
            <v>0</v>
          </cell>
          <cell r="P150" t="str">
            <v>-</v>
          </cell>
          <cell r="Q150">
            <v>0</v>
          </cell>
          <cell r="R150" t="str">
            <v>-</v>
          </cell>
          <cell r="S150">
            <v>0</v>
          </cell>
          <cell r="T150" t="str">
            <v>-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 t="str">
            <v>-</v>
          </cell>
          <cell r="Z150" t="str">
            <v>-</v>
          </cell>
          <cell r="AA150">
            <v>0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>
            <v>0</v>
          </cell>
          <cell r="AH150" t="str">
            <v>-</v>
          </cell>
          <cell r="AI150" t="str">
            <v>-</v>
          </cell>
          <cell r="AJ150" t="str">
            <v>-</v>
          </cell>
          <cell r="AK150">
            <v>0</v>
          </cell>
          <cell r="AL150" t="str">
            <v>-</v>
          </cell>
          <cell r="AM150">
            <v>0</v>
          </cell>
          <cell r="AN150" t="str">
            <v>-</v>
          </cell>
          <cell r="AO150">
            <v>0</v>
          </cell>
          <cell r="AP150" t="str">
            <v>-</v>
          </cell>
          <cell r="AQ150">
            <v>0</v>
          </cell>
          <cell r="AR150" t="str">
            <v>-</v>
          </cell>
          <cell r="AS150">
            <v>0</v>
          </cell>
          <cell r="AT150" t="str">
            <v>-</v>
          </cell>
          <cell r="AU150">
            <v>0</v>
          </cell>
          <cell r="AV150" t="str">
            <v>-</v>
          </cell>
          <cell r="AW150">
            <v>0</v>
          </cell>
          <cell r="AX150" t="str">
            <v>-</v>
          </cell>
          <cell r="AY150" t="str">
            <v>-</v>
          </cell>
          <cell r="AZ150" t="str">
            <v>-</v>
          </cell>
          <cell r="BA150">
            <v>0</v>
          </cell>
          <cell r="BB150" t="str">
            <v>-</v>
          </cell>
          <cell r="BC150">
            <v>0</v>
          </cell>
          <cell r="BD150" t="str">
            <v>-</v>
          </cell>
          <cell r="BE150" t="str">
            <v>-</v>
          </cell>
          <cell r="BF150" t="str">
            <v>-</v>
          </cell>
          <cell r="BG150">
            <v>0</v>
          </cell>
          <cell r="BH150" t="str">
            <v>-</v>
          </cell>
          <cell r="BI150">
            <v>0</v>
          </cell>
          <cell r="BJ150" t="str">
            <v>-</v>
          </cell>
          <cell r="BK150">
            <v>0</v>
          </cell>
          <cell r="BL150" t="str">
            <v>-</v>
          </cell>
          <cell r="BM150">
            <v>0</v>
          </cell>
          <cell r="BN150" t="str">
            <v>-</v>
          </cell>
          <cell r="BO150">
            <v>0</v>
          </cell>
          <cell r="BP150" t="str">
            <v>-</v>
          </cell>
          <cell r="BQ150">
            <v>0</v>
          </cell>
          <cell r="BR150" t="str">
            <v>-</v>
          </cell>
          <cell r="BS150">
            <v>0</v>
          </cell>
          <cell r="BT150" t="str">
            <v>-</v>
          </cell>
          <cell r="BU150">
            <v>0</v>
          </cell>
          <cell r="BV150" t="str">
            <v>-</v>
          </cell>
          <cell r="BW150">
            <v>0</v>
          </cell>
          <cell r="BX150" t="str">
            <v>-</v>
          </cell>
          <cell r="BY150">
            <v>0</v>
          </cell>
          <cell r="BZ150" t="str">
            <v>-</v>
          </cell>
          <cell r="CA150">
            <v>0</v>
          </cell>
          <cell r="CB150" t="str">
            <v>-</v>
          </cell>
          <cell r="CC150">
            <v>0</v>
          </cell>
          <cell r="CD150" t="str">
            <v>-</v>
          </cell>
          <cell r="CE150">
            <v>0</v>
          </cell>
          <cell r="CF150" t="str">
            <v>-</v>
          </cell>
          <cell r="CG150">
            <v>0</v>
          </cell>
          <cell r="CH150" t="str">
            <v>-</v>
          </cell>
          <cell r="CI150">
            <v>0</v>
          </cell>
          <cell r="CJ150" t="str">
            <v>-</v>
          </cell>
          <cell r="CK150">
            <v>0</v>
          </cell>
          <cell r="CL150" t="str">
            <v>-</v>
          </cell>
          <cell r="CM150">
            <v>0</v>
          </cell>
          <cell r="CN150" t="str">
            <v>-</v>
          </cell>
          <cell r="CO150">
            <v>0</v>
          </cell>
          <cell r="CP150" t="str">
            <v>-</v>
          </cell>
          <cell r="CQ150">
            <v>0</v>
          </cell>
          <cell r="CR150" t="str">
            <v>-</v>
          </cell>
          <cell r="CS150">
            <v>0</v>
          </cell>
          <cell r="CT150" t="str">
            <v>-</v>
          </cell>
          <cell r="CU150">
            <v>0</v>
          </cell>
          <cell r="CV150" t="str">
            <v>-</v>
          </cell>
          <cell r="CW150">
            <v>0</v>
          </cell>
          <cell r="CX150" t="str">
            <v>-</v>
          </cell>
          <cell r="CY150">
            <v>0</v>
          </cell>
          <cell r="CZ150" t="str">
            <v>-</v>
          </cell>
          <cell r="DA150">
            <v>0</v>
          </cell>
          <cell r="DB150" t="str">
            <v>-</v>
          </cell>
          <cell r="DC150">
            <v>0</v>
          </cell>
          <cell r="DD150" t="str">
            <v>-</v>
          </cell>
          <cell r="DE150">
            <v>0</v>
          </cell>
          <cell r="DF150" t="str">
            <v>-</v>
          </cell>
          <cell r="DG150">
            <v>0</v>
          </cell>
          <cell r="DH150" t="str">
            <v>-</v>
          </cell>
          <cell r="DI150">
            <v>0</v>
          </cell>
          <cell r="DJ150" t="str">
            <v>-</v>
          </cell>
          <cell r="DK150">
            <v>0</v>
          </cell>
          <cell r="DL150" t="str">
            <v>-</v>
          </cell>
          <cell r="DM150">
            <v>0</v>
          </cell>
          <cell r="DN150" t="str">
            <v>-</v>
          </cell>
          <cell r="DO150">
            <v>0</v>
          </cell>
          <cell r="DP150" t="str">
            <v>-</v>
          </cell>
          <cell r="DQ150">
            <v>0</v>
          </cell>
          <cell r="DR150" t="str">
            <v>-</v>
          </cell>
          <cell r="DS150">
            <v>0</v>
          </cell>
          <cell r="DT150" t="str">
            <v>-</v>
          </cell>
          <cell r="DU150">
            <v>0</v>
          </cell>
          <cell r="DV150" t="str">
            <v>-</v>
          </cell>
          <cell r="DW150">
            <v>0</v>
          </cell>
          <cell r="DX150" t="str">
            <v>-</v>
          </cell>
          <cell r="DY150">
            <v>0</v>
          </cell>
          <cell r="DZ150" t="str">
            <v>-</v>
          </cell>
          <cell r="EA150">
            <v>0</v>
          </cell>
          <cell r="EB150" t="str">
            <v>-</v>
          </cell>
          <cell r="EC150">
            <v>0</v>
          </cell>
          <cell r="ED150" t="str">
            <v>-</v>
          </cell>
          <cell r="EE150">
            <v>0</v>
          </cell>
          <cell r="EF150" t="str">
            <v>-</v>
          </cell>
          <cell r="EG150">
            <v>0</v>
          </cell>
        </row>
        <row r="151">
          <cell r="C151">
            <v>700000443</v>
          </cell>
          <cell r="D151" t="str">
            <v>SECTOR RÍO CAUCA SANDRA</v>
          </cell>
          <cell r="E151">
            <v>2025</v>
          </cell>
          <cell r="F151">
            <v>202516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 t="str">
            <v>-</v>
          </cell>
          <cell r="BQ151" t="str">
            <v>-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 t="str">
            <v>-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 t="str">
            <v>-</v>
          </cell>
          <cell r="CS151" t="str">
            <v>-</v>
          </cell>
          <cell r="CT151" t="str">
            <v>-</v>
          </cell>
          <cell r="CU151" t="str">
            <v>-</v>
          </cell>
          <cell r="CV151" t="str">
            <v>-</v>
          </cell>
          <cell r="CW151" t="str">
            <v>-</v>
          </cell>
          <cell r="CX151" t="str">
            <v>-</v>
          </cell>
          <cell r="CY151" t="str">
            <v>-</v>
          </cell>
          <cell r="CZ151" t="str">
            <v>-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  <cell r="DZ151" t="str">
            <v>-</v>
          </cell>
          <cell r="EA151" t="str">
            <v>-</v>
          </cell>
          <cell r="EB151" t="str">
            <v>-</v>
          </cell>
          <cell r="EC151" t="str">
            <v>-</v>
          </cell>
          <cell r="ED151" t="str">
            <v>-</v>
          </cell>
          <cell r="EE151" t="str">
            <v>-</v>
          </cell>
          <cell r="EF151" t="str">
            <v>-</v>
          </cell>
          <cell r="EG151" t="str">
            <v>-</v>
          </cell>
        </row>
        <row r="152">
          <cell r="C152">
            <v>700000445</v>
          </cell>
          <cell r="D152" t="str">
            <v>SECTOR CHICAO VANESSA</v>
          </cell>
          <cell r="E152">
            <v>2025</v>
          </cell>
          <cell r="F152">
            <v>202516</v>
          </cell>
          <cell r="G152">
            <v>0</v>
          </cell>
          <cell r="H152" t="str">
            <v>-</v>
          </cell>
          <cell r="I152">
            <v>0</v>
          </cell>
          <cell r="J152" t="str">
            <v>-</v>
          </cell>
          <cell r="K152">
            <v>0</v>
          </cell>
          <cell r="L152" t="str">
            <v>-</v>
          </cell>
          <cell r="M152">
            <v>0</v>
          </cell>
          <cell r="N152" t="str">
            <v>-</v>
          </cell>
          <cell r="O152">
            <v>0</v>
          </cell>
          <cell r="P152" t="str">
            <v>-</v>
          </cell>
          <cell r="Q152">
            <v>0</v>
          </cell>
          <cell r="R152" t="str">
            <v>-</v>
          </cell>
          <cell r="S152">
            <v>0</v>
          </cell>
          <cell r="T152" t="str">
            <v>-</v>
          </cell>
          <cell r="U152">
            <v>0</v>
          </cell>
          <cell r="V152" t="str">
            <v>-</v>
          </cell>
          <cell r="W152">
            <v>0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0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0</v>
          </cell>
          <cell r="AH152" t="str">
            <v>-</v>
          </cell>
          <cell r="AI152" t="str">
            <v>-</v>
          </cell>
          <cell r="AJ152" t="str">
            <v>-</v>
          </cell>
          <cell r="AK152">
            <v>0</v>
          </cell>
          <cell r="AL152" t="str">
            <v>-</v>
          </cell>
          <cell r="AM152">
            <v>0</v>
          </cell>
          <cell r="AN152" t="str">
            <v>-</v>
          </cell>
          <cell r="AO152">
            <v>0</v>
          </cell>
          <cell r="AP152" t="str">
            <v>-</v>
          </cell>
          <cell r="AQ152">
            <v>0</v>
          </cell>
          <cell r="AR152" t="str">
            <v>-</v>
          </cell>
          <cell r="AS152">
            <v>0</v>
          </cell>
          <cell r="AT152" t="str">
            <v>-</v>
          </cell>
          <cell r="AU152">
            <v>0</v>
          </cell>
          <cell r="AV152" t="str">
            <v>-</v>
          </cell>
          <cell r="AW152">
            <v>0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0</v>
          </cell>
          <cell r="BB152" t="str">
            <v>-</v>
          </cell>
          <cell r="BC152">
            <v>0</v>
          </cell>
          <cell r="BD152" t="str">
            <v>-</v>
          </cell>
          <cell r="BE152" t="str">
            <v>-</v>
          </cell>
          <cell r="BF152" t="str">
            <v>-</v>
          </cell>
          <cell r="BG152">
            <v>0</v>
          </cell>
          <cell r="BH152" t="str">
            <v>-</v>
          </cell>
          <cell r="BI152">
            <v>0</v>
          </cell>
          <cell r="BJ152" t="str">
            <v>-</v>
          </cell>
          <cell r="BK152">
            <v>0</v>
          </cell>
          <cell r="BL152" t="str">
            <v>-</v>
          </cell>
          <cell r="BM152">
            <v>0</v>
          </cell>
          <cell r="BN152" t="str">
            <v>-</v>
          </cell>
          <cell r="BO152">
            <v>0</v>
          </cell>
          <cell r="BP152" t="str">
            <v>-</v>
          </cell>
          <cell r="BQ152">
            <v>0</v>
          </cell>
          <cell r="BR152" t="str">
            <v>-</v>
          </cell>
          <cell r="BS152">
            <v>0</v>
          </cell>
          <cell r="BT152" t="str">
            <v>-</v>
          </cell>
          <cell r="BU152">
            <v>0</v>
          </cell>
          <cell r="BV152" t="str">
            <v>-</v>
          </cell>
          <cell r="BW152">
            <v>0</v>
          </cell>
          <cell r="BX152" t="str">
            <v>-</v>
          </cell>
          <cell r="BY152">
            <v>0</v>
          </cell>
          <cell r="BZ152" t="str">
            <v>-</v>
          </cell>
          <cell r="CA152">
            <v>0</v>
          </cell>
          <cell r="CB152" t="str">
            <v>-</v>
          </cell>
          <cell r="CC152">
            <v>0</v>
          </cell>
          <cell r="CD152" t="str">
            <v>-</v>
          </cell>
          <cell r="CE152">
            <v>0</v>
          </cell>
          <cell r="CF152" t="str">
            <v>-</v>
          </cell>
          <cell r="CG152">
            <v>0</v>
          </cell>
          <cell r="CH152" t="str">
            <v>-</v>
          </cell>
          <cell r="CI152">
            <v>0</v>
          </cell>
          <cell r="CJ152" t="str">
            <v>-</v>
          </cell>
          <cell r="CK152">
            <v>0</v>
          </cell>
          <cell r="CL152" t="str">
            <v>-</v>
          </cell>
          <cell r="CM152">
            <v>0</v>
          </cell>
          <cell r="CN152" t="str">
            <v>-</v>
          </cell>
          <cell r="CO152">
            <v>0</v>
          </cell>
          <cell r="CP152" t="str">
            <v>-</v>
          </cell>
          <cell r="CQ152">
            <v>0</v>
          </cell>
          <cell r="CR152" t="str">
            <v>-</v>
          </cell>
          <cell r="CS152">
            <v>0</v>
          </cell>
          <cell r="CT152" t="str">
            <v>-</v>
          </cell>
          <cell r="CU152">
            <v>0</v>
          </cell>
          <cell r="CV152" t="str">
            <v>-</v>
          </cell>
          <cell r="CW152">
            <v>0</v>
          </cell>
          <cell r="CX152" t="str">
            <v>-</v>
          </cell>
          <cell r="CY152">
            <v>0</v>
          </cell>
          <cell r="CZ152" t="str">
            <v>-</v>
          </cell>
          <cell r="DA152">
            <v>0</v>
          </cell>
          <cell r="DB152" t="str">
            <v>-</v>
          </cell>
          <cell r="DC152">
            <v>0</v>
          </cell>
          <cell r="DD152" t="str">
            <v>-</v>
          </cell>
          <cell r="DE152">
            <v>0</v>
          </cell>
          <cell r="DF152" t="str">
            <v>-</v>
          </cell>
          <cell r="DG152">
            <v>0</v>
          </cell>
          <cell r="DH152" t="str">
            <v>-</v>
          </cell>
          <cell r="DI152">
            <v>0</v>
          </cell>
          <cell r="DJ152" t="str">
            <v>-</v>
          </cell>
          <cell r="DK152">
            <v>0</v>
          </cell>
          <cell r="DL152" t="str">
            <v>-</v>
          </cell>
          <cell r="DM152">
            <v>0</v>
          </cell>
          <cell r="DN152" t="str">
            <v>-</v>
          </cell>
          <cell r="DO152">
            <v>0</v>
          </cell>
          <cell r="DP152" t="str">
            <v>-</v>
          </cell>
          <cell r="DQ152">
            <v>0</v>
          </cell>
          <cell r="DR152" t="str">
            <v>-</v>
          </cell>
          <cell r="DS152">
            <v>0</v>
          </cell>
          <cell r="DT152" t="str">
            <v>-</v>
          </cell>
          <cell r="DU152">
            <v>0</v>
          </cell>
          <cell r="DV152" t="str">
            <v>-</v>
          </cell>
          <cell r="DW152">
            <v>0</v>
          </cell>
          <cell r="DX152" t="str">
            <v>-</v>
          </cell>
          <cell r="DY152">
            <v>0</v>
          </cell>
          <cell r="DZ152" t="str">
            <v>-</v>
          </cell>
          <cell r="EA152">
            <v>0</v>
          </cell>
          <cell r="EB152" t="str">
            <v>-</v>
          </cell>
          <cell r="EC152">
            <v>0</v>
          </cell>
          <cell r="ED152" t="str">
            <v>-</v>
          </cell>
          <cell r="EE152">
            <v>0</v>
          </cell>
          <cell r="EF152" t="str">
            <v>-</v>
          </cell>
          <cell r="EG152">
            <v>0</v>
          </cell>
        </row>
        <row r="153">
          <cell r="C153">
            <v>700000446</v>
          </cell>
          <cell r="D153" t="str">
            <v>SECTOR JUAN DE DIOS AURA</v>
          </cell>
          <cell r="E153">
            <v>2025</v>
          </cell>
          <cell r="F153">
            <v>202516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 t="str">
            <v>-</v>
          </cell>
          <cell r="BQ153" t="str">
            <v>-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 t="str">
            <v>-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 t="str">
            <v>-</v>
          </cell>
          <cell r="CS153" t="str">
            <v>-</v>
          </cell>
          <cell r="CT153" t="str">
            <v>-</v>
          </cell>
          <cell r="CU153" t="str">
            <v>-</v>
          </cell>
          <cell r="CV153" t="str">
            <v>-</v>
          </cell>
          <cell r="CW153" t="str">
            <v>-</v>
          </cell>
          <cell r="CX153" t="str">
            <v>-</v>
          </cell>
          <cell r="CY153" t="str">
            <v>-</v>
          </cell>
          <cell r="CZ153" t="str">
            <v>-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  <cell r="DZ153" t="str">
            <v>-</v>
          </cell>
          <cell r="EA153" t="str">
            <v>-</v>
          </cell>
          <cell r="EB153" t="str">
            <v>-</v>
          </cell>
          <cell r="EC153" t="str">
            <v>-</v>
          </cell>
          <cell r="ED153" t="str">
            <v>-</v>
          </cell>
          <cell r="EE153" t="str">
            <v>-</v>
          </cell>
          <cell r="EF153" t="str">
            <v>-</v>
          </cell>
          <cell r="EG153" t="str">
            <v>-</v>
          </cell>
        </row>
        <row r="154">
          <cell r="C154">
            <v>700000447</v>
          </cell>
          <cell r="D154" t="str">
            <v>SECTOR LA PERLA DEL PACIFICO JANETH</v>
          </cell>
          <cell r="E154">
            <v>2025</v>
          </cell>
          <cell r="F154">
            <v>202516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  <cell r="BC154" t="str">
            <v>-</v>
          </cell>
          <cell r="BD154" t="str">
            <v>-</v>
          </cell>
          <cell r="BE154" t="str">
            <v>-</v>
          </cell>
          <cell r="BF154" t="str">
            <v>-</v>
          </cell>
          <cell r="BG154" t="str">
            <v>-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 t="str">
            <v>-</v>
          </cell>
          <cell r="BO154" t="str">
            <v>-</v>
          </cell>
          <cell r="BP154" t="str">
            <v>-</v>
          </cell>
          <cell r="BQ154" t="str">
            <v>-</v>
          </cell>
          <cell r="BR154" t="str">
            <v>-</v>
          </cell>
          <cell r="BS154" t="str">
            <v>-</v>
          </cell>
          <cell r="BT154" t="str">
            <v>-</v>
          </cell>
          <cell r="BU154" t="str">
            <v>-</v>
          </cell>
          <cell r="BV154" t="str">
            <v>-</v>
          </cell>
          <cell r="BW154" t="str">
            <v>-</v>
          </cell>
          <cell r="BX154" t="str">
            <v>-</v>
          </cell>
          <cell r="BY154" t="str">
            <v>-</v>
          </cell>
          <cell r="BZ154" t="str">
            <v>-</v>
          </cell>
          <cell r="CA154" t="str">
            <v>-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 t="str">
            <v>-</v>
          </cell>
          <cell r="CN154" t="str">
            <v>-</v>
          </cell>
          <cell r="CO154" t="str">
            <v>-</v>
          </cell>
          <cell r="CP154" t="str">
            <v>-</v>
          </cell>
          <cell r="CQ154" t="str">
            <v>-</v>
          </cell>
          <cell r="CR154" t="str">
            <v>-</v>
          </cell>
          <cell r="CS154" t="str">
            <v>-</v>
          </cell>
          <cell r="CT154" t="str">
            <v>-</v>
          </cell>
          <cell r="CU154" t="str">
            <v>-</v>
          </cell>
          <cell r="CV154" t="str">
            <v>-</v>
          </cell>
          <cell r="CW154" t="str">
            <v>-</v>
          </cell>
          <cell r="CX154" t="str">
            <v>-</v>
          </cell>
          <cell r="CY154" t="str">
            <v>-</v>
          </cell>
          <cell r="CZ154" t="str">
            <v>-</v>
          </cell>
          <cell r="DA154" t="str">
            <v>-</v>
          </cell>
          <cell r="DB154" t="str">
            <v>-</v>
          </cell>
          <cell r="DC154" t="str">
            <v>-</v>
          </cell>
          <cell r="DD154" t="str">
            <v>-</v>
          </cell>
          <cell r="DE154" t="str">
            <v>-</v>
          </cell>
          <cell r="DF154" t="str">
            <v>-</v>
          </cell>
          <cell r="DG154" t="str">
            <v>-</v>
          </cell>
          <cell r="DH154" t="str">
            <v>-</v>
          </cell>
          <cell r="DI154" t="str">
            <v>-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 t="str">
            <v>-</v>
          </cell>
          <cell r="DX154" t="str">
            <v>-</v>
          </cell>
          <cell r="DY154" t="str">
            <v>-</v>
          </cell>
          <cell r="DZ154" t="str">
            <v>-</v>
          </cell>
          <cell r="EA154" t="str">
            <v>-</v>
          </cell>
          <cell r="EB154" t="str">
            <v>-</v>
          </cell>
          <cell r="EC154" t="str">
            <v>-</v>
          </cell>
          <cell r="ED154" t="str">
            <v>-</v>
          </cell>
          <cell r="EE154" t="str">
            <v>-</v>
          </cell>
          <cell r="EF154" t="str">
            <v>-</v>
          </cell>
          <cell r="EG154" t="str">
            <v>-</v>
          </cell>
        </row>
        <row r="155">
          <cell r="C155">
            <v>700000449</v>
          </cell>
          <cell r="D155" t="str">
            <v>SECTOR LA CATEDRAL SILVIA</v>
          </cell>
          <cell r="E155">
            <v>2025</v>
          </cell>
          <cell r="F155">
            <v>202516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 t="str">
            <v>-</v>
          </cell>
          <cell r="BQ155" t="str">
            <v>-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 t="str">
            <v>-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 t="str">
            <v>-</v>
          </cell>
          <cell r="CS155" t="str">
            <v>-</v>
          </cell>
          <cell r="CT155" t="str">
            <v>-</v>
          </cell>
          <cell r="CU155" t="str">
            <v>-</v>
          </cell>
          <cell r="CV155" t="str">
            <v>-</v>
          </cell>
          <cell r="CW155" t="str">
            <v>-</v>
          </cell>
          <cell r="CX155" t="str">
            <v>-</v>
          </cell>
          <cell r="CY155" t="str">
            <v>-</v>
          </cell>
          <cell r="CZ155" t="str">
            <v>-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  <cell r="DZ155" t="str">
            <v>-</v>
          </cell>
          <cell r="EA155" t="str">
            <v>-</v>
          </cell>
          <cell r="EB155" t="str">
            <v>-</v>
          </cell>
          <cell r="EC155" t="str">
            <v>-</v>
          </cell>
          <cell r="ED155" t="str">
            <v>-</v>
          </cell>
          <cell r="EE155" t="str">
            <v>-</v>
          </cell>
          <cell r="EF155" t="str">
            <v>-</v>
          </cell>
          <cell r="EG155" t="str">
            <v>-</v>
          </cell>
        </row>
        <row r="156">
          <cell r="C156">
            <v>700000452</v>
          </cell>
          <cell r="D156" t="str">
            <v>SECTOR PALO SANTO DOLLY</v>
          </cell>
          <cell r="E156">
            <v>2025</v>
          </cell>
          <cell r="F156">
            <v>202516</v>
          </cell>
          <cell r="G156">
            <v>1953</v>
          </cell>
          <cell r="H156">
            <v>2059</v>
          </cell>
          <cell r="I156">
            <v>690</v>
          </cell>
          <cell r="J156" t="str">
            <v>-</v>
          </cell>
          <cell r="K156">
            <v>-23</v>
          </cell>
          <cell r="L156">
            <v>9</v>
          </cell>
          <cell r="M156">
            <v>928</v>
          </cell>
          <cell r="N156">
            <v>1264</v>
          </cell>
          <cell r="O156">
            <v>0</v>
          </cell>
          <cell r="P156" t="str">
            <v>-</v>
          </cell>
          <cell r="Q156">
            <v>0</v>
          </cell>
          <cell r="R156" t="str">
            <v>-</v>
          </cell>
          <cell r="S156">
            <v>5</v>
          </cell>
          <cell r="T156" t="str">
            <v>-</v>
          </cell>
          <cell r="U156">
            <v>926</v>
          </cell>
          <cell r="V156" t="str">
            <v>-</v>
          </cell>
          <cell r="W156">
            <v>2</v>
          </cell>
          <cell r="X156" t="str">
            <v>-</v>
          </cell>
          <cell r="Y156" t="str">
            <v>-</v>
          </cell>
          <cell r="Z156" t="str">
            <v>-</v>
          </cell>
          <cell r="AA156">
            <v>779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>
            <v>456</v>
          </cell>
          <cell r="AH156" t="str">
            <v>-</v>
          </cell>
          <cell r="AI156" t="str">
            <v>-</v>
          </cell>
          <cell r="AJ156" t="str">
            <v>-</v>
          </cell>
          <cell r="AK156">
            <v>150</v>
          </cell>
          <cell r="AL156" t="str">
            <v>-</v>
          </cell>
          <cell r="AM156">
            <v>47.516641065028168</v>
          </cell>
          <cell r="AN156">
            <v>63.6</v>
          </cell>
          <cell r="AO156">
            <v>306</v>
          </cell>
          <cell r="AP156" t="str">
            <v>-</v>
          </cell>
          <cell r="AQ156">
            <v>338</v>
          </cell>
          <cell r="AR156" t="str">
            <v>-</v>
          </cell>
          <cell r="AS156">
            <v>0</v>
          </cell>
          <cell r="AT156" t="str">
            <v>-</v>
          </cell>
          <cell r="AU156">
            <v>99</v>
          </cell>
          <cell r="AV156" t="str">
            <v>-</v>
          </cell>
          <cell r="AW156">
            <v>36</v>
          </cell>
          <cell r="AX156" t="str">
            <v>-</v>
          </cell>
          <cell r="AY156" t="str">
            <v>-</v>
          </cell>
          <cell r="AZ156" t="str">
            <v>-</v>
          </cell>
          <cell r="BA156">
            <v>818</v>
          </cell>
          <cell r="BB156">
            <v>1119</v>
          </cell>
          <cell r="BC156">
            <v>41.88428059395801</v>
          </cell>
          <cell r="BD156">
            <v>56.3</v>
          </cell>
          <cell r="BE156" t="str">
            <v>-</v>
          </cell>
          <cell r="BF156" t="str">
            <v>-</v>
          </cell>
          <cell r="BG156">
            <v>527288.19999999995</v>
          </cell>
          <cell r="BH156">
            <v>538514</v>
          </cell>
          <cell r="BI156">
            <v>489323451.99000001</v>
          </cell>
          <cell r="BJ156">
            <v>680681068</v>
          </cell>
          <cell r="BK156">
            <v>488570517</v>
          </cell>
          <cell r="BL156" t="str">
            <v>-</v>
          </cell>
          <cell r="BM156">
            <v>752934.99</v>
          </cell>
          <cell r="BN156" t="str">
            <v>-</v>
          </cell>
          <cell r="BO156">
            <v>288030931.99000001</v>
          </cell>
          <cell r="BP156" t="str">
            <v>-</v>
          </cell>
          <cell r="BQ156">
            <v>752934.99</v>
          </cell>
          <cell r="BR156" t="str">
            <v>-</v>
          </cell>
          <cell r="BS156">
            <v>747</v>
          </cell>
          <cell r="BT156" t="str">
            <v>-</v>
          </cell>
          <cell r="BU156">
            <v>287277997</v>
          </cell>
          <cell r="BV156" t="str">
            <v>-</v>
          </cell>
          <cell r="BW156">
            <v>766</v>
          </cell>
          <cell r="BX156" t="str">
            <v>-</v>
          </cell>
          <cell r="BY156">
            <v>648</v>
          </cell>
          <cell r="BZ156" t="str">
            <v>-</v>
          </cell>
          <cell r="CA156">
            <v>174948730</v>
          </cell>
          <cell r="CB156" t="str">
            <v>-</v>
          </cell>
          <cell r="CC156">
            <v>828</v>
          </cell>
          <cell r="CD156" t="str">
            <v>-</v>
          </cell>
          <cell r="CE156">
            <v>556</v>
          </cell>
          <cell r="CF156" t="str">
            <v>-</v>
          </cell>
          <cell r="CG156">
            <v>0</v>
          </cell>
          <cell r="CH156" t="str">
            <v>-</v>
          </cell>
          <cell r="CI156">
            <v>115</v>
          </cell>
          <cell r="CJ156" t="str">
            <v>-</v>
          </cell>
          <cell r="CK156">
            <v>41</v>
          </cell>
          <cell r="CL156" t="str">
            <v>-</v>
          </cell>
          <cell r="CM156">
            <v>26343790</v>
          </cell>
          <cell r="CN156" t="str">
            <v>-</v>
          </cell>
          <cell r="CO156">
            <v>201292520</v>
          </cell>
          <cell r="CP156" t="str">
            <v>-</v>
          </cell>
          <cell r="CQ156">
            <v>0</v>
          </cell>
          <cell r="CR156" t="str">
            <v>-</v>
          </cell>
          <cell r="CS156">
            <v>-14</v>
          </cell>
          <cell r="CT156" t="str">
            <v>-</v>
          </cell>
          <cell r="CU156">
            <v>578</v>
          </cell>
          <cell r="CV156">
            <v>355</v>
          </cell>
          <cell r="CW156">
            <v>308</v>
          </cell>
          <cell r="CX156">
            <v>252</v>
          </cell>
          <cell r="CY156">
            <v>139</v>
          </cell>
          <cell r="CZ156">
            <v>120</v>
          </cell>
          <cell r="DA156">
            <v>93</v>
          </cell>
          <cell r="DB156">
            <v>81</v>
          </cell>
          <cell r="DC156">
            <v>93</v>
          </cell>
          <cell r="DD156">
            <v>83</v>
          </cell>
          <cell r="DE156">
            <v>49</v>
          </cell>
          <cell r="DF156">
            <v>54</v>
          </cell>
          <cell r="DG156">
            <v>235</v>
          </cell>
          <cell r="DH156">
            <v>218</v>
          </cell>
          <cell r="DI156">
            <v>28</v>
          </cell>
          <cell r="DJ156" t="str">
            <v>-</v>
          </cell>
          <cell r="DK156">
            <v>516</v>
          </cell>
          <cell r="DL156" t="str">
            <v>-</v>
          </cell>
          <cell r="DM156">
            <v>747</v>
          </cell>
          <cell r="DN156" t="str">
            <v>-</v>
          </cell>
          <cell r="DO156">
            <v>537</v>
          </cell>
          <cell r="DP156" t="str">
            <v>-</v>
          </cell>
          <cell r="DQ156">
            <v>0</v>
          </cell>
          <cell r="DR156" t="str">
            <v>-</v>
          </cell>
          <cell r="DS156">
            <v>112</v>
          </cell>
          <cell r="DT156" t="str">
            <v>-</v>
          </cell>
          <cell r="DU156">
            <v>41</v>
          </cell>
          <cell r="DV156" t="str">
            <v>-</v>
          </cell>
          <cell r="DW156">
            <v>0</v>
          </cell>
          <cell r="DX156" t="str">
            <v>-</v>
          </cell>
          <cell r="DY156">
            <v>37</v>
          </cell>
          <cell r="DZ156">
            <v>55</v>
          </cell>
          <cell r="EA156">
            <v>25</v>
          </cell>
          <cell r="EB156" t="str">
            <v>-</v>
          </cell>
          <cell r="EC156">
            <v>48.07692307692308</v>
          </cell>
          <cell r="ED156" t="str">
            <v>-</v>
          </cell>
          <cell r="EE156">
            <v>9</v>
          </cell>
          <cell r="EF156" t="str">
            <v>-</v>
          </cell>
          <cell r="EG156">
            <v>72</v>
          </cell>
        </row>
        <row r="157">
          <cell r="C157">
            <v>700000453</v>
          </cell>
          <cell r="D157" t="str">
            <v>SECTOR CANELA KATHERIN</v>
          </cell>
          <cell r="E157">
            <v>2025</v>
          </cell>
          <cell r="F157">
            <v>202516</v>
          </cell>
          <cell r="G157">
            <v>2223</v>
          </cell>
          <cell r="H157">
            <v>2035</v>
          </cell>
          <cell r="I157">
            <v>627</v>
          </cell>
          <cell r="J157" t="str">
            <v>-</v>
          </cell>
          <cell r="K157">
            <v>15</v>
          </cell>
          <cell r="L157">
            <v>9</v>
          </cell>
          <cell r="M157">
            <v>1097</v>
          </cell>
          <cell r="N157">
            <v>1411</v>
          </cell>
          <cell r="O157">
            <v>0</v>
          </cell>
          <cell r="P157" t="str">
            <v>-</v>
          </cell>
          <cell r="Q157">
            <v>0</v>
          </cell>
          <cell r="R157" t="str">
            <v>-</v>
          </cell>
          <cell r="S157">
            <v>2</v>
          </cell>
          <cell r="T157" t="str">
            <v>-</v>
          </cell>
          <cell r="U157">
            <v>1097</v>
          </cell>
          <cell r="V157" t="str">
            <v>-</v>
          </cell>
          <cell r="W157">
            <v>0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765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645</v>
          </cell>
          <cell r="AH157" t="str">
            <v>-</v>
          </cell>
          <cell r="AI157" t="str">
            <v>-</v>
          </cell>
          <cell r="AJ157" t="str">
            <v>-</v>
          </cell>
          <cell r="AK157">
            <v>332</v>
          </cell>
          <cell r="AL157" t="str">
            <v>-</v>
          </cell>
          <cell r="AM157">
            <v>49.347728295096715</v>
          </cell>
          <cell r="AN157">
            <v>63.6</v>
          </cell>
          <cell r="AO157">
            <v>313</v>
          </cell>
          <cell r="AP157" t="str">
            <v>-</v>
          </cell>
          <cell r="AQ157">
            <v>341</v>
          </cell>
          <cell r="AR157" t="str">
            <v>-</v>
          </cell>
          <cell r="AS157">
            <v>0</v>
          </cell>
          <cell r="AT157" t="str">
            <v>-</v>
          </cell>
          <cell r="AU157">
            <v>90</v>
          </cell>
          <cell r="AV157" t="str">
            <v>-</v>
          </cell>
          <cell r="AW157">
            <v>21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947</v>
          </cell>
          <cell r="BB157">
            <v>1272</v>
          </cell>
          <cell r="BC157">
            <v>42.600089968511021</v>
          </cell>
          <cell r="BD157">
            <v>57.3</v>
          </cell>
          <cell r="BE157" t="str">
            <v>-</v>
          </cell>
          <cell r="BF157" t="str">
            <v>-</v>
          </cell>
          <cell r="BG157">
            <v>447691.47</v>
          </cell>
          <cell r="BH157">
            <v>452387</v>
          </cell>
          <cell r="BI157">
            <v>491117548</v>
          </cell>
          <cell r="BJ157">
            <v>638318194</v>
          </cell>
          <cell r="BK157">
            <v>490878563</v>
          </cell>
          <cell r="BL157" t="str">
            <v>-</v>
          </cell>
          <cell r="BM157">
            <v>238985</v>
          </cell>
          <cell r="BN157" t="str">
            <v>-</v>
          </cell>
          <cell r="BO157">
            <v>294704346</v>
          </cell>
          <cell r="BP157" t="str">
            <v>-</v>
          </cell>
          <cell r="BQ157">
            <v>238985</v>
          </cell>
          <cell r="BR157" t="str">
            <v>-</v>
          </cell>
          <cell r="BS157">
            <v>827</v>
          </cell>
          <cell r="BT157" t="str">
            <v>-</v>
          </cell>
          <cell r="BU157">
            <v>294465361</v>
          </cell>
          <cell r="BV157" t="str">
            <v>-</v>
          </cell>
          <cell r="BW157">
            <v>879</v>
          </cell>
          <cell r="BX157" t="str">
            <v>-</v>
          </cell>
          <cell r="BY157">
            <v>1012</v>
          </cell>
          <cell r="BZ157" t="str">
            <v>-</v>
          </cell>
          <cell r="CA157">
            <v>172866811</v>
          </cell>
          <cell r="CB157" t="str">
            <v>-</v>
          </cell>
          <cell r="CC157">
            <v>846</v>
          </cell>
          <cell r="CD157" t="str">
            <v>-</v>
          </cell>
          <cell r="CE157">
            <v>516</v>
          </cell>
          <cell r="CF157" t="str">
            <v>-</v>
          </cell>
          <cell r="CG157">
            <v>0</v>
          </cell>
          <cell r="CH157" t="str">
            <v>-</v>
          </cell>
          <cell r="CI157">
            <v>107</v>
          </cell>
          <cell r="CJ157" t="str">
            <v>-</v>
          </cell>
          <cell r="CK157">
            <v>22</v>
          </cell>
          <cell r="CL157" t="str">
            <v>-</v>
          </cell>
          <cell r="CM157">
            <v>22876062</v>
          </cell>
          <cell r="CN157" t="str">
            <v>-</v>
          </cell>
          <cell r="CO157">
            <v>195742873</v>
          </cell>
          <cell r="CP157" t="str">
            <v>-</v>
          </cell>
          <cell r="CQ157">
            <v>0</v>
          </cell>
          <cell r="CR157" t="str">
            <v>-</v>
          </cell>
          <cell r="CS157">
            <v>20</v>
          </cell>
          <cell r="CT157" t="str">
            <v>-</v>
          </cell>
          <cell r="CU157">
            <v>643</v>
          </cell>
          <cell r="CV157">
            <v>399</v>
          </cell>
          <cell r="CW157">
            <v>343</v>
          </cell>
          <cell r="CX157">
            <v>280</v>
          </cell>
          <cell r="CY157">
            <v>140</v>
          </cell>
          <cell r="CZ157">
            <v>125</v>
          </cell>
          <cell r="DA157">
            <v>107</v>
          </cell>
          <cell r="DB157">
            <v>100</v>
          </cell>
          <cell r="DC157">
            <v>93</v>
          </cell>
          <cell r="DD157">
            <v>97</v>
          </cell>
          <cell r="DE157">
            <v>80</v>
          </cell>
          <cell r="DF157">
            <v>73</v>
          </cell>
          <cell r="DG157">
            <v>280</v>
          </cell>
          <cell r="DH157">
            <v>270</v>
          </cell>
          <cell r="DI157">
            <v>82</v>
          </cell>
          <cell r="DJ157" t="str">
            <v>-</v>
          </cell>
          <cell r="DK157">
            <v>829</v>
          </cell>
          <cell r="DL157" t="str">
            <v>-</v>
          </cell>
          <cell r="DM157">
            <v>767</v>
          </cell>
          <cell r="DN157" t="str">
            <v>-</v>
          </cell>
          <cell r="DO157">
            <v>500</v>
          </cell>
          <cell r="DP157" t="str">
            <v>-</v>
          </cell>
          <cell r="DQ157">
            <v>0</v>
          </cell>
          <cell r="DR157" t="str">
            <v>-</v>
          </cell>
          <cell r="DS157">
            <v>105</v>
          </cell>
          <cell r="DT157" t="str">
            <v>-</v>
          </cell>
          <cell r="DU157">
            <v>22</v>
          </cell>
          <cell r="DV157" t="str">
            <v>-</v>
          </cell>
          <cell r="DW157">
            <v>0</v>
          </cell>
          <cell r="DX157" t="str">
            <v>-</v>
          </cell>
          <cell r="DY157">
            <v>105</v>
          </cell>
          <cell r="DZ157">
            <v>83</v>
          </cell>
          <cell r="EA157">
            <v>44</v>
          </cell>
          <cell r="EB157" t="str">
            <v>-</v>
          </cell>
          <cell r="EC157">
            <v>44</v>
          </cell>
          <cell r="ED157" t="str">
            <v>-</v>
          </cell>
          <cell r="EE157">
            <v>23</v>
          </cell>
          <cell r="EF157" t="str">
            <v>-</v>
          </cell>
          <cell r="EG157">
            <v>45</v>
          </cell>
        </row>
        <row r="158">
          <cell r="C158">
            <v>700000454</v>
          </cell>
          <cell r="D158" t="str">
            <v xml:space="preserve">Sector ABÁNICO Judy </v>
          </cell>
          <cell r="E158">
            <v>2025</v>
          </cell>
          <cell r="F158">
            <v>202516</v>
          </cell>
          <cell r="G158">
            <v>1835</v>
          </cell>
          <cell r="H158">
            <v>1940</v>
          </cell>
          <cell r="I158">
            <v>552</v>
          </cell>
          <cell r="J158" t="str">
            <v>-</v>
          </cell>
          <cell r="K158">
            <v>49</v>
          </cell>
          <cell r="L158">
            <v>9</v>
          </cell>
          <cell r="M158">
            <v>1102</v>
          </cell>
          <cell r="N158">
            <v>1110</v>
          </cell>
          <cell r="O158">
            <v>0</v>
          </cell>
          <cell r="P158" t="str">
            <v>-</v>
          </cell>
          <cell r="Q158">
            <v>2</v>
          </cell>
          <cell r="R158" t="str">
            <v>-</v>
          </cell>
          <cell r="S158">
            <v>16</v>
          </cell>
          <cell r="T158" t="str">
            <v>-</v>
          </cell>
          <cell r="U158">
            <v>1093</v>
          </cell>
          <cell r="V158" t="str">
            <v>-</v>
          </cell>
          <cell r="W158">
            <v>7</v>
          </cell>
          <cell r="X158" t="str">
            <v>-</v>
          </cell>
          <cell r="Y158" t="str">
            <v>-</v>
          </cell>
          <cell r="Z158" t="str">
            <v>-</v>
          </cell>
          <cell r="AA158">
            <v>839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>
            <v>632</v>
          </cell>
          <cell r="AH158" t="str">
            <v>-</v>
          </cell>
          <cell r="AI158" t="str">
            <v>-</v>
          </cell>
          <cell r="AJ158" t="str">
            <v>-</v>
          </cell>
          <cell r="AK158">
            <v>263</v>
          </cell>
          <cell r="AL158" t="str">
            <v>-</v>
          </cell>
          <cell r="AM158">
            <v>60.054495912806537</v>
          </cell>
          <cell r="AN158">
            <v>62.2</v>
          </cell>
          <cell r="AO158">
            <v>369</v>
          </cell>
          <cell r="AP158" t="str">
            <v>-</v>
          </cell>
          <cell r="AQ158">
            <v>376</v>
          </cell>
          <cell r="AR158" t="str">
            <v>-</v>
          </cell>
          <cell r="AS158">
            <v>0</v>
          </cell>
          <cell r="AT158" t="str">
            <v>-</v>
          </cell>
          <cell r="AU158">
            <v>86</v>
          </cell>
          <cell r="AV158" t="str">
            <v>-</v>
          </cell>
          <cell r="AW158">
            <v>8</v>
          </cell>
          <cell r="AX158" t="str">
            <v>-</v>
          </cell>
          <cell r="AY158" t="str">
            <v>-</v>
          </cell>
          <cell r="AZ158" t="str">
            <v>-</v>
          </cell>
          <cell r="BA158">
            <v>939</v>
          </cell>
          <cell r="BB158">
            <v>978</v>
          </cell>
          <cell r="BC158">
            <v>51.171662125340603</v>
          </cell>
          <cell r="BD158">
            <v>54.8</v>
          </cell>
          <cell r="BE158" t="str">
            <v>-</v>
          </cell>
          <cell r="BF158" t="str">
            <v>-</v>
          </cell>
          <cell r="BG158">
            <v>453033.07</v>
          </cell>
          <cell r="BH158">
            <v>479779</v>
          </cell>
          <cell r="BI158">
            <v>499242438.14999998</v>
          </cell>
          <cell r="BJ158">
            <v>532554165</v>
          </cell>
          <cell r="BK158">
            <v>495797806</v>
          </cell>
          <cell r="BL158" t="str">
            <v>-</v>
          </cell>
          <cell r="BM158">
            <v>3444632.15</v>
          </cell>
          <cell r="BN158" t="str">
            <v>-</v>
          </cell>
          <cell r="BO158">
            <v>327559077.14999998</v>
          </cell>
          <cell r="BP158" t="str">
            <v>-</v>
          </cell>
          <cell r="BQ158">
            <v>3444632.1500000004</v>
          </cell>
          <cell r="BR158" t="str">
            <v>-</v>
          </cell>
          <cell r="BS158">
            <v>946</v>
          </cell>
          <cell r="BT158" t="str">
            <v>-</v>
          </cell>
          <cell r="BU158">
            <v>324114445</v>
          </cell>
          <cell r="BV158" t="str">
            <v>-</v>
          </cell>
          <cell r="BW158">
            <v>867</v>
          </cell>
          <cell r="BX158" t="str">
            <v>-</v>
          </cell>
          <cell r="BY158">
            <v>718</v>
          </cell>
          <cell r="BZ158" t="str">
            <v>-</v>
          </cell>
          <cell r="CA158">
            <v>146532467</v>
          </cell>
          <cell r="CB158" t="str">
            <v>-</v>
          </cell>
          <cell r="CC158">
            <v>748</v>
          </cell>
          <cell r="CD158" t="str">
            <v>-</v>
          </cell>
          <cell r="CE158">
            <v>469</v>
          </cell>
          <cell r="CF158" t="str">
            <v>-</v>
          </cell>
          <cell r="CG158">
            <v>0</v>
          </cell>
          <cell r="CH158" t="str">
            <v>-</v>
          </cell>
          <cell r="CI158">
            <v>92</v>
          </cell>
          <cell r="CJ158" t="str">
            <v>-</v>
          </cell>
          <cell r="CK158">
            <v>8</v>
          </cell>
          <cell r="CL158" t="str">
            <v>-</v>
          </cell>
          <cell r="CM158">
            <v>23841664</v>
          </cell>
          <cell r="CN158" t="str">
            <v>-</v>
          </cell>
          <cell r="CO158">
            <v>170374131</v>
          </cell>
          <cell r="CP158" t="str">
            <v>-</v>
          </cell>
          <cell r="CQ158">
            <v>0</v>
          </cell>
          <cell r="CR158" t="str">
            <v>-</v>
          </cell>
          <cell r="CS158">
            <v>22</v>
          </cell>
          <cell r="CT158" t="str">
            <v>-</v>
          </cell>
          <cell r="CU158">
            <v>375</v>
          </cell>
          <cell r="CV158">
            <v>331</v>
          </cell>
          <cell r="CW158">
            <v>236</v>
          </cell>
          <cell r="CX158">
            <v>241</v>
          </cell>
          <cell r="CY158">
            <v>122</v>
          </cell>
          <cell r="CZ158">
            <v>121</v>
          </cell>
          <cell r="DA158">
            <v>75</v>
          </cell>
          <cell r="DB158">
            <v>74</v>
          </cell>
          <cell r="DC158">
            <v>83</v>
          </cell>
          <cell r="DD158">
            <v>90</v>
          </cell>
          <cell r="DE158">
            <v>42</v>
          </cell>
          <cell r="DF158">
            <v>57</v>
          </cell>
          <cell r="DG158">
            <v>200</v>
          </cell>
          <cell r="DH158">
            <v>221</v>
          </cell>
          <cell r="DI158">
            <v>55</v>
          </cell>
          <cell r="DJ158" t="str">
            <v>-</v>
          </cell>
          <cell r="DK158">
            <v>592</v>
          </cell>
          <cell r="DL158" t="str">
            <v>-</v>
          </cell>
          <cell r="DM158">
            <v>691</v>
          </cell>
          <cell r="DN158" t="str">
            <v>-</v>
          </cell>
          <cell r="DO158">
            <v>454</v>
          </cell>
          <cell r="DP158" t="str">
            <v>-</v>
          </cell>
          <cell r="DQ158">
            <v>0</v>
          </cell>
          <cell r="DR158" t="str">
            <v>-</v>
          </cell>
          <cell r="DS158">
            <v>90</v>
          </cell>
          <cell r="DT158" t="str">
            <v>-</v>
          </cell>
          <cell r="DU158">
            <v>8</v>
          </cell>
          <cell r="DV158" t="str">
            <v>-</v>
          </cell>
          <cell r="DW158">
            <v>0</v>
          </cell>
          <cell r="DX158" t="str">
            <v>-</v>
          </cell>
          <cell r="DY158">
            <v>68</v>
          </cell>
          <cell r="DZ158">
            <v>57</v>
          </cell>
          <cell r="EA158">
            <v>20</v>
          </cell>
          <cell r="EB158" t="str">
            <v>-</v>
          </cell>
          <cell r="EC158">
            <v>50</v>
          </cell>
          <cell r="ED158" t="str">
            <v>-</v>
          </cell>
          <cell r="EE158">
            <v>13</v>
          </cell>
          <cell r="EF158" t="str">
            <v>-</v>
          </cell>
          <cell r="EG158">
            <v>96</v>
          </cell>
        </row>
        <row r="159">
          <cell r="C159">
            <v>700000455</v>
          </cell>
          <cell r="D159" t="str">
            <v>Sector ESPLENDOR Carolina</v>
          </cell>
          <cell r="E159">
            <v>2025</v>
          </cell>
          <cell r="F159">
            <v>202516</v>
          </cell>
          <cell r="G159">
            <v>1729</v>
          </cell>
          <cell r="H159">
            <v>1794</v>
          </cell>
          <cell r="I159">
            <v>466</v>
          </cell>
          <cell r="J159" t="str">
            <v>-</v>
          </cell>
          <cell r="K159">
            <v>21</v>
          </cell>
          <cell r="L159">
            <v>8</v>
          </cell>
          <cell r="M159">
            <v>993</v>
          </cell>
          <cell r="N159">
            <v>1063</v>
          </cell>
          <cell r="O159">
            <v>0</v>
          </cell>
          <cell r="P159" t="str">
            <v>-</v>
          </cell>
          <cell r="Q159">
            <v>2</v>
          </cell>
          <cell r="R159" t="str">
            <v>-</v>
          </cell>
          <cell r="S159">
            <v>12</v>
          </cell>
          <cell r="T159" t="str">
            <v>-</v>
          </cell>
          <cell r="U159">
            <v>988</v>
          </cell>
          <cell r="V159" t="str">
            <v>-</v>
          </cell>
          <cell r="W159">
            <v>3</v>
          </cell>
          <cell r="X159" t="str">
            <v>-</v>
          </cell>
          <cell r="Y159" t="str">
            <v>-</v>
          </cell>
          <cell r="Z159" t="str">
            <v>-</v>
          </cell>
          <cell r="AA159">
            <v>718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>
            <v>595</v>
          </cell>
          <cell r="AH159" t="str">
            <v>-</v>
          </cell>
          <cell r="AI159" t="str">
            <v>-</v>
          </cell>
          <cell r="AJ159" t="str">
            <v>-</v>
          </cell>
          <cell r="AK159">
            <v>273</v>
          </cell>
          <cell r="AL159" t="str">
            <v>-</v>
          </cell>
          <cell r="AM159">
            <v>57.432041642567953</v>
          </cell>
          <cell r="AN159">
            <v>61.9</v>
          </cell>
          <cell r="AO159">
            <v>322</v>
          </cell>
          <cell r="AP159" t="str">
            <v>-</v>
          </cell>
          <cell r="AQ159">
            <v>311</v>
          </cell>
          <cell r="AR159" t="str">
            <v>-</v>
          </cell>
          <cell r="AS159">
            <v>0</v>
          </cell>
          <cell r="AT159" t="str">
            <v>-</v>
          </cell>
          <cell r="AU159">
            <v>77</v>
          </cell>
          <cell r="AV159" t="str">
            <v>-</v>
          </cell>
          <cell r="AW159">
            <v>8</v>
          </cell>
          <cell r="AX159" t="str">
            <v>-</v>
          </cell>
          <cell r="AY159" t="str">
            <v>-</v>
          </cell>
          <cell r="AZ159" t="str">
            <v>-</v>
          </cell>
          <cell r="BA159">
            <v>806</v>
          </cell>
          <cell r="BB159">
            <v>893</v>
          </cell>
          <cell r="BC159">
            <v>46.616541353383454</v>
          </cell>
          <cell r="BD159">
            <v>52</v>
          </cell>
          <cell r="BE159" t="str">
            <v>-</v>
          </cell>
          <cell r="BF159" t="str">
            <v>-</v>
          </cell>
          <cell r="BG159">
            <v>439019.62</v>
          </cell>
          <cell r="BH159">
            <v>502842</v>
          </cell>
          <cell r="BI159">
            <v>435946478.49000001</v>
          </cell>
          <cell r="BJ159">
            <v>534521221</v>
          </cell>
          <cell r="BK159">
            <v>434249995</v>
          </cell>
          <cell r="BL159" t="str">
            <v>-</v>
          </cell>
          <cell r="BM159">
            <v>1696483.49</v>
          </cell>
          <cell r="BN159" t="str">
            <v>-</v>
          </cell>
          <cell r="BO159">
            <v>277365633.49000001</v>
          </cell>
          <cell r="BP159" t="str">
            <v>-</v>
          </cell>
          <cell r="BQ159">
            <v>1696483.49</v>
          </cell>
          <cell r="BR159" t="str">
            <v>-</v>
          </cell>
          <cell r="BS159">
            <v>801</v>
          </cell>
          <cell r="BT159" t="str">
            <v>-</v>
          </cell>
          <cell r="BU159">
            <v>275669150</v>
          </cell>
          <cell r="BV159" t="str">
            <v>-</v>
          </cell>
          <cell r="BW159">
            <v>805</v>
          </cell>
          <cell r="BX159" t="str">
            <v>-</v>
          </cell>
          <cell r="BY159">
            <v>918</v>
          </cell>
          <cell r="BZ159" t="str">
            <v>-</v>
          </cell>
          <cell r="CA159">
            <v>134627766</v>
          </cell>
          <cell r="CB159" t="str">
            <v>-</v>
          </cell>
          <cell r="CC159">
            <v>660</v>
          </cell>
          <cell r="CD159" t="str">
            <v>-</v>
          </cell>
          <cell r="CE159">
            <v>387</v>
          </cell>
          <cell r="CF159" t="str">
            <v>-</v>
          </cell>
          <cell r="CG159">
            <v>0</v>
          </cell>
          <cell r="CH159" t="str">
            <v>-</v>
          </cell>
          <cell r="CI159">
            <v>87</v>
          </cell>
          <cell r="CJ159" t="str">
            <v>-</v>
          </cell>
          <cell r="CK159">
            <v>8</v>
          </cell>
          <cell r="CL159" t="str">
            <v>-</v>
          </cell>
          <cell r="CM159">
            <v>23953079</v>
          </cell>
          <cell r="CN159" t="str">
            <v>-</v>
          </cell>
          <cell r="CO159">
            <v>158580845</v>
          </cell>
          <cell r="CP159" t="str">
            <v>-</v>
          </cell>
          <cell r="CQ159">
            <v>0</v>
          </cell>
          <cell r="CR159" t="str">
            <v>-</v>
          </cell>
          <cell r="CS159">
            <v>-3</v>
          </cell>
          <cell r="CT159" t="str">
            <v>-</v>
          </cell>
          <cell r="CU159">
            <v>336</v>
          </cell>
          <cell r="CV159">
            <v>300</v>
          </cell>
          <cell r="CW159">
            <v>268</v>
          </cell>
          <cell r="CX159">
            <v>238</v>
          </cell>
          <cell r="CY159">
            <v>132</v>
          </cell>
          <cell r="CZ159">
            <v>112</v>
          </cell>
          <cell r="DA159">
            <v>143</v>
          </cell>
          <cell r="DB159">
            <v>141</v>
          </cell>
          <cell r="DC159">
            <v>85</v>
          </cell>
          <cell r="DD159">
            <v>105</v>
          </cell>
          <cell r="DE159">
            <v>103</v>
          </cell>
          <cell r="DF159">
            <v>99</v>
          </cell>
          <cell r="DG159">
            <v>331</v>
          </cell>
          <cell r="DH159">
            <v>345</v>
          </cell>
          <cell r="DI159">
            <v>73</v>
          </cell>
          <cell r="DJ159" t="str">
            <v>-</v>
          </cell>
          <cell r="DK159">
            <v>689</v>
          </cell>
          <cell r="DL159" t="str">
            <v>-</v>
          </cell>
          <cell r="DM159">
            <v>572</v>
          </cell>
          <cell r="DN159" t="str">
            <v>-</v>
          </cell>
          <cell r="DO159">
            <v>374</v>
          </cell>
          <cell r="DP159" t="str">
            <v>-</v>
          </cell>
          <cell r="DQ159">
            <v>0</v>
          </cell>
          <cell r="DR159" t="str">
            <v>-</v>
          </cell>
          <cell r="DS159">
            <v>84</v>
          </cell>
          <cell r="DT159" t="str">
            <v>-</v>
          </cell>
          <cell r="DU159">
            <v>8</v>
          </cell>
          <cell r="DV159" t="str">
            <v>-</v>
          </cell>
          <cell r="DW159">
            <v>0</v>
          </cell>
          <cell r="DX159" t="str">
            <v>-</v>
          </cell>
          <cell r="DY159">
            <v>104</v>
          </cell>
          <cell r="DZ159">
            <v>100</v>
          </cell>
          <cell r="EA159">
            <v>22</v>
          </cell>
          <cell r="EB159" t="str">
            <v>-</v>
          </cell>
          <cell r="EC159">
            <v>28.947368421052634</v>
          </cell>
          <cell r="ED159" t="str">
            <v>-</v>
          </cell>
          <cell r="EE159">
            <v>31</v>
          </cell>
          <cell r="EF159" t="str">
            <v>-</v>
          </cell>
          <cell r="EG159">
            <v>83</v>
          </cell>
        </row>
        <row r="160">
          <cell r="C160">
            <v>700000456</v>
          </cell>
          <cell r="D160" t="str">
            <v>Sector ACUARELA Yeimi</v>
          </cell>
          <cell r="E160">
            <v>2025</v>
          </cell>
          <cell r="F160">
            <v>202516</v>
          </cell>
          <cell r="G160">
            <v>2020</v>
          </cell>
          <cell r="H160">
            <v>2096</v>
          </cell>
          <cell r="I160">
            <v>686</v>
          </cell>
          <cell r="J160" t="str">
            <v>-</v>
          </cell>
          <cell r="K160">
            <v>-20</v>
          </cell>
          <cell r="L160">
            <v>8</v>
          </cell>
          <cell r="M160">
            <v>1189</v>
          </cell>
          <cell r="N160">
            <v>1247</v>
          </cell>
          <cell r="O160">
            <v>0</v>
          </cell>
          <cell r="P160" t="str">
            <v>-</v>
          </cell>
          <cell r="Q160">
            <v>3</v>
          </cell>
          <cell r="R160" t="str">
            <v>-</v>
          </cell>
          <cell r="S160">
            <v>21</v>
          </cell>
          <cell r="T160" t="str">
            <v>-</v>
          </cell>
          <cell r="U160">
            <v>1182</v>
          </cell>
          <cell r="V160" t="str">
            <v>-</v>
          </cell>
          <cell r="W160">
            <v>4</v>
          </cell>
          <cell r="X160" t="str">
            <v>-</v>
          </cell>
          <cell r="Y160" t="str">
            <v>-</v>
          </cell>
          <cell r="Z160" t="str">
            <v>-</v>
          </cell>
          <cell r="AA160">
            <v>957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>
            <v>637</v>
          </cell>
          <cell r="AH160" t="str">
            <v>-</v>
          </cell>
          <cell r="AI160" t="str">
            <v>-</v>
          </cell>
          <cell r="AJ160" t="str">
            <v>-</v>
          </cell>
          <cell r="AK160">
            <v>232</v>
          </cell>
          <cell r="AL160" t="str">
            <v>-</v>
          </cell>
          <cell r="AM160">
            <v>58.861386138613859</v>
          </cell>
          <cell r="AN160">
            <v>61.9</v>
          </cell>
          <cell r="AO160">
            <v>405</v>
          </cell>
          <cell r="AP160" t="str">
            <v>-</v>
          </cell>
          <cell r="AQ160">
            <v>420</v>
          </cell>
          <cell r="AR160" t="str">
            <v>-</v>
          </cell>
          <cell r="AS160">
            <v>0</v>
          </cell>
          <cell r="AT160" t="str">
            <v>-</v>
          </cell>
          <cell r="AU160">
            <v>118</v>
          </cell>
          <cell r="AV160" t="str">
            <v>-</v>
          </cell>
          <cell r="AW160">
            <v>14</v>
          </cell>
          <cell r="AX160" t="str">
            <v>-</v>
          </cell>
          <cell r="AY160" t="str">
            <v>-</v>
          </cell>
          <cell r="AZ160" t="str">
            <v>-</v>
          </cell>
          <cell r="BA160">
            <v>1057</v>
          </cell>
          <cell r="BB160">
            <v>1102</v>
          </cell>
          <cell r="BC160">
            <v>52.32673267326733</v>
          </cell>
          <cell r="BD160">
            <v>54.7</v>
          </cell>
          <cell r="BE160" t="str">
            <v>-</v>
          </cell>
          <cell r="BF160" t="str">
            <v>-</v>
          </cell>
          <cell r="BG160">
            <v>472997.05</v>
          </cell>
          <cell r="BH160">
            <v>486781</v>
          </cell>
          <cell r="BI160">
            <v>562393488</v>
          </cell>
          <cell r="BJ160">
            <v>607015641</v>
          </cell>
          <cell r="BK160">
            <v>558514028</v>
          </cell>
          <cell r="BL160" t="str">
            <v>-</v>
          </cell>
          <cell r="BM160">
            <v>3879460</v>
          </cell>
          <cell r="BN160" t="str">
            <v>-</v>
          </cell>
          <cell r="BO160">
            <v>399631629</v>
          </cell>
          <cell r="BP160" t="str">
            <v>-</v>
          </cell>
          <cell r="BQ160">
            <v>3879460</v>
          </cell>
          <cell r="BR160" t="str">
            <v>-</v>
          </cell>
          <cell r="BS160">
            <v>1013</v>
          </cell>
          <cell r="BT160" t="str">
            <v>-</v>
          </cell>
          <cell r="BU160">
            <v>395752169</v>
          </cell>
          <cell r="BV160" t="str">
            <v>-</v>
          </cell>
          <cell r="BW160">
            <v>833</v>
          </cell>
          <cell r="BX160" t="str">
            <v>-</v>
          </cell>
          <cell r="BY160">
            <v>748</v>
          </cell>
          <cell r="BZ160" t="str">
            <v>-</v>
          </cell>
          <cell r="CA160">
            <v>138970966</v>
          </cell>
          <cell r="CB160" t="str">
            <v>-</v>
          </cell>
          <cell r="CC160">
            <v>816</v>
          </cell>
          <cell r="CD160" t="str">
            <v>-</v>
          </cell>
          <cell r="CE160">
            <v>560</v>
          </cell>
          <cell r="CF160" t="str">
            <v>-</v>
          </cell>
          <cell r="CG160">
            <v>0</v>
          </cell>
          <cell r="CH160" t="str">
            <v>-</v>
          </cell>
          <cell r="CI160">
            <v>122</v>
          </cell>
          <cell r="CJ160" t="str">
            <v>-</v>
          </cell>
          <cell r="CK160">
            <v>15</v>
          </cell>
          <cell r="CL160" t="str">
            <v>-</v>
          </cell>
          <cell r="CM160">
            <v>23790893</v>
          </cell>
          <cell r="CN160" t="str">
            <v>-</v>
          </cell>
          <cell r="CO160">
            <v>162761859</v>
          </cell>
          <cell r="CP160" t="str">
            <v>-</v>
          </cell>
          <cell r="CQ160">
            <v>0</v>
          </cell>
          <cell r="CR160" t="str">
            <v>-</v>
          </cell>
          <cell r="CS160">
            <v>-27</v>
          </cell>
          <cell r="CT160" t="str">
            <v>-</v>
          </cell>
          <cell r="CU160">
            <v>378</v>
          </cell>
          <cell r="CV160">
            <v>364</v>
          </cell>
          <cell r="CW160">
            <v>304</v>
          </cell>
          <cell r="CX160">
            <v>283</v>
          </cell>
          <cell r="CY160">
            <v>149</v>
          </cell>
          <cell r="CZ160">
            <v>138</v>
          </cell>
          <cell r="DA160">
            <v>102</v>
          </cell>
          <cell r="DB160">
            <v>105</v>
          </cell>
          <cell r="DC160">
            <v>75</v>
          </cell>
          <cell r="DD160">
            <v>87</v>
          </cell>
          <cell r="DE160">
            <v>64</v>
          </cell>
          <cell r="DF160">
            <v>69</v>
          </cell>
          <cell r="DG160">
            <v>241</v>
          </cell>
          <cell r="DH160">
            <v>261</v>
          </cell>
          <cell r="DI160">
            <v>24</v>
          </cell>
          <cell r="DJ160" t="str">
            <v>-</v>
          </cell>
          <cell r="DK160">
            <v>591</v>
          </cell>
          <cell r="DL160" t="str">
            <v>-</v>
          </cell>
          <cell r="DM160">
            <v>743</v>
          </cell>
          <cell r="DN160" t="str">
            <v>-</v>
          </cell>
          <cell r="DO160">
            <v>550</v>
          </cell>
          <cell r="DP160" t="str">
            <v>-</v>
          </cell>
          <cell r="DQ160">
            <v>0</v>
          </cell>
          <cell r="DR160" t="str">
            <v>-</v>
          </cell>
          <cell r="DS160">
            <v>122</v>
          </cell>
          <cell r="DT160" t="str">
            <v>-</v>
          </cell>
          <cell r="DU160">
            <v>14</v>
          </cell>
          <cell r="DV160" t="str">
            <v>-</v>
          </cell>
          <cell r="DW160">
            <v>0</v>
          </cell>
          <cell r="DX160" t="str">
            <v>-</v>
          </cell>
          <cell r="DY160">
            <v>37</v>
          </cell>
          <cell r="DZ160">
            <v>69</v>
          </cell>
          <cell r="EA160">
            <v>21</v>
          </cell>
          <cell r="EB160" t="str">
            <v>-</v>
          </cell>
          <cell r="EC160">
            <v>47.727272727272727</v>
          </cell>
          <cell r="ED160" t="str">
            <v>-</v>
          </cell>
          <cell r="EE160">
            <v>13</v>
          </cell>
          <cell r="EF160" t="str">
            <v>-</v>
          </cell>
          <cell r="EG160">
            <v>95</v>
          </cell>
        </row>
        <row r="161">
          <cell r="C161">
            <v>700000457</v>
          </cell>
          <cell r="D161" t="str">
            <v>Sector PINCEL Iliana</v>
          </cell>
          <cell r="E161">
            <v>2025</v>
          </cell>
          <cell r="F161">
            <v>202516</v>
          </cell>
          <cell r="G161">
            <v>1605</v>
          </cell>
          <cell r="H161">
            <v>1725</v>
          </cell>
          <cell r="I161">
            <v>556</v>
          </cell>
          <cell r="J161" t="str">
            <v>-</v>
          </cell>
          <cell r="K161">
            <v>27</v>
          </cell>
          <cell r="L161">
            <v>8</v>
          </cell>
          <cell r="M161">
            <v>979</v>
          </cell>
          <cell r="N161">
            <v>985</v>
          </cell>
          <cell r="O161">
            <v>0</v>
          </cell>
          <cell r="P161" t="str">
            <v>-</v>
          </cell>
          <cell r="Q161">
            <v>4</v>
          </cell>
          <cell r="R161" t="str">
            <v>-</v>
          </cell>
          <cell r="S161">
            <v>18</v>
          </cell>
          <cell r="T161" t="str">
            <v>-</v>
          </cell>
          <cell r="U161">
            <v>971</v>
          </cell>
          <cell r="V161" t="str">
            <v>-</v>
          </cell>
          <cell r="W161">
            <v>4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798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525</v>
          </cell>
          <cell r="AH161" t="str">
            <v>-</v>
          </cell>
          <cell r="AI161" t="str">
            <v>-</v>
          </cell>
          <cell r="AJ161" t="str">
            <v>-</v>
          </cell>
          <cell r="AK161">
            <v>181</v>
          </cell>
          <cell r="AL161" t="str">
            <v>-</v>
          </cell>
          <cell r="AM161">
            <v>60.996884735202492</v>
          </cell>
          <cell r="AN161">
            <v>62.2</v>
          </cell>
          <cell r="AO161">
            <v>344</v>
          </cell>
          <cell r="AP161" t="str">
            <v>-</v>
          </cell>
          <cell r="AQ161">
            <v>359</v>
          </cell>
          <cell r="AR161" t="str">
            <v>-</v>
          </cell>
          <cell r="AS161">
            <v>0</v>
          </cell>
          <cell r="AT161" t="str">
            <v>-</v>
          </cell>
          <cell r="AU161">
            <v>81</v>
          </cell>
          <cell r="AV161" t="str">
            <v>-</v>
          </cell>
          <cell r="AW161">
            <v>14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868</v>
          </cell>
          <cell r="BB161">
            <v>869</v>
          </cell>
          <cell r="BC161">
            <v>54.0809968847352</v>
          </cell>
          <cell r="BD161">
            <v>54.9</v>
          </cell>
          <cell r="BE161" t="str">
            <v>-</v>
          </cell>
          <cell r="BF161" t="str">
            <v>-</v>
          </cell>
          <cell r="BG161">
            <v>461570.34</v>
          </cell>
          <cell r="BH161">
            <v>524931</v>
          </cell>
          <cell r="BI161">
            <v>451877363.10000002</v>
          </cell>
          <cell r="BJ161">
            <v>517056654</v>
          </cell>
          <cell r="BK161">
            <v>448523344</v>
          </cell>
          <cell r="BL161" t="str">
            <v>-</v>
          </cell>
          <cell r="BM161">
            <v>3354019.1</v>
          </cell>
          <cell r="BN161" t="str">
            <v>-</v>
          </cell>
          <cell r="BO161">
            <v>297919042.10000002</v>
          </cell>
          <cell r="BP161" t="str">
            <v>-</v>
          </cell>
          <cell r="BQ161">
            <v>3354019.1</v>
          </cell>
          <cell r="BR161" t="str">
            <v>-</v>
          </cell>
          <cell r="BS161">
            <v>811</v>
          </cell>
          <cell r="BT161" t="str">
            <v>-</v>
          </cell>
          <cell r="BU161">
            <v>294565023</v>
          </cell>
          <cell r="BV161" t="str">
            <v>-</v>
          </cell>
          <cell r="BW161">
            <v>736</v>
          </cell>
          <cell r="BX161" t="str">
            <v>-</v>
          </cell>
          <cell r="BY161">
            <v>497</v>
          </cell>
          <cell r="BZ161" t="str">
            <v>-</v>
          </cell>
          <cell r="CA161">
            <v>131973206</v>
          </cell>
          <cell r="CB161" t="str">
            <v>-</v>
          </cell>
          <cell r="CC161">
            <v>694</v>
          </cell>
          <cell r="CD161" t="str">
            <v>-</v>
          </cell>
          <cell r="CE161">
            <v>486</v>
          </cell>
          <cell r="CF161" t="str">
            <v>-</v>
          </cell>
          <cell r="CG161">
            <v>0</v>
          </cell>
          <cell r="CH161" t="str">
            <v>-</v>
          </cell>
          <cell r="CI161">
            <v>84</v>
          </cell>
          <cell r="CJ161" t="str">
            <v>-</v>
          </cell>
          <cell r="CK161">
            <v>14</v>
          </cell>
          <cell r="CL161" t="str">
            <v>-</v>
          </cell>
          <cell r="CM161">
            <v>21985115</v>
          </cell>
          <cell r="CN161" t="str">
            <v>-</v>
          </cell>
          <cell r="CO161">
            <v>153958321</v>
          </cell>
          <cell r="CP161" t="str">
            <v>-</v>
          </cell>
          <cell r="CQ161">
            <v>0</v>
          </cell>
          <cell r="CR161" t="str">
            <v>-</v>
          </cell>
          <cell r="CS161">
            <v>5</v>
          </cell>
          <cell r="CT161" t="str">
            <v>-</v>
          </cell>
          <cell r="CU161">
            <v>339</v>
          </cell>
          <cell r="CV161">
            <v>320</v>
          </cell>
          <cell r="CW161">
            <v>181</v>
          </cell>
          <cell r="CX161">
            <v>205</v>
          </cell>
          <cell r="CY161">
            <v>106</v>
          </cell>
          <cell r="CZ161">
            <v>98</v>
          </cell>
          <cell r="DA161">
            <v>74</v>
          </cell>
          <cell r="DB161">
            <v>66</v>
          </cell>
          <cell r="DC161">
            <v>50</v>
          </cell>
          <cell r="DD161">
            <v>50</v>
          </cell>
          <cell r="DE161">
            <v>46</v>
          </cell>
          <cell r="DF161">
            <v>47</v>
          </cell>
          <cell r="DG161">
            <v>170</v>
          </cell>
          <cell r="DH161">
            <v>163</v>
          </cell>
          <cell r="DI161">
            <v>32</v>
          </cell>
          <cell r="DJ161" t="str">
            <v>-</v>
          </cell>
          <cell r="DK161">
            <v>406</v>
          </cell>
          <cell r="DL161" t="str">
            <v>-</v>
          </cell>
          <cell r="DM161">
            <v>643</v>
          </cell>
          <cell r="DN161" t="str">
            <v>-</v>
          </cell>
          <cell r="DO161">
            <v>458</v>
          </cell>
          <cell r="DP161" t="str">
            <v>-</v>
          </cell>
          <cell r="DQ161">
            <v>0</v>
          </cell>
          <cell r="DR161" t="str">
            <v>-</v>
          </cell>
          <cell r="DS161">
            <v>84</v>
          </cell>
          <cell r="DT161" t="str">
            <v>-</v>
          </cell>
          <cell r="DU161">
            <v>14</v>
          </cell>
          <cell r="DV161" t="str">
            <v>-</v>
          </cell>
          <cell r="DW161">
            <v>0</v>
          </cell>
          <cell r="DX161" t="str">
            <v>-</v>
          </cell>
          <cell r="DY161">
            <v>51</v>
          </cell>
          <cell r="DZ161">
            <v>49</v>
          </cell>
          <cell r="EA161">
            <v>10</v>
          </cell>
          <cell r="EB161" t="str">
            <v>-</v>
          </cell>
          <cell r="EC161">
            <v>32.258064516129032</v>
          </cell>
          <cell r="ED161" t="str">
            <v>-</v>
          </cell>
          <cell r="EE161">
            <v>19</v>
          </cell>
          <cell r="EF161" t="str">
            <v>-</v>
          </cell>
          <cell r="EG161">
            <v>60</v>
          </cell>
        </row>
        <row r="162">
          <cell r="C162">
            <v>700000458</v>
          </cell>
          <cell r="D162" t="str">
            <v>Sector LIENZO Ángela</v>
          </cell>
          <cell r="E162">
            <v>2025</v>
          </cell>
          <cell r="F162">
            <v>202516</v>
          </cell>
          <cell r="G162">
            <v>1378</v>
          </cell>
          <cell r="H162">
            <v>1554</v>
          </cell>
          <cell r="I162">
            <v>565</v>
          </cell>
          <cell r="J162" t="str">
            <v>-</v>
          </cell>
          <cell r="K162">
            <v>15</v>
          </cell>
          <cell r="L162">
            <v>9</v>
          </cell>
          <cell r="M162">
            <v>900</v>
          </cell>
          <cell r="N162">
            <v>871</v>
          </cell>
          <cell r="O162">
            <v>0</v>
          </cell>
          <cell r="P162" t="str">
            <v>-</v>
          </cell>
          <cell r="Q162">
            <v>4</v>
          </cell>
          <cell r="R162" t="str">
            <v>-</v>
          </cell>
          <cell r="S162">
            <v>6</v>
          </cell>
          <cell r="T162" t="str">
            <v>-</v>
          </cell>
          <cell r="U162">
            <v>895</v>
          </cell>
          <cell r="V162" t="str">
            <v>-</v>
          </cell>
          <cell r="W162">
            <v>1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737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>
            <v>426</v>
          </cell>
          <cell r="AH162" t="str">
            <v>-</v>
          </cell>
          <cell r="AI162" t="str">
            <v>-</v>
          </cell>
          <cell r="AJ162" t="str">
            <v>-</v>
          </cell>
          <cell r="AK162">
            <v>163</v>
          </cell>
          <cell r="AL162" t="str">
            <v>-</v>
          </cell>
          <cell r="AM162">
            <v>65.312046444121918</v>
          </cell>
          <cell r="AN162">
            <v>63.5</v>
          </cell>
          <cell r="AO162">
            <v>263</v>
          </cell>
          <cell r="AP162" t="str">
            <v>-</v>
          </cell>
          <cell r="AQ162">
            <v>372</v>
          </cell>
          <cell r="AR162" t="str">
            <v>-</v>
          </cell>
          <cell r="AS162">
            <v>0</v>
          </cell>
          <cell r="AT162" t="str">
            <v>-</v>
          </cell>
          <cell r="AU162">
            <v>92</v>
          </cell>
          <cell r="AV162" t="str">
            <v>-</v>
          </cell>
          <cell r="AW162">
            <v>10</v>
          </cell>
          <cell r="AX162" t="str">
            <v>-</v>
          </cell>
          <cell r="AY162" t="str">
            <v>-</v>
          </cell>
          <cell r="AZ162" t="str">
            <v>-</v>
          </cell>
          <cell r="BA162">
            <v>798</v>
          </cell>
          <cell r="BB162">
            <v>754</v>
          </cell>
          <cell r="BC162">
            <v>57.910014513788099</v>
          </cell>
          <cell r="BD162">
            <v>55</v>
          </cell>
          <cell r="BE162" t="str">
            <v>-</v>
          </cell>
          <cell r="BF162" t="str">
            <v>-</v>
          </cell>
          <cell r="BG162">
            <v>450444.86</v>
          </cell>
          <cell r="BH162">
            <v>524071</v>
          </cell>
          <cell r="BI162">
            <v>405400376</v>
          </cell>
          <cell r="BJ162">
            <v>456465463</v>
          </cell>
          <cell r="BK162">
            <v>403781122</v>
          </cell>
          <cell r="BL162" t="str">
            <v>-</v>
          </cell>
          <cell r="BM162">
            <v>1619254</v>
          </cell>
          <cell r="BN162" t="str">
            <v>-</v>
          </cell>
          <cell r="BO162">
            <v>264776861</v>
          </cell>
          <cell r="BP162" t="str">
            <v>-</v>
          </cell>
          <cell r="BQ162">
            <v>1619254</v>
          </cell>
          <cell r="BR162" t="str">
            <v>-</v>
          </cell>
          <cell r="BS162">
            <v>755</v>
          </cell>
          <cell r="BT162" t="str">
            <v>-</v>
          </cell>
          <cell r="BU162">
            <v>263157607</v>
          </cell>
          <cell r="BV162" t="str">
            <v>-</v>
          </cell>
          <cell r="BW162">
            <v>668</v>
          </cell>
          <cell r="BX162" t="str">
            <v>-</v>
          </cell>
          <cell r="BY162">
            <v>416</v>
          </cell>
          <cell r="BZ162" t="str">
            <v>-</v>
          </cell>
          <cell r="CA162">
            <v>122693939</v>
          </cell>
          <cell r="CB162" t="str">
            <v>-</v>
          </cell>
          <cell r="CC162">
            <v>549</v>
          </cell>
          <cell r="CD162" t="str">
            <v>-</v>
          </cell>
          <cell r="CE162">
            <v>479</v>
          </cell>
          <cell r="CF162" t="str">
            <v>-</v>
          </cell>
          <cell r="CG162">
            <v>0</v>
          </cell>
          <cell r="CH162" t="str">
            <v>-</v>
          </cell>
          <cell r="CI162">
            <v>98</v>
          </cell>
          <cell r="CJ162" t="str">
            <v>-</v>
          </cell>
          <cell r="CK162">
            <v>10</v>
          </cell>
          <cell r="CL162" t="str">
            <v>-</v>
          </cell>
          <cell r="CM162">
            <v>17929576</v>
          </cell>
          <cell r="CN162" t="str">
            <v>-</v>
          </cell>
          <cell r="CO162">
            <v>140623515</v>
          </cell>
          <cell r="CP162" t="str">
            <v>-</v>
          </cell>
          <cell r="CQ162">
            <v>0</v>
          </cell>
          <cell r="CR162" t="str">
            <v>-</v>
          </cell>
          <cell r="CS162">
            <v>-30</v>
          </cell>
          <cell r="CT162" t="str">
            <v>-</v>
          </cell>
          <cell r="CU162">
            <v>244</v>
          </cell>
          <cell r="CV162">
            <v>258</v>
          </cell>
          <cell r="CW162">
            <v>157</v>
          </cell>
          <cell r="CX162">
            <v>179</v>
          </cell>
          <cell r="CY162">
            <v>77</v>
          </cell>
          <cell r="CZ162">
            <v>84</v>
          </cell>
          <cell r="DA162">
            <v>54</v>
          </cell>
          <cell r="DB162">
            <v>54</v>
          </cell>
          <cell r="DC162">
            <v>51</v>
          </cell>
          <cell r="DD162">
            <v>53</v>
          </cell>
          <cell r="DE162">
            <v>69</v>
          </cell>
          <cell r="DF162">
            <v>68</v>
          </cell>
          <cell r="DG162">
            <v>174</v>
          </cell>
          <cell r="DH162">
            <v>175</v>
          </cell>
          <cell r="DI162">
            <v>22</v>
          </cell>
          <cell r="DJ162" t="str">
            <v>-</v>
          </cell>
          <cell r="DK162">
            <v>336</v>
          </cell>
          <cell r="DL162" t="str">
            <v>-</v>
          </cell>
          <cell r="DM162">
            <v>477</v>
          </cell>
          <cell r="DN162" t="str">
            <v>-</v>
          </cell>
          <cell r="DO162">
            <v>460</v>
          </cell>
          <cell r="DP162" t="str">
            <v>-</v>
          </cell>
          <cell r="DQ162">
            <v>0</v>
          </cell>
          <cell r="DR162" t="str">
            <v>-</v>
          </cell>
          <cell r="DS162">
            <v>95</v>
          </cell>
          <cell r="DT162" t="str">
            <v>-</v>
          </cell>
          <cell r="DU162">
            <v>10</v>
          </cell>
          <cell r="DV162" t="str">
            <v>-</v>
          </cell>
          <cell r="DW162">
            <v>0</v>
          </cell>
          <cell r="DX162" t="str">
            <v>-</v>
          </cell>
          <cell r="DY162">
            <v>40</v>
          </cell>
          <cell r="DZ162">
            <v>56</v>
          </cell>
          <cell r="EA162">
            <v>19</v>
          </cell>
          <cell r="EB162" t="str">
            <v>-</v>
          </cell>
          <cell r="EC162">
            <v>52.777777777777779</v>
          </cell>
          <cell r="ED162" t="str">
            <v>-</v>
          </cell>
          <cell r="EE162">
            <v>18</v>
          </cell>
          <cell r="EF162" t="str">
            <v>-</v>
          </cell>
          <cell r="EG162">
            <v>62</v>
          </cell>
        </row>
        <row r="163">
          <cell r="C163">
            <v>700000459</v>
          </cell>
          <cell r="D163" t="str">
            <v>SECTOR MATICES CLERY</v>
          </cell>
          <cell r="E163">
            <v>2025</v>
          </cell>
          <cell r="F163">
            <v>202516</v>
          </cell>
          <cell r="G163">
            <v>1097</v>
          </cell>
          <cell r="H163">
            <v>1062</v>
          </cell>
          <cell r="I163">
            <v>379</v>
          </cell>
          <cell r="J163" t="str">
            <v>-</v>
          </cell>
          <cell r="K163">
            <v>-11</v>
          </cell>
          <cell r="L163">
            <v>9</v>
          </cell>
          <cell r="M163">
            <v>631</v>
          </cell>
          <cell r="N163">
            <v>702</v>
          </cell>
          <cell r="O163">
            <v>0</v>
          </cell>
          <cell r="P163" t="str">
            <v>-</v>
          </cell>
          <cell r="Q163">
            <v>0</v>
          </cell>
          <cell r="R163" t="str">
            <v>-</v>
          </cell>
          <cell r="S163">
            <v>2</v>
          </cell>
          <cell r="T163" t="str">
            <v>-</v>
          </cell>
          <cell r="U163">
            <v>631</v>
          </cell>
          <cell r="V163" t="str">
            <v>-</v>
          </cell>
          <cell r="W163">
            <v>0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480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>
            <v>338</v>
          </cell>
          <cell r="AH163" t="str">
            <v>-</v>
          </cell>
          <cell r="AI163" t="str">
            <v>-</v>
          </cell>
          <cell r="AJ163" t="str">
            <v>-</v>
          </cell>
          <cell r="AK163">
            <v>151</v>
          </cell>
          <cell r="AL163" t="str">
            <v>-</v>
          </cell>
          <cell r="AM163">
            <v>57.520510483135823</v>
          </cell>
          <cell r="AN163">
            <v>62.8</v>
          </cell>
          <cell r="AO163">
            <v>187</v>
          </cell>
          <cell r="AP163" t="str">
            <v>-</v>
          </cell>
          <cell r="AQ163">
            <v>223</v>
          </cell>
          <cell r="AR163" t="str">
            <v>-</v>
          </cell>
          <cell r="AS163">
            <v>0</v>
          </cell>
          <cell r="AT163" t="str">
            <v>-</v>
          </cell>
          <cell r="AU163">
            <v>64</v>
          </cell>
          <cell r="AV163" t="str">
            <v>-</v>
          </cell>
          <cell r="AW163">
            <v>6</v>
          </cell>
          <cell r="AX163" t="str">
            <v>-</v>
          </cell>
          <cell r="AY163" t="str">
            <v>-</v>
          </cell>
          <cell r="AZ163" t="str">
            <v>-</v>
          </cell>
          <cell r="BA163">
            <v>545</v>
          </cell>
          <cell r="BB163">
            <v>595</v>
          </cell>
          <cell r="BC163">
            <v>49.680948040109392</v>
          </cell>
          <cell r="BD163">
            <v>53.2</v>
          </cell>
          <cell r="BE163" t="str">
            <v>-</v>
          </cell>
          <cell r="BF163" t="str">
            <v>-</v>
          </cell>
          <cell r="BG163">
            <v>436399.29</v>
          </cell>
          <cell r="BH163">
            <v>474264</v>
          </cell>
          <cell r="BI163">
            <v>275367951.5</v>
          </cell>
          <cell r="BJ163">
            <v>332932987</v>
          </cell>
          <cell r="BK163">
            <v>275112869</v>
          </cell>
          <cell r="BL163" t="str">
            <v>-</v>
          </cell>
          <cell r="BM163">
            <v>255082.5</v>
          </cell>
          <cell r="BN163" t="str">
            <v>-</v>
          </cell>
          <cell r="BO163">
            <v>167762442.5</v>
          </cell>
          <cell r="BP163" t="str">
            <v>-</v>
          </cell>
          <cell r="BQ163">
            <v>255082.5</v>
          </cell>
          <cell r="BR163" t="str">
            <v>-</v>
          </cell>
          <cell r="BS163">
            <v>492</v>
          </cell>
          <cell r="BT163" t="str">
            <v>-</v>
          </cell>
          <cell r="BU163">
            <v>167507360</v>
          </cell>
          <cell r="BV163" t="str">
            <v>-</v>
          </cell>
          <cell r="BW163">
            <v>510</v>
          </cell>
          <cell r="BX163" t="str">
            <v>-</v>
          </cell>
          <cell r="BY163">
            <v>430</v>
          </cell>
          <cell r="BZ163" t="str">
            <v>-</v>
          </cell>
          <cell r="CA163">
            <v>94430119</v>
          </cell>
          <cell r="CB163" t="str">
            <v>-</v>
          </cell>
          <cell r="CC163">
            <v>404</v>
          </cell>
          <cell r="CD163" t="str">
            <v>-</v>
          </cell>
          <cell r="CE163">
            <v>315</v>
          </cell>
          <cell r="CF163" t="str">
            <v>-</v>
          </cell>
          <cell r="CG163">
            <v>0</v>
          </cell>
          <cell r="CH163" t="str">
            <v>-</v>
          </cell>
          <cell r="CI163">
            <v>70</v>
          </cell>
          <cell r="CJ163" t="str">
            <v>-</v>
          </cell>
          <cell r="CK163">
            <v>7</v>
          </cell>
          <cell r="CL163" t="str">
            <v>-</v>
          </cell>
          <cell r="CM163">
            <v>13175390</v>
          </cell>
          <cell r="CN163" t="str">
            <v>-</v>
          </cell>
          <cell r="CO163">
            <v>107605509</v>
          </cell>
          <cell r="CP163" t="str">
            <v>-</v>
          </cell>
          <cell r="CQ163">
            <v>0</v>
          </cell>
          <cell r="CR163" t="str">
            <v>-</v>
          </cell>
          <cell r="CS163">
            <v>4</v>
          </cell>
          <cell r="CT163" t="str">
            <v>-</v>
          </cell>
          <cell r="CU163">
            <v>238</v>
          </cell>
          <cell r="CV163">
            <v>205</v>
          </cell>
          <cell r="CW163">
            <v>153</v>
          </cell>
          <cell r="CX163">
            <v>145</v>
          </cell>
          <cell r="CY163">
            <v>75</v>
          </cell>
          <cell r="CZ163">
            <v>67</v>
          </cell>
          <cell r="DA163">
            <v>64</v>
          </cell>
          <cell r="DB163">
            <v>64</v>
          </cell>
          <cell r="DC163">
            <v>33</v>
          </cell>
          <cell r="DD163">
            <v>35</v>
          </cell>
          <cell r="DE163">
            <v>32</v>
          </cell>
          <cell r="DF163">
            <v>31</v>
          </cell>
          <cell r="DG163">
            <v>129</v>
          </cell>
          <cell r="DH163">
            <v>130</v>
          </cell>
          <cell r="DI163">
            <v>29</v>
          </cell>
          <cell r="DJ163" t="str">
            <v>-</v>
          </cell>
          <cell r="DK163">
            <v>350</v>
          </cell>
          <cell r="DL163" t="str">
            <v>-</v>
          </cell>
          <cell r="DM163">
            <v>368</v>
          </cell>
          <cell r="DN163" t="str">
            <v>-</v>
          </cell>
          <cell r="DO163">
            <v>303</v>
          </cell>
          <cell r="DP163" t="str">
            <v>-</v>
          </cell>
          <cell r="DQ163">
            <v>0</v>
          </cell>
          <cell r="DR163" t="str">
            <v>-</v>
          </cell>
          <cell r="DS163">
            <v>69</v>
          </cell>
          <cell r="DT163" t="str">
            <v>-</v>
          </cell>
          <cell r="DU163">
            <v>7</v>
          </cell>
          <cell r="DV163" t="str">
            <v>-</v>
          </cell>
          <cell r="DW163">
            <v>0</v>
          </cell>
          <cell r="DX163" t="str">
            <v>-</v>
          </cell>
          <cell r="DY163">
            <v>37</v>
          </cell>
          <cell r="DZ163">
            <v>59</v>
          </cell>
          <cell r="EA163">
            <v>25</v>
          </cell>
          <cell r="EB163" t="str">
            <v>-</v>
          </cell>
          <cell r="EC163">
            <v>54.347826086956516</v>
          </cell>
          <cell r="ED163" t="str">
            <v>-</v>
          </cell>
          <cell r="EE163">
            <v>8</v>
          </cell>
          <cell r="EF163" t="str">
            <v>-</v>
          </cell>
          <cell r="EG163">
            <v>49</v>
          </cell>
        </row>
        <row r="164">
          <cell r="C164">
            <v>700000460</v>
          </cell>
          <cell r="D164" t="str">
            <v>SECTOR GUACARI SANDRA</v>
          </cell>
          <cell r="E164">
            <v>2025</v>
          </cell>
          <cell r="F164">
            <v>202516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 t="str">
            <v>-</v>
          </cell>
          <cell r="BB164" t="str">
            <v>-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 t="str">
            <v>-</v>
          </cell>
          <cell r="BQ164" t="str">
            <v>-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 t="str">
            <v>-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 t="str">
            <v>-</v>
          </cell>
          <cell r="CS164" t="str">
            <v>-</v>
          </cell>
          <cell r="CT164" t="str">
            <v>-</v>
          </cell>
          <cell r="CU164" t="str">
            <v>-</v>
          </cell>
          <cell r="CV164" t="str">
            <v>-</v>
          </cell>
          <cell r="CW164" t="str">
            <v>-</v>
          </cell>
          <cell r="CX164" t="str">
            <v>-</v>
          </cell>
          <cell r="CY164" t="str">
            <v>-</v>
          </cell>
          <cell r="CZ164" t="str">
            <v>-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  <cell r="DZ164" t="str">
            <v>-</v>
          </cell>
          <cell r="EA164" t="str">
            <v>-</v>
          </cell>
          <cell r="EB164" t="str">
            <v>-</v>
          </cell>
          <cell r="EC164" t="str">
            <v>-</v>
          </cell>
          <cell r="ED164" t="str">
            <v>-</v>
          </cell>
          <cell r="EE164" t="str">
            <v>-</v>
          </cell>
          <cell r="EF164" t="str">
            <v>-</v>
          </cell>
          <cell r="EG164" t="str">
            <v>-</v>
          </cell>
        </row>
        <row r="165">
          <cell r="C165">
            <v>700000462</v>
          </cell>
          <cell r="D165" t="str">
            <v>SECTOR VIOLETA XIMENA</v>
          </cell>
          <cell r="E165">
            <v>2025</v>
          </cell>
          <cell r="F165">
            <v>202516</v>
          </cell>
          <cell r="G165">
            <v>1899</v>
          </cell>
          <cell r="H165">
            <v>1976</v>
          </cell>
          <cell r="I165">
            <v>670</v>
          </cell>
          <cell r="J165" t="str">
            <v>-</v>
          </cell>
          <cell r="K165">
            <v>-63</v>
          </cell>
          <cell r="L165">
            <v>9</v>
          </cell>
          <cell r="M165">
            <v>899</v>
          </cell>
          <cell r="N165">
            <v>1255</v>
          </cell>
          <cell r="O165">
            <v>0</v>
          </cell>
          <cell r="P165" t="str">
            <v>-</v>
          </cell>
          <cell r="Q165">
            <v>0</v>
          </cell>
          <cell r="R165" t="str">
            <v>-</v>
          </cell>
          <cell r="S165">
            <v>4</v>
          </cell>
          <cell r="T165" t="str">
            <v>-</v>
          </cell>
          <cell r="U165">
            <v>899</v>
          </cell>
          <cell r="V165" t="str">
            <v>-</v>
          </cell>
          <cell r="W165">
            <v>0</v>
          </cell>
          <cell r="X165" t="str">
            <v>-</v>
          </cell>
          <cell r="Y165" t="str">
            <v>-</v>
          </cell>
          <cell r="Z165" t="str">
            <v>-</v>
          </cell>
          <cell r="AA165">
            <v>740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>
            <v>446</v>
          </cell>
          <cell r="AH165" t="str">
            <v>-</v>
          </cell>
          <cell r="AI165" t="str">
            <v>-</v>
          </cell>
          <cell r="AJ165" t="str">
            <v>-</v>
          </cell>
          <cell r="AK165">
            <v>158</v>
          </cell>
          <cell r="AL165" t="str">
            <v>-</v>
          </cell>
          <cell r="AM165">
            <v>47.340705634544499</v>
          </cell>
          <cell r="AN165">
            <v>63.7</v>
          </cell>
          <cell r="AO165">
            <v>288</v>
          </cell>
          <cell r="AP165" t="str">
            <v>-</v>
          </cell>
          <cell r="AQ165">
            <v>336</v>
          </cell>
          <cell r="AR165" t="str">
            <v>-</v>
          </cell>
          <cell r="AS165">
            <v>0</v>
          </cell>
          <cell r="AT165" t="str">
            <v>-</v>
          </cell>
          <cell r="AU165">
            <v>91</v>
          </cell>
          <cell r="AV165" t="str">
            <v>-</v>
          </cell>
          <cell r="AW165">
            <v>25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808</v>
          </cell>
          <cell r="BB165">
            <v>1101</v>
          </cell>
          <cell r="BC165">
            <v>42.548709847288045</v>
          </cell>
          <cell r="BD165">
            <v>55.9</v>
          </cell>
          <cell r="BE165" t="str">
            <v>-</v>
          </cell>
          <cell r="BF165" t="str">
            <v>-</v>
          </cell>
          <cell r="BG165">
            <v>461897.21</v>
          </cell>
          <cell r="BH165">
            <v>502882</v>
          </cell>
          <cell r="BI165">
            <v>415245595</v>
          </cell>
          <cell r="BJ165">
            <v>631116635</v>
          </cell>
          <cell r="BK165">
            <v>414841170</v>
          </cell>
          <cell r="BL165" t="str">
            <v>-</v>
          </cell>
          <cell r="BM165">
            <v>404425</v>
          </cell>
          <cell r="BN165" t="str">
            <v>-</v>
          </cell>
          <cell r="BO165">
            <v>238994653</v>
          </cell>
          <cell r="BP165" t="str">
            <v>-</v>
          </cell>
          <cell r="BQ165">
            <v>404425</v>
          </cell>
          <cell r="BR165" t="str">
            <v>-</v>
          </cell>
          <cell r="BS165">
            <v>710</v>
          </cell>
          <cell r="BT165" t="str">
            <v>-</v>
          </cell>
          <cell r="BU165">
            <v>238590228</v>
          </cell>
          <cell r="BV165" t="str">
            <v>-</v>
          </cell>
          <cell r="BW165">
            <v>727</v>
          </cell>
          <cell r="BX165" t="str">
            <v>-</v>
          </cell>
          <cell r="BY165">
            <v>631</v>
          </cell>
          <cell r="BZ165" t="str">
            <v>-</v>
          </cell>
          <cell r="CA165">
            <v>157592036</v>
          </cell>
          <cell r="CB165" t="str">
            <v>-</v>
          </cell>
          <cell r="CC165">
            <v>823</v>
          </cell>
          <cell r="CD165" t="str">
            <v>-</v>
          </cell>
          <cell r="CE165">
            <v>549</v>
          </cell>
          <cell r="CF165" t="str">
            <v>-</v>
          </cell>
          <cell r="CG165">
            <v>0</v>
          </cell>
          <cell r="CH165" t="str">
            <v>-</v>
          </cell>
          <cell r="CI165">
            <v>120</v>
          </cell>
          <cell r="CJ165" t="str">
            <v>-</v>
          </cell>
          <cell r="CK165">
            <v>26</v>
          </cell>
          <cell r="CL165" t="str">
            <v>-</v>
          </cell>
          <cell r="CM165">
            <v>18658906</v>
          </cell>
          <cell r="CN165" t="str">
            <v>-</v>
          </cell>
          <cell r="CO165">
            <v>176250942</v>
          </cell>
          <cell r="CP165" t="str">
            <v>-</v>
          </cell>
          <cell r="CQ165">
            <v>0</v>
          </cell>
          <cell r="CR165" t="str">
            <v>-</v>
          </cell>
          <cell r="CS165">
            <v>-47</v>
          </cell>
          <cell r="CT165" t="str">
            <v>-</v>
          </cell>
          <cell r="CU165">
            <v>586</v>
          </cell>
          <cell r="CV165">
            <v>354</v>
          </cell>
          <cell r="CW165">
            <v>259</v>
          </cell>
          <cell r="CX165">
            <v>235</v>
          </cell>
          <cell r="CY165">
            <v>155</v>
          </cell>
          <cell r="CZ165">
            <v>118</v>
          </cell>
          <cell r="DA165">
            <v>116</v>
          </cell>
          <cell r="DB165">
            <v>95</v>
          </cell>
          <cell r="DC165">
            <v>69</v>
          </cell>
          <cell r="DD165">
            <v>65</v>
          </cell>
          <cell r="DE165">
            <v>65</v>
          </cell>
          <cell r="DF165">
            <v>65</v>
          </cell>
          <cell r="DG165">
            <v>250</v>
          </cell>
          <cell r="DH165">
            <v>225</v>
          </cell>
          <cell r="DI165">
            <v>13</v>
          </cell>
          <cell r="DJ165" t="str">
            <v>-</v>
          </cell>
          <cell r="DK165">
            <v>497</v>
          </cell>
          <cell r="DL165" t="str">
            <v>-</v>
          </cell>
          <cell r="DM165">
            <v>731</v>
          </cell>
          <cell r="DN165" t="str">
            <v>-</v>
          </cell>
          <cell r="DO165">
            <v>525</v>
          </cell>
          <cell r="DP165" t="str">
            <v>-</v>
          </cell>
          <cell r="DQ165">
            <v>0</v>
          </cell>
          <cell r="DR165" t="str">
            <v>-</v>
          </cell>
          <cell r="DS165">
            <v>119</v>
          </cell>
          <cell r="DT165" t="str">
            <v>-</v>
          </cell>
          <cell r="DU165">
            <v>26</v>
          </cell>
          <cell r="DV165" t="str">
            <v>-</v>
          </cell>
          <cell r="DW165">
            <v>0</v>
          </cell>
          <cell r="DX165" t="str">
            <v>-</v>
          </cell>
          <cell r="DY165">
            <v>25</v>
          </cell>
          <cell r="DZ165">
            <v>62</v>
          </cell>
          <cell r="EA165">
            <v>28</v>
          </cell>
          <cell r="EB165" t="str">
            <v>-</v>
          </cell>
          <cell r="EC165">
            <v>43.75</v>
          </cell>
          <cell r="ED165" t="str">
            <v>-</v>
          </cell>
          <cell r="EE165">
            <v>12</v>
          </cell>
          <cell r="EF165" t="str">
            <v>-</v>
          </cell>
          <cell r="EG165">
            <v>66</v>
          </cell>
        </row>
        <row r="166">
          <cell r="C166">
            <v>700000463</v>
          </cell>
          <cell r="D166" t="str">
            <v>SECTOR CORAJE LEIDY</v>
          </cell>
          <cell r="E166">
            <v>2025</v>
          </cell>
          <cell r="F166">
            <v>202516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 t="str">
            <v>-</v>
          </cell>
          <cell r="BB166" t="str">
            <v>-</v>
          </cell>
          <cell r="BC166" t="str">
            <v>-</v>
          </cell>
          <cell r="BD166" t="str">
            <v>-</v>
          </cell>
          <cell r="BE166" t="str">
            <v>-</v>
          </cell>
          <cell r="BF166" t="str">
            <v>-</v>
          </cell>
          <cell r="BG166" t="str">
            <v>-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 t="str">
            <v>-</v>
          </cell>
          <cell r="BO166" t="str">
            <v>-</v>
          </cell>
          <cell r="BP166" t="str">
            <v>-</v>
          </cell>
          <cell r="BQ166" t="str">
            <v>-</v>
          </cell>
          <cell r="BR166" t="str">
            <v>-</v>
          </cell>
          <cell r="BS166" t="str">
            <v>-</v>
          </cell>
          <cell r="BT166" t="str">
            <v>-</v>
          </cell>
          <cell r="BU166" t="str">
            <v>-</v>
          </cell>
          <cell r="BV166" t="str">
            <v>-</v>
          </cell>
          <cell r="BW166" t="str">
            <v>-</v>
          </cell>
          <cell r="BX166" t="str">
            <v>-</v>
          </cell>
          <cell r="BY166" t="str">
            <v>-</v>
          </cell>
          <cell r="BZ166" t="str">
            <v>-</v>
          </cell>
          <cell r="CA166" t="str">
            <v>-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 t="str">
            <v>-</v>
          </cell>
          <cell r="CN166" t="str">
            <v>-</v>
          </cell>
          <cell r="CO166" t="str">
            <v>-</v>
          </cell>
          <cell r="CP166" t="str">
            <v>-</v>
          </cell>
          <cell r="CQ166" t="str">
            <v>-</v>
          </cell>
          <cell r="CR166" t="str">
            <v>-</v>
          </cell>
          <cell r="CS166" t="str">
            <v>-</v>
          </cell>
          <cell r="CT166" t="str">
            <v>-</v>
          </cell>
          <cell r="CU166" t="str">
            <v>-</v>
          </cell>
          <cell r="CV166" t="str">
            <v>-</v>
          </cell>
          <cell r="CW166" t="str">
            <v>-</v>
          </cell>
          <cell r="CX166" t="str">
            <v>-</v>
          </cell>
          <cell r="CY166" t="str">
            <v>-</v>
          </cell>
          <cell r="CZ166" t="str">
            <v>-</v>
          </cell>
          <cell r="DA166" t="str">
            <v>-</v>
          </cell>
          <cell r="DB166" t="str">
            <v>-</v>
          </cell>
          <cell r="DC166" t="str">
            <v>-</v>
          </cell>
          <cell r="DD166" t="str">
            <v>-</v>
          </cell>
          <cell r="DE166" t="str">
            <v>-</v>
          </cell>
          <cell r="DF166" t="str">
            <v>-</v>
          </cell>
          <cell r="DG166" t="str">
            <v>-</v>
          </cell>
          <cell r="DH166" t="str">
            <v>-</v>
          </cell>
          <cell r="DI166" t="str">
            <v>-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 t="str">
            <v>-</v>
          </cell>
          <cell r="DX166" t="str">
            <v>-</v>
          </cell>
          <cell r="DY166" t="str">
            <v>-</v>
          </cell>
          <cell r="DZ166" t="str">
            <v>-</v>
          </cell>
          <cell r="EA166" t="str">
            <v>-</v>
          </cell>
          <cell r="EB166" t="str">
            <v>-</v>
          </cell>
          <cell r="EC166" t="str">
            <v>-</v>
          </cell>
          <cell r="ED166" t="str">
            <v>-</v>
          </cell>
          <cell r="EE166" t="str">
            <v>-</v>
          </cell>
          <cell r="EF166" t="str">
            <v>-</v>
          </cell>
          <cell r="EG166" t="str">
            <v>-</v>
          </cell>
        </row>
        <row r="167">
          <cell r="C167">
            <v>700000464</v>
          </cell>
          <cell r="D167" t="str">
            <v>SECTOR LIBERTAD</v>
          </cell>
          <cell r="E167">
            <v>2025</v>
          </cell>
          <cell r="F167">
            <v>202516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 t="str">
            <v>-</v>
          </cell>
          <cell r="BQ167" t="str">
            <v>-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 t="str">
            <v>-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 t="str">
            <v>-</v>
          </cell>
          <cell r="CS167" t="str">
            <v>-</v>
          </cell>
          <cell r="CT167" t="str">
            <v>-</v>
          </cell>
          <cell r="CU167" t="str">
            <v>-</v>
          </cell>
          <cell r="CV167" t="str">
            <v>-</v>
          </cell>
          <cell r="CW167" t="str">
            <v>-</v>
          </cell>
          <cell r="CX167" t="str">
            <v>-</v>
          </cell>
          <cell r="CY167" t="str">
            <v>-</v>
          </cell>
          <cell r="CZ167" t="str">
            <v>-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  <cell r="DZ167" t="str">
            <v>-</v>
          </cell>
          <cell r="EA167" t="str">
            <v>-</v>
          </cell>
          <cell r="EB167" t="str">
            <v>-</v>
          </cell>
          <cell r="EC167" t="str">
            <v>-</v>
          </cell>
          <cell r="ED167" t="str">
            <v>-</v>
          </cell>
          <cell r="EE167" t="str">
            <v>-</v>
          </cell>
          <cell r="EF167" t="str">
            <v>-</v>
          </cell>
          <cell r="EG167" t="str">
            <v>-</v>
          </cell>
        </row>
        <row r="168">
          <cell r="C168">
            <v>700000465</v>
          </cell>
          <cell r="D168" t="str">
            <v>SECTOR AVENTURA JOHANNA</v>
          </cell>
          <cell r="E168">
            <v>2025</v>
          </cell>
          <cell r="F168">
            <v>202516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  <cell r="BC168" t="str">
            <v>-</v>
          </cell>
          <cell r="BD168" t="str">
            <v>-</v>
          </cell>
          <cell r="BE168" t="str">
            <v>-</v>
          </cell>
          <cell r="BF168" t="str">
            <v>-</v>
          </cell>
          <cell r="BG168" t="str">
            <v>-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 t="str">
            <v>-</v>
          </cell>
          <cell r="BO168" t="str">
            <v>-</v>
          </cell>
          <cell r="BP168" t="str">
            <v>-</v>
          </cell>
          <cell r="BQ168" t="str">
            <v>-</v>
          </cell>
          <cell r="BR168" t="str">
            <v>-</v>
          </cell>
          <cell r="BS168" t="str">
            <v>-</v>
          </cell>
          <cell r="BT168" t="str">
            <v>-</v>
          </cell>
          <cell r="BU168" t="str">
            <v>-</v>
          </cell>
          <cell r="BV168" t="str">
            <v>-</v>
          </cell>
          <cell r="BW168" t="str">
            <v>-</v>
          </cell>
          <cell r="BX168" t="str">
            <v>-</v>
          </cell>
          <cell r="BY168" t="str">
            <v>-</v>
          </cell>
          <cell r="BZ168" t="str">
            <v>-</v>
          </cell>
          <cell r="CA168" t="str">
            <v>-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 t="str">
            <v>-</v>
          </cell>
          <cell r="CN168" t="str">
            <v>-</v>
          </cell>
          <cell r="CO168" t="str">
            <v>-</v>
          </cell>
          <cell r="CP168" t="str">
            <v>-</v>
          </cell>
          <cell r="CQ168" t="str">
            <v>-</v>
          </cell>
          <cell r="CR168" t="str">
            <v>-</v>
          </cell>
          <cell r="CS168" t="str">
            <v>-</v>
          </cell>
          <cell r="CT168" t="str">
            <v>-</v>
          </cell>
          <cell r="CU168" t="str">
            <v>-</v>
          </cell>
          <cell r="CV168" t="str">
            <v>-</v>
          </cell>
          <cell r="CW168" t="str">
            <v>-</v>
          </cell>
          <cell r="CX168" t="str">
            <v>-</v>
          </cell>
          <cell r="CY168" t="str">
            <v>-</v>
          </cell>
          <cell r="CZ168" t="str">
            <v>-</v>
          </cell>
          <cell r="DA168" t="str">
            <v>-</v>
          </cell>
          <cell r="DB168" t="str">
            <v>-</v>
          </cell>
          <cell r="DC168" t="str">
            <v>-</v>
          </cell>
          <cell r="DD168" t="str">
            <v>-</v>
          </cell>
          <cell r="DE168" t="str">
            <v>-</v>
          </cell>
          <cell r="DF168" t="str">
            <v>-</v>
          </cell>
          <cell r="DG168" t="str">
            <v>-</v>
          </cell>
          <cell r="DH168" t="str">
            <v>-</v>
          </cell>
          <cell r="DI168" t="str">
            <v>-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 t="str">
            <v>-</v>
          </cell>
          <cell r="DX168" t="str">
            <v>-</v>
          </cell>
          <cell r="DY168" t="str">
            <v>-</v>
          </cell>
          <cell r="DZ168" t="str">
            <v>-</v>
          </cell>
          <cell r="EA168" t="str">
            <v>-</v>
          </cell>
          <cell r="EB168" t="str">
            <v>-</v>
          </cell>
          <cell r="EC168" t="str">
            <v>-</v>
          </cell>
          <cell r="ED168" t="str">
            <v>-</v>
          </cell>
          <cell r="EE168" t="str">
            <v>-</v>
          </cell>
          <cell r="EF168" t="str">
            <v>-</v>
          </cell>
          <cell r="EG168" t="str">
            <v>-</v>
          </cell>
        </row>
        <row r="169">
          <cell r="C169">
            <v>700000466</v>
          </cell>
          <cell r="D169" t="str">
            <v xml:space="preserve">SECTOR EMOCIONES DOLLY  </v>
          </cell>
          <cell r="E169">
            <v>2025</v>
          </cell>
          <cell r="F169">
            <v>202516</v>
          </cell>
          <cell r="G169">
            <v>1440</v>
          </cell>
          <cell r="H169">
            <v>1479</v>
          </cell>
          <cell r="I169">
            <v>514</v>
          </cell>
          <cell r="J169" t="str">
            <v>-</v>
          </cell>
          <cell r="K169">
            <v>5</v>
          </cell>
          <cell r="L169">
            <v>8</v>
          </cell>
          <cell r="M169">
            <v>862</v>
          </cell>
          <cell r="N169">
            <v>907</v>
          </cell>
          <cell r="O169">
            <v>0</v>
          </cell>
          <cell r="P169" t="str">
            <v>-</v>
          </cell>
          <cell r="Q169">
            <v>0</v>
          </cell>
          <cell r="R169" t="str">
            <v>-</v>
          </cell>
          <cell r="S169">
            <v>11</v>
          </cell>
          <cell r="T169" t="str">
            <v>-</v>
          </cell>
          <cell r="U169">
            <v>858</v>
          </cell>
          <cell r="V169" t="str">
            <v>-</v>
          </cell>
          <cell r="W169">
            <v>4</v>
          </cell>
          <cell r="X169" t="str">
            <v>-</v>
          </cell>
          <cell r="Y169" t="str">
            <v>-</v>
          </cell>
          <cell r="Z169" t="str">
            <v>-</v>
          </cell>
          <cell r="AA169">
            <v>693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>
            <v>444</v>
          </cell>
          <cell r="AH169" t="str">
            <v>-</v>
          </cell>
          <cell r="AI169" t="str">
            <v>-</v>
          </cell>
          <cell r="AJ169" t="str">
            <v>-</v>
          </cell>
          <cell r="AK169">
            <v>169</v>
          </cell>
          <cell r="AL169" t="str">
            <v>-</v>
          </cell>
          <cell r="AM169">
            <v>59.861111111111107</v>
          </cell>
          <cell r="AN169">
            <v>62.9</v>
          </cell>
          <cell r="AO169">
            <v>275</v>
          </cell>
          <cell r="AP169" t="str">
            <v>-</v>
          </cell>
          <cell r="AQ169">
            <v>291</v>
          </cell>
          <cell r="AR169" t="str">
            <v>-</v>
          </cell>
          <cell r="AS169">
            <v>0</v>
          </cell>
          <cell r="AT169" t="str">
            <v>-</v>
          </cell>
          <cell r="AU169">
            <v>113</v>
          </cell>
          <cell r="AV169" t="str">
            <v>-</v>
          </cell>
          <cell r="AW169">
            <v>14</v>
          </cell>
          <cell r="AX169" t="str">
            <v>-</v>
          </cell>
          <cell r="AY169" t="str">
            <v>-</v>
          </cell>
          <cell r="AZ169" t="str">
            <v>-</v>
          </cell>
          <cell r="BA169">
            <v>762</v>
          </cell>
          <cell r="BB169">
            <v>779</v>
          </cell>
          <cell r="BC169">
            <v>52.916666666666664</v>
          </cell>
          <cell r="BD169">
            <v>54</v>
          </cell>
          <cell r="BE169" t="str">
            <v>-</v>
          </cell>
          <cell r="BF169" t="str">
            <v>-</v>
          </cell>
          <cell r="BG169">
            <v>502575.87</v>
          </cell>
          <cell r="BH169">
            <v>535204</v>
          </cell>
          <cell r="BI169">
            <v>433220401.19999999</v>
          </cell>
          <cell r="BJ169">
            <v>485429982</v>
          </cell>
          <cell r="BK169">
            <v>430552641</v>
          </cell>
          <cell r="BL169" t="str">
            <v>-</v>
          </cell>
          <cell r="BM169">
            <v>2667760.2000000002</v>
          </cell>
          <cell r="BN169" t="str">
            <v>-</v>
          </cell>
          <cell r="BO169">
            <v>327814412.19999999</v>
          </cell>
          <cell r="BP169" t="str">
            <v>-</v>
          </cell>
          <cell r="BQ169">
            <v>2667760.2000000002</v>
          </cell>
          <cell r="BR169" t="str">
            <v>-</v>
          </cell>
          <cell r="BS169">
            <v>763</v>
          </cell>
          <cell r="BT169" t="str">
            <v>-</v>
          </cell>
          <cell r="BU169">
            <v>325146652</v>
          </cell>
          <cell r="BV169" t="str">
            <v>-</v>
          </cell>
          <cell r="BW169">
            <v>550</v>
          </cell>
          <cell r="BX169" t="str">
            <v>-</v>
          </cell>
          <cell r="BY169">
            <v>468</v>
          </cell>
          <cell r="BZ169" t="str">
            <v>-</v>
          </cell>
          <cell r="CA169">
            <v>90588818</v>
          </cell>
          <cell r="CB169" t="str">
            <v>-</v>
          </cell>
          <cell r="CC169">
            <v>572</v>
          </cell>
          <cell r="CD169" t="str">
            <v>-</v>
          </cell>
          <cell r="CE169">
            <v>398</v>
          </cell>
          <cell r="CF169" t="str">
            <v>-</v>
          </cell>
          <cell r="CG169">
            <v>0</v>
          </cell>
          <cell r="CH169" t="str">
            <v>-</v>
          </cell>
          <cell r="CI169">
            <v>120</v>
          </cell>
          <cell r="CJ169" t="str">
            <v>-</v>
          </cell>
          <cell r="CK169">
            <v>14</v>
          </cell>
          <cell r="CL169" t="str">
            <v>-</v>
          </cell>
          <cell r="CM169">
            <v>14199084</v>
          </cell>
          <cell r="CN169" t="str">
            <v>-</v>
          </cell>
          <cell r="CO169">
            <v>104787902</v>
          </cell>
          <cell r="CP169" t="str">
            <v>-</v>
          </cell>
          <cell r="CQ169">
            <v>0</v>
          </cell>
          <cell r="CR169" t="str">
            <v>-</v>
          </cell>
          <cell r="CS169">
            <v>3</v>
          </cell>
          <cell r="CT169" t="str">
            <v>-</v>
          </cell>
          <cell r="CU169">
            <v>317</v>
          </cell>
          <cell r="CV169">
            <v>282</v>
          </cell>
          <cell r="CW169">
            <v>184</v>
          </cell>
          <cell r="CX169">
            <v>190</v>
          </cell>
          <cell r="CY169">
            <v>77</v>
          </cell>
          <cell r="CZ169">
            <v>89</v>
          </cell>
          <cell r="DA169">
            <v>57</v>
          </cell>
          <cell r="DB169">
            <v>51</v>
          </cell>
          <cell r="DC169">
            <v>38</v>
          </cell>
          <cell r="DD169">
            <v>32</v>
          </cell>
          <cell r="DE169">
            <v>37</v>
          </cell>
          <cell r="DF169">
            <v>36</v>
          </cell>
          <cell r="DG169">
            <v>132</v>
          </cell>
          <cell r="DH169">
            <v>119</v>
          </cell>
          <cell r="DI169">
            <v>30</v>
          </cell>
          <cell r="DJ169" t="str">
            <v>-</v>
          </cell>
          <cell r="DK169">
            <v>395</v>
          </cell>
          <cell r="DL169" t="str">
            <v>-</v>
          </cell>
          <cell r="DM169">
            <v>531</v>
          </cell>
          <cell r="DN169" t="str">
            <v>-</v>
          </cell>
          <cell r="DO169">
            <v>383</v>
          </cell>
          <cell r="DP169" t="str">
            <v>-</v>
          </cell>
          <cell r="DQ169">
            <v>0</v>
          </cell>
          <cell r="DR169" t="str">
            <v>-</v>
          </cell>
          <cell r="DS169">
            <v>117</v>
          </cell>
          <cell r="DT169" t="str">
            <v>-</v>
          </cell>
          <cell r="DU169">
            <v>14</v>
          </cell>
          <cell r="DV169" t="str">
            <v>-</v>
          </cell>
          <cell r="DW169">
            <v>0</v>
          </cell>
          <cell r="DX169" t="str">
            <v>-</v>
          </cell>
          <cell r="DY169">
            <v>42</v>
          </cell>
          <cell r="DZ169">
            <v>56</v>
          </cell>
          <cell r="EA169">
            <v>25</v>
          </cell>
          <cell r="EB169" t="str">
            <v>-</v>
          </cell>
          <cell r="EC169">
            <v>51.020408163265309</v>
          </cell>
          <cell r="ED169" t="str">
            <v>-</v>
          </cell>
          <cell r="EE169">
            <v>12</v>
          </cell>
          <cell r="EF169" t="str">
            <v>-</v>
          </cell>
          <cell r="EG169">
            <v>57</v>
          </cell>
        </row>
        <row r="170">
          <cell r="C170">
            <v>700000468</v>
          </cell>
          <cell r="D170" t="str">
            <v>SECTOR SAMÁN SANY</v>
          </cell>
          <cell r="E170">
            <v>2025</v>
          </cell>
          <cell r="F170">
            <v>202516</v>
          </cell>
          <cell r="G170">
            <v>1384</v>
          </cell>
          <cell r="H170">
            <v>1604</v>
          </cell>
          <cell r="I170">
            <v>569</v>
          </cell>
          <cell r="J170" t="str">
            <v>-</v>
          </cell>
          <cell r="K170">
            <v>-64</v>
          </cell>
          <cell r="L170">
            <v>7</v>
          </cell>
          <cell r="M170">
            <v>201</v>
          </cell>
          <cell r="N170">
            <v>923</v>
          </cell>
          <cell r="O170">
            <v>0</v>
          </cell>
          <cell r="P170" t="str">
            <v>-</v>
          </cell>
          <cell r="Q170">
            <v>1</v>
          </cell>
          <cell r="R170" t="str">
            <v>-</v>
          </cell>
          <cell r="S170">
            <v>6</v>
          </cell>
          <cell r="T170" t="str">
            <v>-</v>
          </cell>
          <cell r="U170">
            <v>200</v>
          </cell>
          <cell r="V170" t="str">
            <v>-</v>
          </cell>
          <cell r="W170">
            <v>1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166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>
            <v>78</v>
          </cell>
          <cell r="AH170" t="str">
            <v>-</v>
          </cell>
          <cell r="AI170" t="str">
            <v>-</v>
          </cell>
          <cell r="AJ170" t="str">
            <v>-</v>
          </cell>
          <cell r="AK170">
            <v>35</v>
          </cell>
          <cell r="AL170" t="str">
            <v>-</v>
          </cell>
          <cell r="AM170">
            <v>14.605929139551698</v>
          </cell>
          <cell r="AN170">
            <v>63.4</v>
          </cell>
          <cell r="AO170">
            <v>43</v>
          </cell>
          <cell r="AP170" t="str">
            <v>-</v>
          </cell>
          <cell r="AQ170">
            <v>77</v>
          </cell>
          <cell r="AR170" t="str">
            <v>-</v>
          </cell>
          <cell r="AS170">
            <v>0</v>
          </cell>
          <cell r="AT170" t="str">
            <v>-</v>
          </cell>
          <cell r="AU170">
            <v>42</v>
          </cell>
          <cell r="AV170" t="str">
            <v>-</v>
          </cell>
          <cell r="AW170">
            <v>4</v>
          </cell>
          <cell r="AX170" t="str">
            <v>-</v>
          </cell>
          <cell r="AY170" t="str">
            <v>-</v>
          </cell>
          <cell r="AZ170" t="str">
            <v>-</v>
          </cell>
          <cell r="BA170">
            <v>177</v>
          </cell>
          <cell r="BB170">
            <v>798</v>
          </cell>
          <cell r="BC170">
            <v>12.79826464208243</v>
          </cell>
          <cell r="BD170">
            <v>54.8</v>
          </cell>
          <cell r="BE170" t="str">
            <v>-</v>
          </cell>
          <cell r="BF170" t="str">
            <v>-</v>
          </cell>
          <cell r="BG170">
            <v>526015.77</v>
          </cell>
          <cell r="BH170">
            <v>534362</v>
          </cell>
          <cell r="BI170">
            <v>105460808.5</v>
          </cell>
          <cell r="BJ170">
            <v>493216491</v>
          </cell>
          <cell r="BK170">
            <v>105272044</v>
          </cell>
          <cell r="BL170" t="str">
            <v>-</v>
          </cell>
          <cell r="BM170">
            <v>983142.5</v>
          </cell>
          <cell r="BN170" t="str">
            <v>-</v>
          </cell>
          <cell r="BO170">
            <v>83502078.5</v>
          </cell>
          <cell r="BP170" t="str">
            <v>-</v>
          </cell>
          <cell r="BQ170">
            <v>983142.5</v>
          </cell>
          <cell r="BR170" t="str">
            <v>-</v>
          </cell>
          <cell r="BS170">
            <v>183</v>
          </cell>
          <cell r="BT170" t="str">
            <v>-</v>
          </cell>
          <cell r="BU170">
            <v>82518936</v>
          </cell>
          <cell r="BV170" t="str">
            <v>-</v>
          </cell>
          <cell r="BW170">
            <v>120</v>
          </cell>
          <cell r="BX170" t="str">
            <v>-</v>
          </cell>
          <cell r="BY170">
            <v>416</v>
          </cell>
          <cell r="BZ170" t="str">
            <v>-</v>
          </cell>
          <cell r="CA170">
            <v>18406398</v>
          </cell>
          <cell r="CB170" t="str">
            <v>-</v>
          </cell>
          <cell r="CC170">
            <v>597</v>
          </cell>
          <cell r="CD170" t="str">
            <v>-</v>
          </cell>
          <cell r="CE170">
            <v>478</v>
          </cell>
          <cell r="CF170" t="str">
            <v>-</v>
          </cell>
          <cell r="CG170">
            <v>0</v>
          </cell>
          <cell r="CH170" t="str">
            <v>-</v>
          </cell>
          <cell r="CI170">
            <v>130</v>
          </cell>
          <cell r="CJ170" t="str">
            <v>-</v>
          </cell>
          <cell r="CK170">
            <v>7</v>
          </cell>
          <cell r="CL170" t="str">
            <v>-</v>
          </cell>
          <cell r="CM170">
            <v>3552332</v>
          </cell>
          <cell r="CN170" t="str">
            <v>-</v>
          </cell>
          <cell r="CO170">
            <v>21958730</v>
          </cell>
          <cell r="CP170" t="str">
            <v>-</v>
          </cell>
          <cell r="CQ170">
            <v>0</v>
          </cell>
          <cell r="CR170" t="str">
            <v>-</v>
          </cell>
          <cell r="CS170">
            <v>-71</v>
          </cell>
          <cell r="CT170" t="str">
            <v>-</v>
          </cell>
          <cell r="CU170">
            <v>740</v>
          </cell>
          <cell r="CV170">
            <v>264</v>
          </cell>
          <cell r="CW170">
            <v>297</v>
          </cell>
          <cell r="CX170">
            <v>176</v>
          </cell>
          <cell r="CY170">
            <v>145</v>
          </cell>
          <cell r="CZ170">
            <v>122</v>
          </cell>
          <cell r="DA170">
            <v>85</v>
          </cell>
          <cell r="DB170">
            <v>53</v>
          </cell>
          <cell r="DC170">
            <v>78</v>
          </cell>
          <cell r="DD170">
            <v>62</v>
          </cell>
          <cell r="DE170">
            <v>81</v>
          </cell>
          <cell r="DF170">
            <v>72</v>
          </cell>
          <cell r="DG170">
            <v>244</v>
          </cell>
          <cell r="DH170">
            <v>187</v>
          </cell>
          <cell r="DI170">
            <v>9</v>
          </cell>
          <cell r="DJ170" t="str">
            <v>-</v>
          </cell>
          <cell r="DK170">
            <v>320</v>
          </cell>
          <cell r="DL170" t="str">
            <v>-</v>
          </cell>
          <cell r="DM170">
            <v>494</v>
          </cell>
          <cell r="DN170" t="str">
            <v>-</v>
          </cell>
          <cell r="DO170">
            <v>433</v>
          </cell>
          <cell r="DP170" t="str">
            <v>-</v>
          </cell>
          <cell r="DQ170">
            <v>0</v>
          </cell>
          <cell r="DR170" t="str">
            <v>-</v>
          </cell>
          <cell r="DS170">
            <v>129</v>
          </cell>
          <cell r="DT170" t="str">
            <v>-</v>
          </cell>
          <cell r="DU170">
            <v>7</v>
          </cell>
          <cell r="DV170" t="str">
            <v>-</v>
          </cell>
          <cell r="DW170">
            <v>0</v>
          </cell>
          <cell r="DX170" t="str">
            <v>-</v>
          </cell>
          <cell r="DY170">
            <v>11</v>
          </cell>
          <cell r="DZ170">
            <v>55</v>
          </cell>
          <cell r="EA170">
            <v>19</v>
          </cell>
          <cell r="EB170" t="str">
            <v>-</v>
          </cell>
          <cell r="EC170">
            <v>36.538461538461533</v>
          </cell>
          <cell r="ED170" t="str">
            <v>-</v>
          </cell>
          <cell r="EE170">
            <v>2</v>
          </cell>
          <cell r="EF170" t="str">
            <v>-</v>
          </cell>
          <cell r="EG170">
            <v>13</v>
          </cell>
        </row>
        <row r="171">
          <cell r="C171">
            <v>700000469</v>
          </cell>
          <cell r="D171" t="str">
            <v>SECTOR WINKAT VICTORIA</v>
          </cell>
          <cell r="E171">
            <v>2025</v>
          </cell>
          <cell r="F171">
            <v>202516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  <cell r="BC171" t="str">
            <v>-</v>
          </cell>
          <cell r="BD171" t="str">
            <v>-</v>
          </cell>
          <cell r="BE171" t="str">
            <v>-</v>
          </cell>
          <cell r="BF171" t="str">
            <v>-</v>
          </cell>
          <cell r="BG171" t="str">
            <v>-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 t="str">
            <v>-</v>
          </cell>
          <cell r="BM171" t="str">
            <v>-</v>
          </cell>
          <cell r="BN171" t="str">
            <v>-</v>
          </cell>
          <cell r="BO171" t="str">
            <v>-</v>
          </cell>
          <cell r="BP171" t="str">
            <v>-</v>
          </cell>
          <cell r="BQ171" t="str">
            <v>-</v>
          </cell>
          <cell r="BR171" t="str">
            <v>-</v>
          </cell>
          <cell r="BS171" t="str">
            <v>-</v>
          </cell>
          <cell r="BT171" t="str">
            <v>-</v>
          </cell>
          <cell r="BU171" t="str">
            <v>-</v>
          </cell>
          <cell r="BV171" t="str">
            <v>-</v>
          </cell>
          <cell r="BW171" t="str">
            <v>-</v>
          </cell>
          <cell r="BX171" t="str">
            <v>-</v>
          </cell>
          <cell r="BY171" t="str">
            <v>-</v>
          </cell>
          <cell r="BZ171" t="str">
            <v>-</v>
          </cell>
          <cell r="CA171" t="str">
            <v>-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 t="str">
            <v>-</v>
          </cell>
          <cell r="CL171" t="str">
            <v>-</v>
          </cell>
          <cell r="CM171" t="str">
            <v>-</v>
          </cell>
          <cell r="CN171" t="str">
            <v>-</v>
          </cell>
          <cell r="CO171" t="str">
            <v>-</v>
          </cell>
          <cell r="CP171" t="str">
            <v>-</v>
          </cell>
          <cell r="CQ171" t="str">
            <v>-</v>
          </cell>
          <cell r="CR171" t="str">
            <v>-</v>
          </cell>
          <cell r="CS171" t="str">
            <v>-</v>
          </cell>
          <cell r="CT171" t="str">
            <v>-</v>
          </cell>
          <cell r="CU171" t="str">
            <v>-</v>
          </cell>
          <cell r="CV171" t="str">
            <v>-</v>
          </cell>
          <cell r="CW171" t="str">
            <v>-</v>
          </cell>
          <cell r="CX171" t="str">
            <v>-</v>
          </cell>
          <cell r="CY171" t="str">
            <v>-</v>
          </cell>
          <cell r="CZ171" t="str">
            <v>-</v>
          </cell>
          <cell r="DA171" t="str">
            <v>-</v>
          </cell>
          <cell r="DB171" t="str">
            <v>-</v>
          </cell>
          <cell r="DC171" t="str">
            <v>-</v>
          </cell>
          <cell r="DD171" t="str">
            <v>-</v>
          </cell>
          <cell r="DE171" t="str">
            <v>-</v>
          </cell>
          <cell r="DF171" t="str">
            <v>-</v>
          </cell>
          <cell r="DG171" t="str">
            <v>-</v>
          </cell>
          <cell r="DH171" t="str">
            <v>-</v>
          </cell>
          <cell r="DI171" t="str">
            <v>-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 t="str">
            <v>-</v>
          </cell>
          <cell r="DX171" t="str">
            <v>-</v>
          </cell>
          <cell r="DY171" t="str">
            <v>-</v>
          </cell>
          <cell r="DZ171" t="str">
            <v>-</v>
          </cell>
          <cell r="EA171" t="str">
            <v>-</v>
          </cell>
          <cell r="EB171" t="str">
            <v>-</v>
          </cell>
          <cell r="EC171" t="str">
            <v>-</v>
          </cell>
          <cell r="ED171" t="str">
            <v>-</v>
          </cell>
          <cell r="EE171" t="str">
            <v>-</v>
          </cell>
          <cell r="EF171" t="str">
            <v>-</v>
          </cell>
          <cell r="EG171" t="str">
            <v>-</v>
          </cell>
        </row>
        <row r="172">
          <cell r="C172">
            <v>700000473</v>
          </cell>
          <cell r="D172" t="str">
            <v>SECTOR CHIPRE MARÍA</v>
          </cell>
          <cell r="E172">
            <v>2025</v>
          </cell>
          <cell r="F172">
            <v>202516</v>
          </cell>
          <cell r="G172">
            <v>0</v>
          </cell>
          <cell r="H172" t="str">
            <v>-</v>
          </cell>
          <cell r="I172">
            <v>0</v>
          </cell>
          <cell r="J172" t="str">
            <v>-</v>
          </cell>
          <cell r="K172">
            <v>0</v>
          </cell>
          <cell r="L172" t="str">
            <v>-</v>
          </cell>
          <cell r="M172">
            <v>0</v>
          </cell>
          <cell r="N172" t="str">
            <v>-</v>
          </cell>
          <cell r="O172">
            <v>0</v>
          </cell>
          <cell r="P172" t="str">
            <v>-</v>
          </cell>
          <cell r="Q172">
            <v>0</v>
          </cell>
          <cell r="R172" t="str">
            <v>-</v>
          </cell>
          <cell r="S172">
            <v>0</v>
          </cell>
          <cell r="T172" t="str">
            <v>-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0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>
            <v>0</v>
          </cell>
          <cell r="AH172" t="str">
            <v>-</v>
          </cell>
          <cell r="AI172" t="str">
            <v>-</v>
          </cell>
          <cell r="AJ172" t="str">
            <v>-</v>
          </cell>
          <cell r="AK172">
            <v>0</v>
          </cell>
          <cell r="AL172" t="str">
            <v>-</v>
          </cell>
          <cell r="AM172">
            <v>0</v>
          </cell>
          <cell r="AN172" t="str">
            <v>-</v>
          </cell>
          <cell r="AO172">
            <v>0</v>
          </cell>
          <cell r="AP172" t="str">
            <v>-</v>
          </cell>
          <cell r="AQ172">
            <v>0</v>
          </cell>
          <cell r="AR172" t="str">
            <v>-</v>
          </cell>
          <cell r="AS172">
            <v>0</v>
          </cell>
          <cell r="AT172" t="str">
            <v>-</v>
          </cell>
          <cell r="AU172">
            <v>0</v>
          </cell>
          <cell r="AV172" t="str">
            <v>-</v>
          </cell>
          <cell r="AW172">
            <v>0</v>
          </cell>
          <cell r="AX172" t="str">
            <v>-</v>
          </cell>
          <cell r="AY172" t="str">
            <v>-</v>
          </cell>
          <cell r="AZ172" t="str">
            <v>-</v>
          </cell>
          <cell r="BA172">
            <v>0</v>
          </cell>
          <cell r="BB172" t="str">
            <v>-</v>
          </cell>
          <cell r="BC172">
            <v>0</v>
          </cell>
          <cell r="BD172" t="str">
            <v>-</v>
          </cell>
          <cell r="BE172" t="str">
            <v>-</v>
          </cell>
          <cell r="BF172" t="str">
            <v>-</v>
          </cell>
          <cell r="BG172">
            <v>0</v>
          </cell>
          <cell r="BH172" t="str">
            <v>-</v>
          </cell>
          <cell r="BI172">
            <v>0</v>
          </cell>
          <cell r="BJ172" t="str">
            <v>-</v>
          </cell>
          <cell r="BK172">
            <v>0</v>
          </cell>
          <cell r="BL172" t="str">
            <v>-</v>
          </cell>
          <cell r="BM172">
            <v>0</v>
          </cell>
          <cell r="BN172" t="str">
            <v>-</v>
          </cell>
          <cell r="BO172">
            <v>0</v>
          </cell>
          <cell r="BP172" t="str">
            <v>-</v>
          </cell>
          <cell r="BQ172">
            <v>0</v>
          </cell>
          <cell r="BR172" t="str">
            <v>-</v>
          </cell>
          <cell r="BS172">
            <v>0</v>
          </cell>
          <cell r="BT172" t="str">
            <v>-</v>
          </cell>
          <cell r="BU172">
            <v>0</v>
          </cell>
          <cell r="BV172" t="str">
            <v>-</v>
          </cell>
          <cell r="BW172">
            <v>0</v>
          </cell>
          <cell r="BX172" t="str">
            <v>-</v>
          </cell>
          <cell r="BY172">
            <v>0</v>
          </cell>
          <cell r="BZ172" t="str">
            <v>-</v>
          </cell>
          <cell r="CA172">
            <v>0</v>
          </cell>
          <cell r="CB172" t="str">
            <v>-</v>
          </cell>
          <cell r="CC172">
            <v>0</v>
          </cell>
          <cell r="CD172" t="str">
            <v>-</v>
          </cell>
          <cell r="CE172">
            <v>0</v>
          </cell>
          <cell r="CF172" t="str">
            <v>-</v>
          </cell>
          <cell r="CG172">
            <v>0</v>
          </cell>
          <cell r="CH172" t="str">
            <v>-</v>
          </cell>
          <cell r="CI172">
            <v>0</v>
          </cell>
          <cell r="CJ172" t="str">
            <v>-</v>
          </cell>
          <cell r="CK172">
            <v>0</v>
          </cell>
          <cell r="CL172" t="str">
            <v>-</v>
          </cell>
          <cell r="CM172">
            <v>0</v>
          </cell>
          <cell r="CN172" t="str">
            <v>-</v>
          </cell>
          <cell r="CO172">
            <v>0</v>
          </cell>
          <cell r="CP172" t="str">
            <v>-</v>
          </cell>
          <cell r="CQ172">
            <v>0</v>
          </cell>
          <cell r="CR172" t="str">
            <v>-</v>
          </cell>
          <cell r="CS172">
            <v>0</v>
          </cell>
          <cell r="CT172" t="str">
            <v>-</v>
          </cell>
          <cell r="CU172">
            <v>0</v>
          </cell>
          <cell r="CV172" t="str">
            <v>-</v>
          </cell>
          <cell r="CW172">
            <v>0</v>
          </cell>
          <cell r="CX172" t="str">
            <v>-</v>
          </cell>
          <cell r="CY172">
            <v>0</v>
          </cell>
          <cell r="CZ172" t="str">
            <v>-</v>
          </cell>
          <cell r="DA172">
            <v>0</v>
          </cell>
          <cell r="DB172" t="str">
            <v>-</v>
          </cell>
          <cell r="DC172">
            <v>0</v>
          </cell>
          <cell r="DD172" t="str">
            <v>-</v>
          </cell>
          <cell r="DE172">
            <v>0</v>
          </cell>
          <cell r="DF172" t="str">
            <v>-</v>
          </cell>
          <cell r="DG172">
            <v>0</v>
          </cell>
          <cell r="DH172" t="str">
            <v>-</v>
          </cell>
          <cell r="DI172">
            <v>0</v>
          </cell>
          <cell r="DJ172" t="str">
            <v>-</v>
          </cell>
          <cell r="DK172">
            <v>0</v>
          </cell>
          <cell r="DL172" t="str">
            <v>-</v>
          </cell>
          <cell r="DM172">
            <v>0</v>
          </cell>
          <cell r="DN172" t="str">
            <v>-</v>
          </cell>
          <cell r="DO172">
            <v>0</v>
          </cell>
          <cell r="DP172" t="str">
            <v>-</v>
          </cell>
          <cell r="DQ172">
            <v>0</v>
          </cell>
          <cell r="DR172" t="str">
            <v>-</v>
          </cell>
          <cell r="DS172">
            <v>0</v>
          </cell>
          <cell r="DT172" t="str">
            <v>-</v>
          </cell>
          <cell r="DU172">
            <v>0</v>
          </cell>
          <cell r="DV172" t="str">
            <v>-</v>
          </cell>
          <cell r="DW172">
            <v>0</v>
          </cell>
          <cell r="DX172" t="str">
            <v>-</v>
          </cell>
          <cell r="DY172">
            <v>0</v>
          </cell>
          <cell r="DZ172" t="str">
            <v>-</v>
          </cell>
          <cell r="EA172">
            <v>0</v>
          </cell>
          <cell r="EB172" t="str">
            <v>-</v>
          </cell>
          <cell r="EC172">
            <v>0</v>
          </cell>
          <cell r="ED172" t="str">
            <v>-</v>
          </cell>
          <cell r="EE172">
            <v>0</v>
          </cell>
          <cell r="EF172" t="str">
            <v>-</v>
          </cell>
          <cell r="EG172">
            <v>0</v>
          </cell>
        </row>
        <row r="173">
          <cell r="C173">
            <v>700000474</v>
          </cell>
          <cell r="D173" t="str">
            <v>SECTOR PANCHES MARTHA</v>
          </cell>
          <cell r="E173">
            <v>2025</v>
          </cell>
          <cell r="F173">
            <v>202516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  <cell r="DZ173" t="str">
            <v>-</v>
          </cell>
          <cell r="EA173" t="str">
            <v>-</v>
          </cell>
          <cell r="EB173" t="str">
            <v>-</v>
          </cell>
          <cell r="EC173" t="str">
            <v>-</v>
          </cell>
          <cell r="ED173" t="str">
            <v>-</v>
          </cell>
          <cell r="EE173" t="str">
            <v>-</v>
          </cell>
          <cell r="EF173" t="str">
            <v>-</v>
          </cell>
          <cell r="EG173" t="str">
            <v>-</v>
          </cell>
        </row>
        <row r="174">
          <cell r="C174">
            <v>700000477</v>
          </cell>
          <cell r="D174" t="str">
            <v>Sector Anica Yuliana</v>
          </cell>
          <cell r="E174">
            <v>2025</v>
          </cell>
          <cell r="F174">
            <v>202516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-</v>
          </cell>
          <cell r="X174" t="str">
            <v>-</v>
          </cell>
          <cell r="Y174" t="str">
            <v>-</v>
          </cell>
          <cell r="Z174" t="str">
            <v>-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-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-</v>
          </cell>
          <cell r="AL174" t="str">
            <v>-</v>
          </cell>
          <cell r="AM174" t="str">
            <v>-</v>
          </cell>
          <cell r="AN174" t="str">
            <v>-</v>
          </cell>
          <cell r="AO174" t="str">
            <v>-</v>
          </cell>
          <cell r="AP174" t="str">
            <v>-</v>
          </cell>
          <cell r="AQ174" t="str">
            <v>-</v>
          </cell>
          <cell r="AR174" t="str">
            <v>-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  <cell r="AW174" t="str">
            <v>-</v>
          </cell>
          <cell r="AX174" t="str">
            <v>-</v>
          </cell>
          <cell r="AY174" t="str">
            <v>-</v>
          </cell>
          <cell r="AZ174" t="str">
            <v>-</v>
          </cell>
          <cell r="BA174" t="str">
            <v>-</v>
          </cell>
          <cell r="BB174" t="str">
            <v>-</v>
          </cell>
          <cell r="BC174" t="str">
            <v>-</v>
          </cell>
          <cell r="BD174" t="str">
            <v>-</v>
          </cell>
          <cell r="BE174" t="str">
            <v>-</v>
          </cell>
          <cell r="BF174" t="str">
            <v>-</v>
          </cell>
          <cell r="BG174" t="str">
            <v>-</v>
          </cell>
          <cell r="BH174" t="str">
            <v>-</v>
          </cell>
          <cell r="BI174" t="str">
            <v>-</v>
          </cell>
          <cell r="BJ174" t="str">
            <v>-</v>
          </cell>
          <cell r="BK174" t="str">
            <v>-</v>
          </cell>
          <cell r="BL174" t="str">
            <v>-</v>
          </cell>
          <cell r="BM174" t="str">
            <v>-</v>
          </cell>
          <cell r="BN174" t="str">
            <v>-</v>
          </cell>
          <cell r="BO174" t="str">
            <v>-</v>
          </cell>
          <cell r="BP174" t="str">
            <v>-</v>
          </cell>
          <cell r="BQ174" t="str">
            <v>-</v>
          </cell>
          <cell r="BR174" t="str">
            <v>-</v>
          </cell>
          <cell r="BS174" t="str">
            <v>-</v>
          </cell>
          <cell r="BT174" t="str">
            <v>-</v>
          </cell>
          <cell r="BU174" t="str">
            <v>-</v>
          </cell>
          <cell r="BV174" t="str">
            <v>-</v>
          </cell>
          <cell r="BW174" t="str">
            <v>-</v>
          </cell>
          <cell r="BX174" t="str">
            <v>-</v>
          </cell>
          <cell r="BY174" t="str">
            <v>-</v>
          </cell>
          <cell r="BZ174" t="str">
            <v>-</v>
          </cell>
          <cell r="CA174" t="str">
            <v>-</v>
          </cell>
          <cell r="CB174" t="str">
            <v>-</v>
          </cell>
          <cell r="CC174" t="str">
            <v>-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 t="str">
            <v>-</v>
          </cell>
          <cell r="CN174" t="str">
            <v>-</v>
          </cell>
          <cell r="CO174" t="str">
            <v>-</v>
          </cell>
          <cell r="CP174" t="str">
            <v>-</v>
          </cell>
          <cell r="CQ174" t="str">
            <v>-</v>
          </cell>
          <cell r="CR174" t="str">
            <v>-</v>
          </cell>
          <cell r="CS174" t="str">
            <v>-</v>
          </cell>
          <cell r="CT174" t="str">
            <v>-</v>
          </cell>
          <cell r="CU174" t="str">
            <v>-</v>
          </cell>
          <cell r="CV174" t="str">
            <v>-</v>
          </cell>
          <cell r="CW174" t="str">
            <v>-</v>
          </cell>
          <cell r="CX174" t="str">
            <v>-</v>
          </cell>
          <cell r="CY174" t="str">
            <v>-</v>
          </cell>
          <cell r="CZ174" t="str">
            <v>-</v>
          </cell>
          <cell r="DA174" t="str">
            <v>-</v>
          </cell>
          <cell r="DB174" t="str">
            <v>-</v>
          </cell>
          <cell r="DC174" t="str">
            <v>-</v>
          </cell>
          <cell r="DD174" t="str">
            <v>-</v>
          </cell>
          <cell r="DE174" t="str">
            <v>-</v>
          </cell>
          <cell r="DF174" t="str">
            <v>-</v>
          </cell>
          <cell r="DG174" t="str">
            <v>-</v>
          </cell>
          <cell r="DH174" t="str">
            <v>-</v>
          </cell>
          <cell r="DI174" t="str">
            <v>-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 t="str">
            <v>-</v>
          </cell>
          <cell r="DX174" t="str">
            <v>-</v>
          </cell>
          <cell r="DY174" t="str">
            <v>-</v>
          </cell>
          <cell r="DZ174" t="str">
            <v>-</v>
          </cell>
          <cell r="EA174" t="str">
            <v>-</v>
          </cell>
          <cell r="EB174" t="str">
            <v>-</v>
          </cell>
          <cell r="EC174" t="str">
            <v>-</v>
          </cell>
          <cell r="ED174" t="str">
            <v>-</v>
          </cell>
          <cell r="EE174" t="str">
            <v>-</v>
          </cell>
          <cell r="EF174" t="str">
            <v>-</v>
          </cell>
          <cell r="EG174" t="str">
            <v>-</v>
          </cell>
        </row>
        <row r="175">
          <cell r="C175">
            <v>700000478</v>
          </cell>
          <cell r="D175" t="str">
            <v xml:space="preserve">SECTOR RÍO SELVA </v>
          </cell>
          <cell r="E175">
            <v>2025</v>
          </cell>
          <cell r="F175">
            <v>202516</v>
          </cell>
          <cell r="G175">
            <v>988</v>
          </cell>
          <cell r="H175">
            <v>1335</v>
          </cell>
          <cell r="I175">
            <v>383</v>
          </cell>
          <cell r="J175" t="str">
            <v>-</v>
          </cell>
          <cell r="K175">
            <v>-114</v>
          </cell>
          <cell r="L175">
            <v>6</v>
          </cell>
          <cell r="M175">
            <v>238</v>
          </cell>
          <cell r="N175">
            <v>696</v>
          </cell>
          <cell r="O175">
            <v>0</v>
          </cell>
          <cell r="P175" t="str">
            <v>-</v>
          </cell>
          <cell r="Q175">
            <v>1</v>
          </cell>
          <cell r="R175" t="str">
            <v>-</v>
          </cell>
          <cell r="S175">
            <v>1</v>
          </cell>
          <cell r="T175" t="str">
            <v>-</v>
          </cell>
          <cell r="U175">
            <v>237</v>
          </cell>
          <cell r="V175" t="str">
            <v>-</v>
          </cell>
          <cell r="W175">
            <v>0</v>
          </cell>
          <cell r="X175" t="str">
            <v>-</v>
          </cell>
          <cell r="Y175" t="str">
            <v>-</v>
          </cell>
          <cell r="Z175" t="str">
            <v>-</v>
          </cell>
          <cell r="AA175">
            <v>209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>
            <v>103</v>
          </cell>
          <cell r="AH175" t="str">
            <v>-</v>
          </cell>
          <cell r="AI175" t="str">
            <v>-</v>
          </cell>
          <cell r="AJ175" t="str">
            <v>-</v>
          </cell>
          <cell r="AK175">
            <v>30</v>
          </cell>
          <cell r="AL175" t="str">
            <v>-</v>
          </cell>
          <cell r="AM175">
            <v>24.089068825910932</v>
          </cell>
          <cell r="AN175">
            <v>62.6</v>
          </cell>
          <cell r="AO175">
            <v>73</v>
          </cell>
          <cell r="AP175" t="str">
            <v>-</v>
          </cell>
          <cell r="AQ175">
            <v>71</v>
          </cell>
          <cell r="AR175" t="str">
            <v>-</v>
          </cell>
          <cell r="AS175">
            <v>0</v>
          </cell>
          <cell r="AT175" t="str">
            <v>-</v>
          </cell>
          <cell r="AU175">
            <v>41</v>
          </cell>
          <cell r="AV175" t="str">
            <v>-</v>
          </cell>
          <cell r="AW175">
            <v>24</v>
          </cell>
          <cell r="AX175" t="str">
            <v>-</v>
          </cell>
          <cell r="AY175" t="str">
            <v>-</v>
          </cell>
          <cell r="AZ175" t="str">
            <v>-</v>
          </cell>
          <cell r="BA175">
            <v>207</v>
          </cell>
          <cell r="BB175">
            <v>498</v>
          </cell>
          <cell r="BC175">
            <v>20.951417004048583</v>
          </cell>
          <cell r="BD175">
            <v>44.8</v>
          </cell>
          <cell r="BE175" t="str">
            <v>-</v>
          </cell>
          <cell r="BF175" t="str">
            <v>-</v>
          </cell>
          <cell r="BG175">
            <v>535757.72</v>
          </cell>
          <cell r="BH175">
            <v>578891</v>
          </cell>
          <cell r="BI175">
            <v>127510338</v>
          </cell>
          <cell r="BJ175">
            <v>402907864</v>
          </cell>
          <cell r="BK175">
            <v>127311153</v>
          </cell>
          <cell r="BL175" t="str">
            <v>-</v>
          </cell>
          <cell r="BM175">
            <v>199185</v>
          </cell>
          <cell r="BN175" t="str">
            <v>-</v>
          </cell>
          <cell r="BO175">
            <v>113599726</v>
          </cell>
          <cell r="BP175" t="str">
            <v>-</v>
          </cell>
          <cell r="BQ175">
            <v>199185</v>
          </cell>
          <cell r="BR175" t="str">
            <v>-</v>
          </cell>
          <cell r="BS175">
            <v>224</v>
          </cell>
          <cell r="BT175" t="str">
            <v>-</v>
          </cell>
          <cell r="BU175">
            <v>113400541</v>
          </cell>
          <cell r="BV175" t="str">
            <v>-</v>
          </cell>
          <cell r="BW175">
            <v>88</v>
          </cell>
          <cell r="BX175" t="str">
            <v>-</v>
          </cell>
          <cell r="BY175">
            <v>443</v>
          </cell>
          <cell r="BZ175" t="str">
            <v>-</v>
          </cell>
          <cell r="CA175">
            <v>11621111</v>
          </cell>
          <cell r="CB175" t="str">
            <v>-</v>
          </cell>
          <cell r="CC175">
            <v>555</v>
          </cell>
          <cell r="CD175" t="str">
            <v>-</v>
          </cell>
          <cell r="CE175">
            <v>298</v>
          </cell>
          <cell r="CF175" t="str">
            <v>-</v>
          </cell>
          <cell r="CG175">
            <v>0</v>
          </cell>
          <cell r="CH175" t="str">
            <v>-</v>
          </cell>
          <cell r="CI175">
            <v>97</v>
          </cell>
          <cell r="CJ175" t="str">
            <v>-</v>
          </cell>
          <cell r="CK175">
            <v>27</v>
          </cell>
          <cell r="CL175" t="str">
            <v>-</v>
          </cell>
          <cell r="CM175">
            <v>2289501</v>
          </cell>
          <cell r="CN175" t="str">
            <v>-</v>
          </cell>
          <cell r="CO175">
            <v>13910612</v>
          </cell>
          <cell r="CP175" t="str">
            <v>-</v>
          </cell>
          <cell r="CQ175">
            <v>0</v>
          </cell>
          <cell r="CR175" t="str">
            <v>-</v>
          </cell>
          <cell r="CS175">
            <v>-83</v>
          </cell>
          <cell r="CT175" t="str">
            <v>-</v>
          </cell>
          <cell r="CU175">
            <v>391</v>
          </cell>
          <cell r="CV175">
            <v>210</v>
          </cell>
          <cell r="CW175">
            <v>197</v>
          </cell>
          <cell r="CX175">
            <v>149</v>
          </cell>
          <cell r="CY175">
            <v>162</v>
          </cell>
          <cell r="CZ175">
            <v>102</v>
          </cell>
          <cell r="DA175">
            <v>133</v>
          </cell>
          <cell r="DB175">
            <v>84</v>
          </cell>
          <cell r="DC175">
            <v>208</v>
          </cell>
          <cell r="DD175">
            <v>158</v>
          </cell>
          <cell r="DE175">
            <v>91</v>
          </cell>
          <cell r="DF175">
            <v>78</v>
          </cell>
          <cell r="DG175">
            <v>432</v>
          </cell>
          <cell r="DH175">
            <v>320</v>
          </cell>
          <cell r="DI175">
            <v>10</v>
          </cell>
          <cell r="DJ175" t="str">
            <v>-</v>
          </cell>
          <cell r="DK175">
            <v>251</v>
          </cell>
          <cell r="DL175" t="str">
            <v>-</v>
          </cell>
          <cell r="DM175">
            <v>354</v>
          </cell>
          <cell r="DN175" t="str">
            <v>-</v>
          </cell>
          <cell r="DO175">
            <v>260</v>
          </cell>
          <cell r="DP175" t="str">
            <v>-</v>
          </cell>
          <cell r="DQ175">
            <v>0</v>
          </cell>
          <cell r="DR175" t="str">
            <v>-</v>
          </cell>
          <cell r="DS175">
            <v>96</v>
          </cell>
          <cell r="DT175" t="str">
            <v>-</v>
          </cell>
          <cell r="DU175">
            <v>27</v>
          </cell>
          <cell r="DV175" t="str">
            <v>-</v>
          </cell>
          <cell r="DW175">
            <v>0</v>
          </cell>
          <cell r="DX175" t="str">
            <v>-</v>
          </cell>
          <cell r="DY175">
            <v>12</v>
          </cell>
          <cell r="DZ175">
            <v>67</v>
          </cell>
          <cell r="EA175">
            <v>15</v>
          </cell>
          <cell r="EB175" t="str">
            <v>-</v>
          </cell>
          <cell r="EC175">
            <v>55.555555555555557</v>
          </cell>
          <cell r="ED175" t="str">
            <v>-</v>
          </cell>
          <cell r="EE175">
            <v>2</v>
          </cell>
          <cell r="EF175" t="str">
            <v>-</v>
          </cell>
          <cell r="EG175">
            <v>19</v>
          </cell>
        </row>
        <row r="176">
          <cell r="C176">
            <v>700000479</v>
          </cell>
          <cell r="D176" t="str">
            <v>SECTOR MOTIVACIÓN YURY</v>
          </cell>
          <cell r="E176">
            <v>2025</v>
          </cell>
          <cell r="F176">
            <v>202516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 t="str">
            <v>-</v>
          </cell>
          <cell r="BQ176" t="str">
            <v>-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 t="str">
            <v>-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 t="str">
            <v>-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 t="str">
            <v>-</v>
          </cell>
          <cell r="CS176" t="str">
            <v>-</v>
          </cell>
          <cell r="CT176" t="str">
            <v>-</v>
          </cell>
          <cell r="CU176" t="str">
            <v>-</v>
          </cell>
          <cell r="CV176" t="str">
            <v>-</v>
          </cell>
          <cell r="CW176" t="str">
            <v>-</v>
          </cell>
          <cell r="CX176" t="str">
            <v>-</v>
          </cell>
          <cell r="CY176" t="str">
            <v>-</v>
          </cell>
          <cell r="CZ176" t="str">
            <v>-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  <cell r="DZ176" t="str">
            <v>-</v>
          </cell>
          <cell r="EA176" t="str">
            <v>-</v>
          </cell>
          <cell r="EB176" t="str">
            <v>-</v>
          </cell>
          <cell r="EC176" t="str">
            <v>-</v>
          </cell>
          <cell r="ED176" t="str">
            <v>-</v>
          </cell>
          <cell r="EE176" t="str">
            <v>-</v>
          </cell>
          <cell r="EF176" t="str">
            <v>-</v>
          </cell>
          <cell r="EG176" t="str">
            <v>-</v>
          </cell>
        </row>
        <row r="177">
          <cell r="C177">
            <v>700000480</v>
          </cell>
          <cell r="D177" t="str">
            <v>SECTOR CUENCA TATIANA</v>
          </cell>
          <cell r="E177">
            <v>2025</v>
          </cell>
          <cell r="F177">
            <v>202516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  <cell r="BC177" t="str">
            <v>-</v>
          </cell>
          <cell r="BD177" t="str">
            <v>-</v>
          </cell>
          <cell r="BE177" t="str">
            <v>-</v>
          </cell>
          <cell r="BF177" t="str">
            <v>-</v>
          </cell>
          <cell r="BG177" t="str">
            <v>-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 t="str">
            <v>-</v>
          </cell>
          <cell r="BO177" t="str">
            <v>-</v>
          </cell>
          <cell r="BP177" t="str">
            <v>-</v>
          </cell>
          <cell r="BQ177" t="str">
            <v>-</v>
          </cell>
          <cell r="BR177" t="str">
            <v>-</v>
          </cell>
          <cell r="BS177" t="str">
            <v>-</v>
          </cell>
          <cell r="BT177" t="str">
            <v>-</v>
          </cell>
          <cell r="BU177" t="str">
            <v>-</v>
          </cell>
          <cell r="BV177" t="str">
            <v>-</v>
          </cell>
          <cell r="BW177" t="str">
            <v>-</v>
          </cell>
          <cell r="BX177" t="str">
            <v>-</v>
          </cell>
          <cell r="BY177" t="str">
            <v>-</v>
          </cell>
          <cell r="BZ177" t="str">
            <v>-</v>
          </cell>
          <cell r="CA177" t="str">
            <v>-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 t="str">
            <v>-</v>
          </cell>
          <cell r="CL177" t="str">
            <v>-</v>
          </cell>
          <cell r="CM177" t="str">
            <v>-</v>
          </cell>
          <cell r="CN177" t="str">
            <v>-</v>
          </cell>
          <cell r="CO177" t="str">
            <v>-</v>
          </cell>
          <cell r="CP177" t="str">
            <v>-</v>
          </cell>
          <cell r="CQ177" t="str">
            <v>-</v>
          </cell>
          <cell r="CR177" t="str">
            <v>-</v>
          </cell>
          <cell r="CS177" t="str">
            <v>-</v>
          </cell>
          <cell r="CT177" t="str">
            <v>-</v>
          </cell>
          <cell r="CU177" t="str">
            <v>-</v>
          </cell>
          <cell r="CV177" t="str">
            <v>-</v>
          </cell>
          <cell r="CW177" t="str">
            <v>-</v>
          </cell>
          <cell r="CX177" t="str">
            <v>-</v>
          </cell>
          <cell r="CY177" t="str">
            <v>-</v>
          </cell>
          <cell r="CZ177" t="str">
            <v>-</v>
          </cell>
          <cell r="DA177" t="str">
            <v>-</v>
          </cell>
          <cell r="DB177" t="str">
            <v>-</v>
          </cell>
          <cell r="DC177" t="str">
            <v>-</v>
          </cell>
          <cell r="DD177" t="str">
            <v>-</v>
          </cell>
          <cell r="DE177" t="str">
            <v>-</v>
          </cell>
          <cell r="DF177" t="str">
            <v>-</v>
          </cell>
          <cell r="DG177" t="str">
            <v>-</v>
          </cell>
          <cell r="DH177" t="str">
            <v>-</v>
          </cell>
          <cell r="DI177" t="str">
            <v>-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 t="str">
            <v>-</v>
          </cell>
          <cell r="DX177" t="str">
            <v>-</v>
          </cell>
          <cell r="DY177" t="str">
            <v>-</v>
          </cell>
          <cell r="DZ177" t="str">
            <v>-</v>
          </cell>
          <cell r="EA177" t="str">
            <v>-</v>
          </cell>
          <cell r="EB177" t="str">
            <v>-</v>
          </cell>
          <cell r="EC177" t="str">
            <v>-</v>
          </cell>
          <cell r="ED177" t="str">
            <v>-</v>
          </cell>
          <cell r="EE177" t="str">
            <v>-</v>
          </cell>
          <cell r="EF177" t="str">
            <v>-</v>
          </cell>
          <cell r="EG177" t="str">
            <v>-</v>
          </cell>
        </row>
        <row r="178">
          <cell r="C178">
            <v>700000483</v>
          </cell>
          <cell r="D178" t="str">
            <v>SECTOR MANANTIAL LUISA</v>
          </cell>
          <cell r="E178">
            <v>2025</v>
          </cell>
          <cell r="F178">
            <v>202516</v>
          </cell>
          <cell r="G178">
            <v>1453</v>
          </cell>
          <cell r="H178">
            <v>1551</v>
          </cell>
          <cell r="I178">
            <v>652</v>
          </cell>
          <cell r="J178" t="str">
            <v>-</v>
          </cell>
          <cell r="K178">
            <v>5</v>
          </cell>
          <cell r="L178">
            <v>8</v>
          </cell>
          <cell r="M178">
            <v>934</v>
          </cell>
          <cell r="N178">
            <v>955</v>
          </cell>
          <cell r="O178">
            <v>0</v>
          </cell>
          <cell r="P178" t="str">
            <v>-</v>
          </cell>
          <cell r="Q178">
            <v>0</v>
          </cell>
          <cell r="R178" t="str">
            <v>-</v>
          </cell>
          <cell r="S178">
            <v>2</v>
          </cell>
          <cell r="T178" t="str">
            <v>-</v>
          </cell>
          <cell r="U178">
            <v>933</v>
          </cell>
          <cell r="V178" t="str">
            <v>-</v>
          </cell>
          <cell r="W178">
            <v>1</v>
          </cell>
          <cell r="X178" t="str">
            <v>-</v>
          </cell>
          <cell r="Y178" t="str">
            <v>-</v>
          </cell>
          <cell r="Z178" t="str">
            <v>-</v>
          </cell>
          <cell r="AA178">
            <v>770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>
            <v>414</v>
          </cell>
          <cell r="AH178" t="str">
            <v>-</v>
          </cell>
          <cell r="AI178" t="str">
            <v>-</v>
          </cell>
          <cell r="AJ178" t="str">
            <v>-</v>
          </cell>
          <cell r="AK178">
            <v>164</v>
          </cell>
          <cell r="AL178" t="str">
            <v>-</v>
          </cell>
          <cell r="AM178">
            <v>64.280798348245</v>
          </cell>
          <cell r="AN178">
            <v>65.599999999999994</v>
          </cell>
          <cell r="AO178">
            <v>250</v>
          </cell>
          <cell r="AP178" t="str">
            <v>-</v>
          </cell>
          <cell r="AQ178">
            <v>318</v>
          </cell>
          <cell r="AR178" t="str">
            <v>-</v>
          </cell>
          <cell r="AS178">
            <v>0</v>
          </cell>
          <cell r="AT178" t="str">
            <v>-</v>
          </cell>
          <cell r="AU178">
            <v>173</v>
          </cell>
          <cell r="AV178" t="str">
            <v>-</v>
          </cell>
          <cell r="AW178">
            <v>29</v>
          </cell>
          <cell r="AX178" t="str">
            <v>-</v>
          </cell>
          <cell r="AY178" t="str">
            <v>-</v>
          </cell>
          <cell r="AZ178" t="str">
            <v>-</v>
          </cell>
          <cell r="BA178">
            <v>826</v>
          </cell>
          <cell r="BB178">
            <v>840</v>
          </cell>
          <cell r="BC178">
            <v>56.847900894700622</v>
          </cell>
          <cell r="BD178">
            <v>57.7</v>
          </cell>
          <cell r="BE178" t="str">
            <v>-</v>
          </cell>
          <cell r="BF178" t="str">
            <v>-</v>
          </cell>
          <cell r="BG178">
            <v>575902.14</v>
          </cell>
          <cell r="BH178">
            <v>620848</v>
          </cell>
          <cell r="BI178">
            <v>537892598</v>
          </cell>
          <cell r="BJ178">
            <v>592909925</v>
          </cell>
          <cell r="BK178">
            <v>537442703</v>
          </cell>
          <cell r="BL178" t="str">
            <v>-</v>
          </cell>
          <cell r="BM178">
            <v>449895</v>
          </cell>
          <cell r="BN178" t="str">
            <v>-</v>
          </cell>
          <cell r="BO178">
            <v>446447751</v>
          </cell>
          <cell r="BP178" t="str">
            <v>-</v>
          </cell>
          <cell r="BQ178">
            <v>449895</v>
          </cell>
          <cell r="BR178" t="str">
            <v>-</v>
          </cell>
          <cell r="BS178">
            <v>874</v>
          </cell>
          <cell r="BT178" t="str">
            <v>-</v>
          </cell>
          <cell r="BU178">
            <v>445997856</v>
          </cell>
          <cell r="BV178" t="str">
            <v>-</v>
          </cell>
          <cell r="BW178">
            <v>505</v>
          </cell>
          <cell r="BX178" t="str">
            <v>-</v>
          </cell>
          <cell r="BY178">
            <v>401</v>
          </cell>
          <cell r="BZ178" t="str">
            <v>-</v>
          </cell>
          <cell r="CA178">
            <v>78111681</v>
          </cell>
          <cell r="CB178" t="str">
            <v>-</v>
          </cell>
          <cell r="CC178">
            <v>543</v>
          </cell>
          <cell r="CD178" t="str">
            <v>-</v>
          </cell>
          <cell r="CE178">
            <v>456</v>
          </cell>
          <cell r="CF178" t="str">
            <v>-</v>
          </cell>
          <cell r="CG178">
            <v>0</v>
          </cell>
          <cell r="CH178" t="str">
            <v>-</v>
          </cell>
          <cell r="CI178">
            <v>196</v>
          </cell>
          <cell r="CJ178" t="str">
            <v>-</v>
          </cell>
          <cell r="CK178">
            <v>29</v>
          </cell>
          <cell r="CL178" t="str">
            <v>-</v>
          </cell>
          <cell r="CM178">
            <v>13333166</v>
          </cell>
          <cell r="CN178" t="str">
            <v>-</v>
          </cell>
          <cell r="CO178">
            <v>91444847</v>
          </cell>
          <cell r="CP178" t="str">
            <v>-</v>
          </cell>
          <cell r="CQ178">
            <v>0</v>
          </cell>
          <cell r="CR178" t="str">
            <v>-</v>
          </cell>
          <cell r="CS178">
            <v>7</v>
          </cell>
          <cell r="CT178" t="str">
            <v>-</v>
          </cell>
          <cell r="CU178">
            <v>266</v>
          </cell>
          <cell r="CV178">
            <v>253</v>
          </cell>
          <cell r="CW178">
            <v>155</v>
          </cell>
          <cell r="CX178">
            <v>160</v>
          </cell>
          <cell r="CY178">
            <v>98</v>
          </cell>
          <cell r="CZ178">
            <v>87</v>
          </cell>
          <cell r="DA178">
            <v>73</v>
          </cell>
          <cell r="DB178">
            <v>73</v>
          </cell>
          <cell r="DC178">
            <v>48</v>
          </cell>
          <cell r="DD178">
            <v>44</v>
          </cell>
          <cell r="DE178">
            <v>51</v>
          </cell>
          <cell r="DF178">
            <v>52</v>
          </cell>
          <cell r="DG178">
            <v>172</v>
          </cell>
          <cell r="DH178">
            <v>169</v>
          </cell>
          <cell r="DI178">
            <v>49</v>
          </cell>
          <cell r="DJ178" t="str">
            <v>-</v>
          </cell>
          <cell r="DK178">
            <v>322</v>
          </cell>
          <cell r="DL178" t="str">
            <v>-</v>
          </cell>
          <cell r="DM178">
            <v>479</v>
          </cell>
          <cell r="DN178" t="str">
            <v>-</v>
          </cell>
          <cell r="DO178">
            <v>430</v>
          </cell>
          <cell r="DP178" t="str">
            <v>-</v>
          </cell>
          <cell r="DQ178">
            <v>0</v>
          </cell>
          <cell r="DR178" t="str">
            <v>-</v>
          </cell>
          <cell r="DS178">
            <v>193</v>
          </cell>
          <cell r="DT178" t="str">
            <v>-</v>
          </cell>
          <cell r="DU178">
            <v>29</v>
          </cell>
          <cell r="DV178" t="str">
            <v>-</v>
          </cell>
          <cell r="DW178">
            <v>0</v>
          </cell>
          <cell r="DX178" t="str">
            <v>-</v>
          </cell>
          <cell r="DY178">
            <v>63</v>
          </cell>
          <cell r="DZ178">
            <v>62</v>
          </cell>
          <cell r="EA178">
            <v>29</v>
          </cell>
          <cell r="EB178" t="str">
            <v>-</v>
          </cell>
          <cell r="EC178">
            <v>60.416666666666664</v>
          </cell>
          <cell r="ED178" t="str">
            <v>-</v>
          </cell>
          <cell r="EE178">
            <v>14</v>
          </cell>
          <cell r="EF178" t="str">
            <v>-</v>
          </cell>
          <cell r="EG178">
            <v>50</v>
          </cell>
        </row>
        <row r="179">
          <cell r="C179">
            <v>700000486</v>
          </cell>
          <cell r="D179" t="str">
            <v>SECTOR ENCENILLO DARLY</v>
          </cell>
          <cell r="E179">
            <v>2025</v>
          </cell>
          <cell r="F179">
            <v>202516</v>
          </cell>
          <cell r="G179">
            <v>1824</v>
          </cell>
          <cell r="H179">
            <v>1960</v>
          </cell>
          <cell r="I179">
            <v>756</v>
          </cell>
          <cell r="J179" t="str">
            <v>-</v>
          </cell>
          <cell r="K179">
            <v>-207</v>
          </cell>
          <cell r="L179">
            <v>6</v>
          </cell>
          <cell r="M179">
            <v>278</v>
          </cell>
          <cell r="N179">
            <v>1320</v>
          </cell>
          <cell r="O179">
            <v>0</v>
          </cell>
          <cell r="P179" t="str">
            <v>-</v>
          </cell>
          <cell r="Q179">
            <v>0</v>
          </cell>
          <cell r="R179" t="str">
            <v>-</v>
          </cell>
          <cell r="S179">
            <v>0</v>
          </cell>
          <cell r="T179" t="str">
            <v>-</v>
          </cell>
          <cell r="U179">
            <v>278</v>
          </cell>
          <cell r="V179" t="str">
            <v>-</v>
          </cell>
          <cell r="W179">
            <v>0</v>
          </cell>
          <cell r="X179" t="str">
            <v>-</v>
          </cell>
          <cell r="Y179" t="str">
            <v>-</v>
          </cell>
          <cell r="Z179" t="str">
            <v>-</v>
          </cell>
          <cell r="AA179">
            <v>219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>
            <v>103</v>
          </cell>
          <cell r="AH179" t="str">
            <v>-</v>
          </cell>
          <cell r="AI179" t="str">
            <v>-</v>
          </cell>
          <cell r="AJ179" t="str">
            <v>-</v>
          </cell>
          <cell r="AK179">
            <v>59</v>
          </cell>
          <cell r="AL179" t="str">
            <v>-</v>
          </cell>
          <cell r="AM179">
            <v>15.241228070175438</v>
          </cell>
          <cell r="AN179">
            <v>64.8</v>
          </cell>
          <cell r="AO179">
            <v>44</v>
          </cell>
          <cell r="AP179" t="str">
            <v>-</v>
          </cell>
          <cell r="AQ179">
            <v>97</v>
          </cell>
          <cell r="AR179" t="str">
            <v>-</v>
          </cell>
          <cell r="AS179">
            <v>0</v>
          </cell>
          <cell r="AT179" t="str">
            <v>-</v>
          </cell>
          <cell r="AU179">
            <v>68</v>
          </cell>
          <cell r="AV179" t="str">
            <v>-</v>
          </cell>
          <cell r="AW179">
            <v>10</v>
          </cell>
          <cell r="AX179" t="str">
            <v>-</v>
          </cell>
          <cell r="AY179" t="str">
            <v>-</v>
          </cell>
          <cell r="AZ179" t="str">
            <v>-</v>
          </cell>
          <cell r="BA179">
            <v>248</v>
          </cell>
          <cell r="BB179">
            <v>1113</v>
          </cell>
          <cell r="BC179">
            <v>13.596491228070176</v>
          </cell>
          <cell r="BD179">
            <v>54.7</v>
          </cell>
          <cell r="BE179" t="str">
            <v>-</v>
          </cell>
          <cell r="BF179" t="str">
            <v>-</v>
          </cell>
          <cell r="BG179">
            <v>536410.87</v>
          </cell>
          <cell r="BH179">
            <v>517353</v>
          </cell>
          <cell r="BI179">
            <v>149122223</v>
          </cell>
          <cell r="BJ179">
            <v>682906069</v>
          </cell>
          <cell r="BK179">
            <v>149122223</v>
          </cell>
          <cell r="BL179" t="str">
            <v>-</v>
          </cell>
          <cell r="BM179">
            <v>0</v>
          </cell>
          <cell r="BN179" t="str">
            <v>-</v>
          </cell>
          <cell r="BO179">
            <v>79607472</v>
          </cell>
          <cell r="BP179" t="str">
            <v>-</v>
          </cell>
          <cell r="BQ179">
            <v>0</v>
          </cell>
          <cell r="BR179" t="str">
            <v>-</v>
          </cell>
          <cell r="BS179">
            <v>199</v>
          </cell>
          <cell r="BT179" t="str">
            <v>-</v>
          </cell>
          <cell r="BU179">
            <v>79607472</v>
          </cell>
          <cell r="BV179" t="str">
            <v>-</v>
          </cell>
          <cell r="BW179">
            <v>206</v>
          </cell>
          <cell r="BX179" t="str">
            <v>-</v>
          </cell>
          <cell r="BY179">
            <v>812</v>
          </cell>
          <cell r="BZ179" t="str">
            <v>-</v>
          </cell>
          <cell r="CA179">
            <v>62489872</v>
          </cell>
          <cell r="CB179" t="str">
            <v>-</v>
          </cell>
          <cell r="CC179">
            <v>660</v>
          </cell>
          <cell r="CD179" t="str">
            <v>-</v>
          </cell>
          <cell r="CE179">
            <v>586</v>
          </cell>
          <cell r="CF179" t="str">
            <v>-</v>
          </cell>
          <cell r="CG179">
            <v>0</v>
          </cell>
          <cell r="CH179" t="str">
            <v>-</v>
          </cell>
          <cell r="CI179">
            <v>199</v>
          </cell>
          <cell r="CJ179" t="str">
            <v>-</v>
          </cell>
          <cell r="CK179">
            <v>24</v>
          </cell>
          <cell r="CL179" t="str">
            <v>-</v>
          </cell>
          <cell r="CM179">
            <v>7024879</v>
          </cell>
          <cell r="CN179" t="str">
            <v>-</v>
          </cell>
          <cell r="CO179">
            <v>69514751</v>
          </cell>
          <cell r="CP179" t="str">
            <v>-</v>
          </cell>
          <cell r="CQ179">
            <v>0</v>
          </cell>
          <cell r="CR179" t="str">
            <v>-</v>
          </cell>
          <cell r="CS179">
            <v>-96</v>
          </cell>
          <cell r="CT179" t="str">
            <v>-</v>
          </cell>
          <cell r="CU179">
            <v>1082</v>
          </cell>
          <cell r="CV179">
            <v>332</v>
          </cell>
          <cell r="CW179">
            <v>302</v>
          </cell>
          <cell r="CX179">
            <v>225</v>
          </cell>
          <cell r="CY179">
            <v>162</v>
          </cell>
          <cell r="CZ179">
            <v>123</v>
          </cell>
          <cell r="DA179">
            <v>227</v>
          </cell>
          <cell r="DB179">
            <v>158</v>
          </cell>
          <cell r="DC179">
            <v>118</v>
          </cell>
          <cell r="DD179">
            <v>102</v>
          </cell>
          <cell r="DE179">
            <v>112</v>
          </cell>
          <cell r="DF179">
            <v>98</v>
          </cell>
          <cell r="DG179">
            <v>457</v>
          </cell>
          <cell r="DH179">
            <v>358</v>
          </cell>
          <cell r="DI179">
            <v>16</v>
          </cell>
          <cell r="DJ179" t="str">
            <v>-</v>
          </cell>
          <cell r="DK179">
            <v>562</v>
          </cell>
          <cell r="DL179" t="str">
            <v>-</v>
          </cell>
          <cell r="DM179">
            <v>506</v>
          </cell>
          <cell r="DN179" t="str">
            <v>-</v>
          </cell>
          <cell r="DO179">
            <v>539</v>
          </cell>
          <cell r="DP179" t="str">
            <v>-</v>
          </cell>
          <cell r="DQ179">
            <v>0</v>
          </cell>
          <cell r="DR179" t="str">
            <v>-</v>
          </cell>
          <cell r="DS179">
            <v>194</v>
          </cell>
          <cell r="DT179" t="str">
            <v>-</v>
          </cell>
          <cell r="DU179">
            <v>23</v>
          </cell>
          <cell r="DV179" t="str">
            <v>-</v>
          </cell>
          <cell r="DW179">
            <v>0</v>
          </cell>
          <cell r="DX179" t="str">
            <v>-</v>
          </cell>
          <cell r="DY179">
            <v>17</v>
          </cell>
          <cell r="DZ179">
            <v>94</v>
          </cell>
          <cell r="EA179">
            <v>34</v>
          </cell>
          <cell r="EB179" t="str">
            <v>-</v>
          </cell>
          <cell r="EC179">
            <v>54.838709677419352</v>
          </cell>
          <cell r="ED179" t="str">
            <v>-</v>
          </cell>
          <cell r="EE179">
            <v>1</v>
          </cell>
          <cell r="EF179" t="str">
            <v>-</v>
          </cell>
          <cell r="EG179">
            <v>13</v>
          </cell>
        </row>
        <row r="180">
          <cell r="C180">
            <v>700000492</v>
          </cell>
          <cell r="D180" t="str">
            <v>SECTOR MARACUYA KAREN</v>
          </cell>
          <cell r="E180">
            <v>2025</v>
          </cell>
          <cell r="F180">
            <v>202516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  <cell r="BC180" t="str">
            <v>-</v>
          </cell>
          <cell r="BD180" t="str">
            <v>-</v>
          </cell>
          <cell r="BE180" t="str">
            <v>-</v>
          </cell>
          <cell r="BF180" t="str">
            <v>-</v>
          </cell>
          <cell r="BG180" t="str">
            <v>-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 t="str">
            <v>-</v>
          </cell>
          <cell r="BO180" t="str">
            <v>-</v>
          </cell>
          <cell r="BP180" t="str">
            <v>-</v>
          </cell>
          <cell r="BQ180" t="str">
            <v>-</v>
          </cell>
          <cell r="BR180" t="str">
            <v>-</v>
          </cell>
          <cell r="BS180" t="str">
            <v>-</v>
          </cell>
          <cell r="BT180" t="str">
            <v>-</v>
          </cell>
          <cell r="BU180" t="str">
            <v>-</v>
          </cell>
          <cell r="BV180" t="str">
            <v>-</v>
          </cell>
          <cell r="BW180" t="str">
            <v>-</v>
          </cell>
          <cell r="BX180" t="str">
            <v>-</v>
          </cell>
          <cell r="BY180" t="str">
            <v>-</v>
          </cell>
          <cell r="BZ180" t="str">
            <v>-</v>
          </cell>
          <cell r="CA180" t="str">
            <v>-</v>
          </cell>
          <cell r="CB180" t="str">
            <v>-</v>
          </cell>
          <cell r="CC180" t="str">
            <v>-</v>
          </cell>
          <cell r="CD180" t="str">
            <v>-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 t="str">
            <v>-</v>
          </cell>
          <cell r="CL180" t="str">
            <v>-</v>
          </cell>
          <cell r="CM180" t="str">
            <v>-</v>
          </cell>
          <cell r="CN180" t="str">
            <v>-</v>
          </cell>
          <cell r="CO180" t="str">
            <v>-</v>
          </cell>
          <cell r="CP180" t="str">
            <v>-</v>
          </cell>
          <cell r="CQ180" t="str">
            <v>-</v>
          </cell>
          <cell r="CR180" t="str">
            <v>-</v>
          </cell>
          <cell r="CS180" t="str">
            <v>-</v>
          </cell>
          <cell r="CT180" t="str">
            <v>-</v>
          </cell>
          <cell r="CU180" t="str">
            <v>-</v>
          </cell>
          <cell r="CV180" t="str">
            <v>-</v>
          </cell>
          <cell r="CW180" t="str">
            <v>-</v>
          </cell>
          <cell r="CX180" t="str">
            <v>-</v>
          </cell>
          <cell r="CY180" t="str">
            <v>-</v>
          </cell>
          <cell r="CZ180" t="str">
            <v>-</v>
          </cell>
          <cell r="DA180" t="str">
            <v>-</v>
          </cell>
          <cell r="DB180" t="str">
            <v>-</v>
          </cell>
          <cell r="DC180" t="str">
            <v>-</v>
          </cell>
          <cell r="DD180" t="str">
            <v>-</v>
          </cell>
          <cell r="DE180" t="str">
            <v>-</v>
          </cell>
          <cell r="DF180" t="str">
            <v>-</v>
          </cell>
          <cell r="DG180" t="str">
            <v>-</v>
          </cell>
          <cell r="DH180" t="str">
            <v>-</v>
          </cell>
          <cell r="DI180" t="str">
            <v>-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 t="str">
            <v>-</v>
          </cell>
          <cell r="DX180" t="str">
            <v>-</v>
          </cell>
          <cell r="DY180" t="str">
            <v>-</v>
          </cell>
          <cell r="DZ180" t="str">
            <v>-</v>
          </cell>
          <cell r="EA180" t="str">
            <v>-</v>
          </cell>
          <cell r="EB180" t="str">
            <v>-</v>
          </cell>
          <cell r="EC180" t="str">
            <v>-</v>
          </cell>
          <cell r="ED180" t="str">
            <v>-</v>
          </cell>
          <cell r="EE180" t="str">
            <v>-</v>
          </cell>
          <cell r="EF180" t="str">
            <v>-</v>
          </cell>
          <cell r="EG180" t="str">
            <v>-</v>
          </cell>
        </row>
        <row r="181">
          <cell r="C181">
            <v>700000493</v>
          </cell>
          <cell r="D181" t="str">
            <v>SECTOR PUYA GLORIA</v>
          </cell>
          <cell r="E181">
            <v>2025</v>
          </cell>
          <cell r="F181">
            <v>202516</v>
          </cell>
          <cell r="G181">
            <v>1375</v>
          </cell>
          <cell r="H181">
            <v>1479</v>
          </cell>
          <cell r="I181">
            <v>462</v>
          </cell>
          <cell r="J181" t="str">
            <v>-</v>
          </cell>
          <cell r="K181">
            <v>-67</v>
          </cell>
          <cell r="L181">
            <v>9</v>
          </cell>
          <cell r="M181">
            <v>555</v>
          </cell>
          <cell r="N181">
            <v>930</v>
          </cell>
          <cell r="O181">
            <v>0</v>
          </cell>
          <cell r="P181" t="str">
            <v>-</v>
          </cell>
          <cell r="Q181">
            <v>0</v>
          </cell>
          <cell r="R181" t="str">
            <v>-</v>
          </cell>
          <cell r="S181">
            <v>1</v>
          </cell>
          <cell r="T181" t="str">
            <v>-</v>
          </cell>
          <cell r="U181">
            <v>554</v>
          </cell>
          <cell r="V181" t="str">
            <v>-</v>
          </cell>
          <cell r="W181">
            <v>1</v>
          </cell>
          <cell r="X181" t="str">
            <v>-</v>
          </cell>
          <cell r="Y181" t="str">
            <v>-</v>
          </cell>
          <cell r="Z181" t="str">
            <v>-</v>
          </cell>
          <cell r="AA181">
            <v>432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>
            <v>262</v>
          </cell>
          <cell r="AH181" t="str">
            <v>-</v>
          </cell>
          <cell r="AI181" t="str">
            <v>-</v>
          </cell>
          <cell r="AJ181" t="str">
            <v>-</v>
          </cell>
          <cell r="AK181">
            <v>123</v>
          </cell>
          <cell r="AL181" t="str">
            <v>-</v>
          </cell>
          <cell r="AM181">
            <v>40.36363636363636</v>
          </cell>
          <cell r="AN181">
            <v>64.099999999999994</v>
          </cell>
          <cell r="AO181">
            <v>139</v>
          </cell>
          <cell r="AP181" t="str">
            <v>-</v>
          </cell>
          <cell r="AQ181">
            <v>228</v>
          </cell>
          <cell r="AR181" t="str">
            <v>-</v>
          </cell>
          <cell r="AS181">
            <v>0</v>
          </cell>
          <cell r="AT181" t="str">
            <v>-</v>
          </cell>
          <cell r="AU181">
            <v>57</v>
          </cell>
          <cell r="AV181" t="str">
            <v>-</v>
          </cell>
          <cell r="AW181">
            <v>8</v>
          </cell>
          <cell r="AX181" t="str">
            <v>-</v>
          </cell>
          <cell r="AY181" t="str">
            <v>-</v>
          </cell>
          <cell r="AZ181" t="str">
            <v>-</v>
          </cell>
          <cell r="BA181">
            <v>499</v>
          </cell>
          <cell r="BB181">
            <v>795</v>
          </cell>
          <cell r="BC181">
            <v>36.290909090909089</v>
          </cell>
          <cell r="BD181">
            <v>54.8</v>
          </cell>
          <cell r="BE181" t="str">
            <v>-</v>
          </cell>
          <cell r="BF181" t="str">
            <v>-</v>
          </cell>
          <cell r="BG181">
            <v>466053.76</v>
          </cell>
          <cell r="BH181">
            <v>453796</v>
          </cell>
          <cell r="BI181">
            <v>258659837</v>
          </cell>
          <cell r="BJ181">
            <v>422030288</v>
          </cell>
          <cell r="BK181">
            <v>258447842</v>
          </cell>
          <cell r="BL181" t="str">
            <v>-</v>
          </cell>
          <cell r="BM181">
            <v>211995</v>
          </cell>
          <cell r="BN181" t="str">
            <v>-</v>
          </cell>
          <cell r="BO181">
            <v>180058262</v>
          </cell>
          <cell r="BP181" t="str">
            <v>-</v>
          </cell>
          <cell r="BQ181">
            <v>211995</v>
          </cell>
          <cell r="BR181" t="str">
            <v>-</v>
          </cell>
          <cell r="BS181">
            <v>484</v>
          </cell>
          <cell r="BT181" t="str">
            <v>-</v>
          </cell>
          <cell r="BU181">
            <v>179846267</v>
          </cell>
          <cell r="BV181" t="str">
            <v>-</v>
          </cell>
          <cell r="BW181">
            <v>409</v>
          </cell>
          <cell r="BX181" t="str">
            <v>-</v>
          </cell>
          <cell r="BY181">
            <v>610</v>
          </cell>
          <cell r="BZ181" t="str">
            <v>-</v>
          </cell>
          <cell r="CA181">
            <v>70107681</v>
          </cell>
          <cell r="CB181" t="str">
            <v>-</v>
          </cell>
          <cell r="CC181">
            <v>537</v>
          </cell>
          <cell r="CD181" t="str">
            <v>-</v>
          </cell>
          <cell r="CE181">
            <v>410</v>
          </cell>
          <cell r="CF181" t="str">
            <v>-</v>
          </cell>
          <cell r="CG181">
            <v>0</v>
          </cell>
          <cell r="CH181" t="str">
            <v>-</v>
          </cell>
          <cell r="CI181">
            <v>74</v>
          </cell>
          <cell r="CJ181" t="str">
            <v>-</v>
          </cell>
          <cell r="CK181">
            <v>9</v>
          </cell>
          <cell r="CL181" t="str">
            <v>-</v>
          </cell>
          <cell r="CM181">
            <v>8493894</v>
          </cell>
          <cell r="CN181" t="str">
            <v>-</v>
          </cell>
          <cell r="CO181">
            <v>78601575</v>
          </cell>
          <cell r="CP181" t="str">
            <v>-</v>
          </cell>
          <cell r="CQ181">
            <v>0</v>
          </cell>
          <cell r="CR181" t="str">
            <v>-</v>
          </cell>
          <cell r="CS181">
            <v>-44</v>
          </cell>
          <cell r="CT181" t="str">
            <v>-</v>
          </cell>
          <cell r="CU181">
            <v>485</v>
          </cell>
          <cell r="CV181">
            <v>259</v>
          </cell>
          <cell r="CW181">
            <v>236</v>
          </cell>
          <cell r="CX181">
            <v>186</v>
          </cell>
          <cell r="CY181">
            <v>99</v>
          </cell>
          <cell r="CZ181">
            <v>78</v>
          </cell>
          <cell r="DA181">
            <v>111</v>
          </cell>
          <cell r="DB181">
            <v>96</v>
          </cell>
          <cell r="DC181">
            <v>76</v>
          </cell>
          <cell r="DD181">
            <v>70</v>
          </cell>
          <cell r="DE181">
            <v>78</v>
          </cell>
          <cell r="DF181">
            <v>58</v>
          </cell>
          <cell r="DG181">
            <v>265</v>
          </cell>
          <cell r="DH181">
            <v>224</v>
          </cell>
          <cell r="DI181">
            <v>30</v>
          </cell>
          <cell r="DJ181" t="str">
            <v>-</v>
          </cell>
          <cell r="DK181">
            <v>462</v>
          </cell>
          <cell r="DL181" t="str">
            <v>-</v>
          </cell>
          <cell r="DM181">
            <v>451</v>
          </cell>
          <cell r="DN181" t="str">
            <v>-</v>
          </cell>
          <cell r="DO181">
            <v>379</v>
          </cell>
          <cell r="DP181" t="str">
            <v>-</v>
          </cell>
          <cell r="DQ181">
            <v>0</v>
          </cell>
          <cell r="DR181" t="str">
            <v>-</v>
          </cell>
          <cell r="DS181">
            <v>74</v>
          </cell>
          <cell r="DT181" t="str">
            <v>-</v>
          </cell>
          <cell r="DU181">
            <v>9</v>
          </cell>
          <cell r="DV181" t="str">
            <v>-</v>
          </cell>
          <cell r="DW181">
            <v>0</v>
          </cell>
          <cell r="DX181" t="str">
            <v>-</v>
          </cell>
          <cell r="DY181">
            <v>34</v>
          </cell>
          <cell r="DZ181">
            <v>72</v>
          </cell>
          <cell r="EA181">
            <v>32</v>
          </cell>
          <cell r="EB181" t="str">
            <v>-</v>
          </cell>
          <cell r="EC181">
            <v>43.835616438356162</v>
          </cell>
          <cell r="ED181" t="str">
            <v>-</v>
          </cell>
          <cell r="EE181">
            <v>4</v>
          </cell>
          <cell r="EF181" t="str">
            <v>-</v>
          </cell>
          <cell r="EG181">
            <v>22</v>
          </cell>
        </row>
        <row r="182">
          <cell r="C182">
            <v>700000494</v>
          </cell>
          <cell r="D182" t="str">
            <v>SECTOR SAMBA DIANA</v>
          </cell>
          <cell r="E182">
            <v>2025</v>
          </cell>
          <cell r="F182">
            <v>202516</v>
          </cell>
          <cell r="G182">
            <v>1686</v>
          </cell>
          <cell r="H182">
            <v>1753</v>
          </cell>
          <cell r="I182">
            <v>529</v>
          </cell>
          <cell r="J182" t="str">
            <v>-</v>
          </cell>
          <cell r="K182">
            <v>-98</v>
          </cell>
          <cell r="L182">
            <v>7</v>
          </cell>
          <cell r="M182">
            <v>506</v>
          </cell>
          <cell r="N182">
            <v>1125</v>
          </cell>
          <cell r="O182">
            <v>0</v>
          </cell>
          <cell r="P182" t="str">
            <v>-</v>
          </cell>
          <cell r="Q182">
            <v>0</v>
          </cell>
          <cell r="R182" t="str">
            <v>-</v>
          </cell>
          <cell r="S182">
            <v>0</v>
          </cell>
          <cell r="T182" t="str">
            <v>-</v>
          </cell>
          <cell r="U182">
            <v>506</v>
          </cell>
          <cell r="V182" t="str">
            <v>-</v>
          </cell>
          <cell r="W182">
            <v>0</v>
          </cell>
          <cell r="X182" t="str">
            <v>-</v>
          </cell>
          <cell r="Y182" t="str">
            <v>-</v>
          </cell>
          <cell r="Z182" t="str">
            <v>-</v>
          </cell>
          <cell r="AA182">
            <v>384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>
            <v>260</v>
          </cell>
          <cell r="AH182" t="str">
            <v>-</v>
          </cell>
          <cell r="AI182" t="str">
            <v>-</v>
          </cell>
          <cell r="AJ182" t="str">
            <v>-</v>
          </cell>
          <cell r="AK182">
            <v>122</v>
          </cell>
          <cell r="AL182" t="str">
            <v>-</v>
          </cell>
          <cell r="AM182">
            <v>30.01186239620403</v>
          </cell>
          <cell r="AN182">
            <v>62.6</v>
          </cell>
          <cell r="AO182">
            <v>138</v>
          </cell>
          <cell r="AP182" t="str">
            <v>-</v>
          </cell>
          <cell r="AQ182">
            <v>175</v>
          </cell>
          <cell r="AR182" t="str">
            <v>-</v>
          </cell>
          <cell r="AS182">
            <v>0</v>
          </cell>
          <cell r="AT182" t="str">
            <v>-</v>
          </cell>
          <cell r="AU182">
            <v>59</v>
          </cell>
          <cell r="AV182" t="str">
            <v>-</v>
          </cell>
          <cell r="AW182">
            <v>12</v>
          </cell>
          <cell r="AX182" t="str">
            <v>-</v>
          </cell>
          <cell r="AY182" t="str">
            <v>-</v>
          </cell>
          <cell r="AZ182" t="str">
            <v>-</v>
          </cell>
          <cell r="BA182">
            <v>465</v>
          </cell>
          <cell r="BB182">
            <v>961</v>
          </cell>
          <cell r="BC182">
            <v>27.580071174377224</v>
          </cell>
          <cell r="BD182">
            <v>53.5</v>
          </cell>
          <cell r="BE182" t="str">
            <v>-</v>
          </cell>
          <cell r="BF182" t="str">
            <v>-</v>
          </cell>
          <cell r="BG182">
            <v>463584.22</v>
          </cell>
          <cell r="BH182">
            <v>490614</v>
          </cell>
          <cell r="BI182">
            <v>234573616</v>
          </cell>
          <cell r="BJ182">
            <v>551940475</v>
          </cell>
          <cell r="BK182">
            <v>234573616</v>
          </cell>
          <cell r="BL182" t="str">
            <v>-</v>
          </cell>
          <cell r="BM182">
            <v>0</v>
          </cell>
          <cell r="BN182" t="str">
            <v>-</v>
          </cell>
          <cell r="BO182">
            <v>122966657</v>
          </cell>
          <cell r="BP182" t="str">
            <v>-</v>
          </cell>
          <cell r="BQ182">
            <v>0</v>
          </cell>
          <cell r="BR182" t="str">
            <v>-</v>
          </cell>
          <cell r="BS182">
            <v>372</v>
          </cell>
          <cell r="BT182" t="str">
            <v>-</v>
          </cell>
          <cell r="BU182">
            <v>122966657</v>
          </cell>
          <cell r="BV182" t="str">
            <v>-</v>
          </cell>
          <cell r="BW182">
            <v>417</v>
          </cell>
          <cell r="BX182" t="str">
            <v>-</v>
          </cell>
          <cell r="BY182">
            <v>787</v>
          </cell>
          <cell r="BZ182" t="str">
            <v>-</v>
          </cell>
          <cell r="CA182">
            <v>99449333</v>
          </cell>
          <cell r="CB182" t="str">
            <v>-</v>
          </cell>
          <cell r="CC182">
            <v>643</v>
          </cell>
          <cell r="CD182" t="str">
            <v>-</v>
          </cell>
          <cell r="CE182">
            <v>447</v>
          </cell>
          <cell r="CF182" t="str">
            <v>-</v>
          </cell>
          <cell r="CG182">
            <v>0</v>
          </cell>
          <cell r="CH182" t="str">
            <v>-</v>
          </cell>
          <cell r="CI182">
            <v>110</v>
          </cell>
          <cell r="CJ182" t="str">
            <v>-</v>
          </cell>
          <cell r="CK182">
            <v>16</v>
          </cell>
          <cell r="CL182" t="str">
            <v>-</v>
          </cell>
          <cell r="CM182">
            <v>12157626</v>
          </cell>
          <cell r="CN182" t="str">
            <v>-</v>
          </cell>
          <cell r="CO182">
            <v>111606959</v>
          </cell>
          <cell r="CP182" t="str">
            <v>-</v>
          </cell>
          <cell r="CQ182">
            <v>0</v>
          </cell>
          <cell r="CR182" t="str">
            <v>-</v>
          </cell>
          <cell r="CS182">
            <v>-63</v>
          </cell>
          <cell r="CT182" t="str">
            <v>-</v>
          </cell>
          <cell r="CU182">
            <v>663</v>
          </cell>
          <cell r="CV182">
            <v>315</v>
          </cell>
          <cell r="CW182">
            <v>333</v>
          </cell>
          <cell r="CX182">
            <v>247</v>
          </cell>
          <cell r="CY182">
            <v>184</v>
          </cell>
          <cell r="CZ182">
            <v>128</v>
          </cell>
          <cell r="DA182">
            <v>127</v>
          </cell>
          <cell r="DB182">
            <v>110</v>
          </cell>
          <cell r="DC182">
            <v>102</v>
          </cell>
          <cell r="DD182">
            <v>77</v>
          </cell>
          <cell r="DE182">
            <v>88</v>
          </cell>
          <cell r="DF182">
            <v>72</v>
          </cell>
          <cell r="DG182">
            <v>317</v>
          </cell>
          <cell r="DH182">
            <v>259</v>
          </cell>
          <cell r="DI182">
            <v>25</v>
          </cell>
          <cell r="DJ182" t="str">
            <v>-</v>
          </cell>
          <cell r="DK182">
            <v>611</v>
          </cell>
          <cell r="DL182" t="str">
            <v>-</v>
          </cell>
          <cell r="DM182">
            <v>546</v>
          </cell>
          <cell r="DN182" t="str">
            <v>-</v>
          </cell>
          <cell r="DO182">
            <v>408</v>
          </cell>
          <cell r="DP182" t="str">
            <v>-</v>
          </cell>
          <cell r="DQ182">
            <v>0</v>
          </cell>
          <cell r="DR182" t="str">
            <v>-</v>
          </cell>
          <cell r="DS182">
            <v>105</v>
          </cell>
          <cell r="DT182" t="str">
            <v>-</v>
          </cell>
          <cell r="DU182">
            <v>16</v>
          </cell>
          <cell r="DV182" t="str">
            <v>-</v>
          </cell>
          <cell r="DW182">
            <v>0</v>
          </cell>
          <cell r="DX182" t="str">
            <v>-</v>
          </cell>
          <cell r="DY182">
            <v>27</v>
          </cell>
          <cell r="DZ182">
            <v>91</v>
          </cell>
          <cell r="EA182">
            <v>28</v>
          </cell>
          <cell r="EB182" t="str">
            <v>-</v>
          </cell>
          <cell r="EC182">
            <v>45.161290322580641</v>
          </cell>
          <cell r="ED182" t="str">
            <v>-</v>
          </cell>
          <cell r="EE182">
            <v>2</v>
          </cell>
          <cell r="EF182" t="str">
            <v>-</v>
          </cell>
          <cell r="EG182">
            <v>14</v>
          </cell>
        </row>
        <row r="183">
          <cell r="C183">
            <v>700000496</v>
          </cell>
          <cell r="D183" t="str">
            <v>SECTOR HIGUERON PAOLA</v>
          </cell>
          <cell r="E183">
            <v>2025</v>
          </cell>
          <cell r="F183">
            <v>202516</v>
          </cell>
          <cell r="G183" t="str">
            <v>-</v>
          </cell>
          <cell r="H183" t="str">
            <v>-</v>
          </cell>
          <cell r="I183" t="str">
            <v>-</v>
          </cell>
          <cell r="J183" t="str">
            <v>-</v>
          </cell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  <cell r="BC183" t="str">
            <v>-</v>
          </cell>
          <cell r="BD183" t="str">
            <v>-</v>
          </cell>
          <cell r="BE183" t="str">
            <v>-</v>
          </cell>
          <cell r="BF183" t="str">
            <v>-</v>
          </cell>
          <cell r="BG183" t="str">
            <v>-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 t="str">
            <v>-</v>
          </cell>
          <cell r="BO183" t="str">
            <v>-</v>
          </cell>
          <cell r="BP183" t="str">
            <v>-</v>
          </cell>
          <cell r="BQ183" t="str">
            <v>-</v>
          </cell>
          <cell r="BR183" t="str">
            <v>-</v>
          </cell>
          <cell r="BS183" t="str">
            <v>-</v>
          </cell>
          <cell r="BT183" t="str">
            <v>-</v>
          </cell>
          <cell r="BU183" t="str">
            <v>-</v>
          </cell>
          <cell r="BV183" t="str">
            <v>-</v>
          </cell>
          <cell r="BW183" t="str">
            <v>-</v>
          </cell>
          <cell r="BX183" t="str">
            <v>-</v>
          </cell>
          <cell r="BY183" t="str">
            <v>-</v>
          </cell>
          <cell r="BZ183" t="str">
            <v>-</v>
          </cell>
          <cell r="CA183" t="str">
            <v>-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 t="str">
            <v>-</v>
          </cell>
          <cell r="CN183" t="str">
            <v>-</v>
          </cell>
          <cell r="CO183" t="str">
            <v>-</v>
          </cell>
          <cell r="CP183" t="str">
            <v>-</v>
          </cell>
          <cell r="CQ183" t="str">
            <v>-</v>
          </cell>
          <cell r="CR183" t="str">
            <v>-</v>
          </cell>
          <cell r="CS183" t="str">
            <v>-</v>
          </cell>
          <cell r="CT183" t="str">
            <v>-</v>
          </cell>
          <cell r="CU183" t="str">
            <v>-</v>
          </cell>
          <cell r="CV183" t="str">
            <v>-</v>
          </cell>
          <cell r="CW183" t="str">
            <v>-</v>
          </cell>
          <cell r="CX183" t="str">
            <v>-</v>
          </cell>
          <cell r="CY183" t="str">
            <v>-</v>
          </cell>
          <cell r="CZ183" t="str">
            <v>-</v>
          </cell>
          <cell r="DA183" t="str">
            <v>-</v>
          </cell>
          <cell r="DB183" t="str">
            <v>-</v>
          </cell>
          <cell r="DC183" t="str">
            <v>-</v>
          </cell>
          <cell r="DD183" t="str">
            <v>-</v>
          </cell>
          <cell r="DE183" t="str">
            <v>-</v>
          </cell>
          <cell r="DF183" t="str">
            <v>-</v>
          </cell>
          <cell r="DG183" t="str">
            <v>-</v>
          </cell>
          <cell r="DH183" t="str">
            <v>-</v>
          </cell>
          <cell r="DI183" t="str">
            <v>-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 t="str">
            <v>-</v>
          </cell>
          <cell r="DX183" t="str">
            <v>-</v>
          </cell>
          <cell r="DY183" t="str">
            <v>-</v>
          </cell>
          <cell r="DZ183" t="str">
            <v>-</v>
          </cell>
          <cell r="EA183" t="str">
            <v>-</v>
          </cell>
          <cell r="EB183" t="str">
            <v>-</v>
          </cell>
          <cell r="EC183" t="str">
            <v>-</v>
          </cell>
          <cell r="ED183" t="str">
            <v>-</v>
          </cell>
          <cell r="EE183" t="str">
            <v>-</v>
          </cell>
          <cell r="EF183" t="str">
            <v>-</v>
          </cell>
          <cell r="EG183" t="str">
            <v>-</v>
          </cell>
        </row>
        <row r="184">
          <cell r="C184">
            <v>700000505</v>
          </cell>
          <cell r="D184" t="str">
            <v>700000505 - REGISTRO INICIOS</v>
          </cell>
          <cell r="E184">
            <v>2025</v>
          </cell>
          <cell r="F184">
            <v>202516</v>
          </cell>
          <cell r="G184">
            <v>0</v>
          </cell>
          <cell r="H184" t="str">
            <v>-</v>
          </cell>
          <cell r="I184">
            <v>0</v>
          </cell>
          <cell r="J184" t="str">
            <v>-</v>
          </cell>
          <cell r="K184">
            <v>0</v>
          </cell>
          <cell r="L184" t="str">
            <v>-</v>
          </cell>
          <cell r="M184">
            <v>0</v>
          </cell>
          <cell r="N184" t="str">
            <v>-</v>
          </cell>
          <cell r="O184">
            <v>0</v>
          </cell>
          <cell r="P184" t="str">
            <v>-</v>
          </cell>
          <cell r="Q184">
            <v>0</v>
          </cell>
          <cell r="R184" t="str">
            <v>-</v>
          </cell>
          <cell r="S184">
            <v>0</v>
          </cell>
          <cell r="T184" t="str">
            <v>-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 t="str">
            <v>-</v>
          </cell>
          <cell r="Z184" t="str">
            <v>-</v>
          </cell>
          <cell r="AA184">
            <v>0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>
            <v>0</v>
          </cell>
          <cell r="AH184" t="str">
            <v>-</v>
          </cell>
          <cell r="AI184" t="str">
            <v>-</v>
          </cell>
          <cell r="AJ184" t="str">
            <v>-</v>
          </cell>
          <cell r="AK184">
            <v>0</v>
          </cell>
          <cell r="AL184" t="str">
            <v>-</v>
          </cell>
          <cell r="AM184">
            <v>0</v>
          </cell>
          <cell r="AN184" t="str">
            <v>-</v>
          </cell>
          <cell r="AO184">
            <v>0</v>
          </cell>
          <cell r="AP184" t="str">
            <v>-</v>
          </cell>
          <cell r="AQ184">
            <v>0</v>
          </cell>
          <cell r="AR184" t="str">
            <v>-</v>
          </cell>
          <cell r="AS184">
            <v>0</v>
          </cell>
          <cell r="AT184" t="str">
            <v>-</v>
          </cell>
          <cell r="AU184">
            <v>0</v>
          </cell>
          <cell r="AV184" t="str">
            <v>-</v>
          </cell>
          <cell r="AW184">
            <v>0</v>
          </cell>
          <cell r="AX184" t="str">
            <v>-</v>
          </cell>
          <cell r="AY184" t="str">
            <v>-</v>
          </cell>
          <cell r="AZ184" t="str">
            <v>-</v>
          </cell>
          <cell r="BA184">
            <v>0</v>
          </cell>
          <cell r="BB184" t="str">
            <v>-</v>
          </cell>
          <cell r="BC184">
            <v>0</v>
          </cell>
          <cell r="BD184" t="str">
            <v>-</v>
          </cell>
          <cell r="BE184" t="str">
            <v>-</v>
          </cell>
          <cell r="BF184" t="str">
            <v>-</v>
          </cell>
          <cell r="BG184">
            <v>0</v>
          </cell>
          <cell r="BH184" t="str">
            <v>-</v>
          </cell>
          <cell r="BI184">
            <v>0</v>
          </cell>
          <cell r="BJ184" t="str">
            <v>-</v>
          </cell>
          <cell r="BK184">
            <v>0</v>
          </cell>
          <cell r="BL184" t="str">
            <v>-</v>
          </cell>
          <cell r="BM184">
            <v>0</v>
          </cell>
          <cell r="BN184" t="str">
            <v>-</v>
          </cell>
          <cell r="BO184">
            <v>0</v>
          </cell>
          <cell r="BP184" t="str">
            <v>-</v>
          </cell>
          <cell r="BQ184">
            <v>0</v>
          </cell>
          <cell r="BR184" t="str">
            <v>-</v>
          </cell>
          <cell r="BS184">
            <v>0</v>
          </cell>
          <cell r="BT184" t="str">
            <v>-</v>
          </cell>
          <cell r="BU184">
            <v>0</v>
          </cell>
          <cell r="BV184" t="str">
            <v>-</v>
          </cell>
          <cell r="BW184">
            <v>0</v>
          </cell>
          <cell r="BX184" t="str">
            <v>-</v>
          </cell>
          <cell r="BY184">
            <v>0</v>
          </cell>
          <cell r="BZ184" t="str">
            <v>-</v>
          </cell>
          <cell r="CA184">
            <v>0</v>
          </cell>
          <cell r="CB184" t="str">
            <v>-</v>
          </cell>
          <cell r="CC184">
            <v>0</v>
          </cell>
          <cell r="CD184" t="str">
            <v>-</v>
          </cell>
          <cell r="CE184">
            <v>0</v>
          </cell>
          <cell r="CF184" t="str">
            <v>-</v>
          </cell>
          <cell r="CG184">
            <v>0</v>
          </cell>
          <cell r="CH184" t="str">
            <v>-</v>
          </cell>
          <cell r="CI184">
            <v>0</v>
          </cell>
          <cell r="CJ184" t="str">
            <v>-</v>
          </cell>
          <cell r="CK184">
            <v>0</v>
          </cell>
          <cell r="CL184" t="str">
            <v>-</v>
          </cell>
          <cell r="CM184">
            <v>0</v>
          </cell>
          <cell r="CN184" t="str">
            <v>-</v>
          </cell>
          <cell r="CO184">
            <v>0</v>
          </cell>
          <cell r="CP184" t="str">
            <v>-</v>
          </cell>
          <cell r="CQ184">
            <v>0</v>
          </cell>
          <cell r="CR184" t="str">
            <v>-</v>
          </cell>
          <cell r="CS184">
            <v>0</v>
          </cell>
          <cell r="CT184" t="str">
            <v>-</v>
          </cell>
          <cell r="CU184">
            <v>0</v>
          </cell>
          <cell r="CV184" t="str">
            <v>-</v>
          </cell>
          <cell r="CW184">
            <v>0</v>
          </cell>
          <cell r="CX184" t="str">
            <v>-</v>
          </cell>
          <cell r="CY184">
            <v>0</v>
          </cell>
          <cell r="CZ184" t="str">
            <v>-</v>
          </cell>
          <cell r="DA184">
            <v>0</v>
          </cell>
          <cell r="DB184" t="str">
            <v>-</v>
          </cell>
          <cell r="DC184">
            <v>0</v>
          </cell>
          <cell r="DD184" t="str">
            <v>-</v>
          </cell>
          <cell r="DE184">
            <v>0</v>
          </cell>
          <cell r="DF184" t="str">
            <v>-</v>
          </cell>
          <cell r="DG184">
            <v>0</v>
          </cell>
          <cell r="DH184" t="str">
            <v>-</v>
          </cell>
          <cell r="DI184">
            <v>0</v>
          </cell>
          <cell r="DJ184" t="str">
            <v>-</v>
          </cell>
          <cell r="DK184">
            <v>0</v>
          </cell>
          <cell r="DL184" t="str">
            <v>-</v>
          </cell>
          <cell r="DM184">
            <v>0</v>
          </cell>
          <cell r="DN184" t="str">
            <v>-</v>
          </cell>
          <cell r="DO184">
            <v>0</v>
          </cell>
          <cell r="DP184" t="str">
            <v>-</v>
          </cell>
          <cell r="DQ184">
            <v>0</v>
          </cell>
          <cell r="DR184" t="str">
            <v>-</v>
          </cell>
          <cell r="DS184">
            <v>0</v>
          </cell>
          <cell r="DT184" t="str">
            <v>-</v>
          </cell>
          <cell r="DU184">
            <v>0</v>
          </cell>
          <cell r="DV184" t="str">
            <v>-</v>
          </cell>
          <cell r="DW184">
            <v>0</v>
          </cell>
          <cell r="DX184" t="str">
            <v>-</v>
          </cell>
          <cell r="DY184">
            <v>0</v>
          </cell>
          <cell r="DZ184" t="str">
            <v>-</v>
          </cell>
          <cell r="EA184">
            <v>0</v>
          </cell>
          <cell r="EB184" t="str">
            <v>-</v>
          </cell>
          <cell r="EC184">
            <v>0</v>
          </cell>
          <cell r="ED184" t="str">
            <v>-</v>
          </cell>
          <cell r="EE184">
            <v>0</v>
          </cell>
          <cell r="EF184" t="str">
            <v>-</v>
          </cell>
          <cell r="EG184">
            <v>0</v>
          </cell>
        </row>
        <row r="185">
          <cell r="C185">
            <v>700000508</v>
          </cell>
          <cell r="D185" t="str">
            <v>SECTOR VENTAS INSTITUCIONAL</v>
          </cell>
          <cell r="E185">
            <v>2025</v>
          </cell>
          <cell r="F185">
            <v>202516</v>
          </cell>
          <cell r="G185">
            <v>0</v>
          </cell>
          <cell r="H185" t="str">
            <v>-</v>
          </cell>
          <cell r="I185">
            <v>0</v>
          </cell>
          <cell r="J185" t="str">
            <v>-</v>
          </cell>
          <cell r="K185">
            <v>0</v>
          </cell>
          <cell r="L185" t="str">
            <v>-</v>
          </cell>
          <cell r="M185">
            <v>0</v>
          </cell>
          <cell r="N185" t="str">
            <v>-</v>
          </cell>
          <cell r="O185">
            <v>0</v>
          </cell>
          <cell r="P185" t="str">
            <v>-</v>
          </cell>
          <cell r="Q185">
            <v>0</v>
          </cell>
          <cell r="R185" t="str">
            <v>-</v>
          </cell>
          <cell r="S185">
            <v>0</v>
          </cell>
          <cell r="T185" t="str">
            <v>-</v>
          </cell>
          <cell r="U185">
            <v>0</v>
          </cell>
          <cell r="V185" t="str">
            <v>-</v>
          </cell>
          <cell r="W185">
            <v>0</v>
          </cell>
          <cell r="X185" t="str">
            <v>-</v>
          </cell>
          <cell r="Y185" t="str">
            <v>-</v>
          </cell>
          <cell r="Z185" t="str">
            <v>-</v>
          </cell>
          <cell r="AA185">
            <v>0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>
            <v>0</v>
          </cell>
          <cell r="AH185" t="str">
            <v>-</v>
          </cell>
          <cell r="AI185" t="str">
            <v>-</v>
          </cell>
          <cell r="AJ185" t="str">
            <v>-</v>
          </cell>
          <cell r="AK185">
            <v>0</v>
          </cell>
          <cell r="AL185" t="str">
            <v>-</v>
          </cell>
          <cell r="AM185">
            <v>0</v>
          </cell>
          <cell r="AN185" t="str">
            <v>-</v>
          </cell>
          <cell r="AO185">
            <v>0</v>
          </cell>
          <cell r="AP185" t="str">
            <v>-</v>
          </cell>
          <cell r="AQ185">
            <v>0</v>
          </cell>
          <cell r="AR185" t="str">
            <v>-</v>
          </cell>
          <cell r="AS185">
            <v>0</v>
          </cell>
          <cell r="AT185" t="str">
            <v>-</v>
          </cell>
          <cell r="AU185">
            <v>0</v>
          </cell>
          <cell r="AV185" t="str">
            <v>-</v>
          </cell>
          <cell r="AW185">
            <v>0</v>
          </cell>
          <cell r="AX185" t="str">
            <v>-</v>
          </cell>
          <cell r="AY185" t="str">
            <v>-</v>
          </cell>
          <cell r="AZ185" t="str">
            <v>-</v>
          </cell>
          <cell r="BA185">
            <v>0</v>
          </cell>
          <cell r="BB185" t="str">
            <v>-</v>
          </cell>
          <cell r="BC185">
            <v>0</v>
          </cell>
          <cell r="BD185" t="str">
            <v>-</v>
          </cell>
          <cell r="BE185" t="str">
            <v>-</v>
          </cell>
          <cell r="BF185" t="str">
            <v>-</v>
          </cell>
          <cell r="BG185">
            <v>0</v>
          </cell>
          <cell r="BH185" t="str">
            <v>-</v>
          </cell>
          <cell r="BI185">
            <v>0</v>
          </cell>
          <cell r="BJ185" t="str">
            <v>-</v>
          </cell>
          <cell r="BK185">
            <v>0</v>
          </cell>
          <cell r="BL185" t="str">
            <v>-</v>
          </cell>
          <cell r="BM185">
            <v>0</v>
          </cell>
          <cell r="BN185" t="str">
            <v>-</v>
          </cell>
          <cell r="BO185">
            <v>0</v>
          </cell>
          <cell r="BP185" t="str">
            <v>-</v>
          </cell>
          <cell r="BQ185">
            <v>0</v>
          </cell>
          <cell r="BR185" t="str">
            <v>-</v>
          </cell>
          <cell r="BS185">
            <v>0</v>
          </cell>
          <cell r="BT185" t="str">
            <v>-</v>
          </cell>
          <cell r="BU185">
            <v>0</v>
          </cell>
          <cell r="BV185" t="str">
            <v>-</v>
          </cell>
          <cell r="BW185">
            <v>0</v>
          </cell>
          <cell r="BX185" t="str">
            <v>-</v>
          </cell>
          <cell r="BY185">
            <v>0</v>
          </cell>
          <cell r="BZ185" t="str">
            <v>-</v>
          </cell>
          <cell r="CA185">
            <v>0</v>
          </cell>
          <cell r="CB185" t="str">
            <v>-</v>
          </cell>
          <cell r="CC185">
            <v>0</v>
          </cell>
          <cell r="CD185" t="str">
            <v>-</v>
          </cell>
          <cell r="CE185">
            <v>0</v>
          </cell>
          <cell r="CF185" t="str">
            <v>-</v>
          </cell>
          <cell r="CG185">
            <v>0</v>
          </cell>
          <cell r="CH185" t="str">
            <v>-</v>
          </cell>
          <cell r="CI185">
            <v>0</v>
          </cell>
          <cell r="CJ185" t="str">
            <v>-</v>
          </cell>
          <cell r="CK185">
            <v>0</v>
          </cell>
          <cell r="CL185" t="str">
            <v>-</v>
          </cell>
          <cell r="CM185">
            <v>0</v>
          </cell>
          <cell r="CN185" t="str">
            <v>-</v>
          </cell>
          <cell r="CO185">
            <v>0</v>
          </cell>
          <cell r="CP185" t="str">
            <v>-</v>
          </cell>
          <cell r="CQ185">
            <v>0</v>
          </cell>
          <cell r="CR185" t="str">
            <v>-</v>
          </cell>
          <cell r="CS185">
            <v>0</v>
          </cell>
          <cell r="CT185" t="str">
            <v>-</v>
          </cell>
          <cell r="CU185">
            <v>0</v>
          </cell>
          <cell r="CV185" t="str">
            <v>-</v>
          </cell>
          <cell r="CW185">
            <v>0</v>
          </cell>
          <cell r="CX185" t="str">
            <v>-</v>
          </cell>
          <cell r="CY185">
            <v>0</v>
          </cell>
          <cell r="CZ185" t="str">
            <v>-</v>
          </cell>
          <cell r="DA185">
            <v>0</v>
          </cell>
          <cell r="DB185" t="str">
            <v>-</v>
          </cell>
          <cell r="DC185">
            <v>0</v>
          </cell>
          <cell r="DD185" t="str">
            <v>-</v>
          </cell>
          <cell r="DE185">
            <v>0</v>
          </cell>
          <cell r="DF185" t="str">
            <v>-</v>
          </cell>
          <cell r="DG185">
            <v>0</v>
          </cell>
          <cell r="DH185" t="str">
            <v>-</v>
          </cell>
          <cell r="DI185">
            <v>0</v>
          </cell>
          <cell r="DJ185" t="str">
            <v>-</v>
          </cell>
          <cell r="DK185">
            <v>0</v>
          </cell>
          <cell r="DL185" t="str">
            <v>-</v>
          </cell>
          <cell r="DM185">
            <v>0</v>
          </cell>
          <cell r="DN185" t="str">
            <v>-</v>
          </cell>
          <cell r="DO185">
            <v>0</v>
          </cell>
          <cell r="DP185" t="str">
            <v>-</v>
          </cell>
          <cell r="DQ185">
            <v>0</v>
          </cell>
          <cell r="DR185" t="str">
            <v>-</v>
          </cell>
          <cell r="DS185">
            <v>0</v>
          </cell>
          <cell r="DT185" t="str">
            <v>-</v>
          </cell>
          <cell r="DU185">
            <v>0</v>
          </cell>
          <cell r="DV185" t="str">
            <v>-</v>
          </cell>
          <cell r="DW185">
            <v>0</v>
          </cell>
          <cell r="DX185" t="str">
            <v>-</v>
          </cell>
          <cell r="DY185">
            <v>0</v>
          </cell>
          <cell r="DZ185" t="str">
            <v>-</v>
          </cell>
          <cell r="EA185">
            <v>0</v>
          </cell>
          <cell r="EB185" t="str">
            <v>-</v>
          </cell>
          <cell r="EC185">
            <v>0</v>
          </cell>
          <cell r="ED185" t="str">
            <v>-</v>
          </cell>
          <cell r="EE185">
            <v>0</v>
          </cell>
          <cell r="EF185" t="str">
            <v>-</v>
          </cell>
          <cell r="EG185">
            <v>0</v>
          </cell>
        </row>
        <row r="186">
          <cell r="C186">
            <v>700000513</v>
          </cell>
          <cell r="D186" t="str">
            <v>SECTOR IMPULSO CARLA.</v>
          </cell>
          <cell r="E186">
            <v>2025</v>
          </cell>
          <cell r="F186">
            <v>202516</v>
          </cell>
          <cell r="G186">
            <v>12</v>
          </cell>
          <cell r="H186" t="str">
            <v>-</v>
          </cell>
          <cell r="I186">
            <v>1</v>
          </cell>
          <cell r="J186" t="str">
            <v>-</v>
          </cell>
          <cell r="K186">
            <v>-6</v>
          </cell>
          <cell r="L186" t="str">
            <v>-</v>
          </cell>
          <cell r="M186">
            <v>6</v>
          </cell>
          <cell r="N186" t="str">
            <v>-</v>
          </cell>
          <cell r="O186">
            <v>0</v>
          </cell>
          <cell r="P186" t="str">
            <v>-</v>
          </cell>
          <cell r="Q186">
            <v>0</v>
          </cell>
          <cell r="R186" t="str">
            <v>-</v>
          </cell>
          <cell r="S186">
            <v>1</v>
          </cell>
          <cell r="T186" t="str">
            <v>-</v>
          </cell>
          <cell r="U186">
            <v>6</v>
          </cell>
          <cell r="V186" t="str">
            <v>-</v>
          </cell>
          <cell r="W186">
            <v>0</v>
          </cell>
          <cell r="X186" t="str">
            <v>-</v>
          </cell>
          <cell r="Y186" t="str">
            <v>-</v>
          </cell>
          <cell r="Z186" t="str">
            <v>-</v>
          </cell>
          <cell r="AA186">
            <v>4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>
            <v>5</v>
          </cell>
          <cell r="AH186" t="str">
            <v>-</v>
          </cell>
          <cell r="AI186" t="str">
            <v>-</v>
          </cell>
          <cell r="AJ186" t="str">
            <v>-</v>
          </cell>
          <cell r="AK186">
            <v>2</v>
          </cell>
          <cell r="AL186" t="str">
            <v>-</v>
          </cell>
          <cell r="AM186">
            <v>50</v>
          </cell>
          <cell r="AN186" t="str">
            <v>-</v>
          </cell>
          <cell r="AO186">
            <v>3</v>
          </cell>
          <cell r="AP186" t="str">
            <v>-</v>
          </cell>
          <cell r="AQ186">
            <v>0</v>
          </cell>
          <cell r="AR186" t="str">
            <v>-</v>
          </cell>
          <cell r="AS186">
            <v>0</v>
          </cell>
          <cell r="AT186" t="str">
            <v>-</v>
          </cell>
          <cell r="AU186">
            <v>1</v>
          </cell>
          <cell r="AV186" t="str">
            <v>-</v>
          </cell>
          <cell r="AW186">
            <v>0</v>
          </cell>
          <cell r="AX186" t="str">
            <v>-</v>
          </cell>
          <cell r="AY186" t="str">
            <v>-</v>
          </cell>
          <cell r="AZ186" t="str">
            <v>-</v>
          </cell>
          <cell r="BA186">
            <v>6</v>
          </cell>
          <cell r="BB186" t="str">
            <v>-</v>
          </cell>
          <cell r="BC186">
            <v>50</v>
          </cell>
          <cell r="BD186" t="str">
            <v>-</v>
          </cell>
          <cell r="BE186" t="str">
            <v>-</v>
          </cell>
          <cell r="BF186" t="str">
            <v>-</v>
          </cell>
          <cell r="BG186">
            <v>399529.67</v>
          </cell>
          <cell r="BH186" t="str">
            <v>-</v>
          </cell>
          <cell r="BI186">
            <v>2397178</v>
          </cell>
          <cell r="BJ186" t="str">
            <v>-</v>
          </cell>
          <cell r="BK186">
            <v>2359098</v>
          </cell>
          <cell r="BL186" t="str">
            <v>-</v>
          </cell>
          <cell r="BM186">
            <v>38080</v>
          </cell>
          <cell r="BN186" t="str">
            <v>-</v>
          </cell>
          <cell r="BO186">
            <v>1778978</v>
          </cell>
          <cell r="BP186" t="str">
            <v>-</v>
          </cell>
          <cell r="BQ186">
            <v>38080</v>
          </cell>
          <cell r="BR186" t="str">
            <v>-</v>
          </cell>
          <cell r="BS186">
            <v>6</v>
          </cell>
          <cell r="BT186" t="str">
            <v>-</v>
          </cell>
          <cell r="BU186">
            <v>1740898</v>
          </cell>
          <cell r="BV186" t="str">
            <v>-</v>
          </cell>
          <cell r="BW186">
            <v>4</v>
          </cell>
          <cell r="BX186" t="str">
            <v>-</v>
          </cell>
          <cell r="BY186">
            <v>15</v>
          </cell>
          <cell r="BZ186" t="str">
            <v>-</v>
          </cell>
          <cell r="CA186">
            <v>590319</v>
          </cell>
          <cell r="CB186" t="str">
            <v>-</v>
          </cell>
          <cell r="CC186">
            <v>4</v>
          </cell>
          <cell r="CD186" t="str">
            <v>-</v>
          </cell>
          <cell r="CE186">
            <v>0</v>
          </cell>
          <cell r="CF186" t="str">
            <v>-</v>
          </cell>
          <cell r="CG186">
            <v>0</v>
          </cell>
          <cell r="CH186" t="str">
            <v>-</v>
          </cell>
          <cell r="CI186">
            <v>1</v>
          </cell>
          <cell r="CJ186" t="str">
            <v>-</v>
          </cell>
          <cell r="CK186">
            <v>0</v>
          </cell>
          <cell r="CL186" t="str">
            <v>-</v>
          </cell>
          <cell r="CM186">
            <v>27881</v>
          </cell>
          <cell r="CN186" t="str">
            <v>-</v>
          </cell>
          <cell r="CO186">
            <v>618200</v>
          </cell>
          <cell r="CP186" t="str">
            <v>-</v>
          </cell>
          <cell r="CQ186">
            <v>0</v>
          </cell>
          <cell r="CR186" t="str">
            <v>-</v>
          </cell>
          <cell r="CS186">
            <v>0</v>
          </cell>
          <cell r="CT186" t="str">
            <v>-</v>
          </cell>
          <cell r="CU186">
            <v>2</v>
          </cell>
          <cell r="CV186" t="str">
            <v>-</v>
          </cell>
          <cell r="CW186">
            <v>2</v>
          </cell>
          <cell r="CX186" t="str">
            <v>-</v>
          </cell>
          <cell r="CY186">
            <v>2</v>
          </cell>
          <cell r="CZ186" t="str">
            <v>-</v>
          </cell>
          <cell r="DA186">
            <v>6</v>
          </cell>
          <cell r="DB186" t="str">
            <v>-</v>
          </cell>
          <cell r="DC186">
            <v>2</v>
          </cell>
          <cell r="DD186" t="str">
            <v>-</v>
          </cell>
          <cell r="DE186">
            <v>0</v>
          </cell>
          <cell r="DF186" t="str">
            <v>-</v>
          </cell>
          <cell r="DG186">
            <v>8</v>
          </cell>
          <cell r="DH186" t="str">
            <v>-</v>
          </cell>
          <cell r="DI186">
            <v>0</v>
          </cell>
          <cell r="DJ186" t="str">
            <v>-</v>
          </cell>
          <cell r="DK186">
            <v>7</v>
          </cell>
          <cell r="DL186" t="str">
            <v>-</v>
          </cell>
          <cell r="DM186">
            <v>4</v>
          </cell>
          <cell r="DN186" t="str">
            <v>-</v>
          </cell>
          <cell r="DO186">
            <v>0</v>
          </cell>
          <cell r="DP186" t="str">
            <v>-</v>
          </cell>
          <cell r="DQ186">
            <v>0</v>
          </cell>
          <cell r="DR186" t="str">
            <v>-</v>
          </cell>
          <cell r="DS186">
            <v>1</v>
          </cell>
          <cell r="DT186" t="str">
            <v>-</v>
          </cell>
          <cell r="DU186">
            <v>0</v>
          </cell>
          <cell r="DV186" t="str">
            <v>-</v>
          </cell>
          <cell r="DW186">
            <v>0</v>
          </cell>
          <cell r="DX186" t="str">
            <v>-</v>
          </cell>
          <cell r="DY186">
            <v>0</v>
          </cell>
          <cell r="DZ186" t="str">
            <v>-</v>
          </cell>
          <cell r="EA186">
            <v>0</v>
          </cell>
          <cell r="EB186" t="str">
            <v>-</v>
          </cell>
          <cell r="EC186">
            <v>0</v>
          </cell>
          <cell r="ED186" t="str">
            <v>-</v>
          </cell>
          <cell r="EE186">
            <v>0</v>
          </cell>
          <cell r="EF186" t="str">
            <v>-</v>
          </cell>
          <cell r="EG186">
            <v>0</v>
          </cell>
        </row>
        <row r="187">
          <cell r="C187">
            <v>700000514</v>
          </cell>
          <cell r="D187" t="str">
            <v>SECTOR TUMBAO ANGELICA.</v>
          </cell>
          <cell r="E187">
            <v>2025</v>
          </cell>
          <cell r="F187">
            <v>202516</v>
          </cell>
          <cell r="G187">
            <v>154</v>
          </cell>
          <cell r="H187" t="str">
            <v>-</v>
          </cell>
          <cell r="I187">
            <v>1</v>
          </cell>
          <cell r="J187" t="str">
            <v>-</v>
          </cell>
          <cell r="K187">
            <v>-6</v>
          </cell>
          <cell r="L187" t="str">
            <v>-</v>
          </cell>
          <cell r="M187">
            <v>43</v>
          </cell>
          <cell r="N187" t="str">
            <v>-</v>
          </cell>
          <cell r="O187">
            <v>0</v>
          </cell>
          <cell r="P187" t="str">
            <v>-</v>
          </cell>
          <cell r="Q187">
            <v>0</v>
          </cell>
          <cell r="R187" t="str">
            <v>-</v>
          </cell>
          <cell r="S187">
            <v>0</v>
          </cell>
          <cell r="T187" t="str">
            <v>-</v>
          </cell>
          <cell r="U187">
            <v>43</v>
          </cell>
          <cell r="V187" t="str">
            <v>-</v>
          </cell>
          <cell r="W187">
            <v>0</v>
          </cell>
          <cell r="X187" t="str">
            <v>-</v>
          </cell>
          <cell r="Y187" t="str">
            <v>-</v>
          </cell>
          <cell r="Z187" t="str">
            <v>-</v>
          </cell>
          <cell r="AA187">
            <v>15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>
            <v>42</v>
          </cell>
          <cell r="AH187" t="str">
            <v>-</v>
          </cell>
          <cell r="AI187" t="str">
            <v>-</v>
          </cell>
          <cell r="AJ187" t="str">
            <v>-</v>
          </cell>
          <cell r="AK187">
            <v>28</v>
          </cell>
          <cell r="AL187" t="str">
            <v>-</v>
          </cell>
          <cell r="AM187">
            <v>27.922077922077921</v>
          </cell>
          <cell r="AN187" t="str">
            <v>-</v>
          </cell>
          <cell r="AO187">
            <v>14</v>
          </cell>
          <cell r="AP187" t="str">
            <v>-</v>
          </cell>
          <cell r="AQ187">
            <v>1</v>
          </cell>
          <cell r="AR187" t="str">
            <v>-</v>
          </cell>
          <cell r="AS187">
            <v>0</v>
          </cell>
          <cell r="AT187" t="str">
            <v>-</v>
          </cell>
          <cell r="AU187">
            <v>0</v>
          </cell>
          <cell r="AV187" t="str">
            <v>-</v>
          </cell>
          <cell r="AW187">
            <v>0</v>
          </cell>
          <cell r="AX187" t="str">
            <v>-</v>
          </cell>
          <cell r="AY187" t="str">
            <v>-</v>
          </cell>
          <cell r="AZ187" t="str">
            <v>-</v>
          </cell>
          <cell r="BA187">
            <v>32</v>
          </cell>
          <cell r="BB187" t="str">
            <v>-</v>
          </cell>
          <cell r="BC187">
            <v>20.779220779220779</v>
          </cell>
          <cell r="BD187" t="str">
            <v>-</v>
          </cell>
          <cell r="BE187" t="str">
            <v>-</v>
          </cell>
          <cell r="BF187" t="str">
            <v>-</v>
          </cell>
          <cell r="BG187">
            <v>401464.35</v>
          </cell>
          <cell r="BH187" t="str">
            <v>-</v>
          </cell>
          <cell r="BI187">
            <v>17262967</v>
          </cell>
          <cell r="BJ187" t="str">
            <v>-</v>
          </cell>
          <cell r="BK187">
            <v>17262967</v>
          </cell>
          <cell r="BL187" t="str">
            <v>-</v>
          </cell>
          <cell r="BM187">
            <v>0</v>
          </cell>
          <cell r="BN187" t="str">
            <v>-</v>
          </cell>
          <cell r="BO187">
            <v>12182160</v>
          </cell>
          <cell r="BP187" t="str">
            <v>-</v>
          </cell>
          <cell r="BQ187">
            <v>0</v>
          </cell>
          <cell r="BR187" t="str">
            <v>-</v>
          </cell>
          <cell r="BS187">
            <v>40</v>
          </cell>
          <cell r="BT187" t="str">
            <v>-</v>
          </cell>
          <cell r="BU187">
            <v>12182160</v>
          </cell>
          <cell r="BV187" t="str">
            <v>-</v>
          </cell>
          <cell r="BW187">
            <v>29</v>
          </cell>
          <cell r="BX187" t="str">
            <v>-</v>
          </cell>
          <cell r="BY187">
            <v>167</v>
          </cell>
          <cell r="BZ187" t="str">
            <v>-</v>
          </cell>
          <cell r="CA187">
            <v>4373673</v>
          </cell>
          <cell r="CB187" t="str">
            <v>-</v>
          </cell>
          <cell r="CC187">
            <v>35</v>
          </cell>
          <cell r="CD187" t="str">
            <v>-</v>
          </cell>
          <cell r="CE187">
            <v>1</v>
          </cell>
          <cell r="CF187" t="str">
            <v>-</v>
          </cell>
          <cell r="CG187">
            <v>0</v>
          </cell>
          <cell r="CH187" t="str">
            <v>-</v>
          </cell>
          <cell r="CI187">
            <v>0</v>
          </cell>
          <cell r="CJ187" t="str">
            <v>-</v>
          </cell>
          <cell r="CK187">
            <v>0</v>
          </cell>
          <cell r="CL187" t="str">
            <v>-</v>
          </cell>
          <cell r="CM187">
            <v>707134</v>
          </cell>
          <cell r="CN187" t="str">
            <v>-</v>
          </cell>
          <cell r="CO187">
            <v>5080807</v>
          </cell>
          <cell r="CP187" t="str">
            <v>-</v>
          </cell>
          <cell r="CQ187">
            <v>0</v>
          </cell>
          <cell r="CR187" t="str">
            <v>-</v>
          </cell>
          <cell r="CS187">
            <v>0</v>
          </cell>
          <cell r="CT187" t="str">
            <v>-</v>
          </cell>
          <cell r="CU187">
            <v>71</v>
          </cell>
          <cell r="CV187" t="str">
            <v>-</v>
          </cell>
          <cell r="CW187">
            <v>25</v>
          </cell>
          <cell r="CX187" t="str">
            <v>-</v>
          </cell>
          <cell r="CY187">
            <v>15</v>
          </cell>
          <cell r="CZ187" t="str">
            <v>-</v>
          </cell>
          <cell r="DA187">
            <v>17</v>
          </cell>
          <cell r="DB187" t="str">
            <v>-</v>
          </cell>
          <cell r="DC187">
            <v>21</v>
          </cell>
          <cell r="DD187" t="str">
            <v>-</v>
          </cell>
          <cell r="DE187">
            <v>11</v>
          </cell>
          <cell r="DF187" t="str">
            <v>-</v>
          </cell>
          <cell r="DG187">
            <v>49</v>
          </cell>
          <cell r="DH187" t="str">
            <v>-</v>
          </cell>
          <cell r="DI187">
            <v>11</v>
          </cell>
          <cell r="DJ187" t="str">
            <v>-</v>
          </cell>
          <cell r="DK187">
            <v>119</v>
          </cell>
          <cell r="DL187" t="str">
            <v>-</v>
          </cell>
          <cell r="DM187">
            <v>34</v>
          </cell>
          <cell r="DN187" t="str">
            <v>-</v>
          </cell>
          <cell r="DO187">
            <v>1</v>
          </cell>
          <cell r="DP187" t="str">
            <v>-</v>
          </cell>
          <cell r="DQ187">
            <v>0</v>
          </cell>
          <cell r="DR187" t="str">
            <v>-</v>
          </cell>
          <cell r="DS187">
            <v>0</v>
          </cell>
          <cell r="DT187" t="str">
            <v>-</v>
          </cell>
          <cell r="DU187">
            <v>0</v>
          </cell>
          <cell r="DV187" t="str">
            <v>-</v>
          </cell>
          <cell r="DW187">
            <v>0</v>
          </cell>
          <cell r="DX187" t="str">
            <v>-</v>
          </cell>
          <cell r="DY187">
            <v>11</v>
          </cell>
          <cell r="DZ187" t="str">
            <v>-</v>
          </cell>
          <cell r="EA187">
            <v>13</v>
          </cell>
          <cell r="EB187" t="str">
            <v>-</v>
          </cell>
          <cell r="EC187">
            <v>52</v>
          </cell>
          <cell r="ED187" t="str">
            <v>-</v>
          </cell>
          <cell r="EE187">
            <v>0</v>
          </cell>
          <cell r="EF187" t="str">
            <v>-</v>
          </cell>
          <cell r="EG187">
            <v>0</v>
          </cell>
        </row>
        <row r="188">
          <cell r="C188">
            <v>700000515</v>
          </cell>
          <cell r="D188" t="str">
            <v>SECTOR PRUEBAS CORA</v>
          </cell>
          <cell r="E188">
            <v>2025</v>
          </cell>
          <cell r="F188">
            <v>202516</v>
          </cell>
          <cell r="G188">
            <v>0</v>
          </cell>
          <cell r="H188" t="str">
            <v>-</v>
          </cell>
          <cell r="I188">
            <v>0</v>
          </cell>
          <cell r="J188" t="str">
            <v>-</v>
          </cell>
          <cell r="K188">
            <v>0</v>
          </cell>
          <cell r="L188" t="str">
            <v>-</v>
          </cell>
          <cell r="M188">
            <v>0</v>
          </cell>
          <cell r="N188" t="str">
            <v>-</v>
          </cell>
          <cell r="O188">
            <v>0</v>
          </cell>
          <cell r="P188" t="str">
            <v>-</v>
          </cell>
          <cell r="Q188">
            <v>0</v>
          </cell>
          <cell r="R188" t="str">
            <v>-</v>
          </cell>
          <cell r="S188">
            <v>0</v>
          </cell>
          <cell r="T188" t="str">
            <v>-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 t="str">
            <v>-</v>
          </cell>
          <cell r="Z188" t="str">
            <v>-</v>
          </cell>
          <cell r="AA188">
            <v>0</v>
          </cell>
          <cell r="AB188" t="str">
            <v>-</v>
          </cell>
          <cell r="AC188" t="str">
            <v>-</v>
          </cell>
          <cell r="AD188" t="str">
            <v>-</v>
          </cell>
          <cell r="AE188" t="str">
            <v>-</v>
          </cell>
          <cell r="AF188" t="str">
            <v>-</v>
          </cell>
          <cell r="AG188">
            <v>0</v>
          </cell>
          <cell r="AH188" t="str">
            <v>-</v>
          </cell>
          <cell r="AI188" t="str">
            <v>-</v>
          </cell>
          <cell r="AJ188" t="str">
            <v>-</v>
          </cell>
          <cell r="AK188">
            <v>0</v>
          </cell>
          <cell r="AL188" t="str">
            <v>-</v>
          </cell>
          <cell r="AM188">
            <v>0</v>
          </cell>
          <cell r="AN188" t="str">
            <v>-</v>
          </cell>
          <cell r="AO188">
            <v>0</v>
          </cell>
          <cell r="AP188" t="str">
            <v>-</v>
          </cell>
          <cell r="AQ188">
            <v>0</v>
          </cell>
          <cell r="AR188" t="str">
            <v>-</v>
          </cell>
          <cell r="AS188">
            <v>0</v>
          </cell>
          <cell r="AT188" t="str">
            <v>-</v>
          </cell>
          <cell r="AU188">
            <v>0</v>
          </cell>
          <cell r="AV188" t="str">
            <v>-</v>
          </cell>
          <cell r="AW188">
            <v>0</v>
          </cell>
          <cell r="AX188" t="str">
            <v>-</v>
          </cell>
          <cell r="AY188" t="str">
            <v>-</v>
          </cell>
          <cell r="AZ188" t="str">
            <v>-</v>
          </cell>
          <cell r="BA188">
            <v>0</v>
          </cell>
          <cell r="BB188" t="str">
            <v>-</v>
          </cell>
          <cell r="BC188">
            <v>0</v>
          </cell>
          <cell r="BD188" t="str">
            <v>-</v>
          </cell>
          <cell r="BE188" t="str">
            <v>-</v>
          </cell>
          <cell r="BF188" t="str">
            <v>-</v>
          </cell>
          <cell r="BG188">
            <v>0</v>
          </cell>
          <cell r="BH188" t="str">
            <v>-</v>
          </cell>
          <cell r="BI188">
            <v>0</v>
          </cell>
          <cell r="BJ188" t="str">
            <v>-</v>
          </cell>
          <cell r="BK188">
            <v>0</v>
          </cell>
          <cell r="BL188" t="str">
            <v>-</v>
          </cell>
          <cell r="BM188">
            <v>0</v>
          </cell>
          <cell r="BN188" t="str">
            <v>-</v>
          </cell>
          <cell r="BO188">
            <v>0</v>
          </cell>
          <cell r="BP188" t="str">
            <v>-</v>
          </cell>
          <cell r="BQ188">
            <v>0</v>
          </cell>
          <cell r="BR188" t="str">
            <v>-</v>
          </cell>
          <cell r="BS188">
            <v>0</v>
          </cell>
          <cell r="BT188" t="str">
            <v>-</v>
          </cell>
          <cell r="BU188">
            <v>0</v>
          </cell>
          <cell r="BV188" t="str">
            <v>-</v>
          </cell>
          <cell r="BW188">
            <v>0</v>
          </cell>
          <cell r="BX188" t="str">
            <v>-</v>
          </cell>
          <cell r="BY188">
            <v>0</v>
          </cell>
          <cell r="BZ188" t="str">
            <v>-</v>
          </cell>
          <cell r="CA188">
            <v>0</v>
          </cell>
          <cell r="CB188" t="str">
            <v>-</v>
          </cell>
          <cell r="CC188">
            <v>0</v>
          </cell>
          <cell r="CD188" t="str">
            <v>-</v>
          </cell>
          <cell r="CE188">
            <v>0</v>
          </cell>
          <cell r="CF188" t="str">
            <v>-</v>
          </cell>
          <cell r="CG188">
            <v>0</v>
          </cell>
          <cell r="CH188" t="str">
            <v>-</v>
          </cell>
          <cell r="CI188">
            <v>0</v>
          </cell>
          <cell r="CJ188" t="str">
            <v>-</v>
          </cell>
          <cell r="CK188">
            <v>0</v>
          </cell>
          <cell r="CL188" t="str">
            <v>-</v>
          </cell>
          <cell r="CM188">
            <v>0</v>
          </cell>
          <cell r="CN188" t="str">
            <v>-</v>
          </cell>
          <cell r="CO188">
            <v>0</v>
          </cell>
          <cell r="CP188" t="str">
            <v>-</v>
          </cell>
          <cell r="CQ188">
            <v>0</v>
          </cell>
          <cell r="CR188" t="str">
            <v>-</v>
          </cell>
          <cell r="CS188">
            <v>0</v>
          </cell>
          <cell r="CT188" t="str">
            <v>-</v>
          </cell>
          <cell r="CU188">
            <v>0</v>
          </cell>
          <cell r="CV188" t="str">
            <v>-</v>
          </cell>
          <cell r="CW188">
            <v>0</v>
          </cell>
          <cell r="CX188" t="str">
            <v>-</v>
          </cell>
          <cell r="CY188">
            <v>0</v>
          </cell>
          <cell r="CZ188" t="str">
            <v>-</v>
          </cell>
          <cell r="DA188">
            <v>0</v>
          </cell>
          <cell r="DB188" t="str">
            <v>-</v>
          </cell>
          <cell r="DC188">
            <v>0</v>
          </cell>
          <cell r="DD188" t="str">
            <v>-</v>
          </cell>
          <cell r="DE188">
            <v>0</v>
          </cell>
          <cell r="DF188" t="str">
            <v>-</v>
          </cell>
          <cell r="DG188">
            <v>0</v>
          </cell>
          <cell r="DH188" t="str">
            <v>-</v>
          </cell>
          <cell r="DI188">
            <v>0</v>
          </cell>
          <cell r="DJ188" t="str">
            <v>-</v>
          </cell>
          <cell r="DK188">
            <v>0</v>
          </cell>
          <cell r="DL188" t="str">
            <v>-</v>
          </cell>
          <cell r="DM188">
            <v>0</v>
          </cell>
          <cell r="DN188" t="str">
            <v>-</v>
          </cell>
          <cell r="DO188">
            <v>0</v>
          </cell>
          <cell r="DP188" t="str">
            <v>-</v>
          </cell>
          <cell r="DQ188">
            <v>0</v>
          </cell>
          <cell r="DR188" t="str">
            <v>-</v>
          </cell>
          <cell r="DS188">
            <v>0</v>
          </cell>
          <cell r="DT188" t="str">
            <v>-</v>
          </cell>
          <cell r="DU188">
            <v>0</v>
          </cell>
          <cell r="DV188" t="str">
            <v>-</v>
          </cell>
          <cell r="DW188">
            <v>0</v>
          </cell>
          <cell r="DX188" t="str">
            <v>-</v>
          </cell>
          <cell r="DY188">
            <v>0</v>
          </cell>
          <cell r="DZ188" t="str">
            <v>-</v>
          </cell>
          <cell r="EA188">
            <v>0</v>
          </cell>
          <cell r="EB188" t="str">
            <v>-</v>
          </cell>
          <cell r="EC188">
            <v>0</v>
          </cell>
          <cell r="ED188" t="str">
            <v>-</v>
          </cell>
          <cell r="EE188">
            <v>0</v>
          </cell>
          <cell r="EF188" t="str">
            <v>-</v>
          </cell>
          <cell r="EG188">
            <v>0</v>
          </cell>
        </row>
        <row r="189">
          <cell r="C189">
            <v>700000516</v>
          </cell>
          <cell r="D189" t="str">
            <v>SECTOR PUEBAS CORA</v>
          </cell>
          <cell r="E189">
            <v>2025</v>
          </cell>
          <cell r="F189">
            <v>202516</v>
          </cell>
          <cell r="G189">
            <v>0</v>
          </cell>
          <cell r="H189" t="str">
            <v>-</v>
          </cell>
          <cell r="I189">
            <v>0</v>
          </cell>
          <cell r="J189" t="str">
            <v>-</v>
          </cell>
          <cell r="K189">
            <v>-4</v>
          </cell>
          <cell r="L189" t="str">
            <v>-</v>
          </cell>
          <cell r="M189">
            <v>0</v>
          </cell>
          <cell r="N189" t="str">
            <v>-</v>
          </cell>
          <cell r="O189">
            <v>0</v>
          </cell>
          <cell r="P189" t="str">
            <v>-</v>
          </cell>
          <cell r="Q189">
            <v>0</v>
          </cell>
          <cell r="R189" t="str">
            <v>-</v>
          </cell>
          <cell r="S189">
            <v>0</v>
          </cell>
          <cell r="T189" t="str">
            <v>-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 t="str">
            <v>-</v>
          </cell>
          <cell r="Z189" t="str">
            <v>-</v>
          </cell>
          <cell r="AA189">
            <v>0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>
            <v>0</v>
          </cell>
          <cell r="AH189" t="str">
            <v>-</v>
          </cell>
          <cell r="AI189" t="str">
            <v>-</v>
          </cell>
          <cell r="AJ189" t="str">
            <v>-</v>
          </cell>
          <cell r="AK189">
            <v>0</v>
          </cell>
          <cell r="AL189" t="str">
            <v>-</v>
          </cell>
          <cell r="AM189">
            <v>0</v>
          </cell>
          <cell r="AN189" t="str">
            <v>-</v>
          </cell>
          <cell r="AO189">
            <v>0</v>
          </cell>
          <cell r="AP189" t="str">
            <v>-</v>
          </cell>
          <cell r="AQ189">
            <v>0</v>
          </cell>
          <cell r="AR189" t="str">
            <v>-</v>
          </cell>
          <cell r="AS189">
            <v>0</v>
          </cell>
          <cell r="AT189" t="str">
            <v>-</v>
          </cell>
          <cell r="AU189">
            <v>0</v>
          </cell>
          <cell r="AV189" t="str">
            <v>-</v>
          </cell>
          <cell r="AW189">
            <v>0</v>
          </cell>
          <cell r="AX189" t="str">
            <v>-</v>
          </cell>
          <cell r="AY189" t="str">
            <v>-</v>
          </cell>
          <cell r="AZ189" t="str">
            <v>-</v>
          </cell>
          <cell r="BA189">
            <v>0</v>
          </cell>
          <cell r="BB189" t="str">
            <v>-</v>
          </cell>
          <cell r="BC189">
            <v>0</v>
          </cell>
          <cell r="BD189" t="str">
            <v>-</v>
          </cell>
          <cell r="BE189" t="str">
            <v>-</v>
          </cell>
          <cell r="BF189" t="str">
            <v>-</v>
          </cell>
          <cell r="BG189">
            <v>0</v>
          </cell>
          <cell r="BH189" t="str">
            <v>-</v>
          </cell>
          <cell r="BI189">
            <v>0</v>
          </cell>
          <cell r="BJ189" t="str">
            <v>-</v>
          </cell>
          <cell r="BK189">
            <v>0</v>
          </cell>
          <cell r="BL189" t="str">
            <v>-</v>
          </cell>
          <cell r="BM189">
            <v>0</v>
          </cell>
          <cell r="BN189" t="str">
            <v>-</v>
          </cell>
          <cell r="BO189">
            <v>0</v>
          </cell>
          <cell r="BP189" t="str">
            <v>-</v>
          </cell>
          <cell r="BQ189">
            <v>0</v>
          </cell>
          <cell r="BR189" t="str">
            <v>-</v>
          </cell>
          <cell r="BS189">
            <v>0</v>
          </cell>
          <cell r="BT189" t="str">
            <v>-</v>
          </cell>
          <cell r="BU189">
            <v>0</v>
          </cell>
          <cell r="BV189" t="str">
            <v>-</v>
          </cell>
          <cell r="BW189">
            <v>0</v>
          </cell>
          <cell r="BX189" t="str">
            <v>-</v>
          </cell>
          <cell r="BY189">
            <v>1</v>
          </cell>
          <cell r="BZ189" t="str">
            <v>-</v>
          </cell>
          <cell r="CA189">
            <v>0</v>
          </cell>
          <cell r="CB189" t="str">
            <v>-</v>
          </cell>
          <cell r="CC189">
            <v>1</v>
          </cell>
          <cell r="CD189" t="str">
            <v>-</v>
          </cell>
          <cell r="CE189">
            <v>1</v>
          </cell>
          <cell r="CF189" t="str">
            <v>-</v>
          </cell>
          <cell r="CG189">
            <v>0</v>
          </cell>
          <cell r="CH189" t="str">
            <v>-</v>
          </cell>
          <cell r="CI189">
            <v>0</v>
          </cell>
          <cell r="CJ189" t="str">
            <v>-</v>
          </cell>
          <cell r="CK189">
            <v>0</v>
          </cell>
          <cell r="CL189" t="str">
            <v>-</v>
          </cell>
          <cell r="CM189">
            <v>0</v>
          </cell>
          <cell r="CN189" t="str">
            <v>-</v>
          </cell>
          <cell r="CO189">
            <v>0</v>
          </cell>
          <cell r="CP189" t="str">
            <v>-</v>
          </cell>
          <cell r="CQ189">
            <v>0</v>
          </cell>
          <cell r="CR189" t="str">
            <v>-</v>
          </cell>
          <cell r="CS189">
            <v>0</v>
          </cell>
          <cell r="CT189" t="str">
            <v>-</v>
          </cell>
          <cell r="CU189">
            <v>0</v>
          </cell>
          <cell r="CV189" t="str">
            <v>-</v>
          </cell>
          <cell r="CW189">
            <v>0</v>
          </cell>
          <cell r="CX189" t="str">
            <v>-</v>
          </cell>
          <cell r="CY189">
            <v>0</v>
          </cell>
          <cell r="CZ189" t="str">
            <v>-</v>
          </cell>
          <cell r="DA189">
            <v>3</v>
          </cell>
          <cell r="DB189" t="str">
            <v>-</v>
          </cell>
          <cell r="DC189">
            <v>0</v>
          </cell>
          <cell r="DD189" t="str">
            <v>-</v>
          </cell>
          <cell r="DE189">
            <v>0</v>
          </cell>
          <cell r="DF189" t="str">
            <v>-</v>
          </cell>
          <cell r="DG189">
            <v>3</v>
          </cell>
          <cell r="DH189" t="str">
            <v>-</v>
          </cell>
          <cell r="DI189">
            <v>0</v>
          </cell>
          <cell r="DJ189" t="str">
            <v>-</v>
          </cell>
          <cell r="DK189">
            <v>0</v>
          </cell>
          <cell r="DL189" t="str">
            <v>-</v>
          </cell>
          <cell r="DM189">
            <v>0</v>
          </cell>
          <cell r="DN189" t="str">
            <v>-</v>
          </cell>
          <cell r="DO189">
            <v>0</v>
          </cell>
          <cell r="DP189" t="str">
            <v>-</v>
          </cell>
          <cell r="DQ189">
            <v>0</v>
          </cell>
          <cell r="DR189" t="str">
            <v>-</v>
          </cell>
          <cell r="DS189">
            <v>0</v>
          </cell>
          <cell r="DT189" t="str">
            <v>-</v>
          </cell>
          <cell r="DU189">
            <v>0</v>
          </cell>
          <cell r="DV189" t="str">
            <v>-</v>
          </cell>
          <cell r="DW189">
            <v>0</v>
          </cell>
          <cell r="DX189" t="str">
            <v>-</v>
          </cell>
          <cell r="DY189">
            <v>0</v>
          </cell>
          <cell r="DZ189" t="str">
            <v>-</v>
          </cell>
          <cell r="EA189">
            <v>0</v>
          </cell>
          <cell r="EB189" t="str">
            <v>-</v>
          </cell>
          <cell r="EC189">
            <v>0</v>
          </cell>
          <cell r="ED189" t="str">
            <v>-</v>
          </cell>
          <cell r="EE189">
            <v>0</v>
          </cell>
          <cell r="EF189" t="str">
            <v>-</v>
          </cell>
          <cell r="EG189">
            <v>0</v>
          </cell>
        </row>
        <row r="190">
          <cell r="C190">
            <v>700000517</v>
          </cell>
          <cell r="D190" t="str">
            <v>SECTOR CORA KITS</v>
          </cell>
          <cell r="E190">
            <v>2025</v>
          </cell>
          <cell r="F190">
            <v>202516</v>
          </cell>
          <cell r="G190">
            <v>0</v>
          </cell>
          <cell r="H190" t="str">
            <v>-</v>
          </cell>
          <cell r="I190">
            <v>0</v>
          </cell>
          <cell r="J190" t="str">
            <v>-</v>
          </cell>
          <cell r="K190">
            <v>0</v>
          </cell>
          <cell r="L190" t="str">
            <v>-</v>
          </cell>
          <cell r="M190">
            <v>0</v>
          </cell>
          <cell r="N190" t="str">
            <v>-</v>
          </cell>
          <cell r="O190">
            <v>0</v>
          </cell>
          <cell r="P190" t="str">
            <v>-</v>
          </cell>
          <cell r="Q190">
            <v>0</v>
          </cell>
          <cell r="R190" t="str">
            <v>-</v>
          </cell>
          <cell r="S190">
            <v>0</v>
          </cell>
          <cell r="T190" t="str">
            <v>-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 t="str">
            <v>-</v>
          </cell>
          <cell r="Z190" t="str">
            <v>-</v>
          </cell>
          <cell r="AA190">
            <v>0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>
            <v>0</v>
          </cell>
          <cell r="AH190" t="str">
            <v>-</v>
          </cell>
          <cell r="AI190" t="str">
            <v>-</v>
          </cell>
          <cell r="AJ190" t="str">
            <v>-</v>
          </cell>
          <cell r="AK190">
            <v>0</v>
          </cell>
          <cell r="AL190" t="str">
            <v>-</v>
          </cell>
          <cell r="AM190">
            <v>0</v>
          </cell>
          <cell r="AN190" t="str">
            <v>-</v>
          </cell>
          <cell r="AO190">
            <v>0</v>
          </cell>
          <cell r="AP190" t="str">
            <v>-</v>
          </cell>
          <cell r="AQ190">
            <v>0</v>
          </cell>
          <cell r="AR190" t="str">
            <v>-</v>
          </cell>
          <cell r="AS190">
            <v>0</v>
          </cell>
          <cell r="AT190" t="str">
            <v>-</v>
          </cell>
          <cell r="AU190">
            <v>0</v>
          </cell>
          <cell r="AV190" t="str">
            <v>-</v>
          </cell>
          <cell r="AW190">
            <v>0</v>
          </cell>
          <cell r="AX190" t="str">
            <v>-</v>
          </cell>
          <cell r="AY190" t="str">
            <v>-</v>
          </cell>
          <cell r="AZ190" t="str">
            <v>-</v>
          </cell>
          <cell r="BA190">
            <v>0</v>
          </cell>
          <cell r="BB190" t="str">
            <v>-</v>
          </cell>
          <cell r="BC190">
            <v>0</v>
          </cell>
          <cell r="BD190" t="str">
            <v>-</v>
          </cell>
          <cell r="BE190" t="str">
            <v>-</v>
          </cell>
          <cell r="BF190" t="str">
            <v>-</v>
          </cell>
          <cell r="BG190">
            <v>0</v>
          </cell>
          <cell r="BH190" t="str">
            <v>-</v>
          </cell>
          <cell r="BI190">
            <v>0</v>
          </cell>
          <cell r="BJ190" t="str">
            <v>-</v>
          </cell>
          <cell r="BK190">
            <v>0</v>
          </cell>
          <cell r="BL190" t="str">
            <v>-</v>
          </cell>
          <cell r="BM190">
            <v>0</v>
          </cell>
          <cell r="BN190" t="str">
            <v>-</v>
          </cell>
          <cell r="BO190">
            <v>0</v>
          </cell>
          <cell r="BP190" t="str">
            <v>-</v>
          </cell>
          <cell r="BQ190">
            <v>0</v>
          </cell>
          <cell r="BR190" t="str">
            <v>-</v>
          </cell>
          <cell r="BS190">
            <v>0</v>
          </cell>
          <cell r="BT190" t="str">
            <v>-</v>
          </cell>
          <cell r="BU190">
            <v>0</v>
          </cell>
          <cell r="BV190" t="str">
            <v>-</v>
          </cell>
          <cell r="BW190">
            <v>0</v>
          </cell>
          <cell r="BX190" t="str">
            <v>-</v>
          </cell>
          <cell r="BY190">
            <v>0</v>
          </cell>
          <cell r="BZ190" t="str">
            <v>-</v>
          </cell>
          <cell r="CA190">
            <v>0</v>
          </cell>
          <cell r="CB190" t="str">
            <v>-</v>
          </cell>
          <cell r="CC190">
            <v>0</v>
          </cell>
          <cell r="CD190" t="str">
            <v>-</v>
          </cell>
          <cell r="CE190">
            <v>0</v>
          </cell>
          <cell r="CF190" t="str">
            <v>-</v>
          </cell>
          <cell r="CG190">
            <v>0</v>
          </cell>
          <cell r="CH190" t="str">
            <v>-</v>
          </cell>
          <cell r="CI190">
            <v>0</v>
          </cell>
          <cell r="CJ190" t="str">
            <v>-</v>
          </cell>
          <cell r="CK190">
            <v>0</v>
          </cell>
          <cell r="CL190" t="str">
            <v>-</v>
          </cell>
          <cell r="CM190">
            <v>0</v>
          </cell>
          <cell r="CN190" t="str">
            <v>-</v>
          </cell>
          <cell r="CO190">
            <v>0</v>
          </cell>
          <cell r="CP190" t="str">
            <v>-</v>
          </cell>
          <cell r="CQ190">
            <v>0</v>
          </cell>
          <cell r="CR190" t="str">
            <v>-</v>
          </cell>
          <cell r="CS190">
            <v>0</v>
          </cell>
          <cell r="CT190" t="str">
            <v>-</v>
          </cell>
          <cell r="CU190">
            <v>0</v>
          </cell>
          <cell r="CV190" t="str">
            <v>-</v>
          </cell>
          <cell r="CW190">
            <v>0</v>
          </cell>
          <cell r="CX190" t="str">
            <v>-</v>
          </cell>
          <cell r="CY190">
            <v>0</v>
          </cell>
          <cell r="CZ190" t="str">
            <v>-</v>
          </cell>
          <cell r="DA190">
            <v>0</v>
          </cell>
          <cell r="DB190" t="str">
            <v>-</v>
          </cell>
          <cell r="DC190">
            <v>0</v>
          </cell>
          <cell r="DD190" t="str">
            <v>-</v>
          </cell>
          <cell r="DE190">
            <v>0</v>
          </cell>
          <cell r="DF190" t="str">
            <v>-</v>
          </cell>
          <cell r="DG190">
            <v>0</v>
          </cell>
          <cell r="DH190" t="str">
            <v>-</v>
          </cell>
          <cell r="DI190">
            <v>0</v>
          </cell>
          <cell r="DJ190" t="str">
            <v>-</v>
          </cell>
          <cell r="DK190">
            <v>0</v>
          </cell>
          <cell r="DL190" t="str">
            <v>-</v>
          </cell>
          <cell r="DM190">
            <v>0</v>
          </cell>
          <cell r="DN190" t="str">
            <v>-</v>
          </cell>
          <cell r="DO190">
            <v>0</v>
          </cell>
          <cell r="DP190" t="str">
            <v>-</v>
          </cell>
          <cell r="DQ190">
            <v>0</v>
          </cell>
          <cell r="DR190" t="str">
            <v>-</v>
          </cell>
          <cell r="DS190">
            <v>0</v>
          </cell>
          <cell r="DT190" t="str">
            <v>-</v>
          </cell>
          <cell r="DU190">
            <v>0</v>
          </cell>
          <cell r="DV190" t="str">
            <v>-</v>
          </cell>
          <cell r="DW190">
            <v>0</v>
          </cell>
          <cell r="DX190" t="str">
            <v>-</v>
          </cell>
          <cell r="DY190">
            <v>0</v>
          </cell>
          <cell r="DZ190" t="str">
            <v>-</v>
          </cell>
          <cell r="EA190">
            <v>0</v>
          </cell>
          <cell r="EB190" t="str">
            <v>-</v>
          </cell>
          <cell r="EC190">
            <v>0</v>
          </cell>
          <cell r="ED190" t="str">
            <v>-</v>
          </cell>
          <cell r="EE190">
            <v>0</v>
          </cell>
          <cell r="EF190" t="str">
            <v>-</v>
          </cell>
          <cell r="EG190">
            <v>0</v>
          </cell>
        </row>
        <row r="191">
          <cell r="C191">
            <v>700000520</v>
          </cell>
          <cell r="D191" t="str">
            <v>SECTOR PACÍFICO TUMACO</v>
          </cell>
          <cell r="E191">
            <v>2025</v>
          </cell>
          <cell r="F191">
            <v>202516</v>
          </cell>
          <cell r="G191">
            <v>573</v>
          </cell>
          <cell r="H191">
            <v>690</v>
          </cell>
          <cell r="I191">
            <v>202</v>
          </cell>
          <cell r="J191" t="str">
            <v>-</v>
          </cell>
          <cell r="K191">
            <v>-71</v>
          </cell>
          <cell r="L191">
            <v>1</v>
          </cell>
          <cell r="M191">
            <v>159</v>
          </cell>
          <cell r="N191">
            <v>358</v>
          </cell>
          <cell r="O191">
            <v>0</v>
          </cell>
          <cell r="P191" t="str">
            <v>-</v>
          </cell>
          <cell r="Q191">
            <v>0</v>
          </cell>
          <cell r="R191" t="str">
            <v>-</v>
          </cell>
          <cell r="S191">
            <v>1</v>
          </cell>
          <cell r="T191" t="str">
            <v>-</v>
          </cell>
          <cell r="U191">
            <v>158</v>
          </cell>
          <cell r="V191" t="str">
            <v>-</v>
          </cell>
          <cell r="W191">
            <v>1</v>
          </cell>
          <cell r="X191" t="str">
            <v>-</v>
          </cell>
          <cell r="Y191" t="str">
            <v>-</v>
          </cell>
          <cell r="Z191" t="str">
            <v>-</v>
          </cell>
          <cell r="AA191">
            <v>129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>
            <v>85</v>
          </cell>
          <cell r="AH191" t="str">
            <v>-</v>
          </cell>
          <cell r="AI191" t="str">
            <v>-</v>
          </cell>
          <cell r="AJ191" t="str">
            <v>-</v>
          </cell>
          <cell r="AK191">
            <v>31</v>
          </cell>
          <cell r="AL191" t="str">
            <v>-</v>
          </cell>
          <cell r="AM191">
            <v>27.748691099476442</v>
          </cell>
          <cell r="AN191">
            <v>55.4</v>
          </cell>
          <cell r="AO191">
            <v>54</v>
          </cell>
          <cell r="AP191" t="str">
            <v>-</v>
          </cell>
          <cell r="AQ191">
            <v>54</v>
          </cell>
          <cell r="AR191" t="str">
            <v>-</v>
          </cell>
          <cell r="AS191">
            <v>0</v>
          </cell>
          <cell r="AT191" t="str">
            <v>-</v>
          </cell>
          <cell r="AU191">
            <v>19</v>
          </cell>
          <cell r="AV191" t="str">
            <v>-</v>
          </cell>
          <cell r="AW191">
            <v>2</v>
          </cell>
          <cell r="AX191" t="str">
            <v>-</v>
          </cell>
          <cell r="AY191" t="str">
            <v>-</v>
          </cell>
          <cell r="AZ191" t="str">
            <v>-</v>
          </cell>
          <cell r="BA191">
            <v>137</v>
          </cell>
          <cell r="BB191">
            <v>273</v>
          </cell>
          <cell r="BC191">
            <v>23.909249563699824</v>
          </cell>
          <cell r="BD191">
            <v>42.3</v>
          </cell>
          <cell r="BE191" t="str">
            <v>-</v>
          </cell>
          <cell r="BF191" t="str">
            <v>-</v>
          </cell>
          <cell r="BG191">
            <v>548898.17000000004</v>
          </cell>
          <cell r="BH191">
            <v>517172</v>
          </cell>
          <cell r="BI191">
            <v>87274808.400000006</v>
          </cell>
          <cell r="BJ191">
            <v>185147719</v>
          </cell>
          <cell r="BK191">
            <v>86824455</v>
          </cell>
          <cell r="BL191" t="str">
            <v>-</v>
          </cell>
          <cell r="BM191">
            <v>450353.4</v>
          </cell>
          <cell r="BN191" t="str">
            <v>-</v>
          </cell>
          <cell r="BO191">
            <v>64988006.399999999</v>
          </cell>
          <cell r="BP191" t="str">
            <v>-</v>
          </cell>
          <cell r="BQ191">
            <v>450353.4</v>
          </cell>
          <cell r="BR191" t="str">
            <v>-</v>
          </cell>
          <cell r="BS191">
            <v>136</v>
          </cell>
          <cell r="BT191" t="str">
            <v>-</v>
          </cell>
          <cell r="BU191">
            <v>64537653</v>
          </cell>
          <cell r="BV191" t="str">
            <v>-</v>
          </cell>
          <cell r="BW191">
            <v>108</v>
          </cell>
          <cell r="BX191" t="str">
            <v>-</v>
          </cell>
          <cell r="BY191">
            <v>223</v>
          </cell>
          <cell r="BZ191" t="str">
            <v>-</v>
          </cell>
          <cell r="CA191">
            <v>19876638</v>
          </cell>
          <cell r="CB191" t="str">
            <v>-</v>
          </cell>
          <cell r="CC191">
            <v>289</v>
          </cell>
          <cell r="CD191" t="str">
            <v>-</v>
          </cell>
          <cell r="CE191">
            <v>175</v>
          </cell>
          <cell r="CF191" t="str">
            <v>-</v>
          </cell>
          <cell r="CG191">
            <v>0</v>
          </cell>
          <cell r="CH191" t="str">
            <v>-</v>
          </cell>
          <cell r="CI191">
            <v>40</v>
          </cell>
          <cell r="CJ191" t="str">
            <v>-</v>
          </cell>
          <cell r="CK191">
            <v>5</v>
          </cell>
          <cell r="CL191" t="str">
            <v>-</v>
          </cell>
          <cell r="CM191">
            <v>2410164</v>
          </cell>
          <cell r="CN191" t="str">
            <v>-</v>
          </cell>
          <cell r="CO191">
            <v>22286802</v>
          </cell>
          <cell r="CP191" t="str">
            <v>-</v>
          </cell>
          <cell r="CQ191">
            <v>0</v>
          </cell>
          <cell r="CR191" t="str">
            <v>-</v>
          </cell>
          <cell r="CS191">
            <v>-28</v>
          </cell>
          <cell r="CT191" t="str">
            <v>-</v>
          </cell>
          <cell r="CU191">
            <v>165</v>
          </cell>
          <cell r="CV191">
            <v>71</v>
          </cell>
          <cell r="CW191">
            <v>191</v>
          </cell>
          <cell r="CX191">
            <v>161</v>
          </cell>
          <cell r="CY191">
            <v>58</v>
          </cell>
          <cell r="CZ191">
            <v>46</v>
          </cell>
          <cell r="DA191">
            <v>84</v>
          </cell>
          <cell r="DB191">
            <v>58</v>
          </cell>
          <cell r="DC191">
            <v>42</v>
          </cell>
          <cell r="DD191">
            <v>32</v>
          </cell>
          <cell r="DE191">
            <v>33</v>
          </cell>
          <cell r="DF191">
            <v>27</v>
          </cell>
          <cell r="DG191">
            <v>159</v>
          </cell>
          <cell r="DH191">
            <v>117</v>
          </cell>
          <cell r="DI191">
            <v>3</v>
          </cell>
          <cell r="DJ191" t="str">
            <v>-</v>
          </cell>
          <cell r="DK191">
            <v>149</v>
          </cell>
          <cell r="DL191" t="str">
            <v>-</v>
          </cell>
          <cell r="DM191">
            <v>222</v>
          </cell>
          <cell r="DN191" t="str">
            <v>-</v>
          </cell>
          <cell r="DO191">
            <v>158</v>
          </cell>
          <cell r="DP191" t="str">
            <v>-</v>
          </cell>
          <cell r="DQ191">
            <v>0</v>
          </cell>
          <cell r="DR191" t="str">
            <v>-</v>
          </cell>
          <cell r="DS191">
            <v>39</v>
          </cell>
          <cell r="DT191" t="str">
            <v>-</v>
          </cell>
          <cell r="DU191">
            <v>5</v>
          </cell>
          <cell r="DV191" t="str">
            <v>-</v>
          </cell>
          <cell r="DW191">
            <v>0</v>
          </cell>
          <cell r="DX191" t="str">
            <v>-</v>
          </cell>
          <cell r="DY191">
            <v>6</v>
          </cell>
          <cell r="DZ191">
            <v>26</v>
          </cell>
          <cell r="EA191">
            <v>9</v>
          </cell>
          <cell r="EB191" t="str">
            <v>-</v>
          </cell>
          <cell r="EC191">
            <v>900</v>
          </cell>
          <cell r="ED191" t="str">
            <v>-</v>
          </cell>
          <cell r="EE191">
            <v>3</v>
          </cell>
          <cell r="EF191" t="str">
            <v>-</v>
          </cell>
          <cell r="EG191">
            <v>17</v>
          </cell>
        </row>
        <row r="192">
          <cell r="C192">
            <v>700000998</v>
          </cell>
          <cell r="D192" t="str">
            <v>SETOR PRUEBAS_LEGO</v>
          </cell>
          <cell r="E192">
            <v>2025</v>
          </cell>
          <cell r="F192">
            <v>202516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  <cell r="X192" t="str">
            <v>-</v>
          </cell>
          <cell r="Y192" t="str">
            <v>-</v>
          </cell>
          <cell r="Z192" t="str">
            <v>-</v>
          </cell>
          <cell r="AA192" t="str">
            <v>-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 t="str">
            <v>-</v>
          </cell>
          <cell r="AO192" t="str">
            <v>-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-</v>
          </cell>
          <cell r="AT192" t="str">
            <v>-</v>
          </cell>
          <cell r="AU192" t="str">
            <v>-</v>
          </cell>
          <cell r="AV192" t="str">
            <v>-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 t="str">
            <v>-</v>
          </cell>
          <cell r="BB192" t="str">
            <v>-</v>
          </cell>
          <cell r="BC192" t="str">
            <v>-</v>
          </cell>
          <cell r="BD192" t="str">
            <v>-</v>
          </cell>
          <cell r="BE192" t="str">
            <v>-</v>
          </cell>
          <cell r="BF192" t="str">
            <v>-</v>
          </cell>
          <cell r="BG192" t="str">
            <v>-</v>
          </cell>
          <cell r="BH192" t="str">
            <v>-</v>
          </cell>
          <cell r="BI192" t="str">
            <v>-</v>
          </cell>
          <cell r="BJ192" t="str">
            <v>-</v>
          </cell>
          <cell r="BK192" t="str">
            <v>-</v>
          </cell>
          <cell r="BL192" t="str">
            <v>-</v>
          </cell>
          <cell r="BM192" t="str">
            <v>-</v>
          </cell>
          <cell r="BN192" t="str">
            <v>-</v>
          </cell>
          <cell r="BO192" t="str">
            <v>-</v>
          </cell>
          <cell r="BP192" t="str">
            <v>-</v>
          </cell>
          <cell r="BQ192" t="str">
            <v>-</v>
          </cell>
          <cell r="BR192" t="str">
            <v>-</v>
          </cell>
          <cell r="BS192" t="str">
            <v>-</v>
          </cell>
          <cell r="BT192" t="str">
            <v>-</v>
          </cell>
          <cell r="BU192" t="str">
            <v>-</v>
          </cell>
          <cell r="BV192" t="str">
            <v>-</v>
          </cell>
          <cell r="BW192" t="str">
            <v>-</v>
          </cell>
          <cell r="BX192" t="str">
            <v>-</v>
          </cell>
          <cell r="BY192" t="str">
            <v>-</v>
          </cell>
          <cell r="BZ192" t="str">
            <v>-</v>
          </cell>
          <cell r="CA192" t="str">
            <v>-</v>
          </cell>
          <cell r="CB192" t="str">
            <v>-</v>
          </cell>
          <cell r="CC192" t="str">
            <v>-</v>
          </cell>
          <cell r="CD192" t="str">
            <v>-</v>
          </cell>
          <cell r="CE192" t="str">
            <v>-</v>
          </cell>
          <cell r="CF192" t="str">
            <v>-</v>
          </cell>
          <cell r="CG192" t="str">
            <v>-</v>
          </cell>
          <cell r="CH192" t="str">
            <v>-</v>
          </cell>
          <cell r="CI192" t="str">
            <v>-</v>
          </cell>
          <cell r="CJ192" t="str">
            <v>-</v>
          </cell>
          <cell r="CK192" t="str">
            <v>-</v>
          </cell>
          <cell r="CL192" t="str">
            <v>-</v>
          </cell>
          <cell r="CM192" t="str">
            <v>-</v>
          </cell>
          <cell r="CN192" t="str">
            <v>-</v>
          </cell>
          <cell r="CO192" t="str">
            <v>-</v>
          </cell>
          <cell r="CP192" t="str">
            <v>-</v>
          </cell>
          <cell r="CQ192" t="str">
            <v>-</v>
          </cell>
          <cell r="CR192" t="str">
            <v>-</v>
          </cell>
          <cell r="CS192" t="str">
            <v>-</v>
          </cell>
          <cell r="CT192" t="str">
            <v>-</v>
          </cell>
          <cell r="CU192" t="str">
            <v>-</v>
          </cell>
          <cell r="CV192" t="str">
            <v>-</v>
          </cell>
          <cell r="CW192" t="str">
            <v>-</v>
          </cell>
          <cell r="CX192" t="str">
            <v>-</v>
          </cell>
          <cell r="CY192" t="str">
            <v>-</v>
          </cell>
          <cell r="CZ192" t="str">
            <v>-</v>
          </cell>
          <cell r="DA192" t="str">
            <v>-</v>
          </cell>
          <cell r="DB192" t="str">
            <v>-</v>
          </cell>
          <cell r="DC192" t="str">
            <v>-</v>
          </cell>
          <cell r="DD192" t="str">
            <v>-</v>
          </cell>
          <cell r="DE192" t="str">
            <v>-</v>
          </cell>
          <cell r="DF192" t="str">
            <v>-</v>
          </cell>
          <cell r="DG192" t="str">
            <v>-</v>
          </cell>
          <cell r="DH192" t="str">
            <v>-</v>
          </cell>
          <cell r="DI192" t="str">
            <v>-</v>
          </cell>
          <cell r="DJ192" t="str">
            <v>-</v>
          </cell>
          <cell r="DK192" t="str">
            <v>-</v>
          </cell>
          <cell r="DL192" t="str">
            <v>-</v>
          </cell>
          <cell r="DM192" t="str">
            <v>-</v>
          </cell>
          <cell r="DN192" t="str">
            <v>-</v>
          </cell>
          <cell r="DO192" t="str">
            <v>-</v>
          </cell>
          <cell r="DP192" t="str">
            <v>-</v>
          </cell>
          <cell r="DQ192" t="str">
            <v>-</v>
          </cell>
          <cell r="DR192" t="str">
            <v>-</v>
          </cell>
          <cell r="DS192" t="str">
            <v>-</v>
          </cell>
          <cell r="DT192" t="str">
            <v>-</v>
          </cell>
          <cell r="DU192" t="str">
            <v>-</v>
          </cell>
          <cell r="DV192" t="str">
            <v>-</v>
          </cell>
          <cell r="DW192" t="str">
            <v>-</v>
          </cell>
          <cell r="DX192" t="str">
            <v>-</v>
          </cell>
          <cell r="DY192" t="str">
            <v>-</v>
          </cell>
          <cell r="DZ192" t="str">
            <v>-</v>
          </cell>
          <cell r="EA192" t="str">
            <v>-</v>
          </cell>
          <cell r="EB192" t="str">
            <v>-</v>
          </cell>
          <cell r="EC192" t="str">
            <v>-</v>
          </cell>
          <cell r="ED192" t="str">
            <v>-</v>
          </cell>
          <cell r="EE192" t="str">
            <v>-</v>
          </cell>
          <cell r="EF192" t="str">
            <v>-</v>
          </cell>
          <cell r="EG192" t="str">
            <v>-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UBO"/>
    </sheetNames>
    <sheetDataSet>
      <sheetData sheetId="0"/>
      <sheetData sheetId="1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  <cell r="DZ1" t="str">
            <v>Inicios + Reinicios Meta</v>
          </cell>
          <cell r="EA1" t="str">
            <v>Inicios Completos Total Real</v>
          </cell>
          <cell r="EB1" t="str">
            <v>Inicios Completos Total Meta</v>
          </cell>
          <cell r="EC1" t="str">
            <v>% Inicios Completos Puros Real</v>
          </cell>
          <cell r="ED1" t="str">
            <v>% Inicios Completos Puros Meta</v>
          </cell>
          <cell r="EE1" t="str">
            <v>Reinicios Real</v>
          </cell>
          <cell r="EF1" t="str">
            <v>Reinicios Meta</v>
          </cell>
          <cell r="EG1" t="str">
            <v>Recuperos Real</v>
          </cell>
        </row>
        <row r="2">
          <cell r="C2">
            <v>700000005</v>
          </cell>
          <cell r="D2" t="str">
            <v>SECTOR MAGIA CATALINA</v>
          </cell>
          <cell r="E2">
            <v>2025</v>
          </cell>
          <cell r="F2">
            <v>202517</v>
          </cell>
          <cell r="G2">
            <v>962</v>
          </cell>
          <cell r="H2">
            <v>1249</v>
          </cell>
          <cell r="I2">
            <v>340</v>
          </cell>
          <cell r="J2" t="str">
            <v>-</v>
          </cell>
          <cell r="K2">
            <v>-12</v>
          </cell>
          <cell r="L2">
            <v>9</v>
          </cell>
          <cell r="M2">
            <v>556</v>
          </cell>
          <cell r="N2">
            <v>573</v>
          </cell>
          <cell r="O2">
            <v>0</v>
          </cell>
          <cell r="P2" t="str">
            <v>-</v>
          </cell>
          <cell r="Q2">
            <v>4</v>
          </cell>
          <cell r="R2" t="str">
            <v>-</v>
          </cell>
          <cell r="S2">
            <v>17</v>
          </cell>
          <cell r="T2" t="str">
            <v>-</v>
          </cell>
          <cell r="U2">
            <v>547</v>
          </cell>
          <cell r="V2" t="str">
            <v>-</v>
          </cell>
          <cell r="W2">
            <v>5</v>
          </cell>
          <cell r="X2" t="str">
            <v>-</v>
          </cell>
          <cell r="Y2" t="str">
            <v>-</v>
          </cell>
          <cell r="Z2" t="str">
            <v>-</v>
          </cell>
          <cell r="AA2">
            <v>446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305</v>
          </cell>
          <cell r="AH2" t="str">
            <v>-</v>
          </cell>
          <cell r="AI2" t="str">
            <v>-</v>
          </cell>
          <cell r="AJ2" t="str">
            <v>-</v>
          </cell>
          <cell r="AK2">
            <v>110</v>
          </cell>
          <cell r="AL2" t="str">
            <v>-</v>
          </cell>
          <cell r="AM2">
            <v>57.796257796257798</v>
          </cell>
          <cell r="AN2">
            <v>58.4</v>
          </cell>
          <cell r="AO2">
            <v>195</v>
          </cell>
          <cell r="AP2" t="str">
            <v>-</v>
          </cell>
          <cell r="AQ2">
            <v>174</v>
          </cell>
          <cell r="AR2" t="str">
            <v>-</v>
          </cell>
          <cell r="AS2">
            <v>0</v>
          </cell>
          <cell r="AT2" t="str">
            <v>-</v>
          </cell>
          <cell r="AU2">
            <v>71</v>
          </cell>
          <cell r="AV2" t="str">
            <v>-</v>
          </cell>
          <cell r="AW2">
            <v>6</v>
          </cell>
          <cell r="AX2" t="str">
            <v>-</v>
          </cell>
          <cell r="AY2" t="str">
            <v>-</v>
          </cell>
          <cell r="AZ2" t="str">
            <v>-</v>
          </cell>
          <cell r="BA2">
            <v>493</v>
          </cell>
          <cell r="BB2">
            <v>497</v>
          </cell>
          <cell r="BC2">
            <v>51.24740124740125</v>
          </cell>
          <cell r="BD2">
            <v>50.6</v>
          </cell>
          <cell r="BE2" t="str">
            <v>-</v>
          </cell>
          <cell r="BF2" t="str">
            <v>-</v>
          </cell>
          <cell r="BG2">
            <v>496350.75</v>
          </cell>
          <cell r="BH2">
            <v>462303</v>
          </cell>
          <cell r="BI2">
            <v>275971016</v>
          </cell>
          <cell r="BJ2">
            <v>264899465</v>
          </cell>
          <cell r="BK2">
            <v>273052971</v>
          </cell>
          <cell r="BL2" t="str">
            <v>-</v>
          </cell>
          <cell r="BM2">
            <v>2918045</v>
          </cell>
          <cell r="BN2" t="str">
            <v>-</v>
          </cell>
          <cell r="BO2">
            <v>212033041</v>
          </cell>
          <cell r="BP2" t="str">
            <v>-</v>
          </cell>
          <cell r="BQ2">
            <v>2918045</v>
          </cell>
          <cell r="BR2" t="str">
            <v>-</v>
          </cell>
          <cell r="BS2">
            <v>530</v>
          </cell>
          <cell r="BT2" t="str">
            <v>-</v>
          </cell>
          <cell r="BU2">
            <v>209114996</v>
          </cell>
          <cell r="BV2" t="str">
            <v>-</v>
          </cell>
          <cell r="BW2">
            <v>358</v>
          </cell>
          <cell r="BX2" t="str">
            <v>-</v>
          </cell>
          <cell r="BY2">
            <v>292</v>
          </cell>
          <cell r="BZ2" t="str">
            <v>-</v>
          </cell>
          <cell r="CA2">
            <v>54563824</v>
          </cell>
          <cell r="CB2" t="str">
            <v>-</v>
          </cell>
          <cell r="CC2">
            <v>441</v>
          </cell>
          <cell r="CD2" t="str">
            <v>-</v>
          </cell>
          <cell r="CE2">
            <v>268</v>
          </cell>
          <cell r="CF2" t="str">
            <v>-</v>
          </cell>
          <cell r="CG2">
            <v>0</v>
          </cell>
          <cell r="CH2" t="str">
            <v>-</v>
          </cell>
          <cell r="CI2">
            <v>77</v>
          </cell>
          <cell r="CJ2" t="str">
            <v>-</v>
          </cell>
          <cell r="CK2">
            <v>6</v>
          </cell>
          <cell r="CL2" t="str">
            <v>-</v>
          </cell>
          <cell r="CM2">
            <v>9374151</v>
          </cell>
          <cell r="CN2" t="str">
            <v>-</v>
          </cell>
          <cell r="CO2">
            <v>63937975</v>
          </cell>
          <cell r="CP2" t="str">
            <v>-</v>
          </cell>
          <cell r="CQ2">
            <v>0</v>
          </cell>
          <cell r="CR2" t="str">
            <v>-</v>
          </cell>
          <cell r="CS2">
            <v>-28</v>
          </cell>
          <cell r="CT2" t="str">
            <v>-</v>
          </cell>
          <cell r="CU2">
            <v>198</v>
          </cell>
          <cell r="CV2">
            <v>189</v>
          </cell>
          <cell r="CW2">
            <v>103</v>
          </cell>
          <cell r="CX2">
            <v>111</v>
          </cell>
          <cell r="CY2">
            <v>105</v>
          </cell>
          <cell r="CZ2">
            <v>101</v>
          </cell>
          <cell r="DA2">
            <v>46</v>
          </cell>
          <cell r="DB2">
            <v>52</v>
          </cell>
          <cell r="DC2">
            <v>34</v>
          </cell>
          <cell r="DD2">
            <v>31</v>
          </cell>
          <cell r="DE2">
            <v>42</v>
          </cell>
          <cell r="DF2">
            <v>48</v>
          </cell>
          <cell r="DG2">
            <v>122</v>
          </cell>
          <cell r="DH2">
            <v>131</v>
          </cell>
          <cell r="DI2">
            <v>7</v>
          </cell>
          <cell r="DJ2" t="str">
            <v>-</v>
          </cell>
          <cell r="DK2">
            <v>239</v>
          </cell>
          <cell r="DL2" t="str">
            <v>-</v>
          </cell>
          <cell r="DM2">
            <v>383</v>
          </cell>
          <cell r="DN2" t="str">
            <v>-</v>
          </cell>
          <cell r="DO2">
            <v>258</v>
          </cell>
          <cell r="DP2" t="str">
            <v>-</v>
          </cell>
          <cell r="DQ2">
            <v>0</v>
          </cell>
          <cell r="DR2" t="str">
            <v>-</v>
          </cell>
          <cell r="DS2">
            <v>76</v>
          </cell>
          <cell r="DT2" t="str">
            <v>-</v>
          </cell>
          <cell r="DU2">
            <v>6</v>
          </cell>
          <cell r="DV2" t="str">
            <v>-</v>
          </cell>
          <cell r="DW2">
            <v>0</v>
          </cell>
          <cell r="DX2" t="str">
            <v>-</v>
          </cell>
          <cell r="DY2">
            <v>14</v>
          </cell>
          <cell r="DZ2">
            <v>36</v>
          </cell>
          <cell r="EA2">
            <v>4</v>
          </cell>
          <cell r="EB2" t="str">
            <v>-</v>
          </cell>
          <cell r="EC2">
            <v>13.333333333333334</v>
          </cell>
          <cell r="ED2" t="str">
            <v>-</v>
          </cell>
          <cell r="EE2">
            <v>7</v>
          </cell>
          <cell r="EF2" t="str">
            <v>-</v>
          </cell>
          <cell r="EG2">
            <v>49</v>
          </cell>
        </row>
        <row r="3">
          <cell r="C3">
            <v>700000009</v>
          </cell>
          <cell r="D3" t="str">
            <v>SECTOR ESCULTURA DAYANA</v>
          </cell>
          <cell r="E3">
            <v>2025</v>
          </cell>
          <cell r="F3">
            <v>202517</v>
          </cell>
          <cell r="G3" t="str">
            <v>-</v>
          </cell>
          <cell r="H3" t="str">
            <v>-</v>
          </cell>
          <cell r="I3" t="str">
            <v>-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 t="str">
            <v>-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 t="str">
            <v>-</v>
          </cell>
          <cell r="BB3" t="str">
            <v>-</v>
          </cell>
          <cell r="BC3" t="str">
            <v>-</v>
          </cell>
          <cell r="BD3" t="str">
            <v>-</v>
          </cell>
          <cell r="BE3" t="str">
            <v>-</v>
          </cell>
          <cell r="BF3" t="str">
            <v>-</v>
          </cell>
          <cell r="BG3" t="str">
            <v>-</v>
          </cell>
          <cell r="BH3" t="str">
            <v>-</v>
          </cell>
          <cell r="BI3" t="str">
            <v>-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 t="str">
            <v>-</v>
          </cell>
          <cell r="BO3" t="str">
            <v>-</v>
          </cell>
          <cell r="BP3" t="str">
            <v>-</v>
          </cell>
          <cell r="BQ3" t="str">
            <v>-</v>
          </cell>
          <cell r="BR3" t="str">
            <v>-</v>
          </cell>
          <cell r="BS3" t="str">
            <v>-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-</v>
          </cell>
          <cell r="BY3" t="str">
            <v>-</v>
          </cell>
          <cell r="BZ3" t="str">
            <v>-</v>
          </cell>
          <cell r="CA3" t="str">
            <v>-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 t="str">
            <v>-</v>
          </cell>
          <cell r="CN3" t="str">
            <v>-</v>
          </cell>
          <cell r="CO3" t="str">
            <v>-</v>
          </cell>
          <cell r="CP3" t="str">
            <v>-</v>
          </cell>
          <cell r="CQ3" t="str">
            <v>-</v>
          </cell>
          <cell r="CR3" t="str">
            <v>-</v>
          </cell>
          <cell r="CS3" t="str">
            <v>-</v>
          </cell>
          <cell r="CT3" t="str">
            <v>-</v>
          </cell>
          <cell r="CU3" t="str">
            <v>-</v>
          </cell>
          <cell r="CV3" t="str">
            <v>-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 t="str">
            <v>-</v>
          </cell>
          <cell r="EB3" t="str">
            <v>-</v>
          </cell>
          <cell r="EC3" t="str">
            <v>-</v>
          </cell>
          <cell r="ED3" t="str">
            <v>-</v>
          </cell>
          <cell r="EE3" t="str">
            <v>-</v>
          </cell>
          <cell r="EF3" t="str">
            <v>-</v>
          </cell>
          <cell r="EG3" t="str">
            <v>-</v>
          </cell>
        </row>
        <row r="4">
          <cell r="C4">
            <v>700000011</v>
          </cell>
          <cell r="D4" t="str">
            <v>SECTOR FILIGRANA JULIANA</v>
          </cell>
          <cell r="E4">
            <v>2025</v>
          </cell>
          <cell r="F4">
            <v>202517</v>
          </cell>
          <cell r="G4">
            <v>0</v>
          </cell>
          <cell r="H4" t="str">
            <v>-</v>
          </cell>
          <cell r="I4">
            <v>0</v>
          </cell>
          <cell r="J4" t="str">
            <v>-</v>
          </cell>
          <cell r="K4">
            <v>0</v>
          </cell>
          <cell r="L4" t="str">
            <v>-</v>
          </cell>
          <cell r="M4">
            <v>0</v>
          </cell>
          <cell r="N4" t="str">
            <v>-</v>
          </cell>
          <cell r="O4">
            <v>0</v>
          </cell>
          <cell r="P4" t="str">
            <v>-</v>
          </cell>
          <cell r="Q4">
            <v>0</v>
          </cell>
          <cell r="R4" t="str">
            <v>-</v>
          </cell>
          <cell r="S4">
            <v>0</v>
          </cell>
          <cell r="T4" t="str">
            <v>-</v>
          </cell>
          <cell r="U4">
            <v>0</v>
          </cell>
          <cell r="V4" t="str">
            <v>-</v>
          </cell>
          <cell r="W4">
            <v>0</v>
          </cell>
          <cell r="X4" t="str">
            <v>-</v>
          </cell>
          <cell r="Y4" t="str">
            <v>-</v>
          </cell>
          <cell r="Z4" t="str">
            <v>-</v>
          </cell>
          <cell r="AA4">
            <v>0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>
            <v>0</v>
          </cell>
          <cell r="AH4" t="str">
            <v>-</v>
          </cell>
          <cell r="AI4" t="str">
            <v>-</v>
          </cell>
          <cell r="AJ4" t="str">
            <v>-</v>
          </cell>
          <cell r="AK4">
            <v>0</v>
          </cell>
          <cell r="AL4" t="str">
            <v>-</v>
          </cell>
          <cell r="AM4">
            <v>0</v>
          </cell>
          <cell r="AN4" t="str">
            <v>-</v>
          </cell>
          <cell r="AO4">
            <v>0</v>
          </cell>
          <cell r="AP4" t="str">
            <v>-</v>
          </cell>
          <cell r="AQ4">
            <v>0</v>
          </cell>
          <cell r="AR4" t="str">
            <v>-</v>
          </cell>
          <cell r="AS4">
            <v>0</v>
          </cell>
          <cell r="AT4" t="str">
            <v>-</v>
          </cell>
          <cell r="AU4">
            <v>0</v>
          </cell>
          <cell r="AV4" t="str">
            <v>-</v>
          </cell>
          <cell r="AW4">
            <v>0</v>
          </cell>
          <cell r="AX4" t="str">
            <v>-</v>
          </cell>
          <cell r="AY4" t="str">
            <v>-</v>
          </cell>
          <cell r="AZ4" t="str">
            <v>-</v>
          </cell>
          <cell r="BA4">
            <v>0</v>
          </cell>
          <cell r="BB4" t="str">
            <v>-</v>
          </cell>
          <cell r="BC4">
            <v>0</v>
          </cell>
          <cell r="BD4" t="str">
            <v>-</v>
          </cell>
          <cell r="BE4" t="str">
            <v>-</v>
          </cell>
          <cell r="BF4" t="str">
            <v>-</v>
          </cell>
          <cell r="BG4">
            <v>0</v>
          </cell>
          <cell r="BH4" t="str">
            <v>-</v>
          </cell>
          <cell r="BI4">
            <v>0</v>
          </cell>
          <cell r="BJ4" t="str">
            <v>-</v>
          </cell>
          <cell r="BK4">
            <v>0</v>
          </cell>
          <cell r="BL4" t="str">
            <v>-</v>
          </cell>
          <cell r="BM4">
            <v>0</v>
          </cell>
          <cell r="BN4" t="str">
            <v>-</v>
          </cell>
          <cell r="BO4">
            <v>0</v>
          </cell>
          <cell r="BP4" t="str">
            <v>-</v>
          </cell>
          <cell r="BQ4">
            <v>0</v>
          </cell>
          <cell r="BR4" t="str">
            <v>-</v>
          </cell>
          <cell r="BS4">
            <v>0</v>
          </cell>
          <cell r="BT4" t="str">
            <v>-</v>
          </cell>
          <cell r="BU4">
            <v>0</v>
          </cell>
          <cell r="BV4" t="str">
            <v>-</v>
          </cell>
          <cell r="BW4">
            <v>0</v>
          </cell>
          <cell r="BX4" t="str">
            <v>-</v>
          </cell>
          <cell r="BY4">
            <v>0</v>
          </cell>
          <cell r="BZ4" t="str">
            <v>-</v>
          </cell>
          <cell r="CA4">
            <v>0</v>
          </cell>
          <cell r="CB4" t="str">
            <v>-</v>
          </cell>
          <cell r="CC4">
            <v>0</v>
          </cell>
          <cell r="CD4" t="str">
            <v>-</v>
          </cell>
          <cell r="CE4">
            <v>0</v>
          </cell>
          <cell r="CF4" t="str">
            <v>-</v>
          </cell>
          <cell r="CG4">
            <v>0</v>
          </cell>
          <cell r="CH4" t="str">
            <v>-</v>
          </cell>
          <cell r="CI4">
            <v>0</v>
          </cell>
          <cell r="CJ4" t="str">
            <v>-</v>
          </cell>
          <cell r="CK4">
            <v>0</v>
          </cell>
          <cell r="CL4" t="str">
            <v>-</v>
          </cell>
          <cell r="CM4">
            <v>0</v>
          </cell>
          <cell r="CN4" t="str">
            <v>-</v>
          </cell>
          <cell r="CO4">
            <v>0</v>
          </cell>
          <cell r="CP4" t="str">
            <v>-</v>
          </cell>
          <cell r="CQ4">
            <v>0</v>
          </cell>
          <cell r="CR4" t="str">
            <v>-</v>
          </cell>
          <cell r="CS4">
            <v>0</v>
          </cell>
          <cell r="CT4" t="str">
            <v>-</v>
          </cell>
          <cell r="CU4">
            <v>0</v>
          </cell>
          <cell r="CV4" t="str">
            <v>-</v>
          </cell>
          <cell r="CW4">
            <v>0</v>
          </cell>
          <cell r="CX4" t="str">
            <v>-</v>
          </cell>
          <cell r="CY4">
            <v>0</v>
          </cell>
          <cell r="CZ4" t="str">
            <v>-</v>
          </cell>
          <cell r="DA4">
            <v>0</v>
          </cell>
          <cell r="DB4" t="str">
            <v>-</v>
          </cell>
          <cell r="DC4">
            <v>0</v>
          </cell>
          <cell r="DD4" t="str">
            <v>-</v>
          </cell>
          <cell r="DE4">
            <v>0</v>
          </cell>
          <cell r="DF4" t="str">
            <v>-</v>
          </cell>
          <cell r="DG4">
            <v>0</v>
          </cell>
          <cell r="DH4" t="str">
            <v>-</v>
          </cell>
          <cell r="DI4">
            <v>0</v>
          </cell>
          <cell r="DJ4" t="str">
            <v>-</v>
          </cell>
          <cell r="DK4">
            <v>0</v>
          </cell>
          <cell r="DL4" t="str">
            <v>-</v>
          </cell>
          <cell r="DM4">
            <v>0</v>
          </cell>
          <cell r="DN4" t="str">
            <v>-</v>
          </cell>
          <cell r="DO4">
            <v>0</v>
          </cell>
          <cell r="DP4" t="str">
            <v>-</v>
          </cell>
          <cell r="DQ4">
            <v>0</v>
          </cell>
          <cell r="DR4" t="str">
            <v>-</v>
          </cell>
          <cell r="DS4">
            <v>0</v>
          </cell>
          <cell r="DT4" t="str">
            <v>-</v>
          </cell>
          <cell r="DU4">
            <v>0</v>
          </cell>
          <cell r="DV4" t="str">
            <v>-</v>
          </cell>
          <cell r="DW4">
            <v>0</v>
          </cell>
          <cell r="DX4" t="str">
            <v>-</v>
          </cell>
          <cell r="DY4">
            <v>0</v>
          </cell>
          <cell r="DZ4" t="str">
            <v>-</v>
          </cell>
          <cell r="EA4">
            <v>0</v>
          </cell>
          <cell r="EB4" t="str">
            <v>-</v>
          </cell>
          <cell r="EC4">
            <v>0</v>
          </cell>
          <cell r="ED4" t="str">
            <v>-</v>
          </cell>
          <cell r="EE4">
            <v>0</v>
          </cell>
          <cell r="EF4" t="str">
            <v>-</v>
          </cell>
          <cell r="EG4">
            <v>0</v>
          </cell>
        </row>
        <row r="5">
          <cell r="C5">
            <v>700000020</v>
          </cell>
          <cell r="D5" t="str">
            <v>SECTOR BELLEZA IRENE</v>
          </cell>
          <cell r="E5">
            <v>2025</v>
          </cell>
          <cell r="F5">
            <v>202517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  <cell r="V5" t="str">
            <v>-</v>
          </cell>
          <cell r="W5" t="str">
            <v>-</v>
          </cell>
          <cell r="X5" t="str">
            <v>-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 t="str">
            <v>-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 t="str">
            <v>-</v>
          </cell>
          <cell r="BB5" t="str">
            <v>-</v>
          </cell>
          <cell r="BC5" t="str">
            <v>-</v>
          </cell>
          <cell r="BD5" t="str">
            <v>-</v>
          </cell>
          <cell r="BE5" t="str">
            <v>-</v>
          </cell>
          <cell r="BF5" t="str">
            <v>-</v>
          </cell>
          <cell r="BG5" t="str">
            <v>-</v>
          </cell>
          <cell r="BH5" t="str">
            <v>-</v>
          </cell>
          <cell r="BI5" t="str">
            <v>-</v>
          </cell>
          <cell r="BJ5" t="str">
            <v>-</v>
          </cell>
          <cell r="BK5" t="str">
            <v>-</v>
          </cell>
          <cell r="BL5" t="str">
            <v>-</v>
          </cell>
          <cell r="BM5" t="str">
            <v>-</v>
          </cell>
          <cell r="BN5" t="str">
            <v>-</v>
          </cell>
          <cell r="BO5" t="str">
            <v>-</v>
          </cell>
          <cell r="BP5" t="str">
            <v>-</v>
          </cell>
          <cell r="BQ5" t="str">
            <v>-</v>
          </cell>
          <cell r="BR5" t="str">
            <v>-</v>
          </cell>
          <cell r="BS5" t="str">
            <v>-</v>
          </cell>
          <cell r="BT5" t="str">
            <v>-</v>
          </cell>
          <cell r="BU5" t="str">
            <v>-</v>
          </cell>
          <cell r="BV5" t="str">
            <v>-</v>
          </cell>
          <cell r="BW5" t="str">
            <v>-</v>
          </cell>
          <cell r="BX5" t="str">
            <v>-</v>
          </cell>
          <cell r="BY5" t="str">
            <v>-</v>
          </cell>
          <cell r="BZ5" t="str">
            <v>-</v>
          </cell>
          <cell r="CA5" t="str">
            <v>-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 t="str">
            <v>-</v>
          </cell>
          <cell r="CN5" t="str">
            <v>-</v>
          </cell>
          <cell r="CO5" t="str">
            <v>-</v>
          </cell>
          <cell r="CP5" t="str">
            <v>-</v>
          </cell>
          <cell r="CQ5" t="str">
            <v>-</v>
          </cell>
          <cell r="CR5" t="str">
            <v>-</v>
          </cell>
          <cell r="CS5" t="str">
            <v>-</v>
          </cell>
          <cell r="CT5" t="str">
            <v>-</v>
          </cell>
          <cell r="CU5" t="str">
            <v>-</v>
          </cell>
          <cell r="CV5" t="str">
            <v>-</v>
          </cell>
          <cell r="CW5" t="str">
            <v>-</v>
          </cell>
          <cell r="CX5" t="str">
            <v>-</v>
          </cell>
          <cell r="CY5" t="str">
            <v>-</v>
          </cell>
          <cell r="CZ5" t="str">
            <v>-</v>
          </cell>
          <cell r="DA5" t="str">
            <v>-</v>
          </cell>
          <cell r="DB5" t="str">
            <v>-</v>
          </cell>
          <cell r="DC5" t="str">
            <v>-</v>
          </cell>
          <cell r="DD5" t="str">
            <v>-</v>
          </cell>
          <cell r="DE5" t="str">
            <v>-</v>
          </cell>
          <cell r="DF5" t="str">
            <v>-</v>
          </cell>
          <cell r="DG5" t="str">
            <v>-</v>
          </cell>
          <cell r="DH5" t="str">
            <v>-</v>
          </cell>
          <cell r="DI5" t="str">
            <v>-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 t="str">
            <v>-</v>
          </cell>
          <cell r="DX5" t="str">
            <v>-</v>
          </cell>
          <cell r="DY5" t="str">
            <v>-</v>
          </cell>
          <cell r="DZ5" t="str">
            <v>-</v>
          </cell>
          <cell r="EA5" t="str">
            <v>-</v>
          </cell>
          <cell r="EB5" t="str">
            <v>-</v>
          </cell>
          <cell r="EC5" t="str">
            <v>-</v>
          </cell>
          <cell r="ED5" t="str">
            <v>-</v>
          </cell>
          <cell r="EE5" t="str">
            <v>-</v>
          </cell>
          <cell r="EF5" t="str">
            <v>-</v>
          </cell>
          <cell r="EG5" t="str">
            <v>-</v>
          </cell>
        </row>
        <row r="6">
          <cell r="C6">
            <v>700000021</v>
          </cell>
          <cell r="D6" t="str">
            <v>SECTOR COLORES  KAREN</v>
          </cell>
          <cell r="E6">
            <v>2025</v>
          </cell>
          <cell r="F6">
            <v>202517</v>
          </cell>
          <cell r="G6">
            <v>1901</v>
          </cell>
          <cell r="H6">
            <v>1886</v>
          </cell>
          <cell r="I6">
            <v>673</v>
          </cell>
          <cell r="J6" t="str">
            <v>-</v>
          </cell>
          <cell r="K6">
            <v>16</v>
          </cell>
          <cell r="L6">
            <v>8</v>
          </cell>
          <cell r="M6">
            <v>1128</v>
          </cell>
          <cell r="N6">
            <v>1109</v>
          </cell>
          <cell r="O6">
            <v>0</v>
          </cell>
          <cell r="P6" t="str">
            <v>-</v>
          </cell>
          <cell r="Q6">
            <v>4</v>
          </cell>
          <cell r="R6" t="str">
            <v>-</v>
          </cell>
          <cell r="S6">
            <v>39</v>
          </cell>
          <cell r="T6" t="str">
            <v>-</v>
          </cell>
          <cell r="U6">
            <v>1110</v>
          </cell>
          <cell r="V6" t="str">
            <v>-</v>
          </cell>
          <cell r="W6">
            <v>13</v>
          </cell>
          <cell r="X6" t="str">
            <v>-</v>
          </cell>
          <cell r="Y6" t="str">
            <v>-</v>
          </cell>
          <cell r="Z6" t="str">
            <v>-</v>
          </cell>
          <cell r="AA6">
            <v>886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598</v>
          </cell>
          <cell r="AH6" t="str">
            <v>-</v>
          </cell>
          <cell r="AI6" t="str">
            <v>-</v>
          </cell>
          <cell r="AJ6" t="str">
            <v>-</v>
          </cell>
          <cell r="AK6">
            <v>242</v>
          </cell>
          <cell r="AL6" t="str">
            <v>-</v>
          </cell>
          <cell r="AM6">
            <v>59.337190952130456</v>
          </cell>
          <cell r="AN6">
            <v>58.4</v>
          </cell>
          <cell r="AO6">
            <v>356</v>
          </cell>
          <cell r="AP6" t="str">
            <v>-</v>
          </cell>
          <cell r="AQ6">
            <v>365</v>
          </cell>
          <cell r="AR6" t="str">
            <v>-</v>
          </cell>
          <cell r="AS6">
            <v>0</v>
          </cell>
          <cell r="AT6" t="str">
            <v>-</v>
          </cell>
          <cell r="AU6">
            <v>150</v>
          </cell>
          <cell r="AV6" t="str">
            <v>-</v>
          </cell>
          <cell r="AW6">
            <v>15</v>
          </cell>
          <cell r="AX6" t="str">
            <v>-</v>
          </cell>
          <cell r="AY6" t="str">
            <v>-</v>
          </cell>
          <cell r="AZ6" t="str">
            <v>-</v>
          </cell>
          <cell r="BA6">
            <v>976</v>
          </cell>
          <cell r="BB6">
            <v>976</v>
          </cell>
          <cell r="BC6">
            <v>51.341399263545505</v>
          </cell>
          <cell r="BD6">
            <v>51.4</v>
          </cell>
          <cell r="BE6" t="str">
            <v>-</v>
          </cell>
          <cell r="BF6" t="str">
            <v>-</v>
          </cell>
          <cell r="BG6">
            <v>446827.39</v>
          </cell>
          <cell r="BH6">
            <v>434569</v>
          </cell>
          <cell r="BI6">
            <v>504021296.99000001</v>
          </cell>
          <cell r="BJ6">
            <v>481936883</v>
          </cell>
          <cell r="BK6">
            <v>496720446</v>
          </cell>
          <cell r="BL6" t="str">
            <v>-</v>
          </cell>
          <cell r="BM6">
            <v>7300850.9900000002</v>
          </cell>
          <cell r="BN6" t="str">
            <v>-</v>
          </cell>
          <cell r="BO6">
            <v>399710791.99000001</v>
          </cell>
          <cell r="BP6" t="str">
            <v>-</v>
          </cell>
          <cell r="BQ6">
            <v>7300850.9900000002</v>
          </cell>
          <cell r="BR6" t="str">
            <v>-</v>
          </cell>
          <cell r="BS6">
            <v>1061</v>
          </cell>
          <cell r="BT6" t="str">
            <v>-</v>
          </cell>
          <cell r="BU6">
            <v>392409941</v>
          </cell>
          <cell r="BV6" t="str">
            <v>-</v>
          </cell>
          <cell r="BW6">
            <v>639</v>
          </cell>
          <cell r="BX6" t="str">
            <v>-</v>
          </cell>
          <cell r="BY6">
            <v>629</v>
          </cell>
          <cell r="BZ6" t="str">
            <v>-</v>
          </cell>
          <cell r="CA6">
            <v>88991409</v>
          </cell>
          <cell r="CB6" t="str">
            <v>-</v>
          </cell>
          <cell r="CC6">
            <v>770</v>
          </cell>
          <cell r="CD6" t="str">
            <v>-</v>
          </cell>
          <cell r="CE6">
            <v>525</v>
          </cell>
          <cell r="CF6" t="str">
            <v>-</v>
          </cell>
          <cell r="CG6">
            <v>0</v>
          </cell>
          <cell r="CH6" t="str">
            <v>-</v>
          </cell>
          <cell r="CI6">
            <v>156</v>
          </cell>
          <cell r="CJ6" t="str">
            <v>-</v>
          </cell>
          <cell r="CK6">
            <v>15</v>
          </cell>
          <cell r="CL6" t="str">
            <v>-</v>
          </cell>
          <cell r="CM6">
            <v>15319096</v>
          </cell>
          <cell r="CN6" t="str">
            <v>-</v>
          </cell>
          <cell r="CO6">
            <v>104310505</v>
          </cell>
          <cell r="CP6" t="str">
            <v>-</v>
          </cell>
          <cell r="CQ6">
            <v>0</v>
          </cell>
          <cell r="CR6" t="str">
            <v>-</v>
          </cell>
          <cell r="CS6">
            <v>-19</v>
          </cell>
          <cell r="CT6" t="str">
            <v>-</v>
          </cell>
          <cell r="CU6">
            <v>382</v>
          </cell>
          <cell r="CV6">
            <v>384</v>
          </cell>
          <cell r="CW6">
            <v>240</v>
          </cell>
          <cell r="CX6">
            <v>240</v>
          </cell>
          <cell r="CY6">
            <v>151</v>
          </cell>
          <cell r="CZ6">
            <v>154</v>
          </cell>
          <cell r="DA6">
            <v>68</v>
          </cell>
          <cell r="DB6">
            <v>90</v>
          </cell>
          <cell r="DC6">
            <v>69</v>
          </cell>
          <cell r="DD6">
            <v>77</v>
          </cell>
          <cell r="DE6">
            <v>57</v>
          </cell>
          <cell r="DF6">
            <v>55</v>
          </cell>
          <cell r="DG6">
            <v>194</v>
          </cell>
          <cell r="DH6">
            <v>222</v>
          </cell>
          <cell r="DI6">
            <v>23</v>
          </cell>
          <cell r="DJ6" t="str">
            <v>-</v>
          </cell>
          <cell r="DK6">
            <v>516</v>
          </cell>
          <cell r="DL6" t="str">
            <v>-</v>
          </cell>
          <cell r="DM6">
            <v>712</v>
          </cell>
          <cell r="DN6" t="str">
            <v>-</v>
          </cell>
          <cell r="DO6">
            <v>503</v>
          </cell>
          <cell r="DP6" t="str">
            <v>-</v>
          </cell>
          <cell r="DQ6">
            <v>0</v>
          </cell>
          <cell r="DR6" t="str">
            <v>-</v>
          </cell>
          <cell r="DS6">
            <v>155</v>
          </cell>
          <cell r="DT6" t="str">
            <v>-</v>
          </cell>
          <cell r="DU6">
            <v>15</v>
          </cell>
          <cell r="DV6" t="str">
            <v>-</v>
          </cell>
          <cell r="DW6">
            <v>0</v>
          </cell>
          <cell r="DX6" t="str">
            <v>-</v>
          </cell>
          <cell r="DY6">
            <v>44</v>
          </cell>
          <cell r="DZ6">
            <v>51</v>
          </cell>
          <cell r="EA6">
            <v>20</v>
          </cell>
          <cell r="EB6" t="str">
            <v>-</v>
          </cell>
          <cell r="EC6">
            <v>48.780487804878049</v>
          </cell>
          <cell r="ED6" t="str">
            <v>-</v>
          </cell>
          <cell r="EE6">
            <v>21</v>
          </cell>
          <cell r="EF6" t="str">
            <v>-</v>
          </cell>
          <cell r="EG6">
            <v>109</v>
          </cell>
        </row>
        <row r="7">
          <cell r="C7">
            <v>700000022</v>
          </cell>
          <cell r="D7" t="str">
            <v>SECTOR BRILLO KELLY</v>
          </cell>
          <cell r="E7">
            <v>2025</v>
          </cell>
          <cell r="F7">
            <v>202517</v>
          </cell>
          <cell r="G7">
            <v>1559</v>
          </cell>
          <cell r="H7">
            <v>1700</v>
          </cell>
          <cell r="I7">
            <v>527</v>
          </cell>
          <cell r="J7" t="str">
            <v>-</v>
          </cell>
          <cell r="K7">
            <v>-22</v>
          </cell>
          <cell r="L7">
            <v>9</v>
          </cell>
          <cell r="M7">
            <v>898</v>
          </cell>
          <cell r="N7">
            <v>929</v>
          </cell>
          <cell r="O7">
            <v>0</v>
          </cell>
          <cell r="P7" t="str">
            <v>-</v>
          </cell>
          <cell r="Q7">
            <v>13</v>
          </cell>
          <cell r="R7" t="str">
            <v>-</v>
          </cell>
          <cell r="S7">
            <v>34</v>
          </cell>
          <cell r="T7" t="str">
            <v>-</v>
          </cell>
          <cell r="U7">
            <v>871</v>
          </cell>
          <cell r="V7" t="str">
            <v>-</v>
          </cell>
          <cell r="W7">
            <v>14</v>
          </cell>
          <cell r="X7" t="str">
            <v>-</v>
          </cell>
          <cell r="Y7" t="str">
            <v>-</v>
          </cell>
          <cell r="Z7" t="str">
            <v>-</v>
          </cell>
          <cell r="AA7">
            <v>767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478</v>
          </cell>
          <cell r="AH7" t="str">
            <v>-</v>
          </cell>
          <cell r="AI7" t="str">
            <v>-</v>
          </cell>
          <cell r="AJ7" t="str">
            <v>-</v>
          </cell>
          <cell r="AK7">
            <v>131</v>
          </cell>
          <cell r="AL7" t="str">
            <v>-</v>
          </cell>
          <cell r="AM7">
            <v>57.601026298909552</v>
          </cell>
          <cell r="AN7">
            <v>58.4</v>
          </cell>
          <cell r="AO7">
            <v>347</v>
          </cell>
          <cell r="AP7" t="str">
            <v>-</v>
          </cell>
          <cell r="AQ7">
            <v>319</v>
          </cell>
          <cell r="AR7" t="str">
            <v>-</v>
          </cell>
          <cell r="AS7">
            <v>0</v>
          </cell>
          <cell r="AT7" t="str">
            <v>-</v>
          </cell>
          <cell r="AU7">
            <v>84</v>
          </cell>
          <cell r="AV7" t="str">
            <v>-</v>
          </cell>
          <cell r="AW7">
            <v>17</v>
          </cell>
          <cell r="AX7" t="str">
            <v>-</v>
          </cell>
          <cell r="AY7" t="str">
            <v>-</v>
          </cell>
          <cell r="AZ7" t="str">
            <v>-</v>
          </cell>
          <cell r="BA7">
            <v>805</v>
          </cell>
          <cell r="BB7">
            <v>843</v>
          </cell>
          <cell r="BC7">
            <v>51.635663887107121</v>
          </cell>
          <cell r="BD7">
            <v>53</v>
          </cell>
          <cell r="BE7" t="str">
            <v>-</v>
          </cell>
          <cell r="BF7" t="str">
            <v>-</v>
          </cell>
          <cell r="BG7">
            <v>471214.86</v>
          </cell>
          <cell r="BH7">
            <v>435948</v>
          </cell>
          <cell r="BI7">
            <v>423150941.46000004</v>
          </cell>
          <cell r="BJ7">
            <v>404995427</v>
          </cell>
          <cell r="BK7">
            <v>408144173</v>
          </cell>
          <cell r="BL7" t="str">
            <v>-</v>
          </cell>
          <cell r="BM7">
            <v>15006768.460000001</v>
          </cell>
          <cell r="BN7" t="str">
            <v>-</v>
          </cell>
          <cell r="BO7">
            <v>345616958.46000004</v>
          </cell>
          <cell r="BP7" t="str">
            <v>-</v>
          </cell>
          <cell r="BQ7">
            <v>15006768.460000001</v>
          </cell>
          <cell r="BR7" t="str">
            <v>-</v>
          </cell>
          <cell r="BS7">
            <v>863</v>
          </cell>
          <cell r="BT7" t="str">
            <v>-</v>
          </cell>
          <cell r="BU7">
            <v>330610190</v>
          </cell>
          <cell r="BV7" t="str">
            <v>-</v>
          </cell>
          <cell r="BW7">
            <v>512</v>
          </cell>
          <cell r="BX7" t="str">
            <v>-</v>
          </cell>
          <cell r="BY7">
            <v>453</v>
          </cell>
          <cell r="BZ7" t="str">
            <v>-</v>
          </cell>
          <cell r="CA7">
            <v>65096941</v>
          </cell>
          <cell r="CB7" t="str">
            <v>-</v>
          </cell>
          <cell r="CC7">
            <v>728</v>
          </cell>
          <cell r="CD7" t="str">
            <v>-</v>
          </cell>
          <cell r="CE7">
            <v>428</v>
          </cell>
          <cell r="CF7" t="str">
            <v>-</v>
          </cell>
          <cell r="CG7">
            <v>0</v>
          </cell>
          <cell r="CH7" t="str">
            <v>-</v>
          </cell>
          <cell r="CI7">
            <v>96</v>
          </cell>
          <cell r="CJ7" t="str">
            <v>-</v>
          </cell>
          <cell r="CK7">
            <v>17</v>
          </cell>
          <cell r="CL7" t="str">
            <v>-</v>
          </cell>
          <cell r="CM7">
            <v>12437042</v>
          </cell>
          <cell r="CN7" t="str">
            <v>-</v>
          </cell>
          <cell r="CO7">
            <v>77533983</v>
          </cell>
          <cell r="CP7" t="str">
            <v>-</v>
          </cell>
          <cell r="CQ7">
            <v>0</v>
          </cell>
          <cell r="CR7" t="str">
            <v>-</v>
          </cell>
          <cell r="CS7">
            <v>-9</v>
          </cell>
          <cell r="CT7" t="str">
            <v>-</v>
          </cell>
          <cell r="CU7">
            <v>335</v>
          </cell>
          <cell r="CV7">
            <v>298</v>
          </cell>
          <cell r="CW7">
            <v>214</v>
          </cell>
          <cell r="CX7">
            <v>207</v>
          </cell>
          <cell r="CY7">
            <v>112</v>
          </cell>
          <cell r="CZ7">
            <v>120</v>
          </cell>
          <cell r="DA7">
            <v>74</v>
          </cell>
          <cell r="DB7">
            <v>86</v>
          </cell>
          <cell r="DC7">
            <v>50</v>
          </cell>
          <cell r="DD7">
            <v>56</v>
          </cell>
          <cell r="DE7">
            <v>39</v>
          </cell>
          <cell r="DF7">
            <v>38</v>
          </cell>
          <cell r="DG7">
            <v>163</v>
          </cell>
          <cell r="DH7">
            <v>180</v>
          </cell>
          <cell r="DI7">
            <v>23</v>
          </cell>
          <cell r="DJ7" t="str">
            <v>-</v>
          </cell>
          <cell r="DK7">
            <v>356</v>
          </cell>
          <cell r="DL7" t="str">
            <v>-</v>
          </cell>
          <cell r="DM7">
            <v>676</v>
          </cell>
          <cell r="DN7" t="str">
            <v>-</v>
          </cell>
          <cell r="DO7">
            <v>415</v>
          </cell>
          <cell r="DP7" t="str">
            <v>-</v>
          </cell>
          <cell r="DQ7">
            <v>0</v>
          </cell>
          <cell r="DR7" t="str">
            <v>-</v>
          </cell>
          <cell r="DS7">
            <v>95</v>
          </cell>
          <cell r="DT7" t="str">
            <v>-</v>
          </cell>
          <cell r="DU7">
            <v>17</v>
          </cell>
          <cell r="DV7" t="str">
            <v>-</v>
          </cell>
          <cell r="DW7">
            <v>0</v>
          </cell>
          <cell r="DX7" t="str">
            <v>-</v>
          </cell>
          <cell r="DY7">
            <v>31</v>
          </cell>
          <cell r="DZ7">
            <v>41</v>
          </cell>
          <cell r="EA7">
            <v>16</v>
          </cell>
          <cell r="EB7" t="str">
            <v>-</v>
          </cell>
          <cell r="EC7">
            <v>51.612903225806448</v>
          </cell>
          <cell r="ED7" t="str">
            <v>-</v>
          </cell>
          <cell r="EE7">
            <v>8</v>
          </cell>
          <cell r="EF7" t="str">
            <v>-</v>
          </cell>
          <cell r="EG7">
            <v>62</v>
          </cell>
        </row>
        <row r="8">
          <cell r="C8">
            <v>700000023</v>
          </cell>
          <cell r="D8" t="str">
            <v>SECTOR POESIA YULIETH</v>
          </cell>
          <cell r="E8">
            <v>2025</v>
          </cell>
          <cell r="F8">
            <v>202517</v>
          </cell>
          <cell r="G8">
            <v>2130</v>
          </cell>
          <cell r="H8">
            <v>2101</v>
          </cell>
          <cell r="I8">
            <v>782</v>
          </cell>
          <cell r="J8" t="str">
            <v>-</v>
          </cell>
          <cell r="K8">
            <v>17</v>
          </cell>
          <cell r="L8">
            <v>8</v>
          </cell>
          <cell r="M8">
            <v>1274</v>
          </cell>
          <cell r="N8">
            <v>1252</v>
          </cell>
          <cell r="O8">
            <v>0</v>
          </cell>
          <cell r="P8" t="str">
            <v>-</v>
          </cell>
          <cell r="Q8">
            <v>7</v>
          </cell>
          <cell r="R8" t="str">
            <v>-</v>
          </cell>
          <cell r="S8">
            <v>46</v>
          </cell>
          <cell r="T8" t="str">
            <v>-</v>
          </cell>
          <cell r="U8">
            <v>1246</v>
          </cell>
          <cell r="V8" t="str">
            <v>-</v>
          </cell>
          <cell r="W8">
            <v>21</v>
          </cell>
          <cell r="X8" t="str">
            <v>-</v>
          </cell>
          <cell r="Y8" t="str">
            <v>-</v>
          </cell>
          <cell r="Z8" t="str">
            <v>-</v>
          </cell>
          <cell r="AA8">
            <v>986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684</v>
          </cell>
          <cell r="AH8" t="str">
            <v>-</v>
          </cell>
          <cell r="AI8" t="str">
            <v>-</v>
          </cell>
          <cell r="AJ8" t="str">
            <v>-</v>
          </cell>
          <cell r="AK8">
            <v>288</v>
          </cell>
          <cell r="AL8" t="str">
            <v>-</v>
          </cell>
          <cell r="AM8">
            <v>59.812206572769952</v>
          </cell>
          <cell r="AN8">
            <v>59</v>
          </cell>
          <cell r="AO8">
            <v>396</v>
          </cell>
          <cell r="AP8" t="str">
            <v>-</v>
          </cell>
          <cell r="AQ8">
            <v>406</v>
          </cell>
          <cell r="AR8" t="str">
            <v>-</v>
          </cell>
          <cell r="AS8">
            <v>0</v>
          </cell>
          <cell r="AT8" t="str">
            <v>-</v>
          </cell>
          <cell r="AU8">
            <v>158</v>
          </cell>
          <cell r="AV8" t="str">
            <v>-</v>
          </cell>
          <cell r="AW8">
            <v>26</v>
          </cell>
          <cell r="AX8" t="str">
            <v>-</v>
          </cell>
          <cell r="AY8" t="str">
            <v>-</v>
          </cell>
          <cell r="AZ8" t="str">
            <v>-</v>
          </cell>
          <cell r="BA8">
            <v>1111</v>
          </cell>
          <cell r="BB8">
            <v>1092</v>
          </cell>
          <cell r="BC8">
            <v>52.159624413145544</v>
          </cell>
          <cell r="BD8">
            <v>51.4</v>
          </cell>
          <cell r="BE8" t="str">
            <v>-</v>
          </cell>
          <cell r="BF8" t="str">
            <v>-</v>
          </cell>
          <cell r="BG8">
            <v>509285.14</v>
          </cell>
          <cell r="BH8">
            <v>460377</v>
          </cell>
          <cell r="BI8">
            <v>648829265.64999998</v>
          </cell>
          <cell r="BJ8">
            <v>576392553</v>
          </cell>
          <cell r="BK8">
            <v>633618088</v>
          </cell>
          <cell r="BL8" t="str">
            <v>-</v>
          </cell>
          <cell r="BM8">
            <v>15211177.65</v>
          </cell>
          <cell r="BN8" t="str">
            <v>-</v>
          </cell>
          <cell r="BO8">
            <v>492237422.65000004</v>
          </cell>
          <cell r="BP8" t="str">
            <v>-</v>
          </cell>
          <cell r="BQ8">
            <v>15211177.65</v>
          </cell>
          <cell r="BR8" t="str">
            <v>-</v>
          </cell>
          <cell r="BS8">
            <v>1193</v>
          </cell>
          <cell r="BT8" t="str">
            <v>-</v>
          </cell>
          <cell r="BU8">
            <v>477026245</v>
          </cell>
          <cell r="BV8" t="str">
            <v>-</v>
          </cell>
          <cell r="BW8">
            <v>729</v>
          </cell>
          <cell r="BX8" t="str">
            <v>-</v>
          </cell>
          <cell r="BY8">
            <v>805</v>
          </cell>
          <cell r="BZ8" t="str">
            <v>-</v>
          </cell>
          <cell r="CA8">
            <v>137834045</v>
          </cell>
          <cell r="CB8" t="str">
            <v>-</v>
          </cell>
          <cell r="CC8">
            <v>820</v>
          </cell>
          <cell r="CD8" t="str">
            <v>-</v>
          </cell>
          <cell r="CE8">
            <v>600</v>
          </cell>
          <cell r="CF8" t="str">
            <v>-</v>
          </cell>
          <cell r="CG8">
            <v>0</v>
          </cell>
          <cell r="CH8" t="str">
            <v>-</v>
          </cell>
          <cell r="CI8">
            <v>179</v>
          </cell>
          <cell r="CJ8" t="str">
            <v>-</v>
          </cell>
          <cell r="CK8">
            <v>29</v>
          </cell>
          <cell r="CL8" t="str">
            <v>-</v>
          </cell>
          <cell r="CM8">
            <v>18757798</v>
          </cell>
          <cell r="CN8" t="str">
            <v>-</v>
          </cell>
          <cell r="CO8">
            <v>156591843</v>
          </cell>
          <cell r="CP8" t="str">
            <v>-</v>
          </cell>
          <cell r="CQ8">
            <v>0</v>
          </cell>
          <cell r="CR8" t="str">
            <v>-</v>
          </cell>
          <cell r="CS8">
            <v>-36</v>
          </cell>
          <cell r="CT8" t="str">
            <v>-</v>
          </cell>
          <cell r="CU8">
            <v>452</v>
          </cell>
          <cell r="CV8">
            <v>434</v>
          </cell>
          <cell r="CW8">
            <v>226</v>
          </cell>
          <cell r="CX8">
            <v>255</v>
          </cell>
          <cell r="CY8">
            <v>178</v>
          </cell>
          <cell r="CZ8">
            <v>191</v>
          </cell>
          <cell r="DA8">
            <v>98</v>
          </cell>
          <cell r="DB8">
            <v>90</v>
          </cell>
          <cell r="DC8">
            <v>98</v>
          </cell>
          <cell r="DD8">
            <v>88</v>
          </cell>
          <cell r="DE8">
            <v>107</v>
          </cell>
          <cell r="DF8">
            <v>106</v>
          </cell>
          <cell r="DG8">
            <v>303</v>
          </cell>
          <cell r="DH8">
            <v>284</v>
          </cell>
          <cell r="DI8">
            <v>55</v>
          </cell>
          <cell r="DJ8" t="str">
            <v>-</v>
          </cell>
          <cell r="DK8">
            <v>611</v>
          </cell>
          <cell r="DL8" t="str">
            <v>-</v>
          </cell>
          <cell r="DM8">
            <v>737</v>
          </cell>
          <cell r="DN8" t="str">
            <v>-</v>
          </cell>
          <cell r="DO8">
            <v>576</v>
          </cell>
          <cell r="DP8" t="str">
            <v>-</v>
          </cell>
          <cell r="DQ8">
            <v>0</v>
          </cell>
          <cell r="DR8" t="str">
            <v>-</v>
          </cell>
          <cell r="DS8">
            <v>178</v>
          </cell>
          <cell r="DT8" t="str">
            <v>-</v>
          </cell>
          <cell r="DU8">
            <v>28</v>
          </cell>
          <cell r="DV8" t="str">
            <v>-</v>
          </cell>
          <cell r="DW8">
            <v>0</v>
          </cell>
          <cell r="DX8" t="str">
            <v>-</v>
          </cell>
          <cell r="DY8">
            <v>74</v>
          </cell>
          <cell r="DZ8">
            <v>55</v>
          </cell>
          <cell r="EA8">
            <v>35</v>
          </cell>
          <cell r="EB8" t="str">
            <v>-</v>
          </cell>
          <cell r="EC8">
            <v>47.945205479452049</v>
          </cell>
          <cell r="ED8" t="str">
            <v>-</v>
          </cell>
          <cell r="EE8">
            <v>19</v>
          </cell>
          <cell r="EF8" t="str">
            <v>-</v>
          </cell>
          <cell r="EG8">
            <v>86</v>
          </cell>
        </row>
        <row r="9">
          <cell r="C9">
            <v>700000032</v>
          </cell>
          <cell r="D9" t="str">
            <v>Sector Colaborador</v>
          </cell>
          <cell r="E9">
            <v>2025</v>
          </cell>
          <cell r="F9">
            <v>202517</v>
          </cell>
          <cell r="G9">
            <v>2</v>
          </cell>
          <cell r="H9" t="str">
            <v>-</v>
          </cell>
          <cell r="I9">
            <v>1</v>
          </cell>
          <cell r="J9" t="str">
            <v>-</v>
          </cell>
          <cell r="K9">
            <v>0</v>
          </cell>
          <cell r="L9" t="str">
            <v>-</v>
          </cell>
          <cell r="M9">
            <v>1</v>
          </cell>
          <cell r="N9" t="str">
            <v>-</v>
          </cell>
          <cell r="O9">
            <v>0</v>
          </cell>
          <cell r="P9" t="str">
            <v>-</v>
          </cell>
          <cell r="Q9">
            <v>0</v>
          </cell>
          <cell r="R9" t="str">
            <v>-</v>
          </cell>
          <cell r="S9">
            <v>0</v>
          </cell>
          <cell r="T9" t="str">
            <v>-</v>
          </cell>
          <cell r="U9">
            <v>1</v>
          </cell>
          <cell r="V9" t="str">
            <v>-</v>
      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</cell>
          <cell r="AA9">
            <v>0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1</v>
          </cell>
          <cell r="AH9" t="str">
            <v>-</v>
          </cell>
          <cell r="AI9" t="str">
            <v>-</v>
          </cell>
          <cell r="AJ9" t="str">
            <v>-</v>
          </cell>
          <cell r="AK9">
            <v>1</v>
          </cell>
          <cell r="AL9" t="str">
            <v>-</v>
          </cell>
          <cell r="AM9">
            <v>50</v>
          </cell>
          <cell r="AN9" t="str">
            <v>-</v>
          </cell>
          <cell r="AO9">
            <v>0</v>
          </cell>
          <cell r="AP9" t="str">
            <v>-</v>
          </cell>
          <cell r="AQ9">
            <v>0</v>
          </cell>
          <cell r="AR9" t="str">
            <v>-</v>
          </cell>
          <cell r="AS9">
            <v>0</v>
          </cell>
          <cell r="AT9" t="str">
            <v>-</v>
          </cell>
          <cell r="AU9">
            <v>0</v>
          </cell>
          <cell r="AV9" t="str">
            <v>-</v>
          </cell>
          <cell r="AW9">
            <v>0</v>
          </cell>
          <cell r="AX9" t="str">
            <v>-</v>
          </cell>
          <cell r="AY9" t="str">
            <v>-</v>
          </cell>
          <cell r="AZ9" t="str">
            <v>-</v>
          </cell>
          <cell r="BA9">
            <v>0</v>
          </cell>
          <cell r="BB9" t="str">
            <v>-</v>
          </cell>
          <cell r="BC9">
            <v>0</v>
          </cell>
          <cell r="BD9" t="str">
            <v>-</v>
          </cell>
          <cell r="BE9" t="str">
            <v>-</v>
          </cell>
          <cell r="BF9" t="str">
            <v>-</v>
          </cell>
          <cell r="BG9">
            <v>337419</v>
          </cell>
          <cell r="BH9" t="str">
            <v>-</v>
          </cell>
          <cell r="BI9">
            <v>337419</v>
          </cell>
          <cell r="BJ9" t="str">
            <v>-</v>
          </cell>
          <cell r="BK9">
            <v>337419</v>
          </cell>
          <cell r="BL9" t="str">
            <v>-</v>
          </cell>
          <cell r="BM9">
            <v>0</v>
          </cell>
          <cell r="BN9" t="str">
            <v>-</v>
          </cell>
          <cell r="BO9">
            <v>337419</v>
          </cell>
          <cell r="BP9" t="str">
            <v>-</v>
          </cell>
          <cell r="BQ9">
            <v>0</v>
          </cell>
          <cell r="BR9" t="str">
            <v>-</v>
          </cell>
          <cell r="BS9">
            <v>1</v>
          </cell>
          <cell r="BT9" t="str">
            <v>-</v>
          </cell>
          <cell r="BU9">
            <v>337419</v>
          </cell>
          <cell r="BV9" t="str">
            <v>-</v>
          </cell>
          <cell r="BW9">
            <v>0</v>
          </cell>
          <cell r="BX9" t="str">
            <v>-</v>
          </cell>
          <cell r="BY9">
            <v>2</v>
          </cell>
          <cell r="BZ9" t="str">
            <v>-</v>
          </cell>
          <cell r="CA9">
            <v>0</v>
          </cell>
          <cell r="CB9" t="str">
            <v>-</v>
          </cell>
          <cell r="CC9">
            <v>0</v>
          </cell>
          <cell r="CD9" t="str">
            <v>-</v>
          </cell>
          <cell r="CE9">
            <v>1</v>
          </cell>
          <cell r="CF9" t="str">
            <v>-</v>
          </cell>
          <cell r="CG9">
            <v>0</v>
          </cell>
          <cell r="CH9" t="str">
            <v>-</v>
          </cell>
          <cell r="CI9">
            <v>0</v>
          </cell>
          <cell r="CJ9" t="str">
            <v>-</v>
          </cell>
          <cell r="CK9">
            <v>0</v>
          </cell>
          <cell r="CL9" t="str">
            <v>-</v>
          </cell>
          <cell r="CM9">
            <v>0</v>
          </cell>
          <cell r="CN9" t="str">
            <v>-</v>
          </cell>
          <cell r="CO9">
            <v>0</v>
          </cell>
          <cell r="CP9" t="str">
            <v>-</v>
          </cell>
          <cell r="CQ9">
            <v>0</v>
          </cell>
          <cell r="CR9" t="str">
            <v>-</v>
          </cell>
          <cell r="CS9">
            <v>1</v>
          </cell>
          <cell r="CT9" t="str">
            <v>-</v>
          </cell>
          <cell r="CU9">
            <v>0</v>
          </cell>
          <cell r="CV9" t="str">
            <v>-</v>
          </cell>
          <cell r="CW9">
            <v>1</v>
          </cell>
          <cell r="CX9" t="str">
            <v>-</v>
          </cell>
          <cell r="CY9">
            <v>0</v>
          </cell>
          <cell r="CZ9" t="str">
            <v>-</v>
          </cell>
          <cell r="DA9">
            <v>1</v>
          </cell>
          <cell r="DB9" t="str">
            <v>-</v>
          </cell>
          <cell r="DC9">
            <v>0</v>
          </cell>
          <cell r="DD9" t="str">
            <v>-</v>
          </cell>
          <cell r="DE9">
            <v>0</v>
          </cell>
          <cell r="DF9" t="str">
            <v>-</v>
          </cell>
          <cell r="DG9">
            <v>1</v>
          </cell>
          <cell r="DH9" t="str">
            <v>-</v>
          </cell>
          <cell r="DI9">
            <v>1</v>
          </cell>
          <cell r="DJ9" t="str">
            <v>-</v>
          </cell>
          <cell r="DK9">
            <v>1</v>
          </cell>
          <cell r="DL9" t="str">
            <v>-</v>
          </cell>
          <cell r="DM9">
            <v>0</v>
          </cell>
          <cell r="DN9" t="str">
            <v>-</v>
          </cell>
          <cell r="DO9">
            <v>1</v>
          </cell>
          <cell r="DP9" t="str">
            <v>-</v>
          </cell>
          <cell r="DQ9">
            <v>0</v>
          </cell>
          <cell r="DR9" t="str">
            <v>-</v>
          </cell>
          <cell r="DS9">
            <v>0</v>
          </cell>
          <cell r="DT9" t="str">
            <v>-</v>
          </cell>
          <cell r="DU9">
            <v>0</v>
          </cell>
          <cell r="DV9" t="str">
            <v>-</v>
          </cell>
          <cell r="DW9">
            <v>0</v>
          </cell>
          <cell r="DX9" t="str">
            <v>-</v>
          </cell>
          <cell r="DY9">
            <v>1</v>
          </cell>
          <cell r="DZ9" t="str">
            <v>-</v>
          </cell>
          <cell r="EA9">
            <v>0</v>
          </cell>
          <cell r="EB9" t="str">
            <v>-</v>
          </cell>
          <cell r="EC9">
            <v>0</v>
          </cell>
          <cell r="ED9" t="str">
            <v>-</v>
          </cell>
          <cell r="EE9">
            <v>0</v>
          </cell>
          <cell r="EF9" t="str">
            <v>-</v>
          </cell>
          <cell r="EG9">
            <v>0</v>
          </cell>
        </row>
        <row r="10">
          <cell r="C10">
            <v>700000052</v>
          </cell>
          <cell r="D10" t="str">
            <v xml:space="preserve">SECTOR CIPRÉS </v>
          </cell>
          <cell r="E10">
            <v>2025</v>
          </cell>
          <cell r="F10">
            <v>202517</v>
          </cell>
          <cell r="G10">
            <v>1803</v>
          </cell>
          <cell r="H10">
            <v>2055</v>
          </cell>
          <cell r="I10">
            <v>734</v>
          </cell>
          <cell r="J10" t="str">
            <v>-</v>
          </cell>
          <cell r="K10">
            <v>-59</v>
          </cell>
          <cell r="L10">
            <v>9</v>
          </cell>
          <cell r="M10">
            <v>769</v>
          </cell>
          <cell r="N10">
            <v>1110</v>
          </cell>
          <cell r="O10">
            <v>0</v>
          </cell>
          <cell r="P10" t="str">
            <v>-</v>
          </cell>
          <cell r="Q10">
            <v>13</v>
          </cell>
          <cell r="R10" t="str">
            <v>-</v>
          </cell>
          <cell r="S10">
            <v>38</v>
          </cell>
          <cell r="T10" t="str">
            <v>-</v>
          </cell>
          <cell r="U10">
            <v>746</v>
          </cell>
          <cell r="V10" t="str">
            <v>-</v>
          </cell>
          <cell r="W10">
            <v>10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655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320</v>
          </cell>
          <cell r="AH10" t="str">
            <v>-</v>
          </cell>
          <cell r="AI10" t="str">
            <v>-</v>
          </cell>
          <cell r="AJ10" t="str">
            <v>-</v>
          </cell>
          <cell r="AK10">
            <v>114</v>
          </cell>
          <cell r="AL10" t="str">
            <v>-</v>
          </cell>
          <cell r="AM10">
            <v>42.651136993899058</v>
          </cell>
          <cell r="AN10">
            <v>59.3</v>
          </cell>
          <cell r="AO10">
            <v>206</v>
          </cell>
          <cell r="AP10" t="str">
            <v>-</v>
          </cell>
          <cell r="AQ10">
            <v>298</v>
          </cell>
          <cell r="AR10" t="str">
            <v>-</v>
          </cell>
          <cell r="AS10">
            <v>0</v>
          </cell>
          <cell r="AT10" t="str">
            <v>-</v>
          </cell>
          <cell r="AU10">
            <v>129</v>
          </cell>
          <cell r="AV10" t="str">
            <v>-</v>
          </cell>
          <cell r="AW10">
            <v>22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686</v>
          </cell>
          <cell r="BB10">
            <v>960</v>
          </cell>
          <cell r="BC10">
            <v>38.047698280643374</v>
          </cell>
          <cell r="BD10">
            <v>51.3</v>
          </cell>
          <cell r="BE10" t="str">
            <v>-</v>
          </cell>
          <cell r="BF10" t="str">
            <v>-</v>
          </cell>
          <cell r="BG10">
            <v>535659.77</v>
          </cell>
          <cell r="BH10">
            <v>484163</v>
          </cell>
          <cell r="BI10">
            <v>411922361.03000003</v>
          </cell>
          <cell r="BJ10">
            <v>537420578</v>
          </cell>
          <cell r="BK10">
            <v>402290638</v>
          </cell>
          <cell r="BL10" t="str">
            <v>-</v>
          </cell>
          <cell r="BM10">
            <v>9631723.0299999993</v>
          </cell>
          <cell r="BN10" t="str">
            <v>-</v>
          </cell>
          <cell r="BO10">
            <v>323467347.03000003</v>
          </cell>
          <cell r="BP10" t="str">
            <v>-</v>
          </cell>
          <cell r="BQ10">
            <v>9631723.0299999993</v>
          </cell>
          <cell r="BR10" t="str">
            <v>-</v>
          </cell>
          <cell r="BS10">
            <v>744</v>
          </cell>
          <cell r="BT10" t="str">
            <v>-</v>
          </cell>
          <cell r="BU10">
            <v>313835624</v>
          </cell>
          <cell r="BV10" t="str">
            <v>-</v>
          </cell>
          <cell r="BW10">
            <v>456</v>
          </cell>
          <cell r="BX10" t="str">
            <v>-</v>
          </cell>
          <cell r="BY10">
            <v>564</v>
          </cell>
          <cell r="BZ10" t="str">
            <v>-</v>
          </cell>
          <cell r="CA10">
            <v>76251265</v>
          </cell>
          <cell r="CB10" t="str">
            <v>-</v>
          </cell>
          <cell r="CC10">
            <v>737</v>
          </cell>
          <cell r="CD10" t="str">
            <v>-</v>
          </cell>
          <cell r="CE10">
            <v>571</v>
          </cell>
          <cell r="CF10" t="str">
            <v>-</v>
          </cell>
          <cell r="CG10">
            <v>0</v>
          </cell>
          <cell r="CH10" t="str">
            <v>-</v>
          </cell>
          <cell r="CI10">
            <v>168</v>
          </cell>
          <cell r="CJ10" t="str">
            <v>-</v>
          </cell>
          <cell r="CK10">
            <v>25</v>
          </cell>
          <cell r="CL10" t="str">
            <v>-</v>
          </cell>
          <cell r="CM10">
            <v>12203749</v>
          </cell>
          <cell r="CN10" t="str">
            <v>-</v>
          </cell>
          <cell r="CO10">
            <v>88455014</v>
          </cell>
          <cell r="CP10" t="str">
            <v>-</v>
          </cell>
          <cell r="CQ10">
            <v>0</v>
          </cell>
          <cell r="CR10" t="str">
            <v>-</v>
          </cell>
          <cell r="CS10">
            <v>-49</v>
          </cell>
          <cell r="CT10" t="str">
            <v>-</v>
          </cell>
          <cell r="CU10">
            <v>591</v>
          </cell>
          <cell r="CV10">
            <v>401</v>
          </cell>
          <cell r="CW10">
            <v>257</v>
          </cell>
          <cell r="CX10">
            <v>225</v>
          </cell>
          <cell r="CY10">
            <v>186</v>
          </cell>
          <cell r="CZ10">
            <v>135</v>
          </cell>
          <cell r="DA10">
            <v>104</v>
          </cell>
          <cell r="DB10">
            <v>87</v>
          </cell>
          <cell r="DC10">
            <v>79</v>
          </cell>
          <cell r="DD10">
            <v>57</v>
          </cell>
          <cell r="DE10">
            <v>79</v>
          </cell>
          <cell r="DF10">
            <v>71</v>
          </cell>
          <cell r="DG10">
            <v>262</v>
          </cell>
          <cell r="DH10">
            <v>215</v>
          </cell>
          <cell r="DI10">
            <v>20</v>
          </cell>
          <cell r="DJ10" t="str">
            <v>-</v>
          </cell>
          <cell r="DK10">
            <v>423</v>
          </cell>
          <cell r="DL10" t="str">
            <v>-</v>
          </cell>
          <cell r="DM10">
            <v>646</v>
          </cell>
          <cell r="DN10" t="str">
            <v>-</v>
          </cell>
          <cell r="DO10">
            <v>545</v>
          </cell>
          <cell r="DP10" t="str">
            <v>-</v>
          </cell>
          <cell r="DQ10">
            <v>0</v>
          </cell>
          <cell r="DR10" t="str">
            <v>-</v>
          </cell>
          <cell r="DS10">
            <v>164</v>
          </cell>
          <cell r="DT10" t="str">
            <v>-</v>
          </cell>
          <cell r="DU10">
            <v>25</v>
          </cell>
          <cell r="DV10" t="str">
            <v>-</v>
          </cell>
          <cell r="DW10">
            <v>0</v>
          </cell>
          <cell r="DX10" t="str">
            <v>-</v>
          </cell>
          <cell r="DY10">
            <v>31</v>
          </cell>
          <cell r="DZ10">
            <v>50</v>
          </cell>
          <cell r="EA10">
            <v>10</v>
          </cell>
          <cell r="EB10" t="str">
            <v>-</v>
          </cell>
          <cell r="EC10">
            <v>21.276595744680851</v>
          </cell>
          <cell r="ED10" t="str">
            <v>-</v>
          </cell>
          <cell r="EE10">
            <v>11</v>
          </cell>
          <cell r="EF10" t="str">
            <v>-</v>
          </cell>
          <cell r="EG10">
            <v>52</v>
          </cell>
        </row>
        <row r="11">
          <cell r="C11">
            <v>700000056</v>
          </cell>
          <cell r="D11" t="str">
            <v>SECTOR GLACIAR DIANA</v>
          </cell>
          <cell r="E11">
            <v>2025</v>
          </cell>
          <cell r="F11">
            <v>202517</v>
          </cell>
          <cell r="G11">
            <v>0</v>
          </cell>
          <cell r="H11" t="str">
            <v>-</v>
          </cell>
          <cell r="I11">
            <v>0</v>
          </cell>
          <cell r="J11" t="str">
            <v>-</v>
          </cell>
          <cell r="K11">
            <v>0</v>
          </cell>
          <cell r="L11" t="str">
            <v>-</v>
          </cell>
          <cell r="M11">
            <v>0</v>
          </cell>
          <cell r="N11" t="str">
            <v>-</v>
          </cell>
          <cell r="O11">
            <v>0</v>
          </cell>
          <cell r="P11" t="str">
            <v>-</v>
          </cell>
          <cell r="Q11">
            <v>0</v>
          </cell>
          <cell r="R11" t="str">
            <v>-</v>
          </cell>
          <cell r="S11">
            <v>0</v>
          </cell>
          <cell r="T11" t="str">
            <v>-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0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0</v>
          </cell>
          <cell r="AH11" t="str">
            <v>-</v>
          </cell>
          <cell r="AI11" t="str">
            <v>-</v>
          </cell>
          <cell r="AJ11" t="str">
            <v>-</v>
          </cell>
          <cell r="AK11">
            <v>0</v>
          </cell>
          <cell r="AL11" t="str">
            <v>-</v>
          </cell>
          <cell r="AM11">
            <v>0</v>
          </cell>
          <cell r="AN11" t="str">
            <v>-</v>
          </cell>
          <cell r="AO11">
            <v>0</v>
          </cell>
          <cell r="AP11" t="str">
            <v>-</v>
          </cell>
          <cell r="AQ11">
            <v>0</v>
          </cell>
          <cell r="AR11" t="str">
            <v>-</v>
          </cell>
          <cell r="AS11">
            <v>0</v>
          </cell>
          <cell r="AT11" t="str">
            <v>-</v>
          </cell>
          <cell r="AU11">
            <v>0</v>
          </cell>
          <cell r="AV11" t="str">
            <v>-</v>
          </cell>
          <cell r="AW11">
            <v>0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0</v>
          </cell>
          <cell r="BB11" t="str">
            <v>-</v>
          </cell>
          <cell r="BC11">
            <v>0</v>
          </cell>
          <cell r="BD11" t="str">
            <v>-</v>
          </cell>
          <cell r="BE11" t="str">
            <v>-</v>
          </cell>
          <cell r="BF11" t="str">
            <v>-</v>
          </cell>
          <cell r="BG11">
            <v>0</v>
          </cell>
          <cell r="BH11" t="str">
            <v>-</v>
          </cell>
          <cell r="BI11">
            <v>0</v>
          </cell>
          <cell r="BJ11" t="str">
            <v>-</v>
          </cell>
          <cell r="BK11">
            <v>0</v>
          </cell>
          <cell r="BL11" t="str">
            <v>-</v>
          </cell>
          <cell r="BM11">
            <v>0</v>
          </cell>
          <cell r="BN11" t="str">
            <v>-</v>
          </cell>
          <cell r="BO11">
            <v>0</v>
          </cell>
          <cell r="BP11" t="str">
            <v>-</v>
          </cell>
          <cell r="BQ11">
            <v>0</v>
          </cell>
          <cell r="BR11" t="str">
            <v>-</v>
          </cell>
          <cell r="BS11">
            <v>0</v>
          </cell>
          <cell r="BT11" t="str">
            <v>-</v>
          </cell>
          <cell r="BU11">
            <v>0</v>
          </cell>
          <cell r="BV11" t="str">
            <v>-</v>
          </cell>
          <cell r="BW11">
            <v>0</v>
          </cell>
          <cell r="BX11" t="str">
            <v>-</v>
          </cell>
          <cell r="BY11">
            <v>0</v>
          </cell>
          <cell r="BZ11" t="str">
            <v>-</v>
          </cell>
          <cell r="CA11">
            <v>0</v>
          </cell>
          <cell r="CB11" t="str">
            <v>-</v>
          </cell>
          <cell r="CC11">
            <v>0</v>
          </cell>
          <cell r="CD11" t="str">
            <v>-</v>
          </cell>
          <cell r="CE11">
            <v>0</v>
          </cell>
          <cell r="CF11" t="str">
            <v>-</v>
          </cell>
          <cell r="CG11">
            <v>0</v>
          </cell>
          <cell r="CH11" t="str">
            <v>-</v>
          </cell>
          <cell r="CI11">
            <v>0</v>
          </cell>
          <cell r="CJ11" t="str">
            <v>-</v>
          </cell>
          <cell r="CK11">
            <v>0</v>
          </cell>
          <cell r="CL11" t="str">
            <v>-</v>
          </cell>
          <cell r="CM11">
            <v>0</v>
          </cell>
          <cell r="CN11" t="str">
            <v>-</v>
          </cell>
          <cell r="CO11">
            <v>0</v>
          </cell>
          <cell r="CP11" t="str">
            <v>-</v>
          </cell>
          <cell r="CQ11">
            <v>0</v>
          </cell>
          <cell r="CR11" t="str">
            <v>-</v>
          </cell>
          <cell r="CS11">
            <v>0</v>
          </cell>
          <cell r="CT11" t="str">
            <v>-</v>
          </cell>
          <cell r="CU11">
            <v>0</v>
          </cell>
          <cell r="CV11" t="str">
            <v>-</v>
          </cell>
          <cell r="CW11">
            <v>0</v>
          </cell>
          <cell r="CX11" t="str">
            <v>-</v>
          </cell>
          <cell r="CY11">
            <v>0</v>
          </cell>
          <cell r="CZ11" t="str">
            <v>-</v>
          </cell>
          <cell r="DA11">
            <v>0</v>
          </cell>
          <cell r="DB11" t="str">
            <v>-</v>
          </cell>
          <cell r="DC11">
            <v>0</v>
          </cell>
          <cell r="DD11" t="str">
            <v>-</v>
          </cell>
          <cell r="DE11">
            <v>0</v>
          </cell>
          <cell r="DF11" t="str">
            <v>-</v>
          </cell>
          <cell r="DG11">
            <v>0</v>
          </cell>
          <cell r="DH11" t="str">
            <v>-</v>
          </cell>
          <cell r="DI11">
            <v>0</v>
          </cell>
          <cell r="DJ11" t="str">
            <v>-</v>
          </cell>
          <cell r="DK11">
            <v>0</v>
          </cell>
          <cell r="DL11" t="str">
            <v>-</v>
          </cell>
          <cell r="DM11">
            <v>0</v>
          </cell>
          <cell r="DN11" t="str">
            <v>-</v>
          </cell>
          <cell r="DO11">
            <v>0</v>
          </cell>
          <cell r="DP11" t="str">
            <v>-</v>
          </cell>
          <cell r="DQ11">
            <v>0</v>
          </cell>
          <cell r="DR11" t="str">
            <v>-</v>
          </cell>
          <cell r="DS11">
            <v>0</v>
          </cell>
          <cell r="DT11" t="str">
            <v>-</v>
          </cell>
          <cell r="DU11">
            <v>0</v>
          </cell>
          <cell r="DV11" t="str">
            <v>-</v>
          </cell>
          <cell r="DW11">
            <v>0</v>
          </cell>
          <cell r="DX11" t="str">
            <v>-</v>
          </cell>
          <cell r="DY11">
            <v>0</v>
          </cell>
          <cell r="DZ11" t="str">
            <v>-</v>
          </cell>
          <cell r="EA11">
            <v>0</v>
          </cell>
          <cell r="EB11" t="str">
            <v>-</v>
          </cell>
          <cell r="EC11">
            <v>0</v>
          </cell>
          <cell r="ED11" t="str">
            <v>-</v>
          </cell>
          <cell r="EE11">
            <v>0</v>
          </cell>
          <cell r="EF11" t="str">
            <v>-</v>
          </cell>
          <cell r="EG11">
            <v>0</v>
          </cell>
        </row>
        <row r="12">
          <cell r="C12">
            <v>700000057</v>
          </cell>
          <cell r="D12" t="str">
            <v>SECTOR AGUA LUZ</v>
          </cell>
          <cell r="E12">
            <v>2025</v>
          </cell>
          <cell r="F12">
            <v>202517</v>
          </cell>
          <cell r="G12">
            <v>1988</v>
          </cell>
          <cell r="H12">
            <v>2095</v>
          </cell>
          <cell r="I12">
            <v>960</v>
          </cell>
          <cell r="J12" t="str">
            <v>-</v>
          </cell>
          <cell r="K12">
            <v>10</v>
          </cell>
          <cell r="L12">
            <v>6</v>
          </cell>
          <cell r="M12">
            <v>1216</v>
          </cell>
          <cell r="N12">
            <v>1233</v>
          </cell>
          <cell r="O12">
            <v>0</v>
          </cell>
          <cell r="P12" t="str">
            <v>-</v>
          </cell>
          <cell r="Q12">
            <v>3</v>
          </cell>
          <cell r="R12" t="str">
            <v>-</v>
          </cell>
          <cell r="S12">
            <v>19</v>
          </cell>
          <cell r="T12" t="str">
            <v>-</v>
          </cell>
          <cell r="U12">
            <v>1198</v>
          </cell>
          <cell r="V12" t="str">
            <v>-</v>
          </cell>
          <cell r="W12">
            <v>13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1016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478</v>
          </cell>
          <cell r="AH12" t="str">
            <v>-</v>
          </cell>
          <cell r="AI12" t="str">
            <v>-</v>
          </cell>
          <cell r="AJ12" t="str">
            <v>-</v>
          </cell>
          <cell r="AK12">
            <v>200</v>
          </cell>
          <cell r="AL12" t="str">
            <v>-</v>
          </cell>
          <cell r="AM12">
            <v>61.167002012072437</v>
          </cell>
          <cell r="AN12">
            <v>62.2</v>
          </cell>
          <cell r="AO12">
            <v>278</v>
          </cell>
          <cell r="AP12" t="str">
            <v>-</v>
          </cell>
          <cell r="AQ12">
            <v>453</v>
          </cell>
          <cell r="AR12" t="str">
            <v>-</v>
          </cell>
          <cell r="AS12">
            <v>0</v>
          </cell>
          <cell r="AT12" t="str">
            <v>-</v>
          </cell>
          <cell r="AU12">
            <v>247</v>
          </cell>
          <cell r="AV12" t="str">
            <v>-</v>
          </cell>
          <cell r="AW12">
            <v>38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1094</v>
          </cell>
          <cell r="BB12">
            <v>1125</v>
          </cell>
          <cell r="BC12">
            <v>55.030181086519114</v>
          </cell>
          <cell r="BD12">
            <v>56.7</v>
          </cell>
          <cell r="BE12" t="str">
            <v>-</v>
          </cell>
          <cell r="BF12" t="str">
            <v>-</v>
          </cell>
          <cell r="BG12">
            <v>531773.97</v>
          </cell>
          <cell r="BH12">
            <v>519631</v>
          </cell>
          <cell r="BI12">
            <v>646637151.50999999</v>
          </cell>
          <cell r="BJ12">
            <v>640704601</v>
          </cell>
          <cell r="BK12">
            <v>640319645</v>
          </cell>
          <cell r="BL12" t="str">
            <v>-</v>
          </cell>
          <cell r="BM12">
            <v>6317506.5099999998</v>
          </cell>
          <cell r="BN12" t="str">
            <v>-</v>
          </cell>
          <cell r="BO12">
            <v>492570923.50999999</v>
          </cell>
          <cell r="BP12" t="str">
            <v>-</v>
          </cell>
          <cell r="BQ12">
            <v>6317506.5099999998</v>
          </cell>
          <cell r="BR12" t="str">
            <v>-</v>
          </cell>
          <cell r="BS12">
            <v>1134</v>
          </cell>
          <cell r="BT12" t="str">
            <v>-</v>
          </cell>
          <cell r="BU12">
            <v>486253417</v>
          </cell>
          <cell r="BV12" t="str">
            <v>-</v>
          </cell>
          <cell r="BW12">
            <v>815</v>
          </cell>
          <cell r="BX12" t="str">
            <v>-</v>
          </cell>
          <cell r="BY12">
            <v>535</v>
          </cell>
          <cell r="BZ12" t="str">
            <v>-</v>
          </cell>
          <cell r="CA12">
            <v>138531730</v>
          </cell>
          <cell r="CB12" t="str">
            <v>-</v>
          </cell>
          <cell r="CC12">
            <v>643</v>
          </cell>
          <cell r="CD12" t="str">
            <v>-</v>
          </cell>
          <cell r="CE12">
            <v>676</v>
          </cell>
          <cell r="CF12" t="str">
            <v>-</v>
          </cell>
          <cell r="CG12">
            <v>0</v>
          </cell>
          <cell r="CH12" t="str">
            <v>-</v>
          </cell>
          <cell r="CI12">
            <v>283</v>
          </cell>
          <cell r="CJ12" t="str">
            <v>-</v>
          </cell>
          <cell r="CK12">
            <v>40</v>
          </cell>
          <cell r="CL12" t="str">
            <v>-</v>
          </cell>
          <cell r="CM12">
            <v>15534498</v>
          </cell>
          <cell r="CN12" t="str">
            <v>-</v>
          </cell>
          <cell r="CO12">
            <v>154066228</v>
          </cell>
          <cell r="CP12" t="str">
            <v>-</v>
          </cell>
          <cell r="CQ12">
            <v>0</v>
          </cell>
          <cell r="CR12" t="str">
            <v>-</v>
          </cell>
          <cell r="CS12">
            <v>-5</v>
          </cell>
          <cell r="CT12" t="str">
            <v>-</v>
          </cell>
          <cell r="CU12">
            <v>447</v>
          </cell>
          <cell r="CV12">
            <v>392</v>
          </cell>
          <cell r="CW12">
            <v>204</v>
          </cell>
          <cell r="CX12">
            <v>215</v>
          </cell>
          <cell r="CY12">
            <v>122</v>
          </cell>
          <cell r="CZ12">
            <v>135</v>
          </cell>
          <cell r="DA12">
            <v>73</v>
          </cell>
          <cell r="DB12">
            <v>72</v>
          </cell>
          <cell r="DC12">
            <v>56</v>
          </cell>
          <cell r="DD12">
            <v>56</v>
          </cell>
          <cell r="DE12">
            <v>59</v>
          </cell>
          <cell r="DF12">
            <v>62</v>
          </cell>
          <cell r="DG12">
            <v>189</v>
          </cell>
          <cell r="DH12">
            <v>190</v>
          </cell>
          <cell r="DI12">
            <v>34</v>
          </cell>
          <cell r="DJ12" t="str">
            <v>-</v>
          </cell>
          <cell r="DK12">
            <v>457</v>
          </cell>
          <cell r="DL12" t="str">
            <v>-</v>
          </cell>
          <cell r="DM12">
            <v>571</v>
          </cell>
          <cell r="DN12" t="str">
            <v>-</v>
          </cell>
          <cell r="DO12">
            <v>643</v>
          </cell>
          <cell r="DP12" t="str">
            <v>-</v>
          </cell>
          <cell r="DQ12">
            <v>0</v>
          </cell>
          <cell r="DR12" t="str">
            <v>-</v>
          </cell>
          <cell r="DS12">
            <v>277</v>
          </cell>
          <cell r="DT12" t="str">
            <v>-</v>
          </cell>
          <cell r="DU12">
            <v>40</v>
          </cell>
          <cell r="DV12" t="str">
            <v>-</v>
          </cell>
          <cell r="DW12">
            <v>0</v>
          </cell>
          <cell r="DX12" t="str">
            <v>-</v>
          </cell>
          <cell r="DY12">
            <v>54</v>
          </cell>
          <cell r="DZ12">
            <v>45</v>
          </cell>
          <cell r="EA12">
            <v>24</v>
          </cell>
          <cell r="EB12" t="str">
            <v>-</v>
          </cell>
          <cell r="EC12">
            <v>45.283018867924532</v>
          </cell>
          <cell r="ED12" t="str">
            <v>-</v>
          </cell>
          <cell r="EE12">
            <v>20</v>
          </cell>
          <cell r="EF12" t="str">
            <v>-</v>
          </cell>
          <cell r="EG12">
            <v>66</v>
          </cell>
        </row>
        <row r="13">
          <cell r="C13">
            <v>700000058</v>
          </cell>
          <cell r="D13" t="str">
            <v>SECTOR AMAZONAS CAROLINA</v>
          </cell>
          <cell r="E13">
            <v>2025</v>
          </cell>
          <cell r="F13">
            <v>202517</v>
          </cell>
          <cell r="G13">
            <v>2083</v>
          </cell>
          <cell r="H13">
            <v>2041</v>
          </cell>
          <cell r="I13">
            <v>830</v>
          </cell>
          <cell r="J13" t="str">
            <v>-</v>
          </cell>
          <cell r="K13">
            <v>45</v>
          </cell>
          <cell r="L13">
            <v>6</v>
          </cell>
          <cell r="M13">
            <v>1216</v>
          </cell>
          <cell r="N13">
            <v>1230</v>
          </cell>
          <cell r="O13">
            <v>0</v>
          </cell>
          <cell r="P13" t="str">
            <v>-</v>
          </cell>
          <cell r="Q13">
            <v>8</v>
          </cell>
          <cell r="R13" t="str">
            <v>-</v>
          </cell>
          <cell r="S13">
            <v>24</v>
          </cell>
          <cell r="T13" t="str">
            <v>-</v>
          </cell>
          <cell r="U13">
            <v>1199</v>
          </cell>
          <cell r="V13" t="str">
            <v>-</v>
          </cell>
          <cell r="W13">
            <v>9</v>
          </cell>
          <cell r="X13" t="str">
            <v>-</v>
          </cell>
          <cell r="Y13" t="str">
            <v>-</v>
          </cell>
          <cell r="Z13" t="str">
            <v>-</v>
          </cell>
          <cell r="AA13">
            <v>977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591</v>
          </cell>
          <cell r="AH13" t="str">
            <v>-</v>
          </cell>
          <cell r="AI13" t="str">
            <v>-</v>
          </cell>
          <cell r="AJ13" t="str">
            <v>-</v>
          </cell>
          <cell r="AK13">
            <v>238</v>
          </cell>
          <cell r="AL13" t="str">
            <v>-</v>
          </cell>
          <cell r="AM13">
            <v>58.377340374459919</v>
          </cell>
          <cell r="AN13">
            <v>60</v>
          </cell>
          <cell r="AO13">
            <v>353</v>
          </cell>
          <cell r="AP13" t="str">
            <v>-</v>
          </cell>
          <cell r="AQ13">
            <v>404</v>
          </cell>
          <cell r="AR13" t="str">
            <v>-</v>
          </cell>
          <cell r="AS13">
            <v>0</v>
          </cell>
          <cell r="AT13" t="str">
            <v>-</v>
          </cell>
          <cell r="AU13">
            <v>198</v>
          </cell>
          <cell r="AV13" t="str">
            <v>-</v>
          </cell>
          <cell r="AW13">
            <v>22</v>
          </cell>
          <cell r="AX13" t="str">
            <v>-</v>
          </cell>
          <cell r="AY13" t="str">
            <v>-</v>
          </cell>
          <cell r="AZ13" t="str">
            <v>-</v>
          </cell>
          <cell r="BA13">
            <v>1048</v>
          </cell>
          <cell r="BB13">
            <v>1109</v>
          </cell>
          <cell r="BC13">
            <v>50.312049927988475</v>
          </cell>
          <cell r="BD13">
            <v>54.1</v>
          </cell>
          <cell r="BE13" t="str">
            <v>-</v>
          </cell>
          <cell r="BF13" t="str">
            <v>-</v>
          </cell>
          <cell r="BG13">
            <v>480162.48</v>
          </cell>
          <cell r="BH13">
            <v>462125</v>
          </cell>
          <cell r="BI13">
            <v>583877574.50999999</v>
          </cell>
          <cell r="BJ13">
            <v>568413793</v>
          </cell>
          <cell r="BK13">
            <v>577135331</v>
          </cell>
          <cell r="BL13" t="str">
            <v>-</v>
          </cell>
          <cell r="BM13">
            <v>6742243.5099999998</v>
          </cell>
          <cell r="BN13" t="str">
            <v>-</v>
          </cell>
          <cell r="BO13">
            <v>464392137.50999999</v>
          </cell>
          <cell r="BP13" t="str">
            <v>-</v>
          </cell>
          <cell r="BQ13">
            <v>6706203.5099999998</v>
          </cell>
          <cell r="BR13" t="str">
            <v>-</v>
          </cell>
          <cell r="BS13">
            <v>1153</v>
          </cell>
          <cell r="BT13" t="str">
            <v>-</v>
          </cell>
          <cell r="BU13">
            <v>457685934</v>
          </cell>
          <cell r="BV13" t="str">
            <v>-</v>
          </cell>
          <cell r="BW13">
            <v>696</v>
          </cell>
          <cell r="BX13" t="str">
            <v>-</v>
          </cell>
          <cell r="BY13">
            <v>626</v>
          </cell>
          <cell r="BZ13" t="str">
            <v>-</v>
          </cell>
          <cell r="CA13">
            <v>106927316</v>
          </cell>
          <cell r="CB13" t="str">
            <v>-</v>
          </cell>
          <cell r="CC13">
            <v>777</v>
          </cell>
          <cell r="CD13" t="str">
            <v>-</v>
          </cell>
          <cell r="CE13">
            <v>620</v>
          </cell>
          <cell r="CF13" t="str">
            <v>-</v>
          </cell>
          <cell r="CG13">
            <v>0</v>
          </cell>
          <cell r="CH13" t="str">
            <v>-</v>
          </cell>
          <cell r="CI13">
            <v>218</v>
          </cell>
          <cell r="CJ13" t="str">
            <v>-</v>
          </cell>
          <cell r="CK13">
            <v>23</v>
          </cell>
          <cell r="CL13" t="str">
            <v>-</v>
          </cell>
          <cell r="CM13">
            <v>12901931</v>
          </cell>
          <cell r="CN13" t="str">
            <v>-</v>
          </cell>
          <cell r="CO13">
            <v>119829247</v>
          </cell>
          <cell r="CP13" t="str">
            <v>-</v>
          </cell>
          <cell r="CQ13">
            <v>0</v>
          </cell>
          <cell r="CR13" t="str">
            <v>-</v>
          </cell>
          <cell r="CS13">
            <v>9</v>
          </cell>
          <cell r="CT13" t="str">
            <v>-</v>
          </cell>
          <cell r="CU13">
            <v>477</v>
          </cell>
          <cell r="CV13">
            <v>437</v>
          </cell>
          <cell r="CW13">
            <v>258</v>
          </cell>
          <cell r="CX13">
            <v>243</v>
          </cell>
          <cell r="CY13">
            <v>132</v>
          </cell>
          <cell r="CZ13">
            <v>135</v>
          </cell>
          <cell r="DA13">
            <v>63</v>
          </cell>
          <cell r="DB13">
            <v>75</v>
          </cell>
          <cell r="DC13">
            <v>53</v>
          </cell>
          <cell r="DD13">
            <v>55</v>
          </cell>
          <cell r="DE13">
            <v>66</v>
          </cell>
          <cell r="DF13">
            <v>68</v>
          </cell>
          <cell r="DG13">
            <v>182</v>
          </cell>
          <cell r="DH13">
            <v>198</v>
          </cell>
          <cell r="DI13">
            <v>44</v>
          </cell>
          <cell r="DJ13" t="str">
            <v>-</v>
          </cell>
          <cell r="DK13">
            <v>535</v>
          </cell>
          <cell r="DL13" t="str">
            <v>-</v>
          </cell>
          <cell r="DM13">
            <v>717</v>
          </cell>
          <cell r="DN13" t="str">
            <v>-</v>
          </cell>
          <cell r="DO13">
            <v>594</v>
          </cell>
          <cell r="DP13" t="str">
            <v>-</v>
          </cell>
          <cell r="DQ13">
            <v>0</v>
          </cell>
          <cell r="DR13" t="str">
            <v>-</v>
          </cell>
          <cell r="DS13">
            <v>213</v>
          </cell>
          <cell r="DT13" t="str">
            <v>-</v>
          </cell>
          <cell r="DU13">
            <v>23</v>
          </cell>
          <cell r="DV13" t="str">
            <v>-</v>
          </cell>
          <cell r="DW13">
            <v>0</v>
          </cell>
          <cell r="DX13" t="str">
            <v>-</v>
          </cell>
          <cell r="DY13">
            <v>75</v>
          </cell>
          <cell r="DZ13">
            <v>48</v>
          </cell>
          <cell r="EA13">
            <v>21</v>
          </cell>
          <cell r="EB13" t="str">
            <v>-</v>
          </cell>
          <cell r="EC13">
            <v>46.666666666666664</v>
          </cell>
          <cell r="ED13" t="str">
            <v>-</v>
          </cell>
          <cell r="EE13">
            <v>31</v>
          </cell>
          <cell r="EF13" t="str">
            <v>-</v>
          </cell>
          <cell r="EG13">
            <v>90</v>
          </cell>
        </row>
        <row r="14">
          <cell r="C14">
            <v>700000059</v>
          </cell>
          <cell r="D14" t="str">
            <v>SECTOR MAR CAROLINA</v>
          </cell>
          <cell r="E14">
            <v>2025</v>
          </cell>
          <cell r="F14">
            <v>202517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 t="str">
            <v>-</v>
          </cell>
          <cell r="CN14" t="str">
            <v>-</v>
          </cell>
          <cell r="CO14" t="str">
            <v>-</v>
          </cell>
          <cell r="CP14" t="str">
            <v>-</v>
          </cell>
          <cell r="CQ14" t="str">
            <v>-</v>
          </cell>
          <cell r="CR14" t="str">
            <v>-</v>
          </cell>
          <cell r="CS14" t="str">
            <v>-</v>
          </cell>
          <cell r="CT14" t="str">
            <v>-</v>
          </cell>
          <cell r="CU14" t="str">
            <v>-</v>
          </cell>
          <cell r="CV14" t="str">
            <v>-</v>
          </cell>
          <cell r="CW14" t="str">
            <v>-</v>
          </cell>
          <cell r="CX14" t="str">
            <v>-</v>
          </cell>
          <cell r="CY14" t="str">
            <v>-</v>
          </cell>
          <cell r="CZ14" t="str">
            <v>-</v>
          </cell>
          <cell r="DA14" t="str">
            <v>-</v>
          </cell>
          <cell r="DB14" t="str">
            <v>-</v>
          </cell>
          <cell r="DC14" t="str">
            <v>-</v>
          </cell>
          <cell r="DD14" t="str">
            <v>-</v>
          </cell>
          <cell r="DE14" t="str">
            <v>-</v>
          </cell>
          <cell r="DF14" t="str">
            <v>-</v>
          </cell>
          <cell r="DG14" t="str">
            <v>-</v>
          </cell>
          <cell r="DH14" t="str">
            <v>-</v>
          </cell>
          <cell r="DI14" t="str">
            <v>-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  <cell r="DZ14" t="str">
            <v>-</v>
          </cell>
          <cell r="EA14" t="str">
            <v>-</v>
          </cell>
          <cell r="EB14" t="str">
            <v>-</v>
          </cell>
          <cell r="EC14" t="str">
            <v>-</v>
          </cell>
          <cell r="ED14" t="str">
            <v>-</v>
          </cell>
          <cell r="EE14" t="str">
            <v>-</v>
          </cell>
          <cell r="EF14" t="str">
            <v>-</v>
          </cell>
          <cell r="EG14" t="str">
            <v>-</v>
          </cell>
        </row>
        <row r="15">
          <cell r="C15">
            <v>700000062</v>
          </cell>
          <cell r="D15" t="str">
            <v>SECTOR ARROYO LILIANA</v>
          </cell>
          <cell r="E15">
            <v>2025</v>
          </cell>
          <cell r="F15">
            <v>202517</v>
          </cell>
          <cell r="G15">
            <v>1943</v>
          </cell>
          <cell r="H15">
            <v>2102</v>
          </cell>
          <cell r="I15">
            <v>896</v>
          </cell>
          <cell r="J15" t="str">
            <v>-</v>
          </cell>
          <cell r="K15">
            <v>-13</v>
          </cell>
          <cell r="L15">
            <v>6</v>
          </cell>
          <cell r="M15">
            <v>1212</v>
          </cell>
          <cell r="N15">
            <v>1179</v>
          </cell>
          <cell r="O15">
            <v>0</v>
          </cell>
          <cell r="P15" t="str">
            <v>-</v>
          </cell>
          <cell r="Q15">
            <v>8</v>
          </cell>
          <cell r="R15" t="str">
            <v>-</v>
          </cell>
          <cell r="S15">
            <v>30</v>
          </cell>
          <cell r="T15" t="str">
            <v>-</v>
          </cell>
          <cell r="U15">
            <v>1188</v>
          </cell>
          <cell r="V15" t="str">
            <v>-</v>
          </cell>
          <cell r="W15">
            <v>15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1045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520</v>
          </cell>
          <cell r="AH15" t="str">
            <v>-</v>
          </cell>
          <cell r="AI15" t="str">
            <v>-</v>
          </cell>
          <cell r="AJ15" t="str">
            <v>-</v>
          </cell>
          <cell r="AK15">
            <v>167</v>
          </cell>
          <cell r="AL15" t="str">
            <v>-</v>
          </cell>
          <cell r="AM15">
            <v>62.377766340710238</v>
          </cell>
          <cell r="AN15">
            <v>60</v>
          </cell>
          <cell r="AO15">
            <v>353</v>
          </cell>
          <cell r="AP15" t="str">
            <v>-</v>
          </cell>
          <cell r="AQ15">
            <v>444</v>
          </cell>
          <cell r="AR15" t="str">
            <v>-</v>
          </cell>
          <cell r="AS15">
            <v>0</v>
          </cell>
          <cell r="AT15" t="str">
            <v>-</v>
          </cell>
          <cell r="AU15">
            <v>213</v>
          </cell>
          <cell r="AV15" t="str">
            <v>-</v>
          </cell>
          <cell r="AW15">
            <v>35</v>
          </cell>
          <cell r="AX15" t="str">
            <v>-</v>
          </cell>
          <cell r="AY15" t="str">
            <v>-</v>
          </cell>
          <cell r="AZ15" t="str">
            <v>-</v>
          </cell>
          <cell r="BA15">
            <v>1098</v>
          </cell>
          <cell r="BB15">
            <v>1052</v>
          </cell>
          <cell r="BC15">
            <v>56.51055069480185</v>
          </cell>
          <cell r="BD15">
            <v>53.6</v>
          </cell>
          <cell r="BE15" t="str">
            <v>-</v>
          </cell>
          <cell r="BF15" t="str">
            <v>-</v>
          </cell>
          <cell r="BG15">
            <v>542111.18999999994</v>
          </cell>
          <cell r="BH15">
            <v>513677</v>
          </cell>
          <cell r="BI15">
            <v>657038760.26999998</v>
          </cell>
          <cell r="BJ15">
            <v>605625003</v>
          </cell>
          <cell r="BK15">
            <v>647446772</v>
          </cell>
          <cell r="BL15" t="str">
            <v>-</v>
          </cell>
          <cell r="BM15">
            <v>9591988.2699999996</v>
          </cell>
          <cell r="BN15" t="str">
            <v>-</v>
          </cell>
          <cell r="BO15">
            <v>516626102.26999998</v>
          </cell>
          <cell r="BP15" t="str">
            <v>-</v>
          </cell>
          <cell r="BQ15">
            <v>9591988.2699999996</v>
          </cell>
          <cell r="BR15" t="str">
            <v>-</v>
          </cell>
          <cell r="BS15">
            <v>1161</v>
          </cell>
          <cell r="BT15" t="str">
            <v>-</v>
          </cell>
          <cell r="BU15">
            <v>507034114</v>
          </cell>
          <cell r="BV15" t="str">
            <v>-</v>
          </cell>
          <cell r="BW15">
            <v>753</v>
          </cell>
          <cell r="BX15" t="str">
            <v>-</v>
          </cell>
          <cell r="BY15">
            <v>493</v>
          </cell>
          <cell r="BZ15" t="str">
            <v>-</v>
          </cell>
          <cell r="CA15">
            <v>125709793</v>
          </cell>
          <cell r="CB15" t="str">
            <v>-</v>
          </cell>
          <cell r="CC15">
            <v>706</v>
          </cell>
          <cell r="CD15" t="str">
            <v>-</v>
          </cell>
          <cell r="CE15">
            <v>638</v>
          </cell>
          <cell r="CF15" t="str">
            <v>-</v>
          </cell>
          <cell r="CG15">
            <v>0</v>
          </cell>
          <cell r="CH15" t="str">
            <v>-</v>
          </cell>
          <cell r="CI15">
            <v>245</v>
          </cell>
          <cell r="CJ15" t="str">
            <v>-</v>
          </cell>
          <cell r="CK15">
            <v>37</v>
          </cell>
          <cell r="CL15" t="str">
            <v>-</v>
          </cell>
          <cell r="CM15">
            <v>15303856</v>
          </cell>
          <cell r="CN15" t="str">
            <v>-</v>
          </cell>
          <cell r="CO15">
            <v>141013649</v>
          </cell>
          <cell r="CP15" t="str">
            <v>-</v>
          </cell>
          <cell r="CQ15">
            <v>0</v>
          </cell>
          <cell r="CR15" t="str">
            <v>-</v>
          </cell>
          <cell r="CS15">
            <v>-14</v>
          </cell>
          <cell r="CT15" t="str">
            <v>-</v>
          </cell>
          <cell r="CU15">
            <v>398</v>
          </cell>
          <cell r="CV15">
            <v>418</v>
          </cell>
          <cell r="CW15">
            <v>216</v>
          </cell>
          <cell r="CX15">
            <v>232</v>
          </cell>
          <cell r="CY15">
            <v>117</v>
          </cell>
          <cell r="CZ15">
            <v>129</v>
          </cell>
          <cell r="DA15">
            <v>75</v>
          </cell>
          <cell r="DB15">
            <v>80</v>
          </cell>
          <cell r="DC15">
            <v>50</v>
          </cell>
          <cell r="DD15">
            <v>52</v>
          </cell>
          <cell r="DE15">
            <v>51</v>
          </cell>
          <cell r="DF15">
            <v>52</v>
          </cell>
          <cell r="DG15">
            <v>176</v>
          </cell>
          <cell r="DH15">
            <v>184</v>
          </cell>
          <cell r="DI15">
            <v>29</v>
          </cell>
          <cell r="DJ15" t="str">
            <v>-</v>
          </cell>
          <cell r="DK15">
            <v>396</v>
          </cell>
          <cell r="DL15" t="str">
            <v>-</v>
          </cell>
          <cell r="DM15">
            <v>651</v>
          </cell>
          <cell r="DN15" t="str">
            <v>-</v>
          </cell>
          <cell r="DO15">
            <v>615</v>
          </cell>
          <cell r="DP15" t="str">
            <v>-</v>
          </cell>
          <cell r="DQ15">
            <v>0</v>
          </cell>
          <cell r="DR15" t="str">
            <v>-</v>
          </cell>
          <cell r="DS15">
            <v>244</v>
          </cell>
          <cell r="DT15" t="str">
            <v>-</v>
          </cell>
          <cell r="DU15">
            <v>37</v>
          </cell>
          <cell r="DV15" t="str">
            <v>-</v>
          </cell>
          <cell r="DW15">
            <v>0</v>
          </cell>
          <cell r="DX15" t="str">
            <v>-</v>
          </cell>
          <cell r="DY15">
            <v>37</v>
          </cell>
          <cell r="DZ15">
            <v>55</v>
          </cell>
          <cell r="EA15">
            <v>23</v>
          </cell>
          <cell r="EB15" t="str">
            <v>-</v>
          </cell>
          <cell r="EC15">
            <v>48.936170212765958</v>
          </cell>
          <cell r="ED15" t="str">
            <v>-</v>
          </cell>
          <cell r="EE15">
            <v>8</v>
          </cell>
          <cell r="EF15" t="str">
            <v>-</v>
          </cell>
          <cell r="EG15">
            <v>77</v>
          </cell>
        </row>
        <row r="16">
          <cell r="C16">
            <v>700000063</v>
          </cell>
          <cell r="D16" t="str">
            <v>SECTOR RÍO VERONIQUE</v>
          </cell>
          <cell r="E16">
            <v>2025</v>
          </cell>
          <cell r="F16">
            <v>202517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 t="str">
            <v>-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  <cell r="DZ16" t="str">
            <v>-</v>
          </cell>
          <cell r="EA16" t="str">
            <v>-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</row>
        <row r="17">
          <cell r="C17">
            <v>700000064</v>
          </cell>
          <cell r="D17" t="str">
            <v>SECTOR TORRENTE MAIRA</v>
          </cell>
          <cell r="E17">
            <v>2025</v>
          </cell>
          <cell r="F17">
            <v>202517</v>
          </cell>
          <cell r="G17">
            <v>1414</v>
          </cell>
          <cell r="H17">
            <v>1503</v>
          </cell>
          <cell r="I17">
            <v>625</v>
          </cell>
          <cell r="J17" t="str">
            <v>-</v>
          </cell>
          <cell r="K17">
            <v>-5</v>
          </cell>
          <cell r="L17">
            <v>6</v>
          </cell>
          <cell r="M17">
            <v>813</v>
          </cell>
          <cell r="N17">
            <v>877</v>
          </cell>
          <cell r="O17">
            <v>0</v>
          </cell>
          <cell r="P17" t="str">
            <v>-</v>
          </cell>
          <cell r="Q17">
            <v>0</v>
          </cell>
          <cell r="R17" t="str">
            <v>-</v>
          </cell>
          <cell r="S17">
            <v>12</v>
          </cell>
          <cell r="T17" t="str">
            <v>-</v>
          </cell>
          <cell r="U17">
            <v>804</v>
          </cell>
          <cell r="V17" t="str">
            <v>-</v>
          </cell>
          <cell r="W17">
            <v>9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658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341</v>
          </cell>
          <cell r="AH17" t="str">
            <v>-</v>
          </cell>
          <cell r="AI17" t="str">
            <v>-</v>
          </cell>
          <cell r="AJ17" t="str">
            <v>-</v>
          </cell>
          <cell r="AK17">
            <v>155</v>
          </cell>
          <cell r="AL17" t="str">
            <v>-</v>
          </cell>
          <cell r="AM17">
            <v>57.496463932107503</v>
          </cell>
          <cell r="AN17">
            <v>61.5</v>
          </cell>
          <cell r="AO17">
            <v>186</v>
          </cell>
          <cell r="AP17" t="str">
            <v>-</v>
          </cell>
          <cell r="AQ17">
            <v>294</v>
          </cell>
          <cell r="AR17" t="str">
            <v>-</v>
          </cell>
          <cell r="AS17">
            <v>0</v>
          </cell>
          <cell r="AT17" t="str">
            <v>-</v>
          </cell>
          <cell r="AU17">
            <v>144</v>
          </cell>
          <cell r="AV17" t="str">
            <v>-</v>
          </cell>
          <cell r="AW17">
            <v>34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726</v>
          </cell>
          <cell r="BB17">
            <v>773</v>
          </cell>
          <cell r="BC17">
            <v>51.343705799151337</v>
          </cell>
          <cell r="BD17">
            <v>54.2</v>
          </cell>
          <cell r="BE17" t="str">
            <v>-</v>
          </cell>
          <cell r="BF17" t="str">
            <v>-</v>
          </cell>
          <cell r="BG17">
            <v>606847.15</v>
          </cell>
          <cell r="BH17">
            <v>573807</v>
          </cell>
          <cell r="BI17">
            <v>493366730.99000001</v>
          </cell>
          <cell r="BJ17">
            <v>503228331</v>
          </cell>
          <cell r="BK17">
            <v>487082523</v>
          </cell>
          <cell r="BL17" t="str">
            <v>-</v>
          </cell>
          <cell r="BM17">
            <v>6284207.9900000002</v>
          </cell>
          <cell r="BN17" t="str">
            <v>-</v>
          </cell>
          <cell r="BO17">
            <v>352770388.99000001</v>
          </cell>
          <cell r="BP17" t="str">
            <v>-</v>
          </cell>
          <cell r="BQ17">
            <v>6284207.9900000002</v>
          </cell>
          <cell r="BR17" t="str">
            <v>-</v>
          </cell>
          <cell r="BS17">
            <v>710</v>
          </cell>
          <cell r="BT17" t="str">
            <v>-</v>
          </cell>
          <cell r="BU17">
            <v>346486181</v>
          </cell>
          <cell r="BV17" t="str">
            <v>-</v>
          </cell>
          <cell r="BW17">
            <v>570</v>
          </cell>
          <cell r="BX17" t="str">
            <v>-</v>
          </cell>
          <cell r="BY17">
            <v>492</v>
          </cell>
          <cell r="BZ17" t="str">
            <v>-</v>
          </cell>
          <cell r="CA17">
            <v>127444595</v>
          </cell>
          <cell r="CB17" t="str">
            <v>-</v>
          </cell>
          <cell r="CC17">
            <v>433</v>
          </cell>
          <cell r="CD17" t="str">
            <v>-</v>
          </cell>
          <cell r="CE17">
            <v>447</v>
          </cell>
          <cell r="CF17" t="str">
            <v>-</v>
          </cell>
          <cell r="CG17">
            <v>0</v>
          </cell>
          <cell r="CH17" t="str">
            <v>-</v>
          </cell>
          <cell r="CI17">
            <v>163</v>
          </cell>
          <cell r="CJ17" t="str">
            <v>-</v>
          </cell>
          <cell r="CK17">
            <v>36</v>
          </cell>
          <cell r="CL17" t="str">
            <v>-</v>
          </cell>
          <cell r="CM17">
            <v>11753125</v>
          </cell>
          <cell r="CN17" t="str">
            <v>-</v>
          </cell>
          <cell r="CO17">
            <v>139197720</v>
          </cell>
          <cell r="CP17" t="str">
            <v>-</v>
          </cell>
          <cell r="CQ17">
            <v>0</v>
          </cell>
          <cell r="CR17" t="str">
            <v>-</v>
          </cell>
          <cell r="CS17">
            <v>-17</v>
          </cell>
          <cell r="CT17" t="str">
            <v>-</v>
          </cell>
          <cell r="CU17">
            <v>278</v>
          </cell>
          <cell r="CV17">
            <v>260</v>
          </cell>
          <cell r="CW17">
            <v>199</v>
          </cell>
          <cell r="CX17">
            <v>183</v>
          </cell>
          <cell r="CY17">
            <v>124</v>
          </cell>
          <cell r="CZ17">
            <v>115</v>
          </cell>
          <cell r="DA17">
            <v>64</v>
          </cell>
          <cell r="DB17">
            <v>56</v>
          </cell>
          <cell r="DC17">
            <v>42</v>
          </cell>
          <cell r="DD17">
            <v>39</v>
          </cell>
          <cell r="DE17">
            <v>51</v>
          </cell>
          <cell r="DF17">
            <v>53</v>
          </cell>
          <cell r="DG17">
            <v>157</v>
          </cell>
          <cell r="DH17">
            <v>148</v>
          </cell>
          <cell r="DI17">
            <v>29</v>
          </cell>
          <cell r="DJ17" t="str">
            <v>-</v>
          </cell>
          <cell r="DK17">
            <v>405</v>
          </cell>
          <cell r="DL17" t="str">
            <v>-</v>
          </cell>
          <cell r="DM17">
            <v>384</v>
          </cell>
          <cell r="DN17" t="str">
            <v>-</v>
          </cell>
          <cell r="DO17">
            <v>429</v>
          </cell>
          <cell r="DP17" t="str">
            <v>-</v>
          </cell>
          <cell r="DQ17">
            <v>0</v>
          </cell>
          <cell r="DR17" t="str">
            <v>-</v>
          </cell>
          <cell r="DS17">
            <v>160</v>
          </cell>
          <cell r="DT17" t="str">
            <v>-</v>
          </cell>
          <cell r="DU17">
            <v>36</v>
          </cell>
          <cell r="DV17" t="str">
            <v>-</v>
          </cell>
          <cell r="DW17">
            <v>0</v>
          </cell>
          <cell r="DX17" t="str">
            <v>-</v>
          </cell>
          <cell r="DY17">
            <v>36</v>
          </cell>
          <cell r="DZ17">
            <v>43</v>
          </cell>
          <cell r="EA17">
            <v>13</v>
          </cell>
          <cell r="EB17" t="str">
            <v>-</v>
          </cell>
          <cell r="EC17">
            <v>22.807017543859647</v>
          </cell>
          <cell r="ED17" t="str">
            <v>-</v>
          </cell>
          <cell r="EE17">
            <v>7</v>
          </cell>
          <cell r="EF17" t="str">
            <v>-</v>
          </cell>
          <cell r="EG17">
            <v>51</v>
          </cell>
        </row>
        <row r="18">
          <cell r="C18">
            <v>700000068</v>
          </cell>
          <cell r="D18" t="str">
            <v>SECTOR CASCADA OLGA</v>
          </cell>
          <cell r="E18">
            <v>2025</v>
          </cell>
          <cell r="F18">
            <v>202517</v>
          </cell>
          <cell r="G18">
            <v>1639</v>
          </cell>
          <cell r="H18">
            <v>1778</v>
          </cell>
          <cell r="I18">
            <v>841</v>
          </cell>
          <cell r="J18" t="str">
            <v>-</v>
          </cell>
          <cell r="K18">
            <v>-15</v>
          </cell>
          <cell r="L18">
            <v>7</v>
          </cell>
          <cell r="M18">
            <v>1044</v>
          </cell>
          <cell r="N18">
            <v>1062</v>
          </cell>
          <cell r="O18">
            <v>0</v>
          </cell>
          <cell r="P18" t="str">
            <v>-</v>
          </cell>
          <cell r="Q18">
            <v>4</v>
          </cell>
          <cell r="R18" t="str">
            <v>-</v>
          </cell>
          <cell r="S18">
            <v>21</v>
          </cell>
          <cell r="T18" t="str">
            <v>-</v>
          </cell>
          <cell r="U18">
            <v>1026</v>
          </cell>
          <cell r="V18" t="str">
            <v>-</v>
          </cell>
          <cell r="W18">
            <v>13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907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380</v>
          </cell>
          <cell r="AH18" t="str">
            <v>-</v>
          </cell>
          <cell r="AI18" t="str">
            <v>-</v>
          </cell>
          <cell r="AJ18" t="str">
            <v>-</v>
          </cell>
          <cell r="AK18">
            <v>137</v>
          </cell>
          <cell r="AL18" t="str">
            <v>-</v>
          </cell>
          <cell r="AM18">
            <v>63.697376449054296</v>
          </cell>
          <cell r="AN18">
            <v>63.9</v>
          </cell>
          <cell r="AO18">
            <v>243</v>
          </cell>
          <cell r="AP18" t="str">
            <v>-</v>
          </cell>
          <cell r="AQ18">
            <v>412</v>
          </cell>
          <cell r="AR18" t="str">
            <v>-</v>
          </cell>
          <cell r="AS18">
            <v>0</v>
          </cell>
          <cell r="AT18" t="str">
            <v>-</v>
          </cell>
          <cell r="AU18">
            <v>212</v>
          </cell>
          <cell r="AV18" t="str">
            <v>-</v>
          </cell>
          <cell r="AW18">
            <v>40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945</v>
          </cell>
          <cell r="BB18">
            <v>949</v>
          </cell>
          <cell r="BC18">
            <v>57.657107992678455</v>
          </cell>
          <cell r="BD18">
            <v>57.1</v>
          </cell>
          <cell r="BE18" t="str">
            <v>-</v>
          </cell>
          <cell r="BF18" t="str">
            <v>-</v>
          </cell>
          <cell r="BG18">
            <v>564740.43999999994</v>
          </cell>
          <cell r="BH18">
            <v>531741</v>
          </cell>
          <cell r="BI18">
            <v>589589014.5</v>
          </cell>
          <cell r="BJ18">
            <v>564708856</v>
          </cell>
          <cell r="BK18">
            <v>581367266</v>
          </cell>
          <cell r="BL18" t="str">
            <v>-</v>
          </cell>
          <cell r="BM18">
            <v>8221748.5</v>
          </cell>
          <cell r="BN18" t="str">
            <v>-</v>
          </cell>
          <cell r="BO18">
            <v>420225183.5</v>
          </cell>
          <cell r="BP18" t="str">
            <v>-</v>
          </cell>
          <cell r="BQ18">
            <v>8221748.5</v>
          </cell>
          <cell r="BR18" t="str">
            <v>-</v>
          </cell>
          <cell r="BS18">
            <v>943</v>
          </cell>
          <cell r="BT18" t="str">
            <v>-</v>
          </cell>
          <cell r="BU18">
            <v>412003435</v>
          </cell>
          <cell r="BV18" t="str">
            <v>-</v>
          </cell>
          <cell r="BW18">
            <v>794</v>
          </cell>
          <cell r="BX18" t="str">
            <v>-</v>
          </cell>
          <cell r="BY18">
            <v>413</v>
          </cell>
          <cell r="BZ18" t="str">
            <v>-</v>
          </cell>
          <cell r="CA18">
            <v>155848501</v>
          </cell>
          <cell r="CB18" t="str">
            <v>-</v>
          </cell>
          <cell r="CC18">
            <v>552</v>
          </cell>
          <cell r="CD18" t="str">
            <v>-</v>
          </cell>
          <cell r="CE18">
            <v>592</v>
          </cell>
          <cell r="CF18" t="str">
            <v>-</v>
          </cell>
          <cell r="CG18">
            <v>0</v>
          </cell>
          <cell r="CH18" t="str">
            <v>-</v>
          </cell>
          <cell r="CI18">
            <v>240</v>
          </cell>
          <cell r="CJ18" t="str">
            <v>-</v>
          </cell>
          <cell r="CK18">
            <v>42</v>
          </cell>
          <cell r="CL18" t="str">
            <v>-</v>
          </cell>
          <cell r="CM18">
            <v>15242296</v>
          </cell>
          <cell r="CN18" t="str">
            <v>-</v>
          </cell>
          <cell r="CO18">
            <v>171090797</v>
          </cell>
          <cell r="CP18" t="str">
            <v>-</v>
          </cell>
          <cell r="CQ18">
            <v>0</v>
          </cell>
          <cell r="CR18" t="str">
            <v>-</v>
          </cell>
          <cell r="CS18">
            <v>-28</v>
          </cell>
          <cell r="CT18" t="str">
            <v>-</v>
          </cell>
          <cell r="CU18">
            <v>305</v>
          </cell>
          <cell r="CV18">
            <v>315</v>
          </cell>
          <cell r="CW18">
            <v>191</v>
          </cell>
          <cell r="CX18">
            <v>175</v>
          </cell>
          <cell r="CY18">
            <v>100</v>
          </cell>
          <cell r="CZ18">
            <v>104</v>
          </cell>
          <cell r="DA18">
            <v>74</v>
          </cell>
          <cell r="DB18">
            <v>76</v>
          </cell>
          <cell r="DC18">
            <v>63</v>
          </cell>
          <cell r="DD18">
            <v>64</v>
          </cell>
          <cell r="DE18">
            <v>61</v>
          </cell>
          <cell r="DF18">
            <v>64</v>
          </cell>
          <cell r="DG18">
            <v>199</v>
          </cell>
          <cell r="DH18">
            <v>204</v>
          </cell>
          <cell r="DI18">
            <v>22</v>
          </cell>
          <cell r="DJ18" t="str">
            <v>-</v>
          </cell>
          <cell r="DK18">
            <v>327</v>
          </cell>
          <cell r="DL18" t="str">
            <v>-</v>
          </cell>
          <cell r="DM18">
            <v>472</v>
          </cell>
          <cell r="DN18" t="str">
            <v>-</v>
          </cell>
          <cell r="DO18">
            <v>563</v>
          </cell>
          <cell r="DP18" t="str">
            <v>-</v>
          </cell>
          <cell r="DQ18">
            <v>0</v>
          </cell>
          <cell r="DR18" t="str">
            <v>-</v>
          </cell>
          <cell r="DS18">
            <v>236</v>
          </cell>
          <cell r="DT18" t="str">
            <v>-</v>
          </cell>
          <cell r="DU18">
            <v>42</v>
          </cell>
          <cell r="DV18" t="str">
            <v>-</v>
          </cell>
          <cell r="DW18">
            <v>0</v>
          </cell>
          <cell r="DX18" t="str">
            <v>-</v>
          </cell>
          <cell r="DY18">
            <v>33</v>
          </cell>
          <cell r="DZ18">
            <v>55</v>
          </cell>
          <cell r="EA18">
            <v>9</v>
          </cell>
          <cell r="EB18" t="str">
            <v>-</v>
          </cell>
          <cell r="EC18">
            <v>37.5</v>
          </cell>
          <cell r="ED18" t="str">
            <v>-</v>
          </cell>
          <cell r="EE18">
            <v>11</v>
          </cell>
          <cell r="EF18" t="str">
            <v>-</v>
          </cell>
          <cell r="EG18">
            <v>63</v>
          </cell>
        </row>
        <row r="19">
          <cell r="C19">
            <v>700000071</v>
          </cell>
          <cell r="D19" t="str">
            <v>SECTOR CIUDAD BLANCA CAROLINA</v>
          </cell>
          <cell r="E19">
            <v>2025</v>
          </cell>
          <cell r="F19">
            <v>202517</v>
          </cell>
          <cell r="G19">
            <v>0</v>
          </cell>
          <cell r="H19" t="str">
            <v>-</v>
          </cell>
          <cell r="I19">
            <v>0</v>
          </cell>
          <cell r="J19" t="str">
            <v>-</v>
          </cell>
          <cell r="K19">
            <v>0</v>
          </cell>
          <cell r="L19" t="str">
            <v>-</v>
          </cell>
          <cell r="M19">
            <v>0</v>
          </cell>
          <cell r="N19" t="str">
            <v>-</v>
          </cell>
          <cell r="O19">
            <v>0</v>
          </cell>
          <cell r="P19" t="str">
            <v>-</v>
          </cell>
          <cell r="Q19">
            <v>0</v>
          </cell>
          <cell r="R19" t="str">
            <v>-</v>
          </cell>
          <cell r="S19">
            <v>0</v>
          </cell>
          <cell r="T19" t="str">
            <v>-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0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0</v>
          </cell>
          <cell r="AH19" t="str">
            <v>-</v>
          </cell>
          <cell r="AI19" t="str">
            <v>-</v>
          </cell>
          <cell r="AJ19" t="str">
            <v>-</v>
          </cell>
          <cell r="AK19">
            <v>0</v>
          </cell>
          <cell r="AL19" t="str">
            <v>-</v>
          </cell>
          <cell r="AM19">
            <v>0</v>
          </cell>
          <cell r="AN19" t="str">
            <v>-</v>
          </cell>
          <cell r="AO19">
            <v>0</v>
          </cell>
          <cell r="AP19" t="str">
            <v>-</v>
          </cell>
          <cell r="AQ19">
            <v>0</v>
          </cell>
          <cell r="AR19" t="str">
            <v>-</v>
          </cell>
          <cell r="AS19">
            <v>0</v>
          </cell>
          <cell r="AT19" t="str">
            <v>-</v>
          </cell>
          <cell r="AU19">
            <v>0</v>
          </cell>
          <cell r="AV19" t="str">
            <v>-</v>
          </cell>
          <cell r="AW19">
            <v>0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0</v>
          </cell>
          <cell r="BB19" t="str">
            <v>-</v>
          </cell>
          <cell r="BC19">
            <v>0</v>
          </cell>
          <cell r="BD19" t="str">
            <v>-</v>
          </cell>
          <cell r="BE19" t="str">
            <v>-</v>
          </cell>
          <cell r="BF19" t="str">
            <v>-</v>
          </cell>
          <cell r="BG19">
            <v>0</v>
          </cell>
          <cell r="BH19" t="str">
            <v>-</v>
          </cell>
          <cell r="BI19">
            <v>0</v>
          </cell>
          <cell r="BJ19" t="str">
            <v>-</v>
          </cell>
          <cell r="BK19">
            <v>0</v>
          </cell>
          <cell r="BL19" t="str">
            <v>-</v>
          </cell>
          <cell r="BM19">
            <v>0</v>
          </cell>
          <cell r="BN19" t="str">
            <v>-</v>
          </cell>
          <cell r="BO19">
            <v>0</v>
          </cell>
          <cell r="BP19" t="str">
            <v>-</v>
          </cell>
          <cell r="BQ19">
            <v>0</v>
          </cell>
          <cell r="BR19" t="str">
            <v>-</v>
          </cell>
          <cell r="BS19">
            <v>0</v>
          </cell>
          <cell r="BT19" t="str">
            <v>-</v>
          </cell>
          <cell r="BU19">
            <v>0</v>
          </cell>
          <cell r="BV19" t="str">
            <v>-</v>
          </cell>
          <cell r="BW19">
            <v>0</v>
          </cell>
          <cell r="BX19" t="str">
            <v>-</v>
          </cell>
          <cell r="BY19">
            <v>0</v>
          </cell>
          <cell r="BZ19" t="str">
            <v>-</v>
          </cell>
          <cell r="CA19">
            <v>0</v>
          </cell>
          <cell r="CB19" t="str">
            <v>-</v>
          </cell>
          <cell r="CC19">
            <v>0</v>
          </cell>
          <cell r="CD19" t="str">
            <v>-</v>
          </cell>
          <cell r="CE19">
            <v>0</v>
          </cell>
          <cell r="CF19" t="str">
            <v>-</v>
          </cell>
          <cell r="CG19">
            <v>0</v>
          </cell>
          <cell r="CH19" t="str">
            <v>-</v>
          </cell>
          <cell r="CI19">
            <v>0</v>
          </cell>
          <cell r="CJ19" t="str">
            <v>-</v>
          </cell>
          <cell r="CK19">
            <v>0</v>
          </cell>
          <cell r="CL19" t="str">
            <v>-</v>
          </cell>
          <cell r="CM19">
            <v>0</v>
          </cell>
          <cell r="CN19" t="str">
            <v>-</v>
          </cell>
          <cell r="CO19">
            <v>0</v>
          </cell>
          <cell r="CP19" t="str">
            <v>-</v>
          </cell>
          <cell r="CQ19">
            <v>0</v>
          </cell>
          <cell r="CR19" t="str">
            <v>-</v>
          </cell>
          <cell r="CS19">
            <v>0</v>
          </cell>
          <cell r="CT19" t="str">
            <v>-</v>
          </cell>
          <cell r="CU19">
            <v>0</v>
          </cell>
          <cell r="CV19" t="str">
            <v>-</v>
          </cell>
          <cell r="CW19">
            <v>0</v>
          </cell>
          <cell r="CX19" t="str">
            <v>-</v>
          </cell>
          <cell r="CY19">
            <v>0</v>
          </cell>
          <cell r="CZ19" t="str">
            <v>-</v>
          </cell>
          <cell r="DA19">
            <v>0</v>
          </cell>
          <cell r="DB19" t="str">
            <v>-</v>
          </cell>
          <cell r="DC19">
            <v>0</v>
          </cell>
          <cell r="DD19" t="str">
            <v>-</v>
          </cell>
          <cell r="DE19">
            <v>0</v>
          </cell>
          <cell r="DF19" t="str">
            <v>-</v>
          </cell>
          <cell r="DG19">
            <v>0</v>
          </cell>
          <cell r="DH19" t="str">
            <v>-</v>
          </cell>
          <cell r="DI19">
            <v>0</v>
          </cell>
          <cell r="DJ19" t="str">
            <v>-</v>
          </cell>
          <cell r="DK19">
            <v>0</v>
          </cell>
          <cell r="DL19" t="str">
            <v>-</v>
          </cell>
          <cell r="DM19">
            <v>0</v>
          </cell>
          <cell r="DN19" t="str">
            <v>-</v>
          </cell>
          <cell r="DO19">
            <v>0</v>
          </cell>
          <cell r="DP19" t="str">
            <v>-</v>
          </cell>
          <cell r="DQ19">
            <v>0</v>
          </cell>
          <cell r="DR19" t="str">
            <v>-</v>
          </cell>
          <cell r="DS19">
            <v>0</v>
          </cell>
          <cell r="DT19" t="str">
            <v>-</v>
          </cell>
          <cell r="DU19">
            <v>0</v>
          </cell>
          <cell r="DV19" t="str">
            <v>-</v>
          </cell>
          <cell r="DW19">
            <v>0</v>
          </cell>
          <cell r="DX19" t="str">
            <v>-</v>
          </cell>
          <cell r="DY19">
            <v>0</v>
          </cell>
          <cell r="DZ19" t="str">
            <v>-</v>
          </cell>
          <cell r="EA19">
            <v>0</v>
          </cell>
          <cell r="EB19" t="str">
            <v>-</v>
          </cell>
          <cell r="EC19">
            <v>0</v>
          </cell>
          <cell r="ED19" t="str">
            <v>-</v>
          </cell>
          <cell r="EE19">
            <v>0</v>
          </cell>
          <cell r="EF19" t="str">
            <v>-</v>
          </cell>
          <cell r="EG19">
            <v>0</v>
          </cell>
        </row>
        <row r="20">
          <cell r="C20">
            <v>700000072</v>
          </cell>
          <cell r="D20" t="str">
            <v>SECTOR NIRVANA LILIANA</v>
          </cell>
          <cell r="E20">
            <v>2025</v>
          </cell>
          <cell r="F20">
            <v>202517</v>
          </cell>
          <cell r="G20">
            <v>1566</v>
          </cell>
          <cell r="H20">
            <v>1799</v>
          </cell>
          <cell r="I20">
            <v>692</v>
          </cell>
          <cell r="J20" t="str">
            <v>-</v>
          </cell>
          <cell r="K20">
            <v>-98</v>
          </cell>
          <cell r="L20">
            <v>8</v>
          </cell>
          <cell r="M20">
            <v>287</v>
          </cell>
          <cell r="N20">
            <v>1005</v>
          </cell>
          <cell r="O20">
            <v>0</v>
          </cell>
          <cell r="P20" t="str">
            <v>-</v>
          </cell>
          <cell r="Q20">
            <v>1</v>
          </cell>
          <cell r="R20" t="str">
            <v>-</v>
          </cell>
          <cell r="S20">
            <v>5</v>
          </cell>
          <cell r="T20" t="str">
            <v>-</v>
          </cell>
          <cell r="U20">
            <v>285</v>
          </cell>
          <cell r="V20" t="str">
            <v>-</v>
          </cell>
          <cell r="W20">
            <v>1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253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88</v>
          </cell>
          <cell r="AH20" t="str">
            <v>-</v>
          </cell>
          <cell r="AI20" t="str">
            <v>-</v>
          </cell>
          <cell r="AJ20" t="str">
            <v>-</v>
          </cell>
          <cell r="AK20">
            <v>34</v>
          </cell>
          <cell r="AL20" t="str">
            <v>-</v>
          </cell>
          <cell r="AM20">
            <v>18.326947637292466</v>
          </cell>
          <cell r="AN20">
            <v>60</v>
          </cell>
          <cell r="AO20">
            <v>54</v>
          </cell>
          <cell r="AP20" t="str">
            <v>-</v>
          </cell>
          <cell r="AQ20">
            <v>115</v>
          </cell>
          <cell r="AR20" t="str">
            <v>-</v>
          </cell>
          <cell r="AS20">
            <v>0</v>
          </cell>
          <cell r="AT20" t="str">
            <v>-</v>
          </cell>
          <cell r="AU20">
            <v>69</v>
          </cell>
          <cell r="AV20" t="str">
            <v>-</v>
          </cell>
          <cell r="AW20">
            <v>15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265</v>
          </cell>
          <cell r="BB20">
            <v>873</v>
          </cell>
          <cell r="BC20">
            <v>16.922094508301406</v>
          </cell>
          <cell r="BD20">
            <v>52.2</v>
          </cell>
          <cell r="BE20" t="str">
            <v>-</v>
          </cell>
          <cell r="BF20" t="str">
            <v>-</v>
          </cell>
          <cell r="BG20">
            <v>526051.30000000005</v>
          </cell>
          <cell r="BH20">
            <v>457273</v>
          </cell>
          <cell r="BI20">
            <v>150976722</v>
          </cell>
          <cell r="BJ20">
            <v>459559675</v>
          </cell>
          <cell r="BK20">
            <v>150322165</v>
          </cell>
          <cell r="BL20" t="str">
            <v>-</v>
          </cell>
          <cell r="BM20">
            <v>654557</v>
          </cell>
          <cell r="BN20" t="str">
            <v>-</v>
          </cell>
          <cell r="BO20">
            <v>114933678</v>
          </cell>
          <cell r="BP20" t="str">
            <v>-</v>
          </cell>
          <cell r="BQ20">
            <v>654557</v>
          </cell>
          <cell r="BR20" t="str">
            <v>-</v>
          </cell>
          <cell r="BS20">
            <v>271</v>
          </cell>
          <cell r="BT20" t="str">
            <v>-</v>
          </cell>
          <cell r="BU20">
            <v>114279121</v>
          </cell>
          <cell r="BV20" t="str">
            <v>-</v>
          </cell>
          <cell r="BW20">
            <v>196</v>
          </cell>
          <cell r="BX20" t="str">
            <v>-</v>
          </cell>
          <cell r="BY20">
            <v>480</v>
          </cell>
          <cell r="BZ20" t="str">
            <v>-</v>
          </cell>
          <cell r="CA20">
            <v>32077490</v>
          </cell>
          <cell r="CB20" t="str">
            <v>-</v>
          </cell>
          <cell r="CC20">
            <v>629</v>
          </cell>
          <cell r="CD20" t="str">
            <v>-</v>
          </cell>
          <cell r="CE20">
            <v>528</v>
          </cell>
          <cell r="CF20" t="str">
            <v>-</v>
          </cell>
          <cell r="CG20">
            <v>0</v>
          </cell>
          <cell r="CH20" t="str">
            <v>-</v>
          </cell>
          <cell r="CI20">
            <v>175</v>
          </cell>
          <cell r="CJ20" t="str">
            <v>-</v>
          </cell>
          <cell r="CK20">
            <v>21</v>
          </cell>
          <cell r="CL20" t="str">
            <v>-</v>
          </cell>
          <cell r="CM20">
            <v>3965554</v>
          </cell>
          <cell r="CN20" t="str">
            <v>-</v>
          </cell>
          <cell r="CO20">
            <v>36043044</v>
          </cell>
          <cell r="CP20" t="str">
            <v>-</v>
          </cell>
          <cell r="CQ20">
            <v>0</v>
          </cell>
          <cell r="CR20" t="str">
            <v>-</v>
          </cell>
          <cell r="CS20">
            <v>-59</v>
          </cell>
          <cell r="CT20" t="str">
            <v>-</v>
          </cell>
          <cell r="CU20">
            <v>812</v>
          </cell>
          <cell r="CV20">
            <v>342</v>
          </cell>
          <cell r="CW20">
            <v>279</v>
          </cell>
          <cell r="CX20">
            <v>202</v>
          </cell>
          <cell r="CY20">
            <v>188</v>
          </cell>
          <cell r="CZ20">
            <v>129</v>
          </cell>
          <cell r="DA20">
            <v>113</v>
          </cell>
          <cell r="DB20">
            <v>77</v>
          </cell>
          <cell r="DC20">
            <v>87</v>
          </cell>
          <cell r="DD20">
            <v>71</v>
          </cell>
          <cell r="DE20">
            <v>67</v>
          </cell>
          <cell r="DF20">
            <v>62</v>
          </cell>
          <cell r="DG20">
            <v>267</v>
          </cell>
          <cell r="DH20">
            <v>210</v>
          </cell>
          <cell r="DI20">
            <v>4</v>
          </cell>
          <cell r="DJ20" t="str">
            <v>-</v>
          </cell>
          <cell r="DK20">
            <v>342</v>
          </cell>
          <cell r="DL20" t="str">
            <v>-</v>
          </cell>
          <cell r="DM20">
            <v>532</v>
          </cell>
          <cell r="DN20" t="str">
            <v>-</v>
          </cell>
          <cell r="DO20">
            <v>497</v>
          </cell>
          <cell r="DP20" t="str">
            <v>-</v>
          </cell>
          <cell r="DQ20">
            <v>0</v>
          </cell>
          <cell r="DR20" t="str">
            <v>-</v>
          </cell>
          <cell r="DS20">
            <v>174</v>
          </cell>
          <cell r="DT20" t="str">
            <v>-</v>
          </cell>
          <cell r="DU20">
            <v>21</v>
          </cell>
          <cell r="DV20" t="str">
            <v>-</v>
          </cell>
          <cell r="DW20">
            <v>0</v>
          </cell>
          <cell r="DX20" t="str">
            <v>-</v>
          </cell>
          <cell r="DY20">
            <v>8</v>
          </cell>
          <cell r="DZ20">
            <v>60</v>
          </cell>
          <cell r="EA20">
            <v>14</v>
          </cell>
          <cell r="EB20" t="str">
            <v>-</v>
          </cell>
          <cell r="EC20">
            <v>33.333333333333329</v>
          </cell>
          <cell r="ED20" t="str">
            <v>-</v>
          </cell>
          <cell r="EE20">
            <v>4</v>
          </cell>
          <cell r="EF20" t="str">
            <v>-</v>
          </cell>
          <cell r="EG20">
            <v>14</v>
          </cell>
        </row>
        <row r="21">
          <cell r="C21">
            <v>700000076</v>
          </cell>
          <cell r="D21" t="str">
            <v>SECTOR LETICIA</v>
          </cell>
          <cell r="E21">
            <v>2025</v>
          </cell>
          <cell r="F21">
            <v>202517</v>
          </cell>
          <cell r="G21">
            <v>0</v>
          </cell>
          <cell r="H21" t="str">
            <v>-</v>
          </cell>
          <cell r="I21">
            <v>0</v>
          </cell>
          <cell r="J21" t="str">
            <v>-</v>
          </cell>
          <cell r="K21">
            <v>0</v>
          </cell>
          <cell r="L21" t="str">
            <v>-</v>
          </cell>
          <cell r="M21">
            <v>0</v>
          </cell>
          <cell r="N21" t="str">
            <v>-</v>
          </cell>
          <cell r="O21">
            <v>0</v>
          </cell>
          <cell r="P21" t="str">
            <v>-</v>
          </cell>
          <cell r="Q21">
            <v>0</v>
          </cell>
          <cell r="R21" t="str">
            <v>-</v>
          </cell>
          <cell r="S21">
            <v>0</v>
          </cell>
          <cell r="T21" t="str">
            <v>-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0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0</v>
          </cell>
          <cell r="AH21" t="str">
            <v>-</v>
          </cell>
          <cell r="AI21" t="str">
            <v>-</v>
          </cell>
          <cell r="AJ21" t="str">
            <v>-</v>
          </cell>
          <cell r="AK21">
            <v>0</v>
          </cell>
          <cell r="AL21" t="str">
            <v>-</v>
          </cell>
          <cell r="AM21">
            <v>0</v>
          </cell>
          <cell r="AN21" t="str">
            <v>-</v>
          </cell>
          <cell r="AO21">
            <v>0</v>
          </cell>
          <cell r="AP21" t="str">
            <v>-</v>
          </cell>
          <cell r="AQ21">
            <v>0</v>
          </cell>
          <cell r="AR21" t="str">
            <v>-</v>
          </cell>
          <cell r="AS21">
            <v>0</v>
          </cell>
          <cell r="AT21" t="str">
            <v>-</v>
          </cell>
          <cell r="AU21">
            <v>0</v>
          </cell>
          <cell r="AV21" t="str">
            <v>-</v>
          </cell>
          <cell r="AW21">
            <v>0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0</v>
          </cell>
          <cell r="BB21" t="str">
            <v>-</v>
          </cell>
          <cell r="BC21">
            <v>0</v>
          </cell>
          <cell r="BD21" t="str">
            <v>-</v>
          </cell>
          <cell r="BE21" t="str">
            <v>-</v>
          </cell>
          <cell r="BF21" t="str">
            <v>-</v>
          </cell>
          <cell r="BG21">
            <v>0</v>
          </cell>
          <cell r="BH21" t="str">
            <v>-</v>
          </cell>
          <cell r="BI21">
            <v>0</v>
          </cell>
          <cell r="BJ21" t="str">
            <v>-</v>
          </cell>
          <cell r="BK21">
            <v>0</v>
          </cell>
          <cell r="BL21" t="str">
            <v>-</v>
          </cell>
          <cell r="BM21">
            <v>0</v>
          </cell>
          <cell r="BN21" t="str">
            <v>-</v>
          </cell>
          <cell r="BO21">
            <v>0</v>
          </cell>
          <cell r="BP21" t="str">
            <v>-</v>
          </cell>
          <cell r="BQ21">
            <v>0</v>
          </cell>
          <cell r="BR21" t="str">
            <v>-</v>
          </cell>
          <cell r="BS21">
            <v>0</v>
          </cell>
          <cell r="BT21" t="str">
            <v>-</v>
          </cell>
          <cell r="BU21">
            <v>0</v>
          </cell>
          <cell r="BV21" t="str">
            <v>-</v>
          </cell>
          <cell r="BW21">
            <v>0</v>
          </cell>
          <cell r="BX21" t="str">
            <v>-</v>
          </cell>
          <cell r="BY21">
            <v>0</v>
          </cell>
          <cell r="BZ21" t="str">
            <v>-</v>
          </cell>
          <cell r="CA21">
            <v>0</v>
          </cell>
          <cell r="CB21" t="str">
            <v>-</v>
          </cell>
          <cell r="CC21">
            <v>0</v>
          </cell>
          <cell r="CD21" t="str">
            <v>-</v>
          </cell>
          <cell r="CE21">
            <v>0</v>
          </cell>
          <cell r="CF21" t="str">
            <v>-</v>
          </cell>
          <cell r="CG21">
            <v>0</v>
          </cell>
          <cell r="CH21" t="str">
            <v>-</v>
          </cell>
          <cell r="CI21">
            <v>0</v>
          </cell>
          <cell r="CJ21" t="str">
            <v>-</v>
          </cell>
          <cell r="CK21">
            <v>0</v>
          </cell>
          <cell r="CL21" t="str">
            <v>-</v>
          </cell>
          <cell r="CM21">
            <v>0</v>
          </cell>
          <cell r="CN21" t="str">
            <v>-</v>
          </cell>
          <cell r="CO21">
            <v>0</v>
          </cell>
          <cell r="CP21" t="str">
            <v>-</v>
          </cell>
          <cell r="CQ21">
            <v>0</v>
          </cell>
          <cell r="CR21" t="str">
            <v>-</v>
          </cell>
          <cell r="CS21">
            <v>0</v>
          </cell>
          <cell r="CT21" t="str">
            <v>-</v>
          </cell>
          <cell r="CU21">
            <v>0</v>
          </cell>
          <cell r="CV21" t="str">
            <v>-</v>
          </cell>
          <cell r="CW21">
            <v>0</v>
          </cell>
          <cell r="CX21" t="str">
            <v>-</v>
          </cell>
          <cell r="CY21">
            <v>0</v>
          </cell>
          <cell r="CZ21" t="str">
            <v>-</v>
          </cell>
          <cell r="DA21">
            <v>0</v>
          </cell>
          <cell r="DB21" t="str">
            <v>-</v>
          </cell>
          <cell r="DC21">
            <v>0</v>
          </cell>
          <cell r="DD21" t="str">
            <v>-</v>
          </cell>
          <cell r="DE21">
            <v>0</v>
          </cell>
          <cell r="DF21" t="str">
            <v>-</v>
          </cell>
          <cell r="DG21">
            <v>0</v>
          </cell>
          <cell r="DH21" t="str">
            <v>-</v>
          </cell>
          <cell r="DI21">
            <v>0</v>
          </cell>
          <cell r="DJ21" t="str">
            <v>-</v>
          </cell>
          <cell r="DK21">
            <v>0</v>
          </cell>
          <cell r="DL21" t="str">
            <v>-</v>
          </cell>
          <cell r="DM21">
            <v>0</v>
          </cell>
          <cell r="DN21" t="str">
            <v>-</v>
          </cell>
          <cell r="DO21">
            <v>0</v>
          </cell>
          <cell r="DP21" t="str">
            <v>-</v>
          </cell>
          <cell r="DQ21">
            <v>0</v>
          </cell>
          <cell r="DR21" t="str">
            <v>-</v>
          </cell>
          <cell r="DS21">
            <v>0</v>
          </cell>
          <cell r="DT21" t="str">
            <v>-</v>
          </cell>
          <cell r="DU21">
            <v>0</v>
          </cell>
          <cell r="DV21" t="str">
            <v>-</v>
          </cell>
          <cell r="DW21">
            <v>0</v>
          </cell>
          <cell r="DX21" t="str">
            <v>-</v>
          </cell>
          <cell r="DY21">
            <v>0</v>
          </cell>
          <cell r="DZ21" t="str">
            <v>-</v>
          </cell>
          <cell r="EA21">
            <v>0</v>
          </cell>
          <cell r="EB21" t="str">
            <v>-</v>
          </cell>
          <cell r="EC21">
            <v>0</v>
          </cell>
          <cell r="ED21" t="str">
            <v>-</v>
          </cell>
          <cell r="EE21">
            <v>0</v>
          </cell>
          <cell r="EF21" t="str">
            <v>-</v>
          </cell>
          <cell r="EG21">
            <v>0</v>
          </cell>
        </row>
        <row r="22">
          <cell r="C22">
            <v>700000077</v>
          </cell>
          <cell r="D22" t="str">
            <v>SECTOR BORONDO AMANDA</v>
          </cell>
          <cell r="E22">
            <v>2025</v>
          </cell>
          <cell r="F22">
            <v>202517</v>
          </cell>
          <cell r="G22">
            <v>1409</v>
          </cell>
          <cell r="H22">
            <v>1752</v>
          </cell>
          <cell r="I22">
            <v>662</v>
          </cell>
          <cell r="J22" t="str">
            <v>-</v>
          </cell>
          <cell r="K22">
            <v>-83</v>
          </cell>
          <cell r="L22">
            <v>8</v>
          </cell>
          <cell r="M22">
            <v>273</v>
          </cell>
          <cell r="N22">
            <v>898</v>
          </cell>
          <cell r="O22">
            <v>0</v>
          </cell>
          <cell r="P22" t="str">
            <v>-</v>
          </cell>
          <cell r="Q22">
            <v>2</v>
          </cell>
          <cell r="R22" t="str">
            <v>-</v>
          </cell>
          <cell r="S22">
            <v>11</v>
          </cell>
          <cell r="T22" t="str">
            <v>-</v>
          </cell>
          <cell r="U22">
            <v>269</v>
          </cell>
          <cell r="V22" t="str">
            <v>-</v>
          </cell>
          <cell r="W22">
            <v>2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249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79</v>
          </cell>
          <cell r="AH22" t="str">
            <v>-</v>
          </cell>
          <cell r="AI22" t="str">
            <v>-</v>
          </cell>
          <cell r="AJ22" t="str">
            <v>-</v>
          </cell>
          <cell r="AK22">
            <v>24</v>
          </cell>
          <cell r="AL22" t="str">
            <v>-</v>
          </cell>
          <cell r="AM22">
            <v>19.375443577004969</v>
          </cell>
          <cell r="AN22">
            <v>59.9</v>
          </cell>
          <cell r="AO22">
            <v>55</v>
          </cell>
          <cell r="AP22" t="str">
            <v>-</v>
          </cell>
          <cell r="AQ22">
            <v>107</v>
          </cell>
          <cell r="AR22" t="str">
            <v>-</v>
          </cell>
          <cell r="AS22">
            <v>0</v>
          </cell>
          <cell r="AT22" t="str">
            <v>-</v>
          </cell>
          <cell r="AU22">
            <v>73</v>
          </cell>
          <cell r="AV22" t="str">
            <v>-</v>
          </cell>
          <cell r="AW22">
            <v>14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257</v>
          </cell>
          <cell r="BB22">
            <v>794</v>
          </cell>
          <cell r="BC22">
            <v>18.239886444286729</v>
          </cell>
          <cell r="BD22">
            <v>52.9</v>
          </cell>
          <cell r="BE22" t="str">
            <v>-</v>
          </cell>
          <cell r="BF22" t="str">
            <v>-</v>
          </cell>
          <cell r="BG22">
            <v>584820.44999999995</v>
          </cell>
          <cell r="BH22">
            <v>469921</v>
          </cell>
          <cell r="BI22">
            <v>159655982.01999998</v>
          </cell>
          <cell r="BJ22">
            <v>421988760</v>
          </cell>
          <cell r="BK22">
            <v>155427282</v>
          </cell>
          <cell r="BL22" t="str">
            <v>-</v>
          </cell>
          <cell r="BM22">
            <v>4228700.0199999996</v>
          </cell>
          <cell r="BN22" t="str">
            <v>-</v>
          </cell>
          <cell r="BO22">
            <v>122111438.02</v>
          </cell>
          <cell r="BP22" t="str">
            <v>-</v>
          </cell>
          <cell r="BQ22">
            <v>4228700.0199999996</v>
          </cell>
          <cell r="BR22" t="str">
            <v>-</v>
          </cell>
          <cell r="BS22">
            <v>252</v>
          </cell>
          <cell r="BT22" t="str">
            <v>-</v>
          </cell>
          <cell r="BU22">
            <v>117882738</v>
          </cell>
          <cell r="BV22" t="str">
            <v>-</v>
          </cell>
          <cell r="BW22">
            <v>180</v>
          </cell>
          <cell r="BX22" t="str">
            <v>-</v>
          </cell>
          <cell r="BY22">
            <v>370</v>
          </cell>
          <cell r="BZ22" t="str">
            <v>-</v>
          </cell>
          <cell r="CA22">
            <v>34457746</v>
          </cell>
          <cell r="CB22" t="str">
            <v>-</v>
          </cell>
          <cell r="CC22">
            <v>580</v>
          </cell>
          <cell r="CD22" t="str">
            <v>-</v>
          </cell>
          <cell r="CE22">
            <v>517</v>
          </cell>
          <cell r="CF22" t="str">
            <v>-</v>
          </cell>
          <cell r="CG22">
            <v>0</v>
          </cell>
          <cell r="CH22" t="str">
            <v>-</v>
          </cell>
          <cell r="CI22">
            <v>169</v>
          </cell>
          <cell r="CJ22" t="str">
            <v>-</v>
          </cell>
          <cell r="CK22">
            <v>19</v>
          </cell>
          <cell r="CL22" t="str">
            <v>-</v>
          </cell>
          <cell r="CM22">
            <v>3086798</v>
          </cell>
          <cell r="CN22" t="str">
            <v>-</v>
          </cell>
          <cell r="CO22">
            <v>37544544</v>
          </cell>
          <cell r="CP22" t="str">
            <v>-</v>
          </cell>
          <cell r="CQ22">
            <v>0</v>
          </cell>
          <cell r="CR22" t="str">
            <v>-</v>
          </cell>
          <cell r="CS22">
            <v>-73</v>
          </cell>
          <cell r="CT22" t="str">
            <v>-</v>
          </cell>
          <cell r="CU22">
            <v>731</v>
          </cell>
          <cell r="CV22">
            <v>297</v>
          </cell>
          <cell r="CW22">
            <v>236</v>
          </cell>
          <cell r="CX22">
            <v>181</v>
          </cell>
          <cell r="CY22">
            <v>169</v>
          </cell>
          <cell r="CZ22">
            <v>121</v>
          </cell>
          <cell r="DA22">
            <v>91</v>
          </cell>
          <cell r="DB22">
            <v>62</v>
          </cell>
          <cell r="DC22">
            <v>77</v>
          </cell>
          <cell r="DD22">
            <v>62</v>
          </cell>
          <cell r="DE22">
            <v>78</v>
          </cell>
          <cell r="DF22">
            <v>68</v>
          </cell>
          <cell r="DG22">
            <v>246</v>
          </cell>
          <cell r="DH22">
            <v>192</v>
          </cell>
          <cell r="DI22">
            <v>5</v>
          </cell>
          <cell r="DJ22" t="str">
            <v>-</v>
          </cell>
          <cell r="DK22">
            <v>267</v>
          </cell>
          <cell r="DL22" t="str">
            <v>-</v>
          </cell>
          <cell r="DM22">
            <v>480</v>
          </cell>
          <cell r="DN22" t="str">
            <v>-</v>
          </cell>
          <cell r="DO22">
            <v>477</v>
          </cell>
          <cell r="DP22" t="str">
            <v>-</v>
          </cell>
          <cell r="DQ22">
            <v>0</v>
          </cell>
          <cell r="DR22" t="str">
            <v>-</v>
          </cell>
          <cell r="DS22">
            <v>166</v>
          </cell>
          <cell r="DT22" t="str">
            <v>-</v>
          </cell>
          <cell r="DU22">
            <v>19</v>
          </cell>
          <cell r="DV22" t="str">
            <v>-</v>
          </cell>
          <cell r="DW22">
            <v>0</v>
          </cell>
          <cell r="DX22" t="str">
            <v>-</v>
          </cell>
          <cell r="DY22">
            <v>6</v>
          </cell>
          <cell r="DZ22">
            <v>37</v>
          </cell>
          <cell r="EA22">
            <v>10</v>
          </cell>
          <cell r="EB22" t="str">
            <v>-</v>
          </cell>
          <cell r="EC22">
            <v>29.411764705882355</v>
          </cell>
          <cell r="ED22" t="str">
            <v>-</v>
          </cell>
          <cell r="EE22">
            <v>1</v>
          </cell>
          <cell r="EF22" t="str">
            <v>-</v>
          </cell>
          <cell r="EG22">
            <v>10</v>
          </cell>
        </row>
        <row r="23">
          <cell r="C23">
            <v>700000078</v>
          </cell>
          <cell r="D23" t="str">
            <v>SECTOR DELIRIO ZOLANDY</v>
          </cell>
          <cell r="E23">
            <v>2025</v>
          </cell>
          <cell r="F23">
            <v>202517</v>
          </cell>
          <cell r="G23">
            <v>1608</v>
          </cell>
          <cell r="H23">
            <v>1710</v>
          </cell>
          <cell r="I23">
            <v>642</v>
          </cell>
          <cell r="J23" t="str">
            <v>-</v>
          </cell>
          <cell r="K23">
            <v>-91</v>
          </cell>
          <cell r="L23">
            <v>8</v>
          </cell>
          <cell r="M23">
            <v>298</v>
          </cell>
          <cell r="N23">
            <v>1023</v>
          </cell>
          <cell r="O23">
            <v>0</v>
          </cell>
          <cell r="P23" t="str">
            <v>-</v>
          </cell>
          <cell r="Q23">
            <v>4</v>
          </cell>
          <cell r="R23" t="str">
            <v>-</v>
          </cell>
          <cell r="S23">
            <v>12</v>
          </cell>
          <cell r="T23" t="str">
            <v>-</v>
          </cell>
          <cell r="U23">
            <v>292</v>
          </cell>
          <cell r="V23" t="str">
            <v>-</v>
          </cell>
          <cell r="W23">
            <v>2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258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>
            <v>104</v>
          </cell>
          <cell r="AH23" t="str">
            <v>-</v>
          </cell>
          <cell r="AI23" t="str">
            <v>-</v>
          </cell>
          <cell r="AJ23" t="str">
            <v>-</v>
          </cell>
          <cell r="AK23">
            <v>40</v>
          </cell>
          <cell r="AL23" t="str">
            <v>-</v>
          </cell>
          <cell r="AM23">
            <v>18.53233830845771</v>
          </cell>
          <cell r="AN23">
            <v>59.9</v>
          </cell>
          <cell r="AO23">
            <v>64</v>
          </cell>
          <cell r="AP23" t="str">
            <v>-</v>
          </cell>
          <cell r="AQ23">
            <v>119</v>
          </cell>
          <cell r="AR23" t="str">
            <v>-</v>
          </cell>
          <cell r="AS23">
            <v>0</v>
          </cell>
          <cell r="AT23" t="str">
            <v>-</v>
          </cell>
          <cell r="AU23">
            <v>63</v>
          </cell>
          <cell r="AV23" t="str">
            <v>-</v>
          </cell>
          <cell r="AW23">
            <v>12</v>
          </cell>
          <cell r="AX23" t="str">
            <v>-</v>
          </cell>
          <cell r="AY23" t="str">
            <v>-</v>
          </cell>
          <cell r="AZ23" t="str">
            <v>-</v>
          </cell>
          <cell r="BA23">
            <v>269</v>
          </cell>
          <cell r="BB23">
            <v>870</v>
          </cell>
          <cell r="BC23">
            <v>16.728855721393035</v>
          </cell>
          <cell r="BD23">
            <v>51</v>
          </cell>
          <cell r="BE23" t="str">
            <v>-</v>
          </cell>
          <cell r="BF23" t="str">
            <v>-</v>
          </cell>
          <cell r="BG23">
            <v>507148.73</v>
          </cell>
          <cell r="BH23">
            <v>444932</v>
          </cell>
          <cell r="BI23">
            <v>151130320.49000001</v>
          </cell>
          <cell r="BJ23">
            <v>455165757</v>
          </cell>
          <cell r="BK23">
            <v>148786296</v>
          </cell>
          <cell r="BL23" t="str">
            <v>-</v>
          </cell>
          <cell r="BM23">
            <v>2344024.4900000002</v>
          </cell>
          <cell r="BN23" t="str">
            <v>-</v>
          </cell>
          <cell r="BO23">
            <v>118555909.48999999</v>
          </cell>
          <cell r="BP23" t="str">
            <v>-</v>
          </cell>
          <cell r="BQ23">
            <v>2344024.4900000002</v>
          </cell>
          <cell r="BR23" t="str">
            <v>-</v>
          </cell>
          <cell r="BS23">
            <v>283</v>
          </cell>
          <cell r="BT23" t="str">
            <v>-</v>
          </cell>
          <cell r="BU23">
            <v>116211885</v>
          </cell>
          <cell r="BV23" t="str">
            <v>-</v>
          </cell>
          <cell r="BW23">
            <v>186</v>
          </cell>
          <cell r="BX23" t="str">
            <v>-</v>
          </cell>
          <cell r="BY23">
            <v>623</v>
          </cell>
          <cell r="BZ23" t="str">
            <v>-</v>
          </cell>
          <cell r="CA23">
            <v>29607136</v>
          </cell>
          <cell r="CB23" t="str">
            <v>-</v>
          </cell>
          <cell r="CC23">
            <v>598</v>
          </cell>
          <cell r="CD23" t="str">
            <v>-</v>
          </cell>
          <cell r="CE23">
            <v>492</v>
          </cell>
          <cell r="CF23" t="str">
            <v>-</v>
          </cell>
          <cell r="CG23">
            <v>0</v>
          </cell>
          <cell r="CH23" t="str">
            <v>-</v>
          </cell>
          <cell r="CI23">
            <v>168</v>
          </cell>
          <cell r="CJ23" t="str">
            <v>-</v>
          </cell>
          <cell r="CK23">
            <v>19</v>
          </cell>
          <cell r="CL23" t="str">
            <v>-</v>
          </cell>
          <cell r="CM23">
            <v>2967275</v>
          </cell>
          <cell r="CN23" t="str">
            <v>-</v>
          </cell>
          <cell r="CO23">
            <v>32574411</v>
          </cell>
          <cell r="CP23" t="str">
            <v>-</v>
          </cell>
          <cell r="CQ23">
            <v>0</v>
          </cell>
          <cell r="CR23" t="str">
            <v>-</v>
          </cell>
          <cell r="CS23">
            <v>-63</v>
          </cell>
          <cell r="CT23" t="str">
            <v>-</v>
          </cell>
          <cell r="CU23">
            <v>862</v>
          </cell>
          <cell r="CV23">
            <v>360</v>
          </cell>
          <cell r="CW23">
            <v>286</v>
          </cell>
          <cell r="CX23">
            <v>217</v>
          </cell>
          <cell r="CY23">
            <v>162</v>
          </cell>
          <cell r="CZ23">
            <v>132</v>
          </cell>
          <cell r="DA23">
            <v>117</v>
          </cell>
          <cell r="DB23">
            <v>76</v>
          </cell>
          <cell r="DC23">
            <v>93</v>
          </cell>
          <cell r="DD23">
            <v>75</v>
          </cell>
          <cell r="DE23">
            <v>82</v>
          </cell>
          <cell r="DF23">
            <v>74</v>
          </cell>
          <cell r="DG23">
            <v>292</v>
          </cell>
          <cell r="DH23">
            <v>225</v>
          </cell>
          <cell r="DI23">
            <v>15</v>
          </cell>
          <cell r="DJ23" t="str">
            <v>-</v>
          </cell>
          <cell r="DK23">
            <v>445</v>
          </cell>
          <cell r="DL23" t="str">
            <v>-</v>
          </cell>
          <cell r="DM23">
            <v>521</v>
          </cell>
          <cell r="DN23" t="str">
            <v>-</v>
          </cell>
          <cell r="DO23">
            <v>459</v>
          </cell>
          <cell r="DP23" t="str">
            <v>-</v>
          </cell>
          <cell r="DQ23">
            <v>0</v>
          </cell>
          <cell r="DR23" t="str">
            <v>-</v>
          </cell>
          <cell r="DS23">
            <v>165</v>
          </cell>
          <cell r="DT23" t="str">
            <v>-</v>
          </cell>
          <cell r="DU23">
            <v>18</v>
          </cell>
          <cell r="DV23" t="str">
            <v>-</v>
          </cell>
          <cell r="DW23">
            <v>0</v>
          </cell>
          <cell r="DX23" t="str">
            <v>-</v>
          </cell>
          <cell r="DY23">
            <v>19</v>
          </cell>
          <cell r="DZ23">
            <v>75</v>
          </cell>
          <cell r="EA23">
            <v>15</v>
          </cell>
          <cell r="EB23" t="str">
            <v>-</v>
          </cell>
          <cell r="EC23">
            <v>22.727272727272727</v>
          </cell>
          <cell r="ED23" t="str">
            <v>-</v>
          </cell>
          <cell r="EE23">
            <v>4</v>
          </cell>
          <cell r="EF23" t="str">
            <v>-</v>
          </cell>
          <cell r="EG23">
            <v>10</v>
          </cell>
        </row>
        <row r="24">
          <cell r="C24">
            <v>700000079</v>
          </cell>
          <cell r="D24" t="str">
            <v>SECTOR ERMITA MARYURI</v>
          </cell>
          <cell r="E24">
            <v>2025</v>
          </cell>
          <cell r="F24">
            <v>202517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  <cell r="DZ24" t="str">
            <v>-</v>
          </cell>
          <cell r="EA24" t="str">
            <v>-</v>
          </cell>
          <cell r="EB24" t="str">
            <v>-</v>
          </cell>
          <cell r="EC24" t="str">
            <v>-</v>
          </cell>
          <cell r="ED24" t="str">
            <v>-</v>
          </cell>
          <cell r="EE24" t="str">
            <v>-</v>
          </cell>
          <cell r="EF24" t="str">
            <v>-</v>
          </cell>
          <cell r="EG24" t="str">
            <v>-</v>
          </cell>
        </row>
        <row r="25">
          <cell r="C25">
            <v>700000082</v>
          </cell>
          <cell r="D25" t="str">
            <v>SECTOR PANCE NATALIA</v>
          </cell>
          <cell r="E25">
            <v>2025</v>
          </cell>
          <cell r="F25">
            <v>202517</v>
          </cell>
          <cell r="G25">
            <v>1306</v>
          </cell>
          <cell r="H25">
            <v>1465</v>
          </cell>
          <cell r="I25">
            <v>521</v>
          </cell>
          <cell r="J25" t="str">
            <v>-</v>
          </cell>
          <cell r="K25">
            <v>-66</v>
          </cell>
          <cell r="L25">
            <v>8</v>
          </cell>
          <cell r="M25">
            <v>231</v>
          </cell>
          <cell r="N25">
            <v>826</v>
          </cell>
          <cell r="O25">
            <v>0</v>
          </cell>
          <cell r="P25" t="str">
            <v>-</v>
          </cell>
          <cell r="Q25">
            <v>3</v>
          </cell>
          <cell r="R25" t="str">
            <v>-</v>
          </cell>
          <cell r="S25">
            <v>11</v>
          </cell>
          <cell r="T25" t="str">
            <v>-</v>
          </cell>
          <cell r="U25">
            <v>224</v>
          </cell>
          <cell r="V25" t="str">
            <v>-</v>
          </cell>
          <cell r="W25">
            <v>4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203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87</v>
          </cell>
          <cell r="AH25" t="str">
            <v>-</v>
          </cell>
          <cell r="AI25" t="str">
            <v>-</v>
          </cell>
          <cell r="AJ25" t="str">
            <v>-</v>
          </cell>
          <cell r="AK25">
            <v>28</v>
          </cell>
          <cell r="AL25" t="str">
            <v>-</v>
          </cell>
          <cell r="AM25">
            <v>17.687595712098009</v>
          </cell>
          <cell r="AN25">
            <v>59.9</v>
          </cell>
          <cell r="AO25">
            <v>59</v>
          </cell>
          <cell r="AP25" t="str">
            <v>-</v>
          </cell>
          <cell r="AQ25">
            <v>73</v>
          </cell>
          <cell r="AR25" t="str">
            <v>-</v>
          </cell>
          <cell r="AS25">
            <v>0</v>
          </cell>
          <cell r="AT25" t="str">
            <v>-</v>
          </cell>
          <cell r="AU25">
            <v>57</v>
          </cell>
          <cell r="AV25" t="str">
            <v>-</v>
          </cell>
          <cell r="AW25">
            <v>14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210</v>
          </cell>
          <cell r="BB25">
            <v>742</v>
          </cell>
          <cell r="BC25">
            <v>16.079632465543643</v>
          </cell>
          <cell r="BD25">
            <v>53.8</v>
          </cell>
          <cell r="BE25" t="str">
            <v>-</v>
          </cell>
          <cell r="BF25" t="str">
            <v>-</v>
          </cell>
          <cell r="BG25">
            <v>564945.18000000005</v>
          </cell>
          <cell r="BH25">
            <v>469873</v>
          </cell>
          <cell r="BI25">
            <v>130502335.5</v>
          </cell>
          <cell r="BJ25">
            <v>388115033</v>
          </cell>
          <cell r="BK25">
            <v>128736688</v>
          </cell>
          <cell r="BL25" t="str">
            <v>-</v>
          </cell>
          <cell r="BM25">
            <v>1765647.5</v>
          </cell>
          <cell r="BN25" t="str">
            <v>-</v>
          </cell>
          <cell r="BO25">
            <v>101538854.5</v>
          </cell>
          <cell r="BP25" t="str">
            <v>-</v>
          </cell>
          <cell r="BQ25">
            <v>1765647.5</v>
          </cell>
          <cell r="BR25" t="str">
            <v>-</v>
          </cell>
          <cell r="BS25">
            <v>214</v>
          </cell>
          <cell r="BT25" t="str">
            <v>-</v>
          </cell>
          <cell r="BU25">
            <v>99773207</v>
          </cell>
          <cell r="BV25" t="str">
            <v>-</v>
          </cell>
          <cell r="BW25">
            <v>140</v>
          </cell>
          <cell r="BX25" t="str">
            <v>-</v>
          </cell>
          <cell r="BY25">
            <v>403</v>
          </cell>
          <cell r="BZ25" t="str">
            <v>-</v>
          </cell>
          <cell r="CA25">
            <v>26816002</v>
          </cell>
          <cell r="CB25" t="str">
            <v>-</v>
          </cell>
          <cell r="CC25">
            <v>546</v>
          </cell>
          <cell r="CD25" t="str">
            <v>-</v>
          </cell>
          <cell r="CE25">
            <v>393</v>
          </cell>
          <cell r="CF25" t="str">
            <v>-</v>
          </cell>
          <cell r="CG25">
            <v>0</v>
          </cell>
          <cell r="CH25" t="str">
            <v>-</v>
          </cell>
          <cell r="CI25">
            <v>128</v>
          </cell>
          <cell r="CJ25" t="str">
            <v>-</v>
          </cell>
          <cell r="CK25">
            <v>19</v>
          </cell>
          <cell r="CL25" t="str">
            <v>-</v>
          </cell>
          <cell r="CM25">
            <v>2147479</v>
          </cell>
          <cell r="CN25" t="str">
            <v>-</v>
          </cell>
          <cell r="CO25">
            <v>28963481</v>
          </cell>
          <cell r="CP25" t="str">
            <v>-</v>
          </cell>
          <cell r="CQ25">
            <v>0</v>
          </cell>
          <cell r="CR25" t="str">
            <v>-</v>
          </cell>
          <cell r="CS25">
            <v>-33</v>
          </cell>
          <cell r="CT25" t="str">
            <v>-</v>
          </cell>
          <cell r="CU25">
            <v>671</v>
          </cell>
          <cell r="CV25">
            <v>270</v>
          </cell>
          <cell r="CW25">
            <v>255</v>
          </cell>
          <cell r="CX25">
            <v>167</v>
          </cell>
          <cell r="CY25">
            <v>149</v>
          </cell>
          <cell r="CZ25">
            <v>106</v>
          </cell>
          <cell r="DA25">
            <v>81</v>
          </cell>
          <cell r="DB25">
            <v>57</v>
          </cell>
          <cell r="DC25">
            <v>62</v>
          </cell>
          <cell r="DD25">
            <v>52</v>
          </cell>
          <cell r="DE25">
            <v>40</v>
          </cell>
          <cell r="DF25">
            <v>37</v>
          </cell>
          <cell r="DG25">
            <v>183</v>
          </cell>
          <cell r="DH25">
            <v>146</v>
          </cell>
          <cell r="DI25">
            <v>5</v>
          </cell>
          <cell r="DJ25" t="str">
            <v>-</v>
          </cell>
          <cell r="DK25">
            <v>310</v>
          </cell>
          <cell r="DL25" t="str">
            <v>-</v>
          </cell>
          <cell r="DM25">
            <v>475</v>
          </cell>
          <cell r="DN25" t="str">
            <v>-</v>
          </cell>
          <cell r="DO25">
            <v>374</v>
          </cell>
          <cell r="DP25" t="str">
            <v>-</v>
          </cell>
          <cell r="DQ25">
            <v>0</v>
          </cell>
          <cell r="DR25" t="str">
            <v>-</v>
          </cell>
          <cell r="DS25">
            <v>128</v>
          </cell>
          <cell r="DT25" t="str">
            <v>-</v>
          </cell>
          <cell r="DU25">
            <v>19</v>
          </cell>
          <cell r="DV25" t="str">
            <v>-</v>
          </cell>
          <cell r="DW25">
            <v>0</v>
          </cell>
          <cell r="DX25" t="str">
            <v>-</v>
          </cell>
          <cell r="DY25">
            <v>8</v>
          </cell>
          <cell r="DZ25">
            <v>34</v>
          </cell>
          <cell r="EA25">
            <v>13</v>
          </cell>
          <cell r="EB25" t="str">
            <v>-</v>
          </cell>
          <cell r="EC25">
            <v>44.827586206896555</v>
          </cell>
          <cell r="ED25" t="str">
            <v>-</v>
          </cell>
          <cell r="EE25">
            <v>3</v>
          </cell>
          <cell r="EF25" t="str">
            <v>-</v>
          </cell>
          <cell r="EG25">
            <v>13</v>
          </cell>
        </row>
        <row r="26">
          <cell r="C26">
            <v>700000084</v>
          </cell>
          <cell r="D26" t="str">
            <v>SECTOR LA SULTANA CAROLINA</v>
          </cell>
          <cell r="E26">
            <v>2025</v>
          </cell>
          <cell r="F26">
            <v>202517</v>
          </cell>
          <cell r="G26">
            <v>1628</v>
          </cell>
          <cell r="H26">
            <v>1822</v>
          </cell>
          <cell r="I26">
            <v>645</v>
          </cell>
          <cell r="J26" t="str">
            <v>-</v>
          </cell>
          <cell r="K26">
            <v>-81</v>
          </cell>
          <cell r="L26">
            <v>8</v>
          </cell>
          <cell r="M26">
            <v>266</v>
          </cell>
          <cell r="N26">
            <v>1029</v>
          </cell>
          <cell r="O26">
            <v>1</v>
          </cell>
          <cell r="P26" t="str">
            <v>-</v>
          </cell>
          <cell r="Q26">
            <v>1</v>
          </cell>
          <cell r="R26" t="str">
            <v>-</v>
          </cell>
          <cell r="S26">
            <v>15</v>
          </cell>
          <cell r="T26" t="str">
            <v>-</v>
          </cell>
          <cell r="U26">
            <v>259</v>
          </cell>
          <cell r="V26" t="str">
            <v>-</v>
          </cell>
          <cell r="W26">
            <v>6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233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90</v>
          </cell>
          <cell r="AH26" t="str">
            <v>-</v>
          </cell>
          <cell r="AI26" t="str">
            <v>-</v>
          </cell>
          <cell r="AJ26" t="str">
            <v>-</v>
          </cell>
          <cell r="AK26">
            <v>33</v>
          </cell>
          <cell r="AL26" t="str">
            <v>-</v>
          </cell>
          <cell r="AM26">
            <v>16.339066339066338</v>
          </cell>
          <cell r="AN26">
            <v>59.9</v>
          </cell>
          <cell r="AO26">
            <v>57</v>
          </cell>
          <cell r="AP26" t="str">
            <v>-</v>
          </cell>
          <cell r="AQ26">
            <v>103</v>
          </cell>
          <cell r="AR26" t="str">
            <v>-</v>
          </cell>
          <cell r="AS26">
            <v>0</v>
          </cell>
          <cell r="AT26" t="str">
            <v>-</v>
          </cell>
          <cell r="AU26">
            <v>58</v>
          </cell>
          <cell r="AV26" t="str">
            <v>-</v>
          </cell>
          <cell r="AW26">
            <v>15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248</v>
          </cell>
          <cell r="BB26">
            <v>900</v>
          </cell>
          <cell r="BC26">
            <v>15.233415233415235</v>
          </cell>
          <cell r="BD26">
            <v>52.4</v>
          </cell>
          <cell r="BE26" t="str">
            <v>-</v>
          </cell>
          <cell r="BF26" t="str">
            <v>-</v>
          </cell>
          <cell r="BG26">
            <v>592980.47</v>
          </cell>
          <cell r="BH26">
            <v>458754</v>
          </cell>
          <cell r="BI26">
            <v>157732804.47999999</v>
          </cell>
          <cell r="BJ26">
            <v>472058034</v>
          </cell>
          <cell r="BK26">
            <v>152462139</v>
          </cell>
          <cell r="BL26" t="str">
            <v>-</v>
          </cell>
          <cell r="BM26">
            <v>5270665.4799999995</v>
          </cell>
          <cell r="BN26" t="str">
            <v>-</v>
          </cell>
          <cell r="BO26">
            <v>125007796.48</v>
          </cell>
          <cell r="BP26" t="str">
            <v>-</v>
          </cell>
          <cell r="BQ26">
            <v>5270665.4799999995</v>
          </cell>
          <cell r="BR26" t="str">
            <v>-</v>
          </cell>
          <cell r="BS26">
            <v>241</v>
          </cell>
          <cell r="BT26" t="str">
            <v>-</v>
          </cell>
          <cell r="BU26">
            <v>119737131</v>
          </cell>
          <cell r="BV26" t="str">
            <v>-</v>
          </cell>
          <cell r="BW26">
            <v>189</v>
          </cell>
          <cell r="BX26" t="str">
            <v>-</v>
          </cell>
          <cell r="BY26">
            <v>575</v>
          </cell>
          <cell r="BZ26" t="str">
            <v>-</v>
          </cell>
          <cell r="CA26">
            <v>29848014</v>
          </cell>
          <cell r="CB26" t="str">
            <v>-</v>
          </cell>
          <cell r="CC26">
            <v>661</v>
          </cell>
          <cell r="CD26" t="str">
            <v>-</v>
          </cell>
          <cell r="CE26">
            <v>493</v>
          </cell>
          <cell r="CF26" t="str">
            <v>-</v>
          </cell>
          <cell r="CG26">
            <v>0</v>
          </cell>
          <cell r="CH26" t="str">
            <v>-</v>
          </cell>
          <cell r="CI26">
            <v>160</v>
          </cell>
          <cell r="CJ26" t="str">
            <v>-</v>
          </cell>
          <cell r="CK26">
            <v>20</v>
          </cell>
          <cell r="CL26" t="str">
            <v>-</v>
          </cell>
          <cell r="CM26">
            <v>2876994</v>
          </cell>
          <cell r="CN26" t="str">
            <v>-</v>
          </cell>
          <cell r="CO26">
            <v>32725008</v>
          </cell>
          <cell r="CP26" t="str">
            <v>-</v>
          </cell>
          <cell r="CQ26">
            <v>5.2383446830801469E-4</v>
          </cell>
          <cell r="CR26" t="str">
            <v>-</v>
          </cell>
          <cell r="CS26">
            <v>-68</v>
          </cell>
          <cell r="CT26" t="str">
            <v>-</v>
          </cell>
          <cell r="CU26">
            <v>865</v>
          </cell>
          <cell r="CV26">
            <v>375</v>
          </cell>
          <cell r="CW26">
            <v>323</v>
          </cell>
          <cell r="CX26">
            <v>214</v>
          </cell>
          <cell r="CY26">
            <v>174</v>
          </cell>
          <cell r="CZ26">
            <v>123</v>
          </cell>
          <cell r="DA26">
            <v>91</v>
          </cell>
          <cell r="DB26">
            <v>62</v>
          </cell>
          <cell r="DC26">
            <v>116</v>
          </cell>
          <cell r="DD26">
            <v>92</v>
          </cell>
          <cell r="DE26">
            <v>74</v>
          </cell>
          <cell r="DF26">
            <v>64</v>
          </cell>
          <cell r="DG26">
            <v>281</v>
          </cell>
          <cell r="DH26">
            <v>218</v>
          </cell>
          <cell r="DI26">
            <v>5</v>
          </cell>
          <cell r="DJ26" t="str">
            <v>-</v>
          </cell>
          <cell r="DK26">
            <v>419</v>
          </cell>
          <cell r="DL26" t="str">
            <v>-</v>
          </cell>
          <cell r="DM26">
            <v>564</v>
          </cell>
          <cell r="DN26" t="str">
            <v>-</v>
          </cell>
          <cell r="DO26">
            <v>466</v>
          </cell>
          <cell r="DP26" t="str">
            <v>-</v>
          </cell>
          <cell r="DQ26">
            <v>0</v>
          </cell>
          <cell r="DR26" t="str">
            <v>-</v>
          </cell>
          <cell r="DS26">
            <v>159</v>
          </cell>
          <cell r="DT26" t="str">
            <v>-</v>
          </cell>
          <cell r="DU26">
            <v>20</v>
          </cell>
          <cell r="DV26" t="str">
            <v>-</v>
          </cell>
          <cell r="DW26">
            <v>0</v>
          </cell>
          <cell r="DX26" t="str">
            <v>-</v>
          </cell>
          <cell r="DY26">
            <v>7</v>
          </cell>
          <cell r="DZ26">
            <v>54</v>
          </cell>
          <cell r="EA26">
            <v>26</v>
          </cell>
          <cell r="EB26" t="str">
            <v>-</v>
          </cell>
          <cell r="EC26">
            <v>43.333333333333336</v>
          </cell>
          <cell r="ED26" t="str">
            <v>-</v>
          </cell>
          <cell r="EE26">
            <v>2</v>
          </cell>
          <cell r="EF26" t="str">
            <v>-</v>
          </cell>
          <cell r="EG26">
            <v>11</v>
          </cell>
        </row>
        <row r="27">
          <cell r="C27">
            <v>700000086</v>
          </cell>
          <cell r="D27" t="str">
            <v>Sector Gerente Colaborador</v>
          </cell>
          <cell r="E27">
            <v>2025</v>
          </cell>
          <cell r="F27">
            <v>202517</v>
          </cell>
          <cell r="G27">
            <v>0</v>
          </cell>
          <cell r="H27" t="str">
            <v>-</v>
          </cell>
          <cell r="I27">
            <v>0</v>
          </cell>
          <cell r="J27" t="str">
            <v>-</v>
          </cell>
          <cell r="K27">
            <v>0</v>
          </cell>
          <cell r="L27" t="str">
            <v>-</v>
          </cell>
          <cell r="M27">
            <v>0</v>
          </cell>
          <cell r="N27" t="str">
            <v>-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0</v>
          </cell>
          <cell r="T27" t="str">
            <v>-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0</v>
          </cell>
          <cell r="AH27" t="str">
            <v>-</v>
          </cell>
          <cell r="AI27" t="str">
            <v>-</v>
          </cell>
          <cell r="AJ27" t="str">
            <v>-</v>
          </cell>
          <cell r="AK27">
            <v>0</v>
          </cell>
          <cell r="AL27" t="str">
            <v>-</v>
          </cell>
          <cell r="AM27">
            <v>0</v>
          </cell>
          <cell r="AN27" t="str">
            <v>-</v>
          </cell>
          <cell r="AO27">
            <v>0</v>
          </cell>
          <cell r="AP27" t="str">
            <v>-</v>
          </cell>
          <cell r="AQ27">
            <v>0</v>
          </cell>
          <cell r="AR27" t="str">
            <v>-</v>
          </cell>
          <cell r="AS27">
            <v>0</v>
          </cell>
          <cell r="AT27" t="str">
            <v>-</v>
          </cell>
          <cell r="AU27">
            <v>0</v>
          </cell>
          <cell r="AV27" t="str">
            <v>-</v>
          </cell>
          <cell r="AW27">
            <v>0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0</v>
          </cell>
          <cell r="BB27" t="str">
            <v>-</v>
          </cell>
          <cell r="BC27">
            <v>0</v>
          </cell>
          <cell r="BD27" t="str">
            <v>-</v>
          </cell>
          <cell r="BE27" t="str">
            <v>-</v>
          </cell>
          <cell r="BF27" t="str">
            <v>-</v>
          </cell>
          <cell r="BG27">
            <v>0</v>
          </cell>
          <cell r="BH27" t="str">
            <v>-</v>
          </cell>
          <cell r="BI27">
            <v>0</v>
          </cell>
          <cell r="BJ27" t="str">
            <v>-</v>
          </cell>
          <cell r="BK27">
            <v>0</v>
          </cell>
          <cell r="BL27" t="str">
            <v>-</v>
          </cell>
          <cell r="BM27">
            <v>0</v>
          </cell>
          <cell r="BN27" t="str">
            <v>-</v>
          </cell>
          <cell r="BO27">
            <v>0</v>
          </cell>
          <cell r="BP27" t="str">
            <v>-</v>
          </cell>
          <cell r="BQ27">
            <v>0</v>
          </cell>
          <cell r="BR27" t="str">
            <v>-</v>
          </cell>
          <cell r="BS27">
            <v>0</v>
          </cell>
          <cell r="BT27" t="str">
            <v>-</v>
          </cell>
          <cell r="BU27">
            <v>0</v>
          </cell>
          <cell r="BV27" t="str">
            <v>-</v>
          </cell>
          <cell r="BW27">
            <v>0</v>
          </cell>
          <cell r="BX27" t="str">
            <v>-</v>
          </cell>
          <cell r="BY27">
            <v>0</v>
          </cell>
          <cell r="BZ27" t="str">
            <v>-</v>
          </cell>
          <cell r="CA27">
            <v>0</v>
          </cell>
          <cell r="CB27" t="str">
            <v>-</v>
          </cell>
          <cell r="CC27">
            <v>0</v>
          </cell>
          <cell r="CD27" t="str">
            <v>-</v>
          </cell>
          <cell r="CE27">
            <v>0</v>
          </cell>
          <cell r="CF27" t="str">
            <v>-</v>
          </cell>
          <cell r="CG27">
            <v>0</v>
          </cell>
          <cell r="CH27" t="str">
            <v>-</v>
          </cell>
          <cell r="CI27">
            <v>0</v>
          </cell>
          <cell r="CJ27" t="str">
            <v>-</v>
          </cell>
          <cell r="CK27">
            <v>0</v>
          </cell>
          <cell r="CL27" t="str">
            <v>-</v>
          </cell>
          <cell r="CM27">
            <v>0</v>
          </cell>
          <cell r="CN27" t="str">
            <v>-</v>
          </cell>
          <cell r="CO27">
            <v>0</v>
          </cell>
          <cell r="CP27" t="str">
            <v>-</v>
          </cell>
          <cell r="CQ27">
            <v>0</v>
          </cell>
          <cell r="CR27" t="str">
            <v>-</v>
          </cell>
          <cell r="CS27">
            <v>0</v>
          </cell>
          <cell r="CT27" t="str">
            <v>-</v>
          </cell>
          <cell r="CU27">
            <v>0</v>
          </cell>
          <cell r="CV27" t="str">
            <v>-</v>
          </cell>
          <cell r="CW27">
            <v>0</v>
          </cell>
          <cell r="CX27" t="str">
            <v>-</v>
          </cell>
          <cell r="CY27">
            <v>0</v>
          </cell>
          <cell r="CZ27" t="str">
            <v>-</v>
          </cell>
          <cell r="DA27">
            <v>0</v>
          </cell>
          <cell r="DB27" t="str">
            <v>-</v>
          </cell>
          <cell r="DC27">
            <v>0</v>
          </cell>
          <cell r="DD27" t="str">
            <v>-</v>
          </cell>
          <cell r="DE27">
            <v>0</v>
          </cell>
          <cell r="DF27" t="str">
            <v>-</v>
          </cell>
          <cell r="DG27">
            <v>0</v>
          </cell>
          <cell r="DH27" t="str">
            <v>-</v>
          </cell>
          <cell r="DI27">
            <v>0</v>
          </cell>
          <cell r="DJ27" t="str">
            <v>-</v>
          </cell>
          <cell r="DK27">
            <v>0</v>
          </cell>
          <cell r="DL27" t="str">
            <v>-</v>
          </cell>
          <cell r="DM27">
            <v>0</v>
          </cell>
          <cell r="DN27" t="str">
            <v>-</v>
          </cell>
          <cell r="DO27">
            <v>0</v>
          </cell>
          <cell r="DP27" t="str">
            <v>-</v>
          </cell>
          <cell r="DQ27">
            <v>0</v>
          </cell>
          <cell r="DR27" t="str">
            <v>-</v>
          </cell>
          <cell r="DS27">
            <v>0</v>
          </cell>
          <cell r="DT27" t="str">
            <v>-</v>
          </cell>
          <cell r="DU27">
            <v>0</v>
          </cell>
          <cell r="DV27" t="str">
            <v>-</v>
          </cell>
          <cell r="DW27">
            <v>0</v>
          </cell>
          <cell r="DX27" t="str">
            <v>-</v>
          </cell>
          <cell r="DY27">
            <v>0</v>
          </cell>
          <cell r="DZ27" t="str">
            <v>-</v>
          </cell>
          <cell r="EA27">
            <v>0</v>
          </cell>
          <cell r="EB27" t="str">
            <v>-</v>
          </cell>
          <cell r="EC27">
            <v>0</v>
          </cell>
          <cell r="ED27" t="str">
            <v>-</v>
          </cell>
          <cell r="EE27">
            <v>0</v>
          </cell>
          <cell r="EF27" t="str">
            <v>-</v>
          </cell>
          <cell r="EG27">
            <v>0</v>
          </cell>
        </row>
        <row r="28">
          <cell r="C28">
            <v>700000090</v>
          </cell>
          <cell r="D28" t="str">
            <v>SECTOR ROBLE VIVIANA</v>
          </cell>
          <cell r="E28">
            <v>2025</v>
          </cell>
          <cell r="F28">
            <v>202517</v>
          </cell>
          <cell r="G28">
            <v>0</v>
          </cell>
          <cell r="H28" t="str">
            <v>-</v>
          </cell>
          <cell r="I28">
            <v>0</v>
          </cell>
          <cell r="J28" t="str">
            <v>-</v>
          </cell>
          <cell r="K28">
            <v>0</v>
          </cell>
          <cell r="L28" t="str">
            <v>-</v>
          </cell>
          <cell r="M28">
            <v>0</v>
          </cell>
          <cell r="N28" t="str">
            <v>-</v>
          </cell>
          <cell r="O28">
            <v>0</v>
          </cell>
          <cell r="P28" t="str">
            <v>-</v>
          </cell>
          <cell r="Q28">
            <v>0</v>
          </cell>
          <cell r="R28" t="str">
            <v>-</v>
          </cell>
          <cell r="S28">
            <v>0</v>
          </cell>
          <cell r="T28" t="str">
            <v>-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0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0</v>
          </cell>
          <cell r="AH28" t="str">
            <v>-</v>
          </cell>
          <cell r="AI28" t="str">
            <v>-</v>
          </cell>
          <cell r="AJ28" t="str">
            <v>-</v>
          </cell>
          <cell r="AK28">
            <v>0</v>
          </cell>
          <cell r="AL28" t="str">
            <v>-</v>
          </cell>
          <cell r="AM28">
            <v>0</v>
          </cell>
          <cell r="AN28" t="str">
            <v>-</v>
          </cell>
          <cell r="AO28">
            <v>0</v>
          </cell>
          <cell r="AP28" t="str">
            <v>-</v>
          </cell>
          <cell r="AQ28">
            <v>0</v>
          </cell>
          <cell r="AR28" t="str">
            <v>-</v>
          </cell>
          <cell r="AS28">
            <v>0</v>
          </cell>
          <cell r="AT28" t="str">
            <v>-</v>
          </cell>
          <cell r="AU28">
            <v>0</v>
          </cell>
          <cell r="AV28" t="str">
            <v>-</v>
          </cell>
          <cell r="AW28">
            <v>0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0</v>
          </cell>
          <cell r="BB28" t="str">
            <v>-</v>
          </cell>
          <cell r="BC28">
            <v>0</v>
          </cell>
          <cell r="BD28" t="str">
            <v>-</v>
          </cell>
          <cell r="BE28" t="str">
            <v>-</v>
          </cell>
          <cell r="BF28" t="str">
            <v>-</v>
          </cell>
          <cell r="BG28">
            <v>0</v>
          </cell>
          <cell r="BH28" t="str">
            <v>-</v>
          </cell>
          <cell r="BI28">
            <v>0</v>
          </cell>
          <cell r="BJ28" t="str">
            <v>-</v>
          </cell>
          <cell r="BK28">
            <v>0</v>
          </cell>
          <cell r="BL28" t="str">
            <v>-</v>
          </cell>
          <cell r="BM28">
            <v>0</v>
          </cell>
          <cell r="BN28" t="str">
            <v>-</v>
          </cell>
          <cell r="BO28">
            <v>0</v>
          </cell>
          <cell r="BP28" t="str">
            <v>-</v>
          </cell>
          <cell r="BQ28">
            <v>0</v>
          </cell>
          <cell r="BR28" t="str">
            <v>-</v>
          </cell>
          <cell r="BS28">
            <v>0</v>
          </cell>
          <cell r="BT28" t="str">
            <v>-</v>
          </cell>
          <cell r="BU28">
            <v>0</v>
          </cell>
          <cell r="BV28" t="str">
            <v>-</v>
          </cell>
          <cell r="BW28">
            <v>0</v>
          </cell>
          <cell r="BX28" t="str">
            <v>-</v>
          </cell>
          <cell r="BY28">
            <v>0</v>
          </cell>
          <cell r="BZ28" t="str">
            <v>-</v>
          </cell>
          <cell r="CA28">
            <v>0</v>
          </cell>
          <cell r="CB28" t="str">
            <v>-</v>
          </cell>
          <cell r="CC28">
            <v>0</v>
          </cell>
          <cell r="CD28" t="str">
            <v>-</v>
          </cell>
          <cell r="CE28">
            <v>0</v>
          </cell>
          <cell r="CF28" t="str">
            <v>-</v>
          </cell>
          <cell r="CG28">
            <v>0</v>
          </cell>
          <cell r="CH28" t="str">
            <v>-</v>
          </cell>
          <cell r="CI28">
            <v>0</v>
          </cell>
          <cell r="CJ28" t="str">
            <v>-</v>
          </cell>
          <cell r="CK28">
            <v>0</v>
          </cell>
          <cell r="CL28" t="str">
            <v>-</v>
          </cell>
          <cell r="CM28">
            <v>0</v>
          </cell>
          <cell r="CN28" t="str">
            <v>-</v>
          </cell>
          <cell r="CO28">
            <v>0</v>
          </cell>
          <cell r="CP28" t="str">
            <v>-</v>
          </cell>
          <cell r="CQ28">
            <v>0</v>
          </cell>
          <cell r="CR28" t="str">
            <v>-</v>
          </cell>
          <cell r="CS28">
            <v>0</v>
          </cell>
          <cell r="CT28" t="str">
            <v>-</v>
          </cell>
          <cell r="CU28">
            <v>0</v>
          </cell>
          <cell r="CV28" t="str">
            <v>-</v>
          </cell>
          <cell r="CW28">
            <v>0</v>
          </cell>
          <cell r="CX28" t="str">
            <v>-</v>
          </cell>
          <cell r="CY28">
            <v>0</v>
          </cell>
          <cell r="CZ28" t="str">
            <v>-</v>
          </cell>
          <cell r="DA28">
            <v>0</v>
          </cell>
          <cell r="DB28" t="str">
            <v>-</v>
          </cell>
          <cell r="DC28">
            <v>0</v>
          </cell>
          <cell r="DD28" t="str">
            <v>-</v>
          </cell>
          <cell r="DE28">
            <v>0</v>
          </cell>
          <cell r="DF28" t="str">
            <v>-</v>
          </cell>
          <cell r="DG28">
            <v>0</v>
          </cell>
          <cell r="DH28" t="str">
            <v>-</v>
          </cell>
          <cell r="DI28">
            <v>0</v>
          </cell>
          <cell r="DJ28" t="str">
            <v>-</v>
          </cell>
          <cell r="DK28">
            <v>0</v>
          </cell>
          <cell r="DL28" t="str">
            <v>-</v>
          </cell>
          <cell r="DM28">
            <v>0</v>
          </cell>
          <cell r="DN28" t="str">
            <v>-</v>
          </cell>
          <cell r="DO28">
            <v>0</v>
          </cell>
          <cell r="DP28" t="str">
            <v>-</v>
          </cell>
          <cell r="DQ28">
            <v>0</v>
          </cell>
          <cell r="DR28" t="str">
            <v>-</v>
          </cell>
          <cell r="DS28">
            <v>0</v>
          </cell>
          <cell r="DT28" t="str">
            <v>-</v>
          </cell>
          <cell r="DU28">
            <v>0</v>
          </cell>
          <cell r="DV28" t="str">
            <v>-</v>
          </cell>
          <cell r="DW28">
            <v>0</v>
          </cell>
          <cell r="DX28" t="str">
            <v>-</v>
          </cell>
          <cell r="DY28">
            <v>0</v>
          </cell>
          <cell r="DZ28" t="str">
            <v>-</v>
          </cell>
          <cell r="EA28">
            <v>0</v>
          </cell>
          <cell r="EB28" t="str">
            <v>-</v>
          </cell>
          <cell r="EC28">
            <v>0</v>
          </cell>
          <cell r="ED28" t="str">
            <v>-</v>
          </cell>
          <cell r="EE28">
            <v>0</v>
          </cell>
          <cell r="EF28" t="str">
            <v>-</v>
          </cell>
          <cell r="EG28">
            <v>0</v>
          </cell>
        </row>
        <row r="29">
          <cell r="C29">
            <v>700000091</v>
          </cell>
          <cell r="D29" t="str">
            <v>SECTOR GUADUA CAROL</v>
          </cell>
          <cell r="E29">
            <v>2025</v>
          </cell>
          <cell r="F29">
            <v>202517</v>
          </cell>
          <cell r="G29">
            <v>1374</v>
          </cell>
          <cell r="H29">
            <v>1579</v>
          </cell>
          <cell r="I29">
            <v>589</v>
          </cell>
          <cell r="J29" t="str">
            <v>-</v>
          </cell>
          <cell r="K29">
            <v>-60</v>
          </cell>
          <cell r="L29">
            <v>6</v>
          </cell>
          <cell r="M29">
            <v>304</v>
          </cell>
          <cell r="N29">
            <v>866</v>
          </cell>
          <cell r="O29">
            <v>0</v>
          </cell>
          <cell r="P29" t="str">
            <v>-</v>
          </cell>
          <cell r="Q29">
            <v>4</v>
          </cell>
          <cell r="R29" t="str">
            <v>-</v>
          </cell>
          <cell r="S29">
            <v>11</v>
          </cell>
          <cell r="T29" t="str">
            <v>-</v>
          </cell>
          <cell r="U29">
            <v>297</v>
          </cell>
          <cell r="V29" t="str">
            <v>-</v>
          </cell>
          <cell r="W29">
            <v>3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279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103</v>
          </cell>
          <cell r="AH29" t="str">
            <v>-</v>
          </cell>
          <cell r="AI29" t="str">
            <v>-</v>
          </cell>
          <cell r="AJ29" t="str">
            <v>-</v>
          </cell>
          <cell r="AK29">
            <v>25</v>
          </cell>
          <cell r="AL29" t="str">
            <v>-</v>
          </cell>
          <cell r="AM29">
            <v>22.125181950509461</v>
          </cell>
          <cell r="AN29">
            <v>60.1</v>
          </cell>
          <cell r="AO29">
            <v>78</v>
          </cell>
          <cell r="AP29" t="str">
            <v>-</v>
          </cell>
          <cell r="AQ29">
            <v>120</v>
          </cell>
          <cell r="AR29" t="str">
            <v>-</v>
          </cell>
          <cell r="AS29">
            <v>0</v>
          </cell>
          <cell r="AT29" t="str">
            <v>-</v>
          </cell>
          <cell r="AU29">
            <v>72</v>
          </cell>
          <cell r="AV29" t="str">
            <v>-</v>
          </cell>
          <cell r="AW29">
            <v>9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286</v>
          </cell>
          <cell r="BB29">
            <v>773</v>
          </cell>
          <cell r="BC29">
            <v>20.815138282387192</v>
          </cell>
          <cell r="BD29">
            <v>53.6</v>
          </cell>
          <cell r="BE29" t="str">
            <v>-</v>
          </cell>
          <cell r="BF29" t="str">
            <v>-</v>
          </cell>
          <cell r="BG29">
            <v>524069.61</v>
          </cell>
          <cell r="BH29">
            <v>434558</v>
          </cell>
          <cell r="BI29">
            <v>159317160</v>
          </cell>
          <cell r="BJ29">
            <v>376326852</v>
          </cell>
          <cell r="BK29">
            <v>155237604</v>
          </cell>
          <cell r="BL29" t="str">
            <v>-</v>
          </cell>
          <cell r="BM29">
            <v>4079556</v>
          </cell>
          <cell r="BN29" t="str">
            <v>-</v>
          </cell>
          <cell r="BO29">
            <v>125164291</v>
          </cell>
          <cell r="BP29" t="str">
            <v>-</v>
          </cell>
          <cell r="BQ29">
            <v>4079556</v>
          </cell>
          <cell r="BR29" t="str">
            <v>-</v>
          </cell>
          <cell r="BS29">
            <v>273</v>
          </cell>
          <cell r="BT29" t="str">
            <v>-</v>
          </cell>
          <cell r="BU29">
            <v>121084735</v>
          </cell>
          <cell r="BV29" t="str">
            <v>-</v>
          </cell>
          <cell r="BW29">
            <v>200</v>
          </cell>
          <cell r="BX29" t="str">
            <v>-</v>
          </cell>
          <cell r="BY29">
            <v>363</v>
          </cell>
          <cell r="BZ29" t="str">
            <v>-</v>
          </cell>
          <cell r="CA29">
            <v>30400029</v>
          </cell>
          <cell r="CB29" t="str">
            <v>-</v>
          </cell>
          <cell r="CC29">
            <v>575</v>
          </cell>
          <cell r="CD29" t="str">
            <v>-</v>
          </cell>
          <cell r="CE29">
            <v>460</v>
          </cell>
          <cell r="CF29" t="str">
            <v>-</v>
          </cell>
          <cell r="CG29">
            <v>0</v>
          </cell>
          <cell r="CH29" t="str">
            <v>-</v>
          </cell>
          <cell r="CI29">
            <v>143</v>
          </cell>
          <cell r="CJ29" t="str">
            <v>-</v>
          </cell>
          <cell r="CK29">
            <v>14</v>
          </cell>
          <cell r="CL29" t="str">
            <v>-</v>
          </cell>
          <cell r="CM29">
            <v>3752840</v>
          </cell>
          <cell r="CN29" t="str">
            <v>-</v>
          </cell>
          <cell r="CO29">
            <v>34152869</v>
          </cell>
          <cell r="CP29" t="str">
            <v>-</v>
          </cell>
          <cell r="CQ29">
            <v>0</v>
          </cell>
          <cell r="CR29" t="str">
            <v>-</v>
          </cell>
          <cell r="CS29">
            <v>-32</v>
          </cell>
          <cell r="CT29" t="str">
            <v>-</v>
          </cell>
          <cell r="CU29">
            <v>634</v>
          </cell>
          <cell r="CV29">
            <v>286</v>
          </cell>
          <cell r="CW29">
            <v>266</v>
          </cell>
          <cell r="CX29">
            <v>188</v>
          </cell>
          <cell r="CY29">
            <v>170</v>
          </cell>
          <cell r="CZ29">
            <v>110</v>
          </cell>
          <cell r="DA29">
            <v>71</v>
          </cell>
          <cell r="DB29">
            <v>46</v>
          </cell>
          <cell r="DC29">
            <v>72</v>
          </cell>
          <cell r="DD29">
            <v>51</v>
          </cell>
          <cell r="DE29">
            <v>38</v>
          </cell>
          <cell r="DF29">
            <v>37</v>
          </cell>
          <cell r="DG29">
            <v>181</v>
          </cell>
          <cell r="DH29">
            <v>134</v>
          </cell>
          <cell r="DI29">
            <v>5</v>
          </cell>
          <cell r="DJ29" t="str">
            <v>-</v>
          </cell>
          <cell r="DK29">
            <v>273</v>
          </cell>
          <cell r="DL29" t="str">
            <v>-</v>
          </cell>
          <cell r="DM29">
            <v>512</v>
          </cell>
          <cell r="DN29" t="str">
            <v>-</v>
          </cell>
          <cell r="DO29">
            <v>436</v>
          </cell>
          <cell r="DP29" t="str">
            <v>-</v>
          </cell>
          <cell r="DQ29">
            <v>0</v>
          </cell>
          <cell r="DR29" t="str">
            <v>-</v>
          </cell>
          <cell r="DS29">
            <v>139</v>
          </cell>
          <cell r="DT29" t="str">
            <v>-</v>
          </cell>
          <cell r="DU29">
            <v>14</v>
          </cell>
          <cell r="DV29" t="str">
            <v>-</v>
          </cell>
          <cell r="DW29">
            <v>0</v>
          </cell>
          <cell r="DX29" t="str">
            <v>-</v>
          </cell>
          <cell r="DY29">
            <v>6</v>
          </cell>
          <cell r="DZ29">
            <v>34</v>
          </cell>
          <cell r="EA29">
            <v>14</v>
          </cell>
          <cell r="EB29" t="str">
            <v>-</v>
          </cell>
          <cell r="EC29">
            <v>41.17647058823529</v>
          </cell>
          <cell r="ED29" t="str">
            <v>-</v>
          </cell>
          <cell r="EE29">
            <v>1</v>
          </cell>
          <cell r="EF29" t="str">
            <v>-</v>
          </cell>
          <cell r="EG29">
            <v>12</v>
          </cell>
        </row>
        <row r="30">
          <cell r="C30">
            <v>700000092</v>
          </cell>
          <cell r="D30" t="str">
            <v>SECTOR PALMA DE CERA JOHANNA</v>
          </cell>
          <cell r="E30">
            <v>2025</v>
          </cell>
          <cell r="F30">
            <v>202517</v>
          </cell>
          <cell r="G30">
            <v>1638</v>
          </cell>
          <cell r="H30">
            <v>1761</v>
          </cell>
          <cell r="I30">
            <v>745</v>
          </cell>
          <cell r="J30" t="str">
            <v>-</v>
          </cell>
          <cell r="K30">
            <v>-72</v>
          </cell>
          <cell r="L30">
            <v>6</v>
          </cell>
          <cell r="M30">
            <v>416</v>
          </cell>
          <cell r="N30">
            <v>1032</v>
          </cell>
          <cell r="O30">
            <v>0</v>
          </cell>
          <cell r="P30" t="str">
            <v>-</v>
          </cell>
          <cell r="Q30">
            <v>4</v>
          </cell>
          <cell r="R30" t="str">
            <v>-</v>
          </cell>
          <cell r="S30">
            <v>9</v>
          </cell>
          <cell r="T30" t="str">
            <v>-</v>
          </cell>
          <cell r="U30">
            <v>410</v>
          </cell>
          <cell r="V30" t="str">
            <v>-</v>
          </cell>
          <cell r="W30">
            <v>2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374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139</v>
          </cell>
          <cell r="AH30" t="str">
            <v>-</v>
          </cell>
          <cell r="AI30" t="str">
            <v>-</v>
          </cell>
          <cell r="AJ30" t="str">
            <v>-</v>
          </cell>
          <cell r="AK30">
            <v>42</v>
          </cell>
          <cell r="AL30" t="str">
            <v>-</v>
          </cell>
          <cell r="AM30">
            <v>25.396825396825395</v>
          </cell>
          <cell r="AN30">
            <v>60.1</v>
          </cell>
          <cell r="AO30">
            <v>97</v>
          </cell>
          <cell r="AP30" t="str">
            <v>-</v>
          </cell>
          <cell r="AQ30">
            <v>165</v>
          </cell>
          <cell r="AR30" t="str">
            <v>-</v>
          </cell>
          <cell r="AS30">
            <v>0</v>
          </cell>
          <cell r="AT30" t="str">
            <v>-</v>
          </cell>
          <cell r="AU30">
            <v>86</v>
          </cell>
          <cell r="AV30" t="str">
            <v>-</v>
          </cell>
          <cell r="AW30">
            <v>26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390</v>
          </cell>
          <cell r="BB30">
            <v>937</v>
          </cell>
          <cell r="BC30">
            <v>23.809523809523807</v>
          </cell>
          <cell r="BD30">
            <v>54.6</v>
          </cell>
          <cell r="BE30" t="str">
            <v>-</v>
          </cell>
          <cell r="BF30" t="str">
            <v>-</v>
          </cell>
          <cell r="BG30">
            <v>526512.48</v>
          </cell>
          <cell r="BH30">
            <v>467363</v>
          </cell>
          <cell r="BI30">
            <v>219029193.06</v>
          </cell>
          <cell r="BJ30">
            <v>482318304</v>
          </cell>
          <cell r="BK30">
            <v>214691363</v>
          </cell>
          <cell r="BL30" t="str">
            <v>-</v>
          </cell>
          <cell r="BM30">
            <v>4337830.0600000005</v>
          </cell>
          <cell r="BN30" t="str">
            <v>-</v>
          </cell>
          <cell r="BO30">
            <v>156831325.06</v>
          </cell>
          <cell r="BP30" t="str">
            <v>-</v>
          </cell>
          <cell r="BQ30">
            <v>4337830.0599999996</v>
          </cell>
          <cell r="BR30" t="str">
            <v>-</v>
          </cell>
          <cell r="BS30">
            <v>371</v>
          </cell>
          <cell r="BT30" t="str">
            <v>-</v>
          </cell>
          <cell r="BU30">
            <v>152493495</v>
          </cell>
          <cell r="BV30" t="str">
            <v>-</v>
          </cell>
          <cell r="BW30">
            <v>285</v>
          </cell>
          <cell r="BX30" t="str">
            <v>-</v>
          </cell>
          <cell r="BY30">
            <v>401</v>
          </cell>
          <cell r="BZ30" t="str">
            <v>-</v>
          </cell>
          <cell r="CA30">
            <v>55530141</v>
          </cell>
          <cell r="CB30" t="str">
            <v>-</v>
          </cell>
          <cell r="CC30">
            <v>668</v>
          </cell>
          <cell r="CD30" t="str">
            <v>-</v>
          </cell>
          <cell r="CE30">
            <v>556</v>
          </cell>
          <cell r="CF30" t="str">
            <v>-</v>
          </cell>
          <cell r="CG30">
            <v>0</v>
          </cell>
          <cell r="CH30" t="str">
            <v>-</v>
          </cell>
          <cell r="CI30">
            <v>169</v>
          </cell>
          <cell r="CJ30" t="str">
            <v>-</v>
          </cell>
          <cell r="CK30">
            <v>34</v>
          </cell>
          <cell r="CL30" t="str">
            <v>-</v>
          </cell>
          <cell r="CM30">
            <v>6667727</v>
          </cell>
          <cell r="CN30" t="str">
            <v>-</v>
          </cell>
          <cell r="CO30">
            <v>62197868</v>
          </cell>
          <cell r="CP30" t="str">
            <v>-</v>
          </cell>
          <cell r="CQ30">
            <v>0</v>
          </cell>
          <cell r="CR30" t="str">
            <v>-</v>
          </cell>
          <cell r="CS30">
            <v>-45</v>
          </cell>
          <cell r="CT30" t="str">
            <v>-</v>
          </cell>
          <cell r="CU30">
            <v>772</v>
          </cell>
          <cell r="CV30">
            <v>340</v>
          </cell>
          <cell r="CW30">
            <v>257</v>
          </cell>
          <cell r="CX30">
            <v>208</v>
          </cell>
          <cell r="CY30">
            <v>193</v>
          </cell>
          <cell r="CZ30">
            <v>129</v>
          </cell>
          <cell r="DA30">
            <v>87</v>
          </cell>
          <cell r="DB30">
            <v>59</v>
          </cell>
          <cell r="DC30">
            <v>50</v>
          </cell>
          <cell r="DD30">
            <v>37</v>
          </cell>
          <cell r="DE30">
            <v>53</v>
          </cell>
          <cell r="DF30">
            <v>49</v>
          </cell>
          <cell r="DG30">
            <v>190</v>
          </cell>
          <cell r="DH30">
            <v>145</v>
          </cell>
          <cell r="DI30">
            <v>7</v>
          </cell>
          <cell r="DJ30" t="str">
            <v>-</v>
          </cell>
          <cell r="DK30">
            <v>302</v>
          </cell>
          <cell r="DL30" t="str">
            <v>-</v>
          </cell>
          <cell r="DM30">
            <v>591</v>
          </cell>
          <cell r="DN30" t="str">
            <v>-</v>
          </cell>
          <cell r="DO30">
            <v>545</v>
          </cell>
          <cell r="DP30" t="str">
            <v>-</v>
          </cell>
          <cell r="DQ30">
            <v>0</v>
          </cell>
          <cell r="DR30" t="str">
            <v>-</v>
          </cell>
          <cell r="DS30">
            <v>167</v>
          </cell>
          <cell r="DT30" t="str">
            <v>-</v>
          </cell>
          <cell r="DU30">
            <v>33</v>
          </cell>
          <cell r="DV30" t="str">
            <v>-</v>
          </cell>
          <cell r="DW30">
            <v>0</v>
          </cell>
          <cell r="DX30" t="str">
            <v>-</v>
          </cell>
          <cell r="DY30">
            <v>9</v>
          </cell>
          <cell r="DZ30">
            <v>34</v>
          </cell>
          <cell r="EA30">
            <v>16</v>
          </cell>
          <cell r="EB30" t="str">
            <v>-</v>
          </cell>
          <cell r="EC30">
            <v>45.714285714285715</v>
          </cell>
          <cell r="ED30" t="str">
            <v>-</v>
          </cell>
          <cell r="EE30">
            <v>2</v>
          </cell>
          <cell r="EF30" t="str">
            <v>-</v>
          </cell>
          <cell r="EG30">
            <v>16</v>
          </cell>
        </row>
        <row r="31">
          <cell r="C31">
            <v>700000094</v>
          </cell>
          <cell r="D31" t="str">
            <v>SECTOR OCOBO ZAIRA</v>
          </cell>
          <cell r="E31">
            <v>2025</v>
          </cell>
          <cell r="F31">
            <v>202517</v>
          </cell>
          <cell r="G31">
            <v>1384</v>
          </cell>
          <cell r="H31">
            <v>1536</v>
          </cell>
          <cell r="I31">
            <v>602</v>
          </cell>
          <cell r="J31" t="str">
            <v>-</v>
          </cell>
          <cell r="K31">
            <v>-93</v>
          </cell>
          <cell r="L31">
            <v>6</v>
          </cell>
          <cell r="M31">
            <v>325</v>
          </cell>
          <cell r="N31">
            <v>891</v>
          </cell>
          <cell r="O31">
            <v>0</v>
          </cell>
          <cell r="P31" t="str">
            <v>-</v>
          </cell>
          <cell r="Q31">
            <v>3</v>
          </cell>
          <cell r="R31" t="str">
            <v>-</v>
          </cell>
          <cell r="S31">
            <v>10</v>
          </cell>
          <cell r="T31" t="str">
            <v>-</v>
          </cell>
          <cell r="U31">
            <v>320</v>
          </cell>
          <cell r="V31" t="str">
            <v>-</v>
          </cell>
          <cell r="W31">
            <v>2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287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115</v>
          </cell>
          <cell r="AH31" t="str">
            <v>-</v>
          </cell>
          <cell r="AI31" t="str">
            <v>-</v>
          </cell>
          <cell r="AJ31" t="str">
            <v>-</v>
          </cell>
          <cell r="AK31">
            <v>38</v>
          </cell>
          <cell r="AL31" t="str">
            <v>-</v>
          </cell>
          <cell r="AM31">
            <v>23.482658959537574</v>
          </cell>
          <cell r="AN31">
            <v>60.1</v>
          </cell>
          <cell r="AO31">
            <v>77</v>
          </cell>
          <cell r="AP31" t="str">
            <v>-</v>
          </cell>
          <cell r="AQ31">
            <v>106</v>
          </cell>
          <cell r="AR31" t="str">
            <v>-</v>
          </cell>
          <cell r="AS31">
            <v>0</v>
          </cell>
          <cell r="AT31" t="str">
            <v>-</v>
          </cell>
          <cell r="AU31">
            <v>82</v>
          </cell>
          <cell r="AV31" t="str">
            <v>-</v>
          </cell>
          <cell r="AW31">
            <v>22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301</v>
          </cell>
          <cell r="BB31">
            <v>788</v>
          </cell>
          <cell r="BC31">
            <v>21.7485549132948</v>
          </cell>
          <cell r="BD31">
            <v>53.1</v>
          </cell>
          <cell r="BE31" t="str">
            <v>-</v>
          </cell>
          <cell r="BF31" t="str">
            <v>-</v>
          </cell>
          <cell r="BG31">
            <v>561217.54</v>
          </cell>
          <cell r="BH31">
            <v>472461</v>
          </cell>
          <cell r="BI31">
            <v>182395698.99000001</v>
          </cell>
          <cell r="BJ31">
            <v>420963127</v>
          </cell>
          <cell r="BK31">
            <v>180377551</v>
          </cell>
          <cell r="BL31" t="str">
            <v>-</v>
          </cell>
          <cell r="BM31">
            <v>2018147.99</v>
          </cell>
          <cell r="BN31" t="str">
            <v>-</v>
          </cell>
          <cell r="BO31">
            <v>142274382.99000001</v>
          </cell>
          <cell r="BP31" t="str">
            <v>-</v>
          </cell>
          <cell r="BQ31">
            <v>2018147.99</v>
          </cell>
          <cell r="BR31" t="str">
            <v>-</v>
          </cell>
          <cell r="BS31">
            <v>298</v>
          </cell>
          <cell r="BT31" t="str">
            <v>-</v>
          </cell>
          <cell r="BU31">
            <v>140256235</v>
          </cell>
          <cell r="BV31" t="str">
            <v>-</v>
          </cell>
          <cell r="BW31">
            <v>196</v>
          </cell>
          <cell r="BX31" t="str">
            <v>-</v>
          </cell>
          <cell r="BY31">
            <v>412</v>
          </cell>
          <cell r="BZ31" t="str">
            <v>-</v>
          </cell>
          <cell r="CA31">
            <v>34966200</v>
          </cell>
          <cell r="CB31" t="str">
            <v>-</v>
          </cell>
          <cell r="CC31">
            <v>583</v>
          </cell>
          <cell r="CD31" t="str">
            <v>-</v>
          </cell>
          <cell r="CE31">
            <v>432</v>
          </cell>
          <cell r="CF31" t="str">
            <v>-</v>
          </cell>
          <cell r="CG31">
            <v>0</v>
          </cell>
          <cell r="CH31" t="str">
            <v>-</v>
          </cell>
          <cell r="CI31">
            <v>163</v>
          </cell>
          <cell r="CJ31" t="str">
            <v>-</v>
          </cell>
          <cell r="CK31">
            <v>32</v>
          </cell>
          <cell r="CL31" t="str">
            <v>-</v>
          </cell>
          <cell r="CM31">
            <v>5155116</v>
          </cell>
          <cell r="CN31" t="str">
            <v>-</v>
          </cell>
          <cell r="CO31">
            <v>40121316</v>
          </cell>
          <cell r="CP31" t="str">
            <v>-</v>
          </cell>
          <cell r="CQ31">
            <v>0</v>
          </cell>
          <cell r="CR31" t="str">
            <v>-</v>
          </cell>
          <cell r="CS31">
            <v>-47</v>
          </cell>
          <cell r="CT31" t="str">
            <v>-</v>
          </cell>
          <cell r="CU31">
            <v>687</v>
          </cell>
          <cell r="CV31">
            <v>307</v>
          </cell>
          <cell r="CW31">
            <v>242</v>
          </cell>
          <cell r="CX31">
            <v>174</v>
          </cell>
          <cell r="CY31">
            <v>130</v>
          </cell>
          <cell r="CZ31">
            <v>91</v>
          </cell>
          <cell r="DA31">
            <v>106</v>
          </cell>
          <cell r="DB31">
            <v>74</v>
          </cell>
          <cell r="DC31">
            <v>76</v>
          </cell>
          <cell r="DD31">
            <v>60</v>
          </cell>
          <cell r="DE31">
            <v>56</v>
          </cell>
          <cell r="DF31">
            <v>49</v>
          </cell>
          <cell r="DG31">
            <v>238</v>
          </cell>
          <cell r="DH31">
            <v>183</v>
          </cell>
          <cell r="DI31">
            <v>6</v>
          </cell>
          <cell r="DJ31" t="str">
            <v>-</v>
          </cell>
          <cell r="DK31">
            <v>283</v>
          </cell>
          <cell r="DL31" t="str">
            <v>-</v>
          </cell>
          <cell r="DM31">
            <v>499</v>
          </cell>
          <cell r="DN31" t="str">
            <v>-</v>
          </cell>
          <cell r="DO31">
            <v>408</v>
          </cell>
          <cell r="DP31" t="str">
            <v>-</v>
          </cell>
          <cell r="DQ31">
            <v>0</v>
          </cell>
          <cell r="DR31" t="str">
            <v>-</v>
          </cell>
          <cell r="DS31">
            <v>162</v>
          </cell>
          <cell r="DT31" t="str">
            <v>-</v>
          </cell>
          <cell r="DU31">
            <v>32</v>
          </cell>
          <cell r="DV31" t="str">
            <v>-</v>
          </cell>
          <cell r="DW31">
            <v>0</v>
          </cell>
          <cell r="DX31" t="str">
            <v>-</v>
          </cell>
          <cell r="DY31">
            <v>10</v>
          </cell>
          <cell r="DZ31">
            <v>34</v>
          </cell>
          <cell r="EA31">
            <v>8</v>
          </cell>
          <cell r="EB31" t="str">
            <v>-</v>
          </cell>
          <cell r="EC31">
            <v>33.333333333333329</v>
          </cell>
          <cell r="ED31" t="str">
            <v>-</v>
          </cell>
          <cell r="EE31">
            <v>4</v>
          </cell>
          <cell r="EF31" t="str">
            <v>-</v>
          </cell>
          <cell r="EG31">
            <v>14</v>
          </cell>
        </row>
        <row r="32">
          <cell r="C32">
            <v>700000095</v>
          </cell>
          <cell r="D32" t="str">
            <v>SECTOR PIANGUITA KAROL</v>
          </cell>
          <cell r="E32">
            <v>2025</v>
          </cell>
          <cell r="F32">
            <v>202517</v>
          </cell>
          <cell r="G32">
            <v>1387</v>
          </cell>
          <cell r="H32">
            <v>1800</v>
          </cell>
          <cell r="I32">
            <v>541</v>
          </cell>
          <cell r="J32" t="str">
            <v>-</v>
          </cell>
          <cell r="K32">
            <v>-108</v>
          </cell>
          <cell r="L32">
            <v>5</v>
          </cell>
          <cell r="M32">
            <v>166</v>
          </cell>
          <cell r="N32">
            <v>887</v>
          </cell>
          <cell r="O32">
            <v>0</v>
          </cell>
          <cell r="P32" t="str">
            <v>-</v>
          </cell>
          <cell r="Q32">
            <v>1</v>
          </cell>
          <cell r="R32" t="str">
            <v>-</v>
          </cell>
          <cell r="S32">
            <v>2</v>
          </cell>
          <cell r="T32" t="str">
            <v>-</v>
          </cell>
          <cell r="U32">
            <v>165</v>
          </cell>
          <cell r="V32" t="str">
            <v>-</v>
          </cell>
          <cell r="W32">
            <v>0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145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61</v>
          </cell>
          <cell r="AH32" t="str">
            <v>-</v>
          </cell>
          <cell r="AI32" t="str">
            <v>-</v>
          </cell>
          <cell r="AJ32" t="str">
            <v>-</v>
          </cell>
          <cell r="AK32">
            <v>21</v>
          </cell>
          <cell r="AL32" t="str">
            <v>-</v>
          </cell>
          <cell r="AM32">
            <v>11.968276856524874</v>
          </cell>
          <cell r="AN32">
            <v>59</v>
          </cell>
          <cell r="AO32">
            <v>40</v>
          </cell>
          <cell r="AP32" t="str">
            <v>-</v>
          </cell>
          <cell r="AQ32">
            <v>64</v>
          </cell>
          <cell r="AR32" t="str">
            <v>-</v>
          </cell>
          <cell r="AS32">
            <v>0</v>
          </cell>
          <cell r="AT32" t="str">
            <v>-</v>
          </cell>
          <cell r="AU32">
            <v>32</v>
          </cell>
          <cell r="AV32" t="str">
            <v>-</v>
          </cell>
          <cell r="AW32">
            <v>9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148</v>
          </cell>
          <cell r="BB32">
            <v>751</v>
          </cell>
          <cell r="BC32">
            <v>10.670511896178802</v>
          </cell>
          <cell r="BD32">
            <v>50</v>
          </cell>
          <cell r="BE32" t="str">
            <v>-</v>
          </cell>
          <cell r="BF32" t="str">
            <v>-</v>
          </cell>
          <cell r="BG32">
            <v>500083.4</v>
          </cell>
          <cell r="BH32">
            <v>436279</v>
          </cell>
          <cell r="BI32">
            <v>83013844</v>
          </cell>
          <cell r="BJ32">
            <v>386979884</v>
          </cell>
          <cell r="BK32">
            <v>82837369</v>
          </cell>
          <cell r="BL32" t="str">
            <v>-</v>
          </cell>
          <cell r="BM32">
            <v>176475</v>
          </cell>
          <cell r="BN32" t="str">
            <v>-</v>
          </cell>
          <cell r="BO32">
            <v>60881512</v>
          </cell>
          <cell r="BP32" t="str">
            <v>-</v>
          </cell>
          <cell r="BQ32">
            <v>176475</v>
          </cell>
          <cell r="BR32" t="str">
            <v>-</v>
          </cell>
          <cell r="BS32">
            <v>138</v>
          </cell>
          <cell r="BT32" t="str">
            <v>-</v>
          </cell>
          <cell r="BU32">
            <v>60705037</v>
          </cell>
          <cell r="BV32" t="str">
            <v>-</v>
          </cell>
          <cell r="BW32">
            <v>106</v>
          </cell>
          <cell r="BX32" t="str">
            <v>-</v>
          </cell>
          <cell r="BY32">
            <v>465</v>
          </cell>
          <cell r="BZ32" t="str">
            <v>-</v>
          </cell>
          <cell r="CA32">
            <v>19273563</v>
          </cell>
          <cell r="CB32" t="str">
            <v>-</v>
          </cell>
          <cell r="CC32">
            <v>681</v>
          </cell>
          <cell r="CD32" t="str">
            <v>-</v>
          </cell>
          <cell r="CE32">
            <v>458</v>
          </cell>
          <cell r="CF32" t="str">
            <v>-</v>
          </cell>
          <cell r="CG32">
            <v>0</v>
          </cell>
          <cell r="CH32" t="str">
            <v>-</v>
          </cell>
          <cell r="CI32">
            <v>116</v>
          </cell>
          <cell r="CJ32" t="str">
            <v>-</v>
          </cell>
          <cell r="CK32">
            <v>16</v>
          </cell>
          <cell r="CL32" t="str">
            <v>-</v>
          </cell>
          <cell r="CM32">
            <v>2858769</v>
          </cell>
          <cell r="CN32" t="str">
            <v>-</v>
          </cell>
          <cell r="CO32">
            <v>22132332</v>
          </cell>
          <cell r="CP32" t="str">
            <v>-</v>
          </cell>
          <cell r="CQ32">
            <v>0</v>
          </cell>
          <cell r="CR32" t="str">
            <v>-</v>
          </cell>
          <cell r="CS32">
            <v>-82</v>
          </cell>
          <cell r="CT32" t="str">
            <v>-</v>
          </cell>
          <cell r="CU32">
            <v>736</v>
          </cell>
          <cell r="CV32">
            <v>305</v>
          </cell>
          <cell r="CW32">
            <v>289</v>
          </cell>
          <cell r="CX32">
            <v>189</v>
          </cell>
          <cell r="CY32">
            <v>196</v>
          </cell>
          <cell r="CZ32">
            <v>127</v>
          </cell>
          <cell r="DA32">
            <v>117</v>
          </cell>
          <cell r="DB32">
            <v>79</v>
          </cell>
          <cell r="DC32">
            <v>146</v>
          </cell>
          <cell r="DD32">
            <v>116</v>
          </cell>
          <cell r="DE32">
            <v>86</v>
          </cell>
          <cell r="DF32">
            <v>75</v>
          </cell>
          <cell r="DG32">
            <v>349</v>
          </cell>
          <cell r="DH32">
            <v>270</v>
          </cell>
          <cell r="DI32">
            <v>2</v>
          </cell>
          <cell r="DJ32" t="str">
            <v>-</v>
          </cell>
          <cell r="DK32">
            <v>326</v>
          </cell>
          <cell r="DL32" t="str">
            <v>-</v>
          </cell>
          <cell r="DM32">
            <v>520</v>
          </cell>
          <cell r="DN32" t="str">
            <v>-</v>
          </cell>
          <cell r="DO32">
            <v>419</v>
          </cell>
          <cell r="DP32" t="str">
            <v>-</v>
          </cell>
          <cell r="DQ32">
            <v>0</v>
          </cell>
          <cell r="DR32" t="str">
            <v>-</v>
          </cell>
          <cell r="DS32">
            <v>106</v>
          </cell>
          <cell r="DT32" t="str">
            <v>-</v>
          </cell>
          <cell r="DU32">
            <v>16</v>
          </cell>
          <cell r="DV32" t="str">
            <v>-</v>
          </cell>
          <cell r="DW32">
            <v>0</v>
          </cell>
          <cell r="DX32" t="str">
            <v>-</v>
          </cell>
          <cell r="DY32">
            <v>4</v>
          </cell>
          <cell r="DZ32">
            <v>43</v>
          </cell>
          <cell r="EA32">
            <v>14</v>
          </cell>
          <cell r="EB32" t="str">
            <v>-</v>
          </cell>
          <cell r="EC32">
            <v>41.17647058823529</v>
          </cell>
          <cell r="ED32" t="str">
            <v>-</v>
          </cell>
          <cell r="EE32">
            <v>2</v>
          </cell>
          <cell r="EF32" t="str">
            <v>-</v>
          </cell>
          <cell r="EG32">
            <v>14</v>
          </cell>
        </row>
        <row r="33">
          <cell r="C33">
            <v>700000097</v>
          </cell>
          <cell r="D33" t="str">
            <v>SECTOR CAÑA DE AZUCAR REINA</v>
          </cell>
          <cell r="E33">
            <v>2025</v>
          </cell>
          <cell r="F33">
            <v>202517</v>
          </cell>
          <cell r="G33">
            <v>2719</v>
          </cell>
          <cell r="H33">
            <v>2842</v>
          </cell>
          <cell r="I33">
            <v>1161</v>
          </cell>
          <cell r="J33" t="str">
            <v>-</v>
          </cell>
          <cell r="K33">
            <v>-83</v>
          </cell>
          <cell r="L33">
            <v>6</v>
          </cell>
          <cell r="M33">
            <v>474</v>
          </cell>
          <cell r="N33">
            <v>1692</v>
          </cell>
          <cell r="O33">
            <v>0</v>
          </cell>
          <cell r="P33" t="str">
            <v>-</v>
          </cell>
          <cell r="Q33">
            <v>4</v>
          </cell>
          <cell r="R33" t="str">
            <v>-</v>
          </cell>
          <cell r="S33">
            <v>6</v>
          </cell>
          <cell r="T33" t="str">
            <v>-</v>
          </cell>
          <cell r="U33">
            <v>468</v>
          </cell>
          <cell r="V33" t="str">
            <v>-</v>
          </cell>
          <cell r="W33">
            <v>2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411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191</v>
          </cell>
          <cell r="AH33" t="str">
            <v>-</v>
          </cell>
          <cell r="AI33" t="str">
            <v>-</v>
          </cell>
          <cell r="AJ33" t="str">
            <v>-</v>
          </cell>
          <cell r="AK33">
            <v>64</v>
          </cell>
          <cell r="AL33" t="str">
            <v>-</v>
          </cell>
          <cell r="AM33">
            <v>17.432879735196764</v>
          </cell>
          <cell r="AN33">
            <v>60.1</v>
          </cell>
          <cell r="AO33">
            <v>127</v>
          </cell>
          <cell r="AP33" t="str">
            <v>-</v>
          </cell>
          <cell r="AQ33">
            <v>172</v>
          </cell>
          <cell r="AR33" t="str">
            <v>-</v>
          </cell>
          <cell r="AS33">
            <v>0</v>
          </cell>
          <cell r="AT33" t="str">
            <v>-</v>
          </cell>
          <cell r="AU33">
            <v>87</v>
          </cell>
          <cell r="AV33" t="str">
            <v>-</v>
          </cell>
          <cell r="AW33">
            <v>25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421</v>
          </cell>
          <cell r="BB33">
            <v>1476</v>
          </cell>
          <cell r="BC33">
            <v>15.483633688856196</v>
          </cell>
          <cell r="BD33">
            <v>52.4</v>
          </cell>
          <cell r="BE33" t="str">
            <v>-</v>
          </cell>
          <cell r="BF33" t="str">
            <v>-</v>
          </cell>
          <cell r="BG33">
            <v>450650.3</v>
          </cell>
          <cell r="BH33">
            <v>445655</v>
          </cell>
          <cell r="BI33">
            <v>213608243.5</v>
          </cell>
          <cell r="BJ33">
            <v>754048606</v>
          </cell>
          <cell r="BK33">
            <v>212226002</v>
          </cell>
          <cell r="BL33" t="str">
            <v>-</v>
          </cell>
          <cell r="BM33">
            <v>1382241.5</v>
          </cell>
          <cell r="BN33" t="str">
            <v>-</v>
          </cell>
          <cell r="BO33">
            <v>151740677.5</v>
          </cell>
          <cell r="BP33" t="str">
            <v>-</v>
          </cell>
          <cell r="BQ33">
            <v>1382241.5</v>
          </cell>
          <cell r="BR33" t="str">
            <v>-</v>
          </cell>
          <cell r="BS33">
            <v>381</v>
          </cell>
          <cell r="BT33" t="str">
            <v>-</v>
          </cell>
          <cell r="BU33">
            <v>150358436</v>
          </cell>
          <cell r="BV33" t="str">
            <v>-</v>
          </cell>
          <cell r="BW33">
            <v>276</v>
          </cell>
          <cell r="BX33" t="str">
            <v>-</v>
          </cell>
          <cell r="BY33">
            <v>860</v>
          </cell>
          <cell r="BZ33" t="str">
            <v>-</v>
          </cell>
          <cell r="CA33">
            <v>55699546</v>
          </cell>
          <cell r="CB33" t="str">
            <v>-</v>
          </cell>
          <cell r="CC33">
            <v>1107</v>
          </cell>
          <cell r="CD33" t="str">
            <v>-</v>
          </cell>
          <cell r="CE33">
            <v>886</v>
          </cell>
          <cell r="CF33" t="str">
            <v>-</v>
          </cell>
          <cell r="CG33">
            <v>0</v>
          </cell>
          <cell r="CH33" t="str">
            <v>-</v>
          </cell>
          <cell r="CI33">
            <v>287</v>
          </cell>
          <cell r="CJ33" t="str">
            <v>-</v>
          </cell>
          <cell r="CK33">
            <v>45</v>
          </cell>
          <cell r="CL33" t="str">
            <v>-</v>
          </cell>
          <cell r="CM33">
            <v>5688465</v>
          </cell>
          <cell r="CN33" t="str">
            <v>-</v>
          </cell>
          <cell r="CO33">
            <v>61388011</v>
          </cell>
          <cell r="CP33" t="str">
            <v>-</v>
          </cell>
          <cell r="CQ33">
            <v>0</v>
          </cell>
          <cell r="CR33" t="str">
            <v>-</v>
          </cell>
          <cell r="CS33">
            <v>-104</v>
          </cell>
          <cell r="CT33" t="str">
            <v>-</v>
          </cell>
          <cell r="CU33">
            <v>1311</v>
          </cell>
          <cell r="CV33">
            <v>515</v>
          </cell>
          <cell r="CW33">
            <v>598</v>
          </cell>
          <cell r="CX33">
            <v>447</v>
          </cell>
          <cell r="CY33">
            <v>336</v>
          </cell>
          <cell r="CZ33">
            <v>237</v>
          </cell>
          <cell r="DA33">
            <v>122</v>
          </cell>
          <cell r="DB33">
            <v>91</v>
          </cell>
          <cell r="DC33">
            <v>233</v>
          </cell>
          <cell r="DD33">
            <v>197</v>
          </cell>
          <cell r="DE33">
            <v>112</v>
          </cell>
          <cell r="DF33">
            <v>102</v>
          </cell>
          <cell r="DG33">
            <v>467</v>
          </cell>
          <cell r="DH33">
            <v>390</v>
          </cell>
          <cell r="DI33">
            <v>12</v>
          </cell>
          <cell r="DJ33" t="str">
            <v>-</v>
          </cell>
          <cell r="DK33">
            <v>614</v>
          </cell>
          <cell r="DL33" t="str">
            <v>-</v>
          </cell>
          <cell r="DM33">
            <v>943</v>
          </cell>
          <cell r="DN33" t="str">
            <v>-</v>
          </cell>
          <cell r="DO33">
            <v>837</v>
          </cell>
          <cell r="DP33" t="str">
            <v>-</v>
          </cell>
          <cell r="DQ33">
            <v>0</v>
          </cell>
          <cell r="DR33" t="str">
            <v>-</v>
          </cell>
          <cell r="DS33">
            <v>279</v>
          </cell>
          <cell r="DT33" t="str">
            <v>-</v>
          </cell>
          <cell r="DU33">
            <v>45</v>
          </cell>
          <cell r="DV33" t="str">
            <v>-</v>
          </cell>
          <cell r="DW33">
            <v>0</v>
          </cell>
          <cell r="DX33" t="str">
            <v>-</v>
          </cell>
          <cell r="DY33">
            <v>16</v>
          </cell>
          <cell r="DZ33">
            <v>100</v>
          </cell>
          <cell r="EA33">
            <v>48</v>
          </cell>
          <cell r="EB33" t="str">
            <v>-</v>
          </cell>
          <cell r="EC33">
            <v>36.090225563909769</v>
          </cell>
          <cell r="ED33" t="str">
            <v>-</v>
          </cell>
          <cell r="EE33">
            <v>4</v>
          </cell>
          <cell r="EF33" t="str">
            <v>-</v>
          </cell>
          <cell r="EG33">
            <v>37</v>
          </cell>
        </row>
        <row r="34">
          <cell r="C34">
            <v>700000098</v>
          </cell>
          <cell r="D34" t="str">
            <v>SECTOR MOSAICO JULIETH</v>
          </cell>
          <cell r="E34">
            <v>2025</v>
          </cell>
          <cell r="F34">
            <v>202517</v>
          </cell>
          <cell r="G34">
            <v>1045</v>
          </cell>
          <cell r="H34">
            <v>1119</v>
          </cell>
          <cell r="I34">
            <v>466</v>
          </cell>
          <cell r="J34" t="str">
            <v>-</v>
          </cell>
          <cell r="K34">
            <v>-10</v>
          </cell>
          <cell r="L34">
            <v>7</v>
          </cell>
          <cell r="M34">
            <v>561</v>
          </cell>
          <cell r="N34">
            <v>650</v>
          </cell>
          <cell r="O34">
            <v>0</v>
          </cell>
          <cell r="P34" t="str">
            <v>-</v>
          </cell>
          <cell r="Q34">
            <v>1</v>
          </cell>
          <cell r="R34" t="str">
            <v>-</v>
          </cell>
          <cell r="S34">
            <v>5</v>
          </cell>
          <cell r="T34" t="str">
            <v>-</v>
          </cell>
          <cell r="U34">
            <v>556</v>
          </cell>
          <cell r="V34" t="str">
            <v>-</v>
          </cell>
          <cell r="W34">
            <v>4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467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227</v>
          </cell>
          <cell r="AH34" t="str">
            <v>-</v>
          </cell>
          <cell r="AI34" t="str">
            <v>-</v>
          </cell>
          <cell r="AJ34" t="str">
            <v>-</v>
          </cell>
          <cell r="AK34">
            <v>94</v>
          </cell>
          <cell r="AL34" t="str">
            <v>-</v>
          </cell>
          <cell r="AM34">
            <v>53.684210526315788</v>
          </cell>
          <cell r="AN34">
            <v>61.2</v>
          </cell>
          <cell r="AO34">
            <v>133</v>
          </cell>
          <cell r="AP34" t="str">
            <v>-</v>
          </cell>
          <cell r="AQ34">
            <v>199</v>
          </cell>
          <cell r="AR34" t="str">
            <v>-</v>
          </cell>
          <cell r="AS34">
            <v>0</v>
          </cell>
          <cell r="AT34" t="str">
            <v>-</v>
          </cell>
          <cell r="AU34">
            <v>121</v>
          </cell>
          <cell r="AV34" t="str">
            <v>-</v>
          </cell>
          <cell r="AW34">
            <v>14</v>
          </cell>
          <cell r="AX34" t="str">
            <v>-</v>
          </cell>
          <cell r="AY34" t="str">
            <v>-</v>
          </cell>
          <cell r="AZ34" t="str">
            <v>-</v>
          </cell>
          <cell r="BA34">
            <v>505</v>
          </cell>
          <cell r="BB34">
            <v>583</v>
          </cell>
          <cell r="BC34">
            <v>48.325358851674643</v>
          </cell>
          <cell r="BD34">
            <v>54.9</v>
          </cell>
          <cell r="BE34" t="str">
            <v>-</v>
          </cell>
          <cell r="BF34" t="str">
            <v>-</v>
          </cell>
          <cell r="BG34">
            <v>523996.79</v>
          </cell>
          <cell r="BH34">
            <v>502563</v>
          </cell>
          <cell r="BI34">
            <v>293962200.99000001</v>
          </cell>
          <cell r="BJ34">
            <v>326666095</v>
          </cell>
          <cell r="BK34">
            <v>290302977</v>
          </cell>
          <cell r="BL34" t="str">
            <v>-</v>
          </cell>
          <cell r="BM34">
            <v>3659223.9899999998</v>
          </cell>
          <cell r="BN34" t="str">
            <v>-</v>
          </cell>
          <cell r="BO34">
            <v>249849007.98999998</v>
          </cell>
          <cell r="BP34" t="str">
            <v>-</v>
          </cell>
          <cell r="BQ34">
            <v>3659223.9899999998</v>
          </cell>
          <cell r="BR34" t="str">
            <v>-</v>
          </cell>
          <cell r="BS34">
            <v>541</v>
          </cell>
          <cell r="BT34" t="str">
            <v>-</v>
          </cell>
          <cell r="BU34">
            <v>246189784</v>
          </cell>
          <cell r="BV34" t="str">
            <v>-</v>
          </cell>
          <cell r="BW34">
            <v>324</v>
          </cell>
          <cell r="BX34" t="str">
            <v>-</v>
          </cell>
          <cell r="BY34">
            <v>319</v>
          </cell>
          <cell r="BZ34" t="str">
            <v>-</v>
          </cell>
          <cell r="CA34">
            <v>35796941</v>
          </cell>
          <cell r="CB34" t="str">
            <v>-</v>
          </cell>
          <cell r="CC34">
            <v>372</v>
          </cell>
          <cell r="CD34" t="str">
            <v>-</v>
          </cell>
          <cell r="CE34">
            <v>325</v>
          </cell>
          <cell r="CF34" t="str">
            <v>-</v>
          </cell>
          <cell r="CG34">
            <v>0</v>
          </cell>
          <cell r="CH34" t="str">
            <v>-</v>
          </cell>
          <cell r="CI34">
            <v>142</v>
          </cell>
          <cell r="CJ34" t="str">
            <v>-</v>
          </cell>
          <cell r="CK34">
            <v>15</v>
          </cell>
          <cell r="CL34" t="str">
            <v>-</v>
          </cell>
          <cell r="CM34">
            <v>8316252</v>
          </cell>
          <cell r="CN34" t="str">
            <v>-</v>
          </cell>
          <cell r="CO34">
            <v>44113193</v>
          </cell>
          <cell r="CP34" t="str">
            <v>-</v>
          </cell>
          <cell r="CQ34">
            <v>0</v>
          </cell>
          <cell r="CR34" t="str">
            <v>-</v>
          </cell>
          <cell r="CS34">
            <v>-15</v>
          </cell>
          <cell r="CT34" t="str">
            <v>-</v>
          </cell>
          <cell r="CU34">
            <v>261</v>
          </cell>
          <cell r="CV34">
            <v>205</v>
          </cell>
          <cell r="CW34">
            <v>145</v>
          </cell>
          <cell r="CX34">
            <v>128</v>
          </cell>
          <cell r="CY34">
            <v>78</v>
          </cell>
          <cell r="CZ34">
            <v>73</v>
          </cell>
          <cell r="DA34">
            <v>48</v>
          </cell>
          <cell r="DB34">
            <v>44</v>
          </cell>
          <cell r="DC34">
            <v>43</v>
          </cell>
          <cell r="DD34">
            <v>43</v>
          </cell>
          <cell r="DE34">
            <v>37</v>
          </cell>
          <cell r="DF34">
            <v>35</v>
          </cell>
          <cell r="DG34">
            <v>128</v>
          </cell>
          <cell r="DH34">
            <v>122</v>
          </cell>
          <cell r="DI34">
            <v>19</v>
          </cell>
          <cell r="DJ34" t="str">
            <v>-</v>
          </cell>
          <cell r="DK34">
            <v>249</v>
          </cell>
          <cell r="DL34" t="str">
            <v>-</v>
          </cell>
          <cell r="DM34">
            <v>330</v>
          </cell>
          <cell r="DN34" t="str">
            <v>-</v>
          </cell>
          <cell r="DO34">
            <v>310</v>
          </cell>
          <cell r="DP34" t="str">
            <v>-</v>
          </cell>
          <cell r="DQ34">
            <v>0</v>
          </cell>
          <cell r="DR34" t="str">
            <v>-</v>
          </cell>
          <cell r="DS34">
            <v>141</v>
          </cell>
          <cell r="DT34" t="str">
            <v>-</v>
          </cell>
          <cell r="DU34">
            <v>15</v>
          </cell>
          <cell r="DV34" t="str">
            <v>-</v>
          </cell>
          <cell r="DW34">
            <v>0</v>
          </cell>
          <cell r="DX34" t="str">
            <v>-</v>
          </cell>
          <cell r="DY34">
            <v>23</v>
          </cell>
          <cell r="DZ34">
            <v>27</v>
          </cell>
          <cell r="EA34">
            <v>11</v>
          </cell>
          <cell r="EB34" t="str">
            <v>-</v>
          </cell>
          <cell r="EC34">
            <v>36.666666666666664</v>
          </cell>
          <cell r="ED34" t="str">
            <v>-</v>
          </cell>
          <cell r="EE34">
            <v>4</v>
          </cell>
          <cell r="EF34" t="str">
            <v>-</v>
          </cell>
          <cell r="EG34">
            <v>33</v>
          </cell>
        </row>
        <row r="35">
          <cell r="C35">
            <v>700000099</v>
          </cell>
          <cell r="D35" t="str">
            <v>SECTOR HICHA ANGELA</v>
          </cell>
          <cell r="E35">
            <v>2025</v>
          </cell>
          <cell r="F35">
            <v>202517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 t="str">
            <v>-</v>
          </cell>
          <cell r="EB35" t="str">
            <v>-</v>
          </cell>
          <cell r="EC35" t="str">
            <v>-</v>
          </cell>
          <cell r="ED35" t="str">
            <v>-</v>
          </cell>
          <cell r="EE35" t="str">
            <v>-</v>
          </cell>
          <cell r="EF35" t="str">
            <v>-</v>
          </cell>
          <cell r="EG35" t="str">
            <v>-</v>
          </cell>
        </row>
        <row r="36">
          <cell r="C36">
            <v>700000104</v>
          </cell>
          <cell r="D36" t="str">
            <v>SECTOR OLIVO PAULA</v>
          </cell>
          <cell r="E36">
            <v>2025</v>
          </cell>
          <cell r="F36">
            <v>202517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  <cell r="BC36" t="str">
            <v>-</v>
          </cell>
          <cell r="BD36" t="str">
            <v>-</v>
          </cell>
          <cell r="BE36" t="str">
            <v>-</v>
          </cell>
          <cell r="BF36" t="str">
            <v>-</v>
          </cell>
          <cell r="BG36" t="str">
            <v>-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 t="str">
            <v>-</v>
          </cell>
          <cell r="BO36" t="str">
            <v>-</v>
          </cell>
          <cell r="BP36" t="str">
            <v>-</v>
          </cell>
          <cell r="BQ36" t="str">
            <v>-</v>
          </cell>
          <cell r="BR36" t="str">
            <v>-</v>
          </cell>
          <cell r="BS36" t="str">
            <v>-</v>
          </cell>
          <cell r="BT36" t="str">
            <v>-</v>
          </cell>
          <cell r="BU36" t="str">
            <v>-</v>
          </cell>
          <cell r="BV36" t="str">
            <v>-</v>
          </cell>
          <cell r="BW36" t="str">
            <v>-</v>
          </cell>
          <cell r="BX36" t="str">
            <v>-</v>
          </cell>
          <cell r="BY36" t="str">
            <v>-</v>
          </cell>
          <cell r="BZ36" t="str">
            <v>-</v>
          </cell>
          <cell r="CA36" t="str">
            <v>-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 t="str">
            <v>-</v>
          </cell>
          <cell r="CS36" t="str">
            <v>-</v>
          </cell>
          <cell r="CT36" t="str">
            <v>-</v>
          </cell>
          <cell r="CU36" t="str">
            <v>-</v>
          </cell>
          <cell r="CV36" t="str">
            <v>-</v>
          </cell>
          <cell r="CW36" t="str">
            <v>-</v>
          </cell>
          <cell r="CX36" t="str">
            <v>-</v>
          </cell>
          <cell r="CY36" t="str">
            <v>-</v>
          </cell>
          <cell r="CZ36" t="str">
            <v>-</v>
          </cell>
          <cell r="DA36" t="str">
            <v>-</v>
          </cell>
          <cell r="DB36" t="str">
            <v>-</v>
          </cell>
          <cell r="DC36" t="str">
            <v>-</v>
          </cell>
          <cell r="DD36" t="str">
            <v>-</v>
          </cell>
          <cell r="DE36" t="str">
            <v>-</v>
          </cell>
          <cell r="DF36" t="str">
            <v>-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 t="str">
            <v>-</v>
          </cell>
          <cell r="DX36" t="str">
            <v>-</v>
          </cell>
          <cell r="DY36" t="str">
            <v>-</v>
          </cell>
          <cell r="DZ36" t="str">
            <v>-</v>
          </cell>
          <cell r="EA36" t="str">
            <v>-</v>
          </cell>
          <cell r="EB36" t="str">
            <v>-</v>
          </cell>
          <cell r="EC36" t="str">
            <v>-</v>
          </cell>
          <cell r="ED36" t="str">
            <v>-</v>
          </cell>
          <cell r="EE36" t="str">
            <v>-</v>
          </cell>
          <cell r="EF36" t="str">
            <v>-</v>
          </cell>
          <cell r="EG36" t="str">
            <v>-</v>
          </cell>
        </row>
        <row r="37">
          <cell r="C37">
            <v>700000105</v>
          </cell>
          <cell r="D37" t="str">
            <v>SECTOR ROSA ALEJANDRA</v>
          </cell>
          <cell r="E37">
            <v>2025</v>
          </cell>
          <cell r="F37">
            <v>202517</v>
          </cell>
          <cell r="G37">
            <v>1437</v>
          </cell>
          <cell r="H37">
            <v>1510</v>
          </cell>
          <cell r="I37">
            <v>637</v>
          </cell>
          <cell r="J37" t="str">
            <v>-</v>
          </cell>
          <cell r="K37">
            <v>-41</v>
          </cell>
          <cell r="L37">
            <v>8</v>
          </cell>
          <cell r="M37">
            <v>773</v>
          </cell>
          <cell r="N37">
            <v>907</v>
          </cell>
          <cell r="O37">
            <v>0</v>
          </cell>
          <cell r="P37" t="str">
            <v>-</v>
          </cell>
          <cell r="Q37">
            <v>3</v>
          </cell>
          <cell r="R37" t="str">
            <v>-</v>
          </cell>
          <cell r="S37">
            <v>16</v>
          </cell>
          <cell r="T37" t="str">
            <v>-</v>
          </cell>
          <cell r="U37">
            <v>762</v>
          </cell>
          <cell r="V37" t="str">
            <v>-</v>
          </cell>
          <cell r="W37">
            <v>7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655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305</v>
          </cell>
          <cell r="AH37" t="str">
            <v>-</v>
          </cell>
          <cell r="AI37" t="str">
            <v>-</v>
          </cell>
          <cell r="AJ37" t="str">
            <v>-</v>
          </cell>
          <cell r="AK37">
            <v>119</v>
          </cell>
          <cell r="AL37" t="str">
            <v>-</v>
          </cell>
          <cell r="AM37">
            <v>53.792623521224769</v>
          </cell>
          <cell r="AN37">
            <v>61</v>
          </cell>
          <cell r="AO37">
            <v>186</v>
          </cell>
          <cell r="AP37" t="str">
            <v>-</v>
          </cell>
          <cell r="AQ37">
            <v>302</v>
          </cell>
          <cell r="AR37" t="str">
            <v>-</v>
          </cell>
          <cell r="AS37">
            <v>0</v>
          </cell>
          <cell r="AT37" t="str">
            <v>-</v>
          </cell>
          <cell r="AU37">
            <v>139</v>
          </cell>
          <cell r="AV37" t="str">
            <v>-</v>
          </cell>
          <cell r="AW37">
            <v>28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707</v>
          </cell>
          <cell r="BB37">
            <v>803</v>
          </cell>
          <cell r="BC37">
            <v>49.199721642310365</v>
          </cell>
          <cell r="BD37">
            <v>54</v>
          </cell>
          <cell r="BE37" t="str">
            <v>-</v>
          </cell>
          <cell r="BF37" t="str">
            <v>-</v>
          </cell>
          <cell r="BG37">
            <v>560682.13</v>
          </cell>
          <cell r="BH37">
            <v>506881</v>
          </cell>
          <cell r="BI37">
            <v>433407287.49000001</v>
          </cell>
          <cell r="BJ37">
            <v>459741232</v>
          </cell>
          <cell r="BK37">
            <v>428257582</v>
          </cell>
          <cell r="BL37" t="str">
            <v>-</v>
          </cell>
          <cell r="BM37">
            <v>5149705.49</v>
          </cell>
          <cell r="BN37" t="str">
            <v>-</v>
          </cell>
          <cell r="BO37">
            <v>342606958.49000001</v>
          </cell>
          <cell r="BP37" t="str">
            <v>-</v>
          </cell>
          <cell r="BQ37">
            <v>5149705.49</v>
          </cell>
          <cell r="BR37" t="str">
            <v>-</v>
          </cell>
          <cell r="BS37">
            <v>720</v>
          </cell>
          <cell r="BT37" t="str">
            <v>-</v>
          </cell>
          <cell r="BU37">
            <v>337457253</v>
          </cell>
          <cell r="BV37" t="str">
            <v>-</v>
          </cell>
          <cell r="BW37">
            <v>492</v>
          </cell>
          <cell r="BX37" t="str">
            <v>-</v>
          </cell>
          <cell r="BY37">
            <v>412</v>
          </cell>
          <cell r="BZ37" t="str">
            <v>-</v>
          </cell>
          <cell r="CA37">
            <v>81506876</v>
          </cell>
          <cell r="CB37" t="str">
            <v>-</v>
          </cell>
          <cell r="CC37">
            <v>535</v>
          </cell>
          <cell r="CD37" t="str">
            <v>-</v>
          </cell>
          <cell r="CE37">
            <v>474</v>
          </cell>
          <cell r="CF37" t="str">
            <v>-</v>
          </cell>
          <cell r="CG37">
            <v>0</v>
          </cell>
          <cell r="CH37" t="str">
            <v>-</v>
          </cell>
          <cell r="CI37">
            <v>154</v>
          </cell>
          <cell r="CJ37" t="str">
            <v>-</v>
          </cell>
          <cell r="CK37">
            <v>28</v>
          </cell>
          <cell r="CL37" t="str">
            <v>-</v>
          </cell>
          <cell r="CM37">
            <v>9293453</v>
          </cell>
          <cell r="CN37" t="str">
            <v>-</v>
          </cell>
          <cell r="CO37">
            <v>90800329</v>
          </cell>
          <cell r="CP37" t="str">
            <v>-</v>
          </cell>
          <cell r="CQ37">
            <v>0</v>
          </cell>
          <cell r="CR37" t="str">
            <v>-</v>
          </cell>
          <cell r="CS37">
            <v>-5</v>
          </cell>
          <cell r="CT37" t="str">
            <v>-</v>
          </cell>
          <cell r="CU37">
            <v>381</v>
          </cell>
          <cell r="CV37">
            <v>334</v>
          </cell>
          <cell r="CW37">
            <v>179</v>
          </cell>
          <cell r="CX37">
            <v>152</v>
          </cell>
          <cell r="CY37">
            <v>104</v>
          </cell>
          <cell r="CZ37">
            <v>84</v>
          </cell>
          <cell r="DA37">
            <v>85</v>
          </cell>
          <cell r="DB37">
            <v>65</v>
          </cell>
          <cell r="DC37">
            <v>45</v>
          </cell>
          <cell r="DD37">
            <v>39</v>
          </cell>
          <cell r="DE37">
            <v>36</v>
          </cell>
          <cell r="DF37">
            <v>33</v>
          </cell>
          <cell r="DG37">
            <v>166</v>
          </cell>
          <cell r="DH37">
            <v>137</v>
          </cell>
          <cell r="DI37">
            <v>21</v>
          </cell>
          <cell r="DJ37" t="str">
            <v>-</v>
          </cell>
          <cell r="DK37">
            <v>317</v>
          </cell>
          <cell r="DL37" t="str">
            <v>-</v>
          </cell>
          <cell r="DM37">
            <v>484</v>
          </cell>
          <cell r="DN37" t="str">
            <v>-</v>
          </cell>
          <cell r="DO37">
            <v>456</v>
          </cell>
          <cell r="DP37" t="str">
            <v>-</v>
          </cell>
          <cell r="DQ37">
            <v>0</v>
          </cell>
          <cell r="DR37" t="str">
            <v>-</v>
          </cell>
          <cell r="DS37">
            <v>153</v>
          </cell>
          <cell r="DT37" t="str">
            <v>-</v>
          </cell>
          <cell r="DU37">
            <v>28</v>
          </cell>
          <cell r="DV37" t="str">
            <v>-</v>
          </cell>
          <cell r="DW37">
            <v>0</v>
          </cell>
          <cell r="DX37" t="str">
            <v>-</v>
          </cell>
          <cell r="DY37">
            <v>34</v>
          </cell>
          <cell r="DZ37">
            <v>42</v>
          </cell>
          <cell r="EA37">
            <v>21</v>
          </cell>
          <cell r="EB37" t="str">
            <v>-</v>
          </cell>
          <cell r="EC37">
            <v>52.5</v>
          </cell>
          <cell r="ED37" t="str">
            <v>-</v>
          </cell>
          <cell r="EE37">
            <v>13</v>
          </cell>
          <cell r="EF37" t="str">
            <v>-</v>
          </cell>
          <cell r="EG37">
            <v>32</v>
          </cell>
        </row>
        <row r="38">
          <cell r="C38">
            <v>700000106</v>
          </cell>
          <cell r="D38" t="str">
            <v>SECTOR CAFÉ DIANA</v>
          </cell>
          <cell r="E38">
            <v>2025</v>
          </cell>
          <cell r="F38">
            <v>202517</v>
          </cell>
          <cell r="G38">
            <v>0</v>
          </cell>
          <cell r="H38" t="str">
            <v>-</v>
          </cell>
          <cell r="I38">
            <v>0</v>
          </cell>
          <cell r="J38" t="str">
            <v>-</v>
          </cell>
          <cell r="K38">
            <v>0</v>
          </cell>
          <cell r="L38" t="str">
            <v>-</v>
          </cell>
          <cell r="M38">
            <v>0</v>
          </cell>
          <cell r="N38" t="str">
            <v>-</v>
          </cell>
          <cell r="O38">
            <v>0</v>
          </cell>
          <cell r="P38" t="str">
            <v>-</v>
          </cell>
          <cell r="Q38">
            <v>0</v>
          </cell>
          <cell r="R38" t="str">
            <v>-</v>
          </cell>
          <cell r="S38">
            <v>0</v>
          </cell>
          <cell r="T38" t="str">
            <v>-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0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  <cell r="AH38" t="str">
            <v>-</v>
          </cell>
          <cell r="AI38" t="str">
            <v>-</v>
          </cell>
          <cell r="AJ38" t="str">
            <v>-</v>
          </cell>
          <cell r="AK38">
            <v>0</v>
          </cell>
          <cell r="AL38" t="str">
            <v>-</v>
          </cell>
          <cell r="AM38">
            <v>0</v>
          </cell>
          <cell r="AN38" t="str">
            <v>-</v>
          </cell>
          <cell r="AO38">
            <v>0</v>
          </cell>
          <cell r="AP38" t="str">
            <v>-</v>
          </cell>
          <cell r="AQ38">
            <v>0</v>
          </cell>
          <cell r="AR38" t="str">
            <v>-</v>
          </cell>
          <cell r="AS38">
            <v>0</v>
          </cell>
          <cell r="AT38" t="str">
            <v>-</v>
          </cell>
          <cell r="AU38">
            <v>0</v>
          </cell>
          <cell r="AV38" t="str">
            <v>-</v>
          </cell>
          <cell r="AW38">
            <v>0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0</v>
          </cell>
          <cell r="BB38" t="str">
            <v>-</v>
          </cell>
          <cell r="BC38">
            <v>0</v>
          </cell>
          <cell r="BD38" t="str">
            <v>-</v>
          </cell>
          <cell r="BE38" t="str">
            <v>-</v>
          </cell>
          <cell r="BF38" t="str">
            <v>-</v>
          </cell>
          <cell r="BG38">
            <v>0</v>
          </cell>
          <cell r="BH38" t="str">
            <v>-</v>
          </cell>
          <cell r="BI38">
            <v>0</v>
          </cell>
          <cell r="BJ38" t="str">
            <v>-</v>
          </cell>
          <cell r="BK38">
            <v>0</v>
          </cell>
          <cell r="BL38" t="str">
            <v>-</v>
          </cell>
          <cell r="BM38">
            <v>0</v>
          </cell>
          <cell r="BN38" t="str">
            <v>-</v>
          </cell>
          <cell r="BO38">
            <v>0</v>
          </cell>
          <cell r="BP38" t="str">
            <v>-</v>
          </cell>
          <cell r="BQ38">
            <v>0</v>
          </cell>
          <cell r="BR38" t="str">
            <v>-</v>
          </cell>
          <cell r="BS38">
            <v>0</v>
          </cell>
          <cell r="BT38" t="str">
            <v>-</v>
          </cell>
          <cell r="BU38">
            <v>0</v>
          </cell>
          <cell r="BV38" t="str">
            <v>-</v>
          </cell>
          <cell r="BW38">
            <v>0</v>
          </cell>
          <cell r="BX38" t="str">
            <v>-</v>
          </cell>
          <cell r="BY38">
            <v>0</v>
          </cell>
          <cell r="BZ38" t="str">
            <v>-</v>
          </cell>
          <cell r="CA38">
            <v>0</v>
          </cell>
          <cell r="CB38" t="str">
            <v>-</v>
          </cell>
          <cell r="CC38">
            <v>0</v>
          </cell>
          <cell r="CD38" t="str">
            <v>-</v>
          </cell>
          <cell r="CE38">
            <v>0</v>
          </cell>
          <cell r="CF38" t="str">
            <v>-</v>
          </cell>
          <cell r="CG38">
            <v>0</v>
          </cell>
          <cell r="CH38" t="str">
            <v>-</v>
          </cell>
          <cell r="CI38">
            <v>0</v>
          </cell>
          <cell r="CJ38" t="str">
            <v>-</v>
          </cell>
          <cell r="CK38">
            <v>0</v>
          </cell>
          <cell r="CL38" t="str">
            <v>-</v>
          </cell>
          <cell r="CM38">
            <v>0</v>
          </cell>
          <cell r="CN38" t="str">
            <v>-</v>
          </cell>
          <cell r="CO38">
            <v>0</v>
          </cell>
          <cell r="CP38" t="str">
            <v>-</v>
          </cell>
          <cell r="CQ38">
            <v>0</v>
          </cell>
          <cell r="CR38" t="str">
            <v>-</v>
          </cell>
          <cell r="CS38">
            <v>0</v>
          </cell>
          <cell r="CT38" t="str">
            <v>-</v>
          </cell>
          <cell r="CU38">
            <v>0</v>
          </cell>
          <cell r="CV38" t="str">
            <v>-</v>
          </cell>
          <cell r="CW38">
            <v>0</v>
          </cell>
          <cell r="CX38" t="str">
            <v>-</v>
          </cell>
          <cell r="CY38">
            <v>0</v>
          </cell>
          <cell r="CZ38" t="str">
            <v>-</v>
          </cell>
          <cell r="DA38">
            <v>0</v>
          </cell>
          <cell r="DB38" t="str">
            <v>-</v>
          </cell>
          <cell r="DC38">
            <v>0</v>
          </cell>
          <cell r="DD38" t="str">
            <v>-</v>
          </cell>
          <cell r="DE38">
            <v>0</v>
          </cell>
          <cell r="DF38" t="str">
            <v>-</v>
          </cell>
          <cell r="DG38">
            <v>0</v>
          </cell>
          <cell r="DH38" t="str">
            <v>-</v>
          </cell>
          <cell r="DI38">
            <v>0</v>
          </cell>
          <cell r="DJ38" t="str">
            <v>-</v>
          </cell>
          <cell r="DK38">
            <v>0</v>
          </cell>
          <cell r="DL38" t="str">
            <v>-</v>
          </cell>
          <cell r="DM38">
            <v>0</v>
          </cell>
          <cell r="DN38" t="str">
            <v>-</v>
          </cell>
          <cell r="DO38">
            <v>0</v>
          </cell>
          <cell r="DP38" t="str">
            <v>-</v>
          </cell>
          <cell r="DQ38">
            <v>0</v>
          </cell>
          <cell r="DR38" t="str">
            <v>-</v>
          </cell>
          <cell r="DS38">
            <v>0</v>
          </cell>
          <cell r="DT38" t="str">
            <v>-</v>
          </cell>
          <cell r="DU38">
            <v>0</v>
          </cell>
          <cell r="DV38" t="str">
            <v>-</v>
          </cell>
          <cell r="DW38">
            <v>0</v>
          </cell>
          <cell r="DX38" t="str">
            <v>-</v>
          </cell>
          <cell r="DY38">
            <v>0</v>
          </cell>
          <cell r="DZ38" t="str">
            <v>-</v>
          </cell>
          <cell r="EA38">
            <v>0</v>
          </cell>
          <cell r="EB38" t="str">
            <v>-</v>
          </cell>
          <cell r="EC38">
            <v>0</v>
          </cell>
          <cell r="ED38" t="str">
            <v>-</v>
          </cell>
          <cell r="EE38">
            <v>0</v>
          </cell>
          <cell r="EF38" t="str">
            <v>-</v>
          </cell>
          <cell r="EG38">
            <v>0</v>
          </cell>
        </row>
        <row r="39">
          <cell r="C39">
            <v>700000108</v>
          </cell>
          <cell r="D39" t="str">
            <v>SECTOR ORQUÍDEA CAROLINA</v>
          </cell>
          <cell r="E39">
            <v>2025</v>
          </cell>
          <cell r="F39">
            <v>202517</v>
          </cell>
          <cell r="G39">
            <v>1194</v>
          </cell>
          <cell r="H39">
            <v>1355</v>
          </cell>
          <cell r="I39">
            <v>512</v>
          </cell>
          <cell r="J39" t="str">
            <v>-</v>
          </cell>
          <cell r="K39">
            <v>-6</v>
          </cell>
          <cell r="L39">
            <v>5</v>
          </cell>
          <cell r="M39">
            <v>586</v>
          </cell>
          <cell r="N39">
            <v>733</v>
          </cell>
          <cell r="O39">
            <v>0</v>
          </cell>
          <cell r="P39" t="str">
            <v>-</v>
          </cell>
          <cell r="Q39">
            <v>1</v>
          </cell>
          <cell r="R39" t="str">
            <v>-</v>
          </cell>
          <cell r="S39">
            <v>13</v>
          </cell>
          <cell r="T39" t="str">
            <v>-</v>
          </cell>
          <cell r="U39">
            <v>578</v>
          </cell>
          <cell r="V39" t="str">
            <v>-</v>
          </cell>
          <cell r="W39">
            <v>7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496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246</v>
          </cell>
          <cell r="AH39" t="str">
            <v>-</v>
          </cell>
          <cell r="AI39" t="str">
            <v>-</v>
          </cell>
          <cell r="AJ39" t="str">
            <v>-</v>
          </cell>
          <cell r="AK39">
            <v>90</v>
          </cell>
          <cell r="AL39" t="str">
            <v>-</v>
          </cell>
          <cell r="AM39">
            <v>49.078726968174202</v>
          </cell>
          <cell r="AN39">
            <v>60.8</v>
          </cell>
          <cell r="AO39">
            <v>156</v>
          </cell>
          <cell r="AP39" t="str">
            <v>-</v>
          </cell>
          <cell r="AQ39">
            <v>220</v>
          </cell>
          <cell r="AR39" t="str">
            <v>-</v>
          </cell>
          <cell r="AS39">
            <v>0</v>
          </cell>
          <cell r="AT39" t="str">
            <v>-</v>
          </cell>
          <cell r="AU39">
            <v>105</v>
          </cell>
          <cell r="AV39" t="str">
            <v>-</v>
          </cell>
          <cell r="AW39">
            <v>15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508</v>
          </cell>
          <cell r="BB39">
            <v>626</v>
          </cell>
          <cell r="BC39">
            <v>42.54606365159129</v>
          </cell>
          <cell r="BD39">
            <v>51.9</v>
          </cell>
          <cell r="BE39" t="str">
            <v>-</v>
          </cell>
          <cell r="BF39" t="str">
            <v>-</v>
          </cell>
          <cell r="BG39">
            <v>531570.78</v>
          </cell>
          <cell r="BH39">
            <v>476999</v>
          </cell>
          <cell r="BI39">
            <v>311500475.5</v>
          </cell>
          <cell r="BJ39">
            <v>349640226</v>
          </cell>
          <cell r="BK39">
            <v>307972118</v>
          </cell>
          <cell r="BL39" t="str">
            <v>-</v>
          </cell>
          <cell r="BM39">
            <v>3528357.5</v>
          </cell>
          <cell r="BN39" t="str">
            <v>-</v>
          </cell>
          <cell r="BO39">
            <v>239450467.5</v>
          </cell>
          <cell r="BP39" t="str">
            <v>-</v>
          </cell>
          <cell r="BQ39">
            <v>3528357.5</v>
          </cell>
          <cell r="BR39" t="str">
            <v>-</v>
          </cell>
          <cell r="BS39">
            <v>538</v>
          </cell>
          <cell r="BT39" t="str">
            <v>-</v>
          </cell>
          <cell r="BU39">
            <v>235922110</v>
          </cell>
          <cell r="BV39" t="str">
            <v>-</v>
          </cell>
          <cell r="BW39">
            <v>396</v>
          </cell>
          <cell r="BX39" t="str">
            <v>-</v>
          </cell>
          <cell r="BY39">
            <v>349</v>
          </cell>
          <cell r="BZ39" t="str">
            <v>-</v>
          </cell>
          <cell r="CA39">
            <v>64146674</v>
          </cell>
          <cell r="CB39" t="str">
            <v>-</v>
          </cell>
          <cell r="CC39">
            <v>472</v>
          </cell>
          <cell r="CD39" t="str">
            <v>-</v>
          </cell>
          <cell r="CE39">
            <v>385</v>
          </cell>
          <cell r="CF39" t="str">
            <v>-</v>
          </cell>
          <cell r="CG39">
            <v>0</v>
          </cell>
          <cell r="CH39" t="str">
            <v>-</v>
          </cell>
          <cell r="CI39">
            <v>130</v>
          </cell>
          <cell r="CJ39" t="str">
            <v>-</v>
          </cell>
          <cell r="CK39">
            <v>16</v>
          </cell>
          <cell r="CL39" t="str">
            <v>-</v>
          </cell>
          <cell r="CM39">
            <v>7903334</v>
          </cell>
          <cell r="CN39" t="str">
            <v>-</v>
          </cell>
          <cell r="CO39">
            <v>72050008</v>
          </cell>
          <cell r="CP39" t="str">
            <v>-</v>
          </cell>
          <cell r="CQ39">
            <v>0</v>
          </cell>
          <cell r="CR39" t="str">
            <v>-</v>
          </cell>
          <cell r="CS39">
            <v>-12</v>
          </cell>
          <cell r="CT39" t="str">
            <v>-</v>
          </cell>
          <cell r="CU39">
            <v>359</v>
          </cell>
          <cell r="CV39">
            <v>290</v>
          </cell>
          <cell r="CW39">
            <v>165</v>
          </cell>
          <cell r="CX39">
            <v>131</v>
          </cell>
          <cell r="CY39">
            <v>84</v>
          </cell>
          <cell r="CZ39">
            <v>70</v>
          </cell>
          <cell r="DA39">
            <v>65</v>
          </cell>
          <cell r="DB39">
            <v>51</v>
          </cell>
          <cell r="DC39">
            <v>50</v>
          </cell>
          <cell r="DD39">
            <v>38</v>
          </cell>
          <cell r="DE39">
            <v>43</v>
          </cell>
          <cell r="DF39">
            <v>49</v>
          </cell>
          <cell r="DG39">
            <v>158</v>
          </cell>
          <cell r="DH39">
            <v>138</v>
          </cell>
          <cell r="DI39">
            <v>28</v>
          </cell>
          <cell r="DJ39" t="str">
            <v>-</v>
          </cell>
          <cell r="DK39">
            <v>257</v>
          </cell>
          <cell r="DL39" t="str">
            <v>-</v>
          </cell>
          <cell r="DM39">
            <v>425</v>
          </cell>
          <cell r="DN39" t="str">
            <v>-</v>
          </cell>
          <cell r="DO39">
            <v>368</v>
          </cell>
          <cell r="DP39" t="str">
            <v>-</v>
          </cell>
          <cell r="DQ39">
            <v>0</v>
          </cell>
          <cell r="DR39" t="str">
            <v>-</v>
          </cell>
          <cell r="DS39">
            <v>128</v>
          </cell>
          <cell r="DT39" t="str">
            <v>-</v>
          </cell>
          <cell r="DU39">
            <v>16</v>
          </cell>
          <cell r="DV39" t="str">
            <v>-</v>
          </cell>
          <cell r="DW39">
            <v>0</v>
          </cell>
          <cell r="DX39" t="str">
            <v>-</v>
          </cell>
          <cell r="DY39">
            <v>36</v>
          </cell>
          <cell r="DZ39">
            <v>45</v>
          </cell>
          <cell r="EA39">
            <v>16</v>
          </cell>
          <cell r="EB39" t="str">
            <v>-</v>
          </cell>
          <cell r="EC39">
            <v>41.025641025641022</v>
          </cell>
          <cell r="ED39" t="str">
            <v>-</v>
          </cell>
          <cell r="EE39">
            <v>8</v>
          </cell>
          <cell r="EF39" t="str">
            <v>-</v>
          </cell>
          <cell r="EG39">
            <v>42</v>
          </cell>
        </row>
        <row r="40">
          <cell r="C40">
            <v>700000109</v>
          </cell>
          <cell r="D40" t="str">
            <v>SECTOR PRALINÉ ANDREA</v>
          </cell>
          <cell r="E40">
            <v>2025</v>
          </cell>
          <cell r="F40">
            <v>202517</v>
          </cell>
          <cell r="G40">
            <v>1980</v>
          </cell>
          <cell r="H40">
            <v>2056</v>
          </cell>
          <cell r="I40">
            <v>771</v>
          </cell>
          <cell r="J40" t="str">
            <v>-</v>
          </cell>
          <cell r="K40">
            <v>-31</v>
          </cell>
          <cell r="L40">
            <v>5</v>
          </cell>
          <cell r="M40">
            <v>985</v>
          </cell>
          <cell r="N40">
            <v>1219</v>
          </cell>
          <cell r="O40">
            <v>0</v>
          </cell>
          <cell r="P40" t="str">
            <v>-</v>
          </cell>
          <cell r="Q40">
            <v>3</v>
          </cell>
          <cell r="R40" t="str">
            <v>-</v>
          </cell>
          <cell r="S40">
            <v>14</v>
          </cell>
          <cell r="T40" t="str">
            <v>-</v>
          </cell>
          <cell r="U40">
            <v>972</v>
          </cell>
          <cell r="V40" t="str">
            <v>-</v>
          </cell>
          <cell r="W40">
            <v>10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824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>
            <v>433</v>
          </cell>
          <cell r="AH40" t="str">
            <v>-</v>
          </cell>
          <cell r="AI40" t="str">
            <v>-</v>
          </cell>
          <cell r="AJ40" t="str">
            <v>-</v>
          </cell>
          <cell r="AK40">
            <v>161</v>
          </cell>
          <cell r="AL40" t="str">
            <v>-</v>
          </cell>
          <cell r="AM40">
            <v>49.747474747474747</v>
          </cell>
          <cell r="AN40">
            <v>60.5</v>
          </cell>
          <cell r="AO40">
            <v>272</v>
          </cell>
          <cell r="AP40" t="str">
            <v>-</v>
          </cell>
          <cell r="AQ40">
            <v>380</v>
          </cell>
          <cell r="AR40" t="str">
            <v>-</v>
          </cell>
          <cell r="AS40">
            <v>0</v>
          </cell>
          <cell r="AT40" t="str">
            <v>-</v>
          </cell>
          <cell r="AU40">
            <v>148</v>
          </cell>
          <cell r="AV40" t="str">
            <v>-</v>
          </cell>
          <cell r="AW40">
            <v>24</v>
          </cell>
          <cell r="AX40" t="str">
            <v>-</v>
          </cell>
          <cell r="AY40" t="str">
            <v>-</v>
          </cell>
          <cell r="AZ40" t="str">
            <v>-</v>
          </cell>
          <cell r="BA40">
            <v>893</v>
          </cell>
          <cell r="BB40">
            <v>1091</v>
          </cell>
          <cell r="BC40">
            <v>45.101010101010104</v>
          </cell>
          <cell r="BD40">
            <v>54.1</v>
          </cell>
          <cell r="BE40" t="str">
            <v>-</v>
          </cell>
          <cell r="BF40" t="str">
            <v>-</v>
          </cell>
          <cell r="BG40">
            <v>503680.08</v>
          </cell>
          <cell r="BH40">
            <v>452814</v>
          </cell>
          <cell r="BI40">
            <v>496124873.96999997</v>
          </cell>
          <cell r="BJ40">
            <v>551980155</v>
          </cell>
          <cell r="BK40">
            <v>492401571</v>
          </cell>
          <cell r="BL40" t="str">
            <v>-</v>
          </cell>
          <cell r="BM40">
            <v>3723302.9699999997</v>
          </cell>
          <cell r="BN40" t="str">
            <v>-</v>
          </cell>
          <cell r="BO40">
            <v>356254361.97000003</v>
          </cell>
          <cell r="BP40" t="str">
            <v>-</v>
          </cell>
          <cell r="BQ40">
            <v>3723302.9699999997</v>
          </cell>
          <cell r="BR40" t="str">
            <v>-</v>
          </cell>
          <cell r="BS40">
            <v>871</v>
          </cell>
          <cell r="BT40" t="str">
            <v>-</v>
          </cell>
          <cell r="BU40">
            <v>352531059</v>
          </cell>
          <cell r="BV40" t="str">
            <v>-</v>
          </cell>
          <cell r="BW40">
            <v>716</v>
          </cell>
          <cell r="BX40" t="str">
            <v>-</v>
          </cell>
          <cell r="BY40">
            <v>602</v>
          </cell>
          <cell r="BZ40" t="str">
            <v>-</v>
          </cell>
          <cell r="CA40">
            <v>127257792</v>
          </cell>
          <cell r="CB40" t="str">
            <v>-</v>
          </cell>
          <cell r="CC40">
            <v>755</v>
          </cell>
          <cell r="CD40" t="str">
            <v>-</v>
          </cell>
          <cell r="CE40">
            <v>580</v>
          </cell>
          <cell r="CF40" t="str">
            <v>-</v>
          </cell>
          <cell r="CG40">
            <v>0</v>
          </cell>
          <cell r="CH40" t="str">
            <v>-</v>
          </cell>
          <cell r="CI40">
            <v>181</v>
          </cell>
          <cell r="CJ40" t="str">
            <v>-</v>
          </cell>
          <cell r="CK40">
            <v>25</v>
          </cell>
          <cell r="CL40" t="str">
            <v>-</v>
          </cell>
          <cell r="CM40">
            <v>12612720</v>
          </cell>
          <cell r="CN40" t="str">
            <v>-</v>
          </cell>
          <cell r="CO40">
            <v>139870512</v>
          </cell>
          <cell r="CP40" t="str">
            <v>-</v>
          </cell>
          <cell r="CQ40">
            <v>0</v>
          </cell>
          <cell r="CR40" t="str">
            <v>-</v>
          </cell>
          <cell r="CS40">
            <v>-13</v>
          </cell>
          <cell r="CT40" t="str">
            <v>-</v>
          </cell>
          <cell r="CU40">
            <v>569</v>
          </cell>
          <cell r="CV40">
            <v>428</v>
          </cell>
          <cell r="CW40">
            <v>270</v>
          </cell>
          <cell r="CX40">
            <v>236</v>
          </cell>
          <cell r="CY40">
            <v>156</v>
          </cell>
          <cell r="CZ40">
            <v>133</v>
          </cell>
          <cell r="DA40">
            <v>82</v>
          </cell>
          <cell r="DB40">
            <v>75</v>
          </cell>
          <cell r="DC40">
            <v>39</v>
          </cell>
          <cell r="DD40">
            <v>29</v>
          </cell>
          <cell r="DE40">
            <v>42</v>
          </cell>
          <cell r="DF40">
            <v>39</v>
          </cell>
          <cell r="DG40">
            <v>163</v>
          </cell>
          <cell r="DH40">
            <v>143</v>
          </cell>
          <cell r="DI40">
            <v>24</v>
          </cell>
          <cell r="DJ40" t="str">
            <v>-</v>
          </cell>
          <cell r="DK40">
            <v>504</v>
          </cell>
          <cell r="DL40" t="str">
            <v>-</v>
          </cell>
          <cell r="DM40">
            <v>705</v>
          </cell>
          <cell r="DN40" t="str">
            <v>-</v>
          </cell>
          <cell r="DO40">
            <v>565</v>
          </cell>
          <cell r="DP40" t="str">
            <v>-</v>
          </cell>
          <cell r="DQ40">
            <v>0</v>
          </cell>
          <cell r="DR40" t="str">
            <v>-</v>
          </cell>
          <cell r="DS40">
            <v>181</v>
          </cell>
          <cell r="DT40" t="str">
            <v>-</v>
          </cell>
          <cell r="DU40">
            <v>25</v>
          </cell>
          <cell r="DV40" t="str">
            <v>-</v>
          </cell>
          <cell r="DW40">
            <v>0</v>
          </cell>
          <cell r="DX40" t="str">
            <v>-</v>
          </cell>
          <cell r="DY40">
            <v>31</v>
          </cell>
          <cell r="DZ40">
            <v>45</v>
          </cell>
          <cell r="EA40">
            <v>14</v>
          </cell>
          <cell r="EB40" t="str">
            <v>-</v>
          </cell>
          <cell r="EC40">
            <v>40</v>
          </cell>
          <cell r="ED40" t="str">
            <v>-</v>
          </cell>
          <cell r="EE40">
            <v>7</v>
          </cell>
          <cell r="EF40" t="str">
            <v>-</v>
          </cell>
          <cell r="EG40">
            <v>61</v>
          </cell>
        </row>
        <row r="41">
          <cell r="C41">
            <v>700000110</v>
          </cell>
          <cell r="D41" t="str">
            <v>SECTOR CUMARÚ JENIFER</v>
          </cell>
          <cell r="E41">
            <v>2025</v>
          </cell>
          <cell r="F41">
            <v>202517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  <cell r="BC41" t="str">
            <v>-</v>
          </cell>
          <cell r="BD41" t="str">
            <v>-</v>
          </cell>
          <cell r="BE41" t="str">
            <v>-</v>
          </cell>
          <cell r="BF41" t="str">
            <v>-</v>
          </cell>
          <cell r="BG41" t="str">
            <v>-</v>
          </cell>
          <cell r="BH41" t="str">
            <v>-</v>
          </cell>
          <cell r="BI41" t="str">
            <v>-</v>
          </cell>
          <cell r="BJ41" t="str">
            <v>-</v>
          </cell>
          <cell r="BK41" t="str">
            <v>-</v>
          </cell>
          <cell r="BL41" t="str">
            <v>-</v>
          </cell>
          <cell r="BM41" t="str">
            <v>-</v>
          </cell>
          <cell r="BN41" t="str">
            <v>-</v>
          </cell>
          <cell r="BO41" t="str">
            <v>-</v>
          </cell>
          <cell r="BP41" t="str">
            <v>-</v>
          </cell>
          <cell r="BQ41" t="str">
            <v>-</v>
          </cell>
          <cell r="BR41" t="str">
            <v>-</v>
          </cell>
          <cell r="BS41" t="str">
            <v>-</v>
          </cell>
          <cell r="BT41" t="str">
            <v>-</v>
          </cell>
          <cell r="BU41" t="str">
            <v>-</v>
          </cell>
          <cell r="BV41" t="str">
            <v>-</v>
          </cell>
          <cell r="BW41" t="str">
            <v>-</v>
          </cell>
          <cell r="BX41" t="str">
            <v>-</v>
          </cell>
          <cell r="BY41" t="str">
            <v>-</v>
          </cell>
          <cell r="BZ41" t="str">
            <v>-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  <cell r="DZ41" t="str">
            <v>-</v>
          </cell>
          <cell r="EA41" t="str">
            <v>-</v>
          </cell>
          <cell r="EB41" t="str">
            <v>-</v>
          </cell>
          <cell r="EC41" t="str">
            <v>-</v>
          </cell>
          <cell r="ED41" t="str">
            <v>-</v>
          </cell>
          <cell r="EE41" t="str">
            <v>-</v>
          </cell>
          <cell r="EF41" t="str">
            <v>-</v>
          </cell>
          <cell r="EG41" t="str">
            <v>-</v>
          </cell>
        </row>
        <row r="42">
          <cell r="C42">
            <v>700000111</v>
          </cell>
          <cell r="D42" t="str">
            <v>SECTOR PROPÓSITO ASTRYTH</v>
          </cell>
          <cell r="E42">
            <v>2025</v>
          </cell>
          <cell r="F42">
            <v>202517</v>
          </cell>
          <cell r="G42">
            <v>1710</v>
          </cell>
          <cell r="H42">
            <v>1849</v>
          </cell>
          <cell r="I42">
            <v>745</v>
          </cell>
          <cell r="J42" t="str">
            <v>-</v>
          </cell>
          <cell r="K42">
            <v>-9</v>
          </cell>
          <cell r="L42">
            <v>6</v>
          </cell>
          <cell r="M42">
            <v>984</v>
          </cell>
          <cell r="N42">
            <v>1061</v>
          </cell>
          <cell r="O42">
            <v>0</v>
          </cell>
          <cell r="P42" t="str">
            <v>-</v>
          </cell>
          <cell r="Q42">
            <v>3</v>
          </cell>
          <cell r="R42" t="str">
            <v>-</v>
          </cell>
          <cell r="S42">
            <v>14</v>
          </cell>
          <cell r="T42" t="str">
            <v>-</v>
          </cell>
          <cell r="U42">
            <v>975</v>
          </cell>
          <cell r="V42" t="str">
            <v>-</v>
          </cell>
          <cell r="W42">
            <v>6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814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414</v>
          </cell>
          <cell r="AH42" t="str">
            <v>-</v>
          </cell>
          <cell r="AI42" t="str">
            <v>-</v>
          </cell>
          <cell r="AJ42" t="str">
            <v>-</v>
          </cell>
          <cell r="AK42">
            <v>170</v>
          </cell>
          <cell r="AL42" t="str">
            <v>-</v>
          </cell>
          <cell r="AM42">
            <v>57.543859649122808</v>
          </cell>
          <cell r="AN42">
            <v>61.5</v>
          </cell>
          <cell r="AO42">
            <v>244</v>
          </cell>
          <cell r="AP42" t="str">
            <v>-</v>
          </cell>
          <cell r="AQ42">
            <v>339</v>
          </cell>
          <cell r="AR42" t="str">
            <v>-</v>
          </cell>
          <cell r="AS42">
            <v>0</v>
          </cell>
          <cell r="AT42" t="str">
            <v>-</v>
          </cell>
          <cell r="AU42">
            <v>185</v>
          </cell>
          <cell r="AV42" t="str">
            <v>-</v>
          </cell>
          <cell r="AW42">
            <v>46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883</v>
          </cell>
          <cell r="BB42">
            <v>938</v>
          </cell>
          <cell r="BC42">
            <v>51.637426900584792</v>
          </cell>
          <cell r="BD42">
            <v>54.4</v>
          </cell>
          <cell r="BE42" t="str">
            <v>-</v>
          </cell>
          <cell r="BF42" t="str">
            <v>-</v>
          </cell>
          <cell r="BG42">
            <v>536267.52000000002</v>
          </cell>
          <cell r="BH42">
            <v>518479</v>
          </cell>
          <cell r="BI42">
            <v>527687244</v>
          </cell>
          <cell r="BJ42">
            <v>550106287</v>
          </cell>
          <cell r="BK42">
            <v>523781085</v>
          </cell>
          <cell r="BL42" t="str">
            <v>-</v>
          </cell>
          <cell r="BM42">
            <v>3906159</v>
          </cell>
          <cell r="BN42" t="str">
            <v>-</v>
          </cell>
          <cell r="BO42">
            <v>407009619</v>
          </cell>
          <cell r="BP42" t="str">
            <v>-</v>
          </cell>
          <cell r="BQ42">
            <v>3906159</v>
          </cell>
          <cell r="BR42" t="str">
            <v>-</v>
          </cell>
          <cell r="BS42">
            <v>893</v>
          </cell>
          <cell r="BT42" t="str">
            <v>-</v>
          </cell>
          <cell r="BU42">
            <v>403103460</v>
          </cell>
          <cell r="BV42" t="str">
            <v>-</v>
          </cell>
          <cell r="BW42">
            <v>587</v>
          </cell>
          <cell r="BX42" t="str">
            <v>-</v>
          </cell>
          <cell r="BY42">
            <v>552</v>
          </cell>
          <cell r="BZ42" t="str">
            <v>-</v>
          </cell>
          <cell r="CA42">
            <v>109396532</v>
          </cell>
          <cell r="CB42" t="str">
            <v>-</v>
          </cell>
          <cell r="CC42">
            <v>618</v>
          </cell>
          <cell r="CD42" t="str">
            <v>-</v>
          </cell>
          <cell r="CE42">
            <v>522</v>
          </cell>
          <cell r="CF42" t="str">
            <v>-</v>
          </cell>
          <cell r="CG42">
            <v>0</v>
          </cell>
          <cell r="CH42" t="str">
            <v>-</v>
          </cell>
          <cell r="CI42">
            <v>205</v>
          </cell>
          <cell r="CJ42" t="str">
            <v>-</v>
          </cell>
          <cell r="CK42">
            <v>52</v>
          </cell>
          <cell r="CL42" t="str">
            <v>-</v>
          </cell>
          <cell r="CM42">
            <v>11281093</v>
          </cell>
          <cell r="CN42" t="str">
            <v>-</v>
          </cell>
          <cell r="CO42">
            <v>120677625</v>
          </cell>
          <cell r="CP42" t="str">
            <v>-</v>
          </cell>
          <cell r="CQ42">
            <v>0</v>
          </cell>
          <cell r="CR42" t="str">
            <v>-</v>
          </cell>
          <cell r="CS42">
            <v>-7</v>
          </cell>
          <cell r="CT42" t="str">
            <v>-</v>
          </cell>
          <cell r="CU42">
            <v>337</v>
          </cell>
          <cell r="CV42">
            <v>328</v>
          </cell>
          <cell r="CW42">
            <v>245</v>
          </cell>
          <cell r="CX42">
            <v>218</v>
          </cell>
          <cell r="CY42">
            <v>144</v>
          </cell>
          <cell r="CZ42">
            <v>126</v>
          </cell>
          <cell r="DA42">
            <v>86</v>
          </cell>
          <cell r="DB42">
            <v>75</v>
          </cell>
          <cell r="DC42">
            <v>89</v>
          </cell>
          <cell r="DD42">
            <v>85</v>
          </cell>
          <cell r="DE42">
            <v>64</v>
          </cell>
          <cell r="DF42">
            <v>60</v>
          </cell>
          <cell r="DG42">
            <v>239</v>
          </cell>
          <cell r="DH42">
            <v>220</v>
          </cell>
          <cell r="DI42">
            <v>45</v>
          </cell>
          <cell r="DJ42" t="str">
            <v>-</v>
          </cell>
          <cell r="DK42">
            <v>429</v>
          </cell>
          <cell r="DL42" t="str">
            <v>-</v>
          </cell>
          <cell r="DM42">
            <v>536</v>
          </cell>
          <cell r="DN42" t="str">
            <v>-</v>
          </cell>
          <cell r="DO42">
            <v>492</v>
          </cell>
          <cell r="DP42" t="str">
            <v>-</v>
          </cell>
          <cell r="DQ42">
            <v>0</v>
          </cell>
          <cell r="DR42" t="str">
            <v>-</v>
          </cell>
          <cell r="DS42">
            <v>202</v>
          </cell>
          <cell r="DT42" t="str">
            <v>-</v>
          </cell>
          <cell r="DU42">
            <v>51</v>
          </cell>
          <cell r="DV42" t="str">
            <v>-</v>
          </cell>
          <cell r="DW42">
            <v>0</v>
          </cell>
          <cell r="DX42" t="str">
            <v>-</v>
          </cell>
          <cell r="DY42">
            <v>57</v>
          </cell>
          <cell r="DZ42">
            <v>62</v>
          </cell>
          <cell r="EA42">
            <v>25</v>
          </cell>
          <cell r="EB42" t="str">
            <v>-</v>
          </cell>
          <cell r="EC42">
            <v>37.878787878787875</v>
          </cell>
          <cell r="ED42" t="str">
            <v>-</v>
          </cell>
          <cell r="EE42">
            <v>12</v>
          </cell>
          <cell r="EF42" t="str">
            <v>-</v>
          </cell>
          <cell r="EG42">
            <v>42</v>
          </cell>
        </row>
        <row r="43">
          <cell r="C43">
            <v>700000112</v>
          </cell>
          <cell r="D43" t="str">
            <v>SECTOR BAMBÚ MARÍA</v>
          </cell>
          <cell r="E43">
            <v>2025</v>
          </cell>
          <cell r="F43">
            <v>202517</v>
          </cell>
          <cell r="G43">
            <v>1462</v>
          </cell>
          <cell r="H43">
            <v>1469</v>
          </cell>
          <cell r="I43">
            <v>495</v>
          </cell>
          <cell r="J43" t="str">
            <v>-</v>
          </cell>
          <cell r="K43">
            <v>-14</v>
          </cell>
          <cell r="L43">
            <v>8</v>
          </cell>
          <cell r="M43">
            <v>714</v>
          </cell>
          <cell r="N43">
            <v>888</v>
          </cell>
          <cell r="O43">
            <v>0</v>
          </cell>
          <cell r="P43" t="str">
            <v>-</v>
          </cell>
          <cell r="Q43">
            <v>1</v>
          </cell>
          <cell r="R43" t="str">
            <v>-</v>
          </cell>
          <cell r="S43">
            <v>7</v>
          </cell>
          <cell r="T43" t="str">
            <v>-</v>
          </cell>
          <cell r="U43">
            <v>711</v>
          </cell>
          <cell r="V43" t="str">
            <v>-</v>
          </cell>
          <cell r="W43">
            <v>2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567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384</v>
          </cell>
          <cell r="AH43" t="str">
            <v>-</v>
          </cell>
          <cell r="AI43" t="str">
            <v>-</v>
          </cell>
          <cell r="AJ43" t="str">
            <v>-</v>
          </cell>
          <cell r="AK43">
            <v>147</v>
          </cell>
          <cell r="AL43" t="str">
            <v>-</v>
          </cell>
          <cell r="AM43">
            <v>48.837209302325576</v>
          </cell>
          <cell r="AN43">
            <v>59.8</v>
          </cell>
          <cell r="AO43">
            <v>237</v>
          </cell>
          <cell r="AP43" t="str">
            <v>-</v>
          </cell>
          <cell r="AQ43">
            <v>230</v>
          </cell>
          <cell r="AR43" t="str">
            <v>-</v>
          </cell>
          <cell r="AS43">
            <v>0</v>
          </cell>
          <cell r="AT43" t="str">
            <v>-</v>
          </cell>
          <cell r="AU43">
            <v>91</v>
          </cell>
          <cell r="AV43" t="str">
            <v>-</v>
          </cell>
          <cell r="AW43">
            <v>9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648</v>
          </cell>
          <cell r="BB43">
            <v>808</v>
          </cell>
          <cell r="BC43">
            <v>44.322845417236664</v>
          </cell>
          <cell r="BD43">
            <v>54.4</v>
          </cell>
          <cell r="BE43" t="str">
            <v>-</v>
          </cell>
          <cell r="BF43" t="str">
            <v>-</v>
          </cell>
          <cell r="BG43">
            <v>425140.25</v>
          </cell>
          <cell r="BH43">
            <v>418135</v>
          </cell>
          <cell r="BI43">
            <v>303550141.5</v>
          </cell>
          <cell r="BJ43">
            <v>371304096</v>
          </cell>
          <cell r="BK43">
            <v>302355423</v>
          </cell>
          <cell r="BL43" t="str">
            <v>-</v>
          </cell>
          <cell r="BM43">
            <v>1194718.5</v>
          </cell>
          <cell r="BN43" t="str">
            <v>-</v>
          </cell>
          <cell r="BO43">
            <v>219266390.5</v>
          </cell>
          <cell r="BP43" t="str">
            <v>-</v>
          </cell>
          <cell r="BQ43">
            <v>1194718.5</v>
          </cell>
          <cell r="BR43" t="str">
            <v>-</v>
          </cell>
          <cell r="BS43">
            <v>588</v>
          </cell>
          <cell r="BT43" t="str">
            <v>-</v>
          </cell>
          <cell r="BU43">
            <v>218071672</v>
          </cell>
          <cell r="BV43" t="str">
            <v>-</v>
          </cell>
          <cell r="BW43">
            <v>466</v>
          </cell>
          <cell r="BX43" t="str">
            <v>-</v>
          </cell>
          <cell r="BY43">
            <v>504</v>
          </cell>
          <cell r="BZ43" t="str">
            <v>-</v>
          </cell>
          <cell r="CA43">
            <v>73562279</v>
          </cell>
          <cell r="CB43" t="str">
            <v>-</v>
          </cell>
          <cell r="CC43">
            <v>605</v>
          </cell>
          <cell r="CD43" t="str">
            <v>-</v>
          </cell>
          <cell r="CE43">
            <v>389</v>
          </cell>
          <cell r="CF43" t="str">
            <v>-</v>
          </cell>
          <cell r="CG43">
            <v>0</v>
          </cell>
          <cell r="CH43" t="str">
            <v>-</v>
          </cell>
          <cell r="CI43">
            <v>111</v>
          </cell>
          <cell r="CJ43" t="str">
            <v>-</v>
          </cell>
          <cell r="CK43">
            <v>12</v>
          </cell>
          <cell r="CL43" t="str">
            <v>-</v>
          </cell>
          <cell r="CM43">
            <v>10214666</v>
          </cell>
          <cell r="CN43" t="str">
            <v>-</v>
          </cell>
          <cell r="CO43">
            <v>83776945</v>
          </cell>
          <cell r="CP43" t="str">
            <v>-</v>
          </cell>
          <cell r="CQ43">
            <v>0</v>
          </cell>
          <cell r="CR43" t="str">
            <v>-</v>
          </cell>
          <cell r="CS43">
            <v>-5</v>
          </cell>
          <cell r="CT43" t="str">
            <v>-</v>
          </cell>
          <cell r="CU43">
            <v>471</v>
          </cell>
          <cell r="CV43">
            <v>315</v>
          </cell>
          <cell r="CW43">
            <v>189</v>
          </cell>
          <cell r="CX43">
            <v>172</v>
          </cell>
          <cell r="CY43">
            <v>88</v>
          </cell>
          <cell r="CZ43">
            <v>103</v>
          </cell>
          <cell r="DA43">
            <v>68</v>
          </cell>
          <cell r="DB43">
            <v>51</v>
          </cell>
          <cell r="DC43">
            <v>47</v>
          </cell>
          <cell r="DD43">
            <v>44</v>
          </cell>
          <cell r="DE43">
            <v>44</v>
          </cell>
          <cell r="DF43">
            <v>41</v>
          </cell>
          <cell r="DG43">
            <v>159</v>
          </cell>
          <cell r="DH43">
            <v>136</v>
          </cell>
          <cell r="DI43">
            <v>31</v>
          </cell>
          <cell r="DJ43" t="str">
            <v>-</v>
          </cell>
          <cell r="DK43">
            <v>405</v>
          </cell>
          <cell r="DL43" t="str">
            <v>-</v>
          </cell>
          <cell r="DM43">
            <v>562</v>
          </cell>
          <cell r="DN43" t="str">
            <v>-</v>
          </cell>
          <cell r="DO43">
            <v>374</v>
          </cell>
          <cell r="DP43" t="str">
            <v>-</v>
          </cell>
          <cell r="DQ43">
            <v>0</v>
          </cell>
          <cell r="DR43" t="str">
            <v>-</v>
          </cell>
          <cell r="DS43">
            <v>109</v>
          </cell>
          <cell r="DT43" t="str">
            <v>-</v>
          </cell>
          <cell r="DU43">
            <v>12</v>
          </cell>
          <cell r="DV43" t="str">
            <v>-</v>
          </cell>
          <cell r="DW43">
            <v>0</v>
          </cell>
          <cell r="DX43" t="str">
            <v>-</v>
          </cell>
          <cell r="DY43">
            <v>40</v>
          </cell>
          <cell r="DZ43">
            <v>32</v>
          </cell>
          <cell r="EA43">
            <v>21</v>
          </cell>
          <cell r="EB43" t="str">
            <v>-</v>
          </cell>
          <cell r="EC43">
            <v>58.333333333333336</v>
          </cell>
          <cell r="ED43" t="str">
            <v>-</v>
          </cell>
          <cell r="EE43">
            <v>9</v>
          </cell>
          <cell r="EF43" t="str">
            <v>-</v>
          </cell>
          <cell r="EG43">
            <v>26</v>
          </cell>
        </row>
        <row r="44">
          <cell r="C44">
            <v>700000113</v>
          </cell>
          <cell r="D44" t="str">
            <v>SECTOR POMELO DIANA</v>
          </cell>
          <cell r="E44">
            <v>2025</v>
          </cell>
          <cell r="F44">
            <v>202517</v>
          </cell>
          <cell r="G44">
            <v>1490</v>
          </cell>
          <cell r="H44">
            <v>1540</v>
          </cell>
          <cell r="I44">
            <v>493</v>
          </cell>
          <cell r="J44" t="str">
            <v>-</v>
          </cell>
          <cell r="K44">
            <v>-41</v>
          </cell>
          <cell r="L44">
            <v>8</v>
          </cell>
          <cell r="M44">
            <v>646</v>
          </cell>
          <cell r="N44">
            <v>913</v>
          </cell>
          <cell r="O44">
            <v>0</v>
          </cell>
          <cell r="P44" t="str">
            <v>-</v>
          </cell>
          <cell r="Q44">
            <v>2</v>
          </cell>
          <cell r="R44" t="str">
            <v>-</v>
          </cell>
          <cell r="S44">
            <v>5</v>
          </cell>
          <cell r="T44" t="str">
            <v>-</v>
          </cell>
          <cell r="U44">
            <v>642</v>
          </cell>
          <cell r="V44" t="str">
            <v>-</v>
          </cell>
          <cell r="W44">
            <v>2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515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324</v>
          </cell>
          <cell r="AH44" t="str">
            <v>-</v>
          </cell>
          <cell r="AI44" t="str">
            <v>-</v>
          </cell>
          <cell r="AJ44" t="str">
            <v>-</v>
          </cell>
          <cell r="AK44">
            <v>131</v>
          </cell>
          <cell r="AL44" t="str">
            <v>-</v>
          </cell>
          <cell r="AM44">
            <v>43.355704697986575</v>
          </cell>
          <cell r="AN44">
            <v>59.2</v>
          </cell>
          <cell r="AO44">
            <v>193</v>
          </cell>
          <cell r="AP44" t="str">
            <v>-</v>
          </cell>
          <cell r="AQ44">
            <v>199</v>
          </cell>
          <cell r="AR44" t="str">
            <v>-</v>
          </cell>
          <cell r="AS44">
            <v>0</v>
          </cell>
          <cell r="AT44" t="str">
            <v>-</v>
          </cell>
          <cell r="AU44">
            <v>109</v>
          </cell>
          <cell r="AV44" t="str">
            <v>-</v>
          </cell>
          <cell r="AW44">
            <v>14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572</v>
          </cell>
          <cell r="BB44">
            <v>804</v>
          </cell>
          <cell r="BC44">
            <v>38.38926174496644</v>
          </cell>
          <cell r="BD44">
            <v>52.1</v>
          </cell>
          <cell r="BE44" t="str">
            <v>-</v>
          </cell>
          <cell r="BF44" t="str">
            <v>-</v>
          </cell>
          <cell r="BG44">
            <v>447062.94</v>
          </cell>
          <cell r="BH44">
            <v>419093</v>
          </cell>
          <cell r="BI44">
            <v>288802656.5</v>
          </cell>
          <cell r="BJ44">
            <v>382631735</v>
          </cell>
          <cell r="BK44">
            <v>286081730</v>
          </cell>
          <cell r="BL44" t="str">
            <v>-</v>
          </cell>
          <cell r="BM44">
            <v>2720926.5</v>
          </cell>
          <cell r="BN44" t="str">
            <v>-</v>
          </cell>
          <cell r="BO44">
            <v>242295582.5</v>
          </cell>
          <cell r="BP44" t="str">
            <v>-</v>
          </cell>
          <cell r="BQ44">
            <v>2720926.5</v>
          </cell>
          <cell r="BR44" t="str">
            <v>-</v>
          </cell>
          <cell r="BS44">
            <v>622</v>
          </cell>
          <cell r="BT44" t="str">
            <v>-</v>
          </cell>
          <cell r="BU44">
            <v>239574656</v>
          </cell>
          <cell r="BV44" t="str">
            <v>-</v>
          </cell>
          <cell r="BW44">
            <v>314</v>
          </cell>
          <cell r="BX44" t="str">
            <v>-</v>
          </cell>
          <cell r="BY44">
            <v>562</v>
          </cell>
          <cell r="BZ44" t="str">
            <v>-</v>
          </cell>
          <cell r="CA44">
            <v>40121419</v>
          </cell>
          <cell r="CB44" t="str">
            <v>-</v>
          </cell>
          <cell r="CC44">
            <v>608</v>
          </cell>
          <cell r="CD44" t="str">
            <v>-</v>
          </cell>
          <cell r="CE44">
            <v>365</v>
          </cell>
          <cell r="CF44" t="str">
            <v>-</v>
          </cell>
          <cell r="CG44">
            <v>0</v>
          </cell>
          <cell r="CH44" t="str">
            <v>-</v>
          </cell>
          <cell r="CI44">
            <v>130</v>
          </cell>
          <cell r="CJ44" t="str">
            <v>-</v>
          </cell>
          <cell r="CK44">
            <v>15</v>
          </cell>
          <cell r="CL44" t="str">
            <v>-</v>
          </cell>
          <cell r="CM44">
            <v>6385655</v>
          </cell>
          <cell r="CN44" t="str">
            <v>-</v>
          </cell>
          <cell r="CO44">
            <v>46507074</v>
          </cell>
          <cell r="CP44" t="str">
            <v>-</v>
          </cell>
          <cell r="CQ44">
            <v>0</v>
          </cell>
          <cell r="CR44" t="str">
            <v>-</v>
          </cell>
          <cell r="CS44">
            <v>-15</v>
          </cell>
          <cell r="CT44" t="str">
            <v>-</v>
          </cell>
          <cell r="CU44">
            <v>458</v>
          </cell>
          <cell r="CV44">
            <v>326</v>
          </cell>
          <cell r="CW44">
            <v>257</v>
          </cell>
          <cell r="CX44">
            <v>187</v>
          </cell>
          <cell r="CY44">
            <v>129</v>
          </cell>
          <cell r="CZ44">
            <v>103</v>
          </cell>
          <cell r="DA44">
            <v>95</v>
          </cell>
          <cell r="DB44">
            <v>69</v>
          </cell>
          <cell r="DC44">
            <v>43</v>
          </cell>
          <cell r="DD44">
            <v>40</v>
          </cell>
          <cell r="DE44">
            <v>52</v>
          </cell>
          <cell r="DF44">
            <v>50</v>
          </cell>
          <cell r="DG44">
            <v>190</v>
          </cell>
          <cell r="DH44">
            <v>159</v>
          </cell>
          <cell r="DI44">
            <v>32</v>
          </cell>
          <cell r="DJ44" t="str">
            <v>-</v>
          </cell>
          <cell r="DK44">
            <v>440</v>
          </cell>
          <cell r="DL44" t="str">
            <v>-</v>
          </cell>
          <cell r="DM44">
            <v>557</v>
          </cell>
          <cell r="DN44" t="str">
            <v>-</v>
          </cell>
          <cell r="DO44">
            <v>350</v>
          </cell>
          <cell r="DP44" t="str">
            <v>-</v>
          </cell>
          <cell r="DQ44">
            <v>0</v>
          </cell>
          <cell r="DR44" t="str">
            <v>-</v>
          </cell>
          <cell r="DS44">
            <v>128</v>
          </cell>
          <cell r="DT44" t="str">
            <v>-</v>
          </cell>
          <cell r="DU44">
            <v>15</v>
          </cell>
          <cell r="DV44" t="str">
            <v>-</v>
          </cell>
          <cell r="DW44">
            <v>0</v>
          </cell>
          <cell r="DX44" t="str">
            <v>-</v>
          </cell>
          <cell r="DY44">
            <v>37</v>
          </cell>
          <cell r="DZ44">
            <v>41</v>
          </cell>
          <cell r="EA44">
            <v>18</v>
          </cell>
          <cell r="EB44" t="str">
            <v>-</v>
          </cell>
          <cell r="EC44">
            <v>40.909090909090914</v>
          </cell>
          <cell r="ED44" t="str">
            <v>-</v>
          </cell>
          <cell r="EE44">
            <v>5</v>
          </cell>
          <cell r="EF44" t="str">
            <v>-</v>
          </cell>
          <cell r="EG44">
            <v>36</v>
          </cell>
        </row>
        <row r="45">
          <cell r="C45">
            <v>700000114</v>
          </cell>
          <cell r="D45" t="str">
            <v>SECTOR MACADAMIA MIREYA</v>
          </cell>
          <cell r="E45">
            <v>2025</v>
          </cell>
          <cell r="F45">
            <v>202517</v>
          </cell>
          <cell r="G45">
            <v>1763</v>
          </cell>
          <cell r="H45">
            <v>1767</v>
          </cell>
          <cell r="I45">
            <v>787</v>
          </cell>
          <cell r="J45" t="str">
            <v>-</v>
          </cell>
          <cell r="K45">
            <v>-40</v>
          </cell>
          <cell r="L45">
            <v>8</v>
          </cell>
          <cell r="M45">
            <v>779</v>
          </cell>
          <cell r="N45">
            <v>1084</v>
          </cell>
          <cell r="O45">
            <v>0</v>
          </cell>
          <cell r="P45" t="str">
            <v>-</v>
          </cell>
          <cell r="Q45">
            <v>1</v>
          </cell>
          <cell r="R45" t="str">
            <v>-</v>
          </cell>
          <cell r="S45">
            <v>5</v>
          </cell>
          <cell r="T45" t="str">
            <v>-</v>
          </cell>
          <cell r="U45">
            <v>775</v>
          </cell>
          <cell r="V45" t="str">
            <v>-</v>
          </cell>
          <cell r="W45">
            <v>2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659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322</v>
          </cell>
          <cell r="AH45" t="str">
            <v>-</v>
          </cell>
          <cell r="AI45" t="str">
            <v>-</v>
          </cell>
          <cell r="AJ45" t="str">
            <v>-</v>
          </cell>
          <cell r="AK45">
            <v>121</v>
          </cell>
          <cell r="AL45" t="str">
            <v>-</v>
          </cell>
          <cell r="AM45">
            <v>44.186046511627907</v>
          </cell>
          <cell r="AN45">
            <v>59.8</v>
          </cell>
          <cell r="AO45">
            <v>201</v>
          </cell>
          <cell r="AP45" t="str">
            <v>-</v>
          </cell>
          <cell r="AQ45">
            <v>283</v>
          </cell>
          <cell r="AR45" t="str">
            <v>-</v>
          </cell>
          <cell r="AS45">
            <v>0</v>
          </cell>
          <cell r="AT45" t="str">
            <v>-</v>
          </cell>
          <cell r="AU45">
            <v>154</v>
          </cell>
          <cell r="AV45" t="str">
            <v>-</v>
          </cell>
          <cell r="AW45">
            <v>21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707</v>
          </cell>
          <cell r="BB45">
            <v>972</v>
          </cell>
          <cell r="BC45">
            <v>40.102098695405559</v>
          </cell>
          <cell r="BD45">
            <v>53.6</v>
          </cell>
          <cell r="BE45" t="str">
            <v>-</v>
          </cell>
          <cell r="BF45" t="str">
            <v>-</v>
          </cell>
          <cell r="BG45">
            <v>483035.37</v>
          </cell>
          <cell r="BH45">
            <v>465496</v>
          </cell>
          <cell r="BI45">
            <v>376284551.02999997</v>
          </cell>
          <cell r="BJ45">
            <v>504597462</v>
          </cell>
          <cell r="BK45">
            <v>375663626</v>
          </cell>
          <cell r="BL45" t="str">
            <v>-</v>
          </cell>
          <cell r="BM45">
            <v>620925.03</v>
          </cell>
          <cell r="BN45" t="str">
            <v>-</v>
          </cell>
          <cell r="BO45">
            <v>316478921.02999997</v>
          </cell>
          <cell r="BP45" t="str">
            <v>-</v>
          </cell>
          <cell r="BQ45">
            <v>620925.03</v>
          </cell>
          <cell r="BR45" t="str">
            <v>-</v>
          </cell>
          <cell r="BS45">
            <v>727</v>
          </cell>
          <cell r="BT45" t="str">
            <v>-</v>
          </cell>
          <cell r="BU45">
            <v>315857996</v>
          </cell>
          <cell r="BV45" t="str">
            <v>-</v>
          </cell>
          <cell r="BW45">
            <v>377</v>
          </cell>
          <cell r="BX45" t="str">
            <v>-</v>
          </cell>
          <cell r="BY45">
            <v>409</v>
          </cell>
          <cell r="BZ45" t="str">
            <v>-</v>
          </cell>
          <cell r="CA45">
            <v>52972487</v>
          </cell>
          <cell r="CB45" t="str">
            <v>-</v>
          </cell>
          <cell r="CC45">
            <v>718</v>
          </cell>
          <cell r="CD45" t="str">
            <v>-</v>
          </cell>
          <cell r="CE45">
            <v>580</v>
          </cell>
          <cell r="CF45" t="str">
            <v>-</v>
          </cell>
          <cell r="CG45">
            <v>0</v>
          </cell>
          <cell r="CH45" t="str">
            <v>-</v>
          </cell>
          <cell r="CI45">
            <v>210</v>
          </cell>
          <cell r="CJ45" t="str">
            <v>-</v>
          </cell>
          <cell r="CK45">
            <v>26</v>
          </cell>
          <cell r="CL45" t="str">
            <v>-</v>
          </cell>
          <cell r="CM45">
            <v>6833143</v>
          </cell>
          <cell r="CN45" t="str">
            <v>-</v>
          </cell>
          <cell r="CO45">
            <v>59805630</v>
          </cell>
          <cell r="CP45" t="str">
            <v>-</v>
          </cell>
          <cell r="CQ45">
            <v>0</v>
          </cell>
          <cell r="CR45" t="str">
            <v>-</v>
          </cell>
          <cell r="CS45">
            <v>-18</v>
          </cell>
          <cell r="CT45" t="str">
            <v>-</v>
          </cell>
          <cell r="CU45">
            <v>553</v>
          </cell>
          <cell r="CV45">
            <v>378</v>
          </cell>
          <cell r="CW45">
            <v>272</v>
          </cell>
          <cell r="CX45">
            <v>222</v>
          </cell>
          <cell r="CY45">
            <v>159</v>
          </cell>
          <cell r="CZ45">
            <v>120</v>
          </cell>
          <cell r="DA45">
            <v>86</v>
          </cell>
          <cell r="DB45">
            <v>68</v>
          </cell>
          <cell r="DC45">
            <v>53</v>
          </cell>
          <cell r="DD45">
            <v>37</v>
          </cell>
          <cell r="DE45">
            <v>41</v>
          </cell>
          <cell r="DF45">
            <v>41</v>
          </cell>
          <cell r="DG45">
            <v>180</v>
          </cell>
          <cell r="DH45">
            <v>146</v>
          </cell>
          <cell r="DI45">
            <v>17</v>
          </cell>
          <cell r="DJ45" t="str">
            <v>-</v>
          </cell>
          <cell r="DK45">
            <v>339</v>
          </cell>
          <cell r="DL45" t="str">
            <v>-</v>
          </cell>
          <cell r="DM45">
            <v>637</v>
          </cell>
          <cell r="DN45" t="str">
            <v>-</v>
          </cell>
          <cell r="DO45">
            <v>556</v>
          </cell>
          <cell r="DP45" t="str">
            <v>-</v>
          </cell>
          <cell r="DQ45">
            <v>0</v>
          </cell>
          <cell r="DR45" t="str">
            <v>-</v>
          </cell>
          <cell r="DS45">
            <v>205</v>
          </cell>
          <cell r="DT45" t="str">
            <v>-</v>
          </cell>
          <cell r="DU45">
            <v>26</v>
          </cell>
          <cell r="DV45" t="str">
            <v>-</v>
          </cell>
          <cell r="DW45">
            <v>0</v>
          </cell>
          <cell r="DX45" t="str">
            <v>-</v>
          </cell>
          <cell r="DY45">
            <v>23</v>
          </cell>
          <cell r="DZ45">
            <v>28</v>
          </cell>
          <cell r="EA45">
            <v>28</v>
          </cell>
          <cell r="EB45" t="str">
            <v>-</v>
          </cell>
          <cell r="EC45">
            <v>80</v>
          </cell>
          <cell r="ED45" t="str">
            <v>-</v>
          </cell>
          <cell r="EE45">
            <v>6</v>
          </cell>
          <cell r="EF45" t="str">
            <v>-</v>
          </cell>
          <cell r="EG45">
            <v>49</v>
          </cell>
        </row>
        <row r="46">
          <cell r="C46">
            <v>700000116</v>
          </cell>
          <cell r="D46" t="str">
            <v>SECTOR PRIMAVERA EVELING</v>
          </cell>
          <cell r="E46">
            <v>2025</v>
          </cell>
          <cell r="F46">
            <v>202517</v>
          </cell>
          <cell r="G46">
            <v>1716</v>
          </cell>
          <cell r="H46">
            <v>1855</v>
          </cell>
          <cell r="I46">
            <v>645</v>
          </cell>
          <cell r="J46" t="str">
            <v>-</v>
          </cell>
          <cell r="K46">
            <v>-25</v>
          </cell>
          <cell r="L46">
            <v>7</v>
          </cell>
          <cell r="M46">
            <v>762</v>
          </cell>
          <cell r="N46">
            <v>1044</v>
          </cell>
          <cell r="O46">
            <v>0</v>
          </cell>
          <cell r="P46" t="str">
            <v>-</v>
          </cell>
          <cell r="Q46">
            <v>3</v>
          </cell>
          <cell r="R46" t="str">
            <v>-</v>
          </cell>
          <cell r="S46">
            <v>13</v>
          </cell>
          <cell r="T46" t="str">
            <v>-</v>
          </cell>
          <cell r="U46">
            <v>754</v>
          </cell>
          <cell r="V46" t="str">
            <v>-</v>
          </cell>
          <cell r="W46">
            <v>5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639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345</v>
          </cell>
          <cell r="AH46" t="str">
            <v>-</v>
          </cell>
          <cell r="AI46" t="str">
            <v>-</v>
          </cell>
          <cell r="AJ46" t="str">
            <v>-</v>
          </cell>
          <cell r="AK46">
            <v>123</v>
          </cell>
          <cell r="AL46" t="str">
            <v>-</v>
          </cell>
          <cell r="AM46">
            <v>44.405594405594407</v>
          </cell>
          <cell r="AN46">
            <v>59.7</v>
          </cell>
          <cell r="AO46">
            <v>222</v>
          </cell>
          <cell r="AP46" t="str">
            <v>-</v>
          </cell>
          <cell r="AQ46">
            <v>282</v>
          </cell>
          <cell r="AR46" t="str">
            <v>-</v>
          </cell>
          <cell r="AS46">
            <v>0</v>
          </cell>
          <cell r="AT46" t="str">
            <v>-</v>
          </cell>
          <cell r="AU46">
            <v>119</v>
          </cell>
          <cell r="AV46" t="str">
            <v>-</v>
          </cell>
          <cell r="AW46">
            <v>16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700</v>
          </cell>
          <cell r="BB46">
            <v>941</v>
          </cell>
          <cell r="BC46">
            <v>40.792540792540791</v>
          </cell>
          <cell r="BD46">
            <v>53.8</v>
          </cell>
          <cell r="BE46" t="str">
            <v>-</v>
          </cell>
          <cell r="BF46" t="str">
            <v>-</v>
          </cell>
          <cell r="BG46">
            <v>483696.83</v>
          </cell>
          <cell r="BH46">
            <v>432950</v>
          </cell>
          <cell r="BI46">
            <v>368576982.5</v>
          </cell>
          <cell r="BJ46">
            <v>451999941</v>
          </cell>
          <cell r="BK46">
            <v>364403597</v>
          </cell>
          <cell r="BL46" t="str">
            <v>-</v>
          </cell>
          <cell r="BM46">
            <v>4173385.5</v>
          </cell>
          <cell r="BN46" t="str">
            <v>-</v>
          </cell>
          <cell r="BO46">
            <v>282772788.5</v>
          </cell>
          <cell r="BP46" t="str">
            <v>-</v>
          </cell>
          <cell r="BQ46">
            <v>4173385.5</v>
          </cell>
          <cell r="BR46" t="str">
            <v>-</v>
          </cell>
          <cell r="BS46">
            <v>699</v>
          </cell>
          <cell r="BT46" t="str">
            <v>-</v>
          </cell>
          <cell r="BU46">
            <v>278599403</v>
          </cell>
          <cell r="BV46" t="str">
            <v>-</v>
          </cell>
          <cell r="BW46">
            <v>499</v>
          </cell>
          <cell r="BX46" t="str">
            <v>-</v>
          </cell>
          <cell r="BY46">
            <v>493</v>
          </cell>
          <cell r="BZ46" t="str">
            <v>-</v>
          </cell>
          <cell r="CA46">
            <v>73487493</v>
          </cell>
          <cell r="CB46" t="str">
            <v>-</v>
          </cell>
          <cell r="CC46">
            <v>738</v>
          </cell>
          <cell r="CD46" t="str">
            <v>-</v>
          </cell>
          <cell r="CE46">
            <v>495</v>
          </cell>
          <cell r="CF46" t="str">
            <v>-</v>
          </cell>
          <cell r="CG46">
            <v>0</v>
          </cell>
          <cell r="CH46" t="str">
            <v>-</v>
          </cell>
          <cell r="CI46">
            <v>143</v>
          </cell>
          <cell r="CJ46" t="str">
            <v>-</v>
          </cell>
          <cell r="CK46">
            <v>17</v>
          </cell>
          <cell r="CL46" t="str">
            <v>-</v>
          </cell>
          <cell r="CM46">
            <v>12316701</v>
          </cell>
          <cell r="CN46" t="str">
            <v>-</v>
          </cell>
          <cell r="CO46">
            <v>85804194</v>
          </cell>
          <cell r="CP46" t="str">
            <v>-</v>
          </cell>
          <cell r="CQ46">
            <v>0</v>
          </cell>
          <cell r="CR46" t="str">
            <v>-</v>
          </cell>
          <cell r="CS46">
            <v>-21</v>
          </cell>
          <cell r="CT46" t="str">
            <v>-</v>
          </cell>
          <cell r="CU46">
            <v>566</v>
          </cell>
          <cell r="CV46">
            <v>389</v>
          </cell>
          <cell r="CW46">
            <v>234</v>
          </cell>
          <cell r="CX46">
            <v>206</v>
          </cell>
          <cell r="CY46">
            <v>154</v>
          </cell>
          <cell r="CZ46">
            <v>118</v>
          </cell>
          <cell r="DA46">
            <v>62</v>
          </cell>
          <cell r="DB46">
            <v>53</v>
          </cell>
          <cell r="DC46">
            <v>65</v>
          </cell>
          <cell r="DD46">
            <v>58</v>
          </cell>
          <cell r="DE46">
            <v>43</v>
          </cell>
          <cell r="DF46">
            <v>39</v>
          </cell>
          <cell r="DG46">
            <v>170</v>
          </cell>
          <cell r="DH46">
            <v>150</v>
          </cell>
          <cell r="DI46">
            <v>12</v>
          </cell>
          <cell r="DJ46" t="str">
            <v>-</v>
          </cell>
          <cell r="DK46">
            <v>393</v>
          </cell>
          <cell r="DL46" t="str">
            <v>-</v>
          </cell>
          <cell r="DM46">
            <v>678</v>
          </cell>
          <cell r="DN46" t="str">
            <v>-</v>
          </cell>
          <cell r="DO46">
            <v>485</v>
          </cell>
          <cell r="DP46" t="str">
            <v>-</v>
          </cell>
          <cell r="DQ46">
            <v>0</v>
          </cell>
          <cell r="DR46" t="str">
            <v>-</v>
          </cell>
          <cell r="DS46">
            <v>143</v>
          </cell>
          <cell r="DT46" t="str">
            <v>-</v>
          </cell>
          <cell r="DU46">
            <v>17</v>
          </cell>
          <cell r="DV46" t="str">
            <v>-</v>
          </cell>
          <cell r="DW46">
            <v>0</v>
          </cell>
          <cell r="DX46" t="str">
            <v>-</v>
          </cell>
          <cell r="DY46">
            <v>22</v>
          </cell>
          <cell r="DZ46">
            <v>43</v>
          </cell>
          <cell r="EA46">
            <v>22</v>
          </cell>
          <cell r="EB46" t="str">
            <v>-</v>
          </cell>
          <cell r="EC46">
            <v>44.897959183673471</v>
          </cell>
          <cell r="ED46" t="str">
            <v>-</v>
          </cell>
          <cell r="EE46">
            <v>10</v>
          </cell>
          <cell r="EF46" t="str">
            <v>-</v>
          </cell>
          <cell r="EG46">
            <v>40</v>
          </cell>
        </row>
        <row r="47">
          <cell r="C47">
            <v>700000119</v>
          </cell>
          <cell r="D47" t="str">
            <v>SECTOR CUMBIA ISABEL</v>
          </cell>
          <cell r="E47">
            <v>2025</v>
          </cell>
          <cell r="F47">
            <v>202517</v>
          </cell>
          <cell r="G47">
            <v>1882</v>
          </cell>
          <cell r="H47">
            <v>1818</v>
          </cell>
          <cell r="I47">
            <v>712</v>
          </cell>
          <cell r="J47" t="str">
            <v>-</v>
          </cell>
          <cell r="K47">
            <v>-68</v>
          </cell>
          <cell r="L47">
            <v>9</v>
          </cell>
          <cell r="M47">
            <v>491</v>
          </cell>
          <cell r="N47">
            <v>1186</v>
          </cell>
          <cell r="O47">
            <v>0</v>
          </cell>
          <cell r="P47" t="str">
            <v>-</v>
          </cell>
          <cell r="Q47">
            <v>3</v>
          </cell>
          <cell r="R47" t="str">
            <v>-</v>
          </cell>
          <cell r="S47">
            <v>11</v>
          </cell>
          <cell r="T47" t="str">
            <v>-</v>
          </cell>
          <cell r="U47">
            <v>486</v>
          </cell>
          <cell r="V47" t="str">
            <v>-</v>
          </cell>
          <cell r="W47">
            <v>2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405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179</v>
          </cell>
          <cell r="AH47" t="str">
            <v>-</v>
          </cell>
          <cell r="AI47" t="str">
            <v>-</v>
          </cell>
          <cell r="AJ47" t="str">
            <v>-</v>
          </cell>
          <cell r="AK47">
            <v>86</v>
          </cell>
          <cell r="AL47" t="str">
            <v>-</v>
          </cell>
          <cell r="AM47">
            <v>26.089266737513285</v>
          </cell>
          <cell r="AN47">
            <v>60.5</v>
          </cell>
          <cell r="AO47">
            <v>93</v>
          </cell>
          <cell r="AP47" t="str">
            <v>-</v>
          </cell>
          <cell r="AQ47">
            <v>186</v>
          </cell>
          <cell r="AR47" t="str">
            <v>-</v>
          </cell>
          <cell r="AS47">
            <v>0</v>
          </cell>
          <cell r="AT47" t="str">
            <v>-</v>
          </cell>
          <cell r="AU47">
            <v>101</v>
          </cell>
          <cell r="AV47" t="str">
            <v>-</v>
          </cell>
          <cell r="AW47">
            <v>25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446</v>
          </cell>
          <cell r="BB47">
            <v>1082</v>
          </cell>
          <cell r="BC47">
            <v>23.698193411264612</v>
          </cell>
          <cell r="BD47">
            <v>55.2</v>
          </cell>
          <cell r="BE47" t="str">
            <v>-</v>
          </cell>
          <cell r="BF47" t="str">
            <v>-</v>
          </cell>
          <cell r="BG47">
            <v>478317.87</v>
          </cell>
          <cell r="BH47">
            <v>440254</v>
          </cell>
          <cell r="BI47">
            <v>234854072.53</v>
          </cell>
          <cell r="BJ47">
            <v>522141707</v>
          </cell>
          <cell r="BK47">
            <v>232957861</v>
          </cell>
          <cell r="BL47" t="str">
            <v>-</v>
          </cell>
          <cell r="BM47">
            <v>1896211.53</v>
          </cell>
          <cell r="BN47" t="str">
            <v>-</v>
          </cell>
          <cell r="BO47">
            <v>194790811.53</v>
          </cell>
          <cell r="BP47" t="str">
            <v>-</v>
          </cell>
          <cell r="BQ47">
            <v>1896211.53</v>
          </cell>
          <cell r="BR47" t="str">
            <v>-</v>
          </cell>
          <cell r="BS47">
            <v>478</v>
          </cell>
          <cell r="BT47" t="str">
            <v>-</v>
          </cell>
          <cell r="BU47">
            <v>192894600</v>
          </cell>
          <cell r="BV47" t="str">
            <v>-</v>
          </cell>
          <cell r="BW47">
            <v>266</v>
          </cell>
          <cell r="BX47" t="str">
            <v>-</v>
          </cell>
          <cell r="BY47">
            <v>628</v>
          </cell>
          <cell r="BZ47" t="str">
            <v>-</v>
          </cell>
          <cell r="CA47">
            <v>34444502</v>
          </cell>
          <cell r="CB47" t="str">
            <v>-</v>
          </cell>
          <cell r="CC47">
            <v>754</v>
          </cell>
          <cell r="CD47" t="str">
            <v>-</v>
          </cell>
          <cell r="CE47">
            <v>529</v>
          </cell>
          <cell r="CF47" t="str">
            <v>-</v>
          </cell>
          <cell r="CG47">
            <v>0</v>
          </cell>
          <cell r="CH47" t="str">
            <v>-</v>
          </cell>
          <cell r="CI47">
            <v>184</v>
          </cell>
          <cell r="CJ47" t="str">
            <v>-</v>
          </cell>
          <cell r="CK47">
            <v>31</v>
          </cell>
          <cell r="CL47" t="str">
            <v>-</v>
          </cell>
          <cell r="CM47">
            <v>5618759</v>
          </cell>
          <cell r="CN47" t="str">
            <v>-</v>
          </cell>
          <cell r="CO47">
            <v>40063261</v>
          </cell>
          <cell r="CP47" t="str">
            <v>-</v>
          </cell>
          <cell r="CQ47">
            <v>0</v>
          </cell>
          <cell r="CR47" t="str">
            <v>-</v>
          </cell>
          <cell r="CS47">
            <v>-34</v>
          </cell>
          <cell r="CT47" t="str">
            <v>-</v>
          </cell>
          <cell r="CU47">
            <v>888</v>
          </cell>
          <cell r="CV47">
            <v>390</v>
          </cell>
          <cell r="CW47">
            <v>310</v>
          </cell>
          <cell r="CX47">
            <v>242</v>
          </cell>
          <cell r="CY47">
            <v>193</v>
          </cell>
          <cell r="CZ47">
            <v>124</v>
          </cell>
          <cell r="DA47">
            <v>104</v>
          </cell>
          <cell r="DB47">
            <v>83</v>
          </cell>
          <cell r="DC47">
            <v>77</v>
          </cell>
          <cell r="DD47">
            <v>69</v>
          </cell>
          <cell r="DE47">
            <v>62</v>
          </cell>
          <cell r="DF47">
            <v>59</v>
          </cell>
          <cell r="DG47">
            <v>243</v>
          </cell>
          <cell r="DH47">
            <v>211</v>
          </cell>
          <cell r="DI47">
            <v>25</v>
          </cell>
          <cell r="DJ47" t="str">
            <v>-</v>
          </cell>
          <cell r="DK47">
            <v>491</v>
          </cell>
          <cell r="DL47" t="str">
            <v>-</v>
          </cell>
          <cell r="DM47">
            <v>680</v>
          </cell>
          <cell r="DN47" t="str">
            <v>-</v>
          </cell>
          <cell r="DO47">
            <v>499</v>
          </cell>
          <cell r="DP47" t="str">
            <v>-</v>
          </cell>
          <cell r="DQ47">
            <v>0</v>
          </cell>
          <cell r="DR47" t="str">
            <v>-</v>
          </cell>
          <cell r="DS47">
            <v>182</v>
          </cell>
          <cell r="DT47" t="str">
            <v>-</v>
          </cell>
          <cell r="DU47">
            <v>31</v>
          </cell>
          <cell r="DV47" t="str">
            <v>-</v>
          </cell>
          <cell r="DW47">
            <v>0</v>
          </cell>
          <cell r="DX47" t="str">
            <v>-</v>
          </cell>
          <cell r="DY47">
            <v>29</v>
          </cell>
          <cell r="DZ47">
            <v>56</v>
          </cell>
          <cell r="EA47">
            <v>29</v>
          </cell>
          <cell r="EB47" t="str">
            <v>-</v>
          </cell>
          <cell r="EC47">
            <v>53.703703703703709</v>
          </cell>
          <cell r="ED47" t="str">
            <v>-</v>
          </cell>
          <cell r="EE47">
            <v>4</v>
          </cell>
          <cell r="EF47" t="str">
            <v>-</v>
          </cell>
          <cell r="EG47">
            <v>16</v>
          </cell>
        </row>
        <row r="48">
          <cell r="C48">
            <v>700000120</v>
          </cell>
          <cell r="D48" t="str">
            <v>SECTOR SALSA DORA</v>
          </cell>
          <cell r="E48">
            <v>2025</v>
          </cell>
          <cell r="F48">
            <v>202517</v>
          </cell>
          <cell r="G48">
            <v>1562</v>
          </cell>
          <cell r="H48">
            <v>1746</v>
          </cell>
          <cell r="I48">
            <v>621</v>
          </cell>
          <cell r="J48" t="str">
            <v>-</v>
          </cell>
          <cell r="K48">
            <v>-112</v>
          </cell>
          <cell r="L48">
            <v>8</v>
          </cell>
          <cell r="M48">
            <v>516</v>
          </cell>
          <cell r="N48">
            <v>984</v>
          </cell>
          <cell r="O48">
            <v>0</v>
          </cell>
          <cell r="P48" t="str">
            <v>-</v>
          </cell>
          <cell r="Q48">
            <v>5</v>
          </cell>
          <cell r="R48" t="str">
            <v>-</v>
          </cell>
          <cell r="S48">
            <v>7</v>
          </cell>
          <cell r="T48" t="str">
            <v>-</v>
          </cell>
          <cell r="U48">
            <v>510</v>
          </cell>
          <cell r="V48" t="str">
            <v>-</v>
          </cell>
          <cell r="W48">
            <v>0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425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221</v>
          </cell>
          <cell r="AH48" t="str">
            <v>-</v>
          </cell>
          <cell r="AI48" t="str">
            <v>-</v>
          </cell>
          <cell r="AJ48" t="str">
            <v>-</v>
          </cell>
          <cell r="AK48">
            <v>91</v>
          </cell>
          <cell r="AL48" t="str">
            <v>-</v>
          </cell>
          <cell r="AM48">
            <v>33.034571062740078</v>
          </cell>
          <cell r="AN48">
            <v>58.5</v>
          </cell>
          <cell r="AO48">
            <v>130</v>
          </cell>
          <cell r="AP48" t="str">
            <v>-</v>
          </cell>
          <cell r="AQ48">
            <v>173</v>
          </cell>
          <cell r="AR48" t="str">
            <v>-</v>
          </cell>
          <cell r="AS48">
            <v>0</v>
          </cell>
          <cell r="AT48" t="str">
            <v>-</v>
          </cell>
          <cell r="AU48">
            <v>111</v>
          </cell>
          <cell r="AV48" t="str">
            <v>-</v>
          </cell>
          <cell r="AW48">
            <v>11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465</v>
          </cell>
          <cell r="BB48">
            <v>803</v>
          </cell>
          <cell r="BC48">
            <v>29.769526248399487</v>
          </cell>
          <cell r="BD48">
            <v>47.7</v>
          </cell>
          <cell r="BE48" t="str">
            <v>-</v>
          </cell>
          <cell r="BF48" t="str">
            <v>-</v>
          </cell>
          <cell r="BG48">
            <v>470653.77</v>
          </cell>
          <cell r="BH48">
            <v>446862</v>
          </cell>
          <cell r="BI48">
            <v>242857345.00999999</v>
          </cell>
          <cell r="BJ48">
            <v>439712265</v>
          </cell>
          <cell r="BK48">
            <v>240552199</v>
          </cell>
          <cell r="BL48" t="str">
            <v>-</v>
          </cell>
          <cell r="BM48">
            <v>2305146.0099999998</v>
          </cell>
          <cell r="BN48" t="str">
            <v>-</v>
          </cell>
          <cell r="BO48">
            <v>179218462.00999999</v>
          </cell>
          <cell r="BP48" t="str">
            <v>-</v>
          </cell>
          <cell r="BQ48">
            <v>2305146.0099999998</v>
          </cell>
          <cell r="BR48" t="str">
            <v>-</v>
          </cell>
          <cell r="BS48">
            <v>488</v>
          </cell>
          <cell r="BT48" t="str">
            <v>-</v>
          </cell>
          <cell r="BU48">
            <v>176913316</v>
          </cell>
          <cell r="BV48" t="str">
            <v>-</v>
          </cell>
          <cell r="BW48">
            <v>351</v>
          </cell>
          <cell r="BX48" t="str">
            <v>-</v>
          </cell>
          <cell r="BY48">
            <v>671</v>
          </cell>
          <cell r="BZ48" t="str">
            <v>-</v>
          </cell>
          <cell r="CA48">
            <v>56661073</v>
          </cell>
          <cell r="CB48" t="str">
            <v>-</v>
          </cell>
          <cell r="CC48">
            <v>626</v>
          </cell>
          <cell r="CD48" t="str">
            <v>-</v>
          </cell>
          <cell r="CE48">
            <v>496</v>
          </cell>
          <cell r="CF48" t="str">
            <v>-</v>
          </cell>
          <cell r="CG48">
            <v>0</v>
          </cell>
          <cell r="CH48" t="str">
            <v>-</v>
          </cell>
          <cell r="CI48">
            <v>166</v>
          </cell>
          <cell r="CJ48" t="str">
            <v>-</v>
          </cell>
          <cell r="CK48">
            <v>15</v>
          </cell>
          <cell r="CL48" t="str">
            <v>-</v>
          </cell>
          <cell r="CM48">
            <v>6977810</v>
          </cell>
          <cell r="CN48" t="str">
            <v>-</v>
          </cell>
          <cell r="CO48">
            <v>63638883</v>
          </cell>
          <cell r="CP48" t="str">
            <v>-</v>
          </cell>
          <cell r="CQ48">
            <v>0</v>
          </cell>
          <cell r="CR48" t="str">
            <v>-</v>
          </cell>
          <cell r="CS48">
            <v>-91</v>
          </cell>
          <cell r="CT48" t="str">
            <v>-</v>
          </cell>
          <cell r="CU48">
            <v>520</v>
          </cell>
          <cell r="CV48">
            <v>311</v>
          </cell>
          <cell r="CW48">
            <v>299</v>
          </cell>
          <cell r="CX48">
            <v>233</v>
          </cell>
          <cell r="CY48">
            <v>227</v>
          </cell>
          <cell r="CZ48">
            <v>164</v>
          </cell>
          <cell r="DA48">
            <v>155</v>
          </cell>
          <cell r="DB48">
            <v>117</v>
          </cell>
          <cell r="DC48">
            <v>147</v>
          </cell>
          <cell r="DD48">
            <v>137</v>
          </cell>
          <cell r="DE48">
            <v>110</v>
          </cell>
          <cell r="DF48">
            <v>106</v>
          </cell>
          <cell r="DG48">
            <v>412</v>
          </cell>
          <cell r="DH48">
            <v>360</v>
          </cell>
          <cell r="DI48">
            <v>21</v>
          </cell>
          <cell r="DJ48" t="str">
            <v>-</v>
          </cell>
          <cell r="DK48">
            <v>425</v>
          </cell>
          <cell r="DL48" t="str">
            <v>-</v>
          </cell>
          <cell r="DM48">
            <v>516</v>
          </cell>
          <cell r="DN48" t="str">
            <v>-</v>
          </cell>
          <cell r="DO48">
            <v>444</v>
          </cell>
          <cell r="DP48" t="str">
            <v>-</v>
          </cell>
          <cell r="DQ48">
            <v>0</v>
          </cell>
          <cell r="DR48" t="str">
            <v>-</v>
          </cell>
          <cell r="DS48">
            <v>162</v>
          </cell>
          <cell r="DT48" t="str">
            <v>-</v>
          </cell>
          <cell r="DU48">
            <v>15</v>
          </cell>
          <cell r="DV48" t="str">
            <v>-</v>
          </cell>
          <cell r="DW48">
            <v>0</v>
          </cell>
          <cell r="DX48" t="str">
            <v>-</v>
          </cell>
          <cell r="DY48">
            <v>26</v>
          </cell>
          <cell r="DZ48">
            <v>96</v>
          </cell>
          <cell r="EA48">
            <v>21</v>
          </cell>
          <cell r="EB48" t="str">
            <v>-</v>
          </cell>
          <cell r="EC48">
            <v>23.076923076923077</v>
          </cell>
          <cell r="ED48" t="str">
            <v>-</v>
          </cell>
          <cell r="EE48">
            <v>5</v>
          </cell>
          <cell r="EF48" t="str">
            <v>-</v>
          </cell>
          <cell r="EG48">
            <v>25</v>
          </cell>
        </row>
        <row r="49">
          <cell r="C49">
            <v>700000121</v>
          </cell>
          <cell r="D49" t="str">
            <v>SECTOR FOLCLOR SANDRA</v>
          </cell>
          <cell r="E49">
            <v>2025</v>
          </cell>
          <cell r="F49">
            <v>202517</v>
          </cell>
          <cell r="G49">
            <v>1856</v>
          </cell>
          <cell r="H49">
            <v>2018</v>
          </cell>
          <cell r="I49">
            <v>765</v>
          </cell>
          <cell r="J49" t="str">
            <v>-</v>
          </cell>
          <cell r="K49">
            <v>-95</v>
          </cell>
          <cell r="L49">
            <v>7</v>
          </cell>
          <cell r="M49">
            <v>620</v>
          </cell>
          <cell r="N49">
            <v>1161</v>
          </cell>
          <cell r="O49">
            <v>0</v>
          </cell>
          <cell r="P49" t="str">
            <v>-</v>
          </cell>
          <cell r="Q49">
            <v>3</v>
          </cell>
          <cell r="R49" t="str">
            <v>-</v>
          </cell>
          <cell r="S49">
            <v>15</v>
          </cell>
          <cell r="T49" t="str">
            <v>-</v>
          </cell>
          <cell r="U49">
            <v>612</v>
          </cell>
          <cell r="V49" t="str">
            <v>-</v>
          </cell>
          <cell r="W49">
            <v>5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492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256</v>
          </cell>
          <cell r="AH49" t="str">
            <v>-</v>
          </cell>
          <cell r="AI49" t="str">
            <v>-</v>
          </cell>
          <cell r="AJ49" t="str">
            <v>-</v>
          </cell>
          <cell r="AK49">
            <v>128</v>
          </cell>
          <cell r="AL49" t="str">
            <v>-</v>
          </cell>
          <cell r="AM49">
            <v>33.405172413793103</v>
          </cell>
          <cell r="AN49">
            <v>59.3</v>
          </cell>
          <cell r="AO49">
            <v>128</v>
          </cell>
          <cell r="AP49" t="str">
            <v>-</v>
          </cell>
          <cell r="AQ49">
            <v>215</v>
          </cell>
          <cell r="AR49" t="str">
            <v>-</v>
          </cell>
          <cell r="AS49">
            <v>0</v>
          </cell>
          <cell r="AT49" t="str">
            <v>-</v>
          </cell>
          <cell r="AU49">
            <v>128</v>
          </cell>
          <cell r="AV49" t="str">
            <v>-</v>
          </cell>
          <cell r="AW49">
            <v>21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545</v>
          </cell>
          <cell r="BB49">
            <v>1019</v>
          </cell>
          <cell r="BC49">
            <v>29.364224137931032</v>
          </cell>
          <cell r="BD49">
            <v>52</v>
          </cell>
          <cell r="BE49" t="str">
            <v>-</v>
          </cell>
          <cell r="BF49" t="str">
            <v>-</v>
          </cell>
          <cell r="BG49">
            <v>481877.19</v>
          </cell>
          <cell r="BH49">
            <v>455728</v>
          </cell>
          <cell r="BI49">
            <v>298763856.00999999</v>
          </cell>
          <cell r="BJ49">
            <v>529100535</v>
          </cell>
          <cell r="BK49">
            <v>296035013</v>
          </cell>
          <cell r="BL49" t="str">
            <v>-</v>
          </cell>
          <cell r="BM49">
            <v>2728843.01</v>
          </cell>
          <cell r="BN49" t="str">
            <v>-</v>
          </cell>
          <cell r="BO49">
            <v>241797577.00999999</v>
          </cell>
          <cell r="BP49" t="str">
            <v>-</v>
          </cell>
          <cell r="BQ49">
            <v>2728843.01</v>
          </cell>
          <cell r="BR49" t="str">
            <v>-</v>
          </cell>
          <cell r="BS49">
            <v>595</v>
          </cell>
          <cell r="BT49" t="str">
            <v>-</v>
          </cell>
          <cell r="BU49">
            <v>239068734</v>
          </cell>
          <cell r="BV49" t="str">
            <v>-</v>
          </cell>
          <cell r="BW49">
            <v>384</v>
          </cell>
          <cell r="BX49" t="str">
            <v>-</v>
          </cell>
          <cell r="BY49">
            <v>670</v>
          </cell>
          <cell r="BZ49" t="str">
            <v>-</v>
          </cell>
          <cell r="CA49">
            <v>49498145</v>
          </cell>
          <cell r="CB49" t="str">
            <v>-</v>
          </cell>
          <cell r="CC49">
            <v>731</v>
          </cell>
          <cell r="CD49" t="str">
            <v>-</v>
          </cell>
          <cell r="CE49">
            <v>595</v>
          </cell>
          <cell r="CF49" t="str">
            <v>-</v>
          </cell>
          <cell r="CG49">
            <v>0</v>
          </cell>
          <cell r="CH49" t="str">
            <v>-</v>
          </cell>
          <cell r="CI49">
            <v>195</v>
          </cell>
          <cell r="CJ49" t="str">
            <v>-</v>
          </cell>
          <cell r="CK49">
            <v>24</v>
          </cell>
          <cell r="CL49" t="str">
            <v>-</v>
          </cell>
          <cell r="CM49">
            <v>7468134</v>
          </cell>
          <cell r="CN49" t="str">
            <v>-</v>
          </cell>
          <cell r="CO49">
            <v>56966279</v>
          </cell>
          <cell r="CP49" t="str">
            <v>-</v>
          </cell>
          <cell r="CQ49">
            <v>0</v>
          </cell>
          <cell r="CR49" t="str">
            <v>-</v>
          </cell>
          <cell r="CS49">
            <v>-51</v>
          </cell>
          <cell r="CT49" t="str">
            <v>-</v>
          </cell>
          <cell r="CU49">
            <v>692</v>
          </cell>
          <cell r="CV49">
            <v>365</v>
          </cell>
          <cell r="CW49">
            <v>341</v>
          </cell>
          <cell r="CX49">
            <v>253</v>
          </cell>
          <cell r="CY49">
            <v>203</v>
          </cell>
          <cell r="CZ49">
            <v>145</v>
          </cell>
          <cell r="DA49">
            <v>151</v>
          </cell>
          <cell r="DB49">
            <v>122</v>
          </cell>
          <cell r="DC49">
            <v>114</v>
          </cell>
          <cell r="DD49">
            <v>99</v>
          </cell>
          <cell r="DE49">
            <v>94</v>
          </cell>
          <cell r="DF49">
            <v>92</v>
          </cell>
          <cell r="DG49">
            <v>359</v>
          </cell>
          <cell r="DH49">
            <v>313</v>
          </cell>
          <cell r="DI49">
            <v>39</v>
          </cell>
          <cell r="DJ49" t="str">
            <v>-</v>
          </cell>
          <cell r="DK49">
            <v>506</v>
          </cell>
          <cell r="DL49" t="str">
            <v>-</v>
          </cell>
          <cell r="DM49">
            <v>585</v>
          </cell>
          <cell r="DN49" t="str">
            <v>-</v>
          </cell>
          <cell r="DO49">
            <v>550</v>
          </cell>
          <cell r="DP49" t="str">
            <v>-</v>
          </cell>
          <cell r="DQ49">
            <v>0</v>
          </cell>
          <cell r="DR49" t="str">
            <v>-</v>
          </cell>
          <cell r="DS49">
            <v>191</v>
          </cell>
          <cell r="DT49" t="str">
            <v>-</v>
          </cell>
          <cell r="DU49">
            <v>24</v>
          </cell>
          <cell r="DV49" t="str">
            <v>-</v>
          </cell>
          <cell r="DW49">
            <v>0</v>
          </cell>
          <cell r="DX49" t="str">
            <v>-</v>
          </cell>
          <cell r="DY49">
            <v>43</v>
          </cell>
          <cell r="DZ49">
            <v>64</v>
          </cell>
          <cell r="EA49">
            <v>40</v>
          </cell>
          <cell r="EB49" t="str">
            <v>-</v>
          </cell>
          <cell r="EC49">
            <v>60.606060606060609</v>
          </cell>
          <cell r="ED49" t="str">
            <v>-</v>
          </cell>
          <cell r="EE49">
            <v>4</v>
          </cell>
          <cell r="EF49" t="str">
            <v>-</v>
          </cell>
          <cell r="EG49">
            <v>32</v>
          </cell>
        </row>
        <row r="50">
          <cell r="C50">
            <v>700000122</v>
          </cell>
          <cell r="D50" t="str">
            <v>SECTOR CALIPSO ROCIO</v>
          </cell>
          <cell r="E50">
            <v>2025</v>
          </cell>
          <cell r="F50">
            <v>202517</v>
          </cell>
          <cell r="G50">
            <v>0</v>
          </cell>
          <cell r="H50" t="str">
            <v>-</v>
          </cell>
          <cell r="I50">
            <v>0</v>
          </cell>
          <cell r="J50" t="str">
            <v>-</v>
          </cell>
          <cell r="K50">
            <v>0</v>
          </cell>
          <cell r="L50" t="str">
            <v>-</v>
          </cell>
          <cell r="M50">
            <v>0</v>
          </cell>
          <cell r="N50" t="str">
            <v>-</v>
          </cell>
          <cell r="O50">
            <v>0</v>
          </cell>
          <cell r="P50" t="str">
            <v>-</v>
          </cell>
          <cell r="Q50">
            <v>0</v>
          </cell>
          <cell r="R50" t="str">
            <v>-</v>
          </cell>
          <cell r="S50">
            <v>0</v>
          </cell>
          <cell r="T50" t="str">
            <v>-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0</v>
          </cell>
          <cell r="AH50" t="str">
            <v>-</v>
          </cell>
          <cell r="AI50" t="str">
            <v>-</v>
          </cell>
          <cell r="AJ50" t="str">
            <v>-</v>
          </cell>
          <cell r="AK50">
            <v>0</v>
          </cell>
          <cell r="AL50" t="str">
            <v>-</v>
          </cell>
          <cell r="AM50">
            <v>0</v>
          </cell>
          <cell r="AN50" t="str">
            <v>-</v>
          </cell>
          <cell r="AO50">
            <v>0</v>
          </cell>
          <cell r="AP50" t="str">
            <v>-</v>
          </cell>
          <cell r="AQ50">
            <v>0</v>
          </cell>
          <cell r="AR50" t="str">
            <v>-</v>
          </cell>
          <cell r="AS50">
            <v>0</v>
          </cell>
          <cell r="AT50" t="str">
            <v>-</v>
          </cell>
          <cell r="AU50">
            <v>0</v>
          </cell>
          <cell r="AV50" t="str">
            <v>-</v>
          </cell>
          <cell r="AW50">
            <v>0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0</v>
          </cell>
          <cell r="BB50" t="str">
            <v>-</v>
          </cell>
          <cell r="BC50">
            <v>0</v>
          </cell>
          <cell r="BD50" t="str">
            <v>-</v>
          </cell>
          <cell r="BE50" t="str">
            <v>-</v>
          </cell>
          <cell r="BF50" t="str">
            <v>-</v>
          </cell>
          <cell r="BG50">
            <v>0</v>
          </cell>
          <cell r="BH50" t="str">
            <v>-</v>
          </cell>
          <cell r="BI50">
            <v>0</v>
          </cell>
          <cell r="BJ50" t="str">
            <v>-</v>
          </cell>
          <cell r="BK50">
            <v>0</v>
          </cell>
          <cell r="BL50" t="str">
            <v>-</v>
          </cell>
          <cell r="BM50">
            <v>0</v>
          </cell>
          <cell r="BN50" t="str">
            <v>-</v>
          </cell>
          <cell r="BO50">
            <v>0</v>
          </cell>
          <cell r="BP50" t="str">
            <v>-</v>
          </cell>
          <cell r="BQ50">
            <v>0</v>
          </cell>
          <cell r="BR50" t="str">
            <v>-</v>
          </cell>
          <cell r="BS50">
            <v>0</v>
          </cell>
          <cell r="BT50" t="str">
            <v>-</v>
          </cell>
          <cell r="BU50">
            <v>0</v>
          </cell>
          <cell r="BV50" t="str">
            <v>-</v>
          </cell>
          <cell r="BW50">
            <v>0</v>
          </cell>
          <cell r="BX50" t="str">
            <v>-</v>
          </cell>
          <cell r="BY50">
            <v>0</v>
          </cell>
          <cell r="BZ50" t="str">
            <v>-</v>
          </cell>
          <cell r="CA50">
            <v>0</v>
          </cell>
          <cell r="CB50" t="str">
            <v>-</v>
          </cell>
          <cell r="CC50">
            <v>0</v>
          </cell>
          <cell r="CD50" t="str">
            <v>-</v>
          </cell>
          <cell r="CE50">
            <v>0</v>
          </cell>
          <cell r="CF50" t="str">
            <v>-</v>
          </cell>
          <cell r="CG50">
            <v>0</v>
          </cell>
          <cell r="CH50" t="str">
            <v>-</v>
          </cell>
          <cell r="CI50">
            <v>0</v>
          </cell>
          <cell r="CJ50" t="str">
            <v>-</v>
          </cell>
          <cell r="CK50">
            <v>0</v>
          </cell>
          <cell r="CL50" t="str">
            <v>-</v>
          </cell>
          <cell r="CM50">
            <v>0</v>
          </cell>
          <cell r="CN50" t="str">
            <v>-</v>
          </cell>
          <cell r="CO50">
            <v>0</v>
          </cell>
          <cell r="CP50" t="str">
            <v>-</v>
          </cell>
          <cell r="CQ50">
            <v>0</v>
          </cell>
          <cell r="CR50" t="str">
            <v>-</v>
          </cell>
          <cell r="CS50">
            <v>0</v>
          </cell>
          <cell r="CT50" t="str">
            <v>-</v>
          </cell>
          <cell r="CU50">
            <v>0</v>
          </cell>
          <cell r="CV50" t="str">
            <v>-</v>
          </cell>
          <cell r="CW50">
            <v>0</v>
          </cell>
          <cell r="CX50" t="str">
            <v>-</v>
          </cell>
          <cell r="CY50">
            <v>0</v>
          </cell>
          <cell r="CZ50" t="str">
            <v>-</v>
          </cell>
          <cell r="DA50">
            <v>0</v>
          </cell>
          <cell r="DB50" t="str">
            <v>-</v>
          </cell>
          <cell r="DC50">
            <v>0</v>
          </cell>
          <cell r="DD50" t="str">
            <v>-</v>
          </cell>
          <cell r="DE50">
            <v>0</v>
          </cell>
          <cell r="DF50" t="str">
            <v>-</v>
          </cell>
          <cell r="DG50">
            <v>0</v>
          </cell>
          <cell r="DH50" t="str">
            <v>-</v>
          </cell>
          <cell r="DI50">
            <v>0</v>
          </cell>
          <cell r="DJ50" t="str">
            <v>-</v>
          </cell>
          <cell r="DK50">
            <v>0</v>
          </cell>
          <cell r="DL50" t="str">
            <v>-</v>
          </cell>
          <cell r="DM50">
            <v>0</v>
          </cell>
          <cell r="DN50" t="str">
            <v>-</v>
          </cell>
          <cell r="DO50">
            <v>0</v>
          </cell>
          <cell r="DP50" t="str">
            <v>-</v>
          </cell>
          <cell r="DQ50">
            <v>0</v>
          </cell>
          <cell r="DR50" t="str">
            <v>-</v>
          </cell>
          <cell r="DS50">
            <v>0</v>
          </cell>
          <cell r="DT50" t="str">
            <v>-</v>
          </cell>
          <cell r="DU50">
            <v>0</v>
          </cell>
          <cell r="DV50" t="str">
            <v>-</v>
          </cell>
          <cell r="DW50">
            <v>0</v>
          </cell>
          <cell r="DX50" t="str">
            <v>-</v>
          </cell>
          <cell r="DY50">
            <v>0</v>
          </cell>
          <cell r="DZ50" t="str">
            <v>-</v>
          </cell>
          <cell r="EA50">
            <v>0</v>
          </cell>
          <cell r="EB50" t="str">
            <v>-</v>
          </cell>
          <cell r="EC50">
            <v>0</v>
          </cell>
          <cell r="ED50" t="str">
            <v>-</v>
          </cell>
          <cell r="EE50">
            <v>0</v>
          </cell>
          <cell r="EF50" t="str">
            <v>-</v>
          </cell>
          <cell r="EG50">
            <v>0</v>
          </cell>
        </row>
        <row r="51">
          <cell r="C51">
            <v>700000123</v>
          </cell>
          <cell r="D51" t="str">
            <v>SECTOR TAMBORA SARA</v>
          </cell>
          <cell r="E51">
            <v>2025</v>
          </cell>
          <cell r="F51">
            <v>202517</v>
          </cell>
          <cell r="G51">
            <v>2175</v>
          </cell>
          <cell r="H51">
            <v>2213</v>
          </cell>
          <cell r="I51">
            <v>834</v>
          </cell>
          <cell r="J51" t="str">
            <v>-</v>
          </cell>
          <cell r="K51">
            <v>-115</v>
          </cell>
          <cell r="L51">
            <v>7</v>
          </cell>
          <cell r="M51">
            <v>738</v>
          </cell>
          <cell r="N51">
            <v>1377</v>
          </cell>
          <cell r="O51">
            <v>0</v>
          </cell>
          <cell r="P51" t="str">
            <v>-</v>
          </cell>
          <cell r="Q51">
            <v>3</v>
          </cell>
          <cell r="R51" t="str">
            <v>-</v>
          </cell>
          <cell r="S51">
            <v>6</v>
          </cell>
          <cell r="T51" t="str">
            <v>-</v>
          </cell>
          <cell r="U51">
            <v>734</v>
          </cell>
          <cell r="V51" t="str">
            <v>-</v>
          </cell>
          <cell r="W51">
            <v>1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607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332</v>
          </cell>
          <cell r="AH51" t="str">
            <v>-</v>
          </cell>
          <cell r="AI51" t="str">
            <v>-</v>
          </cell>
          <cell r="AJ51" t="str">
            <v>-</v>
          </cell>
          <cell r="AK51">
            <v>131</v>
          </cell>
          <cell r="AL51" t="str">
            <v>-</v>
          </cell>
          <cell r="AM51">
            <v>33.931034482758619</v>
          </cell>
          <cell r="AN51">
            <v>60</v>
          </cell>
          <cell r="AO51">
            <v>201</v>
          </cell>
          <cell r="AP51" t="str">
            <v>-</v>
          </cell>
          <cell r="AQ51">
            <v>268</v>
          </cell>
          <cell r="AR51" t="str">
            <v>-</v>
          </cell>
          <cell r="AS51">
            <v>0</v>
          </cell>
          <cell r="AT51" t="str">
            <v>-</v>
          </cell>
          <cell r="AU51">
            <v>120</v>
          </cell>
          <cell r="AV51" t="str">
            <v>-</v>
          </cell>
          <cell r="AW51">
            <v>18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669</v>
          </cell>
          <cell r="BB51">
            <v>1213</v>
          </cell>
          <cell r="BC51">
            <v>30.758620689655174</v>
          </cell>
          <cell r="BD51">
            <v>52.8</v>
          </cell>
          <cell r="BE51" t="str">
            <v>-</v>
          </cell>
          <cell r="BF51" t="str">
            <v>-</v>
          </cell>
          <cell r="BG51">
            <v>428601.15</v>
          </cell>
          <cell r="BH51">
            <v>434102</v>
          </cell>
          <cell r="BI51">
            <v>316307647.5</v>
          </cell>
          <cell r="BJ51">
            <v>597757858</v>
          </cell>
          <cell r="BK51">
            <v>315054467</v>
          </cell>
          <cell r="BL51" t="str">
            <v>-</v>
          </cell>
          <cell r="BM51">
            <v>1253180.5</v>
          </cell>
          <cell r="BN51" t="str">
            <v>-</v>
          </cell>
          <cell r="BO51">
            <v>256582829.5</v>
          </cell>
          <cell r="BP51" t="str">
            <v>-</v>
          </cell>
          <cell r="BQ51">
            <v>1253180.5</v>
          </cell>
          <cell r="BR51" t="str">
            <v>-</v>
          </cell>
          <cell r="BS51">
            <v>708</v>
          </cell>
          <cell r="BT51" t="str">
            <v>-</v>
          </cell>
          <cell r="BU51">
            <v>255329649</v>
          </cell>
          <cell r="BV51" t="str">
            <v>-</v>
          </cell>
          <cell r="BW51">
            <v>409</v>
          </cell>
          <cell r="BX51" t="str">
            <v>-</v>
          </cell>
          <cell r="BY51">
            <v>772</v>
          </cell>
          <cell r="BZ51" t="str">
            <v>-</v>
          </cell>
          <cell r="CA51">
            <v>52755859</v>
          </cell>
          <cell r="CB51" t="str">
            <v>-</v>
          </cell>
          <cell r="CC51">
            <v>906</v>
          </cell>
          <cell r="CD51" t="str">
            <v>-</v>
          </cell>
          <cell r="CE51">
            <v>662</v>
          </cell>
          <cell r="CF51" t="str">
            <v>-</v>
          </cell>
          <cell r="CG51">
            <v>0</v>
          </cell>
          <cell r="CH51" t="str">
            <v>-</v>
          </cell>
          <cell r="CI51">
            <v>207</v>
          </cell>
          <cell r="CJ51" t="str">
            <v>-</v>
          </cell>
          <cell r="CK51">
            <v>22</v>
          </cell>
          <cell r="CL51" t="str">
            <v>-</v>
          </cell>
          <cell r="CM51">
            <v>6968959</v>
          </cell>
          <cell r="CN51" t="str">
            <v>-</v>
          </cell>
          <cell r="CO51">
            <v>59724818</v>
          </cell>
          <cell r="CP51" t="str">
            <v>-</v>
          </cell>
          <cell r="CQ51">
            <v>0</v>
          </cell>
          <cell r="CR51" t="str">
            <v>-</v>
          </cell>
          <cell r="CS51">
            <v>-62</v>
          </cell>
          <cell r="CT51" t="str">
            <v>-</v>
          </cell>
          <cell r="CU51">
            <v>792</v>
          </cell>
          <cell r="CV51">
            <v>421</v>
          </cell>
          <cell r="CW51">
            <v>387</v>
          </cell>
          <cell r="CX51">
            <v>294</v>
          </cell>
          <cell r="CY51">
            <v>258</v>
          </cell>
          <cell r="CZ51">
            <v>179</v>
          </cell>
          <cell r="DA51">
            <v>167</v>
          </cell>
          <cell r="DB51">
            <v>136</v>
          </cell>
          <cell r="DC51">
            <v>132</v>
          </cell>
          <cell r="DD51">
            <v>128</v>
          </cell>
          <cell r="DE51">
            <v>95</v>
          </cell>
          <cell r="DF51">
            <v>90</v>
          </cell>
          <cell r="DG51">
            <v>394</v>
          </cell>
          <cell r="DH51">
            <v>354</v>
          </cell>
          <cell r="DI51">
            <v>30</v>
          </cell>
          <cell r="DJ51" t="str">
            <v>-</v>
          </cell>
          <cell r="DK51">
            <v>548</v>
          </cell>
          <cell r="DL51" t="str">
            <v>-</v>
          </cell>
          <cell r="DM51">
            <v>793</v>
          </cell>
          <cell r="DN51" t="str">
            <v>-</v>
          </cell>
          <cell r="DO51">
            <v>618</v>
          </cell>
          <cell r="DP51" t="str">
            <v>-</v>
          </cell>
          <cell r="DQ51">
            <v>0</v>
          </cell>
          <cell r="DR51" t="str">
            <v>-</v>
          </cell>
          <cell r="DS51">
            <v>194</v>
          </cell>
          <cell r="DT51" t="str">
            <v>-</v>
          </cell>
          <cell r="DU51">
            <v>22</v>
          </cell>
          <cell r="DV51" t="str">
            <v>-</v>
          </cell>
          <cell r="DW51">
            <v>0</v>
          </cell>
          <cell r="DX51" t="str">
            <v>-</v>
          </cell>
          <cell r="DY51">
            <v>33</v>
          </cell>
          <cell r="DZ51">
            <v>88</v>
          </cell>
          <cell r="EA51">
            <v>40</v>
          </cell>
          <cell r="EB51" t="str">
            <v>-</v>
          </cell>
          <cell r="EC51">
            <v>37.735849056603776</v>
          </cell>
          <cell r="ED51" t="str">
            <v>-</v>
          </cell>
          <cell r="EE51">
            <v>3</v>
          </cell>
          <cell r="EF51" t="str">
            <v>-</v>
          </cell>
          <cell r="EG51">
            <v>34</v>
          </cell>
        </row>
        <row r="52">
          <cell r="C52">
            <v>700000125</v>
          </cell>
          <cell r="D52" t="str">
            <v>SECTOR CHARANGA KAREN</v>
          </cell>
          <cell r="E52">
            <v>2025</v>
          </cell>
          <cell r="F52">
            <v>202517</v>
          </cell>
          <cell r="G52">
            <v>1641</v>
          </cell>
          <cell r="H52">
            <v>1782</v>
          </cell>
          <cell r="I52">
            <v>693</v>
          </cell>
          <cell r="J52" t="str">
            <v>-</v>
          </cell>
          <cell r="K52">
            <v>-84</v>
          </cell>
          <cell r="L52">
            <v>8</v>
          </cell>
          <cell r="M52">
            <v>542</v>
          </cell>
          <cell r="N52">
            <v>1042</v>
          </cell>
          <cell r="O52">
            <v>0</v>
          </cell>
          <cell r="P52" t="str">
            <v>-</v>
          </cell>
          <cell r="Q52">
            <v>7</v>
          </cell>
          <cell r="R52" t="str">
            <v>-</v>
          </cell>
          <cell r="S52">
            <v>19</v>
          </cell>
          <cell r="T52" t="str">
            <v>-</v>
          </cell>
          <cell r="U52">
            <v>529</v>
          </cell>
          <cell r="V52" t="str">
            <v>-</v>
          </cell>
          <cell r="W52">
            <v>6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453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206</v>
          </cell>
          <cell r="AH52" t="str">
            <v>-</v>
          </cell>
          <cell r="AI52" t="str">
            <v>-</v>
          </cell>
          <cell r="AJ52" t="str">
            <v>-</v>
          </cell>
          <cell r="AK52">
            <v>89</v>
          </cell>
          <cell r="AL52" t="str">
            <v>-</v>
          </cell>
          <cell r="AM52">
            <v>33.028641072516756</v>
          </cell>
          <cell r="AN52">
            <v>60.2</v>
          </cell>
          <cell r="AO52">
            <v>117</v>
          </cell>
          <cell r="AP52" t="str">
            <v>-</v>
          </cell>
          <cell r="AQ52">
            <v>205</v>
          </cell>
          <cell r="AR52" t="str">
            <v>-</v>
          </cell>
          <cell r="AS52">
            <v>0</v>
          </cell>
          <cell r="AT52" t="str">
            <v>-</v>
          </cell>
          <cell r="AU52">
            <v>114</v>
          </cell>
          <cell r="AV52" t="str">
            <v>-</v>
          </cell>
          <cell r="AW52">
            <v>17</v>
          </cell>
          <cell r="AX52" t="str">
            <v>-</v>
          </cell>
          <cell r="AY52" t="str">
            <v>-</v>
          </cell>
          <cell r="AZ52" t="str">
            <v>-</v>
          </cell>
          <cell r="BA52">
            <v>499</v>
          </cell>
          <cell r="BB52">
            <v>910</v>
          </cell>
          <cell r="BC52">
            <v>30.408287629494211</v>
          </cell>
          <cell r="BD52">
            <v>52.5</v>
          </cell>
          <cell r="BE52" t="str">
            <v>-</v>
          </cell>
          <cell r="BF52" t="str">
            <v>-</v>
          </cell>
          <cell r="BG52">
            <v>482706.64</v>
          </cell>
          <cell r="BH52">
            <v>452774</v>
          </cell>
          <cell r="BI52">
            <v>261627000.48000002</v>
          </cell>
          <cell r="BJ52">
            <v>471790866</v>
          </cell>
          <cell r="BK52">
            <v>256755352</v>
          </cell>
          <cell r="BL52" t="str">
            <v>-</v>
          </cell>
          <cell r="BM52">
            <v>4871648.4800000004</v>
          </cell>
          <cell r="BN52" t="str">
            <v>-</v>
          </cell>
          <cell r="BO52">
            <v>207235845.48000002</v>
          </cell>
          <cell r="BP52" t="str">
            <v>-</v>
          </cell>
          <cell r="BQ52">
            <v>4871648.4800000004</v>
          </cell>
          <cell r="BR52" t="str">
            <v>-</v>
          </cell>
          <cell r="BS52">
            <v>516</v>
          </cell>
          <cell r="BT52" t="str">
            <v>-</v>
          </cell>
          <cell r="BU52">
            <v>202364197</v>
          </cell>
          <cell r="BV52" t="str">
            <v>-</v>
          </cell>
          <cell r="BW52">
            <v>344</v>
          </cell>
          <cell r="BX52" t="str">
            <v>-</v>
          </cell>
          <cell r="BY52">
            <v>566</v>
          </cell>
          <cell r="BZ52" t="str">
            <v>-</v>
          </cell>
          <cell r="CA52">
            <v>47600870</v>
          </cell>
          <cell r="CB52" t="str">
            <v>-</v>
          </cell>
          <cell r="CC52">
            <v>629</v>
          </cell>
          <cell r="CD52" t="str">
            <v>-</v>
          </cell>
          <cell r="CE52">
            <v>536</v>
          </cell>
          <cell r="CF52" t="str">
            <v>-</v>
          </cell>
          <cell r="CG52">
            <v>0</v>
          </cell>
          <cell r="CH52" t="str">
            <v>-</v>
          </cell>
          <cell r="CI52">
            <v>173</v>
          </cell>
          <cell r="CJ52" t="str">
            <v>-</v>
          </cell>
          <cell r="CK52">
            <v>21</v>
          </cell>
          <cell r="CL52" t="str">
            <v>-</v>
          </cell>
          <cell r="CM52">
            <v>6790285</v>
          </cell>
          <cell r="CN52" t="str">
            <v>-</v>
          </cell>
          <cell r="CO52">
            <v>54391155</v>
          </cell>
          <cell r="CP52" t="str">
            <v>-</v>
          </cell>
          <cell r="CQ52">
            <v>0</v>
          </cell>
          <cell r="CR52" t="str">
            <v>-</v>
          </cell>
          <cell r="CS52">
            <v>-61</v>
          </cell>
          <cell r="CT52" t="str">
            <v>-</v>
          </cell>
          <cell r="CU52">
            <v>691</v>
          </cell>
          <cell r="CV52">
            <v>346</v>
          </cell>
          <cell r="CW52">
            <v>241</v>
          </cell>
          <cell r="CX52">
            <v>209</v>
          </cell>
          <cell r="CY52">
            <v>167</v>
          </cell>
          <cell r="CZ52">
            <v>133</v>
          </cell>
          <cell r="DA52">
            <v>112</v>
          </cell>
          <cell r="DB52">
            <v>91</v>
          </cell>
          <cell r="DC52">
            <v>89</v>
          </cell>
          <cell r="DD52">
            <v>76</v>
          </cell>
          <cell r="DE52">
            <v>83</v>
          </cell>
          <cell r="DF52">
            <v>77</v>
          </cell>
          <cell r="DG52">
            <v>284</v>
          </cell>
          <cell r="DH52">
            <v>244</v>
          </cell>
          <cell r="DI52">
            <v>19</v>
          </cell>
          <cell r="DJ52" t="str">
            <v>-</v>
          </cell>
          <cell r="DK52">
            <v>409</v>
          </cell>
          <cell r="DL52" t="str">
            <v>-</v>
          </cell>
          <cell r="DM52">
            <v>539</v>
          </cell>
          <cell r="DN52" t="str">
            <v>-</v>
          </cell>
          <cell r="DO52">
            <v>505</v>
          </cell>
          <cell r="DP52" t="str">
            <v>-</v>
          </cell>
          <cell r="DQ52">
            <v>0</v>
          </cell>
          <cell r="DR52" t="str">
            <v>-</v>
          </cell>
          <cell r="DS52">
            <v>167</v>
          </cell>
          <cell r="DT52" t="str">
            <v>-</v>
          </cell>
          <cell r="DU52">
            <v>21</v>
          </cell>
          <cell r="DV52" t="str">
            <v>-</v>
          </cell>
          <cell r="DW52">
            <v>0</v>
          </cell>
          <cell r="DX52" t="str">
            <v>-</v>
          </cell>
          <cell r="DY52">
            <v>23</v>
          </cell>
          <cell r="DZ52">
            <v>72</v>
          </cell>
          <cell r="EA52">
            <v>32</v>
          </cell>
          <cell r="EB52" t="str">
            <v>-</v>
          </cell>
          <cell r="EC52">
            <v>43.243243243243242</v>
          </cell>
          <cell r="ED52" t="str">
            <v>-</v>
          </cell>
          <cell r="EE52">
            <v>4</v>
          </cell>
          <cell r="EF52" t="str">
            <v>-</v>
          </cell>
          <cell r="EG52">
            <v>20</v>
          </cell>
        </row>
        <row r="53">
          <cell r="C53">
            <v>700000128</v>
          </cell>
          <cell r="D53" t="str">
            <v>SECTOR BURITI MARGARITA</v>
          </cell>
          <cell r="E53">
            <v>2025</v>
          </cell>
          <cell r="F53">
            <v>202517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 t="str">
            <v>-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 t="str">
            <v>-</v>
          </cell>
          <cell r="BB53" t="str">
            <v>-</v>
          </cell>
          <cell r="BC53" t="str">
            <v>-</v>
          </cell>
          <cell r="BD53" t="str">
            <v>-</v>
          </cell>
          <cell r="BE53" t="str">
            <v>-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J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O53" t="str">
            <v>-</v>
          </cell>
          <cell r="BP53" t="str">
            <v>-</v>
          </cell>
          <cell r="BQ53" t="str">
            <v>-</v>
          </cell>
          <cell r="BR53" t="str">
            <v>-</v>
          </cell>
          <cell r="BS53" t="str">
            <v>-</v>
          </cell>
          <cell r="BT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 t="str">
            <v>-</v>
          </cell>
          <cell r="BY53" t="str">
            <v>-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 t="str">
            <v>-</v>
          </cell>
          <cell r="CN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 t="str">
            <v>-</v>
          </cell>
          <cell r="CS53" t="str">
            <v>-</v>
          </cell>
          <cell r="CT53" t="str">
            <v>-</v>
          </cell>
          <cell r="CU53" t="str">
            <v>-</v>
          </cell>
          <cell r="CV53" t="str">
            <v>-</v>
          </cell>
          <cell r="CW53" t="str">
            <v>-</v>
          </cell>
          <cell r="CX53" t="str">
            <v>-</v>
          </cell>
          <cell r="CY53" t="str">
            <v>-</v>
          </cell>
          <cell r="CZ53" t="str">
            <v>-</v>
          </cell>
          <cell r="DA53" t="str">
            <v>-</v>
          </cell>
          <cell r="DB53" t="str">
            <v>-</v>
          </cell>
          <cell r="DC53" t="str">
            <v>-</v>
          </cell>
          <cell r="DD53" t="str">
            <v>-</v>
          </cell>
          <cell r="DE53" t="str">
            <v>-</v>
          </cell>
          <cell r="DF53" t="str">
            <v>-</v>
          </cell>
          <cell r="DG53" t="str">
            <v>-</v>
          </cell>
          <cell r="DH53" t="str">
            <v>-</v>
          </cell>
          <cell r="DI53" t="str">
            <v>-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 t="str">
            <v>-</v>
          </cell>
          <cell r="DX53" t="str">
            <v>-</v>
          </cell>
          <cell r="DY53" t="str">
            <v>-</v>
          </cell>
          <cell r="DZ53" t="str">
            <v>-</v>
          </cell>
          <cell r="EA53" t="str">
            <v>-</v>
          </cell>
          <cell r="EB53" t="str">
            <v>-</v>
          </cell>
          <cell r="EC53" t="str">
            <v>-</v>
          </cell>
          <cell r="ED53" t="str">
            <v>-</v>
          </cell>
          <cell r="EE53" t="str">
            <v>-</v>
          </cell>
          <cell r="EF53" t="str">
            <v>-</v>
          </cell>
          <cell r="EG53" t="str">
            <v>-</v>
          </cell>
        </row>
        <row r="54">
          <cell r="C54">
            <v>700000131</v>
          </cell>
          <cell r="D54" t="str">
            <v>SECTOR PILONERAS EMNA</v>
          </cell>
          <cell r="E54">
            <v>2025</v>
          </cell>
          <cell r="F54">
            <v>202517</v>
          </cell>
          <cell r="G54">
            <v>1649</v>
          </cell>
          <cell r="H54">
            <v>1699</v>
          </cell>
          <cell r="I54">
            <v>588</v>
          </cell>
          <cell r="J54" t="str">
            <v>-</v>
          </cell>
          <cell r="K54">
            <v>-69</v>
          </cell>
          <cell r="L54">
            <v>9</v>
          </cell>
          <cell r="M54">
            <v>515</v>
          </cell>
          <cell r="N54">
            <v>1036</v>
          </cell>
          <cell r="O54">
            <v>0</v>
          </cell>
          <cell r="P54" t="str">
            <v>-</v>
          </cell>
          <cell r="Q54">
            <v>2</v>
          </cell>
          <cell r="R54" t="str">
            <v>-</v>
          </cell>
          <cell r="S54">
            <v>7</v>
          </cell>
          <cell r="T54" t="str">
            <v>-</v>
          </cell>
          <cell r="U54">
            <v>512</v>
          </cell>
          <cell r="V54" t="str">
            <v>-</v>
          </cell>
          <cell r="W54">
            <v>1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424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242</v>
          </cell>
          <cell r="AH54" t="str">
            <v>-</v>
          </cell>
          <cell r="AI54" t="str">
            <v>-</v>
          </cell>
          <cell r="AJ54" t="str">
            <v>-</v>
          </cell>
          <cell r="AK54">
            <v>91</v>
          </cell>
          <cell r="AL54" t="str">
            <v>-</v>
          </cell>
          <cell r="AM54">
            <v>31.231049120679199</v>
          </cell>
          <cell r="AN54">
            <v>60</v>
          </cell>
          <cell r="AO54">
            <v>151</v>
          </cell>
          <cell r="AP54" t="str">
            <v>-</v>
          </cell>
          <cell r="AQ54">
            <v>183</v>
          </cell>
          <cell r="AR54" t="str">
            <v>-</v>
          </cell>
          <cell r="AS54">
            <v>0</v>
          </cell>
          <cell r="AT54" t="str">
            <v>-</v>
          </cell>
          <cell r="AU54">
            <v>79</v>
          </cell>
          <cell r="AV54" t="str">
            <v>-</v>
          </cell>
          <cell r="AW54">
            <v>11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472</v>
          </cell>
          <cell r="BB54">
            <v>930</v>
          </cell>
          <cell r="BC54">
            <v>28.623408126137051</v>
          </cell>
          <cell r="BD54">
            <v>53.9</v>
          </cell>
          <cell r="BE54" t="str">
            <v>-</v>
          </cell>
          <cell r="BF54" t="str">
            <v>-</v>
          </cell>
          <cell r="BG54">
            <v>427353.04</v>
          </cell>
          <cell r="BH54">
            <v>403688</v>
          </cell>
          <cell r="BI54">
            <v>220086814.5</v>
          </cell>
          <cell r="BJ54">
            <v>418221159</v>
          </cell>
          <cell r="BK54">
            <v>219165948</v>
          </cell>
          <cell r="BL54" t="str">
            <v>-</v>
          </cell>
          <cell r="BM54">
            <v>920866.5</v>
          </cell>
          <cell r="BN54" t="str">
            <v>-</v>
          </cell>
          <cell r="BO54">
            <v>177444642.5</v>
          </cell>
          <cell r="BP54" t="str">
            <v>-</v>
          </cell>
          <cell r="BQ54">
            <v>920866.5</v>
          </cell>
          <cell r="BR54" t="str">
            <v>-</v>
          </cell>
          <cell r="BS54">
            <v>489</v>
          </cell>
          <cell r="BT54" t="str">
            <v>-</v>
          </cell>
          <cell r="BU54">
            <v>176523776</v>
          </cell>
          <cell r="BV54" t="str">
            <v>-</v>
          </cell>
          <cell r="BW54">
            <v>305</v>
          </cell>
          <cell r="BX54" t="str">
            <v>-</v>
          </cell>
          <cell r="BY54">
            <v>591</v>
          </cell>
          <cell r="BZ54" t="str">
            <v>-</v>
          </cell>
          <cell r="CA54">
            <v>37372634</v>
          </cell>
          <cell r="CB54" t="str">
            <v>-</v>
          </cell>
          <cell r="CC54">
            <v>688</v>
          </cell>
          <cell r="CD54" t="str">
            <v>-</v>
          </cell>
          <cell r="CE54">
            <v>488</v>
          </cell>
          <cell r="CF54" t="str">
            <v>-</v>
          </cell>
          <cell r="CG54">
            <v>0</v>
          </cell>
          <cell r="CH54" t="str">
            <v>-</v>
          </cell>
          <cell r="CI54">
            <v>120</v>
          </cell>
          <cell r="CJ54" t="str">
            <v>-</v>
          </cell>
          <cell r="CK54">
            <v>16</v>
          </cell>
          <cell r="CL54" t="str">
            <v>-</v>
          </cell>
          <cell r="CM54">
            <v>5269538</v>
          </cell>
          <cell r="CN54" t="str">
            <v>-</v>
          </cell>
          <cell r="CO54">
            <v>42642172</v>
          </cell>
          <cell r="CP54" t="str">
            <v>-</v>
          </cell>
          <cell r="CQ54">
            <v>0</v>
          </cell>
          <cell r="CR54" t="str">
            <v>-</v>
          </cell>
          <cell r="CS54">
            <v>-40</v>
          </cell>
          <cell r="CT54" t="str">
            <v>-</v>
          </cell>
          <cell r="CU54">
            <v>637</v>
          </cell>
          <cell r="CV54">
            <v>334</v>
          </cell>
          <cell r="CW54">
            <v>322</v>
          </cell>
          <cell r="CX54">
            <v>226</v>
          </cell>
          <cell r="CY54">
            <v>175</v>
          </cell>
          <cell r="CZ54">
            <v>116</v>
          </cell>
          <cell r="DA54">
            <v>97</v>
          </cell>
          <cell r="DB54">
            <v>86</v>
          </cell>
          <cell r="DC54">
            <v>104</v>
          </cell>
          <cell r="DD54">
            <v>95</v>
          </cell>
          <cell r="DE54">
            <v>53</v>
          </cell>
          <cell r="DF54">
            <v>51</v>
          </cell>
          <cell r="DG54">
            <v>254</v>
          </cell>
          <cell r="DH54">
            <v>232</v>
          </cell>
          <cell r="DI54">
            <v>13</v>
          </cell>
          <cell r="DJ54" t="str">
            <v>-</v>
          </cell>
          <cell r="DK54">
            <v>459</v>
          </cell>
          <cell r="DL54" t="str">
            <v>-</v>
          </cell>
          <cell r="DM54">
            <v>602</v>
          </cell>
          <cell r="DN54" t="str">
            <v>-</v>
          </cell>
          <cell r="DO54">
            <v>455</v>
          </cell>
          <cell r="DP54" t="str">
            <v>-</v>
          </cell>
          <cell r="DQ54">
            <v>0</v>
          </cell>
          <cell r="DR54" t="str">
            <v>-</v>
          </cell>
          <cell r="DS54">
            <v>117</v>
          </cell>
          <cell r="DT54" t="str">
            <v>-</v>
          </cell>
          <cell r="DU54">
            <v>16</v>
          </cell>
          <cell r="DV54" t="str">
            <v>-</v>
          </cell>
          <cell r="DW54">
            <v>0</v>
          </cell>
          <cell r="DX54" t="str">
            <v>-</v>
          </cell>
          <cell r="DY54">
            <v>19</v>
          </cell>
          <cell r="DZ54">
            <v>60</v>
          </cell>
          <cell r="EA54">
            <v>36</v>
          </cell>
          <cell r="EB54" t="str">
            <v>-</v>
          </cell>
          <cell r="EC54">
            <v>47.368421052631575</v>
          </cell>
          <cell r="ED54" t="str">
            <v>-</v>
          </cell>
          <cell r="EE54">
            <v>6</v>
          </cell>
          <cell r="EF54" t="str">
            <v>-</v>
          </cell>
          <cell r="EG54">
            <v>24</v>
          </cell>
        </row>
        <row r="55">
          <cell r="C55">
            <v>700000132</v>
          </cell>
          <cell r="D55" t="str">
            <v>SECTOR VALLENATO YULIETH</v>
          </cell>
          <cell r="E55">
            <v>2025</v>
          </cell>
          <cell r="F55">
            <v>202517</v>
          </cell>
          <cell r="G55">
            <v>1277</v>
          </cell>
          <cell r="H55">
            <v>1453</v>
          </cell>
          <cell r="I55">
            <v>468</v>
          </cell>
          <cell r="J55" t="str">
            <v>-</v>
          </cell>
          <cell r="K55">
            <v>-46</v>
          </cell>
          <cell r="L55">
            <v>9</v>
          </cell>
          <cell r="M55">
            <v>422</v>
          </cell>
          <cell r="N55">
            <v>794</v>
          </cell>
          <cell r="O55">
            <v>0</v>
          </cell>
          <cell r="P55" t="str">
            <v>-</v>
          </cell>
          <cell r="Q55">
            <v>2</v>
          </cell>
          <cell r="R55" t="str">
            <v>-</v>
          </cell>
          <cell r="S55">
            <v>4</v>
          </cell>
          <cell r="T55" t="str">
            <v>-</v>
          </cell>
          <cell r="U55">
            <v>418</v>
          </cell>
          <cell r="V55" t="str">
            <v>-</v>
          </cell>
          <cell r="W55">
            <v>2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360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199</v>
          </cell>
          <cell r="AH55" t="str">
            <v>-</v>
          </cell>
          <cell r="AI55" t="str">
            <v>-</v>
          </cell>
          <cell r="AJ55" t="str">
            <v>-</v>
          </cell>
          <cell r="AK55">
            <v>62</v>
          </cell>
          <cell r="AL55" t="str">
            <v>-</v>
          </cell>
          <cell r="AM55">
            <v>33.046202036021924</v>
          </cell>
          <cell r="AN55">
            <v>59.6</v>
          </cell>
          <cell r="AO55">
            <v>137</v>
          </cell>
          <cell r="AP55" t="str">
            <v>-</v>
          </cell>
          <cell r="AQ55">
            <v>149</v>
          </cell>
          <cell r="AR55" t="str">
            <v>-</v>
          </cell>
          <cell r="AS55">
            <v>0</v>
          </cell>
          <cell r="AT55" t="str">
            <v>-</v>
          </cell>
          <cell r="AU55">
            <v>62</v>
          </cell>
          <cell r="AV55" t="str">
            <v>-</v>
          </cell>
          <cell r="AW55">
            <v>12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387</v>
          </cell>
          <cell r="BB55">
            <v>705</v>
          </cell>
          <cell r="BC55">
            <v>30.305403288958498</v>
          </cell>
          <cell r="BD55">
            <v>52.9</v>
          </cell>
          <cell r="BE55" t="str">
            <v>-</v>
          </cell>
          <cell r="BF55" t="str">
            <v>-</v>
          </cell>
          <cell r="BG55">
            <v>492269.02</v>
          </cell>
          <cell r="BH55">
            <v>448540</v>
          </cell>
          <cell r="BI55">
            <v>207737524.59</v>
          </cell>
          <cell r="BJ55">
            <v>356140865</v>
          </cell>
          <cell r="BK55">
            <v>189181071</v>
          </cell>
          <cell r="BL55" t="str">
            <v>-</v>
          </cell>
          <cell r="BM55">
            <v>18556453.589999996</v>
          </cell>
          <cell r="BN55" t="str">
            <v>-</v>
          </cell>
          <cell r="BO55">
            <v>172540390.58999997</v>
          </cell>
          <cell r="BP55" t="str">
            <v>-</v>
          </cell>
          <cell r="BQ55">
            <v>18556453.589999996</v>
          </cell>
          <cell r="BR55" t="str">
            <v>-</v>
          </cell>
          <cell r="BS55">
            <v>402</v>
          </cell>
          <cell r="BT55" t="str">
            <v>-</v>
          </cell>
          <cell r="BU55">
            <v>153983937</v>
          </cell>
          <cell r="BV55" t="str">
            <v>-</v>
          </cell>
          <cell r="BW55">
            <v>254</v>
          </cell>
          <cell r="BX55" t="str">
            <v>-</v>
          </cell>
          <cell r="BY55">
            <v>394</v>
          </cell>
          <cell r="BZ55" t="str">
            <v>-</v>
          </cell>
          <cell r="CA55">
            <v>31120480</v>
          </cell>
          <cell r="CB55" t="str">
            <v>-</v>
          </cell>
          <cell r="CC55">
            <v>575</v>
          </cell>
          <cell r="CD55" t="str">
            <v>-</v>
          </cell>
          <cell r="CE55">
            <v>372</v>
          </cell>
          <cell r="CF55" t="str">
            <v>-</v>
          </cell>
          <cell r="CG55">
            <v>0</v>
          </cell>
          <cell r="CH55" t="str">
            <v>-</v>
          </cell>
          <cell r="CI55">
            <v>104</v>
          </cell>
          <cell r="CJ55" t="str">
            <v>-</v>
          </cell>
          <cell r="CK55">
            <v>16</v>
          </cell>
          <cell r="CL55" t="str">
            <v>-</v>
          </cell>
          <cell r="CM55">
            <v>4076654</v>
          </cell>
          <cell r="CN55" t="str">
            <v>-</v>
          </cell>
          <cell r="CO55">
            <v>35197134</v>
          </cell>
          <cell r="CP55" t="str">
            <v>-</v>
          </cell>
          <cell r="CQ55">
            <v>0</v>
          </cell>
          <cell r="CR55" t="str">
            <v>-</v>
          </cell>
          <cell r="CS55">
            <v>-16</v>
          </cell>
          <cell r="CT55" t="str">
            <v>-</v>
          </cell>
          <cell r="CU55">
            <v>448</v>
          </cell>
          <cell r="CV55">
            <v>259</v>
          </cell>
          <cell r="CW55">
            <v>286</v>
          </cell>
          <cell r="CX55">
            <v>186</v>
          </cell>
          <cell r="CY55">
            <v>121</v>
          </cell>
          <cell r="CZ55">
            <v>92</v>
          </cell>
          <cell r="DA55">
            <v>71</v>
          </cell>
          <cell r="DB55">
            <v>54</v>
          </cell>
          <cell r="DC55">
            <v>83</v>
          </cell>
          <cell r="DD55">
            <v>72</v>
          </cell>
          <cell r="DE55">
            <v>30</v>
          </cell>
          <cell r="DF55">
            <v>29</v>
          </cell>
          <cell r="DG55">
            <v>184</v>
          </cell>
          <cell r="DH55">
            <v>155</v>
          </cell>
          <cell r="DI55">
            <v>10</v>
          </cell>
          <cell r="DJ55" t="str">
            <v>-</v>
          </cell>
          <cell r="DK55">
            <v>294</v>
          </cell>
          <cell r="DL55" t="str">
            <v>-</v>
          </cell>
          <cell r="DM55">
            <v>515</v>
          </cell>
          <cell r="DN55" t="str">
            <v>-</v>
          </cell>
          <cell r="DO55">
            <v>349</v>
          </cell>
          <cell r="DP55" t="str">
            <v>-</v>
          </cell>
          <cell r="DQ55">
            <v>0</v>
          </cell>
          <cell r="DR55" t="str">
            <v>-</v>
          </cell>
          <cell r="DS55">
            <v>103</v>
          </cell>
          <cell r="DT55" t="str">
            <v>-</v>
          </cell>
          <cell r="DU55">
            <v>16</v>
          </cell>
          <cell r="DV55" t="str">
            <v>-</v>
          </cell>
          <cell r="DW55">
            <v>0</v>
          </cell>
          <cell r="DX55" t="str">
            <v>-</v>
          </cell>
          <cell r="DY55">
            <v>15</v>
          </cell>
          <cell r="DZ55">
            <v>40</v>
          </cell>
          <cell r="EA55">
            <v>13</v>
          </cell>
          <cell r="EB55" t="str">
            <v>-</v>
          </cell>
          <cell r="EC55">
            <v>43.333333333333336</v>
          </cell>
          <cell r="ED55" t="str">
            <v>-</v>
          </cell>
          <cell r="EE55">
            <v>5</v>
          </cell>
          <cell r="EF55" t="str">
            <v>-</v>
          </cell>
          <cell r="EG55">
            <v>20</v>
          </cell>
        </row>
        <row r="56">
          <cell r="C56">
            <v>700000133</v>
          </cell>
          <cell r="D56" t="str">
            <v>SECTOR INSPIRACIÓN VANESA</v>
          </cell>
          <cell r="E56">
            <v>2025</v>
          </cell>
          <cell r="F56">
            <v>202517</v>
          </cell>
          <cell r="G56">
            <v>1078</v>
          </cell>
          <cell r="H56">
            <v>1259</v>
          </cell>
          <cell r="I56">
            <v>489</v>
          </cell>
          <cell r="J56" t="str">
            <v>-</v>
          </cell>
          <cell r="K56">
            <v>-26</v>
          </cell>
          <cell r="L56">
            <v>7</v>
          </cell>
          <cell r="M56">
            <v>559</v>
          </cell>
          <cell r="N56">
            <v>677</v>
          </cell>
          <cell r="O56">
            <v>0</v>
          </cell>
          <cell r="P56" t="str">
            <v>-</v>
          </cell>
          <cell r="Q56">
            <v>2</v>
          </cell>
          <cell r="R56" t="str">
            <v>-</v>
          </cell>
          <cell r="S56">
            <v>3</v>
          </cell>
          <cell r="T56" t="str">
            <v>-</v>
          </cell>
          <cell r="U56">
            <v>557</v>
          </cell>
          <cell r="V56" t="str">
            <v>-</v>
          </cell>
          <cell r="W56">
            <v>0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481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226</v>
          </cell>
          <cell r="AH56" t="str">
            <v>-</v>
          </cell>
          <cell r="AI56" t="str">
            <v>-</v>
          </cell>
          <cell r="AJ56" t="str">
            <v>-</v>
          </cell>
          <cell r="AK56">
            <v>78</v>
          </cell>
          <cell r="AL56" t="str">
            <v>-</v>
          </cell>
          <cell r="AM56">
            <v>51.855287569573285</v>
          </cell>
          <cell r="AN56">
            <v>60.5</v>
          </cell>
          <cell r="AO56">
            <v>148</v>
          </cell>
          <cell r="AP56" t="str">
            <v>-</v>
          </cell>
          <cell r="AQ56">
            <v>218</v>
          </cell>
          <cell r="AR56" t="str">
            <v>-</v>
          </cell>
          <cell r="AS56">
            <v>0</v>
          </cell>
          <cell r="AT56" t="str">
            <v>-</v>
          </cell>
          <cell r="AU56">
            <v>99</v>
          </cell>
          <cell r="AV56" t="str">
            <v>-</v>
          </cell>
          <cell r="AW56">
            <v>16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516</v>
          </cell>
          <cell r="BB56">
            <v>586</v>
          </cell>
          <cell r="BC56">
            <v>47.866419294990727</v>
          </cell>
          <cell r="BD56">
            <v>52.4</v>
          </cell>
          <cell r="BE56" t="str">
            <v>-</v>
          </cell>
          <cell r="BF56" t="str">
            <v>-</v>
          </cell>
          <cell r="BG56">
            <v>483073.62</v>
          </cell>
          <cell r="BH56">
            <v>479798</v>
          </cell>
          <cell r="BI56">
            <v>270038152.99000001</v>
          </cell>
          <cell r="BJ56">
            <v>324823459</v>
          </cell>
          <cell r="BK56">
            <v>269397878</v>
          </cell>
          <cell r="BL56" t="str">
            <v>-</v>
          </cell>
          <cell r="BM56">
            <v>640274.99</v>
          </cell>
          <cell r="BN56" t="str">
            <v>-</v>
          </cell>
          <cell r="BO56">
            <v>227108993.99000001</v>
          </cell>
          <cell r="BP56" t="str">
            <v>-</v>
          </cell>
          <cell r="BQ56">
            <v>640274.99</v>
          </cell>
          <cell r="BR56" t="str">
            <v>-</v>
          </cell>
          <cell r="BS56">
            <v>546</v>
          </cell>
          <cell r="BT56" t="str">
            <v>-</v>
          </cell>
          <cell r="BU56">
            <v>226468719</v>
          </cell>
          <cell r="BV56" t="str">
            <v>-</v>
          </cell>
          <cell r="BW56">
            <v>302</v>
          </cell>
          <cell r="BX56" t="str">
            <v>-</v>
          </cell>
          <cell r="BY56">
            <v>273</v>
          </cell>
          <cell r="BZ56" t="str">
            <v>-</v>
          </cell>
          <cell r="CA56">
            <v>37332244</v>
          </cell>
          <cell r="CB56" t="str">
            <v>-</v>
          </cell>
          <cell r="CC56">
            <v>450</v>
          </cell>
          <cell r="CD56" t="str">
            <v>-</v>
          </cell>
          <cell r="CE56">
            <v>378</v>
          </cell>
          <cell r="CF56" t="str">
            <v>-</v>
          </cell>
          <cell r="CG56">
            <v>0</v>
          </cell>
          <cell r="CH56" t="str">
            <v>-</v>
          </cell>
          <cell r="CI56">
            <v>124</v>
          </cell>
          <cell r="CJ56" t="str">
            <v>-</v>
          </cell>
          <cell r="CK56">
            <v>17</v>
          </cell>
          <cell r="CL56" t="str">
            <v>-</v>
          </cell>
          <cell r="CM56">
            <v>5596915</v>
          </cell>
          <cell r="CN56" t="str">
            <v>-</v>
          </cell>
          <cell r="CO56">
            <v>42929159</v>
          </cell>
          <cell r="CP56" t="str">
            <v>-</v>
          </cell>
          <cell r="CQ56">
            <v>0</v>
          </cell>
          <cell r="CR56" t="str">
            <v>-</v>
          </cell>
          <cell r="CS56">
            <v>-27</v>
          </cell>
          <cell r="CT56" t="str">
            <v>-</v>
          </cell>
          <cell r="CU56">
            <v>240</v>
          </cell>
          <cell r="CV56">
            <v>197</v>
          </cell>
          <cell r="CW56">
            <v>192</v>
          </cell>
          <cell r="CX56">
            <v>174</v>
          </cell>
          <cell r="CY56">
            <v>87</v>
          </cell>
          <cell r="CZ56">
            <v>87</v>
          </cell>
          <cell r="DA56">
            <v>56</v>
          </cell>
          <cell r="DB56">
            <v>45</v>
          </cell>
          <cell r="DC56">
            <v>66</v>
          </cell>
          <cell r="DD56">
            <v>61</v>
          </cell>
          <cell r="DE56">
            <v>42</v>
          </cell>
          <cell r="DF56">
            <v>37</v>
          </cell>
          <cell r="DG56">
            <v>164</v>
          </cell>
          <cell r="DH56">
            <v>143</v>
          </cell>
          <cell r="DI56">
            <v>11</v>
          </cell>
          <cell r="DJ56" t="str">
            <v>-</v>
          </cell>
          <cell r="DK56">
            <v>198</v>
          </cell>
          <cell r="DL56" t="str">
            <v>-</v>
          </cell>
          <cell r="DM56">
            <v>391</v>
          </cell>
          <cell r="DN56" t="str">
            <v>-</v>
          </cell>
          <cell r="DO56">
            <v>350</v>
          </cell>
          <cell r="DP56" t="str">
            <v>-</v>
          </cell>
          <cell r="DQ56">
            <v>0</v>
          </cell>
          <cell r="DR56" t="str">
            <v>-</v>
          </cell>
          <cell r="DS56">
            <v>122</v>
          </cell>
          <cell r="DT56" t="str">
            <v>-</v>
          </cell>
          <cell r="DU56">
            <v>17</v>
          </cell>
          <cell r="DV56" t="str">
            <v>-</v>
          </cell>
          <cell r="DW56">
            <v>0</v>
          </cell>
          <cell r="DX56" t="str">
            <v>-</v>
          </cell>
          <cell r="DY56">
            <v>17</v>
          </cell>
          <cell r="DZ56">
            <v>42</v>
          </cell>
          <cell r="EA56">
            <v>14</v>
          </cell>
          <cell r="EB56" t="str">
            <v>-</v>
          </cell>
          <cell r="EC56">
            <v>43.75</v>
          </cell>
          <cell r="ED56" t="str">
            <v>-</v>
          </cell>
          <cell r="EE56">
            <v>6</v>
          </cell>
          <cell r="EF56" t="str">
            <v>-</v>
          </cell>
          <cell r="EG56">
            <v>25</v>
          </cell>
        </row>
        <row r="57">
          <cell r="C57">
            <v>700000135</v>
          </cell>
          <cell r="D57" t="str">
            <v>SECTOR PINO VIVIANA</v>
          </cell>
          <cell r="E57">
            <v>2025</v>
          </cell>
          <cell r="F57">
            <v>202517</v>
          </cell>
          <cell r="G57">
            <v>1980</v>
          </cell>
          <cell r="H57">
            <v>2045</v>
          </cell>
          <cell r="I57">
            <v>824</v>
          </cell>
          <cell r="J57" t="str">
            <v>-</v>
          </cell>
          <cell r="K57">
            <v>-103</v>
          </cell>
          <cell r="L57">
            <v>6</v>
          </cell>
          <cell r="M57">
            <v>345</v>
          </cell>
          <cell r="N57">
            <v>1260</v>
          </cell>
          <cell r="O57">
            <v>0</v>
          </cell>
          <cell r="P57" t="str">
            <v>-</v>
          </cell>
          <cell r="Q57">
            <v>2</v>
          </cell>
          <cell r="R57" t="str">
            <v>-</v>
          </cell>
          <cell r="S57">
            <v>8</v>
          </cell>
          <cell r="T57" t="str">
            <v>-</v>
          </cell>
          <cell r="U57">
            <v>340</v>
          </cell>
          <cell r="V57" t="str">
            <v>-</v>
          </cell>
          <cell r="W57">
            <v>3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292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125</v>
          </cell>
          <cell r="AH57" t="str">
            <v>-</v>
          </cell>
          <cell r="AI57" t="str">
            <v>-</v>
          </cell>
          <cell r="AJ57" t="str">
            <v>-</v>
          </cell>
          <cell r="AK57">
            <v>53</v>
          </cell>
          <cell r="AL57" t="str">
            <v>-</v>
          </cell>
          <cell r="AM57">
            <v>17.424242424242426</v>
          </cell>
          <cell r="AN57">
            <v>60.1</v>
          </cell>
          <cell r="AO57">
            <v>72</v>
          </cell>
          <cell r="AP57" t="str">
            <v>-</v>
          </cell>
          <cell r="AQ57">
            <v>110</v>
          </cell>
          <cell r="AR57" t="str">
            <v>-</v>
          </cell>
          <cell r="AS57">
            <v>0</v>
          </cell>
          <cell r="AT57" t="str">
            <v>-</v>
          </cell>
          <cell r="AU57">
            <v>87</v>
          </cell>
          <cell r="AV57" t="str">
            <v>-</v>
          </cell>
          <cell r="AW57">
            <v>23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315</v>
          </cell>
          <cell r="BB57">
            <v>1124</v>
          </cell>
          <cell r="BC57">
            <v>15.909090909090908</v>
          </cell>
          <cell r="BD57">
            <v>53.6</v>
          </cell>
          <cell r="BE57" t="str">
            <v>-</v>
          </cell>
          <cell r="BF57" t="str">
            <v>-</v>
          </cell>
          <cell r="BG57">
            <v>574576.51</v>
          </cell>
          <cell r="BH57">
            <v>489387</v>
          </cell>
          <cell r="BI57">
            <v>198228896.97</v>
          </cell>
          <cell r="BJ57">
            <v>616628238</v>
          </cell>
          <cell r="BK57">
            <v>195637272</v>
          </cell>
          <cell r="BL57" t="str">
            <v>-</v>
          </cell>
          <cell r="BM57">
            <v>2591624.9699999997</v>
          </cell>
          <cell r="BN57" t="str">
            <v>-</v>
          </cell>
          <cell r="BO57">
            <v>168307673.97</v>
          </cell>
          <cell r="BP57" t="str">
            <v>-</v>
          </cell>
          <cell r="BQ57">
            <v>2591624.9699999997</v>
          </cell>
          <cell r="BR57" t="str">
            <v>-</v>
          </cell>
          <cell r="BS57">
            <v>332</v>
          </cell>
          <cell r="BT57" t="str">
            <v>-</v>
          </cell>
          <cell r="BU57">
            <v>165716049</v>
          </cell>
          <cell r="BV57" t="str">
            <v>-</v>
          </cell>
          <cell r="BW57">
            <v>199</v>
          </cell>
          <cell r="BX57" t="str">
            <v>-</v>
          </cell>
          <cell r="BY57">
            <v>585</v>
          </cell>
          <cell r="BZ57" t="str">
            <v>-</v>
          </cell>
          <cell r="CA57">
            <v>25477210</v>
          </cell>
          <cell r="CB57" t="str">
            <v>-</v>
          </cell>
          <cell r="CC57">
            <v>828</v>
          </cell>
          <cell r="CD57" t="str">
            <v>-</v>
          </cell>
          <cell r="CE57">
            <v>593</v>
          </cell>
          <cell r="CF57" t="str">
            <v>-</v>
          </cell>
          <cell r="CG57">
            <v>0</v>
          </cell>
          <cell r="CH57" t="str">
            <v>-</v>
          </cell>
          <cell r="CI57">
            <v>233</v>
          </cell>
          <cell r="CJ57" t="str">
            <v>-</v>
          </cell>
          <cell r="CK57">
            <v>37</v>
          </cell>
          <cell r="CL57" t="str">
            <v>-</v>
          </cell>
          <cell r="CM57">
            <v>4444013</v>
          </cell>
          <cell r="CN57" t="str">
            <v>-</v>
          </cell>
          <cell r="CO57">
            <v>29921223</v>
          </cell>
          <cell r="CP57" t="str">
            <v>-</v>
          </cell>
          <cell r="CQ57">
            <v>0</v>
          </cell>
          <cell r="CR57" t="str">
            <v>-</v>
          </cell>
          <cell r="CS57">
            <v>-64</v>
          </cell>
          <cell r="CT57" t="str">
            <v>-</v>
          </cell>
          <cell r="CU57">
            <v>969</v>
          </cell>
          <cell r="CV57">
            <v>400</v>
          </cell>
          <cell r="CW57">
            <v>410</v>
          </cell>
          <cell r="CX57">
            <v>278</v>
          </cell>
          <cell r="CY57">
            <v>256</v>
          </cell>
          <cell r="CZ57">
            <v>157</v>
          </cell>
          <cell r="DA57">
            <v>125</v>
          </cell>
          <cell r="DB57">
            <v>90</v>
          </cell>
          <cell r="DC57">
            <v>100</v>
          </cell>
          <cell r="DD57">
            <v>81</v>
          </cell>
          <cell r="DE57">
            <v>71</v>
          </cell>
          <cell r="DF57">
            <v>64</v>
          </cell>
          <cell r="DG57">
            <v>296</v>
          </cell>
          <cell r="DH57">
            <v>235</v>
          </cell>
          <cell r="DI57">
            <v>12</v>
          </cell>
          <cell r="DJ57" t="str">
            <v>-</v>
          </cell>
          <cell r="DK57">
            <v>446</v>
          </cell>
          <cell r="DL57" t="str">
            <v>-</v>
          </cell>
          <cell r="DM57">
            <v>710</v>
          </cell>
          <cell r="DN57" t="str">
            <v>-</v>
          </cell>
          <cell r="DO57">
            <v>557</v>
          </cell>
          <cell r="DP57" t="str">
            <v>-</v>
          </cell>
          <cell r="DQ57">
            <v>0</v>
          </cell>
          <cell r="DR57" t="str">
            <v>-</v>
          </cell>
          <cell r="DS57">
            <v>231</v>
          </cell>
          <cell r="DT57" t="str">
            <v>-</v>
          </cell>
          <cell r="DU57">
            <v>36</v>
          </cell>
          <cell r="DV57" t="str">
            <v>-</v>
          </cell>
          <cell r="DW57">
            <v>0</v>
          </cell>
          <cell r="DX57" t="str">
            <v>-</v>
          </cell>
          <cell r="DY57">
            <v>19</v>
          </cell>
          <cell r="DZ57">
            <v>61</v>
          </cell>
          <cell r="EA57">
            <v>32</v>
          </cell>
          <cell r="EB57" t="str">
            <v>-</v>
          </cell>
          <cell r="EC57">
            <v>41.025641025641022</v>
          </cell>
          <cell r="ED57" t="str">
            <v>-</v>
          </cell>
          <cell r="EE57">
            <v>7</v>
          </cell>
          <cell r="EF57" t="str">
            <v>-</v>
          </cell>
          <cell r="EG57">
            <v>11</v>
          </cell>
        </row>
        <row r="58">
          <cell r="C58">
            <v>700000137</v>
          </cell>
          <cell r="D58" t="str">
            <v>SECTOR CAÑAHUATE ESPERANZA</v>
          </cell>
          <cell r="E58">
            <v>2025</v>
          </cell>
          <cell r="F58">
            <v>202517</v>
          </cell>
          <cell r="G58">
            <v>1340</v>
          </cell>
          <cell r="H58">
            <v>1408</v>
          </cell>
          <cell r="I58">
            <v>664</v>
          </cell>
          <cell r="J58" t="str">
            <v>-</v>
          </cell>
          <cell r="K58">
            <v>-42</v>
          </cell>
          <cell r="L58">
            <v>6</v>
          </cell>
          <cell r="M58">
            <v>410</v>
          </cell>
          <cell r="N58">
            <v>834</v>
          </cell>
          <cell r="O58">
            <v>0</v>
          </cell>
          <cell r="P58" t="str">
            <v>-</v>
          </cell>
          <cell r="Q58">
            <v>0</v>
          </cell>
          <cell r="R58" t="str">
            <v>-</v>
          </cell>
          <cell r="S58">
            <v>2</v>
          </cell>
          <cell r="T58" t="str">
            <v>-</v>
          </cell>
          <cell r="U58">
            <v>409</v>
          </cell>
          <cell r="V58" t="str">
            <v>-</v>
          </cell>
          <cell r="W58">
            <v>1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361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126</v>
          </cell>
          <cell r="AH58" t="str">
            <v>-</v>
          </cell>
          <cell r="AI58" t="str">
            <v>-</v>
          </cell>
          <cell r="AJ58" t="str">
            <v>-</v>
          </cell>
          <cell r="AK58">
            <v>49</v>
          </cell>
          <cell r="AL58" t="str">
            <v>-</v>
          </cell>
          <cell r="AM58">
            <v>30.597014925373134</v>
          </cell>
          <cell r="AN58">
            <v>60.1</v>
          </cell>
          <cell r="AO58">
            <v>77</v>
          </cell>
          <cell r="AP58" t="str">
            <v>-</v>
          </cell>
          <cell r="AQ58">
            <v>141</v>
          </cell>
          <cell r="AR58" t="str">
            <v>-</v>
          </cell>
          <cell r="AS58">
            <v>0</v>
          </cell>
          <cell r="AT58" t="str">
            <v>-</v>
          </cell>
          <cell r="AU58">
            <v>110</v>
          </cell>
          <cell r="AV58" t="str">
            <v>-</v>
          </cell>
          <cell r="AW58">
            <v>33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377</v>
          </cell>
          <cell r="BB58">
            <v>752</v>
          </cell>
          <cell r="BC58">
            <v>28.134328358208954</v>
          </cell>
          <cell r="BD58">
            <v>54.2</v>
          </cell>
          <cell r="BE58" t="str">
            <v>-</v>
          </cell>
          <cell r="BF58" t="str">
            <v>-</v>
          </cell>
          <cell r="BG58">
            <v>602005.24</v>
          </cell>
          <cell r="BH58">
            <v>518118</v>
          </cell>
          <cell r="BI58">
            <v>246822148.5</v>
          </cell>
          <cell r="BJ58">
            <v>432110596</v>
          </cell>
          <cell r="BK58">
            <v>246322761</v>
          </cell>
          <cell r="BL58" t="str">
            <v>-</v>
          </cell>
          <cell r="BM58">
            <v>499387.5</v>
          </cell>
          <cell r="BN58" t="str">
            <v>-</v>
          </cell>
          <cell r="BO58">
            <v>210228222.5</v>
          </cell>
          <cell r="BP58" t="str">
            <v>-</v>
          </cell>
          <cell r="BQ58">
            <v>499387.5</v>
          </cell>
          <cell r="BR58" t="str">
            <v>-</v>
          </cell>
          <cell r="BS58">
            <v>389</v>
          </cell>
          <cell r="BT58" t="str">
            <v>-</v>
          </cell>
          <cell r="BU58">
            <v>209728835</v>
          </cell>
          <cell r="BV58" t="str">
            <v>-</v>
          </cell>
          <cell r="BW58">
            <v>203</v>
          </cell>
          <cell r="BX58" t="str">
            <v>-</v>
          </cell>
          <cell r="BY58">
            <v>308</v>
          </cell>
          <cell r="BZ58" t="str">
            <v>-</v>
          </cell>
          <cell r="CA58">
            <v>33366897</v>
          </cell>
          <cell r="CB58" t="str">
            <v>-</v>
          </cell>
          <cell r="CC58">
            <v>509</v>
          </cell>
          <cell r="CD58" t="str">
            <v>-</v>
          </cell>
          <cell r="CE58">
            <v>447</v>
          </cell>
          <cell r="CF58" t="str">
            <v>-</v>
          </cell>
          <cell r="CG58">
            <v>0</v>
          </cell>
          <cell r="CH58" t="str">
            <v>-</v>
          </cell>
          <cell r="CI58">
            <v>208</v>
          </cell>
          <cell r="CJ58" t="str">
            <v>-</v>
          </cell>
          <cell r="CK58">
            <v>42</v>
          </cell>
          <cell r="CL58" t="str">
            <v>-</v>
          </cell>
          <cell r="CM58">
            <v>3227029</v>
          </cell>
          <cell r="CN58" t="str">
            <v>-</v>
          </cell>
          <cell r="CO58">
            <v>36593926</v>
          </cell>
          <cell r="CP58" t="str">
            <v>-</v>
          </cell>
          <cell r="CQ58">
            <v>0</v>
          </cell>
          <cell r="CR58" t="str">
            <v>-</v>
          </cell>
          <cell r="CS58">
            <v>-17</v>
          </cell>
          <cell r="CT58" t="str">
            <v>-</v>
          </cell>
          <cell r="CU58">
            <v>598</v>
          </cell>
          <cell r="CV58">
            <v>270</v>
          </cell>
          <cell r="CW58">
            <v>212</v>
          </cell>
          <cell r="CX58">
            <v>179</v>
          </cell>
          <cell r="CY58">
            <v>120</v>
          </cell>
          <cell r="CZ58">
            <v>106</v>
          </cell>
          <cell r="DA58">
            <v>64</v>
          </cell>
          <cell r="DB58">
            <v>47</v>
          </cell>
          <cell r="DC58">
            <v>78</v>
          </cell>
          <cell r="DD58">
            <v>62</v>
          </cell>
          <cell r="DE58">
            <v>32</v>
          </cell>
          <cell r="DF58">
            <v>30</v>
          </cell>
          <cell r="DG58">
            <v>174</v>
          </cell>
          <cell r="DH58">
            <v>139</v>
          </cell>
          <cell r="DI58">
            <v>8</v>
          </cell>
          <cell r="DJ58" t="str">
            <v>-</v>
          </cell>
          <cell r="DK58">
            <v>233</v>
          </cell>
          <cell r="DL58" t="str">
            <v>-</v>
          </cell>
          <cell r="DM58">
            <v>443</v>
          </cell>
          <cell r="DN58" t="str">
            <v>-</v>
          </cell>
          <cell r="DO58">
            <v>420</v>
          </cell>
          <cell r="DP58" t="str">
            <v>-</v>
          </cell>
          <cell r="DQ58">
            <v>0</v>
          </cell>
          <cell r="DR58" t="str">
            <v>-</v>
          </cell>
          <cell r="DS58">
            <v>202</v>
          </cell>
          <cell r="DT58" t="str">
            <v>-</v>
          </cell>
          <cell r="DU58">
            <v>42</v>
          </cell>
          <cell r="DV58" t="str">
            <v>-</v>
          </cell>
          <cell r="DW58">
            <v>0</v>
          </cell>
          <cell r="DX58" t="str">
            <v>-</v>
          </cell>
          <cell r="DY58">
            <v>15</v>
          </cell>
          <cell r="DZ58">
            <v>29</v>
          </cell>
          <cell r="EA58">
            <v>24</v>
          </cell>
          <cell r="EB58" t="str">
            <v>-</v>
          </cell>
          <cell r="EC58">
            <v>66.666666666666657</v>
          </cell>
          <cell r="ED58" t="str">
            <v>-</v>
          </cell>
          <cell r="EE58">
            <v>7</v>
          </cell>
          <cell r="EF58" t="str">
            <v>-</v>
          </cell>
          <cell r="EG58">
            <v>18</v>
          </cell>
        </row>
        <row r="59">
          <cell r="C59">
            <v>700000138</v>
          </cell>
          <cell r="D59" t="str">
            <v>SECTOR FLOR AMARILLO MARIA FERNANDA</v>
          </cell>
          <cell r="E59">
            <v>2025</v>
          </cell>
          <cell r="F59">
            <v>202517</v>
          </cell>
          <cell r="G59">
            <v>0</v>
          </cell>
          <cell r="H59" t="str">
            <v>-</v>
          </cell>
          <cell r="I59">
            <v>0</v>
          </cell>
          <cell r="J59" t="str">
            <v>-</v>
          </cell>
          <cell r="K59">
            <v>0</v>
          </cell>
          <cell r="L59" t="str">
            <v>-</v>
          </cell>
          <cell r="M59">
            <v>0</v>
          </cell>
          <cell r="N59" t="str">
            <v>-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0</v>
          </cell>
          <cell r="T59" t="str">
            <v>-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0</v>
          </cell>
          <cell r="AH59" t="str">
            <v>-</v>
          </cell>
          <cell r="AI59" t="str">
            <v>-</v>
          </cell>
          <cell r="AJ59" t="str">
            <v>-</v>
          </cell>
          <cell r="AK59">
            <v>0</v>
          </cell>
          <cell r="AL59" t="str">
            <v>-</v>
          </cell>
          <cell r="AM59">
            <v>0</v>
          </cell>
          <cell r="AN59" t="str">
            <v>-</v>
          </cell>
          <cell r="AO59">
            <v>0</v>
          </cell>
          <cell r="AP59" t="str">
            <v>-</v>
          </cell>
          <cell r="AQ59">
            <v>0</v>
          </cell>
          <cell r="AR59" t="str">
            <v>-</v>
          </cell>
          <cell r="AS59">
            <v>0</v>
          </cell>
          <cell r="AT59" t="str">
            <v>-</v>
          </cell>
          <cell r="AU59">
            <v>0</v>
          </cell>
          <cell r="AV59" t="str">
            <v>-</v>
          </cell>
          <cell r="AW59">
            <v>0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0</v>
          </cell>
          <cell r="BB59" t="str">
            <v>-</v>
          </cell>
          <cell r="BC59">
            <v>0</v>
          </cell>
          <cell r="BD59" t="str">
            <v>-</v>
          </cell>
          <cell r="BE59" t="str">
            <v>-</v>
          </cell>
          <cell r="BF59" t="str">
            <v>-</v>
          </cell>
          <cell r="BG59">
            <v>0</v>
          </cell>
          <cell r="BH59" t="str">
            <v>-</v>
          </cell>
          <cell r="BI59">
            <v>0</v>
          </cell>
          <cell r="BJ59" t="str">
            <v>-</v>
          </cell>
          <cell r="BK59">
            <v>0</v>
          </cell>
          <cell r="BL59" t="str">
            <v>-</v>
          </cell>
          <cell r="BM59">
            <v>0</v>
          </cell>
          <cell r="BN59" t="str">
            <v>-</v>
          </cell>
          <cell r="BO59">
            <v>0</v>
          </cell>
          <cell r="BP59" t="str">
            <v>-</v>
          </cell>
          <cell r="BQ59">
            <v>0</v>
          </cell>
          <cell r="BR59" t="str">
            <v>-</v>
          </cell>
          <cell r="BS59">
            <v>0</v>
          </cell>
          <cell r="BT59" t="str">
            <v>-</v>
          </cell>
          <cell r="BU59">
            <v>0</v>
          </cell>
          <cell r="BV59" t="str">
            <v>-</v>
          </cell>
          <cell r="BW59">
            <v>0</v>
          </cell>
          <cell r="BX59" t="str">
            <v>-</v>
          </cell>
          <cell r="BY59">
            <v>0</v>
          </cell>
          <cell r="BZ59" t="str">
            <v>-</v>
          </cell>
          <cell r="CA59">
            <v>0</v>
          </cell>
          <cell r="CB59" t="str">
            <v>-</v>
          </cell>
          <cell r="CC59">
            <v>0</v>
          </cell>
          <cell r="CD59" t="str">
            <v>-</v>
          </cell>
          <cell r="CE59">
            <v>0</v>
          </cell>
          <cell r="CF59" t="str">
            <v>-</v>
          </cell>
          <cell r="CG59">
            <v>0</v>
          </cell>
          <cell r="CH59" t="str">
            <v>-</v>
          </cell>
          <cell r="CI59">
            <v>0</v>
          </cell>
          <cell r="CJ59" t="str">
            <v>-</v>
          </cell>
          <cell r="CK59">
            <v>0</v>
          </cell>
          <cell r="CL59" t="str">
            <v>-</v>
          </cell>
          <cell r="CM59">
            <v>0</v>
          </cell>
          <cell r="CN59" t="str">
            <v>-</v>
          </cell>
          <cell r="CO59">
            <v>0</v>
          </cell>
          <cell r="CP59" t="str">
            <v>-</v>
          </cell>
          <cell r="CQ59">
            <v>0</v>
          </cell>
          <cell r="CR59" t="str">
            <v>-</v>
          </cell>
          <cell r="CS59">
            <v>0</v>
          </cell>
          <cell r="CT59" t="str">
            <v>-</v>
          </cell>
          <cell r="CU59">
            <v>0</v>
          </cell>
          <cell r="CV59" t="str">
            <v>-</v>
          </cell>
          <cell r="CW59">
            <v>0</v>
          </cell>
          <cell r="CX59" t="str">
            <v>-</v>
          </cell>
          <cell r="CY59">
            <v>0</v>
          </cell>
          <cell r="CZ59" t="str">
            <v>-</v>
          </cell>
          <cell r="DA59">
            <v>0</v>
          </cell>
          <cell r="DB59" t="str">
            <v>-</v>
          </cell>
          <cell r="DC59">
            <v>0</v>
          </cell>
          <cell r="DD59" t="str">
            <v>-</v>
          </cell>
          <cell r="DE59">
            <v>0</v>
          </cell>
          <cell r="DF59" t="str">
            <v>-</v>
          </cell>
          <cell r="DG59">
            <v>0</v>
          </cell>
          <cell r="DH59" t="str">
            <v>-</v>
          </cell>
          <cell r="DI59">
            <v>0</v>
          </cell>
          <cell r="DJ59" t="str">
            <v>-</v>
          </cell>
          <cell r="DK59">
            <v>0</v>
          </cell>
          <cell r="DL59" t="str">
            <v>-</v>
          </cell>
          <cell r="DM59">
            <v>0</v>
          </cell>
          <cell r="DN59" t="str">
            <v>-</v>
          </cell>
          <cell r="DO59">
            <v>0</v>
          </cell>
          <cell r="DP59" t="str">
            <v>-</v>
          </cell>
          <cell r="DQ59">
            <v>0</v>
          </cell>
          <cell r="DR59" t="str">
            <v>-</v>
          </cell>
          <cell r="DS59">
            <v>0</v>
          </cell>
          <cell r="DT59" t="str">
            <v>-</v>
          </cell>
          <cell r="DU59">
            <v>0</v>
          </cell>
          <cell r="DV59" t="str">
            <v>-</v>
          </cell>
          <cell r="DW59">
            <v>0</v>
          </cell>
          <cell r="DX59" t="str">
            <v>-</v>
          </cell>
          <cell r="DY59">
            <v>0</v>
          </cell>
          <cell r="DZ59" t="str">
            <v>-</v>
          </cell>
          <cell r="EA59">
            <v>0</v>
          </cell>
          <cell r="EB59" t="str">
            <v>-</v>
          </cell>
          <cell r="EC59">
            <v>0</v>
          </cell>
          <cell r="ED59" t="str">
            <v>-</v>
          </cell>
          <cell r="EE59">
            <v>0</v>
          </cell>
          <cell r="EF59" t="str">
            <v>-</v>
          </cell>
          <cell r="EG59">
            <v>0</v>
          </cell>
        </row>
        <row r="60">
          <cell r="C60">
            <v>700000139</v>
          </cell>
          <cell r="D60" t="str">
            <v>SECTOR CACAO DIANA</v>
          </cell>
          <cell r="E60">
            <v>2025</v>
          </cell>
          <cell r="F60">
            <v>202517</v>
          </cell>
          <cell r="G60">
            <v>1714</v>
          </cell>
          <cell r="H60">
            <v>2003</v>
          </cell>
          <cell r="I60">
            <v>793</v>
          </cell>
          <cell r="J60" t="str">
            <v>-</v>
          </cell>
          <cell r="K60">
            <v>-94</v>
          </cell>
          <cell r="L60">
            <v>6</v>
          </cell>
          <cell r="M60">
            <v>272</v>
          </cell>
          <cell r="N60">
            <v>1091</v>
          </cell>
          <cell r="O60">
            <v>0</v>
          </cell>
          <cell r="P60" t="str">
            <v>-</v>
          </cell>
          <cell r="Q60">
            <v>2</v>
          </cell>
          <cell r="R60" t="str">
            <v>-</v>
          </cell>
          <cell r="S60">
            <v>6</v>
          </cell>
          <cell r="T60" t="str">
            <v>-</v>
          </cell>
          <cell r="U60">
            <v>268</v>
          </cell>
          <cell r="V60" t="str">
            <v>-</v>
          </cell>
          <cell r="W60">
            <v>2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231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106</v>
          </cell>
          <cell r="AH60" t="str">
            <v>-</v>
          </cell>
          <cell r="AI60" t="str">
            <v>-</v>
          </cell>
          <cell r="AJ60" t="str">
            <v>-</v>
          </cell>
          <cell r="AK60">
            <v>41</v>
          </cell>
          <cell r="AL60" t="str">
            <v>-</v>
          </cell>
          <cell r="AM60">
            <v>15.869311551925321</v>
          </cell>
          <cell r="AN60">
            <v>60.1</v>
          </cell>
          <cell r="AO60">
            <v>65</v>
          </cell>
          <cell r="AP60" t="str">
            <v>-</v>
          </cell>
          <cell r="AQ60">
            <v>99</v>
          </cell>
          <cell r="AR60" t="str">
            <v>-</v>
          </cell>
          <cell r="AS60">
            <v>0</v>
          </cell>
          <cell r="AT60" t="str">
            <v>-</v>
          </cell>
          <cell r="AU60">
            <v>50</v>
          </cell>
          <cell r="AV60" t="str">
            <v>-</v>
          </cell>
          <cell r="AW60">
            <v>17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256</v>
          </cell>
          <cell r="BB60">
            <v>950</v>
          </cell>
          <cell r="BC60">
            <v>14.935822637106183</v>
          </cell>
          <cell r="BD60">
            <v>52.3</v>
          </cell>
          <cell r="BE60" t="str">
            <v>-</v>
          </cell>
          <cell r="BF60" t="str">
            <v>-</v>
          </cell>
          <cell r="BG60">
            <v>565109.78</v>
          </cell>
          <cell r="BH60">
            <v>486069</v>
          </cell>
          <cell r="BI60">
            <v>153709861.49000001</v>
          </cell>
          <cell r="BJ60">
            <v>530301003</v>
          </cell>
          <cell r="BK60">
            <v>152782879</v>
          </cell>
          <cell r="BL60" t="str">
            <v>-</v>
          </cell>
          <cell r="BM60">
            <v>926982.49</v>
          </cell>
          <cell r="BN60" t="str">
            <v>-</v>
          </cell>
          <cell r="BO60">
            <v>118195847.48999999</v>
          </cell>
          <cell r="BP60" t="str">
            <v>-</v>
          </cell>
          <cell r="BQ60">
            <v>926982.49</v>
          </cell>
          <cell r="BR60" t="str">
            <v>-</v>
          </cell>
          <cell r="BS60">
            <v>254</v>
          </cell>
          <cell r="BT60" t="str">
            <v>-</v>
          </cell>
          <cell r="BU60">
            <v>117268865</v>
          </cell>
          <cell r="BV60" t="str">
            <v>-</v>
          </cell>
          <cell r="BW60">
            <v>154</v>
          </cell>
          <cell r="BX60" t="str">
            <v>-</v>
          </cell>
          <cell r="BY60">
            <v>501</v>
          </cell>
          <cell r="BZ60" t="str">
            <v>-</v>
          </cell>
          <cell r="CA60">
            <v>33271913</v>
          </cell>
          <cell r="CB60" t="str">
            <v>-</v>
          </cell>
          <cell r="CC60">
            <v>654</v>
          </cell>
          <cell r="CD60" t="str">
            <v>-</v>
          </cell>
          <cell r="CE60">
            <v>612</v>
          </cell>
          <cell r="CF60" t="str">
            <v>-</v>
          </cell>
          <cell r="CG60">
            <v>0</v>
          </cell>
          <cell r="CH60" t="str">
            <v>-</v>
          </cell>
          <cell r="CI60">
            <v>202</v>
          </cell>
          <cell r="CJ60" t="str">
            <v>-</v>
          </cell>
          <cell r="CK60">
            <v>36</v>
          </cell>
          <cell r="CL60" t="str">
            <v>-</v>
          </cell>
          <cell r="CM60">
            <v>2242101</v>
          </cell>
          <cell r="CN60" t="str">
            <v>-</v>
          </cell>
          <cell r="CO60">
            <v>35514014</v>
          </cell>
          <cell r="CP60" t="str">
            <v>-</v>
          </cell>
          <cell r="CQ60">
            <v>0</v>
          </cell>
          <cell r="CR60" t="str">
            <v>-</v>
          </cell>
          <cell r="CS60">
            <v>-58</v>
          </cell>
          <cell r="CT60" t="str">
            <v>-</v>
          </cell>
          <cell r="CU60">
            <v>838</v>
          </cell>
          <cell r="CV60">
            <v>332</v>
          </cell>
          <cell r="CW60">
            <v>378</v>
          </cell>
          <cell r="CX60">
            <v>269</v>
          </cell>
          <cell r="CY60">
            <v>226</v>
          </cell>
          <cell r="CZ60">
            <v>149</v>
          </cell>
          <cell r="DA60">
            <v>107</v>
          </cell>
          <cell r="DB60">
            <v>67</v>
          </cell>
          <cell r="DC60">
            <v>118</v>
          </cell>
          <cell r="DD60">
            <v>89</v>
          </cell>
          <cell r="DE60">
            <v>66</v>
          </cell>
          <cell r="DF60">
            <v>59</v>
          </cell>
          <cell r="DG60">
            <v>291</v>
          </cell>
          <cell r="DH60">
            <v>215</v>
          </cell>
          <cell r="DI60">
            <v>6</v>
          </cell>
          <cell r="DJ60" t="str">
            <v>-</v>
          </cell>
          <cell r="DK60">
            <v>374</v>
          </cell>
          <cell r="DL60" t="str">
            <v>-</v>
          </cell>
          <cell r="DM60">
            <v>547</v>
          </cell>
          <cell r="DN60" t="str">
            <v>-</v>
          </cell>
          <cell r="DO60">
            <v>560</v>
          </cell>
          <cell r="DP60" t="str">
            <v>-</v>
          </cell>
          <cell r="DQ60">
            <v>0</v>
          </cell>
          <cell r="DR60" t="str">
            <v>-</v>
          </cell>
          <cell r="DS60">
            <v>199</v>
          </cell>
          <cell r="DT60" t="str">
            <v>-</v>
          </cell>
          <cell r="DU60">
            <v>34</v>
          </cell>
          <cell r="DV60" t="str">
            <v>-</v>
          </cell>
          <cell r="DW60">
            <v>0</v>
          </cell>
          <cell r="DX60" t="str">
            <v>-</v>
          </cell>
          <cell r="DY60">
            <v>8</v>
          </cell>
          <cell r="DZ60">
            <v>56</v>
          </cell>
          <cell r="EA60">
            <v>22</v>
          </cell>
          <cell r="EB60" t="str">
            <v>-</v>
          </cell>
          <cell r="EC60">
            <v>40</v>
          </cell>
          <cell r="ED60" t="str">
            <v>-</v>
          </cell>
          <cell r="EE60">
            <v>2</v>
          </cell>
          <cell r="EF60" t="str">
            <v>-</v>
          </cell>
          <cell r="EG60">
            <v>8</v>
          </cell>
        </row>
        <row r="61">
          <cell r="C61">
            <v>700000141</v>
          </cell>
          <cell r="D61" t="str">
            <v>SECTOR TALENTO MARIBEL</v>
          </cell>
          <cell r="E61">
            <v>2025</v>
          </cell>
          <cell r="F61">
            <v>202517</v>
          </cell>
          <cell r="G61">
            <v>0</v>
          </cell>
          <cell r="H61" t="str">
            <v>-</v>
          </cell>
          <cell r="I61">
            <v>0</v>
          </cell>
          <cell r="J61" t="str">
            <v>-</v>
          </cell>
          <cell r="K61">
            <v>0</v>
          </cell>
          <cell r="L61" t="str">
            <v>-</v>
          </cell>
          <cell r="M61">
            <v>0</v>
          </cell>
          <cell r="N61" t="str">
            <v>-</v>
          </cell>
          <cell r="O61">
            <v>0</v>
          </cell>
          <cell r="P61" t="str">
            <v>-</v>
          </cell>
          <cell r="Q61">
            <v>0</v>
          </cell>
          <cell r="R61" t="str">
            <v>-</v>
          </cell>
          <cell r="S61">
            <v>0</v>
          </cell>
          <cell r="T61" t="str">
            <v>-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0</v>
          </cell>
          <cell r="AH61" t="str">
            <v>-</v>
          </cell>
          <cell r="AI61" t="str">
            <v>-</v>
          </cell>
          <cell r="AJ61" t="str">
            <v>-</v>
          </cell>
          <cell r="AK61">
            <v>0</v>
          </cell>
          <cell r="AL61" t="str">
            <v>-</v>
          </cell>
          <cell r="AM61">
            <v>0</v>
          </cell>
          <cell r="AN61" t="str">
            <v>-</v>
          </cell>
          <cell r="AO61">
            <v>0</v>
          </cell>
          <cell r="AP61" t="str">
            <v>-</v>
          </cell>
          <cell r="AQ61">
            <v>0</v>
          </cell>
          <cell r="AR61" t="str">
            <v>-</v>
          </cell>
          <cell r="AS61">
            <v>0</v>
          </cell>
          <cell r="AT61" t="str">
            <v>-</v>
          </cell>
          <cell r="AU61">
            <v>0</v>
          </cell>
          <cell r="AV61" t="str">
            <v>-</v>
          </cell>
          <cell r="AW61">
            <v>0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0</v>
          </cell>
          <cell r="BB61" t="str">
            <v>-</v>
          </cell>
          <cell r="BC61">
            <v>0</v>
          </cell>
          <cell r="BD61" t="str">
            <v>-</v>
          </cell>
          <cell r="BE61" t="str">
            <v>-</v>
          </cell>
          <cell r="BF61" t="str">
            <v>-</v>
          </cell>
          <cell r="BG61">
            <v>0</v>
          </cell>
          <cell r="BH61" t="str">
            <v>-</v>
          </cell>
          <cell r="BI61">
            <v>0</v>
          </cell>
          <cell r="BJ61" t="str">
            <v>-</v>
          </cell>
          <cell r="BK61">
            <v>0</v>
          </cell>
          <cell r="BL61" t="str">
            <v>-</v>
          </cell>
          <cell r="BM61">
            <v>0</v>
          </cell>
          <cell r="BN61" t="str">
            <v>-</v>
          </cell>
          <cell r="BO61">
            <v>0</v>
          </cell>
          <cell r="BP61" t="str">
            <v>-</v>
          </cell>
          <cell r="BQ61">
            <v>0</v>
          </cell>
          <cell r="BR61" t="str">
            <v>-</v>
          </cell>
          <cell r="BS61">
            <v>0</v>
          </cell>
          <cell r="BT61" t="str">
            <v>-</v>
          </cell>
          <cell r="BU61">
            <v>0</v>
          </cell>
          <cell r="BV61" t="str">
            <v>-</v>
          </cell>
          <cell r="BW61">
            <v>0</v>
          </cell>
          <cell r="BX61" t="str">
            <v>-</v>
          </cell>
          <cell r="BY61">
            <v>0</v>
          </cell>
          <cell r="BZ61" t="str">
            <v>-</v>
          </cell>
          <cell r="CA61">
            <v>0</v>
          </cell>
          <cell r="CB61" t="str">
            <v>-</v>
          </cell>
          <cell r="CC61">
            <v>0</v>
          </cell>
          <cell r="CD61" t="str">
            <v>-</v>
          </cell>
          <cell r="CE61">
            <v>0</v>
          </cell>
          <cell r="CF61" t="str">
            <v>-</v>
          </cell>
          <cell r="CG61">
            <v>0</v>
          </cell>
          <cell r="CH61" t="str">
            <v>-</v>
          </cell>
          <cell r="CI61">
            <v>0</v>
          </cell>
          <cell r="CJ61" t="str">
            <v>-</v>
          </cell>
          <cell r="CK61">
            <v>0</v>
          </cell>
          <cell r="CL61" t="str">
            <v>-</v>
          </cell>
          <cell r="CM61">
            <v>0</v>
          </cell>
          <cell r="CN61" t="str">
            <v>-</v>
          </cell>
          <cell r="CO61">
            <v>0</v>
          </cell>
          <cell r="CP61" t="str">
            <v>-</v>
          </cell>
          <cell r="CQ61">
            <v>0</v>
          </cell>
          <cell r="CR61" t="str">
            <v>-</v>
          </cell>
          <cell r="CS61">
            <v>0</v>
          </cell>
          <cell r="CT61" t="str">
            <v>-</v>
          </cell>
          <cell r="CU61">
            <v>0</v>
          </cell>
          <cell r="CV61" t="str">
            <v>-</v>
          </cell>
          <cell r="CW61">
            <v>0</v>
          </cell>
          <cell r="CX61" t="str">
            <v>-</v>
          </cell>
          <cell r="CY61">
            <v>0</v>
          </cell>
          <cell r="CZ61" t="str">
            <v>-</v>
          </cell>
          <cell r="DA61">
            <v>0</v>
          </cell>
          <cell r="DB61" t="str">
            <v>-</v>
          </cell>
          <cell r="DC61">
            <v>0</v>
          </cell>
          <cell r="DD61" t="str">
            <v>-</v>
          </cell>
          <cell r="DE61">
            <v>0</v>
          </cell>
          <cell r="DF61" t="str">
            <v>-</v>
          </cell>
          <cell r="DG61">
            <v>0</v>
          </cell>
          <cell r="DH61" t="str">
            <v>-</v>
          </cell>
          <cell r="DI61">
            <v>0</v>
          </cell>
          <cell r="DJ61" t="str">
            <v>-</v>
          </cell>
          <cell r="DK61">
            <v>0</v>
          </cell>
          <cell r="DL61" t="str">
            <v>-</v>
          </cell>
          <cell r="DM61">
            <v>0</v>
          </cell>
          <cell r="DN61" t="str">
            <v>-</v>
          </cell>
          <cell r="DO61">
            <v>0</v>
          </cell>
          <cell r="DP61" t="str">
            <v>-</v>
          </cell>
          <cell r="DQ61">
            <v>0</v>
          </cell>
          <cell r="DR61" t="str">
            <v>-</v>
          </cell>
          <cell r="DS61">
            <v>0</v>
          </cell>
          <cell r="DT61" t="str">
            <v>-</v>
          </cell>
          <cell r="DU61">
            <v>0</v>
          </cell>
          <cell r="DV61" t="str">
            <v>-</v>
          </cell>
          <cell r="DW61">
            <v>0</v>
          </cell>
          <cell r="DX61" t="str">
            <v>-</v>
          </cell>
          <cell r="DY61">
            <v>0</v>
          </cell>
          <cell r="DZ61" t="str">
            <v>-</v>
          </cell>
          <cell r="EA61">
            <v>0</v>
          </cell>
          <cell r="EB61" t="str">
            <v>-</v>
          </cell>
          <cell r="EC61">
            <v>0</v>
          </cell>
          <cell r="ED61" t="str">
            <v>-</v>
          </cell>
          <cell r="EE61">
            <v>0</v>
          </cell>
          <cell r="EF61" t="str">
            <v>-</v>
          </cell>
          <cell r="EG61">
            <v>0</v>
          </cell>
        </row>
        <row r="62">
          <cell r="C62">
            <v>700000146</v>
          </cell>
          <cell r="D62" t="str">
            <v>SNAC</v>
          </cell>
          <cell r="E62">
            <v>2025</v>
          </cell>
          <cell r="F62">
            <v>202517</v>
          </cell>
          <cell r="G62">
            <v>0</v>
          </cell>
          <cell r="H62" t="str">
            <v>-</v>
          </cell>
          <cell r="I62">
            <v>0</v>
          </cell>
          <cell r="J62" t="str">
            <v>-</v>
          </cell>
          <cell r="K62">
            <v>0</v>
          </cell>
          <cell r="L62" t="str">
            <v>-</v>
          </cell>
          <cell r="M62">
            <v>0</v>
          </cell>
          <cell r="N62" t="str">
            <v>-</v>
          </cell>
          <cell r="O62">
            <v>0</v>
          </cell>
          <cell r="P62" t="str">
            <v>-</v>
          </cell>
          <cell r="Q62">
            <v>0</v>
          </cell>
          <cell r="R62" t="str">
            <v>-</v>
          </cell>
          <cell r="S62">
            <v>0</v>
          </cell>
          <cell r="T62" t="str">
            <v>-</v>
          </cell>
          <cell r="U62">
            <v>0</v>
          </cell>
          <cell r="V62" t="str">
            <v>-</v>
          </cell>
          <cell r="W62">
            <v>0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0</v>
          </cell>
          <cell r="AH62" t="str">
            <v>-</v>
          </cell>
          <cell r="AI62" t="str">
            <v>-</v>
          </cell>
          <cell r="AJ62" t="str">
            <v>-</v>
          </cell>
          <cell r="AK62">
            <v>0</v>
          </cell>
          <cell r="AL62" t="str">
            <v>-</v>
          </cell>
          <cell r="AM62">
            <v>0</v>
          </cell>
          <cell r="AN62" t="str">
            <v>-</v>
          </cell>
          <cell r="AO62">
            <v>0</v>
          </cell>
          <cell r="AP62" t="str">
            <v>-</v>
          </cell>
          <cell r="AQ62">
            <v>0</v>
          </cell>
          <cell r="AR62" t="str">
            <v>-</v>
          </cell>
          <cell r="AS62">
            <v>0</v>
          </cell>
          <cell r="AT62" t="str">
            <v>-</v>
          </cell>
          <cell r="AU62">
            <v>0</v>
          </cell>
          <cell r="AV62" t="str">
            <v>-</v>
          </cell>
          <cell r="AW62">
            <v>0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0</v>
          </cell>
          <cell r="BB62" t="str">
            <v>-</v>
          </cell>
          <cell r="BC62">
            <v>0</v>
          </cell>
          <cell r="BD62" t="str">
            <v>-</v>
          </cell>
          <cell r="BE62" t="str">
            <v>-</v>
          </cell>
          <cell r="BF62" t="str">
            <v>-</v>
          </cell>
          <cell r="BG62">
            <v>0</v>
          </cell>
          <cell r="BH62" t="str">
            <v>-</v>
          </cell>
          <cell r="BI62">
            <v>0</v>
          </cell>
          <cell r="BJ62" t="str">
            <v>-</v>
          </cell>
          <cell r="BK62">
            <v>0</v>
          </cell>
          <cell r="BL62" t="str">
            <v>-</v>
          </cell>
          <cell r="BM62">
            <v>0</v>
          </cell>
          <cell r="BN62" t="str">
            <v>-</v>
          </cell>
          <cell r="BO62">
            <v>0</v>
          </cell>
          <cell r="BP62" t="str">
            <v>-</v>
          </cell>
          <cell r="BQ62">
            <v>0</v>
          </cell>
          <cell r="BR62" t="str">
            <v>-</v>
          </cell>
          <cell r="BS62">
            <v>0</v>
          </cell>
          <cell r="BT62" t="str">
            <v>-</v>
          </cell>
          <cell r="BU62">
            <v>0</v>
          </cell>
          <cell r="BV62" t="str">
            <v>-</v>
          </cell>
          <cell r="BW62">
            <v>0</v>
          </cell>
          <cell r="BX62" t="str">
            <v>-</v>
          </cell>
          <cell r="BY62">
            <v>0</v>
          </cell>
          <cell r="BZ62" t="str">
            <v>-</v>
          </cell>
          <cell r="CA62">
            <v>0</v>
          </cell>
          <cell r="CB62" t="str">
            <v>-</v>
          </cell>
          <cell r="CC62">
            <v>0</v>
          </cell>
          <cell r="CD62" t="str">
            <v>-</v>
          </cell>
          <cell r="CE62">
            <v>0</v>
          </cell>
          <cell r="CF62" t="str">
            <v>-</v>
          </cell>
          <cell r="CG62">
            <v>0</v>
          </cell>
          <cell r="CH62" t="str">
            <v>-</v>
          </cell>
          <cell r="CI62">
            <v>0</v>
          </cell>
          <cell r="CJ62" t="str">
            <v>-</v>
          </cell>
          <cell r="CK62">
            <v>0</v>
          </cell>
          <cell r="CL62" t="str">
            <v>-</v>
          </cell>
          <cell r="CM62">
            <v>0</v>
          </cell>
          <cell r="CN62" t="str">
            <v>-</v>
          </cell>
          <cell r="CO62">
            <v>0</v>
          </cell>
          <cell r="CP62" t="str">
            <v>-</v>
          </cell>
          <cell r="CQ62">
            <v>0</v>
          </cell>
          <cell r="CR62" t="str">
            <v>-</v>
          </cell>
          <cell r="CS62">
            <v>0</v>
          </cell>
          <cell r="CT62" t="str">
            <v>-</v>
          </cell>
          <cell r="CU62">
            <v>0</v>
          </cell>
          <cell r="CV62" t="str">
            <v>-</v>
          </cell>
          <cell r="CW62">
            <v>0</v>
          </cell>
          <cell r="CX62" t="str">
            <v>-</v>
          </cell>
          <cell r="CY62">
            <v>0</v>
          </cell>
          <cell r="CZ62" t="str">
            <v>-</v>
          </cell>
          <cell r="DA62">
            <v>0</v>
          </cell>
          <cell r="DB62" t="str">
            <v>-</v>
          </cell>
          <cell r="DC62">
            <v>0</v>
          </cell>
          <cell r="DD62" t="str">
            <v>-</v>
          </cell>
          <cell r="DE62">
            <v>0</v>
          </cell>
          <cell r="DF62" t="str">
            <v>-</v>
          </cell>
          <cell r="DG62">
            <v>0</v>
          </cell>
          <cell r="DH62" t="str">
            <v>-</v>
          </cell>
          <cell r="DI62">
            <v>0</v>
          </cell>
          <cell r="DJ62" t="str">
            <v>-</v>
          </cell>
          <cell r="DK62">
            <v>0</v>
          </cell>
          <cell r="DL62" t="str">
            <v>-</v>
          </cell>
          <cell r="DM62">
            <v>0</v>
          </cell>
          <cell r="DN62" t="str">
            <v>-</v>
          </cell>
          <cell r="DO62">
            <v>0</v>
          </cell>
          <cell r="DP62" t="str">
            <v>-</v>
          </cell>
          <cell r="DQ62">
            <v>0</v>
          </cell>
          <cell r="DR62" t="str">
            <v>-</v>
          </cell>
          <cell r="DS62">
            <v>0</v>
          </cell>
          <cell r="DT62" t="str">
            <v>-</v>
          </cell>
          <cell r="DU62">
            <v>0</v>
          </cell>
          <cell r="DV62" t="str">
            <v>-</v>
          </cell>
          <cell r="DW62">
            <v>0</v>
          </cell>
          <cell r="DX62" t="str">
            <v>-</v>
          </cell>
          <cell r="DY62">
            <v>0</v>
          </cell>
          <cell r="DZ62" t="str">
            <v>-</v>
          </cell>
          <cell r="EA62">
            <v>0</v>
          </cell>
          <cell r="EB62" t="str">
            <v>-</v>
          </cell>
          <cell r="EC62">
            <v>0</v>
          </cell>
          <cell r="ED62" t="str">
            <v>-</v>
          </cell>
          <cell r="EE62">
            <v>0</v>
          </cell>
          <cell r="EF62" t="str">
            <v>-</v>
          </cell>
          <cell r="EG62">
            <v>0</v>
          </cell>
        </row>
        <row r="63">
          <cell r="C63">
            <v>700000148</v>
          </cell>
          <cell r="D63" t="str">
            <v>SECTOR BACHATA LEONOR</v>
          </cell>
          <cell r="E63">
            <v>2025</v>
          </cell>
          <cell r="F63">
            <v>202517</v>
          </cell>
          <cell r="G63">
            <v>1729</v>
          </cell>
          <cell r="H63">
            <v>1729</v>
          </cell>
          <cell r="I63">
            <v>621</v>
          </cell>
          <cell r="J63" t="str">
            <v>-</v>
          </cell>
          <cell r="K63">
            <v>-91</v>
          </cell>
          <cell r="L63">
            <v>8</v>
          </cell>
          <cell r="M63">
            <v>566</v>
          </cell>
          <cell r="N63">
            <v>1100</v>
          </cell>
          <cell r="O63">
            <v>0</v>
          </cell>
          <cell r="P63" t="str">
            <v>-</v>
          </cell>
          <cell r="Q63">
            <v>2</v>
          </cell>
          <cell r="R63" t="str">
            <v>-</v>
          </cell>
          <cell r="S63">
            <v>5</v>
          </cell>
          <cell r="T63" t="str">
            <v>-</v>
          </cell>
          <cell r="U63">
            <v>564</v>
          </cell>
          <cell r="V63" t="str">
            <v>-</v>
          </cell>
          <cell r="W63">
            <v>0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429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281</v>
          </cell>
          <cell r="AH63" t="str">
            <v>-</v>
          </cell>
          <cell r="AI63" t="str">
            <v>-</v>
          </cell>
          <cell r="AJ63" t="str">
            <v>-</v>
          </cell>
          <cell r="AK63">
            <v>137</v>
          </cell>
          <cell r="AL63" t="str">
            <v>-</v>
          </cell>
          <cell r="AM63">
            <v>32.735685367264317</v>
          </cell>
          <cell r="AN63">
            <v>60.1</v>
          </cell>
          <cell r="AO63">
            <v>144</v>
          </cell>
          <cell r="AP63" t="str">
            <v>-</v>
          </cell>
          <cell r="AQ63">
            <v>180</v>
          </cell>
          <cell r="AR63" t="str">
            <v>-</v>
          </cell>
          <cell r="AS63">
            <v>0</v>
          </cell>
          <cell r="AT63" t="str">
            <v>-</v>
          </cell>
          <cell r="AU63">
            <v>91</v>
          </cell>
          <cell r="AV63" t="str">
            <v>-</v>
          </cell>
          <cell r="AW63">
            <v>14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513</v>
          </cell>
          <cell r="BB63">
            <v>942</v>
          </cell>
          <cell r="BC63">
            <v>29.670329670329672</v>
          </cell>
          <cell r="BD63">
            <v>51.5</v>
          </cell>
          <cell r="BE63" t="str">
            <v>-</v>
          </cell>
          <cell r="BF63" t="str">
            <v>-</v>
          </cell>
          <cell r="BG63">
            <v>444829.99</v>
          </cell>
          <cell r="BH63">
            <v>444186</v>
          </cell>
          <cell r="BI63">
            <v>251773774.01999998</v>
          </cell>
          <cell r="BJ63">
            <v>488605056</v>
          </cell>
          <cell r="BK63">
            <v>250716004</v>
          </cell>
          <cell r="BL63" t="str">
            <v>-</v>
          </cell>
          <cell r="BM63">
            <v>1057770.02</v>
          </cell>
          <cell r="BN63" t="str">
            <v>-</v>
          </cell>
          <cell r="BO63">
            <v>199584967.01999998</v>
          </cell>
          <cell r="BP63" t="str">
            <v>-</v>
          </cell>
          <cell r="BQ63">
            <v>1057770.02</v>
          </cell>
          <cell r="BR63" t="str">
            <v>-</v>
          </cell>
          <cell r="BS63">
            <v>534</v>
          </cell>
          <cell r="BT63" t="str">
            <v>-</v>
          </cell>
          <cell r="BU63">
            <v>198527197</v>
          </cell>
          <cell r="BV63" t="str">
            <v>-</v>
          </cell>
          <cell r="BW63">
            <v>359</v>
          </cell>
          <cell r="BX63" t="str">
            <v>-</v>
          </cell>
          <cell r="BY63">
            <v>757</v>
          </cell>
          <cell r="BZ63" t="str">
            <v>-</v>
          </cell>
          <cell r="CA63">
            <v>46236540</v>
          </cell>
          <cell r="CB63" t="str">
            <v>-</v>
          </cell>
          <cell r="CC63">
            <v>672</v>
          </cell>
          <cell r="CD63" t="str">
            <v>-</v>
          </cell>
          <cell r="CE63">
            <v>485</v>
          </cell>
          <cell r="CF63" t="str">
            <v>-</v>
          </cell>
          <cell r="CG63">
            <v>0</v>
          </cell>
          <cell r="CH63" t="str">
            <v>-</v>
          </cell>
          <cell r="CI63">
            <v>151</v>
          </cell>
          <cell r="CJ63" t="str">
            <v>-</v>
          </cell>
          <cell r="CK63">
            <v>17</v>
          </cell>
          <cell r="CL63" t="str">
            <v>-</v>
          </cell>
          <cell r="CM63">
            <v>6397273</v>
          </cell>
          <cell r="CN63" t="str">
            <v>-</v>
          </cell>
          <cell r="CO63">
            <v>52633813</v>
          </cell>
          <cell r="CP63" t="str">
            <v>-</v>
          </cell>
          <cell r="CQ63">
            <v>0</v>
          </cell>
          <cell r="CR63" t="str">
            <v>-</v>
          </cell>
          <cell r="CS63">
            <v>-66</v>
          </cell>
          <cell r="CT63" t="str">
            <v>-</v>
          </cell>
          <cell r="CU63">
            <v>702</v>
          </cell>
          <cell r="CV63">
            <v>372</v>
          </cell>
          <cell r="CW63">
            <v>258</v>
          </cell>
          <cell r="CX63">
            <v>221</v>
          </cell>
          <cell r="CY63">
            <v>203</v>
          </cell>
          <cell r="CZ63">
            <v>143</v>
          </cell>
          <cell r="DA63">
            <v>135</v>
          </cell>
          <cell r="DB63">
            <v>108</v>
          </cell>
          <cell r="DC63">
            <v>128</v>
          </cell>
          <cell r="DD63">
            <v>116</v>
          </cell>
          <cell r="DE63">
            <v>90</v>
          </cell>
          <cell r="DF63">
            <v>85</v>
          </cell>
          <cell r="DG63">
            <v>353</v>
          </cell>
          <cell r="DH63">
            <v>309</v>
          </cell>
          <cell r="DI63">
            <v>31</v>
          </cell>
          <cell r="DJ63" t="str">
            <v>-</v>
          </cell>
          <cell r="DK63">
            <v>536</v>
          </cell>
          <cell r="DL63" t="str">
            <v>-</v>
          </cell>
          <cell r="DM63">
            <v>572</v>
          </cell>
          <cell r="DN63" t="str">
            <v>-</v>
          </cell>
          <cell r="DO63">
            <v>456</v>
          </cell>
          <cell r="DP63" t="str">
            <v>-</v>
          </cell>
          <cell r="DQ63">
            <v>0</v>
          </cell>
          <cell r="DR63" t="str">
            <v>-</v>
          </cell>
          <cell r="DS63">
            <v>148</v>
          </cell>
          <cell r="DT63" t="str">
            <v>-</v>
          </cell>
          <cell r="DU63">
            <v>17</v>
          </cell>
          <cell r="DV63" t="str">
            <v>-</v>
          </cell>
          <cell r="DW63">
            <v>0</v>
          </cell>
          <cell r="DX63" t="str">
            <v>-</v>
          </cell>
          <cell r="DY63">
            <v>33</v>
          </cell>
          <cell r="DZ63">
            <v>94</v>
          </cell>
          <cell r="EA63">
            <v>40</v>
          </cell>
          <cell r="EB63" t="str">
            <v>-</v>
          </cell>
          <cell r="EC63">
            <v>44.943820224719097</v>
          </cell>
          <cell r="ED63" t="str">
            <v>-</v>
          </cell>
          <cell r="EE63">
            <v>2</v>
          </cell>
          <cell r="EF63" t="str">
            <v>-</v>
          </cell>
          <cell r="EG63">
            <v>20</v>
          </cell>
        </row>
        <row r="64">
          <cell r="C64">
            <v>700000149</v>
          </cell>
          <cell r="D64" t="str">
            <v>SECTOR CHAMPETA MARIBEL</v>
          </cell>
          <cell r="E64">
            <v>2025</v>
          </cell>
          <cell r="F64">
            <v>202517</v>
          </cell>
          <cell r="G64">
            <v>1628</v>
          </cell>
          <cell r="H64">
            <v>1833</v>
          </cell>
          <cell r="I64">
            <v>613</v>
          </cell>
          <cell r="J64" t="str">
            <v>-</v>
          </cell>
          <cell r="K64">
            <v>-74</v>
          </cell>
          <cell r="L64">
            <v>7</v>
          </cell>
          <cell r="M64">
            <v>520</v>
          </cell>
          <cell r="N64">
            <v>1015</v>
          </cell>
          <cell r="O64">
            <v>0</v>
          </cell>
          <cell r="P64" t="str">
            <v>-</v>
          </cell>
          <cell r="Q64">
            <v>1</v>
          </cell>
          <cell r="R64" t="str">
            <v>-</v>
          </cell>
          <cell r="S64">
            <v>8</v>
          </cell>
          <cell r="T64" t="str">
            <v>-</v>
          </cell>
          <cell r="U64">
            <v>515</v>
          </cell>
          <cell r="V64" t="str">
            <v>-</v>
          </cell>
          <cell r="W64">
            <v>4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423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242</v>
          </cell>
          <cell r="AH64" t="str">
            <v>-</v>
          </cell>
          <cell r="AI64" t="str">
            <v>-</v>
          </cell>
          <cell r="AJ64" t="str">
            <v>-</v>
          </cell>
          <cell r="AK64">
            <v>97</v>
          </cell>
          <cell r="AL64" t="str">
            <v>-</v>
          </cell>
          <cell r="AM64">
            <v>31.941031941031937</v>
          </cell>
          <cell r="AN64">
            <v>59.4</v>
          </cell>
          <cell r="AO64">
            <v>145</v>
          </cell>
          <cell r="AP64" t="str">
            <v>-</v>
          </cell>
          <cell r="AQ64">
            <v>188</v>
          </cell>
          <cell r="AR64" t="str">
            <v>-</v>
          </cell>
          <cell r="AS64">
            <v>0</v>
          </cell>
          <cell r="AT64" t="str">
            <v>-</v>
          </cell>
          <cell r="AU64">
            <v>79</v>
          </cell>
          <cell r="AV64" t="str">
            <v>-</v>
          </cell>
          <cell r="AW64">
            <v>11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469</v>
          </cell>
          <cell r="BB64">
            <v>880</v>
          </cell>
          <cell r="BC64">
            <v>28.808353808353811</v>
          </cell>
          <cell r="BD64">
            <v>51.5</v>
          </cell>
          <cell r="BE64" t="str">
            <v>-</v>
          </cell>
          <cell r="BF64" t="str">
            <v>-</v>
          </cell>
          <cell r="BG64">
            <v>435327.09</v>
          </cell>
          <cell r="BH64">
            <v>423449</v>
          </cell>
          <cell r="BI64">
            <v>226370084.50999999</v>
          </cell>
          <cell r="BJ64">
            <v>429800915</v>
          </cell>
          <cell r="BK64">
            <v>224819168</v>
          </cell>
          <cell r="BL64" t="str">
            <v>-</v>
          </cell>
          <cell r="BM64">
            <v>1550916.51</v>
          </cell>
          <cell r="BN64" t="str">
            <v>-</v>
          </cell>
          <cell r="BO64">
            <v>170228849.50999999</v>
          </cell>
          <cell r="BP64" t="str">
            <v>-</v>
          </cell>
          <cell r="BQ64">
            <v>1550916.51</v>
          </cell>
          <cell r="BR64" t="str">
            <v>-</v>
          </cell>
          <cell r="BS64">
            <v>486</v>
          </cell>
          <cell r="BT64" t="str">
            <v>-</v>
          </cell>
          <cell r="BU64">
            <v>168677933</v>
          </cell>
          <cell r="BV64" t="str">
            <v>-</v>
          </cell>
          <cell r="BW64">
            <v>346</v>
          </cell>
          <cell r="BX64" t="str">
            <v>-</v>
          </cell>
          <cell r="BY64">
            <v>610</v>
          </cell>
          <cell r="BZ64" t="str">
            <v>-</v>
          </cell>
          <cell r="CA64">
            <v>49334392</v>
          </cell>
          <cell r="CB64" t="str">
            <v>-</v>
          </cell>
          <cell r="CC64">
            <v>666</v>
          </cell>
          <cell r="CD64" t="str">
            <v>-</v>
          </cell>
          <cell r="CE64">
            <v>513</v>
          </cell>
          <cell r="CF64" t="str">
            <v>-</v>
          </cell>
          <cell r="CG64">
            <v>0</v>
          </cell>
          <cell r="CH64" t="str">
            <v>-</v>
          </cell>
          <cell r="CI64">
            <v>129</v>
          </cell>
          <cell r="CJ64" t="str">
            <v>-</v>
          </cell>
          <cell r="CK64">
            <v>12</v>
          </cell>
          <cell r="CL64" t="str">
            <v>-</v>
          </cell>
          <cell r="CM64">
            <v>6806843</v>
          </cell>
          <cell r="CN64" t="str">
            <v>-</v>
          </cell>
          <cell r="CO64">
            <v>56141235</v>
          </cell>
          <cell r="CP64" t="str">
            <v>-</v>
          </cell>
          <cell r="CQ64">
            <v>0</v>
          </cell>
          <cell r="CR64" t="str">
            <v>-</v>
          </cell>
          <cell r="CS64">
            <v>-41</v>
          </cell>
          <cell r="CT64" t="str">
            <v>-</v>
          </cell>
          <cell r="CU64">
            <v>613</v>
          </cell>
          <cell r="CV64">
            <v>325</v>
          </cell>
          <cell r="CW64">
            <v>315</v>
          </cell>
          <cell r="CX64">
            <v>235</v>
          </cell>
          <cell r="CY64">
            <v>180</v>
          </cell>
          <cell r="CZ64">
            <v>136</v>
          </cell>
          <cell r="DA64">
            <v>115</v>
          </cell>
          <cell r="DB64">
            <v>90</v>
          </cell>
          <cell r="DC64">
            <v>122</v>
          </cell>
          <cell r="DD64">
            <v>111</v>
          </cell>
          <cell r="DE64">
            <v>65</v>
          </cell>
          <cell r="DF64">
            <v>65</v>
          </cell>
          <cell r="DG64">
            <v>302</v>
          </cell>
          <cell r="DH64">
            <v>266</v>
          </cell>
          <cell r="DI64">
            <v>20</v>
          </cell>
          <cell r="DJ64" t="str">
            <v>-</v>
          </cell>
          <cell r="DK64">
            <v>436</v>
          </cell>
          <cell r="DL64" t="str">
            <v>-</v>
          </cell>
          <cell r="DM64">
            <v>579</v>
          </cell>
          <cell r="DN64" t="str">
            <v>-</v>
          </cell>
          <cell r="DO64">
            <v>474</v>
          </cell>
          <cell r="DP64" t="str">
            <v>-</v>
          </cell>
          <cell r="DQ64">
            <v>0</v>
          </cell>
          <cell r="DR64" t="str">
            <v>-</v>
          </cell>
          <cell r="DS64">
            <v>127</v>
          </cell>
          <cell r="DT64" t="str">
            <v>-</v>
          </cell>
          <cell r="DU64">
            <v>12</v>
          </cell>
          <cell r="DV64" t="str">
            <v>-</v>
          </cell>
          <cell r="DW64">
            <v>0</v>
          </cell>
          <cell r="DX64" t="str">
            <v>-</v>
          </cell>
          <cell r="DY64">
            <v>24</v>
          </cell>
          <cell r="DZ64">
            <v>72</v>
          </cell>
          <cell r="EA64">
            <v>29</v>
          </cell>
          <cell r="EB64" t="str">
            <v>-</v>
          </cell>
          <cell r="EC64">
            <v>34.939759036144579</v>
          </cell>
          <cell r="ED64" t="str">
            <v>-</v>
          </cell>
          <cell r="EE64">
            <v>4</v>
          </cell>
          <cell r="EF64" t="str">
            <v>-</v>
          </cell>
          <cell r="EG64">
            <v>27</v>
          </cell>
        </row>
        <row r="65">
          <cell r="C65">
            <v>700000151</v>
          </cell>
          <cell r="D65" t="str">
            <v>SECTOR CEREZO MARÍA DEL PILAR</v>
          </cell>
          <cell r="E65">
            <v>2025</v>
          </cell>
          <cell r="F65">
            <v>202517</v>
          </cell>
          <cell r="G65">
            <v>1765</v>
          </cell>
          <cell r="H65">
            <v>1956</v>
          </cell>
          <cell r="I65">
            <v>748</v>
          </cell>
          <cell r="J65" t="str">
            <v>-</v>
          </cell>
          <cell r="K65">
            <v>-94</v>
          </cell>
          <cell r="L65">
            <v>7</v>
          </cell>
          <cell r="M65">
            <v>335</v>
          </cell>
          <cell r="N65">
            <v>1121</v>
          </cell>
          <cell r="O65">
            <v>0</v>
          </cell>
          <cell r="P65" t="str">
            <v>-</v>
          </cell>
          <cell r="Q65">
            <v>1</v>
          </cell>
          <cell r="R65" t="str">
            <v>-</v>
          </cell>
          <cell r="S65">
            <v>4</v>
          </cell>
          <cell r="T65" t="str">
            <v>-</v>
          </cell>
          <cell r="U65">
            <v>333</v>
          </cell>
          <cell r="V65" t="str">
            <v>-</v>
          </cell>
          <cell r="W65">
            <v>1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294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117</v>
          </cell>
          <cell r="AH65" t="str">
            <v>-</v>
          </cell>
          <cell r="AI65" t="str">
            <v>-</v>
          </cell>
          <cell r="AJ65" t="str">
            <v>-</v>
          </cell>
          <cell r="AK65">
            <v>41</v>
          </cell>
          <cell r="AL65" t="str">
            <v>-</v>
          </cell>
          <cell r="AM65">
            <v>18.980169971671387</v>
          </cell>
          <cell r="AN65">
            <v>60.1</v>
          </cell>
          <cell r="AO65">
            <v>76</v>
          </cell>
          <cell r="AP65" t="str">
            <v>-</v>
          </cell>
          <cell r="AQ65">
            <v>117</v>
          </cell>
          <cell r="AR65" t="str">
            <v>-</v>
          </cell>
          <cell r="AS65">
            <v>0</v>
          </cell>
          <cell r="AT65" t="str">
            <v>-</v>
          </cell>
          <cell r="AU65">
            <v>83</v>
          </cell>
          <cell r="AV65" t="str">
            <v>-</v>
          </cell>
          <cell r="AW65">
            <v>18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309</v>
          </cell>
          <cell r="BB65">
            <v>983</v>
          </cell>
          <cell r="BC65">
            <v>17.507082152974505</v>
          </cell>
          <cell r="BD65">
            <v>52.7</v>
          </cell>
          <cell r="BE65" t="str">
            <v>-</v>
          </cell>
          <cell r="BF65" t="str">
            <v>-</v>
          </cell>
          <cell r="BG65">
            <v>576066.05000000005</v>
          </cell>
          <cell r="BH65">
            <v>474813</v>
          </cell>
          <cell r="BI65">
            <v>192982128</v>
          </cell>
          <cell r="BJ65">
            <v>532265701</v>
          </cell>
          <cell r="BK65">
            <v>191853461</v>
          </cell>
          <cell r="BL65" t="str">
            <v>-</v>
          </cell>
          <cell r="BM65">
            <v>1128667</v>
          </cell>
          <cell r="BN65" t="str">
            <v>-</v>
          </cell>
          <cell r="BO65">
            <v>168634225</v>
          </cell>
          <cell r="BP65" t="str">
            <v>-</v>
          </cell>
          <cell r="BQ65">
            <v>1128667</v>
          </cell>
          <cell r="BR65" t="str">
            <v>-</v>
          </cell>
          <cell r="BS65">
            <v>328</v>
          </cell>
          <cell r="BT65" t="str">
            <v>-</v>
          </cell>
          <cell r="BU65">
            <v>167505558</v>
          </cell>
          <cell r="BV65" t="str">
            <v>-</v>
          </cell>
          <cell r="BW65">
            <v>170</v>
          </cell>
          <cell r="BX65" t="str">
            <v>-</v>
          </cell>
          <cell r="BY65">
            <v>510</v>
          </cell>
          <cell r="BZ65" t="str">
            <v>-</v>
          </cell>
          <cell r="CA65">
            <v>21070953</v>
          </cell>
          <cell r="CB65" t="str">
            <v>-</v>
          </cell>
          <cell r="CC65">
            <v>727</v>
          </cell>
          <cell r="CD65" t="str">
            <v>-</v>
          </cell>
          <cell r="CE65">
            <v>575</v>
          </cell>
          <cell r="CF65" t="str">
            <v>-</v>
          </cell>
          <cell r="CG65">
            <v>0</v>
          </cell>
          <cell r="CH65" t="str">
            <v>-</v>
          </cell>
          <cell r="CI65">
            <v>194</v>
          </cell>
          <cell r="CJ65" t="str">
            <v>-</v>
          </cell>
          <cell r="CK65">
            <v>24</v>
          </cell>
          <cell r="CL65" t="str">
            <v>-</v>
          </cell>
          <cell r="CM65">
            <v>3276950</v>
          </cell>
          <cell r="CN65" t="str">
            <v>-</v>
          </cell>
          <cell r="CO65">
            <v>24347903</v>
          </cell>
          <cell r="CP65" t="str">
            <v>-</v>
          </cell>
          <cell r="CQ65">
            <v>0</v>
          </cell>
          <cell r="CR65" t="str">
            <v>-</v>
          </cell>
          <cell r="CS65">
            <v>-66</v>
          </cell>
          <cell r="CT65" t="str">
            <v>-</v>
          </cell>
          <cell r="CU65">
            <v>902</v>
          </cell>
          <cell r="CV65">
            <v>393</v>
          </cell>
          <cell r="CW65">
            <v>315</v>
          </cell>
          <cell r="CX65">
            <v>221</v>
          </cell>
          <cell r="CY65">
            <v>213</v>
          </cell>
          <cell r="CZ65">
            <v>141</v>
          </cell>
          <cell r="DA65">
            <v>109</v>
          </cell>
          <cell r="DB65">
            <v>78</v>
          </cell>
          <cell r="DC65">
            <v>86</v>
          </cell>
          <cell r="DD65">
            <v>72</v>
          </cell>
          <cell r="DE65">
            <v>70</v>
          </cell>
          <cell r="DF65">
            <v>62</v>
          </cell>
          <cell r="DG65">
            <v>265</v>
          </cell>
          <cell r="DH65">
            <v>212</v>
          </cell>
          <cell r="DI65">
            <v>8</v>
          </cell>
          <cell r="DJ65" t="str">
            <v>-</v>
          </cell>
          <cell r="DK65">
            <v>389</v>
          </cell>
          <cell r="DL65" t="str">
            <v>-</v>
          </cell>
          <cell r="DM65">
            <v>628</v>
          </cell>
          <cell r="DN65" t="str">
            <v>-</v>
          </cell>
          <cell r="DO65">
            <v>536</v>
          </cell>
          <cell r="DP65" t="str">
            <v>-</v>
          </cell>
          <cell r="DQ65">
            <v>0</v>
          </cell>
          <cell r="DR65" t="str">
            <v>-</v>
          </cell>
          <cell r="DS65">
            <v>189</v>
          </cell>
          <cell r="DT65" t="str">
            <v>-</v>
          </cell>
          <cell r="DU65">
            <v>23</v>
          </cell>
          <cell r="DV65" t="str">
            <v>-</v>
          </cell>
          <cell r="DW65">
            <v>0</v>
          </cell>
          <cell r="DX65" t="str">
            <v>-</v>
          </cell>
          <cell r="DY65">
            <v>10</v>
          </cell>
          <cell r="DZ65">
            <v>66</v>
          </cell>
          <cell r="EA65">
            <v>23</v>
          </cell>
          <cell r="EB65" t="str">
            <v>-</v>
          </cell>
          <cell r="EC65">
            <v>44.230769230769226</v>
          </cell>
          <cell r="ED65" t="str">
            <v>-</v>
          </cell>
          <cell r="EE65">
            <v>2</v>
          </cell>
          <cell r="EF65" t="str">
            <v>-</v>
          </cell>
          <cell r="EG65">
            <v>16</v>
          </cell>
        </row>
        <row r="66">
          <cell r="C66">
            <v>700000154</v>
          </cell>
          <cell r="D66" t="str">
            <v>SECTOR CASTAÑO JENNY</v>
          </cell>
          <cell r="E66">
            <v>2025</v>
          </cell>
          <cell r="F66">
            <v>202517</v>
          </cell>
          <cell r="G66">
            <v>2474</v>
          </cell>
          <cell r="H66">
            <v>2491</v>
          </cell>
          <cell r="I66">
            <v>925</v>
          </cell>
          <cell r="J66" t="str">
            <v>-</v>
          </cell>
          <cell r="K66">
            <v>-101</v>
          </cell>
          <cell r="L66">
            <v>5</v>
          </cell>
          <cell r="M66">
            <v>646</v>
          </cell>
          <cell r="N66">
            <v>1551</v>
          </cell>
          <cell r="O66">
            <v>0</v>
          </cell>
          <cell r="P66" t="str">
            <v>-</v>
          </cell>
          <cell r="Q66">
            <v>1</v>
          </cell>
          <cell r="R66" t="str">
            <v>-</v>
          </cell>
          <cell r="S66">
            <v>2</v>
          </cell>
          <cell r="T66" t="str">
            <v>-</v>
          </cell>
          <cell r="U66">
            <v>645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550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340</v>
          </cell>
          <cell r="AH66" t="str">
            <v>-</v>
          </cell>
          <cell r="AI66" t="str">
            <v>-</v>
          </cell>
          <cell r="AJ66" t="str">
            <v>-</v>
          </cell>
          <cell r="AK66">
            <v>96</v>
          </cell>
          <cell r="AL66" t="str">
            <v>-</v>
          </cell>
          <cell r="AM66">
            <v>26.111560226354079</v>
          </cell>
          <cell r="AN66">
            <v>60.1</v>
          </cell>
          <cell r="AO66">
            <v>244</v>
          </cell>
          <cell r="AP66" t="str">
            <v>-</v>
          </cell>
          <cell r="AQ66">
            <v>229</v>
          </cell>
          <cell r="AR66" t="str">
            <v>-</v>
          </cell>
          <cell r="AS66">
            <v>0</v>
          </cell>
          <cell r="AT66" t="str">
            <v>-</v>
          </cell>
          <cell r="AU66">
            <v>70</v>
          </cell>
          <cell r="AV66" t="str">
            <v>-</v>
          </cell>
          <cell r="AW66">
            <v>7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591</v>
          </cell>
          <cell r="BB66">
            <v>1393</v>
          </cell>
          <cell r="BC66">
            <v>23.888439773645917</v>
          </cell>
          <cell r="BD66">
            <v>54</v>
          </cell>
          <cell r="BE66" t="str">
            <v>-</v>
          </cell>
          <cell r="BF66" t="str">
            <v>-</v>
          </cell>
          <cell r="BG66">
            <v>478954.69</v>
          </cell>
          <cell r="BH66">
            <v>472794</v>
          </cell>
          <cell r="BI66">
            <v>309404727</v>
          </cell>
          <cell r="BJ66">
            <v>733303513</v>
          </cell>
          <cell r="BK66">
            <v>309077387</v>
          </cell>
          <cell r="BL66" t="str">
            <v>-</v>
          </cell>
          <cell r="BM66">
            <v>327340</v>
          </cell>
          <cell r="BN66" t="str">
            <v>-</v>
          </cell>
          <cell r="BO66">
            <v>281253071</v>
          </cell>
          <cell r="BP66" t="str">
            <v>-</v>
          </cell>
          <cell r="BQ66">
            <v>327340</v>
          </cell>
          <cell r="BR66" t="str">
            <v>-</v>
          </cell>
          <cell r="BS66">
            <v>603</v>
          </cell>
          <cell r="BT66" t="str">
            <v>-</v>
          </cell>
          <cell r="BU66">
            <v>280925731</v>
          </cell>
          <cell r="BV66" t="str">
            <v>-</v>
          </cell>
          <cell r="BW66">
            <v>192</v>
          </cell>
          <cell r="BX66" t="str">
            <v>-</v>
          </cell>
          <cell r="BY66">
            <v>606</v>
          </cell>
          <cell r="BZ66" t="str">
            <v>-</v>
          </cell>
          <cell r="CA66">
            <v>24465092</v>
          </cell>
          <cell r="CB66" t="str">
            <v>-</v>
          </cell>
          <cell r="CC66">
            <v>1214</v>
          </cell>
          <cell r="CD66" t="str">
            <v>-</v>
          </cell>
          <cell r="CE66">
            <v>785</v>
          </cell>
          <cell r="CF66" t="str">
            <v>-</v>
          </cell>
          <cell r="CG66">
            <v>0</v>
          </cell>
          <cell r="CH66" t="str">
            <v>-</v>
          </cell>
          <cell r="CI66">
            <v>163</v>
          </cell>
          <cell r="CJ66" t="str">
            <v>-</v>
          </cell>
          <cell r="CK66">
            <v>11</v>
          </cell>
          <cell r="CL66" t="str">
            <v>-</v>
          </cell>
          <cell r="CM66">
            <v>3686564</v>
          </cell>
          <cell r="CN66" t="str">
            <v>-</v>
          </cell>
          <cell r="CO66">
            <v>28151656</v>
          </cell>
          <cell r="CP66" t="str">
            <v>-</v>
          </cell>
          <cell r="CQ66">
            <v>0</v>
          </cell>
          <cell r="CR66" t="str">
            <v>-</v>
          </cell>
          <cell r="CS66">
            <v>-54</v>
          </cell>
          <cell r="CT66" t="str">
            <v>-</v>
          </cell>
          <cell r="CU66">
            <v>1108</v>
          </cell>
          <cell r="CV66">
            <v>558</v>
          </cell>
          <cell r="CW66">
            <v>465</v>
          </cell>
          <cell r="CX66">
            <v>314</v>
          </cell>
          <cell r="CY66">
            <v>255</v>
          </cell>
          <cell r="CZ66">
            <v>156</v>
          </cell>
          <cell r="DA66">
            <v>125</v>
          </cell>
          <cell r="DB66">
            <v>98</v>
          </cell>
          <cell r="DC66">
            <v>113</v>
          </cell>
          <cell r="DD66">
            <v>90</v>
          </cell>
          <cell r="DE66">
            <v>67</v>
          </cell>
          <cell r="DF66">
            <v>60</v>
          </cell>
          <cell r="DG66">
            <v>305</v>
          </cell>
          <cell r="DH66">
            <v>248</v>
          </cell>
          <cell r="DI66">
            <v>13</v>
          </cell>
          <cell r="DJ66" t="str">
            <v>-</v>
          </cell>
          <cell r="DK66">
            <v>465</v>
          </cell>
          <cell r="DL66" t="str">
            <v>-</v>
          </cell>
          <cell r="DM66">
            <v>1084</v>
          </cell>
          <cell r="DN66" t="str">
            <v>-</v>
          </cell>
          <cell r="DO66">
            <v>756</v>
          </cell>
          <cell r="DP66" t="str">
            <v>-</v>
          </cell>
          <cell r="DQ66">
            <v>0</v>
          </cell>
          <cell r="DR66" t="str">
            <v>-</v>
          </cell>
          <cell r="DS66">
            <v>158</v>
          </cell>
          <cell r="DT66" t="str">
            <v>-</v>
          </cell>
          <cell r="DU66">
            <v>11</v>
          </cell>
          <cell r="DV66" t="str">
            <v>-</v>
          </cell>
          <cell r="DW66">
            <v>0</v>
          </cell>
          <cell r="DX66" t="str">
            <v>-</v>
          </cell>
          <cell r="DY66">
            <v>14</v>
          </cell>
          <cell r="DZ66">
            <v>59</v>
          </cell>
          <cell r="EA66">
            <v>22</v>
          </cell>
          <cell r="EB66" t="str">
            <v>-</v>
          </cell>
          <cell r="EC66">
            <v>35.483870967741936</v>
          </cell>
          <cell r="ED66" t="str">
            <v>-</v>
          </cell>
          <cell r="EE66">
            <v>1</v>
          </cell>
          <cell r="EF66" t="str">
            <v>-</v>
          </cell>
          <cell r="EG66">
            <v>41</v>
          </cell>
        </row>
        <row r="67">
          <cell r="C67">
            <v>700000162</v>
          </cell>
          <cell r="D67" t="str">
            <v xml:space="preserve">SECTOR_PRUEBAS </v>
          </cell>
          <cell r="E67">
            <v>2025</v>
          </cell>
          <cell r="F67">
            <v>202517</v>
          </cell>
          <cell r="G67">
            <v>1</v>
          </cell>
          <cell r="H67" t="str">
            <v>-</v>
          </cell>
          <cell r="I67">
            <v>0</v>
          </cell>
          <cell r="J67" t="str">
            <v>-</v>
          </cell>
          <cell r="K67">
            <v>0</v>
          </cell>
          <cell r="L67" t="str">
            <v>-</v>
          </cell>
          <cell r="M67">
            <v>0</v>
          </cell>
          <cell r="N67" t="str">
            <v>-</v>
          </cell>
          <cell r="O67">
            <v>0</v>
          </cell>
          <cell r="P67" t="str">
            <v>-</v>
          </cell>
          <cell r="Q67">
            <v>0</v>
          </cell>
          <cell r="R67" t="str">
            <v>-</v>
          </cell>
          <cell r="S67">
            <v>0</v>
          </cell>
          <cell r="T67" t="str">
            <v>-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0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0</v>
          </cell>
          <cell r="AH67" t="str">
            <v>-</v>
          </cell>
          <cell r="AI67" t="str">
            <v>-</v>
          </cell>
          <cell r="AJ67" t="str">
            <v>-</v>
          </cell>
          <cell r="AK67">
            <v>0</v>
          </cell>
          <cell r="AL67" t="str">
            <v>-</v>
          </cell>
          <cell r="AM67">
            <v>0</v>
          </cell>
          <cell r="AN67" t="str">
            <v>-</v>
          </cell>
          <cell r="AO67">
            <v>0</v>
          </cell>
          <cell r="AP67" t="str">
            <v>-</v>
          </cell>
          <cell r="AQ67">
            <v>0</v>
          </cell>
          <cell r="AR67" t="str">
            <v>-</v>
          </cell>
          <cell r="AS67">
            <v>0</v>
          </cell>
          <cell r="AT67" t="str">
            <v>-</v>
          </cell>
          <cell r="AU67">
            <v>0</v>
          </cell>
          <cell r="AV67" t="str">
            <v>-</v>
          </cell>
          <cell r="AW67">
            <v>0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0</v>
          </cell>
          <cell r="BB67" t="str">
            <v>-</v>
          </cell>
          <cell r="BC67">
            <v>0</v>
          </cell>
          <cell r="BD67" t="str">
            <v>-</v>
          </cell>
          <cell r="BE67" t="str">
            <v>-</v>
          </cell>
          <cell r="BF67" t="str">
            <v>-</v>
          </cell>
          <cell r="BG67">
            <v>0</v>
          </cell>
          <cell r="BH67" t="str">
            <v>-</v>
          </cell>
          <cell r="BI67">
            <v>0</v>
          </cell>
          <cell r="BJ67" t="str">
            <v>-</v>
          </cell>
          <cell r="BK67">
            <v>0</v>
          </cell>
          <cell r="BL67" t="str">
            <v>-</v>
          </cell>
          <cell r="BM67">
            <v>0</v>
          </cell>
          <cell r="BN67" t="str">
            <v>-</v>
          </cell>
          <cell r="BO67">
            <v>0</v>
          </cell>
          <cell r="BP67" t="str">
            <v>-</v>
          </cell>
          <cell r="BQ67">
            <v>0</v>
          </cell>
          <cell r="BR67" t="str">
            <v>-</v>
          </cell>
          <cell r="BS67">
            <v>0</v>
          </cell>
          <cell r="BT67" t="str">
            <v>-</v>
          </cell>
          <cell r="BU67">
            <v>0</v>
          </cell>
          <cell r="BV67" t="str">
            <v>-</v>
          </cell>
          <cell r="BW67">
            <v>0</v>
          </cell>
          <cell r="BX67" t="str">
            <v>-</v>
          </cell>
          <cell r="BY67">
            <v>0</v>
          </cell>
          <cell r="BZ67" t="str">
            <v>-</v>
          </cell>
          <cell r="CA67">
            <v>0</v>
          </cell>
          <cell r="CB67" t="str">
            <v>-</v>
          </cell>
          <cell r="CC67">
            <v>1</v>
          </cell>
          <cell r="CD67" t="str">
            <v>-</v>
          </cell>
          <cell r="CE67">
            <v>1</v>
          </cell>
          <cell r="CF67" t="str">
            <v>-</v>
          </cell>
          <cell r="CG67">
            <v>0</v>
          </cell>
          <cell r="CH67" t="str">
            <v>-</v>
          </cell>
          <cell r="CI67">
            <v>0</v>
          </cell>
          <cell r="CJ67" t="str">
            <v>-</v>
          </cell>
          <cell r="CK67">
            <v>0</v>
          </cell>
          <cell r="CL67" t="str">
            <v>-</v>
          </cell>
          <cell r="CM67">
            <v>0</v>
          </cell>
          <cell r="CN67" t="str">
            <v>-</v>
          </cell>
          <cell r="CO67">
            <v>0</v>
          </cell>
          <cell r="CP67" t="str">
            <v>-</v>
          </cell>
          <cell r="CQ67">
            <v>0</v>
          </cell>
          <cell r="CR67" t="str">
            <v>-</v>
          </cell>
          <cell r="CS67">
            <v>-1</v>
          </cell>
          <cell r="CT67" t="str">
            <v>-</v>
          </cell>
          <cell r="CU67">
            <v>0</v>
          </cell>
          <cell r="CV67" t="str">
            <v>-</v>
          </cell>
          <cell r="CW67">
            <v>0</v>
          </cell>
          <cell r="CX67" t="str">
            <v>-</v>
          </cell>
          <cell r="CY67">
            <v>1</v>
          </cell>
          <cell r="CZ67" t="str">
            <v>-</v>
          </cell>
          <cell r="DA67">
            <v>0</v>
          </cell>
          <cell r="DB67" t="str">
            <v>-</v>
          </cell>
          <cell r="DC67">
            <v>0</v>
          </cell>
          <cell r="DD67" t="str">
            <v>-</v>
          </cell>
          <cell r="DE67">
            <v>0</v>
          </cell>
          <cell r="DF67" t="str">
            <v>-</v>
          </cell>
          <cell r="DG67">
            <v>1</v>
          </cell>
          <cell r="DH67" t="str">
            <v>-</v>
          </cell>
          <cell r="DI67">
            <v>0</v>
          </cell>
          <cell r="DJ67" t="str">
            <v>-</v>
          </cell>
          <cell r="DK67">
            <v>0</v>
          </cell>
          <cell r="DL67" t="str">
            <v>-</v>
          </cell>
          <cell r="DM67">
            <v>1</v>
          </cell>
          <cell r="DN67" t="str">
            <v>-</v>
          </cell>
          <cell r="DO67">
            <v>0</v>
          </cell>
          <cell r="DP67" t="str">
            <v>-</v>
          </cell>
          <cell r="DQ67">
            <v>0</v>
          </cell>
          <cell r="DR67" t="str">
            <v>-</v>
          </cell>
          <cell r="DS67">
            <v>0</v>
          </cell>
          <cell r="DT67" t="str">
            <v>-</v>
          </cell>
          <cell r="DU67">
            <v>0</v>
          </cell>
          <cell r="DV67" t="str">
            <v>-</v>
          </cell>
          <cell r="DW67">
            <v>0</v>
          </cell>
          <cell r="DX67" t="str">
            <v>-</v>
          </cell>
          <cell r="DY67">
            <v>0</v>
          </cell>
          <cell r="DZ67" t="str">
            <v>-</v>
          </cell>
          <cell r="EA67">
            <v>0</v>
          </cell>
          <cell r="EB67" t="str">
            <v>-</v>
          </cell>
          <cell r="EC67">
            <v>0</v>
          </cell>
          <cell r="ED67" t="str">
            <v>-</v>
          </cell>
          <cell r="EE67">
            <v>0</v>
          </cell>
          <cell r="EF67" t="str">
            <v>-</v>
          </cell>
          <cell r="EG67">
            <v>0</v>
          </cell>
        </row>
        <row r="68">
          <cell r="C68">
            <v>700000173</v>
          </cell>
          <cell r="D68" t="str">
            <v>SECTOR NULO</v>
          </cell>
          <cell r="E68">
            <v>2025</v>
          </cell>
          <cell r="F68">
            <v>202517</v>
          </cell>
          <cell r="G68">
            <v>0</v>
          </cell>
          <cell r="H68" t="str">
            <v>-</v>
          </cell>
          <cell r="I68">
            <v>0</v>
          </cell>
          <cell r="J68" t="str">
            <v>-</v>
          </cell>
          <cell r="K68">
            <v>0</v>
          </cell>
          <cell r="L68" t="str">
            <v>-</v>
          </cell>
          <cell r="M68">
            <v>0</v>
          </cell>
          <cell r="N68" t="str">
            <v>-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0</v>
          </cell>
          <cell r="T68" t="str">
            <v>-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  <cell r="AH68" t="str">
            <v>-</v>
          </cell>
          <cell r="AI68" t="str">
            <v>-</v>
          </cell>
          <cell r="AJ68" t="str">
            <v>-</v>
          </cell>
          <cell r="AK68">
            <v>0</v>
          </cell>
          <cell r="AL68" t="str">
            <v>-</v>
          </cell>
          <cell r="AM68">
            <v>0</v>
          </cell>
          <cell r="AN68" t="str">
            <v>-</v>
          </cell>
          <cell r="AO68">
            <v>0</v>
          </cell>
          <cell r="AP68" t="str">
            <v>-</v>
          </cell>
          <cell r="AQ68">
            <v>0</v>
          </cell>
          <cell r="AR68" t="str">
            <v>-</v>
          </cell>
          <cell r="AS68">
            <v>0</v>
          </cell>
          <cell r="AT68" t="str">
            <v>-</v>
          </cell>
          <cell r="AU68">
            <v>0</v>
          </cell>
          <cell r="AV68" t="str">
            <v>-</v>
          </cell>
          <cell r="AW68">
            <v>0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0</v>
          </cell>
          <cell r="BB68" t="str">
            <v>-</v>
          </cell>
          <cell r="BC68">
            <v>0</v>
          </cell>
          <cell r="BD68" t="str">
            <v>-</v>
          </cell>
          <cell r="BE68" t="str">
            <v>-</v>
          </cell>
          <cell r="BF68" t="str">
            <v>-</v>
          </cell>
          <cell r="BG68">
            <v>0</v>
          </cell>
          <cell r="BH68" t="str">
            <v>-</v>
          </cell>
          <cell r="BI68">
            <v>0</v>
          </cell>
          <cell r="BJ68" t="str">
            <v>-</v>
          </cell>
          <cell r="BK68">
            <v>0</v>
          </cell>
          <cell r="BL68" t="str">
            <v>-</v>
          </cell>
          <cell r="BM68">
            <v>0</v>
          </cell>
          <cell r="BN68" t="str">
            <v>-</v>
          </cell>
          <cell r="BO68">
            <v>0</v>
          </cell>
          <cell r="BP68" t="str">
            <v>-</v>
          </cell>
          <cell r="BQ68">
            <v>0</v>
          </cell>
          <cell r="BR68" t="str">
            <v>-</v>
          </cell>
          <cell r="BS68">
            <v>0</v>
          </cell>
          <cell r="BT68" t="str">
            <v>-</v>
          </cell>
          <cell r="BU68">
            <v>0</v>
          </cell>
          <cell r="BV68" t="str">
            <v>-</v>
          </cell>
          <cell r="BW68">
            <v>0</v>
          </cell>
          <cell r="BX68" t="str">
            <v>-</v>
          </cell>
          <cell r="BY68">
            <v>0</v>
          </cell>
          <cell r="BZ68" t="str">
            <v>-</v>
          </cell>
          <cell r="CA68">
            <v>0</v>
          </cell>
          <cell r="CB68" t="str">
            <v>-</v>
          </cell>
          <cell r="CC68">
            <v>0</v>
          </cell>
          <cell r="CD68" t="str">
            <v>-</v>
          </cell>
          <cell r="CE68">
            <v>0</v>
          </cell>
          <cell r="CF68" t="str">
            <v>-</v>
          </cell>
          <cell r="CG68">
            <v>0</v>
          </cell>
          <cell r="CH68" t="str">
            <v>-</v>
          </cell>
          <cell r="CI68">
            <v>0</v>
          </cell>
          <cell r="CJ68" t="str">
            <v>-</v>
          </cell>
          <cell r="CK68">
            <v>0</v>
          </cell>
          <cell r="CL68" t="str">
            <v>-</v>
          </cell>
          <cell r="CM68">
            <v>0</v>
          </cell>
          <cell r="CN68" t="str">
            <v>-</v>
          </cell>
          <cell r="CO68">
            <v>0</v>
          </cell>
          <cell r="CP68" t="str">
            <v>-</v>
          </cell>
          <cell r="CQ68">
            <v>0</v>
          </cell>
          <cell r="CR68" t="str">
            <v>-</v>
          </cell>
          <cell r="CS68">
            <v>0</v>
          </cell>
          <cell r="CT68" t="str">
            <v>-</v>
          </cell>
          <cell r="CU68">
            <v>0</v>
          </cell>
          <cell r="CV68" t="str">
            <v>-</v>
          </cell>
          <cell r="CW68">
            <v>0</v>
          </cell>
          <cell r="CX68" t="str">
            <v>-</v>
          </cell>
          <cell r="CY68">
            <v>0</v>
          </cell>
          <cell r="CZ68" t="str">
            <v>-</v>
          </cell>
          <cell r="DA68">
            <v>0</v>
          </cell>
          <cell r="DB68" t="str">
            <v>-</v>
          </cell>
          <cell r="DC68">
            <v>0</v>
          </cell>
          <cell r="DD68" t="str">
            <v>-</v>
          </cell>
          <cell r="DE68">
            <v>0</v>
          </cell>
          <cell r="DF68" t="str">
            <v>-</v>
          </cell>
          <cell r="DG68">
            <v>0</v>
          </cell>
          <cell r="DH68" t="str">
            <v>-</v>
          </cell>
          <cell r="DI68">
            <v>0</v>
          </cell>
          <cell r="DJ68" t="str">
            <v>-</v>
          </cell>
          <cell r="DK68">
            <v>0</v>
          </cell>
          <cell r="DL68" t="str">
            <v>-</v>
          </cell>
          <cell r="DM68">
            <v>0</v>
          </cell>
          <cell r="DN68" t="str">
            <v>-</v>
          </cell>
          <cell r="DO68">
            <v>0</v>
          </cell>
          <cell r="DP68" t="str">
            <v>-</v>
          </cell>
          <cell r="DQ68">
            <v>0</v>
          </cell>
          <cell r="DR68" t="str">
            <v>-</v>
          </cell>
          <cell r="DS68">
            <v>0</v>
          </cell>
          <cell r="DT68" t="str">
            <v>-</v>
          </cell>
          <cell r="DU68">
            <v>0</v>
          </cell>
          <cell r="DV68" t="str">
            <v>-</v>
          </cell>
          <cell r="DW68">
            <v>0</v>
          </cell>
          <cell r="DX68" t="str">
            <v>-</v>
          </cell>
          <cell r="DY68">
            <v>0</v>
          </cell>
          <cell r="DZ68" t="str">
            <v>-</v>
          </cell>
          <cell r="EA68">
            <v>0</v>
          </cell>
          <cell r="EB68" t="str">
            <v>-</v>
          </cell>
          <cell r="EC68">
            <v>0</v>
          </cell>
          <cell r="ED68" t="str">
            <v>-</v>
          </cell>
          <cell r="EE68">
            <v>0</v>
          </cell>
          <cell r="EF68" t="str">
            <v>-</v>
          </cell>
          <cell r="EG68">
            <v>0</v>
          </cell>
        </row>
        <row r="69">
          <cell r="C69">
            <v>700000176</v>
          </cell>
          <cell r="D69" t="str">
            <v>SECTOR CAUDAL CECILIA</v>
          </cell>
          <cell r="E69">
            <v>2025</v>
          </cell>
          <cell r="F69">
            <v>202517</v>
          </cell>
          <cell r="G69">
            <v>1421</v>
          </cell>
          <cell r="H69">
            <v>1475</v>
          </cell>
          <cell r="I69">
            <v>666</v>
          </cell>
          <cell r="J69" t="str">
            <v>-</v>
          </cell>
          <cell r="K69">
            <v>-13</v>
          </cell>
          <cell r="L69">
            <v>7</v>
          </cell>
          <cell r="M69">
            <v>803</v>
          </cell>
          <cell r="N69">
            <v>889</v>
          </cell>
          <cell r="O69">
            <v>0</v>
          </cell>
          <cell r="P69" t="str">
            <v>-</v>
          </cell>
          <cell r="Q69">
            <v>2</v>
          </cell>
          <cell r="R69" t="str">
            <v>-</v>
          </cell>
          <cell r="S69">
            <v>4</v>
          </cell>
          <cell r="T69" t="str">
            <v>-</v>
          </cell>
          <cell r="U69">
            <v>800</v>
          </cell>
          <cell r="V69" t="str">
            <v>-</v>
          </cell>
          <cell r="W69">
            <v>1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669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335</v>
          </cell>
          <cell r="AH69" t="str">
            <v>-</v>
          </cell>
          <cell r="AI69" t="str">
            <v>-</v>
          </cell>
          <cell r="AJ69" t="str">
            <v>-</v>
          </cell>
          <cell r="AK69">
            <v>134</v>
          </cell>
          <cell r="AL69" t="str">
            <v>-</v>
          </cell>
          <cell r="AM69">
            <v>56.509500351864887</v>
          </cell>
          <cell r="AN69">
            <v>61.7</v>
          </cell>
          <cell r="AO69">
            <v>201</v>
          </cell>
          <cell r="AP69" t="str">
            <v>-</v>
          </cell>
          <cell r="AQ69">
            <v>264</v>
          </cell>
          <cell r="AR69" t="str">
            <v>-</v>
          </cell>
          <cell r="AS69">
            <v>0</v>
          </cell>
          <cell r="AT69" t="str">
            <v>-</v>
          </cell>
          <cell r="AU69">
            <v>170</v>
          </cell>
          <cell r="AV69" t="str">
            <v>-</v>
          </cell>
          <cell r="AW69">
            <v>34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723</v>
          </cell>
          <cell r="BB69">
            <v>799</v>
          </cell>
          <cell r="BC69">
            <v>50.879662209711476</v>
          </cell>
          <cell r="BD69">
            <v>55.4</v>
          </cell>
          <cell r="BE69" t="str">
            <v>-</v>
          </cell>
          <cell r="BF69" t="str">
            <v>-</v>
          </cell>
          <cell r="BG69">
            <v>568582.81000000006</v>
          </cell>
          <cell r="BH69">
            <v>569046</v>
          </cell>
          <cell r="BI69">
            <v>456571994</v>
          </cell>
          <cell r="BJ69">
            <v>505881757</v>
          </cell>
          <cell r="BK69">
            <v>455675329</v>
          </cell>
          <cell r="BL69" t="str">
            <v>-</v>
          </cell>
          <cell r="BM69">
            <v>896665</v>
          </cell>
          <cell r="BN69" t="str">
            <v>-</v>
          </cell>
          <cell r="BO69">
            <v>378265241</v>
          </cell>
          <cell r="BP69" t="str">
            <v>-</v>
          </cell>
          <cell r="BQ69">
            <v>896665</v>
          </cell>
          <cell r="BR69" t="str">
            <v>-</v>
          </cell>
          <cell r="BS69">
            <v>774</v>
          </cell>
          <cell r="BT69" t="str">
            <v>-</v>
          </cell>
          <cell r="BU69">
            <v>377368576</v>
          </cell>
          <cell r="BV69" t="str">
            <v>-</v>
          </cell>
          <cell r="BW69">
            <v>460</v>
          </cell>
          <cell r="BX69" t="str">
            <v>-</v>
          </cell>
          <cell r="BY69">
            <v>386</v>
          </cell>
          <cell r="BZ69" t="str">
            <v>-</v>
          </cell>
          <cell r="CA69">
            <v>67035351</v>
          </cell>
          <cell r="CB69" t="str">
            <v>-</v>
          </cell>
          <cell r="CC69">
            <v>510</v>
          </cell>
          <cell r="CD69" t="str">
            <v>-</v>
          </cell>
          <cell r="CE69">
            <v>454</v>
          </cell>
          <cell r="CF69" t="str">
            <v>-</v>
          </cell>
          <cell r="CG69">
            <v>0</v>
          </cell>
          <cell r="CH69" t="str">
            <v>-</v>
          </cell>
          <cell r="CI69">
            <v>206</v>
          </cell>
          <cell r="CJ69" t="str">
            <v>-</v>
          </cell>
          <cell r="CK69">
            <v>36</v>
          </cell>
          <cell r="CL69" t="str">
            <v>-</v>
          </cell>
          <cell r="CM69">
            <v>11000307</v>
          </cell>
          <cell r="CN69" t="str">
            <v>-</v>
          </cell>
          <cell r="CO69">
            <v>78035658</v>
          </cell>
          <cell r="CP69" t="str">
            <v>-</v>
          </cell>
          <cell r="CQ69">
            <v>0</v>
          </cell>
          <cell r="CR69" t="str">
            <v>-</v>
          </cell>
          <cell r="CS69">
            <v>-14</v>
          </cell>
          <cell r="CT69" t="str">
            <v>-</v>
          </cell>
          <cell r="CU69">
            <v>327</v>
          </cell>
          <cell r="CV69">
            <v>291</v>
          </cell>
          <cell r="CW69">
            <v>156</v>
          </cell>
          <cell r="CX69">
            <v>150</v>
          </cell>
          <cell r="CY69">
            <v>135</v>
          </cell>
          <cell r="CZ69">
            <v>102</v>
          </cell>
          <cell r="DA69">
            <v>68</v>
          </cell>
          <cell r="DB69">
            <v>66</v>
          </cell>
          <cell r="DC69">
            <v>56</v>
          </cell>
          <cell r="DD69">
            <v>62</v>
          </cell>
          <cell r="DE69">
            <v>47</v>
          </cell>
          <cell r="DF69">
            <v>43</v>
          </cell>
          <cell r="DG69">
            <v>171</v>
          </cell>
          <cell r="DH69">
            <v>171</v>
          </cell>
          <cell r="DI69">
            <v>24</v>
          </cell>
          <cell r="DJ69" t="str">
            <v>-</v>
          </cell>
          <cell r="DK69">
            <v>301</v>
          </cell>
          <cell r="DL69" t="str">
            <v>-</v>
          </cell>
          <cell r="DM69">
            <v>454</v>
          </cell>
          <cell r="DN69" t="str">
            <v>-</v>
          </cell>
          <cell r="DO69">
            <v>429</v>
          </cell>
          <cell r="DP69" t="str">
            <v>-</v>
          </cell>
          <cell r="DQ69">
            <v>0</v>
          </cell>
          <cell r="DR69" t="str">
            <v>-</v>
          </cell>
          <cell r="DS69">
            <v>201</v>
          </cell>
          <cell r="DT69" t="str">
            <v>-</v>
          </cell>
          <cell r="DU69">
            <v>36</v>
          </cell>
          <cell r="DV69" t="str">
            <v>-</v>
          </cell>
          <cell r="DW69">
            <v>0</v>
          </cell>
          <cell r="DX69" t="str">
            <v>-</v>
          </cell>
          <cell r="DY69">
            <v>34</v>
          </cell>
          <cell r="DZ69">
            <v>45</v>
          </cell>
          <cell r="EA69">
            <v>21</v>
          </cell>
          <cell r="EB69" t="str">
            <v>-</v>
          </cell>
          <cell r="EC69">
            <v>44.680851063829785</v>
          </cell>
          <cell r="ED69" t="str">
            <v>-</v>
          </cell>
          <cell r="EE69">
            <v>10</v>
          </cell>
          <cell r="EF69" t="str">
            <v>-</v>
          </cell>
          <cell r="EG69">
            <v>46</v>
          </cell>
        </row>
        <row r="70">
          <cell r="C70">
            <v>700000178</v>
          </cell>
          <cell r="D70" t="str">
            <v>SECTOR DESTELLO KARINA</v>
          </cell>
          <cell r="E70">
            <v>2025</v>
          </cell>
          <cell r="F70">
            <v>202517</v>
          </cell>
          <cell r="G70">
            <v>1568</v>
          </cell>
          <cell r="H70">
            <v>1615</v>
          </cell>
          <cell r="I70">
            <v>602</v>
          </cell>
          <cell r="J70" t="str">
            <v>-</v>
          </cell>
          <cell r="K70">
            <v>-9</v>
          </cell>
          <cell r="L70">
            <v>8</v>
          </cell>
          <cell r="M70">
            <v>818</v>
          </cell>
          <cell r="N70">
            <v>960</v>
          </cell>
          <cell r="O70">
            <v>0</v>
          </cell>
          <cell r="P70" t="str">
            <v>-</v>
          </cell>
          <cell r="Q70">
            <v>1</v>
          </cell>
          <cell r="R70" t="str">
            <v>-</v>
          </cell>
          <cell r="S70">
            <v>8</v>
          </cell>
          <cell r="T70" t="str">
            <v>-</v>
          </cell>
          <cell r="U70">
            <v>813</v>
          </cell>
          <cell r="V70" t="str">
            <v>-</v>
          </cell>
          <cell r="W70">
            <v>4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642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390</v>
          </cell>
          <cell r="AH70" t="str">
            <v>-</v>
          </cell>
          <cell r="AI70" t="str">
            <v>-</v>
          </cell>
          <cell r="AJ70" t="str">
            <v>-</v>
          </cell>
          <cell r="AK70">
            <v>176</v>
          </cell>
          <cell r="AL70" t="str">
            <v>-</v>
          </cell>
          <cell r="AM70">
            <v>52.168367346938773</v>
          </cell>
          <cell r="AN70">
            <v>60.6</v>
          </cell>
          <cell r="AO70">
            <v>214</v>
          </cell>
          <cell r="AP70" t="str">
            <v>-</v>
          </cell>
          <cell r="AQ70">
            <v>276</v>
          </cell>
          <cell r="AR70" t="str">
            <v>-</v>
          </cell>
          <cell r="AS70">
            <v>0</v>
          </cell>
          <cell r="AT70" t="str">
            <v>-</v>
          </cell>
          <cell r="AU70">
            <v>127</v>
          </cell>
          <cell r="AV70" t="str">
            <v>-</v>
          </cell>
          <cell r="AW70">
            <v>25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715</v>
          </cell>
          <cell r="BB70">
            <v>828</v>
          </cell>
          <cell r="BC70">
            <v>45.599489795918366</v>
          </cell>
          <cell r="BD70">
            <v>52.2</v>
          </cell>
          <cell r="BE70" t="str">
            <v>-</v>
          </cell>
          <cell r="BF70" t="str">
            <v>-</v>
          </cell>
          <cell r="BG70">
            <v>482951.23</v>
          </cell>
          <cell r="BH70">
            <v>464277</v>
          </cell>
          <cell r="BI70">
            <v>395054108</v>
          </cell>
          <cell r="BJ70">
            <v>445705698</v>
          </cell>
          <cell r="BK70">
            <v>384346260</v>
          </cell>
          <cell r="BL70" t="str">
            <v>-</v>
          </cell>
          <cell r="BM70">
            <v>10707848</v>
          </cell>
          <cell r="BN70" t="str">
            <v>-</v>
          </cell>
          <cell r="BO70">
            <v>319360837</v>
          </cell>
          <cell r="BP70" t="str">
            <v>-</v>
          </cell>
          <cell r="BQ70">
            <v>10707848</v>
          </cell>
          <cell r="BR70" t="str">
            <v>-</v>
          </cell>
          <cell r="BS70">
            <v>752</v>
          </cell>
          <cell r="BT70" t="str">
            <v>-</v>
          </cell>
          <cell r="BU70">
            <v>308652989</v>
          </cell>
          <cell r="BV70" t="str">
            <v>-</v>
          </cell>
          <cell r="BW70">
            <v>495</v>
          </cell>
          <cell r="BX70" t="str">
            <v>-</v>
          </cell>
          <cell r="BY70">
            <v>639</v>
          </cell>
          <cell r="BZ70" t="str">
            <v>-</v>
          </cell>
          <cell r="CA70">
            <v>66368728</v>
          </cell>
          <cell r="CB70" t="str">
            <v>-</v>
          </cell>
          <cell r="CC70">
            <v>578</v>
          </cell>
          <cell r="CD70" t="str">
            <v>-</v>
          </cell>
          <cell r="CE70">
            <v>451</v>
          </cell>
          <cell r="CF70" t="str">
            <v>-</v>
          </cell>
          <cell r="CG70">
            <v>0</v>
          </cell>
          <cell r="CH70" t="str">
            <v>-</v>
          </cell>
          <cell r="CI70">
            <v>154</v>
          </cell>
          <cell r="CJ70" t="str">
            <v>-</v>
          </cell>
          <cell r="CK70">
            <v>26</v>
          </cell>
          <cell r="CL70" t="str">
            <v>-</v>
          </cell>
          <cell r="CM70">
            <v>9324543</v>
          </cell>
          <cell r="CN70" t="str">
            <v>-</v>
          </cell>
          <cell r="CO70">
            <v>75693271</v>
          </cell>
          <cell r="CP70" t="str">
            <v>-</v>
          </cell>
          <cell r="CQ70">
            <v>0</v>
          </cell>
          <cell r="CR70" t="str">
            <v>-</v>
          </cell>
          <cell r="CS70">
            <v>-5</v>
          </cell>
          <cell r="CT70" t="str">
            <v>-</v>
          </cell>
          <cell r="CU70">
            <v>402</v>
          </cell>
          <cell r="CV70">
            <v>309</v>
          </cell>
          <cell r="CW70">
            <v>201</v>
          </cell>
          <cell r="CX70">
            <v>189</v>
          </cell>
          <cell r="CY70">
            <v>147</v>
          </cell>
          <cell r="CZ70">
            <v>139</v>
          </cell>
          <cell r="DA70">
            <v>95</v>
          </cell>
          <cell r="DB70">
            <v>87</v>
          </cell>
          <cell r="DC70">
            <v>117</v>
          </cell>
          <cell r="DD70">
            <v>110</v>
          </cell>
          <cell r="DE70">
            <v>68</v>
          </cell>
          <cell r="DF70">
            <v>65</v>
          </cell>
          <cell r="DG70">
            <v>280</v>
          </cell>
          <cell r="DH70">
            <v>262</v>
          </cell>
          <cell r="DI70">
            <v>59</v>
          </cell>
          <cell r="DJ70" t="str">
            <v>-</v>
          </cell>
          <cell r="DK70">
            <v>452</v>
          </cell>
          <cell r="DL70" t="str">
            <v>-</v>
          </cell>
          <cell r="DM70">
            <v>514</v>
          </cell>
          <cell r="DN70" t="str">
            <v>-</v>
          </cell>
          <cell r="DO70">
            <v>427</v>
          </cell>
          <cell r="DP70" t="str">
            <v>-</v>
          </cell>
          <cell r="DQ70">
            <v>0</v>
          </cell>
          <cell r="DR70" t="str">
            <v>-</v>
          </cell>
          <cell r="DS70">
            <v>150</v>
          </cell>
          <cell r="DT70" t="str">
            <v>-</v>
          </cell>
          <cell r="DU70">
            <v>25</v>
          </cell>
          <cell r="DV70" t="str">
            <v>-</v>
          </cell>
          <cell r="DW70">
            <v>0</v>
          </cell>
          <cell r="DX70" t="str">
            <v>-</v>
          </cell>
          <cell r="DY70">
            <v>65</v>
          </cell>
          <cell r="DZ70">
            <v>76</v>
          </cell>
          <cell r="EA70">
            <v>22</v>
          </cell>
          <cell r="EB70" t="str">
            <v>-</v>
          </cell>
          <cell r="EC70">
            <v>30.555555555555557</v>
          </cell>
          <cell r="ED70" t="str">
            <v>-</v>
          </cell>
          <cell r="EE70">
            <v>6</v>
          </cell>
          <cell r="EF70" t="str">
            <v>-</v>
          </cell>
          <cell r="EG70">
            <v>38</v>
          </cell>
        </row>
        <row r="71">
          <cell r="C71">
            <v>700000180</v>
          </cell>
          <cell r="D71" t="str">
            <v>SECTOR TROPICAL MARIA INES</v>
          </cell>
          <cell r="E71">
            <v>2025</v>
          </cell>
          <cell r="F71">
            <v>202517</v>
          </cell>
          <cell r="G71">
            <v>2131</v>
          </cell>
          <cell r="H71">
            <v>2268</v>
          </cell>
          <cell r="I71">
            <v>729</v>
          </cell>
          <cell r="J71" t="str">
            <v>-</v>
          </cell>
          <cell r="K71">
            <v>-72</v>
          </cell>
          <cell r="L71">
            <v>6</v>
          </cell>
          <cell r="M71">
            <v>657</v>
          </cell>
          <cell r="N71">
            <v>1322</v>
          </cell>
          <cell r="O71">
            <v>0</v>
          </cell>
          <cell r="P71" t="str">
            <v>-</v>
          </cell>
          <cell r="Q71">
            <v>1</v>
          </cell>
          <cell r="R71" t="str">
            <v>-</v>
          </cell>
          <cell r="S71">
            <v>4</v>
          </cell>
          <cell r="T71" t="str">
            <v>-</v>
          </cell>
          <cell r="U71">
            <v>656</v>
          </cell>
          <cell r="V71" t="str">
            <v>-</v>
          </cell>
          <cell r="W71">
            <v>0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508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328</v>
          </cell>
          <cell r="AH71" t="str">
            <v>-</v>
          </cell>
          <cell r="AI71" t="str">
            <v>-</v>
          </cell>
          <cell r="AJ71" t="str">
            <v>-</v>
          </cell>
          <cell r="AK71">
            <v>149</v>
          </cell>
          <cell r="AL71" t="str">
            <v>-</v>
          </cell>
          <cell r="AM71">
            <v>30.830595964335995</v>
          </cell>
          <cell r="AN71">
            <v>59.8</v>
          </cell>
          <cell r="AO71">
            <v>179</v>
          </cell>
          <cell r="AP71" t="str">
            <v>-</v>
          </cell>
          <cell r="AQ71">
            <v>218</v>
          </cell>
          <cell r="AR71" t="str">
            <v>-</v>
          </cell>
          <cell r="AS71">
            <v>0</v>
          </cell>
          <cell r="AT71" t="str">
            <v>-</v>
          </cell>
          <cell r="AU71">
            <v>95</v>
          </cell>
          <cell r="AV71" t="str">
            <v>-</v>
          </cell>
          <cell r="AW71">
            <v>16</v>
          </cell>
          <cell r="AX71" t="str">
            <v>-</v>
          </cell>
          <cell r="AY71" t="str">
            <v>-</v>
          </cell>
          <cell r="AZ71" t="str">
            <v>-</v>
          </cell>
          <cell r="BA71">
            <v>582</v>
          </cell>
          <cell r="BB71">
            <v>1157</v>
          </cell>
          <cell r="BC71">
            <v>27.311121539183482</v>
          </cell>
          <cell r="BD71">
            <v>52.3</v>
          </cell>
          <cell r="BE71" t="str">
            <v>-</v>
          </cell>
          <cell r="BF71" t="str">
            <v>-</v>
          </cell>
          <cell r="BG71">
            <v>408167.11</v>
          </cell>
          <cell r="BH71">
            <v>394894</v>
          </cell>
          <cell r="BI71">
            <v>268165794.00999999</v>
          </cell>
          <cell r="BJ71">
            <v>522049483</v>
          </cell>
          <cell r="BK71">
            <v>267701042</v>
          </cell>
          <cell r="BL71" t="str">
            <v>-</v>
          </cell>
          <cell r="BM71">
            <v>464752.01</v>
          </cell>
          <cell r="BN71" t="str">
            <v>-</v>
          </cell>
          <cell r="BO71">
            <v>197937097.00999999</v>
          </cell>
          <cell r="BP71" t="str">
            <v>-</v>
          </cell>
          <cell r="BQ71">
            <v>464752.01</v>
          </cell>
          <cell r="BR71" t="str">
            <v>-</v>
          </cell>
          <cell r="BS71">
            <v>595</v>
          </cell>
          <cell r="BT71" t="str">
            <v>-</v>
          </cell>
          <cell r="BU71">
            <v>197472345</v>
          </cell>
          <cell r="BV71" t="str">
            <v>-</v>
          </cell>
          <cell r="BW71">
            <v>448</v>
          </cell>
          <cell r="BX71" t="str">
            <v>-</v>
          </cell>
          <cell r="BY71">
            <v>811</v>
          </cell>
          <cell r="BZ71" t="str">
            <v>-</v>
          </cell>
          <cell r="CA71">
            <v>60872791</v>
          </cell>
          <cell r="CB71" t="str">
            <v>-</v>
          </cell>
          <cell r="CC71">
            <v>897</v>
          </cell>
          <cell r="CD71" t="str">
            <v>-</v>
          </cell>
          <cell r="CE71">
            <v>600</v>
          </cell>
          <cell r="CF71" t="str">
            <v>-</v>
          </cell>
          <cell r="CG71">
            <v>0</v>
          </cell>
          <cell r="CH71" t="str">
            <v>-</v>
          </cell>
          <cell r="CI71">
            <v>148</v>
          </cell>
          <cell r="CJ71" t="str">
            <v>-</v>
          </cell>
          <cell r="CK71">
            <v>18</v>
          </cell>
          <cell r="CL71" t="str">
            <v>-</v>
          </cell>
          <cell r="CM71">
            <v>9355906</v>
          </cell>
          <cell r="CN71" t="str">
            <v>-</v>
          </cell>
          <cell r="CO71">
            <v>70228697</v>
          </cell>
          <cell r="CP71" t="str">
            <v>-</v>
          </cell>
          <cell r="CQ71">
            <v>0</v>
          </cell>
          <cell r="CR71" t="str">
            <v>-</v>
          </cell>
          <cell r="CS71">
            <v>-42</v>
          </cell>
          <cell r="CT71" t="str">
            <v>-</v>
          </cell>
          <cell r="CU71">
            <v>848</v>
          </cell>
          <cell r="CV71">
            <v>448</v>
          </cell>
          <cell r="CW71">
            <v>350</v>
          </cell>
          <cell r="CX71">
            <v>277</v>
          </cell>
          <cell r="CY71">
            <v>276</v>
          </cell>
          <cell r="CZ71">
            <v>177</v>
          </cell>
          <cell r="DA71">
            <v>132</v>
          </cell>
          <cell r="DB71">
            <v>107</v>
          </cell>
          <cell r="DC71">
            <v>128</v>
          </cell>
          <cell r="DD71">
            <v>116</v>
          </cell>
          <cell r="DE71">
            <v>83</v>
          </cell>
          <cell r="DF71">
            <v>80</v>
          </cell>
          <cell r="DG71">
            <v>343</v>
          </cell>
          <cell r="DH71">
            <v>303</v>
          </cell>
          <cell r="DI71">
            <v>34</v>
          </cell>
          <cell r="DJ71" t="str">
            <v>-</v>
          </cell>
          <cell r="DK71">
            <v>617</v>
          </cell>
          <cell r="DL71" t="str">
            <v>-</v>
          </cell>
          <cell r="DM71">
            <v>785</v>
          </cell>
          <cell r="DN71" t="str">
            <v>-</v>
          </cell>
          <cell r="DO71">
            <v>563</v>
          </cell>
          <cell r="DP71" t="str">
            <v>-</v>
          </cell>
          <cell r="DQ71">
            <v>0</v>
          </cell>
          <cell r="DR71" t="str">
            <v>-</v>
          </cell>
          <cell r="DS71">
            <v>148</v>
          </cell>
          <cell r="DT71" t="str">
            <v>-</v>
          </cell>
          <cell r="DU71">
            <v>18</v>
          </cell>
          <cell r="DV71" t="str">
            <v>-</v>
          </cell>
          <cell r="DW71">
            <v>0</v>
          </cell>
          <cell r="DX71" t="str">
            <v>-</v>
          </cell>
          <cell r="DY71">
            <v>44</v>
          </cell>
          <cell r="DZ71">
            <v>94</v>
          </cell>
          <cell r="EA71">
            <v>39</v>
          </cell>
          <cell r="EB71" t="str">
            <v>-</v>
          </cell>
          <cell r="EC71">
            <v>48.148148148148145</v>
          </cell>
          <cell r="ED71" t="str">
            <v>-</v>
          </cell>
          <cell r="EE71">
            <v>10</v>
          </cell>
          <cell r="EF71" t="str">
            <v>-</v>
          </cell>
          <cell r="EG71">
            <v>31</v>
          </cell>
        </row>
        <row r="72">
          <cell r="C72">
            <v>700000182</v>
          </cell>
          <cell r="D72" t="str">
            <v>SECTOR MANIGUA PAOLA</v>
          </cell>
          <cell r="E72">
            <v>2025</v>
          </cell>
          <cell r="F72">
            <v>202517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 t="str">
            <v>-</v>
          </cell>
          <cell r="BB72" t="str">
            <v>-</v>
          </cell>
          <cell r="BC72" t="str">
            <v>-</v>
          </cell>
          <cell r="BD72" t="str">
            <v>-</v>
          </cell>
          <cell r="BE72" t="str">
            <v>-</v>
          </cell>
          <cell r="BF72" t="str">
            <v>-</v>
          </cell>
          <cell r="BG72" t="str">
            <v>-</v>
          </cell>
          <cell r="BH72" t="str">
            <v>-</v>
          </cell>
          <cell r="BI72" t="str">
            <v>-</v>
          </cell>
          <cell r="BJ72" t="str">
            <v>-</v>
          </cell>
          <cell r="BK72" t="str">
            <v>-</v>
          </cell>
          <cell r="BL72" t="str">
            <v>-</v>
          </cell>
          <cell r="BM72" t="str">
            <v>-</v>
          </cell>
          <cell r="BN72" t="str">
            <v>-</v>
          </cell>
          <cell r="BO72" t="str">
            <v>-</v>
          </cell>
          <cell r="BP72" t="str">
            <v>-</v>
          </cell>
          <cell r="BQ72" t="str">
            <v>-</v>
          </cell>
          <cell r="BR72" t="str">
            <v>-</v>
          </cell>
          <cell r="BS72" t="str">
            <v>-</v>
          </cell>
          <cell r="BT72" t="str">
            <v>-</v>
          </cell>
          <cell r="BU72" t="str">
            <v>-</v>
          </cell>
          <cell r="BV72" t="str">
            <v>-</v>
          </cell>
          <cell r="BW72" t="str">
            <v>-</v>
          </cell>
          <cell r="BX72" t="str">
            <v>-</v>
          </cell>
          <cell r="BY72" t="str">
            <v>-</v>
          </cell>
          <cell r="BZ72" t="str">
            <v>-</v>
          </cell>
          <cell r="CA72" t="str">
            <v>-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 t="str">
            <v>-</v>
          </cell>
          <cell r="CN72" t="str">
            <v>-</v>
          </cell>
          <cell r="CO72" t="str">
            <v>-</v>
          </cell>
          <cell r="CP72" t="str">
            <v>-</v>
          </cell>
          <cell r="CQ72" t="str">
            <v>-</v>
          </cell>
          <cell r="CR72" t="str">
            <v>-</v>
          </cell>
          <cell r="CS72" t="str">
            <v>-</v>
          </cell>
          <cell r="CT72" t="str">
            <v>-</v>
          </cell>
          <cell r="CU72" t="str">
            <v>-</v>
          </cell>
          <cell r="CV72" t="str">
            <v>-</v>
          </cell>
          <cell r="CW72" t="str">
            <v>-</v>
          </cell>
          <cell r="CX72" t="str">
            <v>-</v>
          </cell>
          <cell r="CY72" t="str">
            <v>-</v>
          </cell>
          <cell r="CZ72" t="str">
            <v>-</v>
          </cell>
          <cell r="DA72" t="str">
            <v>-</v>
          </cell>
          <cell r="DB72" t="str">
            <v>-</v>
          </cell>
          <cell r="DC72" t="str">
            <v>-</v>
          </cell>
          <cell r="DD72" t="str">
            <v>-</v>
          </cell>
          <cell r="DE72" t="str">
            <v>-</v>
          </cell>
          <cell r="DF72" t="str">
            <v>-</v>
          </cell>
          <cell r="DG72" t="str">
            <v>-</v>
          </cell>
          <cell r="DH72" t="str">
            <v>-</v>
          </cell>
          <cell r="DI72" t="str">
            <v>-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 t="str">
            <v>-</v>
          </cell>
          <cell r="DX72" t="str">
            <v>-</v>
          </cell>
          <cell r="DY72" t="str">
            <v>-</v>
          </cell>
          <cell r="DZ72" t="str">
            <v>-</v>
          </cell>
          <cell r="EA72" t="str">
            <v>-</v>
          </cell>
          <cell r="EB72" t="str">
            <v>-</v>
          </cell>
          <cell r="EC72" t="str">
            <v>-</v>
          </cell>
          <cell r="ED72" t="str">
            <v>-</v>
          </cell>
          <cell r="EE72" t="str">
            <v>-</v>
          </cell>
          <cell r="EF72" t="str">
            <v>-</v>
          </cell>
          <cell r="EG72" t="str">
            <v>-</v>
          </cell>
        </row>
        <row r="73">
          <cell r="C73">
            <v>700000183</v>
          </cell>
          <cell r="D73" t="str">
            <v>SECTOR PRIPRIOCA KELLY</v>
          </cell>
          <cell r="E73">
            <v>2025</v>
          </cell>
          <cell r="F73">
            <v>202517</v>
          </cell>
          <cell r="G73">
            <v>1085</v>
          </cell>
          <cell r="H73">
            <v>1196</v>
          </cell>
          <cell r="I73">
            <v>451</v>
          </cell>
          <cell r="J73" t="str">
            <v>-</v>
          </cell>
          <cell r="K73">
            <v>-26</v>
          </cell>
          <cell r="L73">
            <v>8</v>
          </cell>
          <cell r="M73">
            <v>430</v>
          </cell>
          <cell r="N73">
            <v>680</v>
          </cell>
          <cell r="O73">
            <v>0</v>
          </cell>
          <cell r="P73" t="str">
            <v>-</v>
          </cell>
          <cell r="Q73">
            <v>0</v>
          </cell>
          <cell r="R73" t="str">
            <v>-</v>
          </cell>
          <cell r="S73">
            <v>0</v>
          </cell>
          <cell r="T73" t="str">
            <v>-</v>
          </cell>
          <cell r="U73">
            <v>430</v>
          </cell>
          <cell r="V73" t="str">
            <v>-</v>
          </cell>
          <cell r="W73">
            <v>0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358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172</v>
          </cell>
          <cell r="AH73" t="str">
            <v>-</v>
          </cell>
          <cell r="AI73" t="str">
            <v>-</v>
          </cell>
          <cell r="AJ73" t="str">
            <v>-</v>
          </cell>
          <cell r="AK73">
            <v>72</v>
          </cell>
          <cell r="AL73" t="str">
            <v>-</v>
          </cell>
          <cell r="AM73">
            <v>39.631336405529957</v>
          </cell>
          <cell r="AN73">
            <v>60.8</v>
          </cell>
          <cell r="AO73">
            <v>100</v>
          </cell>
          <cell r="AP73" t="str">
            <v>-</v>
          </cell>
          <cell r="AQ73">
            <v>166</v>
          </cell>
          <cell r="AR73" t="str">
            <v>-</v>
          </cell>
          <cell r="AS73">
            <v>0</v>
          </cell>
          <cell r="AT73" t="str">
            <v>-</v>
          </cell>
          <cell r="AU73">
            <v>76</v>
          </cell>
          <cell r="AV73" t="str">
            <v>-</v>
          </cell>
          <cell r="AW73">
            <v>16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409</v>
          </cell>
          <cell r="BB73">
            <v>614</v>
          </cell>
          <cell r="BC73">
            <v>37.695852534562214</v>
          </cell>
          <cell r="BD73">
            <v>54.9</v>
          </cell>
          <cell r="BE73" t="str">
            <v>-</v>
          </cell>
          <cell r="BF73" t="str">
            <v>-</v>
          </cell>
          <cell r="BG73">
            <v>531670.16</v>
          </cell>
          <cell r="BH73">
            <v>489565</v>
          </cell>
          <cell r="BI73">
            <v>228618170</v>
          </cell>
          <cell r="BJ73">
            <v>332903889</v>
          </cell>
          <cell r="BK73">
            <v>228618170</v>
          </cell>
          <cell r="BL73" t="str">
            <v>-</v>
          </cell>
          <cell r="BM73">
            <v>0</v>
          </cell>
          <cell r="BN73" t="str">
            <v>-</v>
          </cell>
          <cell r="BO73">
            <v>162658176</v>
          </cell>
          <cell r="BP73" t="str">
            <v>-</v>
          </cell>
          <cell r="BQ73">
            <v>0</v>
          </cell>
          <cell r="BR73" t="str">
            <v>-</v>
          </cell>
          <cell r="BS73">
            <v>374</v>
          </cell>
          <cell r="BT73" t="str">
            <v>-</v>
          </cell>
          <cell r="BU73">
            <v>162658176</v>
          </cell>
          <cell r="BV73" t="str">
            <v>-</v>
          </cell>
          <cell r="BW73">
            <v>297</v>
          </cell>
          <cell r="BX73" t="str">
            <v>-</v>
          </cell>
          <cell r="BY73">
            <v>336</v>
          </cell>
          <cell r="BZ73" t="str">
            <v>-</v>
          </cell>
          <cell r="CA73">
            <v>60172968</v>
          </cell>
          <cell r="CB73" t="str">
            <v>-</v>
          </cell>
          <cell r="CC73">
            <v>403</v>
          </cell>
          <cell r="CD73" t="str">
            <v>-</v>
          </cell>
          <cell r="CE73">
            <v>337</v>
          </cell>
          <cell r="CF73" t="str">
            <v>-</v>
          </cell>
          <cell r="CG73">
            <v>0</v>
          </cell>
          <cell r="CH73" t="str">
            <v>-</v>
          </cell>
          <cell r="CI73">
            <v>108</v>
          </cell>
          <cell r="CJ73" t="str">
            <v>-</v>
          </cell>
          <cell r="CK73">
            <v>19</v>
          </cell>
          <cell r="CL73" t="str">
            <v>-</v>
          </cell>
          <cell r="CM73">
            <v>5787026</v>
          </cell>
          <cell r="CN73" t="str">
            <v>-</v>
          </cell>
          <cell r="CO73">
            <v>65959994</v>
          </cell>
          <cell r="CP73" t="str">
            <v>-</v>
          </cell>
          <cell r="CQ73">
            <v>0</v>
          </cell>
          <cell r="CR73" t="str">
            <v>-</v>
          </cell>
          <cell r="CS73">
            <v>-10</v>
          </cell>
          <cell r="CT73" t="str">
            <v>-</v>
          </cell>
          <cell r="CU73">
            <v>396</v>
          </cell>
          <cell r="CV73">
            <v>245</v>
          </cell>
          <cell r="CW73">
            <v>159</v>
          </cell>
          <cell r="CX73">
            <v>133</v>
          </cell>
          <cell r="CY73">
            <v>100</v>
          </cell>
          <cell r="CZ73">
            <v>72</v>
          </cell>
          <cell r="DA73">
            <v>44</v>
          </cell>
          <cell r="DB73">
            <v>32</v>
          </cell>
          <cell r="DC73">
            <v>52</v>
          </cell>
          <cell r="DD73">
            <v>45</v>
          </cell>
          <cell r="DE73">
            <v>22</v>
          </cell>
          <cell r="DF73">
            <v>21</v>
          </cell>
          <cell r="DG73">
            <v>118</v>
          </cell>
          <cell r="DH73">
            <v>98</v>
          </cell>
          <cell r="DI73">
            <v>8</v>
          </cell>
          <cell r="DJ73" t="str">
            <v>-</v>
          </cell>
          <cell r="DK73">
            <v>269</v>
          </cell>
          <cell r="DL73" t="str">
            <v>-</v>
          </cell>
          <cell r="DM73">
            <v>365</v>
          </cell>
          <cell r="DN73" t="str">
            <v>-</v>
          </cell>
          <cell r="DO73">
            <v>326</v>
          </cell>
          <cell r="DP73" t="str">
            <v>-</v>
          </cell>
          <cell r="DQ73">
            <v>0</v>
          </cell>
          <cell r="DR73" t="str">
            <v>-</v>
          </cell>
          <cell r="DS73">
            <v>106</v>
          </cell>
          <cell r="DT73" t="str">
            <v>-</v>
          </cell>
          <cell r="DU73">
            <v>19</v>
          </cell>
          <cell r="DV73" t="str">
            <v>-</v>
          </cell>
          <cell r="DW73">
            <v>0</v>
          </cell>
          <cell r="DX73" t="str">
            <v>-</v>
          </cell>
          <cell r="DY73">
            <v>12</v>
          </cell>
          <cell r="DZ73">
            <v>37</v>
          </cell>
          <cell r="EA73">
            <v>13</v>
          </cell>
          <cell r="EB73" t="str">
            <v>-</v>
          </cell>
          <cell r="EC73">
            <v>32.5</v>
          </cell>
          <cell r="ED73" t="str">
            <v>-</v>
          </cell>
          <cell r="EE73">
            <v>4</v>
          </cell>
          <cell r="EF73" t="str">
            <v>-</v>
          </cell>
          <cell r="EG73">
            <v>9</v>
          </cell>
        </row>
        <row r="74">
          <cell r="C74">
            <v>700000186</v>
          </cell>
          <cell r="D74" t="str">
            <v>SECTOR MIRRA PATRICIA</v>
          </cell>
          <cell r="E74">
            <v>2025</v>
          </cell>
          <cell r="F74">
            <v>202517</v>
          </cell>
          <cell r="G74">
            <v>1078</v>
          </cell>
          <cell r="H74">
            <v>1200</v>
          </cell>
          <cell r="I74">
            <v>541</v>
          </cell>
          <cell r="J74" t="str">
            <v>-</v>
          </cell>
          <cell r="K74">
            <v>-29</v>
          </cell>
          <cell r="L74">
            <v>7</v>
          </cell>
          <cell r="M74">
            <v>551</v>
          </cell>
          <cell r="N74">
            <v>697</v>
          </cell>
          <cell r="O74">
            <v>0</v>
          </cell>
          <cell r="P74" t="str">
            <v>-</v>
          </cell>
          <cell r="Q74">
            <v>2</v>
          </cell>
          <cell r="R74" t="str">
            <v>-</v>
          </cell>
          <cell r="S74">
            <v>3</v>
          </cell>
          <cell r="T74" t="str">
            <v>-</v>
          </cell>
          <cell r="U74">
            <v>548</v>
          </cell>
          <cell r="V74" t="str">
            <v>-</v>
          </cell>
          <cell r="W74">
            <v>1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483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181</v>
          </cell>
          <cell r="AH74" t="str">
            <v>-</v>
          </cell>
          <cell r="AI74" t="str">
            <v>-</v>
          </cell>
          <cell r="AJ74" t="str">
            <v>-</v>
          </cell>
          <cell r="AK74">
            <v>68</v>
          </cell>
          <cell r="AL74" t="str">
            <v>-</v>
          </cell>
          <cell r="AM74">
            <v>51.113172541743964</v>
          </cell>
          <cell r="AN74">
            <v>62.6</v>
          </cell>
          <cell r="AO74">
            <v>113</v>
          </cell>
          <cell r="AP74" t="str">
            <v>-</v>
          </cell>
          <cell r="AQ74">
            <v>205</v>
          </cell>
          <cell r="AR74" t="str">
            <v>-</v>
          </cell>
          <cell r="AS74">
            <v>0</v>
          </cell>
          <cell r="AT74" t="str">
            <v>-</v>
          </cell>
          <cell r="AU74">
            <v>130</v>
          </cell>
          <cell r="AV74" t="str">
            <v>-</v>
          </cell>
          <cell r="AW74">
            <v>35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510</v>
          </cell>
          <cell r="BB74">
            <v>616</v>
          </cell>
          <cell r="BC74">
            <v>47.309833024118738</v>
          </cell>
          <cell r="BD74">
            <v>55.3</v>
          </cell>
          <cell r="BE74" t="str">
            <v>-</v>
          </cell>
          <cell r="BF74" t="str">
            <v>-</v>
          </cell>
          <cell r="BG74">
            <v>556547.47</v>
          </cell>
          <cell r="BH74">
            <v>551385</v>
          </cell>
          <cell r="BI74">
            <v>306657654</v>
          </cell>
          <cell r="BJ74">
            <v>384315436</v>
          </cell>
          <cell r="BK74">
            <v>305758569</v>
          </cell>
          <cell r="BL74" t="str">
            <v>-</v>
          </cell>
          <cell r="BM74">
            <v>899085</v>
          </cell>
          <cell r="BN74" t="str">
            <v>-</v>
          </cell>
          <cell r="BO74">
            <v>245863664</v>
          </cell>
          <cell r="BP74" t="str">
            <v>-</v>
          </cell>
          <cell r="BQ74">
            <v>899085</v>
          </cell>
          <cell r="BR74" t="str">
            <v>-</v>
          </cell>
          <cell r="BS74">
            <v>514</v>
          </cell>
          <cell r="BT74" t="str">
            <v>-</v>
          </cell>
          <cell r="BU74">
            <v>244964579</v>
          </cell>
          <cell r="BV74" t="str">
            <v>-</v>
          </cell>
          <cell r="BW74">
            <v>343</v>
          </cell>
          <cell r="BX74" t="str">
            <v>-</v>
          </cell>
          <cell r="BY74">
            <v>249</v>
          </cell>
          <cell r="BZ74" t="str">
            <v>-</v>
          </cell>
          <cell r="CA74">
            <v>54405117</v>
          </cell>
          <cell r="CB74" t="str">
            <v>-</v>
          </cell>
          <cell r="CC74">
            <v>394</v>
          </cell>
          <cell r="CD74" t="str">
            <v>-</v>
          </cell>
          <cell r="CE74">
            <v>369</v>
          </cell>
          <cell r="CF74" t="str">
            <v>-</v>
          </cell>
          <cell r="CG74">
            <v>0</v>
          </cell>
          <cell r="CH74" t="str">
            <v>-</v>
          </cell>
          <cell r="CI74">
            <v>158</v>
          </cell>
          <cell r="CJ74" t="str">
            <v>-</v>
          </cell>
          <cell r="CK74">
            <v>35</v>
          </cell>
          <cell r="CL74" t="str">
            <v>-</v>
          </cell>
          <cell r="CM74">
            <v>6388873</v>
          </cell>
          <cell r="CN74" t="str">
            <v>-</v>
          </cell>
          <cell r="CO74">
            <v>60793990</v>
          </cell>
          <cell r="CP74" t="str">
            <v>-</v>
          </cell>
          <cell r="CQ74">
            <v>0</v>
          </cell>
          <cell r="CR74" t="str">
            <v>-</v>
          </cell>
          <cell r="CS74">
            <v>-14</v>
          </cell>
          <cell r="CT74" t="str">
            <v>-</v>
          </cell>
          <cell r="CU74">
            <v>312</v>
          </cell>
          <cell r="CV74">
            <v>253</v>
          </cell>
          <cell r="CW74">
            <v>137</v>
          </cell>
          <cell r="CX74">
            <v>109</v>
          </cell>
          <cell r="CY74">
            <v>78</v>
          </cell>
          <cell r="CZ74">
            <v>59</v>
          </cell>
          <cell r="DA74">
            <v>53</v>
          </cell>
          <cell r="DB74">
            <v>42</v>
          </cell>
          <cell r="DC74">
            <v>45</v>
          </cell>
          <cell r="DD74">
            <v>38</v>
          </cell>
          <cell r="DE74">
            <v>29</v>
          </cell>
          <cell r="DF74">
            <v>27</v>
          </cell>
          <cell r="DG74">
            <v>127</v>
          </cell>
          <cell r="DH74">
            <v>107</v>
          </cell>
          <cell r="DI74">
            <v>11</v>
          </cell>
          <cell r="DJ74" t="str">
            <v>-</v>
          </cell>
          <cell r="DK74">
            <v>198</v>
          </cell>
          <cell r="DL74" t="str">
            <v>-</v>
          </cell>
          <cell r="DM74">
            <v>339</v>
          </cell>
          <cell r="DN74" t="str">
            <v>-</v>
          </cell>
          <cell r="DO74">
            <v>351</v>
          </cell>
          <cell r="DP74" t="str">
            <v>-</v>
          </cell>
          <cell r="DQ74">
            <v>0</v>
          </cell>
          <cell r="DR74" t="str">
            <v>-</v>
          </cell>
          <cell r="DS74">
            <v>155</v>
          </cell>
          <cell r="DT74" t="str">
            <v>-</v>
          </cell>
          <cell r="DU74">
            <v>35</v>
          </cell>
          <cell r="DV74" t="str">
            <v>-</v>
          </cell>
          <cell r="DW74">
            <v>0</v>
          </cell>
          <cell r="DX74" t="str">
            <v>-</v>
          </cell>
          <cell r="DY74">
            <v>16</v>
          </cell>
          <cell r="DZ74">
            <v>36</v>
          </cell>
          <cell r="EA74">
            <v>5</v>
          </cell>
          <cell r="EB74" t="str">
            <v>-</v>
          </cell>
          <cell r="EC74">
            <v>31.25</v>
          </cell>
          <cell r="ED74" t="str">
            <v>-</v>
          </cell>
          <cell r="EE74">
            <v>5</v>
          </cell>
          <cell r="EF74" t="str">
            <v>-</v>
          </cell>
          <cell r="EG74">
            <v>25</v>
          </cell>
        </row>
        <row r="75">
          <cell r="C75">
            <v>700000187</v>
          </cell>
          <cell r="D75" t="str">
            <v>SECTOR SANDALO MARIA VICTORIA</v>
          </cell>
          <cell r="E75">
            <v>2025</v>
          </cell>
          <cell r="F75">
            <v>202517</v>
          </cell>
          <cell r="G75">
            <v>0</v>
          </cell>
          <cell r="H75" t="str">
            <v>-</v>
          </cell>
          <cell r="I75">
            <v>0</v>
          </cell>
          <cell r="J75" t="str">
            <v>-</v>
          </cell>
          <cell r="K75">
            <v>0</v>
          </cell>
          <cell r="L75" t="str">
            <v>-</v>
          </cell>
          <cell r="M75">
            <v>0</v>
          </cell>
          <cell r="N75" t="str">
            <v>-</v>
          </cell>
          <cell r="O75">
            <v>0</v>
          </cell>
          <cell r="P75" t="str">
            <v>-</v>
          </cell>
          <cell r="Q75">
            <v>0</v>
          </cell>
          <cell r="R75" t="str">
            <v>-</v>
          </cell>
          <cell r="S75">
            <v>0</v>
          </cell>
          <cell r="T75" t="str">
            <v>-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  <cell r="AH75" t="str">
            <v>-</v>
          </cell>
          <cell r="AI75" t="str">
            <v>-</v>
          </cell>
          <cell r="AJ75" t="str">
            <v>-</v>
          </cell>
          <cell r="AK75">
            <v>0</v>
          </cell>
          <cell r="AL75" t="str">
            <v>-</v>
          </cell>
          <cell r="AM75">
            <v>0</v>
          </cell>
          <cell r="AN75" t="str">
            <v>-</v>
          </cell>
          <cell r="AO75">
            <v>0</v>
          </cell>
          <cell r="AP75" t="str">
            <v>-</v>
          </cell>
          <cell r="AQ75">
            <v>0</v>
          </cell>
          <cell r="AR75" t="str">
            <v>-</v>
          </cell>
          <cell r="AS75">
            <v>0</v>
          </cell>
          <cell r="AT75" t="str">
            <v>-</v>
          </cell>
          <cell r="AU75">
            <v>0</v>
          </cell>
          <cell r="AV75" t="str">
            <v>-</v>
          </cell>
          <cell r="AW75">
            <v>0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0</v>
          </cell>
          <cell r="BB75" t="str">
            <v>-</v>
          </cell>
          <cell r="BC75">
            <v>0</v>
          </cell>
          <cell r="BD75" t="str">
            <v>-</v>
          </cell>
          <cell r="BE75" t="str">
            <v>-</v>
          </cell>
          <cell r="BF75" t="str">
            <v>-</v>
          </cell>
          <cell r="BG75">
            <v>0</v>
          </cell>
          <cell r="BH75" t="str">
            <v>-</v>
          </cell>
          <cell r="BI75">
            <v>0</v>
          </cell>
          <cell r="BJ75" t="str">
            <v>-</v>
          </cell>
          <cell r="BK75">
            <v>0</v>
          </cell>
          <cell r="BL75" t="str">
            <v>-</v>
          </cell>
          <cell r="BM75">
            <v>0</v>
          </cell>
          <cell r="BN75" t="str">
            <v>-</v>
          </cell>
          <cell r="BO75">
            <v>0</v>
          </cell>
          <cell r="BP75" t="str">
            <v>-</v>
          </cell>
          <cell r="BQ75">
            <v>0</v>
          </cell>
          <cell r="BR75" t="str">
            <v>-</v>
          </cell>
          <cell r="BS75">
            <v>0</v>
          </cell>
          <cell r="BT75" t="str">
            <v>-</v>
          </cell>
          <cell r="BU75">
            <v>0</v>
          </cell>
          <cell r="BV75" t="str">
            <v>-</v>
          </cell>
          <cell r="BW75">
            <v>0</v>
          </cell>
          <cell r="BX75" t="str">
            <v>-</v>
          </cell>
          <cell r="BY75">
            <v>0</v>
          </cell>
          <cell r="BZ75" t="str">
            <v>-</v>
          </cell>
          <cell r="CA75">
            <v>0</v>
          </cell>
          <cell r="CB75" t="str">
            <v>-</v>
          </cell>
          <cell r="CC75">
            <v>0</v>
          </cell>
          <cell r="CD75" t="str">
            <v>-</v>
          </cell>
          <cell r="CE75">
            <v>0</v>
          </cell>
          <cell r="CF75" t="str">
            <v>-</v>
          </cell>
          <cell r="CG75">
            <v>0</v>
          </cell>
          <cell r="CH75" t="str">
            <v>-</v>
          </cell>
          <cell r="CI75">
            <v>0</v>
          </cell>
          <cell r="CJ75" t="str">
            <v>-</v>
          </cell>
          <cell r="CK75">
            <v>0</v>
          </cell>
          <cell r="CL75" t="str">
            <v>-</v>
          </cell>
          <cell r="CM75">
            <v>0</v>
          </cell>
          <cell r="CN75" t="str">
            <v>-</v>
          </cell>
          <cell r="CO75">
            <v>0</v>
          </cell>
          <cell r="CP75" t="str">
            <v>-</v>
          </cell>
          <cell r="CQ75">
            <v>0</v>
          </cell>
          <cell r="CR75" t="str">
            <v>-</v>
          </cell>
          <cell r="CS75">
            <v>0</v>
          </cell>
          <cell r="CT75" t="str">
            <v>-</v>
          </cell>
          <cell r="CU75">
            <v>0</v>
          </cell>
          <cell r="CV75" t="str">
            <v>-</v>
          </cell>
          <cell r="CW75">
            <v>0</v>
          </cell>
          <cell r="CX75" t="str">
            <v>-</v>
          </cell>
          <cell r="CY75">
            <v>0</v>
          </cell>
          <cell r="CZ75" t="str">
            <v>-</v>
          </cell>
          <cell r="DA75">
            <v>0</v>
          </cell>
          <cell r="DB75" t="str">
            <v>-</v>
          </cell>
          <cell r="DC75">
            <v>0</v>
          </cell>
          <cell r="DD75" t="str">
            <v>-</v>
          </cell>
          <cell r="DE75">
            <v>0</v>
          </cell>
          <cell r="DF75" t="str">
            <v>-</v>
          </cell>
          <cell r="DG75">
            <v>0</v>
          </cell>
          <cell r="DH75" t="str">
            <v>-</v>
          </cell>
          <cell r="DI75">
            <v>0</v>
          </cell>
          <cell r="DJ75" t="str">
            <v>-</v>
          </cell>
          <cell r="DK75">
            <v>0</v>
          </cell>
          <cell r="DL75" t="str">
            <v>-</v>
          </cell>
          <cell r="DM75">
            <v>0</v>
          </cell>
          <cell r="DN75" t="str">
            <v>-</v>
          </cell>
          <cell r="DO75">
            <v>0</v>
          </cell>
          <cell r="DP75" t="str">
            <v>-</v>
          </cell>
          <cell r="DQ75">
            <v>0</v>
          </cell>
          <cell r="DR75" t="str">
            <v>-</v>
          </cell>
          <cell r="DS75">
            <v>0</v>
          </cell>
          <cell r="DT75" t="str">
            <v>-</v>
          </cell>
          <cell r="DU75">
            <v>0</v>
          </cell>
          <cell r="DV75" t="str">
            <v>-</v>
          </cell>
          <cell r="DW75">
            <v>0</v>
          </cell>
          <cell r="DX75" t="str">
            <v>-</v>
          </cell>
          <cell r="DY75">
            <v>0</v>
          </cell>
          <cell r="DZ75" t="str">
            <v>-</v>
          </cell>
          <cell r="EA75">
            <v>0</v>
          </cell>
          <cell r="EB75" t="str">
            <v>-</v>
          </cell>
          <cell r="EC75">
            <v>0</v>
          </cell>
          <cell r="ED75" t="str">
            <v>-</v>
          </cell>
          <cell r="EE75">
            <v>0</v>
          </cell>
          <cell r="EF75" t="str">
            <v>-</v>
          </cell>
          <cell r="EG75">
            <v>0</v>
          </cell>
        </row>
        <row r="76">
          <cell r="C76">
            <v>700000188</v>
          </cell>
          <cell r="D76" t="str">
            <v>SECTOR PARAÍSO ROSARIO</v>
          </cell>
          <cell r="E76">
            <v>2025</v>
          </cell>
          <cell r="F76">
            <v>202517</v>
          </cell>
          <cell r="G76">
            <v>1679</v>
          </cell>
          <cell r="H76">
            <v>1799</v>
          </cell>
          <cell r="I76">
            <v>694</v>
          </cell>
          <cell r="J76" t="str">
            <v>-</v>
          </cell>
          <cell r="K76">
            <v>-64</v>
          </cell>
          <cell r="L76">
            <v>8</v>
          </cell>
          <cell r="M76">
            <v>266</v>
          </cell>
          <cell r="N76">
            <v>1051</v>
          </cell>
          <cell r="O76">
            <v>0</v>
          </cell>
          <cell r="P76" t="str">
            <v>-</v>
          </cell>
          <cell r="Q76">
            <v>2</v>
          </cell>
          <cell r="R76" t="str">
            <v>-</v>
          </cell>
          <cell r="S76">
            <v>8</v>
          </cell>
          <cell r="T76" t="str">
            <v>-</v>
          </cell>
          <cell r="U76">
            <v>262</v>
          </cell>
          <cell r="V76" t="str">
            <v>-</v>
          </cell>
          <cell r="W76">
            <v>2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232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94</v>
          </cell>
          <cell r="AH76" t="str">
            <v>-</v>
          </cell>
          <cell r="AI76" t="str">
            <v>-</v>
          </cell>
          <cell r="AJ76" t="str">
            <v>-</v>
          </cell>
          <cell r="AK76">
            <v>34</v>
          </cell>
          <cell r="AL76" t="str">
            <v>-</v>
          </cell>
          <cell r="AM76">
            <v>15.842763549731984</v>
          </cell>
          <cell r="AN76">
            <v>60</v>
          </cell>
          <cell r="AO76">
            <v>60</v>
          </cell>
          <cell r="AP76" t="str">
            <v>-</v>
          </cell>
          <cell r="AQ76">
            <v>86</v>
          </cell>
          <cell r="AR76" t="str">
            <v>-</v>
          </cell>
          <cell r="AS76">
            <v>0</v>
          </cell>
          <cell r="AT76" t="str">
            <v>-</v>
          </cell>
          <cell r="AU76">
            <v>68</v>
          </cell>
          <cell r="AV76" t="str">
            <v>-</v>
          </cell>
          <cell r="AW76">
            <v>18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248</v>
          </cell>
          <cell r="BB76">
            <v>945</v>
          </cell>
          <cell r="BC76">
            <v>14.770696843359143</v>
          </cell>
          <cell r="BD76">
            <v>54</v>
          </cell>
          <cell r="BE76" t="str">
            <v>-</v>
          </cell>
          <cell r="BF76" t="str">
            <v>-</v>
          </cell>
          <cell r="BG76">
            <v>546944.03</v>
          </cell>
          <cell r="BH76">
            <v>459757</v>
          </cell>
          <cell r="BI76">
            <v>145487111.99000001</v>
          </cell>
          <cell r="BJ76">
            <v>483204128</v>
          </cell>
          <cell r="BK76">
            <v>144400696</v>
          </cell>
          <cell r="BL76" t="str">
            <v>-</v>
          </cell>
          <cell r="BM76">
            <v>1086415.99</v>
          </cell>
          <cell r="BN76" t="str">
            <v>-</v>
          </cell>
          <cell r="BO76">
            <v>109755373.99000001</v>
          </cell>
          <cell r="BP76" t="str">
            <v>-</v>
          </cell>
          <cell r="BQ76">
            <v>1086415.99</v>
          </cell>
          <cell r="BR76" t="str">
            <v>-</v>
          </cell>
          <cell r="BS76">
            <v>238</v>
          </cell>
          <cell r="BT76" t="str">
            <v>-</v>
          </cell>
          <cell r="BU76">
            <v>108668958</v>
          </cell>
          <cell r="BV76" t="str">
            <v>-</v>
          </cell>
          <cell r="BW76">
            <v>183</v>
          </cell>
          <cell r="BX76" t="str">
            <v>-</v>
          </cell>
          <cell r="BY76">
            <v>528</v>
          </cell>
          <cell r="BZ76" t="str">
            <v>-</v>
          </cell>
          <cell r="CA76">
            <v>32053567</v>
          </cell>
          <cell r="CB76" t="str">
            <v>-</v>
          </cell>
          <cell r="CC76">
            <v>650</v>
          </cell>
          <cell r="CD76" t="str">
            <v>-</v>
          </cell>
          <cell r="CE76">
            <v>514</v>
          </cell>
          <cell r="CF76" t="str">
            <v>-</v>
          </cell>
          <cell r="CG76">
            <v>0</v>
          </cell>
          <cell r="CH76" t="str">
            <v>-</v>
          </cell>
          <cell r="CI76">
            <v>188</v>
          </cell>
          <cell r="CJ76" t="str">
            <v>-</v>
          </cell>
          <cell r="CK76">
            <v>28</v>
          </cell>
          <cell r="CL76" t="str">
            <v>-</v>
          </cell>
          <cell r="CM76">
            <v>3678171</v>
          </cell>
          <cell r="CN76" t="str">
            <v>-</v>
          </cell>
          <cell r="CO76">
            <v>35731738</v>
          </cell>
          <cell r="CP76" t="str">
            <v>-</v>
          </cell>
          <cell r="CQ76">
            <v>0</v>
          </cell>
          <cell r="CR76" t="str">
            <v>-</v>
          </cell>
          <cell r="CS76">
            <v>-44</v>
          </cell>
          <cell r="CT76" t="str">
            <v>-</v>
          </cell>
          <cell r="CU76">
            <v>968</v>
          </cell>
          <cell r="CV76">
            <v>378</v>
          </cell>
          <cell r="CW76">
            <v>261</v>
          </cell>
          <cell r="CX76">
            <v>201</v>
          </cell>
          <cell r="CY76">
            <v>184</v>
          </cell>
          <cell r="CZ76">
            <v>137</v>
          </cell>
          <cell r="DA76">
            <v>79</v>
          </cell>
          <cell r="DB76">
            <v>51</v>
          </cell>
          <cell r="DC76">
            <v>98</v>
          </cell>
          <cell r="DD76">
            <v>78</v>
          </cell>
          <cell r="DE76">
            <v>52</v>
          </cell>
          <cell r="DF76">
            <v>48</v>
          </cell>
          <cell r="DG76">
            <v>229</v>
          </cell>
          <cell r="DH76">
            <v>177</v>
          </cell>
          <cell r="DI76">
            <v>4</v>
          </cell>
          <cell r="DJ76" t="str">
            <v>-</v>
          </cell>
          <cell r="DK76">
            <v>407</v>
          </cell>
          <cell r="DL76" t="str">
            <v>-</v>
          </cell>
          <cell r="DM76">
            <v>578</v>
          </cell>
          <cell r="DN76" t="str">
            <v>-</v>
          </cell>
          <cell r="DO76">
            <v>482</v>
          </cell>
          <cell r="DP76" t="str">
            <v>-</v>
          </cell>
          <cell r="DQ76">
            <v>0</v>
          </cell>
          <cell r="DR76" t="str">
            <v>-</v>
          </cell>
          <cell r="DS76">
            <v>184</v>
          </cell>
          <cell r="DT76" t="str">
            <v>-</v>
          </cell>
          <cell r="DU76">
            <v>28</v>
          </cell>
          <cell r="DV76" t="str">
            <v>-</v>
          </cell>
          <cell r="DW76">
            <v>0</v>
          </cell>
          <cell r="DX76" t="str">
            <v>-</v>
          </cell>
          <cell r="DY76">
            <v>8</v>
          </cell>
          <cell r="DZ76">
            <v>44</v>
          </cell>
          <cell r="EA76">
            <v>18</v>
          </cell>
          <cell r="EB76" t="str">
            <v>-</v>
          </cell>
          <cell r="EC76">
            <v>58.064516129032263</v>
          </cell>
          <cell r="ED76" t="str">
            <v>-</v>
          </cell>
          <cell r="EE76">
            <v>4</v>
          </cell>
          <cell r="EF76" t="str">
            <v>-</v>
          </cell>
          <cell r="EG76">
            <v>10</v>
          </cell>
        </row>
        <row r="77">
          <cell r="C77">
            <v>700000193</v>
          </cell>
          <cell r="D77" t="str">
            <v>SECTOR CEDRO MARILUZ</v>
          </cell>
          <cell r="E77">
            <v>2025</v>
          </cell>
          <cell r="F77">
            <v>202517</v>
          </cell>
          <cell r="G77">
            <v>1163</v>
          </cell>
          <cell r="H77">
            <v>1266</v>
          </cell>
          <cell r="I77">
            <v>525</v>
          </cell>
          <cell r="J77" t="str">
            <v>-</v>
          </cell>
          <cell r="K77">
            <v>-65</v>
          </cell>
          <cell r="L77">
            <v>7</v>
          </cell>
          <cell r="M77">
            <v>228</v>
          </cell>
          <cell r="N77">
            <v>743</v>
          </cell>
          <cell r="O77">
            <v>0</v>
          </cell>
          <cell r="P77" t="str">
            <v>-</v>
          </cell>
          <cell r="Q77">
            <v>0</v>
          </cell>
          <cell r="R77" t="str">
            <v>-</v>
          </cell>
          <cell r="S77">
            <v>0</v>
          </cell>
          <cell r="T77" t="str">
            <v>-</v>
          </cell>
          <cell r="U77">
            <v>228</v>
          </cell>
          <cell r="V77" t="str">
            <v>-</v>
          </cell>
          <cell r="W77">
            <v>0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193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84</v>
          </cell>
          <cell r="AH77" t="str">
            <v>-</v>
          </cell>
          <cell r="AI77" t="str">
            <v>-</v>
          </cell>
          <cell r="AJ77" t="str">
            <v>-</v>
          </cell>
          <cell r="AK77">
            <v>36</v>
          </cell>
          <cell r="AL77" t="str">
            <v>-</v>
          </cell>
          <cell r="AM77">
            <v>19.604471195184868</v>
          </cell>
          <cell r="AN77">
            <v>60.1</v>
          </cell>
          <cell r="AO77">
            <v>48</v>
          </cell>
          <cell r="AP77" t="str">
            <v>-</v>
          </cell>
          <cell r="AQ77">
            <v>72</v>
          </cell>
          <cell r="AR77" t="str">
            <v>-</v>
          </cell>
          <cell r="AS77">
            <v>0</v>
          </cell>
          <cell r="AT77" t="str">
            <v>-</v>
          </cell>
          <cell r="AU77">
            <v>55</v>
          </cell>
          <cell r="AV77" t="str">
            <v>-</v>
          </cell>
          <cell r="AW77">
            <v>18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204</v>
          </cell>
          <cell r="BB77">
            <v>655</v>
          </cell>
          <cell r="BC77">
            <v>17.540842648323302</v>
          </cell>
          <cell r="BD77">
            <v>53</v>
          </cell>
          <cell r="BE77" t="str">
            <v>-</v>
          </cell>
          <cell r="BF77" t="str">
            <v>-</v>
          </cell>
          <cell r="BG77">
            <v>571541.98</v>
          </cell>
          <cell r="BH77">
            <v>528944</v>
          </cell>
          <cell r="BI77">
            <v>130311571</v>
          </cell>
          <cell r="BJ77">
            <v>393005224</v>
          </cell>
          <cell r="BK77">
            <v>130311571</v>
          </cell>
          <cell r="BL77" t="str">
            <v>-</v>
          </cell>
          <cell r="BM77">
            <v>0</v>
          </cell>
          <cell r="BN77" t="str">
            <v>-</v>
          </cell>
          <cell r="BO77">
            <v>103603168</v>
          </cell>
          <cell r="BP77" t="str">
            <v>-</v>
          </cell>
          <cell r="BQ77">
            <v>0</v>
          </cell>
          <cell r="BR77" t="str">
            <v>-</v>
          </cell>
          <cell r="BS77">
            <v>212</v>
          </cell>
          <cell r="BT77" t="str">
            <v>-</v>
          </cell>
          <cell r="BU77">
            <v>103603168</v>
          </cell>
          <cell r="BV77" t="str">
            <v>-</v>
          </cell>
          <cell r="BW77">
            <v>122</v>
          </cell>
          <cell r="BX77" t="str">
            <v>-</v>
          </cell>
          <cell r="BY77">
            <v>329</v>
          </cell>
          <cell r="BZ77" t="str">
            <v>-</v>
          </cell>
          <cell r="CA77">
            <v>23683888</v>
          </cell>
          <cell r="CB77" t="str">
            <v>-</v>
          </cell>
          <cell r="CC77">
            <v>470</v>
          </cell>
          <cell r="CD77" t="str">
            <v>-</v>
          </cell>
          <cell r="CE77">
            <v>382</v>
          </cell>
          <cell r="CF77" t="str">
            <v>-</v>
          </cell>
          <cell r="CG77">
            <v>0</v>
          </cell>
          <cell r="CH77" t="str">
            <v>-</v>
          </cell>
          <cell r="CI77">
            <v>145</v>
          </cell>
          <cell r="CJ77" t="str">
            <v>-</v>
          </cell>
          <cell r="CK77">
            <v>36</v>
          </cell>
          <cell r="CL77" t="str">
            <v>-</v>
          </cell>
          <cell r="CM77">
            <v>3024515</v>
          </cell>
          <cell r="CN77" t="str">
            <v>-</v>
          </cell>
          <cell r="CO77">
            <v>26708403</v>
          </cell>
          <cell r="CP77" t="str">
            <v>-</v>
          </cell>
          <cell r="CQ77">
            <v>0</v>
          </cell>
          <cell r="CR77" t="str">
            <v>-</v>
          </cell>
          <cell r="CS77">
            <v>-36</v>
          </cell>
          <cell r="CT77" t="str">
            <v>-</v>
          </cell>
          <cell r="CU77">
            <v>599</v>
          </cell>
          <cell r="CV77">
            <v>242</v>
          </cell>
          <cell r="CW77">
            <v>205</v>
          </cell>
          <cell r="CX77">
            <v>149</v>
          </cell>
          <cell r="CY77">
            <v>131</v>
          </cell>
          <cell r="CZ77">
            <v>95</v>
          </cell>
          <cell r="DA77">
            <v>83</v>
          </cell>
          <cell r="DB77">
            <v>64</v>
          </cell>
          <cell r="DC77">
            <v>68</v>
          </cell>
          <cell r="DD77">
            <v>63</v>
          </cell>
          <cell r="DE77">
            <v>48</v>
          </cell>
          <cell r="DF77">
            <v>42</v>
          </cell>
          <cell r="DG77">
            <v>199</v>
          </cell>
          <cell r="DH77">
            <v>169</v>
          </cell>
          <cell r="DI77">
            <v>5</v>
          </cell>
          <cell r="DJ77" t="str">
            <v>-</v>
          </cell>
          <cell r="DK77">
            <v>246</v>
          </cell>
          <cell r="DL77" t="str">
            <v>-</v>
          </cell>
          <cell r="DM77">
            <v>392</v>
          </cell>
          <cell r="DN77" t="str">
            <v>-</v>
          </cell>
          <cell r="DO77">
            <v>348</v>
          </cell>
          <cell r="DP77" t="str">
            <v>-</v>
          </cell>
          <cell r="DQ77">
            <v>0</v>
          </cell>
          <cell r="DR77" t="str">
            <v>-</v>
          </cell>
          <cell r="DS77">
            <v>142</v>
          </cell>
          <cell r="DT77" t="str">
            <v>-</v>
          </cell>
          <cell r="DU77">
            <v>35</v>
          </cell>
          <cell r="DV77" t="str">
            <v>-</v>
          </cell>
          <cell r="DW77">
            <v>0</v>
          </cell>
          <cell r="DX77" t="str">
            <v>-</v>
          </cell>
          <cell r="DY77">
            <v>12</v>
          </cell>
          <cell r="DZ77">
            <v>46</v>
          </cell>
          <cell r="EA77">
            <v>17</v>
          </cell>
          <cell r="EB77" t="str">
            <v>-</v>
          </cell>
          <cell r="EC77">
            <v>48.571428571428569</v>
          </cell>
          <cell r="ED77" t="str">
            <v>-</v>
          </cell>
          <cell r="EE77">
            <v>7</v>
          </cell>
          <cell r="EF77" t="str">
            <v>-</v>
          </cell>
          <cell r="EG77">
            <v>12</v>
          </cell>
        </row>
        <row r="78">
          <cell r="C78">
            <v>700000194</v>
          </cell>
          <cell r="D78" t="str">
            <v>SECTOR LLUVIA MARCELA</v>
          </cell>
          <cell r="E78">
            <v>2025</v>
          </cell>
          <cell r="F78">
            <v>202517</v>
          </cell>
          <cell r="G78">
            <v>1432</v>
          </cell>
          <cell r="H78">
            <v>1379</v>
          </cell>
          <cell r="I78">
            <v>561</v>
          </cell>
          <cell r="J78" t="str">
            <v>-</v>
          </cell>
          <cell r="K78">
            <v>-14</v>
          </cell>
          <cell r="L78">
            <v>9</v>
          </cell>
          <cell r="M78">
            <v>769</v>
          </cell>
          <cell r="N78">
            <v>829</v>
          </cell>
          <cell r="O78">
            <v>0</v>
          </cell>
          <cell r="P78" t="str">
            <v>-</v>
          </cell>
          <cell r="Q78">
            <v>1</v>
          </cell>
          <cell r="R78" t="str">
            <v>-</v>
          </cell>
          <cell r="S78">
            <v>3</v>
          </cell>
          <cell r="T78" t="str">
            <v>-</v>
          </cell>
          <cell r="U78">
            <v>768</v>
          </cell>
          <cell r="V78" t="str">
            <v>-</v>
          </cell>
          <cell r="W78">
            <v>0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621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407</v>
          </cell>
          <cell r="AH78" t="str">
            <v>-</v>
          </cell>
          <cell r="AI78" t="str">
            <v>-</v>
          </cell>
          <cell r="AJ78" t="str">
            <v>-</v>
          </cell>
          <cell r="AK78">
            <v>148</v>
          </cell>
          <cell r="AL78" t="str">
            <v>-</v>
          </cell>
          <cell r="AM78">
            <v>53.701117318435756</v>
          </cell>
          <cell r="AN78">
            <v>57</v>
          </cell>
          <cell r="AO78">
            <v>259</v>
          </cell>
          <cell r="AP78" t="str">
            <v>-</v>
          </cell>
          <cell r="AQ78">
            <v>241</v>
          </cell>
          <cell r="AR78" t="str">
            <v>-</v>
          </cell>
          <cell r="AS78">
            <v>0</v>
          </cell>
          <cell r="AT78" t="str">
            <v>-</v>
          </cell>
          <cell r="AU78">
            <v>106</v>
          </cell>
          <cell r="AV78" t="str">
            <v>-</v>
          </cell>
          <cell r="AW78">
            <v>15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651</v>
          </cell>
          <cell r="BB78">
            <v>715</v>
          </cell>
          <cell r="BC78">
            <v>45.460893854748605</v>
          </cell>
          <cell r="BD78">
            <v>49.1</v>
          </cell>
          <cell r="BE78" t="str">
            <v>-</v>
          </cell>
          <cell r="BF78" t="str">
            <v>-</v>
          </cell>
          <cell r="BG78">
            <v>474495.92</v>
          </cell>
          <cell r="BH78">
            <v>501296</v>
          </cell>
          <cell r="BI78">
            <v>364887360.5</v>
          </cell>
          <cell r="BJ78">
            <v>415574793</v>
          </cell>
          <cell r="BK78">
            <v>364150087</v>
          </cell>
          <cell r="BL78" t="str">
            <v>-</v>
          </cell>
          <cell r="BM78">
            <v>737273.5</v>
          </cell>
          <cell r="BN78" t="str">
            <v>-</v>
          </cell>
          <cell r="BO78">
            <v>274211986.5</v>
          </cell>
          <cell r="BP78" t="str">
            <v>-</v>
          </cell>
          <cell r="BQ78">
            <v>737273.5</v>
          </cell>
          <cell r="BR78" t="str">
            <v>-</v>
          </cell>
          <cell r="BS78">
            <v>695</v>
          </cell>
          <cell r="BT78" t="str">
            <v>-</v>
          </cell>
          <cell r="BU78">
            <v>273474713</v>
          </cell>
          <cell r="BV78" t="str">
            <v>-</v>
          </cell>
          <cell r="BW78">
            <v>508</v>
          </cell>
          <cell r="BX78" t="str">
            <v>-</v>
          </cell>
          <cell r="BY78">
            <v>407</v>
          </cell>
          <cell r="BZ78" t="str">
            <v>-</v>
          </cell>
          <cell r="CA78">
            <v>80767527</v>
          </cell>
          <cell r="CB78" t="str">
            <v>-</v>
          </cell>
          <cell r="CC78">
            <v>590</v>
          </cell>
          <cell r="CD78" t="str">
            <v>-</v>
          </cell>
          <cell r="CE78">
            <v>419</v>
          </cell>
          <cell r="CF78" t="str">
            <v>-</v>
          </cell>
          <cell r="CG78">
            <v>0</v>
          </cell>
          <cell r="CH78" t="str">
            <v>-</v>
          </cell>
          <cell r="CI78">
            <v>144</v>
          </cell>
          <cell r="CJ78" t="str">
            <v>-</v>
          </cell>
          <cell r="CK78">
            <v>16</v>
          </cell>
          <cell r="CL78" t="str">
            <v>-</v>
          </cell>
          <cell r="CM78">
            <v>9907847</v>
          </cell>
          <cell r="CN78" t="str">
            <v>-</v>
          </cell>
          <cell r="CO78">
            <v>90675374</v>
          </cell>
          <cell r="CP78" t="str">
            <v>-</v>
          </cell>
          <cell r="CQ78">
            <v>0</v>
          </cell>
          <cell r="CR78" t="str">
            <v>-</v>
          </cell>
          <cell r="CS78">
            <v>3</v>
          </cell>
          <cell r="CT78" t="str">
            <v>-</v>
          </cell>
          <cell r="CU78">
            <v>363</v>
          </cell>
          <cell r="CV78">
            <v>317</v>
          </cell>
          <cell r="CW78">
            <v>189</v>
          </cell>
          <cell r="CX78">
            <v>168</v>
          </cell>
          <cell r="CY78">
            <v>111</v>
          </cell>
          <cell r="CZ78">
            <v>114</v>
          </cell>
          <cell r="DA78">
            <v>72</v>
          </cell>
          <cell r="DB78">
            <v>81</v>
          </cell>
          <cell r="DC78">
            <v>50</v>
          </cell>
          <cell r="DD78">
            <v>52</v>
          </cell>
          <cell r="DE78">
            <v>22</v>
          </cell>
          <cell r="DF78">
            <v>29</v>
          </cell>
          <cell r="DG78">
            <v>144</v>
          </cell>
          <cell r="DH78">
            <v>162</v>
          </cell>
          <cell r="DI78">
            <v>21</v>
          </cell>
          <cell r="DJ78" t="str">
            <v>-</v>
          </cell>
          <cell r="DK78">
            <v>332</v>
          </cell>
          <cell r="DL78" t="str">
            <v>-</v>
          </cell>
          <cell r="DM78">
            <v>539</v>
          </cell>
          <cell r="DN78" t="str">
            <v>-</v>
          </cell>
          <cell r="DO78">
            <v>406</v>
          </cell>
          <cell r="DP78" t="str">
            <v>-</v>
          </cell>
          <cell r="DQ78">
            <v>0</v>
          </cell>
          <cell r="DR78" t="str">
            <v>-</v>
          </cell>
          <cell r="DS78">
            <v>139</v>
          </cell>
          <cell r="DT78" t="str">
            <v>-</v>
          </cell>
          <cell r="DU78">
            <v>16</v>
          </cell>
          <cell r="DV78" t="str">
            <v>-</v>
          </cell>
          <cell r="DW78">
            <v>0</v>
          </cell>
          <cell r="DX78" t="str">
            <v>-</v>
          </cell>
          <cell r="DY78">
            <v>25</v>
          </cell>
          <cell r="DZ78">
            <v>40</v>
          </cell>
          <cell r="EA78">
            <v>21</v>
          </cell>
          <cell r="EB78" t="str">
            <v>-</v>
          </cell>
          <cell r="EC78">
            <v>44.680851063829785</v>
          </cell>
          <cell r="ED78" t="str">
            <v>-</v>
          </cell>
          <cell r="EE78">
            <v>4</v>
          </cell>
          <cell r="EF78" t="str">
            <v>-</v>
          </cell>
          <cell r="EG78">
            <v>93</v>
          </cell>
        </row>
        <row r="79">
          <cell r="C79">
            <v>700000196</v>
          </cell>
          <cell r="D79" t="str">
            <v>SECTOR YARUMO</v>
          </cell>
          <cell r="E79">
            <v>2025</v>
          </cell>
          <cell r="F79">
            <v>202517</v>
          </cell>
          <cell r="G79">
            <v>0</v>
          </cell>
          <cell r="H79" t="str">
            <v>-</v>
          </cell>
          <cell r="I79">
            <v>0</v>
          </cell>
          <cell r="J79" t="str">
            <v>-</v>
          </cell>
          <cell r="K79">
            <v>0</v>
          </cell>
          <cell r="L79" t="str">
            <v>-</v>
          </cell>
          <cell r="M79">
            <v>0</v>
          </cell>
          <cell r="N79" t="str">
            <v>-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0</v>
          </cell>
          <cell r="T79" t="str">
            <v>-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0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0</v>
          </cell>
          <cell r="AH79" t="str">
            <v>-</v>
          </cell>
          <cell r="AI79" t="str">
            <v>-</v>
          </cell>
          <cell r="AJ79" t="str">
            <v>-</v>
          </cell>
          <cell r="AK79">
            <v>0</v>
          </cell>
          <cell r="AL79" t="str">
            <v>-</v>
          </cell>
          <cell r="AM79">
            <v>0</v>
          </cell>
          <cell r="AN79" t="str">
            <v>-</v>
          </cell>
          <cell r="AO79">
            <v>0</v>
          </cell>
          <cell r="AP79" t="str">
            <v>-</v>
          </cell>
          <cell r="AQ79">
            <v>0</v>
          </cell>
          <cell r="AR79" t="str">
            <v>-</v>
          </cell>
          <cell r="AS79">
            <v>0</v>
          </cell>
          <cell r="AT79" t="str">
            <v>-</v>
          </cell>
          <cell r="AU79">
            <v>0</v>
          </cell>
          <cell r="AV79" t="str">
            <v>-</v>
          </cell>
          <cell r="AW79">
            <v>0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0</v>
          </cell>
          <cell r="BB79" t="str">
            <v>-</v>
          </cell>
          <cell r="BC79">
            <v>0</v>
          </cell>
          <cell r="BD79" t="str">
            <v>-</v>
          </cell>
          <cell r="BE79" t="str">
            <v>-</v>
          </cell>
          <cell r="BF79" t="str">
            <v>-</v>
          </cell>
          <cell r="BG79">
            <v>0</v>
          </cell>
          <cell r="BH79" t="str">
            <v>-</v>
          </cell>
          <cell r="BI79">
            <v>0</v>
          </cell>
          <cell r="BJ79" t="str">
            <v>-</v>
          </cell>
          <cell r="BK79">
            <v>0</v>
          </cell>
          <cell r="BL79" t="str">
            <v>-</v>
          </cell>
          <cell r="BM79">
            <v>0</v>
          </cell>
          <cell r="BN79" t="str">
            <v>-</v>
          </cell>
          <cell r="BO79">
            <v>0</v>
          </cell>
          <cell r="BP79" t="str">
            <v>-</v>
          </cell>
          <cell r="BQ79">
            <v>0</v>
          </cell>
          <cell r="BR79" t="str">
            <v>-</v>
          </cell>
          <cell r="BS79">
            <v>0</v>
          </cell>
          <cell r="BT79" t="str">
            <v>-</v>
          </cell>
          <cell r="BU79">
            <v>0</v>
          </cell>
          <cell r="BV79" t="str">
            <v>-</v>
          </cell>
          <cell r="BW79">
            <v>0</v>
          </cell>
          <cell r="BX79" t="str">
            <v>-</v>
          </cell>
          <cell r="BY79">
            <v>0</v>
          </cell>
          <cell r="BZ79" t="str">
            <v>-</v>
          </cell>
          <cell r="CA79">
            <v>0</v>
          </cell>
          <cell r="CB79" t="str">
            <v>-</v>
          </cell>
          <cell r="CC79">
            <v>0</v>
          </cell>
          <cell r="CD79" t="str">
            <v>-</v>
          </cell>
          <cell r="CE79">
            <v>0</v>
          </cell>
          <cell r="CF79" t="str">
            <v>-</v>
          </cell>
          <cell r="CG79">
            <v>0</v>
          </cell>
          <cell r="CH79" t="str">
            <v>-</v>
          </cell>
          <cell r="CI79">
            <v>0</v>
          </cell>
          <cell r="CJ79" t="str">
            <v>-</v>
          </cell>
          <cell r="CK79">
            <v>0</v>
          </cell>
          <cell r="CL79" t="str">
            <v>-</v>
          </cell>
          <cell r="CM79">
            <v>0</v>
          </cell>
          <cell r="CN79" t="str">
            <v>-</v>
          </cell>
          <cell r="CO79">
            <v>0</v>
          </cell>
          <cell r="CP79" t="str">
            <v>-</v>
          </cell>
          <cell r="CQ79">
            <v>0</v>
          </cell>
          <cell r="CR79" t="str">
            <v>-</v>
          </cell>
          <cell r="CS79">
            <v>0</v>
          </cell>
          <cell r="CT79" t="str">
            <v>-</v>
          </cell>
          <cell r="CU79">
            <v>0</v>
          </cell>
          <cell r="CV79" t="str">
            <v>-</v>
          </cell>
          <cell r="CW79">
            <v>0</v>
          </cell>
          <cell r="CX79" t="str">
            <v>-</v>
          </cell>
          <cell r="CY79">
            <v>0</v>
          </cell>
          <cell r="CZ79" t="str">
            <v>-</v>
          </cell>
          <cell r="DA79">
            <v>0</v>
          </cell>
          <cell r="DB79" t="str">
            <v>-</v>
          </cell>
          <cell r="DC79">
            <v>0</v>
          </cell>
          <cell r="DD79" t="str">
            <v>-</v>
          </cell>
          <cell r="DE79">
            <v>0</v>
          </cell>
          <cell r="DF79" t="str">
            <v>-</v>
          </cell>
          <cell r="DG79">
            <v>0</v>
          </cell>
          <cell r="DH79" t="str">
            <v>-</v>
          </cell>
          <cell r="DI79">
            <v>0</v>
          </cell>
          <cell r="DJ79" t="str">
            <v>-</v>
          </cell>
          <cell r="DK79">
            <v>0</v>
          </cell>
          <cell r="DL79" t="str">
            <v>-</v>
          </cell>
          <cell r="DM79">
            <v>0</v>
          </cell>
          <cell r="DN79" t="str">
            <v>-</v>
          </cell>
          <cell r="DO79">
            <v>0</v>
          </cell>
          <cell r="DP79" t="str">
            <v>-</v>
          </cell>
          <cell r="DQ79">
            <v>0</v>
          </cell>
          <cell r="DR79" t="str">
            <v>-</v>
          </cell>
          <cell r="DS79">
            <v>0</v>
          </cell>
          <cell r="DT79" t="str">
            <v>-</v>
          </cell>
          <cell r="DU79">
            <v>0</v>
          </cell>
          <cell r="DV79" t="str">
            <v>-</v>
          </cell>
          <cell r="DW79">
            <v>0</v>
          </cell>
          <cell r="DX79" t="str">
            <v>-</v>
          </cell>
          <cell r="DY79">
            <v>0</v>
          </cell>
          <cell r="DZ79" t="str">
            <v>-</v>
          </cell>
          <cell r="EA79">
            <v>0</v>
          </cell>
          <cell r="EB79" t="str">
            <v>-</v>
          </cell>
          <cell r="EC79">
            <v>0</v>
          </cell>
          <cell r="ED79" t="str">
            <v>-</v>
          </cell>
          <cell r="EE79">
            <v>0</v>
          </cell>
          <cell r="EF79" t="str">
            <v>-</v>
          </cell>
          <cell r="EG79">
            <v>0</v>
          </cell>
        </row>
        <row r="80">
          <cell r="C80">
            <v>700000197</v>
          </cell>
          <cell r="D80" t="str">
            <v>SECTOR BAMBU SANDRA</v>
          </cell>
          <cell r="E80">
            <v>2025</v>
          </cell>
          <cell r="F80">
            <v>202517</v>
          </cell>
          <cell r="G80">
            <v>1277</v>
          </cell>
          <cell r="H80">
            <v>1352</v>
          </cell>
          <cell r="I80">
            <v>573</v>
          </cell>
          <cell r="J80" t="str">
            <v>-</v>
          </cell>
          <cell r="K80">
            <v>-57</v>
          </cell>
          <cell r="L80">
            <v>8</v>
          </cell>
          <cell r="M80">
            <v>256</v>
          </cell>
          <cell r="N80">
            <v>806</v>
          </cell>
          <cell r="O80">
            <v>0</v>
          </cell>
          <cell r="P80" t="str">
            <v>-</v>
          </cell>
          <cell r="Q80">
            <v>0</v>
          </cell>
          <cell r="R80" t="str">
            <v>-</v>
          </cell>
          <cell r="S80">
            <v>2</v>
          </cell>
          <cell r="T80" t="str">
            <v>-</v>
          </cell>
          <cell r="U80">
            <v>256</v>
          </cell>
          <cell r="V80" t="str">
            <v>-</v>
          </cell>
          <cell r="W80">
            <v>0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231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79</v>
          </cell>
          <cell r="AH80" t="str">
            <v>-</v>
          </cell>
          <cell r="AI80" t="str">
            <v>-</v>
          </cell>
          <cell r="AJ80" t="str">
            <v>-</v>
          </cell>
          <cell r="AK80">
            <v>25</v>
          </cell>
          <cell r="AL80" t="str">
            <v>-</v>
          </cell>
          <cell r="AM80">
            <v>20.046985121378231</v>
          </cell>
          <cell r="AN80">
            <v>60.1</v>
          </cell>
          <cell r="AO80">
            <v>54</v>
          </cell>
          <cell r="AP80" t="str">
            <v>-</v>
          </cell>
          <cell r="AQ80">
            <v>70</v>
          </cell>
          <cell r="AR80" t="str">
            <v>-</v>
          </cell>
          <cell r="AS80">
            <v>0</v>
          </cell>
          <cell r="AT80" t="str">
            <v>-</v>
          </cell>
          <cell r="AU80">
            <v>92</v>
          </cell>
          <cell r="AV80" t="str">
            <v>-</v>
          </cell>
          <cell r="AW80">
            <v>15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244</v>
          </cell>
          <cell r="BB80">
            <v>736</v>
          </cell>
          <cell r="BC80">
            <v>19.107282693813627</v>
          </cell>
          <cell r="BD80">
            <v>54.8</v>
          </cell>
          <cell r="BE80" t="str">
            <v>-</v>
          </cell>
          <cell r="BF80" t="str">
            <v>-</v>
          </cell>
          <cell r="BG80">
            <v>539763.04</v>
          </cell>
          <cell r="BH80">
            <v>484057</v>
          </cell>
          <cell r="BI80">
            <v>138179339</v>
          </cell>
          <cell r="BJ80">
            <v>390149904</v>
          </cell>
          <cell r="BK80">
            <v>137962064</v>
          </cell>
          <cell r="BL80" t="str">
            <v>-</v>
          </cell>
          <cell r="BM80">
            <v>217275</v>
          </cell>
          <cell r="BN80" t="str">
            <v>-</v>
          </cell>
          <cell r="BO80">
            <v>110606725</v>
          </cell>
          <cell r="BP80" t="str">
            <v>-</v>
          </cell>
          <cell r="BQ80">
            <v>217275</v>
          </cell>
          <cell r="BR80" t="str">
            <v>-</v>
          </cell>
          <cell r="BS80">
            <v>244</v>
          </cell>
          <cell r="BT80" t="str">
            <v>-</v>
          </cell>
          <cell r="BU80">
            <v>110389450</v>
          </cell>
          <cell r="BV80" t="str">
            <v>-</v>
          </cell>
          <cell r="BW80">
            <v>151</v>
          </cell>
          <cell r="BX80" t="str">
            <v>-</v>
          </cell>
          <cell r="BY80">
            <v>341</v>
          </cell>
          <cell r="BZ80" t="str">
            <v>-</v>
          </cell>
          <cell r="CA80">
            <v>24500700</v>
          </cell>
          <cell r="CB80" t="str">
            <v>-</v>
          </cell>
          <cell r="CC80">
            <v>492</v>
          </cell>
          <cell r="CD80" t="str">
            <v>-</v>
          </cell>
          <cell r="CE80">
            <v>395</v>
          </cell>
          <cell r="CF80" t="str">
            <v>-</v>
          </cell>
          <cell r="CG80">
            <v>0</v>
          </cell>
          <cell r="CH80" t="str">
            <v>-</v>
          </cell>
          <cell r="CI80">
            <v>181</v>
          </cell>
          <cell r="CJ80" t="str">
            <v>-</v>
          </cell>
          <cell r="CK80">
            <v>25</v>
          </cell>
          <cell r="CL80" t="str">
            <v>-</v>
          </cell>
          <cell r="CM80">
            <v>3234435</v>
          </cell>
          <cell r="CN80" t="str">
            <v>-</v>
          </cell>
          <cell r="CO80">
            <v>27735135</v>
          </cell>
          <cell r="CP80" t="str">
            <v>-</v>
          </cell>
          <cell r="CQ80">
            <v>0</v>
          </cell>
          <cell r="CR80" t="str">
            <v>-</v>
          </cell>
          <cell r="CS80">
            <v>-29</v>
          </cell>
          <cell r="CT80" t="str">
            <v>-</v>
          </cell>
          <cell r="CU80">
            <v>658</v>
          </cell>
          <cell r="CV80">
            <v>266</v>
          </cell>
          <cell r="CW80">
            <v>221</v>
          </cell>
          <cell r="CX80">
            <v>159</v>
          </cell>
          <cell r="CY80">
            <v>142</v>
          </cell>
          <cell r="CZ80">
            <v>104</v>
          </cell>
          <cell r="DA80">
            <v>64</v>
          </cell>
          <cell r="DB80">
            <v>48</v>
          </cell>
          <cell r="DC80">
            <v>58</v>
          </cell>
          <cell r="DD80">
            <v>48</v>
          </cell>
          <cell r="DE80">
            <v>35</v>
          </cell>
          <cell r="DF80">
            <v>30</v>
          </cell>
          <cell r="DG80">
            <v>157</v>
          </cell>
          <cell r="DH80">
            <v>126</v>
          </cell>
          <cell r="DI80">
            <v>6</v>
          </cell>
          <cell r="DJ80" t="str">
            <v>-</v>
          </cell>
          <cell r="DK80">
            <v>260</v>
          </cell>
          <cell r="DL80" t="str">
            <v>-</v>
          </cell>
          <cell r="DM80">
            <v>444</v>
          </cell>
          <cell r="DN80" t="str">
            <v>-</v>
          </cell>
          <cell r="DO80">
            <v>371</v>
          </cell>
          <cell r="DP80" t="str">
            <v>-</v>
          </cell>
          <cell r="DQ80">
            <v>0</v>
          </cell>
          <cell r="DR80" t="str">
            <v>-</v>
          </cell>
          <cell r="DS80">
            <v>177</v>
          </cell>
          <cell r="DT80" t="str">
            <v>-</v>
          </cell>
          <cell r="DU80">
            <v>25</v>
          </cell>
          <cell r="DV80" t="str">
            <v>-</v>
          </cell>
          <cell r="DW80">
            <v>0</v>
          </cell>
          <cell r="DX80" t="str">
            <v>-</v>
          </cell>
          <cell r="DY80">
            <v>6</v>
          </cell>
          <cell r="DZ80">
            <v>33</v>
          </cell>
          <cell r="EA80">
            <v>17</v>
          </cell>
          <cell r="EB80" t="str">
            <v>-</v>
          </cell>
          <cell r="EC80">
            <v>40.476190476190474</v>
          </cell>
          <cell r="ED80" t="str">
            <v>-</v>
          </cell>
          <cell r="EE80">
            <v>0</v>
          </cell>
          <cell r="EF80" t="str">
            <v>-</v>
          </cell>
          <cell r="EG80">
            <v>6</v>
          </cell>
        </row>
        <row r="81">
          <cell r="C81">
            <v>700000202</v>
          </cell>
          <cell r="D81" t="str">
            <v>SECTOR MUSICA DIANA</v>
          </cell>
          <cell r="E81">
            <v>2025</v>
          </cell>
          <cell r="F81">
            <v>202517</v>
          </cell>
          <cell r="G81">
            <v>2361</v>
          </cell>
          <cell r="H81">
            <v>2432</v>
          </cell>
          <cell r="I81">
            <v>884</v>
          </cell>
          <cell r="J81" t="str">
            <v>-</v>
          </cell>
          <cell r="K81">
            <v>-58</v>
          </cell>
          <cell r="L81">
            <v>6</v>
          </cell>
          <cell r="M81">
            <v>850</v>
          </cell>
          <cell r="N81">
            <v>1470</v>
          </cell>
          <cell r="O81">
            <v>0</v>
          </cell>
          <cell r="P81" t="str">
            <v>-</v>
          </cell>
          <cell r="Q81">
            <v>1</v>
          </cell>
          <cell r="R81" t="str">
            <v>-</v>
          </cell>
          <cell r="S81">
            <v>8</v>
          </cell>
          <cell r="T81" t="str">
            <v>-</v>
          </cell>
          <cell r="U81">
            <v>845</v>
          </cell>
          <cell r="V81" t="str">
            <v>-</v>
          </cell>
          <cell r="W81">
            <v>4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666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421</v>
          </cell>
          <cell r="AH81" t="str">
            <v>-</v>
          </cell>
          <cell r="AI81" t="str">
            <v>-</v>
          </cell>
          <cell r="AJ81" t="str">
            <v>-</v>
          </cell>
          <cell r="AK81">
            <v>184</v>
          </cell>
          <cell r="AL81" t="str">
            <v>-</v>
          </cell>
          <cell r="AM81">
            <v>36.001694197373993</v>
          </cell>
          <cell r="AN81">
            <v>60.4</v>
          </cell>
          <cell r="AO81">
            <v>237</v>
          </cell>
          <cell r="AP81" t="str">
            <v>-</v>
          </cell>
          <cell r="AQ81">
            <v>307</v>
          </cell>
          <cell r="AR81" t="str">
            <v>-</v>
          </cell>
          <cell r="AS81">
            <v>0</v>
          </cell>
          <cell r="AT81" t="str">
            <v>-</v>
          </cell>
          <cell r="AU81">
            <v>109</v>
          </cell>
          <cell r="AV81" t="str">
            <v>-</v>
          </cell>
          <cell r="AW81">
            <v>13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773</v>
          </cell>
          <cell r="BB81">
            <v>1304</v>
          </cell>
          <cell r="BC81">
            <v>32.740364252435413</v>
          </cell>
          <cell r="BD81">
            <v>53.6</v>
          </cell>
          <cell r="BE81" t="str">
            <v>-</v>
          </cell>
          <cell r="BF81" t="str">
            <v>-</v>
          </cell>
          <cell r="BG81">
            <v>389065.77</v>
          </cell>
          <cell r="BH81">
            <v>405230</v>
          </cell>
          <cell r="BI81">
            <v>330705907.50999999</v>
          </cell>
          <cell r="BJ81">
            <v>595688769</v>
          </cell>
          <cell r="BK81">
            <v>329147938</v>
          </cell>
          <cell r="BL81" t="str">
            <v>-</v>
          </cell>
          <cell r="BM81">
            <v>1557969.51</v>
          </cell>
          <cell r="BN81" t="str">
            <v>-</v>
          </cell>
          <cell r="BO81">
            <v>260121268.50999999</v>
          </cell>
          <cell r="BP81" t="str">
            <v>-</v>
          </cell>
          <cell r="BQ81">
            <v>1557969.51</v>
          </cell>
          <cell r="BR81" t="str">
            <v>-</v>
          </cell>
          <cell r="BS81">
            <v>771</v>
          </cell>
          <cell r="BT81" t="str">
            <v>-</v>
          </cell>
          <cell r="BU81">
            <v>258563299</v>
          </cell>
          <cell r="BV81" t="str">
            <v>-</v>
          </cell>
          <cell r="BW81">
            <v>469</v>
          </cell>
          <cell r="BX81" t="str">
            <v>-</v>
          </cell>
          <cell r="BY81">
            <v>828</v>
          </cell>
          <cell r="BZ81" t="str">
            <v>-</v>
          </cell>
          <cell r="CA81">
            <v>61810311</v>
          </cell>
          <cell r="CB81" t="str">
            <v>-</v>
          </cell>
          <cell r="CC81">
            <v>933</v>
          </cell>
          <cell r="CD81" t="str">
            <v>-</v>
          </cell>
          <cell r="CE81">
            <v>729</v>
          </cell>
          <cell r="CF81" t="str">
            <v>-</v>
          </cell>
          <cell r="CG81">
            <v>0</v>
          </cell>
          <cell r="CH81" t="str">
            <v>-</v>
          </cell>
          <cell r="CI81">
            <v>184</v>
          </cell>
          <cell r="CJ81" t="str">
            <v>-</v>
          </cell>
          <cell r="CK81">
            <v>24</v>
          </cell>
          <cell r="CL81" t="str">
            <v>-</v>
          </cell>
          <cell r="CM81">
            <v>8774328</v>
          </cell>
          <cell r="CN81" t="str">
            <v>-</v>
          </cell>
          <cell r="CO81">
            <v>70584639</v>
          </cell>
          <cell r="CP81" t="str">
            <v>-</v>
          </cell>
          <cell r="CQ81">
            <v>0</v>
          </cell>
          <cell r="CR81" t="str">
            <v>-</v>
          </cell>
          <cell r="CS81">
            <v>-23</v>
          </cell>
          <cell r="CT81" t="str">
            <v>-</v>
          </cell>
          <cell r="CU81">
            <v>869</v>
          </cell>
          <cell r="CV81">
            <v>482</v>
          </cell>
          <cell r="CW81">
            <v>403</v>
          </cell>
          <cell r="CX81">
            <v>324</v>
          </cell>
          <cell r="CY81">
            <v>239</v>
          </cell>
          <cell r="CZ81">
            <v>183</v>
          </cell>
          <cell r="DA81">
            <v>115</v>
          </cell>
          <cell r="DB81">
            <v>100</v>
          </cell>
          <cell r="DC81">
            <v>140</v>
          </cell>
          <cell r="DD81">
            <v>133</v>
          </cell>
          <cell r="DE81">
            <v>82</v>
          </cell>
          <cell r="DF81">
            <v>77</v>
          </cell>
          <cell r="DG81">
            <v>337</v>
          </cell>
          <cell r="DH81">
            <v>310</v>
          </cell>
          <cell r="DI81">
            <v>32</v>
          </cell>
          <cell r="DJ81" t="str">
            <v>-</v>
          </cell>
          <cell r="DK81">
            <v>652</v>
          </cell>
          <cell r="DL81" t="str">
            <v>-</v>
          </cell>
          <cell r="DM81">
            <v>825</v>
          </cell>
          <cell r="DN81" t="str">
            <v>-</v>
          </cell>
          <cell r="DO81">
            <v>682</v>
          </cell>
          <cell r="DP81" t="str">
            <v>-</v>
          </cell>
          <cell r="DQ81">
            <v>0</v>
          </cell>
          <cell r="DR81" t="str">
            <v>-</v>
          </cell>
          <cell r="DS81">
            <v>179</v>
          </cell>
          <cell r="DT81" t="str">
            <v>-</v>
          </cell>
          <cell r="DU81">
            <v>23</v>
          </cell>
          <cell r="DV81" t="str">
            <v>-</v>
          </cell>
          <cell r="DW81">
            <v>0</v>
          </cell>
          <cell r="DX81" t="str">
            <v>-</v>
          </cell>
          <cell r="DY81">
            <v>39</v>
          </cell>
          <cell r="DZ81">
            <v>101</v>
          </cell>
          <cell r="EA81">
            <v>58</v>
          </cell>
          <cell r="EB81" t="str">
            <v>-</v>
          </cell>
          <cell r="EC81">
            <v>53.211009174311933</v>
          </cell>
          <cell r="ED81" t="str">
            <v>-</v>
          </cell>
          <cell r="EE81">
            <v>7</v>
          </cell>
          <cell r="EF81" t="str">
            <v>-</v>
          </cell>
          <cell r="EG81">
            <v>37</v>
          </cell>
        </row>
        <row r="82">
          <cell r="C82">
            <v>700000205</v>
          </cell>
          <cell r="D82" t="str">
            <v>SECTOR MERENGUE REMEDIOS</v>
          </cell>
          <cell r="E82">
            <v>2025</v>
          </cell>
          <cell r="F82">
            <v>202517</v>
          </cell>
          <cell r="G82">
            <v>1557</v>
          </cell>
          <cell r="H82">
            <v>1534</v>
          </cell>
          <cell r="I82">
            <v>557</v>
          </cell>
          <cell r="J82" t="str">
            <v>-</v>
          </cell>
          <cell r="K82">
            <v>-93</v>
          </cell>
          <cell r="L82">
            <v>7</v>
          </cell>
          <cell r="M82">
            <v>459</v>
          </cell>
          <cell r="N82">
            <v>968</v>
          </cell>
          <cell r="O82">
            <v>0</v>
          </cell>
          <cell r="P82" t="str">
            <v>-</v>
          </cell>
          <cell r="Q82">
            <v>0</v>
          </cell>
          <cell r="R82" t="str">
            <v>-</v>
          </cell>
          <cell r="S82">
            <v>4</v>
          </cell>
          <cell r="T82" t="str">
            <v>-</v>
          </cell>
          <cell r="U82">
            <v>458</v>
          </cell>
          <cell r="V82" t="str">
            <v>-</v>
          </cell>
          <cell r="W82">
            <v>1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363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221</v>
          </cell>
          <cell r="AH82" t="str">
            <v>-</v>
          </cell>
          <cell r="AI82" t="str">
            <v>-</v>
          </cell>
          <cell r="AJ82" t="str">
            <v>-</v>
          </cell>
          <cell r="AK82">
            <v>95</v>
          </cell>
          <cell r="AL82" t="str">
            <v>-</v>
          </cell>
          <cell r="AM82">
            <v>29.47976878612717</v>
          </cell>
          <cell r="AN82">
            <v>58.3</v>
          </cell>
          <cell r="AO82">
            <v>126</v>
          </cell>
          <cell r="AP82" t="str">
            <v>-</v>
          </cell>
          <cell r="AQ82">
            <v>144</v>
          </cell>
          <cell r="AR82" t="str">
            <v>-</v>
          </cell>
          <cell r="AS82">
            <v>0</v>
          </cell>
          <cell r="AT82" t="str">
            <v>-</v>
          </cell>
          <cell r="AU82">
            <v>82</v>
          </cell>
          <cell r="AV82" t="str">
            <v>-</v>
          </cell>
          <cell r="AW82">
            <v>11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410</v>
          </cell>
          <cell r="BB82">
            <v>841</v>
          </cell>
          <cell r="BC82">
            <v>26.332691072575464</v>
          </cell>
          <cell r="BD82">
            <v>50.6</v>
          </cell>
          <cell r="BE82" t="str">
            <v>-</v>
          </cell>
          <cell r="BF82" t="str">
            <v>-</v>
          </cell>
          <cell r="BG82">
            <v>572898.78</v>
          </cell>
          <cell r="BH82">
            <v>474677</v>
          </cell>
          <cell r="BI82">
            <v>262960539</v>
          </cell>
          <cell r="BJ82">
            <v>459487698</v>
          </cell>
          <cell r="BK82">
            <v>262422703</v>
          </cell>
          <cell r="BL82" t="str">
            <v>-</v>
          </cell>
          <cell r="BM82">
            <v>537836</v>
          </cell>
          <cell r="BN82" t="str">
            <v>-</v>
          </cell>
          <cell r="BO82">
            <v>221546202</v>
          </cell>
          <cell r="BP82" t="str">
            <v>-</v>
          </cell>
          <cell r="BQ82">
            <v>537836</v>
          </cell>
          <cell r="BR82" t="str">
            <v>-</v>
          </cell>
          <cell r="BS82">
            <v>441</v>
          </cell>
          <cell r="BT82" t="str">
            <v>-</v>
          </cell>
          <cell r="BU82">
            <v>221008366</v>
          </cell>
          <cell r="BV82" t="str">
            <v>-</v>
          </cell>
          <cell r="BW82">
            <v>253</v>
          </cell>
          <cell r="BX82" t="str">
            <v>-</v>
          </cell>
          <cell r="BY82">
            <v>650</v>
          </cell>
          <cell r="BZ82" t="str">
            <v>-</v>
          </cell>
          <cell r="CA82">
            <v>36814980</v>
          </cell>
          <cell r="CB82" t="str">
            <v>-</v>
          </cell>
          <cell r="CC82">
            <v>620</v>
          </cell>
          <cell r="CD82" t="str">
            <v>-</v>
          </cell>
          <cell r="CE82">
            <v>436</v>
          </cell>
          <cell r="CF82" t="str">
            <v>-</v>
          </cell>
          <cell r="CG82">
            <v>0</v>
          </cell>
          <cell r="CH82" t="str">
            <v>-</v>
          </cell>
          <cell r="CI82">
            <v>139</v>
          </cell>
          <cell r="CJ82" t="str">
            <v>-</v>
          </cell>
          <cell r="CK82">
            <v>13</v>
          </cell>
          <cell r="CL82" t="str">
            <v>-</v>
          </cell>
          <cell r="CM82">
            <v>4599357</v>
          </cell>
          <cell r="CN82" t="str">
            <v>-</v>
          </cell>
          <cell r="CO82">
            <v>41414337</v>
          </cell>
          <cell r="CP82" t="str">
            <v>-</v>
          </cell>
          <cell r="CQ82">
            <v>0</v>
          </cell>
          <cell r="CR82" t="str">
            <v>-</v>
          </cell>
          <cell r="CS82">
            <v>-8</v>
          </cell>
          <cell r="CT82" t="str">
            <v>-</v>
          </cell>
          <cell r="CU82">
            <v>595</v>
          </cell>
          <cell r="CV82">
            <v>325</v>
          </cell>
          <cell r="CW82">
            <v>320</v>
          </cell>
          <cell r="CX82">
            <v>220</v>
          </cell>
          <cell r="CY82">
            <v>183</v>
          </cell>
          <cell r="CZ82">
            <v>126</v>
          </cell>
          <cell r="DA82">
            <v>136</v>
          </cell>
          <cell r="DB82">
            <v>108</v>
          </cell>
          <cell r="DC82">
            <v>123</v>
          </cell>
          <cell r="DD82">
            <v>112</v>
          </cell>
          <cell r="DE82">
            <v>42</v>
          </cell>
          <cell r="DF82">
            <v>39</v>
          </cell>
          <cell r="DG82">
            <v>301</v>
          </cell>
          <cell r="DH82">
            <v>259</v>
          </cell>
          <cell r="DI82">
            <v>35</v>
          </cell>
          <cell r="DJ82" t="str">
            <v>-</v>
          </cell>
          <cell r="DK82">
            <v>458</v>
          </cell>
          <cell r="DL82" t="str">
            <v>-</v>
          </cell>
          <cell r="DM82">
            <v>541</v>
          </cell>
          <cell r="DN82" t="str">
            <v>-</v>
          </cell>
          <cell r="DO82">
            <v>407</v>
          </cell>
          <cell r="DP82" t="str">
            <v>-</v>
          </cell>
          <cell r="DQ82">
            <v>0</v>
          </cell>
          <cell r="DR82" t="str">
            <v>-</v>
          </cell>
          <cell r="DS82">
            <v>137</v>
          </cell>
          <cell r="DT82" t="str">
            <v>-</v>
          </cell>
          <cell r="DU82">
            <v>13</v>
          </cell>
          <cell r="DV82" t="str">
            <v>-</v>
          </cell>
          <cell r="DW82">
            <v>0</v>
          </cell>
          <cell r="DX82" t="str">
            <v>-</v>
          </cell>
          <cell r="DY82">
            <v>38</v>
          </cell>
          <cell r="DZ82">
            <v>74</v>
          </cell>
          <cell r="EA82">
            <v>27</v>
          </cell>
          <cell r="EB82" t="str">
            <v>-</v>
          </cell>
          <cell r="EC82">
            <v>27.551020408163261</v>
          </cell>
          <cell r="ED82" t="str">
            <v>-</v>
          </cell>
          <cell r="EE82">
            <v>3</v>
          </cell>
          <cell r="EF82" t="str">
            <v>-</v>
          </cell>
          <cell r="EG82">
            <v>11</v>
          </cell>
        </row>
        <row r="83">
          <cell r="C83">
            <v>700000210</v>
          </cell>
          <cell r="D83" t="str">
            <v>SECTOR ANIS DIANA</v>
          </cell>
          <cell r="E83">
            <v>2025</v>
          </cell>
          <cell r="F83">
            <v>202517</v>
          </cell>
          <cell r="G83">
            <v>1749</v>
          </cell>
          <cell r="H83">
            <v>1739</v>
          </cell>
          <cell r="I83">
            <v>647</v>
          </cell>
          <cell r="J83" t="str">
            <v>-</v>
          </cell>
          <cell r="K83">
            <v>-36</v>
          </cell>
          <cell r="L83">
            <v>9</v>
          </cell>
          <cell r="M83">
            <v>715</v>
          </cell>
          <cell r="N83">
            <v>1079</v>
          </cell>
          <cell r="O83">
            <v>0</v>
          </cell>
          <cell r="P83" t="str">
            <v>-</v>
          </cell>
          <cell r="Q83">
            <v>1</v>
          </cell>
          <cell r="R83" t="str">
            <v>-</v>
          </cell>
          <cell r="S83">
            <v>9</v>
          </cell>
          <cell r="T83" t="str">
            <v>-</v>
          </cell>
          <cell r="U83">
            <v>713</v>
          </cell>
          <cell r="V83" t="str">
            <v>-</v>
          </cell>
          <cell r="W83">
            <v>1</v>
          </cell>
          <cell r="X83" t="str">
            <v>-</v>
          </cell>
          <cell r="Y83" t="str">
            <v>-</v>
          </cell>
          <cell r="Z83" t="str">
            <v>-</v>
          </cell>
          <cell r="AA83">
            <v>601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325</v>
          </cell>
          <cell r="AH83" t="str">
            <v>-</v>
          </cell>
          <cell r="AI83" t="str">
            <v>-</v>
          </cell>
          <cell r="AJ83" t="str">
            <v>-</v>
          </cell>
          <cell r="AK83">
            <v>114</v>
          </cell>
          <cell r="AL83" t="str">
            <v>-</v>
          </cell>
          <cell r="AM83">
            <v>40.880503144654092</v>
          </cell>
          <cell r="AN83">
            <v>60</v>
          </cell>
          <cell r="AO83">
            <v>211</v>
          </cell>
          <cell r="AP83" t="str">
            <v>-</v>
          </cell>
          <cell r="AQ83">
            <v>249</v>
          </cell>
          <cell r="AR83" t="str">
            <v>-</v>
          </cell>
          <cell r="AS83">
            <v>0</v>
          </cell>
          <cell r="AT83" t="str">
            <v>-</v>
          </cell>
          <cell r="AU83">
            <v>107</v>
          </cell>
          <cell r="AV83" t="str">
            <v>-</v>
          </cell>
          <cell r="AW83">
            <v>34</v>
          </cell>
          <cell r="AX83" t="str">
            <v>-</v>
          </cell>
          <cell r="AY83" t="str">
            <v>-</v>
          </cell>
          <cell r="AZ83" t="str">
            <v>-</v>
          </cell>
          <cell r="BA83">
            <v>645</v>
          </cell>
          <cell r="BB83">
            <v>973</v>
          </cell>
          <cell r="BC83">
            <v>36.878216123499143</v>
          </cell>
          <cell r="BD83">
            <v>54.1</v>
          </cell>
          <cell r="BE83" t="str">
            <v>-</v>
          </cell>
          <cell r="BF83" t="str">
            <v>-</v>
          </cell>
          <cell r="BG83">
            <v>590453.96</v>
          </cell>
          <cell r="BH83">
            <v>532460</v>
          </cell>
          <cell r="BI83">
            <v>422174583.5</v>
          </cell>
          <cell r="BJ83">
            <v>574524204</v>
          </cell>
          <cell r="BK83">
            <v>420968325</v>
          </cell>
          <cell r="BL83" t="str">
            <v>-</v>
          </cell>
          <cell r="BM83">
            <v>1206258.5</v>
          </cell>
          <cell r="BN83" t="str">
            <v>-</v>
          </cell>
          <cell r="BO83">
            <v>256818882.5</v>
          </cell>
          <cell r="BP83" t="str">
            <v>-</v>
          </cell>
          <cell r="BQ83">
            <v>1206258.5</v>
          </cell>
          <cell r="BR83" t="str">
            <v>-</v>
          </cell>
          <cell r="BS83">
            <v>623</v>
          </cell>
          <cell r="BT83" t="str">
            <v>-</v>
          </cell>
          <cell r="BU83">
            <v>255612624</v>
          </cell>
          <cell r="BV83" t="str">
            <v>-</v>
          </cell>
          <cell r="BW83">
            <v>543</v>
          </cell>
          <cell r="BX83" t="str">
            <v>-</v>
          </cell>
          <cell r="BY83">
            <v>582</v>
          </cell>
          <cell r="BZ83" t="str">
            <v>-</v>
          </cell>
          <cell r="CA83">
            <v>150041647</v>
          </cell>
          <cell r="CB83" t="str">
            <v>-</v>
          </cell>
          <cell r="CC83">
            <v>690</v>
          </cell>
          <cell r="CD83" t="str">
            <v>-</v>
          </cell>
          <cell r="CE83">
            <v>478</v>
          </cell>
          <cell r="CF83" t="str">
            <v>-</v>
          </cell>
          <cell r="CG83">
            <v>0</v>
          </cell>
          <cell r="CH83" t="str">
            <v>-</v>
          </cell>
          <cell r="CI83">
            <v>143</v>
          </cell>
          <cell r="CJ83" t="str">
            <v>-</v>
          </cell>
          <cell r="CK83">
            <v>38</v>
          </cell>
          <cell r="CL83" t="str">
            <v>-</v>
          </cell>
          <cell r="CM83">
            <v>15314054</v>
          </cell>
          <cell r="CN83" t="str">
            <v>-</v>
          </cell>
          <cell r="CO83">
            <v>165355701</v>
          </cell>
          <cell r="CP83" t="str">
            <v>-</v>
          </cell>
          <cell r="CQ83">
            <v>0</v>
          </cell>
          <cell r="CR83" t="str">
            <v>-</v>
          </cell>
          <cell r="CS83">
            <v>-14</v>
          </cell>
          <cell r="CT83" t="str">
            <v>-</v>
          </cell>
          <cell r="CU83">
            <v>601</v>
          </cell>
          <cell r="CV83">
            <v>367</v>
          </cell>
          <cell r="CW83">
            <v>250</v>
          </cell>
          <cell r="CX83">
            <v>209</v>
          </cell>
          <cell r="CY83">
            <v>183</v>
          </cell>
          <cell r="CZ83">
            <v>133</v>
          </cell>
          <cell r="DA83">
            <v>80</v>
          </cell>
          <cell r="DB83">
            <v>69</v>
          </cell>
          <cell r="DC83">
            <v>63</v>
          </cell>
          <cell r="DD83">
            <v>62</v>
          </cell>
          <cell r="DE83">
            <v>39</v>
          </cell>
          <cell r="DF83">
            <v>38</v>
          </cell>
          <cell r="DG83">
            <v>182</v>
          </cell>
          <cell r="DH83">
            <v>169</v>
          </cell>
          <cell r="DI83">
            <v>17</v>
          </cell>
          <cell r="DJ83" t="str">
            <v>-</v>
          </cell>
          <cell r="DK83">
            <v>457</v>
          </cell>
          <cell r="DL83" t="str">
            <v>-</v>
          </cell>
          <cell r="DM83">
            <v>645</v>
          </cell>
          <cell r="DN83" t="str">
            <v>-</v>
          </cell>
          <cell r="DO83">
            <v>468</v>
          </cell>
          <cell r="DP83" t="str">
            <v>-</v>
          </cell>
          <cell r="DQ83">
            <v>0</v>
          </cell>
          <cell r="DR83" t="str">
            <v>-</v>
          </cell>
          <cell r="DS83">
            <v>141</v>
          </cell>
          <cell r="DT83" t="str">
            <v>-</v>
          </cell>
          <cell r="DU83">
            <v>38</v>
          </cell>
          <cell r="DV83" t="str">
            <v>-</v>
          </cell>
          <cell r="DW83">
            <v>0</v>
          </cell>
          <cell r="DX83" t="str">
            <v>-</v>
          </cell>
          <cell r="DY83">
            <v>26</v>
          </cell>
          <cell r="DZ83">
            <v>48</v>
          </cell>
          <cell r="EA83">
            <v>18</v>
          </cell>
          <cell r="EB83" t="str">
            <v>-</v>
          </cell>
          <cell r="EC83">
            <v>30.508474576271187</v>
          </cell>
          <cell r="ED83" t="str">
            <v>-</v>
          </cell>
          <cell r="EE83">
            <v>9</v>
          </cell>
          <cell r="EF83" t="str">
            <v>-</v>
          </cell>
          <cell r="EG83">
            <v>44</v>
          </cell>
        </row>
        <row r="84">
          <cell r="C84">
            <v>700000217</v>
          </cell>
          <cell r="D84" t="str">
            <v>SECTOR FUENTE MARIA</v>
          </cell>
          <cell r="E84">
            <v>2025</v>
          </cell>
          <cell r="F84">
            <v>202517</v>
          </cell>
          <cell r="G84">
            <v>0</v>
          </cell>
          <cell r="H84" t="str">
            <v>-</v>
          </cell>
          <cell r="I84">
            <v>0</v>
          </cell>
          <cell r="J84" t="str">
            <v>-</v>
          </cell>
          <cell r="K84">
            <v>0</v>
          </cell>
          <cell r="L84" t="str">
            <v>-</v>
          </cell>
          <cell r="M84">
            <v>0</v>
          </cell>
          <cell r="N84" t="str">
            <v>-</v>
          </cell>
          <cell r="O84">
            <v>0</v>
          </cell>
          <cell r="P84" t="str">
            <v>-</v>
          </cell>
          <cell r="Q84">
            <v>0</v>
          </cell>
          <cell r="R84" t="str">
            <v>-</v>
          </cell>
          <cell r="S84">
            <v>0</v>
          </cell>
          <cell r="T84" t="str">
            <v>-</v>
          </cell>
          <cell r="U84">
            <v>0</v>
          </cell>
          <cell r="V84" t="str">
            <v>-</v>
          </cell>
          <cell r="W84">
            <v>0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0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0</v>
          </cell>
          <cell r="AH84" t="str">
            <v>-</v>
          </cell>
          <cell r="AI84" t="str">
            <v>-</v>
          </cell>
          <cell r="AJ84" t="str">
            <v>-</v>
          </cell>
          <cell r="AK84">
            <v>0</v>
          </cell>
          <cell r="AL84" t="str">
            <v>-</v>
          </cell>
          <cell r="AM84">
            <v>0</v>
          </cell>
          <cell r="AN84" t="str">
            <v>-</v>
          </cell>
          <cell r="AO84">
            <v>0</v>
          </cell>
          <cell r="AP84" t="str">
            <v>-</v>
          </cell>
          <cell r="AQ84">
            <v>0</v>
          </cell>
          <cell r="AR84" t="str">
            <v>-</v>
          </cell>
          <cell r="AS84">
            <v>0</v>
          </cell>
          <cell r="AT84" t="str">
            <v>-</v>
          </cell>
          <cell r="AU84">
            <v>0</v>
          </cell>
          <cell r="AV84" t="str">
            <v>-</v>
          </cell>
          <cell r="AW84">
            <v>0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-</v>
          </cell>
          <cell r="BC84">
            <v>0</v>
          </cell>
          <cell r="BD84" t="str">
            <v>-</v>
          </cell>
          <cell r="BE84" t="str">
            <v>-</v>
          </cell>
          <cell r="BF84" t="str">
            <v>-</v>
          </cell>
          <cell r="BG84">
            <v>0</v>
          </cell>
          <cell r="BH84" t="str">
            <v>-</v>
          </cell>
          <cell r="BI84">
            <v>0</v>
          </cell>
          <cell r="BJ84" t="str">
            <v>-</v>
          </cell>
          <cell r="BK84">
            <v>0</v>
          </cell>
          <cell r="BL84" t="str">
            <v>-</v>
          </cell>
          <cell r="BM84">
            <v>0</v>
          </cell>
          <cell r="BN84" t="str">
            <v>-</v>
          </cell>
          <cell r="BO84">
            <v>0</v>
          </cell>
          <cell r="BP84" t="str">
            <v>-</v>
          </cell>
          <cell r="BQ84">
            <v>0</v>
          </cell>
          <cell r="BR84" t="str">
            <v>-</v>
          </cell>
          <cell r="BS84">
            <v>0</v>
          </cell>
          <cell r="BT84" t="str">
            <v>-</v>
          </cell>
          <cell r="BU84">
            <v>0</v>
          </cell>
          <cell r="BV84" t="str">
            <v>-</v>
          </cell>
          <cell r="BW84">
            <v>0</v>
          </cell>
          <cell r="BX84" t="str">
            <v>-</v>
          </cell>
          <cell r="BY84">
            <v>0</v>
          </cell>
          <cell r="BZ84" t="str">
            <v>-</v>
          </cell>
          <cell r="CA84">
            <v>0</v>
          </cell>
          <cell r="CB84" t="str">
            <v>-</v>
          </cell>
          <cell r="CC84">
            <v>0</v>
          </cell>
          <cell r="CD84" t="str">
            <v>-</v>
          </cell>
          <cell r="CE84">
            <v>0</v>
          </cell>
          <cell r="CF84" t="str">
            <v>-</v>
          </cell>
          <cell r="CG84">
            <v>0</v>
          </cell>
          <cell r="CH84" t="str">
            <v>-</v>
          </cell>
          <cell r="CI84">
            <v>0</v>
          </cell>
          <cell r="CJ84" t="str">
            <v>-</v>
          </cell>
          <cell r="CK84">
            <v>0</v>
          </cell>
          <cell r="CL84" t="str">
            <v>-</v>
          </cell>
          <cell r="CM84">
            <v>0</v>
          </cell>
          <cell r="CN84" t="str">
            <v>-</v>
          </cell>
          <cell r="CO84">
            <v>0</v>
          </cell>
          <cell r="CP84" t="str">
            <v>-</v>
          </cell>
          <cell r="CQ84">
            <v>0</v>
          </cell>
          <cell r="CR84" t="str">
            <v>-</v>
          </cell>
          <cell r="CS84">
            <v>0</v>
          </cell>
          <cell r="CT84" t="str">
            <v>-</v>
          </cell>
          <cell r="CU84">
            <v>0</v>
          </cell>
          <cell r="CV84" t="str">
            <v>-</v>
          </cell>
          <cell r="CW84">
            <v>0</v>
          </cell>
          <cell r="CX84" t="str">
            <v>-</v>
          </cell>
          <cell r="CY84">
            <v>0</v>
          </cell>
          <cell r="CZ84" t="str">
            <v>-</v>
          </cell>
          <cell r="DA84">
            <v>0</v>
          </cell>
          <cell r="DB84" t="str">
            <v>-</v>
          </cell>
          <cell r="DC84">
            <v>0</v>
          </cell>
          <cell r="DD84" t="str">
            <v>-</v>
          </cell>
          <cell r="DE84">
            <v>0</v>
          </cell>
          <cell r="DF84" t="str">
            <v>-</v>
          </cell>
          <cell r="DG84">
            <v>0</v>
          </cell>
          <cell r="DH84" t="str">
            <v>-</v>
          </cell>
          <cell r="DI84">
            <v>0</v>
          </cell>
          <cell r="DJ84" t="str">
            <v>-</v>
          </cell>
          <cell r="DK84">
            <v>0</v>
          </cell>
          <cell r="DL84" t="str">
            <v>-</v>
          </cell>
          <cell r="DM84">
            <v>0</v>
          </cell>
          <cell r="DN84" t="str">
            <v>-</v>
          </cell>
          <cell r="DO84">
            <v>0</v>
          </cell>
          <cell r="DP84" t="str">
            <v>-</v>
          </cell>
          <cell r="DQ84">
            <v>0</v>
          </cell>
          <cell r="DR84" t="str">
            <v>-</v>
          </cell>
          <cell r="DS84">
            <v>0</v>
          </cell>
          <cell r="DT84" t="str">
            <v>-</v>
          </cell>
          <cell r="DU84">
            <v>0</v>
          </cell>
          <cell r="DV84" t="str">
            <v>-</v>
          </cell>
          <cell r="DW84">
            <v>0</v>
          </cell>
          <cell r="DX84" t="str">
            <v>-</v>
          </cell>
          <cell r="DY84">
            <v>0</v>
          </cell>
          <cell r="DZ84" t="str">
            <v>-</v>
          </cell>
          <cell r="EA84">
            <v>0</v>
          </cell>
          <cell r="EB84" t="str">
            <v>-</v>
          </cell>
          <cell r="EC84">
            <v>0</v>
          </cell>
          <cell r="ED84" t="str">
            <v>-</v>
          </cell>
          <cell r="EE84">
            <v>0</v>
          </cell>
          <cell r="EF84" t="str">
            <v>-</v>
          </cell>
          <cell r="EG84">
            <v>0</v>
          </cell>
        </row>
        <row r="85">
          <cell r="C85">
            <v>700000218</v>
          </cell>
          <cell r="D85" t="str">
            <v>SECTOR OLEOS MARISOL</v>
          </cell>
          <cell r="E85">
            <v>2025</v>
          </cell>
          <cell r="F85">
            <v>202517</v>
          </cell>
          <cell r="G85" t="str">
            <v>-</v>
          </cell>
          <cell r="H85" t="str">
            <v>-</v>
          </cell>
          <cell r="I85" t="str">
            <v>-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  <cell r="BC85" t="str">
            <v>-</v>
          </cell>
          <cell r="BD85" t="str">
            <v>-</v>
          </cell>
          <cell r="BE85" t="str">
            <v>-</v>
          </cell>
          <cell r="BF85" t="str">
            <v>-</v>
          </cell>
          <cell r="BG85" t="str">
            <v>-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 t="str">
            <v>-</v>
          </cell>
          <cell r="BO85" t="str">
            <v>-</v>
          </cell>
          <cell r="BP85" t="str">
            <v>-</v>
          </cell>
          <cell r="BQ85" t="str">
            <v>-</v>
          </cell>
          <cell r="BR85" t="str">
            <v>-</v>
          </cell>
          <cell r="BS85" t="str">
            <v>-</v>
          </cell>
          <cell r="BT85" t="str">
            <v>-</v>
          </cell>
          <cell r="BU85" t="str">
            <v>-</v>
          </cell>
          <cell r="BV85" t="str">
            <v>-</v>
          </cell>
          <cell r="BW85" t="str">
            <v>-</v>
          </cell>
          <cell r="BX85" t="str">
            <v>-</v>
          </cell>
          <cell r="BY85" t="str">
            <v>-</v>
          </cell>
          <cell r="BZ85" t="str">
            <v>-</v>
          </cell>
          <cell r="CA85" t="str">
            <v>-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 t="str">
            <v>-</v>
          </cell>
          <cell r="CN85" t="str">
            <v>-</v>
          </cell>
          <cell r="CO85" t="str">
            <v>-</v>
          </cell>
          <cell r="CP85" t="str">
            <v>-</v>
          </cell>
          <cell r="CQ85" t="str">
            <v>-</v>
          </cell>
          <cell r="CR85" t="str">
            <v>-</v>
          </cell>
          <cell r="CS85" t="str">
            <v>-</v>
          </cell>
          <cell r="CT85" t="str">
            <v>-</v>
          </cell>
          <cell r="CU85" t="str">
            <v>-</v>
          </cell>
          <cell r="CV85" t="str">
            <v>-</v>
          </cell>
          <cell r="CW85" t="str">
            <v>-</v>
          </cell>
          <cell r="CX85" t="str">
            <v>-</v>
          </cell>
          <cell r="CY85" t="str">
            <v>-</v>
          </cell>
          <cell r="CZ85" t="str">
            <v>-</v>
          </cell>
          <cell r="DA85" t="str">
            <v>-</v>
          </cell>
          <cell r="DB85" t="str">
            <v>-</v>
          </cell>
          <cell r="DC85" t="str">
            <v>-</v>
          </cell>
          <cell r="DD85" t="str">
            <v>-</v>
          </cell>
          <cell r="DE85" t="str">
            <v>-</v>
          </cell>
          <cell r="DF85" t="str">
            <v>-</v>
          </cell>
          <cell r="DG85" t="str">
            <v>-</v>
          </cell>
          <cell r="DH85" t="str">
            <v>-</v>
          </cell>
          <cell r="DI85" t="str">
            <v>-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 t="str">
            <v>-</v>
          </cell>
          <cell r="DX85" t="str">
            <v>-</v>
          </cell>
          <cell r="DY85" t="str">
            <v>-</v>
          </cell>
          <cell r="DZ85" t="str">
            <v>-</v>
          </cell>
          <cell r="EA85" t="str">
            <v>-</v>
          </cell>
          <cell r="EB85" t="str">
            <v>-</v>
          </cell>
          <cell r="EC85" t="str">
            <v>-</v>
          </cell>
          <cell r="ED85" t="str">
            <v>-</v>
          </cell>
          <cell r="EE85" t="str">
            <v>-</v>
          </cell>
          <cell r="EF85" t="str">
            <v>-</v>
          </cell>
          <cell r="EG85" t="str">
            <v>-</v>
          </cell>
        </row>
        <row r="86">
          <cell r="C86">
            <v>700000221</v>
          </cell>
          <cell r="D86" t="str">
            <v>SECTOR NUBES VERDES ANA CAROLINA</v>
          </cell>
          <cell r="E86">
            <v>2025</v>
          </cell>
          <cell r="F86">
            <v>202517</v>
          </cell>
          <cell r="G86">
            <v>1250</v>
          </cell>
          <cell r="H86">
            <v>1491</v>
          </cell>
          <cell r="I86">
            <v>464</v>
          </cell>
          <cell r="J86" t="str">
            <v>-</v>
          </cell>
          <cell r="K86">
            <v>-95</v>
          </cell>
          <cell r="L86">
            <v>9</v>
          </cell>
          <cell r="M86">
            <v>126</v>
          </cell>
          <cell r="N86">
            <v>805</v>
          </cell>
          <cell r="O86">
            <v>0</v>
          </cell>
          <cell r="P86" t="str">
            <v>-</v>
          </cell>
          <cell r="Q86">
            <v>2</v>
          </cell>
          <cell r="R86" t="str">
            <v>-</v>
          </cell>
          <cell r="S86">
            <v>3</v>
          </cell>
          <cell r="T86" t="str">
            <v>-</v>
          </cell>
          <cell r="U86">
            <v>124</v>
          </cell>
          <cell r="V86" t="str">
            <v>-</v>
          </cell>
          <cell r="W86">
            <v>0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109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48</v>
          </cell>
          <cell r="AH86" t="str">
            <v>-</v>
          </cell>
          <cell r="AI86" t="str">
            <v>-</v>
          </cell>
          <cell r="AJ86" t="str">
            <v>-</v>
          </cell>
          <cell r="AK86">
            <v>17</v>
          </cell>
          <cell r="AL86" t="str">
            <v>-</v>
          </cell>
          <cell r="AM86">
            <v>10.08</v>
          </cell>
          <cell r="AN86">
            <v>59.5</v>
          </cell>
          <cell r="AO86">
            <v>31</v>
          </cell>
          <cell r="AP86" t="str">
            <v>-</v>
          </cell>
          <cell r="AQ86">
            <v>43</v>
          </cell>
          <cell r="AR86" t="str">
            <v>-</v>
          </cell>
          <cell r="AS86">
            <v>0</v>
          </cell>
          <cell r="AT86" t="str">
            <v>-</v>
          </cell>
          <cell r="AU86">
            <v>19</v>
          </cell>
          <cell r="AV86" t="str">
            <v>-</v>
          </cell>
          <cell r="AW86">
            <v>16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112</v>
          </cell>
          <cell r="BB86">
            <v>671</v>
          </cell>
          <cell r="BC86">
            <v>8.9599999999999991</v>
          </cell>
          <cell r="BD86">
            <v>49.6</v>
          </cell>
          <cell r="BE86" t="str">
            <v>-</v>
          </cell>
          <cell r="BF86" t="str">
            <v>-</v>
          </cell>
          <cell r="BG86">
            <v>631765.72</v>
          </cell>
          <cell r="BH86">
            <v>482991</v>
          </cell>
          <cell r="BI86">
            <v>79602481.00999999</v>
          </cell>
          <cell r="BJ86">
            <v>388808137</v>
          </cell>
          <cell r="BK86">
            <v>78847730</v>
          </cell>
          <cell r="BL86" t="str">
            <v>-</v>
          </cell>
          <cell r="BM86">
            <v>754751.01</v>
          </cell>
          <cell r="BN86" t="str">
            <v>-</v>
          </cell>
          <cell r="BO86">
            <v>52952876.009999998</v>
          </cell>
          <cell r="BP86" t="str">
            <v>-</v>
          </cell>
          <cell r="BQ86">
            <v>754751.01</v>
          </cell>
          <cell r="BR86" t="str">
            <v>-</v>
          </cell>
          <cell r="BS86">
            <v>100</v>
          </cell>
          <cell r="BT86" t="str">
            <v>-</v>
          </cell>
          <cell r="BU86">
            <v>52198125</v>
          </cell>
          <cell r="BV86" t="str">
            <v>-</v>
          </cell>
          <cell r="BW86">
            <v>78</v>
          </cell>
          <cell r="BX86" t="str">
            <v>-</v>
          </cell>
          <cell r="BY86">
            <v>565</v>
          </cell>
          <cell r="BZ86" t="str">
            <v>-</v>
          </cell>
          <cell r="CA86">
            <v>24692314</v>
          </cell>
          <cell r="CB86" t="str">
            <v>-</v>
          </cell>
          <cell r="CC86">
            <v>516</v>
          </cell>
          <cell r="CD86" t="str">
            <v>-</v>
          </cell>
          <cell r="CE86">
            <v>345</v>
          </cell>
          <cell r="CF86" t="str">
            <v>-</v>
          </cell>
          <cell r="CG86">
            <v>0</v>
          </cell>
          <cell r="CH86" t="str">
            <v>-</v>
          </cell>
          <cell r="CI86">
            <v>110</v>
          </cell>
          <cell r="CJ86" t="str">
            <v>-</v>
          </cell>
          <cell r="CK86">
            <v>38</v>
          </cell>
          <cell r="CL86" t="str">
            <v>-</v>
          </cell>
          <cell r="CM86">
            <v>1957291</v>
          </cell>
          <cell r="CN86" t="str">
            <v>-</v>
          </cell>
          <cell r="CO86">
            <v>26649605</v>
          </cell>
          <cell r="CP86" t="str">
            <v>-</v>
          </cell>
          <cell r="CQ86">
            <v>0</v>
          </cell>
          <cell r="CR86" t="str">
            <v>-</v>
          </cell>
          <cell r="CS86">
            <v>-86</v>
          </cell>
          <cell r="CT86" t="str">
            <v>-</v>
          </cell>
          <cell r="CU86">
            <v>659</v>
          </cell>
          <cell r="CV86">
            <v>271</v>
          </cell>
          <cell r="CW86">
            <v>277</v>
          </cell>
          <cell r="CX86">
            <v>187</v>
          </cell>
          <cell r="CY86">
            <v>188</v>
          </cell>
          <cell r="CZ86">
            <v>107</v>
          </cell>
          <cell r="DA86">
            <v>103</v>
          </cell>
          <cell r="DB86">
            <v>67</v>
          </cell>
          <cell r="DC86">
            <v>133</v>
          </cell>
          <cell r="DD86">
            <v>102</v>
          </cell>
          <cell r="DE86">
            <v>88</v>
          </cell>
          <cell r="DF86">
            <v>78</v>
          </cell>
          <cell r="DG86">
            <v>324</v>
          </cell>
          <cell r="DH86">
            <v>247</v>
          </cell>
          <cell r="DI86">
            <v>2</v>
          </cell>
          <cell r="DJ86" t="str">
            <v>-</v>
          </cell>
          <cell r="DK86">
            <v>358</v>
          </cell>
          <cell r="DL86" t="str">
            <v>-</v>
          </cell>
          <cell r="DM86">
            <v>428</v>
          </cell>
          <cell r="DN86" t="str">
            <v>-</v>
          </cell>
          <cell r="DO86">
            <v>320</v>
          </cell>
          <cell r="DP86" t="str">
            <v>-</v>
          </cell>
          <cell r="DQ86">
            <v>0</v>
          </cell>
          <cell r="DR86" t="str">
            <v>-</v>
          </cell>
          <cell r="DS86">
            <v>106</v>
          </cell>
          <cell r="DT86" t="str">
            <v>-</v>
          </cell>
          <cell r="DU86">
            <v>38</v>
          </cell>
          <cell r="DV86" t="str">
            <v>-</v>
          </cell>
          <cell r="DW86">
            <v>0</v>
          </cell>
          <cell r="DX86" t="str">
            <v>-</v>
          </cell>
          <cell r="DY86">
            <v>4</v>
          </cell>
          <cell r="DZ86">
            <v>48</v>
          </cell>
          <cell r="EA86">
            <v>18</v>
          </cell>
          <cell r="EB86" t="str">
            <v>-</v>
          </cell>
          <cell r="EC86">
            <v>45</v>
          </cell>
          <cell r="ED86" t="str">
            <v>-</v>
          </cell>
          <cell r="EE86">
            <v>2</v>
          </cell>
          <cell r="EF86" t="str">
            <v>-</v>
          </cell>
          <cell r="EG86">
            <v>9</v>
          </cell>
        </row>
        <row r="87">
          <cell r="C87">
            <v>700000223</v>
          </cell>
          <cell r="D87" t="str">
            <v>SECTOR TINTINDEO GINA</v>
          </cell>
          <cell r="E87">
            <v>2025</v>
          </cell>
          <cell r="F87">
            <v>202517</v>
          </cell>
          <cell r="G87">
            <v>1510</v>
          </cell>
          <cell r="H87">
            <v>1700</v>
          </cell>
          <cell r="I87">
            <v>606</v>
          </cell>
          <cell r="J87" t="str">
            <v>-</v>
          </cell>
          <cell r="K87">
            <v>-90</v>
          </cell>
          <cell r="L87">
            <v>8</v>
          </cell>
          <cell r="M87">
            <v>297</v>
          </cell>
          <cell r="N87">
            <v>962</v>
          </cell>
          <cell r="O87">
            <v>0</v>
          </cell>
          <cell r="P87" t="str">
            <v>-</v>
          </cell>
          <cell r="Q87">
            <v>0</v>
          </cell>
          <cell r="R87" t="str">
            <v>-</v>
          </cell>
          <cell r="S87">
            <v>10</v>
          </cell>
          <cell r="T87" t="str">
            <v>-</v>
          </cell>
          <cell r="U87">
            <v>295</v>
          </cell>
          <cell r="V87" t="str">
            <v>-</v>
          </cell>
          <cell r="W87">
            <v>2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265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105</v>
          </cell>
          <cell r="AH87" t="str">
            <v>-</v>
          </cell>
          <cell r="AI87" t="str">
            <v>-</v>
          </cell>
          <cell r="AJ87" t="str">
            <v>-</v>
          </cell>
          <cell r="AK87">
            <v>32</v>
          </cell>
          <cell r="AL87" t="str">
            <v>-</v>
          </cell>
          <cell r="AM87">
            <v>19.668874172185429</v>
          </cell>
          <cell r="AN87">
            <v>59.9</v>
          </cell>
          <cell r="AO87">
            <v>73</v>
          </cell>
          <cell r="AP87" t="str">
            <v>-</v>
          </cell>
          <cell r="AQ87">
            <v>115</v>
          </cell>
          <cell r="AR87" t="str">
            <v>-</v>
          </cell>
          <cell r="AS87">
            <v>0</v>
          </cell>
          <cell r="AT87" t="str">
            <v>-</v>
          </cell>
          <cell r="AU87">
            <v>64</v>
          </cell>
          <cell r="AV87" t="str">
            <v>-</v>
          </cell>
          <cell r="AW87">
            <v>13</v>
          </cell>
          <cell r="AX87" t="str">
            <v>-</v>
          </cell>
          <cell r="AY87" t="str">
            <v>-</v>
          </cell>
          <cell r="AZ87" t="str">
            <v>-</v>
          </cell>
          <cell r="BA87">
            <v>277</v>
          </cell>
          <cell r="BB87">
            <v>848</v>
          </cell>
          <cell r="BC87">
            <v>18.344370860927153</v>
          </cell>
          <cell r="BD87">
            <v>52.8</v>
          </cell>
          <cell r="BE87" t="str">
            <v>-</v>
          </cell>
          <cell r="BF87" t="str">
            <v>-</v>
          </cell>
          <cell r="BG87">
            <v>557900.6</v>
          </cell>
          <cell r="BH87">
            <v>444164</v>
          </cell>
          <cell r="BI87">
            <v>165696478.00999999</v>
          </cell>
          <cell r="BJ87">
            <v>427285795</v>
          </cell>
          <cell r="BK87">
            <v>164379329</v>
          </cell>
          <cell r="BL87" t="str">
            <v>-</v>
          </cell>
          <cell r="BM87">
            <v>1317149.01</v>
          </cell>
          <cell r="BN87" t="str">
            <v>-</v>
          </cell>
          <cell r="BO87">
            <v>130522008.00999999</v>
          </cell>
          <cell r="BP87" t="str">
            <v>-</v>
          </cell>
          <cell r="BQ87">
            <v>1317149.01</v>
          </cell>
          <cell r="BR87" t="str">
            <v>-</v>
          </cell>
          <cell r="BS87">
            <v>275</v>
          </cell>
          <cell r="BT87" t="str">
            <v>-</v>
          </cell>
          <cell r="BU87">
            <v>129204859</v>
          </cell>
          <cell r="BV87" t="str">
            <v>-</v>
          </cell>
          <cell r="BW87">
            <v>200</v>
          </cell>
          <cell r="BX87" t="str">
            <v>-</v>
          </cell>
          <cell r="BY87">
            <v>470</v>
          </cell>
          <cell r="BZ87" t="str">
            <v>-</v>
          </cell>
          <cell r="CA87">
            <v>30587548</v>
          </cell>
          <cell r="CB87" t="str">
            <v>-</v>
          </cell>
          <cell r="CC87">
            <v>641</v>
          </cell>
          <cell r="CD87" t="str">
            <v>-</v>
          </cell>
          <cell r="CE87">
            <v>481</v>
          </cell>
          <cell r="CF87" t="str">
            <v>-</v>
          </cell>
          <cell r="CG87">
            <v>0</v>
          </cell>
          <cell r="CH87" t="str">
            <v>-</v>
          </cell>
          <cell r="CI87">
            <v>143</v>
          </cell>
          <cell r="CJ87" t="str">
            <v>-</v>
          </cell>
          <cell r="CK87">
            <v>18</v>
          </cell>
          <cell r="CL87" t="str">
            <v>-</v>
          </cell>
          <cell r="CM87">
            <v>4586922</v>
          </cell>
          <cell r="CN87" t="str">
            <v>-</v>
          </cell>
          <cell r="CO87">
            <v>35174470</v>
          </cell>
          <cell r="CP87" t="str">
            <v>-</v>
          </cell>
          <cell r="CQ87">
            <v>0</v>
          </cell>
          <cell r="CR87" t="str">
            <v>-</v>
          </cell>
          <cell r="CS87">
            <v>-34</v>
          </cell>
          <cell r="CT87" t="str">
            <v>-</v>
          </cell>
          <cell r="CU87">
            <v>812</v>
          </cell>
          <cell r="CV87">
            <v>341</v>
          </cell>
          <cell r="CW87">
            <v>257</v>
          </cell>
          <cell r="CX87">
            <v>189</v>
          </cell>
          <cell r="CY87">
            <v>144</v>
          </cell>
          <cell r="CZ87">
            <v>111</v>
          </cell>
          <cell r="DA87">
            <v>104</v>
          </cell>
          <cell r="DB87">
            <v>72</v>
          </cell>
          <cell r="DC87">
            <v>98</v>
          </cell>
          <cell r="DD87">
            <v>81</v>
          </cell>
          <cell r="DE87">
            <v>41</v>
          </cell>
          <cell r="DF87">
            <v>37</v>
          </cell>
          <cell r="DG87">
            <v>243</v>
          </cell>
          <cell r="DH87">
            <v>190</v>
          </cell>
          <cell r="DI87">
            <v>6</v>
          </cell>
          <cell r="DJ87" t="str">
            <v>-</v>
          </cell>
          <cell r="DK87">
            <v>350</v>
          </cell>
          <cell r="DL87" t="str">
            <v>-</v>
          </cell>
          <cell r="DM87">
            <v>554</v>
          </cell>
          <cell r="DN87" t="str">
            <v>-</v>
          </cell>
          <cell r="DO87">
            <v>448</v>
          </cell>
          <cell r="DP87" t="str">
            <v>-</v>
          </cell>
          <cell r="DQ87">
            <v>0</v>
          </cell>
          <cell r="DR87" t="str">
            <v>-</v>
          </cell>
          <cell r="DS87">
            <v>140</v>
          </cell>
          <cell r="DT87" t="str">
            <v>-</v>
          </cell>
          <cell r="DU87">
            <v>18</v>
          </cell>
          <cell r="DV87" t="str">
            <v>-</v>
          </cell>
          <cell r="DW87">
            <v>0</v>
          </cell>
          <cell r="DX87" t="str">
            <v>-</v>
          </cell>
          <cell r="DY87">
            <v>7</v>
          </cell>
          <cell r="DZ87">
            <v>48</v>
          </cell>
          <cell r="EA87">
            <v>14</v>
          </cell>
          <cell r="EB87" t="str">
            <v>-</v>
          </cell>
          <cell r="EC87">
            <v>35.897435897435898</v>
          </cell>
          <cell r="ED87" t="str">
            <v>-</v>
          </cell>
          <cell r="EE87">
            <v>1</v>
          </cell>
          <cell r="EF87" t="str">
            <v>-</v>
          </cell>
          <cell r="EG87">
            <v>13</v>
          </cell>
        </row>
        <row r="88">
          <cell r="C88">
            <v>700000224</v>
          </cell>
          <cell r="D88" t="str">
            <v>SECTOR FARALLONES PAOLA</v>
          </cell>
          <cell r="E88">
            <v>2025</v>
          </cell>
          <cell r="F88">
            <v>202517</v>
          </cell>
          <cell r="G88">
            <v>1694</v>
          </cell>
          <cell r="H88">
            <v>1928</v>
          </cell>
          <cell r="I88">
            <v>666</v>
          </cell>
          <cell r="J88" t="str">
            <v>-</v>
          </cell>
          <cell r="K88">
            <v>-98</v>
          </cell>
          <cell r="L88">
            <v>8</v>
          </cell>
          <cell r="M88">
            <v>224</v>
          </cell>
          <cell r="N88">
            <v>1079</v>
          </cell>
          <cell r="O88">
            <v>0</v>
          </cell>
          <cell r="P88" t="str">
            <v>-</v>
          </cell>
          <cell r="Q88">
            <v>4</v>
          </cell>
          <cell r="R88" t="str">
            <v>-</v>
          </cell>
          <cell r="S88">
            <v>9</v>
          </cell>
          <cell r="T88" t="str">
            <v>-</v>
          </cell>
          <cell r="U88">
            <v>219</v>
          </cell>
          <cell r="V88" t="str">
            <v>-</v>
          </cell>
          <cell r="W88">
            <v>1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200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70</v>
          </cell>
          <cell r="AH88" t="str">
            <v>-</v>
          </cell>
          <cell r="AI88" t="str">
            <v>-</v>
          </cell>
          <cell r="AJ88" t="str">
            <v>-</v>
          </cell>
          <cell r="AK88">
            <v>24</v>
          </cell>
          <cell r="AL88" t="str">
            <v>-</v>
          </cell>
          <cell r="AM88">
            <v>13.223140495867769</v>
          </cell>
          <cell r="AN88">
            <v>59.9</v>
          </cell>
          <cell r="AO88">
            <v>46</v>
          </cell>
          <cell r="AP88" t="str">
            <v>-</v>
          </cell>
          <cell r="AQ88">
            <v>82</v>
          </cell>
          <cell r="AR88" t="str">
            <v>-</v>
          </cell>
          <cell r="AS88">
            <v>0</v>
          </cell>
          <cell r="AT88" t="str">
            <v>-</v>
          </cell>
          <cell r="AU88">
            <v>66</v>
          </cell>
          <cell r="AV88" t="str">
            <v>-</v>
          </cell>
          <cell r="AW88">
            <v>6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209</v>
          </cell>
          <cell r="BB88">
            <v>982</v>
          </cell>
          <cell r="BC88">
            <v>12.337662337662337</v>
          </cell>
          <cell r="BD88">
            <v>54.5</v>
          </cell>
          <cell r="BE88" t="str">
            <v>-</v>
          </cell>
          <cell r="BF88" t="str">
            <v>-</v>
          </cell>
          <cell r="BG88">
            <v>547010.48</v>
          </cell>
          <cell r="BH88">
            <v>447214</v>
          </cell>
          <cell r="BI88">
            <v>122530346.5</v>
          </cell>
          <cell r="BJ88">
            <v>482543909</v>
          </cell>
          <cell r="BK88">
            <v>120873485</v>
          </cell>
          <cell r="BL88" t="str">
            <v>-</v>
          </cell>
          <cell r="BM88">
            <v>1656861.5</v>
          </cell>
          <cell r="BN88" t="str">
            <v>-</v>
          </cell>
          <cell r="BO88">
            <v>99832721.5</v>
          </cell>
          <cell r="BP88" t="str">
            <v>-</v>
          </cell>
          <cell r="BQ88">
            <v>1656861.5</v>
          </cell>
          <cell r="BR88" t="str">
            <v>-</v>
          </cell>
          <cell r="BS88">
            <v>209</v>
          </cell>
          <cell r="BT88" t="str">
            <v>-</v>
          </cell>
          <cell r="BU88">
            <v>98175860</v>
          </cell>
          <cell r="BV88" t="str">
            <v>-</v>
          </cell>
          <cell r="BW88">
            <v>141</v>
          </cell>
          <cell r="BX88" t="str">
            <v>-</v>
          </cell>
          <cell r="BY88">
            <v>525</v>
          </cell>
          <cell r="BZ88" t="str">
            <v>-</v>
          </cell>
          <cell r="CA88">
            <v>20118078</v>
          </cell>
          <cell r="CB88" t="str">
            <v>-</v>
          </cell>
          <cell r="CC88">
            <v>677</v>
          </cell>
          <cell r="CD88" t="str">
            <v>-</v>
          </cell>
          <cell r="CE88">
            <v>517</v>
          </cell>
          <cell r="CF88" t="str">
            <v>-</v>
          </cell>
          <cell r="CG88">
            <v>0</v>
          </cell>
          <cell r="CH88" t="str">
            <v>-</v>
          </cell>
          <cell r="CI88">
            <v>164</v>
          </cell>
          <cell r="CJ88" t="str">
            <v>-</v>
          </cell>
          <cell r="CK88">
            <v>15</v>
          </cell>
          <cell r="CL88" t="str">
            <v>-</v>
          </cell>
          <cell r="CM88">
            <v>2579547</v>
          </cell>
          <cell r="CN88" t="str">
            <v>-</v>
          </cell>
          <cell r="CO88">
            <v>22697625</v>
          </cell>
          <cell r="CP88" t="str">
            <v>-</v>
          </cell>
          <cell r="CQ88">
            <v>0</v>
          </cell>
          <cell r="CR88" t="str">
            <v>-</v>
          </cell>
          <cell r="CS88">
            <v>-48</v>
          </cell>
          <cell r="CT88" t="str">
            <v>-</v>
          </cell>
          <cell r="CU88">
            <v>972</v>
          </cell>
          <cell r="CV88">
            <v>370</v>
          </cell>
          <cell r="CW88">
            <v>320</v>
          </cell>
          <cell r="CX88">
            <v>210</v>
          </cell>
          <cell r="CY88">
            <v>178</v>
          </cell>
          <cell r="CZ88">
            <v>118</v>
          </cell>
          <cell r="DA88">
            <v>102</v>
          </cell>
          <cell r="DB88">
            <v>75</v>
          </cell>
          <cell r="DC88">
            <v>53</v>
          </cell>
          <cell r="DD88">
            <v>45</v>
          </cell>
          <cell r="DE88">
            <v>49</v>
          </cell>
          <cell r="DF88">
            <v>43</v>
          </cell>
          <cell r="DG88">
            <v>204</v>
          </cell>
          <cell r="DH88">
            <v>163</v>
          </cell>
          <cell r="DI88">
            <v>1</v>
          </cell>
          <cell r="DJ88" t="str">
            <v>-</v>
          </cell>
          <cell r="DK88">
            <v>413</v>
          </cell>
          <cell r="DL88" t="str">
            <v>-</v>
          </cell>
          <cell r="DM88">
            <v>615</v>
          </cell>
          <cell r="DN88" t="str">
            <v>-</v>
          </cell>
          <cell r="DO88">
            <v>497</v>
          </cell>
          <cell r="DP88" t="str">
            <v>-</v>
          </cell>
          <cell r="DQ88">
            <v>0</v>
          </cell>
          <cell r="DR88" t="str">
            <v>-</v>
          </cell>
          <cell r="DS88">
            <v>154</v>
          </cell>
          <cell r="DT88" t="str">
            <v>-</v>
          </cell>
          <cell r="DU88">
            <v>15</v>
          </cell>
          <cell r="DV88" t="str">
            <v>-</v>
          </cell>
          <cell r="DW88">
            <v>0</v>
          </cell>
          <cell r="DX88" t="str">
            <v>-</v>
          </cell>
          <cell r="DY88">
            <v>1</v>
          </cell>
          <cell r="DZ88">
            <v>41</v>
          </cell>
          <cell r="EA88">
            <v>20</v>
          </cell>
          <cell r="EB88" t="str">
            <v>-</v>
          </cell>
          <cell r="EC88">
            <v>50</v>
          </cell>
          <cell r="ED88" t="str">
            <v>-</v>
          </cell>
          <cell r="EE88">
            <v>0</v>
          </cell>
          <cell r="EF88" t="str">
            <v>-</v>
          </cell>
          <cell r="EG88">
            <v>14</v>
          </cell>
        </row>
        <row r="89">
          <cell r="C89">
            <v>700000225</v>
          </cell>
          <cell r="D89" t="str">
            <v>SECTOR EMOCIÓN GLORIA</v>
          </cell>
          <cell r="E89">
            <v>2025</v>
          </cell>
          <cell r="F89">
            <v>202517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  <cell r="BC89" t="str">
            <v>-</v>
          </cell>
          <cell r="BD89" t="str">
            <v>-</v>
          </cell>
          <cell r="BE89" t="str">
            <v>-</v>
          </cell>
          <cell r="BF89" t="str">
            <v>-</v>
          </cell>
          <cell r="BG89" t="str">
            <v>-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 t="str">
            <v>-</v>
          </cell>
          <cell r="BM89" t="str">
            <v>-</v>
          </cell>
          <cell r="BN89" t="str">
            <v>-</v>
          </cell>
          <cell r="BO89" t="str">
            <v>-</v>
          </cell>
          <cell r="BP89" t="str">
            <v>-</v>
          </cell>
          <cell r="BQ89" t="str">
            <v>-</v>
          </cell>
          <cell r="BR89" t="str">
            <v>-</v>
          </cell>
          <cell r="BS89" t="str">
            <v>-</v>
          </cell>
          <cell r="BT89" t="str">
            <v>-</v>
          </cell>
          <cell r="BU89" t="str">
            <v>-</v>
          </cell>
          <cell r="BV89" t="str">
            <v>-</v>
          </cell>
          <cell r="BW89" t="str">
            <v>-</v>
          </cell>
          <cell r="BX89" t="str">
            <v>-</v>
          </cell>
          <cell r="BY89" t="str">
            <v>-</v>
          </cell>
          <cell r="BZ89" t="str">
            <v>-</v>
          </cell>
          <cell r="CA89" t="str">
            <v>-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 t="str">
            <v>-</v>
          </cell>
          <cell r="CN89" t="str">
            <v>-</v>
          </cell>
          <cell r="CO89" t="str">
            <v>-</v>
          </cell>
          <cell r="CP89" t="str">
            <v>-</v>
          </cell>
          <cell r="CQ89" t="str">
            <v>-</v>
          </cell>
          <cell r="CR89" t="str">
            <v>-</v>
          </cell>
          <cell r="CS89" t="str">
            <v>-</v>
          </cell>
          <cell r="CT89" t="str">
            <v>-</v>
          </cell>
          <cell r="CU89" t="str">
            <v>-</v>
          </cell>
          <cell r="CV89" t="str">
            <v>-</v>
          </cell>
          <cell r="CW89" t="str">
            <v>-</v>
          </cell>
          <cell r="CX89" t="str">
            <v>-</v>
          </cell>
          <cell r="CY89" t="str">
            <v>-</v>
          </cell>
          <cell r="CZ89" t="str">
            <v>-</v>
          </cell>
          <cell r="DA89" t="str">
            <v>-</v>
          </cell>
          <cell r="DB89" t="str">
            <v>-</v>
          </cell>
          <cell r="DC89" t="str">
            <v>-</v>
          </cell>
          <cell r="DD89" t="str">
            <v>-</v>
          </cell>
          <cell r="DE89" t="str">
            <v>-</v>
          </cell>
          <cell r="DF89" t="str">
            <v>-</v>
          </cell>
          <cell r="DG89" t="str">
            <v>-</v>
          </cell>
          <cell r="DH89" t="str">
            <v>-</v>
          </cell>
          <cell r="DI89" t="str">
            <v>-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 t="str">
            <v>-</v>
          </cell>
          <cell r="DX89" t="str">
            <v>-</v>
          </cell>
          <cell r="DY89" t="str">
            <v>-</v>
          </cell>
          <cell r="DZ89" t="str">
            <v>-</v>
          </cell>
          <cell r="EA89" t="str">
            <v>-</v>
          </cell>
          <cell r="EB89" t="str">
            <v>-</v>
          </cell>
          <cell r="EC89" t="str">
            <v>-</v>
          </cell>
          <cell r="ED89" t="str">
            <v>-</v>
          </cell>
          <cell r="EE89" t="str">
            <v>-</v>
          </cell>
          <cell r="EF89" t="str">
            <v>-</v>
          </cell>
          <cell r="EG89" t="str">
            <v>-</v>
          </cell>
        </row>
        <row r="90">
          <cell r="C90">
            <v>700000229</v>
          </cell>
          <cell r="D90" t="str">
            <v>SECTOR CASIA CAROLINA</v>
          </cell>
          <cell r="E90">
            <v>2025</v>
          </cell>
          <cell r="F90">
            <v>202517</v>
          </cell>
          <cell r="G90">
            <v>1</v>
          </cell>
          <cell r="H90" t="str">
            <v>-</v>
          </cell>
          <cell r="I90">
            <v>0</v>
          </cell>
          <cell r="J90" t="str">
            <v>-</v>
          </cell>
          <cell r="K90">
            <v>1</v>
          </cell>
          <cell r="L90" t="str">
            <v>-</v>
          </cell>
          <cell r="M90">
            <v>1</v>
          </cell>
          <cell r="N90" t="str">
            <v>-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0</v>
          </cell>
          <cell r="T90" t="str">
            <v>-</v>
          </cell>
          <cell r="U90">
            <v>1</v>
          </cell>
          <cell r="V90" t="str">
            <v>-</v>
          </cell>
          <cell r="W90">
            <v>0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0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1</v>
          </cell>
          <cell r="AH90" t="str">
            <v>-</v>
          </cell>
          <cell r="AI90" t="str">
            <v>-</v>
          </cell>
          <cell r="AJ90" t="str">
            <v>-</v>
          </cell>
          <cell r="AK90">
            <v>1</v>
          </cell>
          <cell r="AL90" t="str">
            <v>-</v>
          </cell>
          <cell r="AM90">
            <v>100</v>
          </cell>
          <cell r="AN90" t="str">
            <v>-</v>
          </cell>
          <cell r="AO90">
            <v>0</v>
          </cell>
          <cell r="AP90" t="str">
            <v>-</v>
          </cell>
          <cell r="AQ90">
            <v>0</v>
          </cell>
          <cell r="AR90" t="str">
            <v>-</v>
          </cell>
          <cell r="AS90">
            <v>0</v>
          </cell>
          <cell r="AT90" t="str">
            <v>-</v>
          </cell>
          <cell r="AU90">
            <v>0</v>
          </cell>
          <cell r="AV90" t="str">
            <v>-</v>
          </cell>
          <cell r="AW90">
            <v>0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0</v>
          </cell>
          <cell r="BB90" t="str">
            <v>-</v>
          </cell>
          <cell r="BC90">
            <v>0</v>
          </cell>
          <cell r="BD90" t="str">
            <v>-</v>
          </cell>
          <cell r="BE90" t="str">
            <v>-</v>
          </cell>
          <cell r="BF90" t="str">
            <v>-</v>
          </cell>
          <cell r="BG90">
            <v>300945</v>
          </cell>
          <cell r="BH90" t="str">
            <v>-</v>
          </cell>
          <cell r="BI90">
            <v>300945</v>
          </cell>
          <cell r="BJ90" t="str">
            <v>-</v>
          </cell>
          <cell r="BK90">
            <v>300945</v>
          </cell>
          <cell r="BL90" t="str">
            <v>-</v>
          </cell>
          <cell r="BM90">
            <v>0</v>
          </cell>
          <cell r="BN90" t="str">
            <v>-</v>
          </cell>
          <cell r="BO90">
            <v>0</v>
          </cell>
          <cell r="BP90" t="str">
            <v>-</v>
          </cell>
          <cell r="BQ90">
            <v>0</v>
          </cell>
          <cell r="BR90" t="str">
            <v>-</v>
          </cell>
          <cell r="BS90">
            <v>0</v>
          </cell>
          <cell r="BT90" t="str">
            <v>-</v>
          </cell>
          <cell r="BU90">
            <v>0</v>
          </cell>
          <cell r="BV90" t="str">
            <v>-</v>
          </cell>
          <cell r="BW90">
            <v>1</v>
          </cell>
          <cell r="BX90" t="str">
            <v>-</v>
          </cell>
          <cell r="BY90">
            <v>1</v>
          </cell>
          <cell r="BZ90" t="str">
            <v>-</v>
          </cell>
          <cell r="CA90">
            <v>237620</v>
          </cell>
          <cell r="CB90" t="str">
            <v>-</v>
          </cell>
          <cell r="CC90">
            <v>0</v>
          </cell>
          <cell r="CD90" t="str">
            <v>-</v>
          </cell>
          <cell r="CE90">
            <v>0</v>
          </cell>
          <cell r="CF90" t="str">
            <v>-</v>
          </cell>
          <cell r="CG90">
            <v>0</v>
          </cell>
          <cell r="CH90" t="str">
            <v>-</v>
          </cell>
          <cell r="CI90">
            <v>0</v>
          </cell>
          <cell r="CJ90" t="str">
            <v>-</v>
          </cell>
          <cell r="CK90">
            <v>0</v>
          </cell>
          <cell r="CL90" t="str">
            <v>-</v>
          </cell>
          <cell r="CM90">
            <v>63325</v>
          </cell>
          <cell r="CN90" t="str">
            <v>-</v>
          </cell>
          <cell r="CO90">
            <v>300945</v>
          </cell>
          <cell r="CP90" t="str">
            <v>-</v>
          </cell>
          <cell r="CQ90">
            <v>0</v>
          </cell>
          <cell r="CR90" t="str">
            <v>-</v>
          </cell>
          <cell r="CS90">
            <v>1</v>
          </cell>
          <cell r="CT90" t="str">
            <v>-</v>
          </cell>
          <cell r="CU90">
            <v>0</v>
          </cell>
          <cell r="CV90" t="str">
            <v>-</v>
          </cell>
          <cell r="CW90">
            <v>0</v>
          </cell>
          <cell r="CX90" t="str">
            <v>-</v>
          </cell>
          <cell r="CY90">
            <v>0</v>
          </cell>
          <cell r="CZ90" t="str">
            <v>-</v>
          </cell>
          <cell r="DA90">
            <v>0</v>
          </cell>
          <cell r="DB90" t="str">
            <v>-</v>
          </cell>
          <cell r="DC90">
            <v>0</v>
          </cell>
          <cell r="DD90" t="str">
            <v>-</v>
          </cell>
          <cell r="DE90">
            <v>0</v>
          </cell>
          <cell r="DF90" t="str">
            <v>-</v>
          </cell>
          <cell r="DG90">
            <v>0</v>
          </cell>
          <cell r="DH90" t="str">
            <v>-</v>
          </cell>
          <cell r="DI90">
            <v>1</v>
          </cell>
          <cell r="DJ90" t="str">
            <v>-</v>
          </cell>
          <cell r="DK90">
            <v>1</v>
          </cell>
          <cell r="DL90" t="str">
            <v>-</v>
          </cell>
          <cell r="DM90">
            <v>0</v>
          </cell>
          <cell r="DN90" t="str">
            <v>-</v>
          </cell>
          <cell r="DO90">
            <v>0</v>
          </cell>
          <cell r="DP90" t="str">
            <v>-</v>
          </cell>
          <cell r="DQ90">
            <v>0</v>
          </cell>
          <cell r="DR90" t="str">
            <v>-</v>
          </cell>
          <cell r="DS90">
            <v>0</v>
          </cell>
          <cell r="DT90" t="str">
            <v>-</v>
          </cell>
          <cell r="DU90">
            <v>0</v>
          </cell>
          <cell r="DV90" t="str">
            <v>-</v>
          </cell>
          <cell r="DW90">
            <v>0</v>
          </cell>
          <cell r="DX90" t="str">
            <v>-</v>
          </cell>
          <cell r="DY90">
            <v>1</v>
          </cell>
          <cell r="DZ90" t="str">
            <v>-</v>
          </cell>
          <cell r="EA90">
            <v>0</v>
          </cell>
          <cell r="EB90" t="str">
            <v>-</v>
          </cell>
          <cell r="EC90">
            <v>0</v>
          </cell>
          <cell r="ED90" t="str">
            <v>-</v>
          </cell>
          <cell r="EE90">
            <v>0</v>
          </cell>
          <cell r="EF90" t="str">
            <v>-</v>
          </cell>
          <cell r="EG90">
            <v>0</v>
          </cell>
        </row>
        <row r="91">
          <cell r="C91">
            <v>700000232</v>
          </cell>
          <cell r="D91" t="str">
            <v>SECTOR EXPRESIÓN NAYIBE</v>
          </cell>
          <cell r="E91">
            <v>2025</v>
          </cell>
          <cell r="F91">
            <v>202517</v>
          </cell>
          <cell r="G91">
            <v>1310</v>
          </cell>
          <cell r="H91">
            <v>1390</v>
          </cell>
          <cell r="I91">
            <v>471</v>
          </cell>
          <cell r="J91" t="str">
            <v>-</v>
          </cell>
          <cell r="K91">
            <v>-21</v>
          </cell>
          <cell r="L91">
            <v>9</v>
          </cell>
          <cell r="M91">
            <v>637</v>
          </cell>
          <cell r="N91">
            <v>795</v>
          </cell>
          <cell r="O91">
            <v>0</v>
          </cell>
          <cell r="P91" t="str">
            <v>-</v>
          </cell>
          <cell r="Q91">
            <v>3</v>
          </cell>
          <cell r="R91" t="str">
            <v>-</v>
          </cell>
          <cell r="S91">
            <v>14</v>
          </cell>
          <cell r="T91" t="str">
            <v>-</v>
          </cell>
          <cell r="U91">
            <v>630</v>
          </cell>
          <cell r="V91" t="str">
            <v>-</v>
          </cell>
          <cell r="W91">
            <v>4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525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314</v>
          </cell>
          <cell r="AH91" t="str">
            <v>-</v>
          </cell>
          <cell r="AI91" t="str">
            <v>-</v>
          </cell>
          <cell r="AJ91" t="str">
            <v>-</v>
          </cell>
          <cell r="AK91">
            <v>112</v>
          </cell>
          <cell r="AL91" t="str">
            <v>-</v>
          </cell>
          <cell r="AM91">
            <v>48.625954198473281</v>
          </cell>
          <cell r="AN91">
            <v>59.2</v>
          </cell>
          <cell r="AO91">
            <v>202</v>
          </cell>
          <cell r="AP91" t="str">
            <v>-</v>
          </cell>
          <cell r="AQ91">
            <v>206</v>
          </cell>
          <cell r="AR91" t="str">
            <v>-</v>
          </cell>
          <cell r="AS91">
            <v>0</v>
          </cell>
          <cell r="AT91" t="str">
            <v>-</v>
          </cell>
          <cell r="AU91">
            <v>99</v>
          </cell>
          <cell r="AV91" t="str">
            <v>-</v>
          </cell>
          <cell r="AW91">
            <v>18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566</v>
          </cell>
          <cell r="BB91">
            <v>676</v>
          </cell>
          <cell r="BC91">
            <v>43.206106870229007</v>
          </cell>
          <cell r="BD91">
            <v>50.4</v>
          </cell>
          <cell r="BE91" t="str">
            <v>-</v>
          </cell>
          <cell r="BF91" t="str">
            <v>-</v>
          </cell>
          <cell r="BG91">
            <v>562717.36</v>
          </cell>
          <cell r="BH91">
            <v>494969</v>
          </cell>
          <cell r="BI91">
            <v>358450957.84000003</v>
          </cell>
          <cell r="BJ91">
            <v>393500675</v>
          </cell>
          <cell r="BK91">
            <v>355455821</v>
          </cell>
          <cell r="BL91" t="str">
            <v>-</v>
          </cell>
          <cell r="BM91">
            <v>2995136.84</v>
          </cell>
          <cell r="BN91" t="str">
            <v>-</v>
          </cell>
          <cell r="BO91">
            <v>257952666.84</v>
          </cell>
          <cell r="BP91" t="str">
            <v>-</v>
          </cell>
          <cell r="BQ91">
            <v>2995136.84</v>
          </cell>
          <cell r="BR91" t="str">
            <v>-</v>
          </cell>
          <cell r="BS91">
            <v>605</v>
          </cell>
          <cell r="BT91" t="str">
            <v>-</v>
          </cell>
          <cell r="BU91">
            <v>254957530</v>
          </cell>
          <cell r="BV91" t="str">
            <v>-</v>
          </cell>
          <cell r="BW91">
            <v>423</v>
          </cell>
          <cell r="BX91" t="str">
            <v>-</v>
          </cell>
          <cell r="BY91">
            <v>513</v>
          </cell>
          <cell r="BZ91" t="str">
            <v>-</v>
          </cell>
          <cell r="CA91">
            <v>89216358</v>
          </cell>
          <cell r="CB91" t="str">
            <v>-</v>
          </cell>
          <cell r="CC91">
            <v>542</v>
          </cell>
          <cell r="CD91" t="str">
            <v>-</v>
          </cell>
          <cell r="CE91">
            <v>351</v>
          </cell>
          <cell r="CF91" t="str">
            <v>-</v>
          </cell>
          <cell r="CG91">
            <v>0</v>
          </cell>
          <cell r="CH91" t="str">
            <v>-</v>
          </cell>
          <cell r="CI91">
            <v>118</v>
          </cell>
          <cell r="CJ91" t="str">
            <v>-</v>
          </cell>
          <cell r="CK91">
            <v>22</v>
          </cell>
          <cell r="CL91" t="str">
            <v>-</v>
          </cell>
          <cell r="CM91">
            <v>11281933</v>
          </cell>
          <cell r="CN91" t="str">
            <v>-</v>
          </cell>
          <cell r="CO91">
            <v>100498291</v>
          </cell>
          <cell r="CP91" t="str">
            <v>-</v>
          </cell>
          <cell r="CQ91">
            <v>0</v>
          </cell>
          <cell r="CR91" t="str">
            <v>-</v>
          </cell>
          <cell r="CS91">
            <v>-43</v>
          </cell>
          <cell r="CT91" t="str">
            <v>-</v>
          </cell>
          <cell r="CU91">
            <v>289</v>
          </cell>
          <cell r="CV91">
            <v>233</v>
          </cell>
          <cell r="CW91">
            <v>228</v>
          </cell>
          <cell r="CX91">
            <v>206</v>
          </cell>
          <cell r="CY91">
            <v>156</v>
          </cell>
          <cell r="CZ91">
            <v>126</v>
          </cell>
          <cell r="DA91">
            <v>70</v>
          </cell>
          <cell r="DB91">
            <v>66</v>
          </cell>
          <cell r="DC91">
            <v>95</v>
          </cell>
          <cell r="DD91">
            <v>85</v>
          </cell>
          <cell r="DE91">
            <v>71</v>
          </cell>
          <cell r="DF91">
            <v>69</v>
          </cell>
          <cell r="DG91">
            <v>236</v>
          </cell>
          <cell r="DH91">
            <v>220</v>
          </cell>
          <cell r="DI91">
            <v>23</v>
          </cell>
          <cell r="DJ91" t="str">
            <v>-</v>
          </cell>
          <cell r="DK91">
            <v>366</v>
          </cell>
          <cell r="DL91" t="str">
            <v>-</v>
          </cell>
          <cell r="DM91">
            <v>473</v>
          </cell>
          <cell r="DN91" t="str">
            <v>-</v>
          </cell>
          <cell r="DO91">
            <v>333</v>
          </cell>
          <cell r="DP91" t="str">
            <v>-</v>
          </cell>
          <cell r="DQ91">
            <v>0</v>
          </cell>
          <cell r="DR91" t="str">
            <v>-</v>
          </cell>
          <cell r="DS91">
            <v>117</v>
          </cell>
          <cell r="DT91" t="str">
            <v>-</v>
          </cell>
          <cell r="DU91">
            <v>21</v>
          </cell>
          <cell r="DV91" t="str">
            <v>-</v>
          </cell>
          <cell r="DW91">
            <v>0</v>
          </cell>
          <cell r="DX91" t="str">
            <v>-</v>
          </cell>
          <cell r="DY91">
            <v>29</v>
          </cell>
          <cell r="DZ91">
            <v>61</v>
          </cell>
          <cell r="EA91">
            <v>27</v>
          </cell>
          <cell r="EB91" t="str">
            <v>-</v>
          </cell>
          <cell r="EC91">
            <v>42.1875</v>
          </cell>
          <cell r="ED91" t="str">
            <v>-</v>
          </cell>
          <cell r="EE91">
            <v>6</v>
          </cell>
          <cell r="EF91" t="str">
            <v>-</v>
          </cell>
          <cell r="EG91">
            <v>42</v>
          </cell>
        </row>
        <row r="92">
          <cell r="C92">
            <v>700000235</v>
          </cell>
          <cell r="D92" t="str">
            <v>SECTOR ISLA EVELIN</v>
          </cell>
          <cell r="E92">
            <v>2025</v>
          </cell>
          <cell r="F92">
            <v>202517</v>
          </cell>
          <cell r="G92">
            <v>876</v>
          </cell>
          <cell r="H92">
            <v>918</v>
          </cell>
          <cell r="I92">
            <v>315</v>
          </cell>
          <cell r="J92" t="str">
            <v>-</v>
          </cell>
          <cell r="K92">
            <v>-10</v>
          </cell>
          <cell r="L92">
            <v>1</v>
          </cell>
          <cell r="M92">
            <v>423</v>
          </cell>
          <cell r="N92">
            <v>461</v>
          </cell>
          <cell r="O92">
            <v>0</v>
          </cell>
          <cell r="P92" t="str">
            <v>-</v>
          </cell>
          <cell r="Q92">
            <v>0</v>
          </cell>
          <cell r="R92" t="str">
            <v>-</v>
          </cell>
          <cell r="S92">
            <v>2</v>
          </cell>
          <cell r="T92" t="str">
            <v>-</v>
          </cell>
          <cell r="U92">
            <v>422</v>
          </cell>
          <cell r="V92" t="str">
            <v>-</v>
          </cell>
          <cell r="W92">
            <v>1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329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226</v>
          </cell>
          <cell r="AH92" t="str">
            <v>-</v>
          </cell>
          <cell r="AI92" t="str">
            <v>-</v>
          </cell>
          <cell r="AJ92" t="str">
            <v>-</v>
          </cell>
          <cell r="AK92">
            <v>94</v>
          </cell>
          <cell r="AL92" t="str">
            <v>-</v>
          </cell>
          <cell r="AM92">
            <v>48.287671232876711</v>
          </cell>
          <cell r="AN92">
            <v>52</v>
          </cell>
          <cell r="AO92">
            <v>132</v>
          </cell>
          <cell r="AP92" t="str">
            <v>-</v>
          </cell>
          <cell r="AQ92">
            <v>129</v>
          </cell>
          <cell r="AR92" t="str">
            <v>-</v>
          </cell>
          <cell r="AS92">
            <v>0</v>
          </cell>
          <cell r="AT92" t="str">
            <v>-</v>
          </cell>
          <cell r="AU92">
            <v>62</v>
          </cell>
          <cell r="AV92" t="str">
            <v>-</v>
          </cell>
          <cell r="AW92">
            <v>6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359</v>
          </cell>
          <cell r="BB92">
            <v>401</v>
          </cell>
          <cell r="BC92">
            <v>40.981735159817347</v>
          </cell>
          <cell r="BD92">
            <v>45.2</v>
          </cell>
          <cell r="BE92" t="str">
            <v>-</v>
          </cell>
          <cell r="BF92" t="str">
            <v>-</v>
          </cell>
          <cell r="BG92">
            <v>462995.47</v>
          </cell>
          <cell r="BH92">
            <v>437512</v>
          </cell>
          <cell r="BI92">
            <v>195847084</v>
          </cell>
          <cell r="BJ92">
            <v>201693015</v>
          </cell>
          <cell r="BK92">
            <v>195692704</v>
          </cell>
          <cell r="BL92" t="str">
            <v>-</v>
          </cell>
          <cell r="BM92">
            <v>154380</v>
          </cell>
          <cell r="BN92" t="str">
            <v>-</v>
          </cell>
          <cell r="BO92">
            <v>143447098</v>
          </cell>
          <cell r="BP92" t="str">
            <v>-</v>
          </cell>
          <cell r="BQ92">
            <v>154380</v>
          </cell>
          <cell r="BR92" t="str">
            <v>-</v>
          </cell>
          <cell r="BS92">
            <v>399</v>
          </cell>
          <cell r="BT92" t="str">
            <v>-</v>
          </cell>
          <cell r="BU92">
            <v>143292718</v>
          </cell>
          <cell r="BV92" t="str">
            <v>-</v>
          </cell>
          <cell r="BW92">
            <v>302</v>
          </cell>
          <cell r="BX92" t="str">
            <v>-</v>
          </cell>
          <cell r="BY92">
            <v>288</v>
          </cell>
          <cell r="BZ92" t="str">
            <v>-</v>
          </cell>
          <cell r="CA92">
            <v>39634219</v>
          </cell>
          <cell r="CB92" t="str">
            <v>-</v>
          </cell>
          <cell r="CC92">
            <v>371</v>
          </cell>
          <cell r="CD92" t="str">
            <v>-</v>
          </cell>
          <cell r="CE92">
            <v>246</v>
          </cell>
          <cell r="CF92" t="str">
            <v>-</v>
          </cell>
          <cell r="CG92">
            <v>0</v>
          </cell>
          <cell r="CH92" t="str">
            <v>-</v>
          </cell>
          <cell r="CI92">
            <v>73</v>
          </cell>
          <cell r="CJ92" t="str">
            <v>-</v>
          </cell>
          <cell r="CK92">
            <v>8</v>
          </cell>
          <cell r="CL92" t="str">
            <v>-</v>
          </cell>
          <cell r="CM92">
            <v>12765767</v>
          </cell>
          <cell r="CN92" t="str">
            <v>-</v>
          </cell>
          <cell r="CO92">
            <v>52399986</v>
          </cell>
          <cell r="CP92" t="str">
            <v>-</v>
          </cell>
          <cell r="CQ92">
            <v>0</v>
          </cell>
          <cell r="CR92" t="str">
            <v>-</v>
          </cell>
          <cell r="CS92">
            <v>-2</v>
          </cell>
          <cell r="CT92" t="str">
            <v>-</v>
          </cell>
          <cell r="CU92">
            <v>265</v>
          </cell>
          <cell r="CV92">
            <v>221</v>
          </cell>
          <cell r="CW92">
            <v>105</v>
          </cell>
          <cell r="CX92">
            <v>109</v>
          </cell>
          <cell r="CY92">
            <v>83</v>
          </cell>
          <cell r="CZ92">
            <v>81</v>
          </cell>
          <cell r="DA92">
            <v>51</v>
          </cell>
          <cell r="DB92">
            <v>46</v>
          </cell>
          <cell r="DC92">
            <v>33</v>
          </cell>
          <cell r="DD92">
            <v>32</v>
          </cell>
          <cell r="DE92">
            <v>26</v>
          </cell>
          <cell r="DF92">
            <v>29</v>
          </cell>
          <cell r="DG92">
            <v>110</v>
          </cell>
          <cell r="DH92">
            <v>107</v>
          </cell>
          <cell r="DI92">
            <v>17</v>
          </cell>
          <cell r="DJ92" t="str">
            <v>-</v>
          </cell>
          <cell r="DK92">
            <v>228</v>
          </cell>
          <cell r="DL92" t="str">
            <v>-</v>
          </cell>
          <cell r="DM92">
            <v>333</v>
          </cell>
          <cell r="DN92" t="str">
            <v>-</v>
          </cell>
          <cell r="DO92">
            <v>234</v>
          </cell>
          <cell r="DP92" t="str">
            <v>-</v>
          </cell>
          <cell r="DQ92">
            <v>0</v>
          </cell>
          <cell r="DR92" t="str">
            <v>-</v>
          </cell>
          <cell r="DS92">
            <v>73</v>
          </cell>
          <cell r="DT92" t="str">
            <v>-</v>
          </cell>
          <cell r="DU92">
            <v>8</v>
          </cell>
          <cell r="DV92" t="str">
            <v>-</v>
          </cell>
          <cell r="DW92">
            <v>0</v>
          </cell>
          <cell r="DX92" t="str">
            <v>-</v>
          </cell>
          <cell r="DY92">
            <v>24</v>
          </cell>
          <cell r="DZ92">
            <v>18</v>
          </cell>
          <cell r="EA92">
            <v>8</v>
          </cell>
          <cell r="EB92" t="str">
            <v>-</v>
          </cell>
          <cell r="EC92">
            <v>42.105263157894733</v>
          </cell>
          <cell r="ED92" t="str">
            <v>-</v>
          </cell>
          <cell r="EE92">
            <v>7</v>
          </cell>
          <cell r="EF92" t="str">
            <v>-</v>
          </cell>
          <cell r="EG92">
            <v>40</v>
          </cell>
        </row>
        <row r="93">
          <cell r="C93">
            <v>700000238</v>
          </cell>
          <cell r="D93" t="str">
            <v>SECTOR GERANIO DIANA</v>
          </cell>
          <cell r="E93">
            <v>2025</v>
          </cell>
          <cell r="F93">
            <v>202517</v>
          </cell>
          <cell r="G93">
            <v>1205</v>
          </cell>
          <cell r="H93">
            <v>1318</v>
          </cell>
          <cell r="I93">
            <v>541</v>
          </cell>
          <cell r="J93" t="str">
            <v>-</v>
          </cell>
          <cell r="K93">
            <v>-29</v>
          </cell>
          <cell r="L93">
            <v>5</v>
          </cell>
          <cell r="M93">
            <v>608</v>
          </cell>
          <cell r="N93">
            <v>754</v>
          </cell>
          <cell r="O93">
            <v>0</v>
          </cell>
          <cell r="P93" t="str">
            <v>-</v>
          </cell>
          <cell r="Q93">
            <v>2</v>
          </cell>
          <cell r="R93" t="str">
            <v>-</v>
          </cell>
          <cell r="S93">
            <v>4</v>
          </cell>
          <cell r="T93" t="str">
            <v>-</v>
          </cell>
          <cell r="U93">
            <v>604</v>
          </cell>
          <cell r="V93" t="str">
            <v>-</v>
          </cell>
          <cell r="W93">
            <v>2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526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218</v>
          </cell>
          <cell r="AH93" t="str">
            <v>-</v>
          </cell>
          <cell r="AI93" t="str">
            <v>-</v>
          </cell>
          <cell r="AJ93" t="str">
            <v>-</v>
          </cell>
          <cell r="AK93">
            <v>82</v>
          </cell>
          <cell r="AL93" t="str">
            <v>-</v>
          </cell>
          <cell r="AM93">
            <v>50.456431535269708</v>
          </cell>
          <cell r="AN93">
            <v>60.8</v>
          </cell>
          <cell r="AO93">
            <v>136</v>
          </cell>
          <cell r="AP93" t="str">
            <v>-</v>
          </cell>
          <cell r="AQ93">
            <v>254</v>
          </cell>
          <cell r="AR93" t="str">
            <v>-</v>
          </cell>
          <cell r="AS93">
            <v>0</v>
          </cell>
          <cell r="AT93" t="str">
            <v>-</v>
          </cell>
          <cell r="AU93">
            <v>115</v>
          </cell>
          <cell r="AV93" t="str">
            <v>-</v>
          </cell>
          <cell r="AW93">
            <v>21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575</v>
          </cell>
          <cell r="BB93">
            <v>682</v>
          </cell>
          <cell r="BC93">
            <v>47.717842323651453</v>
          </cell>
          <cell r="BD93">
            <v>55</v>
          </cell>
          <cell r="BE93" t="str">
            <v>-</v>
          </cell>
          <cell r="BF93" t="str">
            <v>-</v>
          </cell>
          <cell r="BG93">
            <v>524529.42000000004</v>
          </cell>
          <cell r="BH93">
            <v>489644</v>
          </cell>
          <cell r="BI93">
            <v>318913885.5</v>
          </cell>
          <cell r="BJ93">
            <v>369191648</v>
          </cell>
          <cell r="BK93">
            <v>317103721</v>
          </cell>
          <cell r="BL93" t="str">
            <v>-</v>
          </cell>
          <cell r="BM93">
            <v>1810164.5</v>
          </cell>
          <cell r="BN93" t="str">
            <v>-</v>
          </cell>
          <cell r="BO93">
            <v>231791144.5</v>
          </cell>
          <cell r="BP93" t="str">
            <v>-</v>
          </cell>
          <cell r="BQ93">
            <v>1810164.5</v>
          </cell>
          <cell r="BR93" t="str">
            <v>-</v>
          </cell>
          <cell r="BS93">
            <v>548</v>
          </cell>
          <cell r="BT93" t="str">
            <v>-</v>
          </cell>
          <cell r="BU93">
            <v>229980980</v>
          </cell>
          <cell r="BV93" t="str">
            <v>-</v>
          </cell>
          <cell r="BW93">
            <v>424</v>
          </cell>
          <cell r="BX93" t="str">
            <v>-</v>
          </cell>
          <cell r="BY93">
            <v>333</v>
          </cell>
          <cell r="BZ93" t="str">
            <v>-</v>
          </cell>
          <cell r="CA93">
            <v>79275685</v>
          </cell>
          <cell r="CB93" t="str">
            <v>-</v>
          </cell>
          <cell r="CC93">
            <v>448</v>
          </cell>
          <cell r="CD93" t="str">
            <v>-</v>
          </cell>
          <cell r="CE93">
            <v>392</v>
          </cell>
          <cell r="CF93" t="str">
            <v>-</v>
          </cell>
          <cell r="CG93">
            <v>0</v>
          </cell>
          <cell r="CH93" t="str">
            <v>-</v>
          </cell>
          <cell r="CI93">
            <v>142</v>
          </cell>
          <cell r="CJ93" t="str">
            <v>-</v>
          </cell>
          <cell r="CK93">
            <v>22</v>
          </cell>
          <cell r="CL93" t="str">
            <v>-</v>
          </cell>
          <cell r="CM93">
            <v>7847056</v>
          </cell>
          <cell r="CN93" t="str">
            <v>-</v>
          </cell>
          <cell r="CO93">
            <v>87122741</v>
          </cell>
          <cell r="CP93" t="str">
            <v>-</v>
          </cell>
          <cell r="CQ93">
            <v>0</v>
          </cell>
          <cell r="CR93" t="str">
            <v>-</v>
          </cell>
          <cell r="CS93">
            <v>-4</v>
          </cell>
          <cell r="CT93" t="str">
            <v>-</v>
          </cell>
          <cell r="CU93">
            <v>332</v>
          </cell>
          <cell r="CV93">
            <v>274</v>
          </cell>
          <cell r="CW93">
            <v>150</v>
          </cell>
          <cell r="CX93">
            <v>129</v>
          </cell>
          <cell r="CY93">
            <v>115</v>
          </cell>
          <cell r="CZ93">
            <v>88</v>
          </cell>
          <cell r="DA93">
            <v>52</v>
          </cell>
          <cell r="DB93">
            <v>43</v>
          </cell>
          <cell r="DC93">
            <v>60</v>
          </cell>
          <cell r="DD93">
            <v>53</v>
          </cell>
          <cell r="DE93">
            <v>20</v>
          </cell>
          <cell r="DF93">
            <v>19</v>
          </cell>
          <cell r="DG93">
            <v>132</v>
          </cell>
          <cell r="DH93">
            <v>115</v>
          </cell>
          <cell r="DI93">
            <v>13</v>
          </cell>
          <cell r="DJ93" t="str">
            <v>-</v>
          </cell>
          <cell r="DK93">
            <v>253</v>
          </cell>
          <cell r="DL93" t="str">
            <v>-</v>
          </cell>
          <cell r="DM93">
            <v>411</v>
          </cell>
          <cell r="DN93" t="str">
            <v>-</v>
          </cell>
          <cell r="DO93">
            <v>378</v>
          </cell>
          <cell r="DP93" t="str">
            <v>-</v>
          </cell>
          <cell r="DQ93">
            <v>0</v>
          </cell>
          <cell r="DR93" t="str">
            <v>-</v>
          </cell>
          <cell r="DS93">
            <v>141</v>
          </cell>
          <cell r="DT93" t="str">
            <v>-</v>
          </cell>
          <cell r="DU93">
            <v>22</v>
          </cell>
          <cell r="DV93" t="str">
            <v>-</v>
          </cell>
          <cell r="DW93">
            <v>0</v>
          </cell>
          <cell r="DX93" t="str">
            <v>-</v>
          </cell>
          <cell r="DY93">
            <v>16</v>
          </cell>
          <cell r="DZ93">
            <v>38</v>
          </cell>
          <cell r="EA93">
            <v>18</v>
          </cell>
          <cell r="EB93" t="str">
            <v>-</v>
          </cell>
          <cell r="EC93">
            <v>45</v>
          </cell>
          <cell r="ED93" t="str">
            <v>-</v>
          </cell>
          <cell r="EE93">
            <v>3</v>
          </cell>
          <cell r="EF93" t="str">
            <v>-</v>
          </cell>
          <cell r="EG93">
            <v>17</v>
          </cell>
        </row>
        <row r="94">
          <cell r="C94">
            <v>700000239</v>
          </cell>
          <cell r="D94" t="str">
            <v>SECTOR HIERBABUENA ANDREA</v>
          </cell>
          <cell r="E94">
            <v>2025</v>
          </cell>
          <cell r="F94">
            <v>202517</v>
          </cell>
          <cell r="G94">
            <v>1084</v>
          </cell>
          <cell r="H94">
            <v>1228</v>
          </cell>
          <cell r="I94">
            <v>497</v>
          </cell>
          <cell r="J94" t="str">
            <v>-</v>
          </cell>
          <cell r="K94">
            <v>-23</v>
          </cell>
          <cell r="L94">
            <v>6</v>
          </cell>
          <cell r="M94">
            <v>559</v>
          </cell>
          <cell r="N94">
            <v>674</v>
          </cell>
          <cell r="O94">
            <v>0</v>
          </cell>
          <cell r="P94" t="str">
            <v>-</v>
          </cell>
          <cell r="Q94">
            <v>0</v>
          </cell>
          <cell r="R94" t="str">
            <v>-</v>
          </cell>
          <cell r="S94">
            <v>2</v>
          </cell>
          <cell r="T94" t="str">
            <v>-</v>
          </cell>
          <cell r="U94">
            <v>558</v>
          </cell>
          <cell r="V94" t="str">
            <v>-</v>
          </cell>
          <cell r="W94">
            <v>1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467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221</v>
          </cell>
          <cell r="AH94" t="str">
            <v>-</v>
          </cell>
          <cell r="AI94" t="str">
            <v>-</v>
          </cell>
          <cell r="AJ94" t="str">
            <v>-</v>
          </cell>
          <cell r="AK94">
            <v>92</v>
          </cell>
          <cell r="AL94" t="str">
            <v>-</v>
          </cell>
          <cell r="AM94">
            <v>51.568265682656822</v>
          </cell>
          <cell r="AN94">
            <v>60.5</v>
          </cell>
          <cell r="AO94">
            <v>129</v>
          </cell>
          <cell r="AP94" t="str">
            <v>-</v>
          </cell>
          <cell r="AQ94">
            <v>191</v>
          </cell>
          <cell r="AR94" t="str">
            <v>-</v>
          </cell>
          <cell r="AS94">
            <v>0</v>
          </cell>
          <cell r="AT94" t="str">
            <v>-</v>
          </cell>
          <cell r="AU94">
            <v>120</v>
          </cell>
          <cell r="AV94" t="str">
            <v>-</v>
          </cell>
          <cell r="AW94">
            <v>27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508</v>
          </cell>
          <cell r="BB94">
            <v>584</v>
          </cell>
          <cell r="BC94">
            <v>46.863468634686342</v>
          </cell>
          <cell r="BD94">
            <v>52.4</v>
          </cell>
          <cell r="BE94" t="str">
            <v>-</v>
          </cell>
          <cell r="BF94" t="str">
            <v>-</v>
          </cell>
          <cell r="BG94">
            <v>544047.56000000006</v>
          </cell>
          <cell r="BH94">
            <v>525692</v>
          </cell>
          <cell r="BI94">
            <v>304122587.01999998</v>
          </cell>
          <cell r="BJ94">
            <v>354316306</v>
          </cell>
          <cell r="BK94">
            <v>303807532</v>
          </cell>
          <cell r="BL94" t="str">
            <v>-</v>
          </cell>
          <cell r="BM94">
            <v>315055.02</v>
          </cell>
          <cell r="BN94" t="str">
            <v>-</v>
          </cell>
          <cell r="BO94">
            <v>218244253.01999998</v>
          </cell>
          <cell r="BP94" t="str">
            <v>-</v>
          </cell>
          <cell r="BQ94">
            <v>315055.02</v>
          </cell>
          <cell r="BR94" t="str">
            <v>-</v>
          </cell>
          <cell r="BS94">
            <v>483</v>
          </cell>
          <cell r="BT94" t="str">
            <v>-</v>
          </cell>
          <cell r="BU94">
            <v>217929198</v>
          </cell>
          <cell r="BV94" t="str">
            <v>-</v>
          </cell>
          <cell r="BW94">
            <v>395</v>
          </cell>
          <cell r="BX94" t="str">
            <v>-</v>
          </cell>
          <cell r="BY94">
            <v>364</v>
          </cell>
          <cell r="BZ94" t="str">
            <v>-</v>
          </cell>
          <cell r="CA94">
            <v>78788620</v>
          </cell>
          <cell r="CB94" t="str">
            <v>-</v>
          </cell>
          <cell r="CC94">
            <v>338</v>
          </cell>
          <cell r="CD94" t="str">
            <v>-</v>
          </cell>
          <cell r="CE94">
            <v>338</v>
          </cell>
          <cell r="CF94" t="str">
            <v>-</v>
          </cell>
          <cell r="CG94">
            <v>0</v>
          </cell>
          <cell r="CH94" t="str">
            <v>-</v>
          </cell>
          <cell r="CI94">
            <v>141</v>
          </cell>
          <cell r="CJ94" t="str">
            <v>-</v>
          </cell>
          <cell r="CK94">
            <v>28</v>
          </cell>
          <cell r="CL94" t="str">
            <v>-</v>
          </cell>
          <cell r="CM94">
            <v>7089714</v>
          </cell>
          <cell r="CN94" t="str">
            <v>-</v>
          </cell>
          <cell r="CO94">
            <v>85878334</v>
          </cell>
          <cell r="CP94" t="str">
            <v>-</v>
          </cell>
          <cell r="CQ94">
            <v>0</v>
          </cell>
          <cell r="CR94" t="str">
            <v>-</v>
          </cell>
          <cell r="CS94">
            <v>-9</v>
          </cell>
          <cell r="CT94" t="str">
            <v>-</v>
          </cell>
          <cell r="CU94">
            <v>280</v>
          </cell>
          <cell r="CV94">
            <v>238</v>
          </cell>
          <cell r="CW94">
            <v>153</v>
          </cell>
          <cell r="CX94">
            <v>133</v>
          </cell>
          <cell r="CY94">
            <v>92</v>
          </cell>
          <cell r="CZ94">
            <v>80</v>
          </cell>
          <cell r="DA94">
            <v>58</v>
          </cell>
          <cell r="DB94">
            <v>44</v>
          </cell>
          <cell r="DC94">
            <v>41</v>
          </cell>
          <cell r="DD94">
            <v>36</v>
          </cell>
          <cell r="DE94">
            <v>26</v>
          </cell>
          <cell r="DF94">
            <v>27</v>
          </cell>
          <cell r="DG94">
            <v>125</v>
          </cell>
          <cell r="DH94">
            <v>107</v>
          </cell>
          <cell r="DI94">
            <v>13</v>
          </cell>
          <cell r="DJ94" t="str">
            <v>-</v>
          </cell>
          <cell r="DK94">
            <v>275</v>
          </cell>
          <cell r="DL94" t="str">
            <v>-</v>
          </cell>
          <cell r="DM94">
            <v>312</v>
          </cell>
          <cell r="DN94" t="str">
            <v>-</v>
          </cell>
          <cell r="DO94">
            <v>328</v>
          </cell>
          <cell r="DP94" t="str">
            <v>-</v>
          </cell>
          <cell r="DQ94">
            <v>0</v>
          </cell>
          <cell r="DR94" t="str">
            <v>-</v>
          </cell>
          <cell r="DS94">
            <v>141</v>
          </cell>
          <cell r="DT94" t="str">
            <v>-</v>
          </cell>
          <cell r="DU94">
            <v>28</v>
          </cell>
          <cell r="DV94" t="str">
            <v>-</v>
          </cell>
          <cell r="DW94">
            <v>0</v>
          </cell>
          <cell r="DX94" t="str">
            <v>-</v>
          </cell>
          <cell r="DY94">
            <v>18</v>
          </cell>
          <cell r="DZ94">
            <v>40</v>
          </cell>
          <cell r="EA94">
            <v>6</v>
          </cell>
          <cell r="EB94" t="str">
            <v>-</v>
          </cell>
          <cell r="EC94">
            <v>42.857142857142854</v>
          </cell>
          <cell r="ED94" t="str">
            <v>-</v>
          </cell>
          <cell r="EE94">
            <v>5</v>
          </cell>
          <cell r="EF94" t="str">
            <v>-</v>
          </cell>
          <cell r="EG94">
            <v>32</v>
          </cell>
        </row>
        <row r="95">
          <cell r="C95">
            <v>700000240</v>
          </cell>
          <cell r="D95" t="str">
            <v>SECTOR TIERRA DE ORO CLAUDIA</v>
          </cell>
          <cell r="E95">
            <v>2025</v>
          </cell>
          <cell r="F95">
            <v>202517</v>
          </cell>
          <cell r="G95">
            <v>1689</v>
          </cell>
          <cell r="H95">
            <v>1820</v>
          </cell>
          <cell r="I95">
            <v>679</v>
          </cell>
          <cell r="J95" t="str">
            <v>-</v>
          </cell>
          <cell r="K95">
            <v>-107</v>
          </cell>
          <cell r="L95">
            <v>8</v>
          </cell>
          <cell r="M95">
            <v>167</v>
          </cell>
          <cell r="N95">
            <v>1073</v>
          </cell>
          <cell r="O95">
            <v>0</v>
          </cell>
          <cell r="P95" t="str">
            <v>-</v>
          </cell>
          <cell r="Q95">
            <v>0</v>
          </cell>
          <cell r="R95" t="str">
            <v>-</v>
          </cell>
          <cell r="S95">
            <v>1</v>
          </cell>
          <cell r="T95" t="str">
            <v>-</v>
          </cell>
          <cell r="U95">
            <v>167</v>
          </cell>
          <cell r="V95" t="str">
            <v>-</v>
          </cell>
          <cell r="W95">
            <v>0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146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53</v>
          </cell>
          <cell r="AH95" t="str">
            <v>-</v>
          </cell>
          <cell r="AI95" t="str">
            <v>-</v>
          </cell>
          <cell r="AJ95" t="str">
            <v>-</v>
          </cell>
          <cell r="AK95">
            <v>21</v>
          </cell>
          <cell r="AL95" t="str">
            <v>-</v>
          </cell>
          <cell r="AM95">
            <v>9.887507400828893</v>
          </cell>
          <cell r="AN95">
            <v>59.5</v>
          </cell>
          <cell r="AO95">
            <v>32</v>
          </cell>
          <cell r="AP95" t="str">
            <v>-</v>
          </cell>
          <cell r="AQ95">
            <v>61</v>
          </cell>
          <cell r="AR95" t="str">
            <v>-</v>
          </cell>
          <cell r="AS95">
            <v>0</v>
          </cell>
          <cell r="AT95" t="str">
            <v>-</v>
          </cell>
          <cell r="AU95">
            <v>37</v>
          </cell>
          <cell r="AV95" t="str">
            <v>-</v>
          </cell>
          <cell r="AW95">
            <v>16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149</v>
          </cell>
          <cell r="BB95">
            <v>944</v>
          </cell>
          <cell r="BC95">
            <v>8.8217880402605093</v>
          </cell>
          <cell r="BD95">
            <v>52.4</v>
          </cell>
          <cell r="BE95" t="str">
            <v>-</v>
          </cell>
          <cell r="BF95" t="str">
            <v>-</v>
          </cell>
          <cell r="BG95">
            <v>558556.91</v>
          </cell>
          <cell r="BH95">
            <v>444676</v>
          </cell>
          <cell r="BI95">
            <v>93279004</v>
          </cell>
          <cell r="BJ95">
            <v>477137644</v>
          </cell>
          <cell r="BK95">
            <v>93225164</v>
          </cell>
          <cell r="BL95" t="str">
            <v>-</v>
          </cell>
          <cell r="BM95">
            <v>53840</v>
          </cell>
          <cell r="BN95" t="str">
            <v>-</v>
          </cell>
          <cell r="BO95">
            <v>70267397</v>
          </cell>
          <cell r="BP95" t="str">
            <v>-</v>
          </cell>
          <cell r="BQ95">
            <v>53840</v>
          </cell>
          <cell r="BR95" t="str">
            <v>-</v>
          </cell>
          <cell r="BS95">
            <v>149</v>
          </cell>
          <cell r="BT95" t="str">
            <v>-</v>
          </cell>
          <cell r="BU95">
            <v>70213557</v>
          </cell>
          <cell r="BV95" t="str">
            <v>-</v>
          </cell>
          <cell r="BW95">
            <v>103</v>
          </cell>
          <cell r="BX95" t="str">
            <v>-</v>
          </cell>
          <cell r="BY95">
            <v>517</v>
          </cell>
          <cell r="BZ95" t="str">
            <v>-</v>
          </cell>
          <cell r="CA95">
            <v>21659074</v>
          </cell>
          <cell r="CB95" t="str">
            <v>-</v>
          </cell>
          <cell r="CC95">
            <v>743</v>
          </cell>
          <cell r="CD95" t="str">
            <v>-</v>
          </cell>
          <cell r="CE95">
            <v>506</v>
          </cell>
          <cell r="CF95" t="str">
            <v>-</v>
          </cell>
          <cell r="CG95">
            <v>0</v>
          </cell>
          <cell r="CH95" t="str">
            <v>-</v>
          </cell>
          <cell r="CI95">
            <v>179</v>
          </cell>
          <cell r="CJ95" t="str">
            <v>-</v>
          </cell>
          <cell r="CK95">
            <v>25</v>
          </cell>
          <cell r="CL95" t="str">
            <v>-</v>
          </cell>
          <cell r="CM95">
            <v>1352533</v>
          </cell>
          <cell r="CN95" t="str">
            <v>-</v>
          </cell>
          <cell r="CO95">
            <v>23011607</v>
          </cell>
          <cell r="CP95" t="str">
            <v>-</v>
          </cell>
          <cell r="CQ95">
            <v>0</v>
          </cell>
          <cell r="CR95" t="str">
            <v>-</v>
          </cell>
          <cell r="CS95">
            <v>-69</v>
          </cell>
          <cell r="CT95" t="str">
            <v>-</v>
          </cell>
          <cell r="CU95">
            <v>935</v>
          </cell>
          <cell r="CV95">
            <v>348</v>
          </cell>
          <cell r="CW95">
            <v>314</v>
          </cell>
          <cell r="CX95">
            <v>215</v>
          </cell>
          <cell r="CY95">
            <v>273</v>
          </cell>
          <cell r="CZ95">
            <v>163</v>
          </cell>
          <cell r="DA95">
            <v>114</v>
          </cell>
          <cell r="DB95">
            <v>80</v>
          </cell>
          <cell r="DC95">
            <v>93</v>
          </cell>
          <cell r="DD95">
            <v>73</v>
          </cell>
          <cell r="DE95">
            <v>74</v>
          </cell>
          <cell r="DF95">
            <v>65</v>
          </cell>
          <cell r="DG95">
            <v>281</v>
          </cell>
          <cell r="DH95">
            <v>218</v>
          </cell>
          <cell r="DI95">
            <v>4</v>
          </cell>
          <cell r="DJ95" t="str">
            <v>-</v>
          </cell>
          <cell r="DK95">
            <v>364</v>
          </cell>
          <cell r="DL95" t="str">
            <v>-</v>
          </cell>
          <cell r="DM95">
            <v>646</v>
          </cell>
          <cell r="DN95" t="str">
            <v>-</v>
          </cell>
          <cell r="DO95">
            <v>476</v>
          </cell>
          <cell r="DP95" t="str">
            <v>-</v>
          </cell>
          <cell r="DQ95">
            <v>0</v>
          </cell>
          <cell r="DR95" t="str">
            <v>-</v>
          </cell>
          <cell r="DS95">
            <v>178</v>
          </cell>
          <cell r="DT95" t="str">
            <v>-</v>
          </cell>
          <cell r="DU95">
            <v>25</v>
          </cell>
          <cell r="DV95" t="str">
            <v>-</v>
          </cell>
          <cell r="DW95">
            <v>0</v>
          </cell>
          <cell r="DX95" t="str">
            <v>-</v>
          </cell>
          <cell r="DY95">
            <v>6</v>
          </cell>
          <cell r="DZ95">
            <v>54</v>
          </cell>
          <cell r="EA95">
            <v>15</v>
          </cell>
          <cell r="EB95" t="str">
            <v>-</v>
          </cell>
          <cell r="EC95">
            <v>33.333333333333329</v>
          </cell>
          <cell r="ED95" t="str">
            <v>-</v>
          </cell>
          <cell r="EE95">
            <v>2</v>
          </cell>
          <cell r="EF95" t="str">
            <v>-</v>
          </cell>
          <cell r="EG95">
            <v>12</v>
          </cell>
        </row>
        <row r="96">
          <cell r="C96">
            <v>700000244</v>
          </cell>
          <cell r="D96" t="str">
            <v>SECTOR FLUIR ANA</v>
          </cell>
          <cell r="E96">
            <v>2025</v>
          </cell>
          <cell r="F96">
            <v>202517</v>
          </cell>
          <cell r="G96">
            <v>1050</v>
          </cell>
          <cell r="H96">
            <v>1186</v>
          </cell>
          <cell r="I96">
            <v>523</v>
          </cell>
          <cell r="J96" t="str">
            <v>-</v>
          </cell>
          <cell r="K96">
            <v>7</v>
          </cell>
          <cell r="L96">
            <v>7</v>
          </cell>
          <cell r="M96">
            <v>670</v>
          </cell>
          <cell r="N96">
            <v>673</v>
          </cell>
          <cell r="O96">
            <v>0</v>
          </cell>
          <cell r="P96" t="str">
            <v>-</v>
          </cell>
          <cell r="Q96">
            <v>0</v>
          </cell>
          <cell r="R96" t="str">
            <v>-</v>
          </cell>
          <cell r="S96">
            <v>3</v>
          </cell>
          <cell r="T96" t="str">
            <v>-</v>
          </cell>
          <cell r="U96">
            <v>667</v>
          </cell>
          <cell r="V96" t="str">
            <v>-</v>
          </cell>
          <cell r="W96">
            <v>3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582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246</v>
          </cell>
          <cell r="AH96" t="str">
            <v>-</v>
          </cell>
          <cell r="AI96" t="str">
            <v>-</v>
          </cell>
          <cell r="AJ96" t="str">
            <v>-</v>
          </cell>
          <cell r="AK96">
            <v>88</v>
          </cell>
          <cell r="AL96" t="str">
            <v>-</v>
          </cell>
          <cell r="AM96">
            <v>63.809523809523803</v>
          </cell>
          <cell r="AN96">
            <v>64.099999999999994</v>
          </cell>
          <cell r="AO96">
            <v>158</v>
          </cell>
          <cell r="AP96" t="str">
            <v>-</v>
          </cell>
          <cell r="AQ96">
            <v>265</v>
          </cell>
          <cell r="AR96" t="str">
            <v>-</v>
          </cell>
          <cell r="AS96">
            <v>0</v>
          </cell>
          <cell r="AT96" t="str">
            <v>-</v>
          </cell>
          <cell r="AU96">
            <v>120</v>
          </cell>
          <cell r="AV96" t="str">
            <v>-</v>
          </cell>
          <cell r="AW96">
            <v>39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622</v>
          </cell>
          <cell r="BB96">
            <v>603</v>
          </cell>
          <cell r="BC96">
            <v>59.238095238095234</v>
          </cell>
          <cell r="BD96">
            <v>57.4</v>
          </cell>
          <cell r="BE96" t="str">
            <v>-</v>
          </cell>
          <cell r="BF96" t="str">
            <v>-</v>
          </cell>
          <cell r="BG96">
            <v>511644.84</v>
          </cell>
          <cell r="BH96">
            <v>512104</v>
          </cell>
          <cell r="BI96">
            <v>342802039.97000003</v>
          </cell>
          <cell r="BJ96">
            <v>344646049</v>
          </cell>
          <cell r="BK96">
            <v>341644565</v>
          </cell>
          <cell r="BL96" t="str">
            <v>-</v>
          </cell>
          <cell r="BM96">
            <v>1157474.97</v>
          </cell>
          <cell r="BN96" t="str">
            <v>-</v>
          </cell>
          <cell r="BO96">
            <v>230593494.97</v>
          </cell>
          <cell r="BP96" t="str">
            <v>-</v>
          </cell>
          <cell r="BQ96">
            <v>1157474.97</v>
          </cell>
          <cell r="BR96" t="str">
            <v>-</v>
          </cell>
          <cell r="BS96">
            <v>564</v>
          </cell>
          <cell r="BT96" t="str">
            <v>-</v>
          </cell>
          <cell r="BU96">
            <v>229436020</v>
          </cell>
          <cell r="BV96" t="str">
            <v>-</v>
          </cell>
          <cell r="BW96">
            <v>487</v>
          </cell>
          <cell r="BX96" t="str">
            <v>-</v>
          </cell>
          <cell r="BY96">
            <v>255</v>
          </cell>
          <cell r="BZ96" t="str">
            <v>-</v>
          </cell>
          <cell r="CA96">
            <v>103131605</v>
          </cell>
          <cell r="CB96" t="str">
            <v>-</v>
          </cell>
          <cell r="CC96">
            <v>361</v>
          </cell>
          <cell r="CD96" t="str">
            <v>-</v>
          </cell>
          <cell r="CE96">
            <v>378</v>
          </cell>
          <cell r="CF96" t="str">
            <v>-</v>
          </cell>
          <cell r="CG96">
            <v>0</v>
          </cell>
          <cell r="CH96" t="str">
            <v>-</v>
          </cell>
          <cell r="CI96">
            <v>127</v>
          </cell>
          <cell r="CJ96" t="str">
            <v>-</v>
          </cell>
          <cell r="CK96">
            <v>39</v>
          </cell>
          <cell r="CL96" t="str">
            <v>-</v>
          </cell>
          <cell r="CM96">
            <v>9076940</v>
          </cell>
          <cell r="CN96" t="str">
            <v>-</v>
          </cell>
          <cell r="CO96">
            <v>112208545</v>
          </cell>
          <cell r="CP96" t="str">
            <v>-</v>
          </cell>
          <cell r="CQ96">
            <v>0</v>
          </cell>
          <cell r="CR96" t="str">
            <v>-</v>
          </cell>
          <cell r="CS96">
            <v>-5</v>
          </cell>
          <cell r="CT96" t="str">
            <v>-</v>
          </cell>
          <cell r="CU96">
            <v>189</v>
          </cell>
          <cell r="CV96">
            <v>208</v>
          </cell>
          <cell r="CW96">
            <v>136</v>
          </cell>
          <cell r="CX96">
            <v>126</v>
          </cell>
          <cell r="CY96">
            <v>55</v>
          </cell>
          <cell r="CZ96">
            <v>66</v>
          </cell>
          <cell r="DA96">
            <v>29</v>
          </cell>
          <cell r="DB96">
            <v>24</v>
          </cell>
          <cell r="DC96">
            <v>55</v>
          </cell>
          <cell r="DD96">
            <v>52</v>
          </cell>
          <cell r="DE96">
            <v>26</v>
          </cell>
          <cell r="DF96">
            <v>25</v>
          </cell>
          <cell r="DG96">
            <v>110</v>
          </cell>
          <cell r="DH96">
            <v>101</v>
          </cell>
          <cell r="DI96">
            <v>16</v>
          </cell>
          <cell r="DJ96" t="str">
            <v>-</v>
          </cell>
          <cell r="DK96">
            <v>209</v>
          </cell>
          <cell r="DL96" t="str">
            <v>-</v>
          </cell>
          <cell r="DM96">
            <v>318</v>
          </cell>
          <cell r="DN96" t="str">
            <v>-</v>
          </cell>
          <cell r="DO96">
            <v>360</v>
          </cell>
          <cell r="DP96" t="str">
            <v>-</v>
          </cell>
          <cell r="DQ96">
            <v>0</v>
          </cell>
          <cell r="DR96" t="str">
            <v>-</v>
          </cell>
          <cell r="DS96">
            <v>124</v>
          </cell>
          <cell r="DT96" t="str">
            <v>-</v>
          </cell>
          <cell r="DU96">
            <v>39</v>
          </cell>
          <cell r="DV96" t="str">
            <v>-</v>
          </cell>
          <cell r="DW96">
            <v>0</v>
          </cell>
          <cell r="DX96" t="str">
            <v>-</v>
          </cell>
          <cell r="DY96">
            <v>21</v>
          </cell>
          <cell r="DZ96">
            <v>35</v>
          </cell>
          <cell r="EA96">
            <v>10</v>
          </cell>
          <cell r="EB96" t="str">
            <v>-</v>
          </cell>
          <cell r="EC96">
            <v>34.482758620689658</v>
          </cell>
          <cell r="ED96" t="str">
            <v>-</v>
          </cell>
          <cell r="EE96">
            <v>5</v>
          </cell>
          <cell r="EF96" t="str">
            <v>-</v>
          </cell>
          <cell r="EG96">
            <v>26</v>
          </cell>
        </row>
        <row r="97">
          <cell r="C97">
            <v>700000245</v>
          </cell>
          <cell r="D97" t="str">
            <v>SECTOR ARTESANÍA FERNANDA</v>
          </cell>
          <cell r="E97">
            <v>2025</v>
          </cell>
          <cell r="F97">
            <v>202517</v>
          </cell>
          <cell r="G97">
            <v>1528</v>
          </cell>
          <cell r="H97">
            <v>1528</v>
          </cell>
          <cell r="I97">
            <v>587</v>
          </cell>
          <cell r="J97" t="str">
            <v>-</v>
          </cell>
          <cell r="K97">
            <v>-11</v>
          </cell>
          <cell r="L97">
            <v>9</v>
          </cell>
          <cell r="M97">
            <v>897</v>
          </cell>
          <cell r="N97">
            <v>930</v>
          </cell>
          <cell r="O97">
            <v>0</v>
          </cell>
          <cell r="P97" t="str">
            <v>-</v>
          </cell>
          <cell r="Q97">
            <v>8</v>
          </cell>
          <cell r="R97" t="str">
            <v>-</v>
          </cell>
          <cell r="S97">
            <v>23</v>
          </cell>
          <cell r="T97" t="str">
            <v>-</v>
          </cell>
          <cell r="U97">
            <v>883</v>
          </cell>
          <cell r="V97" t="str">
            <v>-</v>
          </cell>
          <cell r="W97">
            <v>6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740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439</v>
          </cell>
          <cell r="AH97" t="str">
            <v>-</v>
          </cell>
          <cell r="AI97" t="str">
            <v>-</v>
          </cell>
          <cell r="AJ97" t="str">
            <v>-</v>
          </cell>
          <cell r="AK97">
            <v>157</v>
          </cell>
          <cell r="AL97" t="str">
            <v>-</v>
          </cell>
          <cell r="AM97">
            <v>58.704188481675388</v>
          </cell>
          <cell r="AN97">
            <v>60</v>
          </cell>
          <cell r="AO97">
            <v>282</v>
          </cell>
          <cell r="AP97" t="str">
            <v>-</v>
          </cell>
          <cell r="AQ97">
            <v>336</v>
          </cell>
          <cell r="AR97" t="str">
            <v>-</v>
          </cell>
          <cell r="AS97">
            <v>0</v>
          </cell>
          <cell r="AT97" t="str">
            <v>-</v>
          </cell>
          <cell r="AU97">
            <v>105</v>
          </cell>
          <cell r="AV97" t="str">
            <v>-</v>
          </cell>
          <cell r="AW97">
            <v>17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812</v>
          </cell>
          <cell r="BB97">
            <v>832</v>
          </cell>
          <cell r="BC97">
            <v>53.141361256544506</v>
          </cell>
          <cell r="BD97">
            <v>53.7</v>
          </cell>
          <cell r="BE97" t="str">
            <v>-</v>
          </cell>
          <cell r="BF97" t="str">
            <v>-</v>
          </cell>
          <cell r="BG97">
            <v>459152.32</v>
          </cell>
          <cell r="BH97">
            <v>446057</v>
          </cell>
          <cell r="BI97">
            <v>411859630.94</v>
          </cell>
          <cell r="BJ97">
            <v>414833085</v>
          </cell>
          <cell r="BK97">
            <v>406467756</v>
          </cell>
          <cell r="BL97" t="str">
            <v>-</v>
          </cell>
          <cell r="BM97">
            <v>5391874.9400000004</v>
          </cell>
          <cell r="BN97" t="str">
            <v>-</v>
          </cell>
          <cell r="BO97">
            <v>299077655.94</v>
          </cell>
          <cell r="BP97" t="str">
            <v>-</v>
          </cell>
          <cell r="BQ97">
            <v>5391874.9400000004</v>
          </cell>
          <cell r="BR97" t="str">
            <v>-</v>
          </cell>
          <cell r="BS97">
            <v>777</v>
          </cell>
          <cell r="BT97" t="str">
            <v>-</v>
          </cell>
          <cell r="BU97">
            <v>293685781</v>
          </cell>
          <cell r="BV97" t="str">
            <v>-</v>
          </cell>
          <cell r="BW97">
            <v>593</v>
          </cell>
          <cell r="BX97" t="str">
            <v>-</v>
          </cell>
          <cell r="BY97">
            <v>467</v>
          </cell>
          <cell r="BZ97" t="str">
            <v>-</v>
          </cell>
          <cell r="CA97">
            <v>100456349</v>
          </cell>
          <cell r="CB97" t="str">
            <v>-</v>
          </cell>
          <cell r="CC97">
            <v>629</v>
          </cell>
          <cell r="CD97" t="str">
            <v>-</v>
          </cell>
          <cell r="CE97">
            <v>476</v>
          </cell>
          <cell r="CF97" t="str">
            <v>-</v>
          </cell>
          <cell r="CG97">
            <v>0</v>
          </cell>
          <cell r="CH97" t="str">
            <v>-</v>
          </cell>
          <cell r="CI97">
            <v>114</v>
          </cell>
          <cell r="CJ97" t="str">
            <v>-</v>
          </cell>
          <cell r="CK97">
            <v>18</v>
          </cell>
          <cell r="CL97" t="str">
            <v>-</v>
          </cell>
          <cell r="CM97">
            <v>12325626</v>
          </cell>
          <cell r="CN97" t="str">
            <v>-</v>
          </cell>
          <cell r="CO97">
            <v>112781975</v>
          </cell>
          <cell r="CP97" t="str">
            <v>-</v>
          </cell>
          <cell r="CQ97">
            <v>0</v>
          </cell>
          <cell r="CR97" t="str">
            <v>-</v>
          </cell>
          <cell r="CS97">
            <v>-23</v>
          </cell>
          <cell r="CT97" t="str">
            <v>-</v>
          </cell>
          <cell r="CU97">
            <v>343</v>
          </cell>
          <cell r="CV97">
            <v>305</v>
          </cell>
          <cell r="CW97">
            <v>179</v>
          </cell>
          <cell r="CX97">
            <v>189</v>
          </cell>
          <cell r="CY97">
            <v>109</v>
          </cell>
          <cell r="CZ97">
            <v>118</v>
          </cell>
          <cell r="DA97">
            <v>67</v>
          </cell>
          <cell r="DB97">
            <v>64</v>
          </cell>
          <cell r="DC97">
            <v>66</v>
          </cell>
          <cell r="DD97">
            <v>69</v>
          </cell>
          <cell r="DE97">
            <v>43</v>
          </cell>
          <cell r="DF97">
            <v>47</v>
          </cell>
          <cell r="DG97">
            <v>176</v>
          </cell>
          <cell r="DH97">
            <v>180</v>
          </cell>
          <cell r="DI97">
            <v>11</v>
          </cell>
          <cell r="DJ97" t="str">
            <v>-</v>
          </cell>
          <cell r="DK97">
            <v>372</v>
          </cell>
          <cell r="DL97" t="str">
            <v>-</v>
          </cell>
          <cell r="DM97">
            <v>569</v>
          </cell>
          <cell r="DN97" t="str">
            <v>-</v>
          </cell>
          <cell r="DO97">
            <v>455</v>
          </cell>
          <cell r="DP97" t="str">
            <v>-</v>
          </cell>
          <cell r="DQ97">
            <v>0</v>
          </cell>
          <cell r="DR97" t="str">
            <v>-</v>
          </cell>
          <cell r="DS97">
            <v>114</v>
          </cell>
          <cell r="DT97" t="str">
            <v>-</v>
          </cell>
          <cell r="DU97">
            <v>18</v>
          </cell>
          <cell r="DV97" t="str">
            <v>-</v>
          </cell>
          <cell r="DW97">
            <v>0</v>
          </cell>
          <cell r="DX97" t="str">
            <v>-</v>
          </cell>
          <cell r="DY97">
            <v>20</v>
          </cell>
          <cell r="DZ97">
            <v>37</v>
          </cell>
          <cell r="EA97">
            <v>14</v>
          </cell>
          <cell r="EB97" t="str">
            <v>-</v>
          </cell>
          <cell r="EC97">
            <v>32.558139534883722</v>
          </cell>
          <cell r="ED97" t="str">
            <v>-</v>
          </cell>
          <cell r="EE97">
            <v>9</v>
          </cell>
          <cell r="EF97" t="str">
            <v>-</v>
          </cell>
          <cell r="EG97">
            <v>65</v>
          </cell>
        </row>
        <row r="98">
          <cell r="C98">
            <v>700000247</v>
          </cell>
          <cell r="D98" t="str">
            <v>SECTOR JAZMÍN DIANA</v>
          </cell>
          <cell r="E98">
            <v>2025</v>
          </cell>
          <cell r="F98">
            <v>202517</v>
          </cell>
          <cell r="G98">
            <v>2073</v>
          </cell>
          <cell r="H98">
            <v>2040</v>
          </cell>
          <cell r="I98">
            <v>843</v>
          </cell>
          <cell r="J98" t="str">
            <v>-</v>
          </cell>
          <cell r="K98">
            <v>-43</v>
          </cell>
          <cell r="L98">
            <v>5</v>
          </cell>
          <cell r="M98">
            <v>981</v>
          </cell>
          <cell r="N98">
            <v>1292</v>
          </cell>
          <cell r="O98">
            <v>0</v>
          </cell>
          <cell r="P98" t="str">
            <v>-</v>
          </cell>
          <cell r="Q98">
            <v>4</v>
          </cell>
          <cell r="R98" t="str">
            <v>-</v>
          </cell>
          <cell r="S98">
            <v>11</v>
          </cell>
          <cell r="T98" t="str">
            <v>-</v>
          </cell>
          <cell r="U98">
            <v>974</v>
          </cell>
          <cell r="V98" t="str">
            <v>-</v>
          </cell>
          <cell r="W98">
            <v>3</v>
          </cell>
          <cell r="X98" t="str">
            <v>-</v>
          </cell>
          <cell r="Y98" t="str">
            <v>-</v>
          </cell>
          <cell r="Z98" t="str">
            <v>-</v>
          </cell>
          <cell r="AA98">
            <v>821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426</v>
          </cell>
          <cell r="AH98" t="str">
            <v>-</v>
          </cell>
          <cell r="AI98" t="str">
            <v>-</v>
          </cell>
          <cell r="AJ98" t="str">
            <v>-</v>
          </cell>
          <cell r="AK98">
            <v>160</v>
          </cell>
          <cell r="AL98" t="str">
            <v>-</v>
          </cell>
          <cell r="AM98">
            <v>47.32272069464544</v>
          </cell>
          <cell r="AN98">
            <v>60.7</v>
          </cell>
          <cell r="AO98">
            <v>266</v>
          </cell>
          <cell r="AP98" t="str">
            <v>-</v>
          </cell>
          <cell r="AQ98">
            <v>381</v>
          </cell>
          <cell r="AR98" t="str">
            <v>-</v>
          </cell>
          <cell r="AS98">
            <v>0</v>
          </cell>
          <cell r="AT98" t="str">
            <v>-</v>
          </cell>
          <cell r="AU98">
            <v>157</v>
          </cell>
          <cell r="AV98" t="str">
            <v>-</v>
          </cell>
          <cell r="AW98">
            <v>17</v>
          </cell>
          <cell r="AX98" t="str">
            <v>-</v>
          </cell>
          <cell r="AY98" t="str">
            <v>-</v>
          </cell>
          <cell r="AZ98" t="str">
            <v>-</v>
          </cell>
          <cell r="BA98">
            <v>896</v>
          </cell>
          <cell r="BB98">
            <v>1164</v>
          </cell>
          <cell r="BC98">
            <v>43.2223830197781</v>
          </cell>
          <cell r="BD98">
            <v>54.7</v>
          </cell>
          <cell r="BE98" t="str">
            <v>-</v>
          </cell>
          <cell r="BF98" t="str">
            <v>-</v>
          </cell>
          <cell r="BG98">
            <v>473386.49</v>
          </cell>
          <cell r="BH98">
            <v>433425</v>
          </cell>
          <cell r="BI98">
            <v>464392148.49000001</v>
          </cell>
          <cell r="BJ98">
            <v>559985062</v>
          </cell>
          <cell r="BK98">
            <v>462048453</v>
          </cell>
          <cell r="BL98" t="str">
            <v>-</v>
          </cell>
          <cell r="BM98">
            <v>2343695.4900000002</v>
          </cell>
          <cell r="BN98" t="str">
            <v>-</v>
          </cell>
          <cell r="BO98">
            <v>337215905.49000001</v>
          </cell>
          <cell r="BP98" t="str">
            <v>-</v>
          </cell>
          <cell r="BQ98">
            <v>2343695.4900000002</v>
          </cell>
          <cell r="BR98" t="str">
            <v>-</v>
          </cell>
          <cell r="BS98">
            <v>875</v>
          </cell>
          <cell r="BT98" t="str">
            <v>-</v>
          </cell>
          <cell r="BU98">
            <v>334872210</v>
          </cell>
          <cell r="BV98" t="str">
            <v>-</v>
          </cell>
          <cell r="BW98">
            <v>654</v>
          </cell>
          <cell r="BX98" t="str">
            <v>-</v>
          </cell>
          <cell r="BY98">
            <v>663</v>
          </cell>
          <cell r="BZ98" t="str">
            <v>-</v>
          </cell>
          <cell r="CA98">
            <v>114141354</v>
          </cell>
          <cell r="CB98" t="str">
            <v>-</v>
          </cell>
          <cell r="CC98">
            <v>737</v>
          </cell>
          <cell r="CD98" t="str">
            <v>-</v>
          </cell>
          <cell r="CE98">
            <v>647</v>
          </cell>
          <cell r="CF98" t="str">
            <v>-</v>
          </cell>
          <cell r="CG98">
            <v>0</v>
          </cell>
          <cell r="CH98" t="str">
            <v>-</v>
          </cell>
          <cell r="CI98">
            <v>197</v>
          </cell>
          <cell r="CJ98" t="str">
            <v>-</v>
          </cell>
          <cell r="CK98">
            <v>20</v>
          </cell>
          <cell r="CL98" t="str">
            <v>-</v>
          </cell>
          <cell r="CM98">
            <v>13034889</v>
          </cell>
          <cell r="CN98" t="str">
            <v>-</v>
          </cell>
          <cell r="CO98">
            <v>127176243</v>
          </cell>
          <cell r="CP98" t="str">
            <v>-</v>
          </cell>
          <cell r="CQ98">
            <v>0</v>
          </cell>
          <cell r="CR98" t="str">
            <v>-</v>
          </cell>
          <cell r="CS98">
            <v>-5</v>
          </cell>
          <cell r="CT98" t="str">
            <v>-</v>
          </cell>
          <cell r="CU98">
            <v>650</v>
          </cell>
          <cell r="CV98">
            <v>458</v>
          </cell>
          <cell r="CW98">
            <v>297</v>
          </cell>
          <cell r="CX98">
            <v>245</v>
          </cell>
          <cell r="CY98">
            <v>145</v>
          </cell>
          <cell r="CZ98">
            <v>129</v>
          </cell>
          <cell r="DA98">
            <v>97</v>
          </cell>
          <cell r="DB98">
            <v>78</v>
          </cell>
          <cell r="DC98">
            <v>53</v>
          </cell>
          <cell r="DD98">
            <v>44</v>
          </cell>
          <cell r="DE98">
            <v>41</v>
          </cell>
          <cell r="DF98">
            <v>40</v>
          </cell>
          <cell r="DG98">
            <v>191</v>
          </cell>
          <cell r="DH98">
            <v>162</v>
          </cell>
          <cell r="DI98">
            <v>29</v>
          </cell>
          <cell r="DJ98" t="str">
            <v>-</v>
          </cell>
          <cell r="DK98">
            <v>543</v>
          </cell>
          <cell r="DL98" t="str">
            <v>-</v>
          </cell>
          <cell r="DM98">
            <v>687</v>
          </cell>
          <cell r="DN98" t="str">
            <v>-</v>
          </cell>
          <cell r="DO98">
            <v>629</v>
          </cell>
          <cell r="DP98" t="str">
            <v>-</v>
          </cell>
          <cell r="DQ98">
            <v>0</v>
          </cell>
          <cell r="DR98" t="str">
            <v>-</v>
          </cell>
          <cell r="DS98">
            <v>194</v>
          </cell>
          <cell r="DT98" t="str">
            <v>-</v>
          </cell>
          <cell r="DU98">
            <v>20</v>
          </cell>
          <cell r="DV98" t="str">
            <v>-</v>
          </cell>
          <cell r="DW98">
            <v>0</v>
          </cell>
          <cell r="DX98" t="str">
            <v>-</v>
          </cell>
          <cell r="DY98">
            <v>44</v>
          </cell>
          <cell r="DZ98">
            <v>56</v>
          </cell>
          <cell r="EA98">
            <v>26</v>
          </cell>
          <cell r="EB98" t="str">
            <v>-</v>
          </cell>
          <cell r="EC98">
            <v>34.666666666666671</v>
          </cell>
          <cell r="ED98" t="str">
            <v>-</v>
          </cell>
          <cell r="EE98">
            <v>15</v>
          </cell>
          <cell r="EF98" t="str">
            <v>-</v>
          </cell>
          <cell r="EG98">
            <v>41</v>
          </cell>
        </row>
        <row r="99">
          <cell r="C99">
            <v>700000248</v>
          </cell>
          <cell r="D99" t="str">
            <v>SECTOR VALLE DE ATRIZ IVONNE</v>
          </cell>
          <cell r="E99">
            <v>2025</v>
          </cell>
          <cell r="F99">
            <v>202517</v>
          </cell>
          <cell r="G99">
            <v>2298</v>
          </cell>
          <cell r="H99">
            <v>2294</v>
          </cell>
          <cell r="I99">
            <v>689</v>
          </cell>
          <cell r="J99" t="str">
            <v>-</v>
          </cell>
          <cell r="K99">
            <v>-94</v>
          </cell>
          <cell r="L99">
            <v>7</v>
          </cell>
          <cell r="M99">
            <v>307</v>
          </cell>
          <cell r="N99">
            <v>1429</v>
          </cell>
          <cell r="O99">
            <v>0</v>
          </cell>
          <cell r="P99" t="str">
            <v>-</v>
          </cell>
          <cell r="Q99">
            <v>3</v>
          </cell>
          <cell r="R99" t="str">
            <v>-</v>
          </cell>
          <cell r="S99">
            <v>3</v>
          </cell>
          <cell r="T99" t="str">
            <v>-</v>
          </cell>
          <cell r="U99">
            <v>304</v>
          </cell>
          <cell r="V99" t="str">
            <v>-</v>
          </cell>
          <cell r="W99">
            <v>0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233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141</v>
          </cell>
          <cell r="AH99" t="str">
            <v>-</v>
          </cell>
          <cell r="AI99" t="str">
            <v>-</v>
          </cell>
          <cell r="AJ99" t="str">
            <v>-</v>
          </cell>
          <cell r="AK99">
            <v>74</v>
          </cell>
          <cell r="AL99" t="str">
            <v>-</v>
          </cell>
          <cell r="AM99">
            <v>13.359442993907747</v>
          </cell>
          <cell r="AN99">
            <v>59.5</v>
          </cell>
          <cell r="AO99">
            <v>67</v>
          </cell>
          <cell r="AP99" t="str">
            <v>-</v>
          </cell>
          <cell r="AQ99">
            <v>94</v>
          </cell>
          <cell r="AR99" t="str">
            <v>-</v>
          </cell>
          <cell r="AS99">
            <v>0</v>
          </cell>
          <cell r="AT99" t="str">
            <v>-</v>
          </cell>
          <cell r="AU99">
            <v>45</v>
          </cell>
          <cell r="AV99" t="str">
            <v>-</v>
          </cell>
          <cell r="AW99">
            <v>27</v>
          </cell>
          <cell r="AX99" t="str">
            <v>-</v>
          </cell>
          <cell r="AY99" t="str">
            <v>-</v>
          </cell>
          <cell r="AZ99" t="str">
            <v>-</v>
          </cell>
          <cell r="BA99">
            <v>281</v>
          </cell>
          <cell r="BB99">
            <v>1263</v>
          </cell>
          <cell r="BC99">
            <v>12.228024369016536</v>
          </cell>
          <cell r="BD99">
            <v>52.6</v>
          </cell>
          <cell r="BE99" t="str">
            <v>-</v>
          </cell>
          <cell r="BF99" t="str">
            <v>-</v>
          </cell>
          <cell r="BG99">
            <v>560604.30000000005</v>
          </cell>
          <cell r="BH99">
            <v>436019</v>
          </cell>
          <cell r="BI99">
            <v>172105521.5</v>
          </cell>
          <cell r="BJ99">
            <v>623071117</v>
          </cell>
          <cell r="BK99">
            <v>171302624</v>
          </cell>
          <cell r="BL99" t="str">
            <v>-</v>
          </cell>
          <cell r="BM99">
            <v>802897.5</v>
          </cell>
          <cell r="BN99" t="str">
            <v>-</v>
          </cell>
          <cell r="BO99">
            <v>138465624.5</v>
          </cell>
          <cell r="BP99" t="str">
            <v>-</v>
          </cell>
          <cell r="BQ99">
            <v>802897.5</v>
          </cell>
          <cell r="BR99" t="str">
            <v>-</v>
          </cell>
          <cell r="BS99">
            <v>284</v>
          </cell>
          <cell r="BT99" t="str">
            <v>-</v>
          </cell>
          <cell r="BU99">
            <v>137662727</v>
          </cell>
          <cell r="BV99" t="str">
            <v>-</v>
          </cell>
          <cell r="BW99">
            <v>128</v>
          </cell>
          <cell r="BX99" t="str">
            <v>-</v>
          </cell>
          <cell r="BY99">
            <v>993</v>
          </cell>
          <cell r="BZ99" t="str">
            <v>-</v>
          </cell>
          <cell r="CA99">
            <v>31389919</v>
          </cell>
          <cell r="CB99" t="str">
            <v>-</v>
          </cell>
          <cell r="CC99">
            <v>926</v>
          </cell>
          <cell r="CD99" t="str">
            <v>-</v>
          </cell>
          <cell r="CE99">
            <v>507</v>
          </cell>
          <cell r="CF99" t="str">
            <v>-</v>
          </cell>
          <cell r="CG99">
            <v>0</v>
          </cell>
          <cell r="CH99" t="str">
            <v>-</v>
          </cell>
          <cell r="CI99">
            <v>157</v>
          </cell>
          <cell r="CJ99" t="str">
            <v>-</v>
          </cell>
          <cell r="CK99">
            <v>42</v>
          </cell>
          <cell r="CL99" t="str">
            <v>-</v>
          </cell>
          <cell r="CM99">
            <v>2249978</v>
          </cell>
          <cell r="CN99" t="str">
            <v>-</v>
          </cell>
          <cell r="CO99">
            <v>33639897</v>
          </cell>
          <cell r="CP99" t="str">
            <v>-</v>
          </cell>
          <cell r="CQ99">
            <v>0</v>
          </cell>
          <cell r="CR99" t="str">
            <v>-</v>
          </cell>
          <cell r="CS99">
            <v>-48</v>
          </cell>
          <cell r="CT99" t="str">
            <v>-</v>
          </cell>
          <cell r="CU99">
            <v>1185</v>
          </cell>
          <cell r="CV99">
            <v>489</v>
          </cell>
          <cell r="CW99">
            <v>511</v>
          </cell>
          <cell r="CX99">
            <v>322</v>
          </cell>
          <cell r="CY99">
            <v>295</v>
          </cell>
          <cell r="CZ99">
            <v>203</v>
          </cell>
          <cell r="DA99">
            <v>113</v>
          </cell>
          <cell r="DB99">
            <v>77</v>
          </cell>
          <cell r="DC99">
            <v>152</v>
          </cell>
          <cell r="DD99">
            <v>119</v>
          </cell>
          <cell r="DE99">
            <v>62</v>
          </cell>
          <cell r="DF99">
            <v>55</v>
          </cell>
          <cell r="DG99">
            <v>327</v>
          </cell>
          <cell r="DH99">
            <v>251</v>
          </cell>
          <cell r="DI99">
            <v>10</v>
          </cell>
          <cell r="DJ99" t="str">
            <v>-</v>
          </cell>
          <cell r="DK99">
            <v>774</v>
          </cell>
          <cell r="DL99" t="str">
            <v>-</v>
          </cell>
          <cell r="DM99">
            <v>835</v>
          </cell>
          <cell r="DN99" t="str">
            <v>-</v>
          </cell>
          <cell r="DO99">
            <v>493</v>
          </cell>
          <cell r="DP99" t="str">
            <v>-</v>
          </cell>
          <cell r="DQ99">
            <v>0</v>
          </cell>
          <cell r="DR99" t="str">
            <v>-</v>
          </cell>
          <cell r="DS99">
            <v>155</v>
          </cell>
          <cell r="DT99" t="str">
            <v>-</v>
          </cell>
          <cell r="DU99">
            <v>41</v>
          </cell>
          <cell r="DV99" t="str">
            <v>-</v>
          </cell>
          <cell r="DW99">
            <v>0</v>
          </cell>
          <cell r="DX99" t="str">
            <v>-</v>
          </cell>
          <cell r="DY99">
            <v>15</v>
          </cell>
          <cell r="DZ99">
            <v>79</v>
          </cell>
          <cell r="EA99">
            <v>39</v>
          </cell>
          <cell r="EB99" t="str">
            <v>-</v>
          </cell>
          <cell r="EC99">
            <v>37.864077669902912</v>
          </cell>
          <cell r="ED99" t="str">
            <v>-</v>
          </cell>
          <cell r="EE99">
            <v>5</v>
          </cell>
          <cell r="EF99" t="str">
            <v>-</v>
          </cell>
          <cell r="EG99">
            <v>11</v>
          </cell>
        </row>
        <row r="100">
          <cell r="C100">
            <v>700000252</v>
          </cell>
          <cell r="D100" t="str">
            <v xml:space="preserve">SECTOR ARRAYAN MARIA </v>
          </cell>
          <cell r="E100">
            <v>2025</v>
          </cell>
          <cell r="F100">
            <v>202517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 t="str">
            <v>-</v>
          </cell>
          <cell r="BQ100" t="str">
            <v>-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 t="str">
            <v>-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 t="str">
            <v>-</v>
          </cell>
          <cell r="CN100" t="str">
            <v>-</v>
          </cell>
          <cell r="CO100" t="str">
            <v>-</v>
          </cell>
          <cell r="CP100" t="str">
            <v>-</v>
          </cell>
          <cell r="CQ100" t="str">
            <v>-</v>
          </cell>
          <cell r="CR100" t="str">
            <v>-</v>
          </cell>
          <cell r="CS100" t="str">
            <v>-</v>
          </cell>
          <cell r="CT100" t="str">
            <v>-</v>
          </cell>
          <cell r="CU100" t="str">
            <v>-</v>
          </cell>
          <cell r="CV100" t="str">
            <v>-</v>
          </cell>
          <cell r="CW100" t="str">
            <v>-</v>
          </cell>
          <cell r="CX100" t="str">
            <v>-</v>
          </cell>
          <cell r="CY100" t="str">
            <v>-</v>
          </cell>
          <cell r="CZ100" t="str">
            <v>-</v>
          </cell>
          <cell r="DA100" t="str">
            <v>-</v>
          </cell>
          <cell r="DB100" t="str">
            <v>-</v>
          </cell>
          <cell r="DC100" t="str">
            <v>-</v>
          </cell>
          <cell r="DD100" t="str">
            <v>-</v>
          </cell>
          <cell r="DE100" t="str">
            <v>-</v>
          </cell>
          <cell r="DF100" t="str">
            <v>-</v>
          </cell>
          <cell r="DG100" t="str">
            <v>-</v>
          </cell>
          <cell r="DH100" t="str">
            <v>-</v>
          </cell>
          <cell r="DI100" t="str">
            <v>-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 t="str">
            <v>-</v>
          </cell>
          <cell r="DX100" t="str">
            <v>-</v>
          </cell>
          <cell r="DY100" t="str">
            <v>-</v>
          </cell>
          <cell r="DZ100" t="str">
            <v>-</v>
          </cell>
          <cell r="EA100" t="str">
            <v>-</v>
          </cell>
          <cell r="EB100" t="str">
            <v>-</v>
          </cell>
          <cell r="EC100" t="str">
            <v>-</v>
          </cell>
          <cell r="ED100" t="str">
            <v>-</v>
          </cell>
          <cell r="EE100" t="str">
            <v>-</v>
          </cell>
          <cell r="EF100" t="str">
            <v>-</v>
          </cell>
          <cell r="EG100" t="str">
            <v>-</v>
          </cell>
        </row>
        <row r="101">
          <cell r="C101">
            <v>700000253</v>
          </cell>
          <cell r="D101" t="str">
            <v>SECTOR ALAMO LAURA</v>
          </cell>
          <cell r="E101">
            <v>2025</v>
          </cell>
          <cell r="F101">
            <v>202517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  <cell r="BC101" t="str">
            <v>-</v>
          </cell>
          <cell r="BD101" t="str">
            <v>-</v>
          </cell>
          <cell r="BE101" t="str">
            <v>-</v>
          </cell>
          <cell r="BF101" t="str">
            <v>-</v>
          </cell>
          <cell r="BG101" t="str">
            <v>-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 t="str">
            <v>-</v>
          </cell>
          <cell r="BO101" t="str">
            <v>-</v>
          </cell>
          <cell r="BP101" t="str">
            <v>-</v>
          </cell>
          <cell r="BQ101" t="str">
            <v>-</v>
          </cell>
          <cell r="BR101" t="str">
            <v>-</v>
          </cell>
          <cell r="BS101" t="str">
            <v>-</v>
          </cell>
          <cell r="BT101" t="str">
            <v>-</v>
          </cell>
          <cell r="BU101" t="str">
            <v>-</v>
          </cell>
          <cell r="BV101" t="str">
            <v>-</v>
          </cell>
          <cell r="BW101" t="str">
            <v>-</v>
          </cell>
          <cell r="BX101" t="str">
            <v>-</v>
          </cell>
          <cell r="BY101" t="str">
            <v>-</v>
          </cell>
          <cell r="BZ101" t="str">
            <v>-</v>
          </cell>
          <cell r="CA101" t="str">
            <v>-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 t="str">
            <v>-</v>
          </cell>
          <cell r="CN101" t="str">
            <v>-</v>
          </cell>
          <cell r="CO101" t="str">
            <v>-</v>
          </cell>
          <cell r="CP101" t="str">
            <v>-</v>
          </cell>
          <cell r="CQ101" t="str">
            <v>-</v>
          </cell>
          <cell r="CR101" t="str">
            <v>-</v>
          </cell>
          <cell r="CS101" t="str">
            <v>-</v>
          </cell>
          <cell r="CT101" t="str">
            <v>-</v>
          </cell>
          <cell r="CU101" t="str">
            <v>-</v>
          </cell>
          <cell r="CV101" t="str">
            <v>-</v>
          </cell>
          <cell r="CW101" t="str">
            <v>-</v>
          </cell>
          <cell r="CX101" t="str">
            <v>-</v>
          </cell>
          <cell r="CY101" t="str">
            <v>-</v>
          </cell>
          <cell r="CZ101" t="str">
            <v>-</v>
          </cell>
          <cell r="DA101" t="str">
            <v>-</v>
          </cell>
          <cell r="DB101" t="str">
            <v>-</v>
          </cell>
          <cell r="DC101" t="str">
            <v>-</v>
          </cell>
          <cell r="DD101" t="str">
            <v>-</v>
          </cell>
          <cell r="DE101" t="str">
            <v>-</v>
          </cell>
          <cell r="DF101" t="str">
            <v>-</v>
          </cell>
          <cell r="DG101" t="str">
            <v>-</v>
          </cell>
          <cell r="DH101" t="str">
            <v>-</v>
          </cell>
          <cell r="DI101" t="str">
            <v>-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 t="str">
            <v>-</v>
          </cell>
          <cell r="DX101" t="str">
            <v>-</v>
          </cell>
          <cell r="DY101" t="str">
            <v>-</v>
          </cell>
          <cell r="DZ101" t="str">
            <v>-</v>
          </cell>
          <cell r="EA101" t="str">
            <v>-</v>
          </cell>
          <cell r="EB101" t="str">
            <v>-</v>
          </cell>
          <cell r="EC101" t="str">
            <v>-</v>
          </cell>
          <cell r="ED101" t="str">
            <v>-</v>
          </cell>
          <cell r="EE101" t="str">
            <v>-</v>
          </cell>
          <cell r="EF101" t="str">
            <v>-</v>
          </cell>
          <cell r="EG101" t="str">
            <v>-</v>
          </cell>
        </row>
        <row r="102">
          <cell r="C102">
            <v>700000254</v>
          </cell>
          <cell r="D102" t="str">
            <v>SECTOR CREATIVIDAD YOMAIRA</v>
          </cell>
          <cell r="E102">
            <v>2025</v>
          </cell>
          <cell r="F102">
            <v>202517</v>
          </cell>
          <cell r="G102">
            <v>1223</v>
          </cell>
          <cell r="H102">
            <v>1241</v>
          </cell>
          <cell r="I102">
            <v>451</v>
          </cell>
          <cell r="J102" t="str">
            <v>-</v>
          </cell>
          <cell r="K102">
            <v>5</v>
          </cell>
          <cell r="L102">
            <v>8</v>
          </cell>
          <cell r="M102">
            <v>710</v>
          </cell>
          <cell r="N102">
            <v>747</v>
          </cell>
          <cell r="O102">
            <v>0</v>
          </cell>
          <cell r="P102" t="str">
            <v>-</v>
          </cell>
          <cell r="Q102">
            <v>0</v>
          </cell>
          <cell r="R102" t="str">
            <v>-</v>
          </cell>
          <cell r="S102">
            <v>1</v>
          </cell>
          <cell r="T102" t="str">
            <v>-</v>
          </cell>
          <cell r="U102">
            <v>709</v>
          </cell>
          <cell r="V102" t="str">
            <v>-</v>
          </cell>
          <cell r="W102">
            <v>0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509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374</v>
          </cell>
          <cell r="AH102" t="str">
            <v>-</v>
          </cell>
          <cell r="AI102" t="str">
            <v>-</v>
          </cell>
          <cell r="AJ102" t="str">
            <v>-</v>
          </cell>
          <cell r="AK102">
            <v>201</v>
          </cell>
          <cell r="AL102" t="str">
            <v>-</v>
          </cell>
          <cell r="AM102">
            <v>58.0539656582175</v>
          </cell>
          <cell r="AN102">
            <v>60.9</v>
          </cell>
          <cell r="AO102">
            <v>173</v>
          </cell>
          <cell r="AP102" t="str">
            <v>-</v>
          </cell>
          <cell r="AQ102">
            <v>236</v>
          </cell>
          <cell r="AR102" t="str">
            <v>-</v>
          </cell>
          <cell r="AS102">
            <v>0</v>
          </cell>
          <cell r="AT102" t="str">
            <v>-</v>
          </cell>
          <cell r="AU102">
            <v>87</v>
          </cell>
          <cell r="AV102" t="str">
            <v>-</v>
          </cell>
          <cell r="AW102">
            <v>13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625</v>
          </cell>
          <cell r="BB102">
            <v>656</v>
          </cell>
          <cell r="BC102">
            <v>51.103843008994275</v>
          </cell>
          <cell r="BD102">
            <v>53.5</v>
          </cell>
          <cell r="BE102" t="str">
            <v>-</v>
          </cell>
          <cell r="BF102" t="str">
            <v>-</v>
          </cell>
          <cell r="BG102">
            <v>396285.02</v>
          </cell>
          <cell r="BH102">
            <v>431741</v>
          </cell>
          <cell r="BI102">
            <v>281362365</v>
          </cell>
          <cell r="BJ102">
            <v>322510593</v>
          </cell>
          <cell r="BK102">
            <v>281214845</v>
          </cell>
          <cell r="BL102" t="str">
            <v>-</v>
          </cell>
          <cell r="BM102">
            <v>147520</v>
          </cell>
          <cell r="BN102" t="str">
            <v>-</v>
          </cell>
          <cell r="BO102">
            <v>211073677</v>
          </cell>
          <cell r="BP102" t="str">
            <v>-</v>
          </cell>
          <cell r="BQ102">
            <v>147520</v>
          </cell>
          <cell r="BR102" t="str">
            <v>-</v>
          </cell>
          <cell r="BS102">
            <v>620</v>
          </cell>
          <cell r="BT102" t="str">
            <v>-</v>
          </cell>
          <cell r="BU102">
            <v>210926157</v>
          </cell>
          <cell r="BV102" t="str">
            <v>-</v>
          </cell>
          <cell r="BW102">
            <v>417</v>
          </cell>
          <cell r="BX102" t="str">
            <v>-</v>
          </cell>
          <cell r="BY102">
            <v>491</v>
          </cell>
          <cell r="BZ102" t="str">
            <v>-</v>
          </cell>
          <cell r="CA102">
            <v>64330741</v>
          </cell>
          <cell r="CB102" t="str">
            <v>-</v>
          </cell>
          <cell r="CC102">
            <v>442</v>
          </cell>
          <cell r="CD102" t="str">
            <v>-</v>
          </cell>
          <cell r="CE102">
            <v>346</v>
          </cell>
          <cell r="CF102" t="str">
            <v>-</v>
          </cell>
          <cell r="CG102">
            <v>0</v>
          </cell>
          <cell r="CH102" t="str">
            <v>-</v>
          </cell>
          <cell r="CI102">
            <v>105</v>
          </cell>
          <cell r="CJ102" t="str">
            <v>-</v>
          </cell>
          <cell r="CK102">
            <v>14</v>
          </cell>
          <cell r="CL102" t="str">
            <v>-</v>
          </cell>
          <cell r="CM102">
            <v>5957947</v>
          </cell>
          <cell r="CN102" t="str">
            <v>-</v>
          </cell>
          <cell r="CO102">
            <v>70288688</v>
          </cell>
          <cell r="CP102" t="str">
            <v>-</v>
          </cell>
          <cell r="CQ102">
            <v>0</v>
          </cell>
          <cell r="CR102" t="str">
            <v>-</v>
          </cell>
          <cell r="CS102">
            <v>3</v>
          </cell>
          <cell r="CT102" t="str">
            <v>-</v>
          </cell>
          <cell r="CU102">
            <v>257</v>
          </cell>
          <cell r="CV102">
            <v>216</v>
          </cell>
          <cell r="CW102">
            <v>172</v>
          </cell>
          <cell r="CX102">
            <v>175</v>
          </cell>
          <cell r="CY102">
            <v>84</v>
          </cell>
          <cell r="CZ102">
            <v>92</v>
          </cell>
          <cell r="DA102">
            <v>62</v>
          </cell>
          <cell r="DB102">
            <v>58</v>
          </cell>
          <cell r="DC102">
            <v>64</v>
          </cell>
          <cell r="DD102">
            <v>61</v>
          </cell>
          <cell r="DE102">
            <v>49</v>
          </cell>
          <cell r="DF102">
            <v>46</v>
          </cell>
          <cell r="DG102">
            <v>175</v>
          </cell>
          <cell r="DH102">
            <v>165</v>
          </cell>
          <cell r="DI102">
            <v>49</v>
          </cell>
          <cell r="DJ102" t="str">
            <v>-</v>
          </cell>
          <cell r="DK102">
            <v>386</v>
          </cell>
          <cell r="DL102" t="str">
            <v>-</v>
          </cell>
          <cell r="DM102">
            <v>386</v>
          </cell>
          <cell r="DN102" t="str">
            <v>-</v>
          </cell>
          <cell r="DO102">
            <v>333</v>
          </cell>
          <cell r="DP102" t="str">
            <v>-</v>
          </cell>
          <cell r="DQ102">
            <v>0</v>
          </cell>
          <cell r="DR102" t="str">
            <v>-</v>
          </cell>
          <cell r="DS102">
            <v>104</v>
          </cell>
          <cell r="DT102" t="str">
            <v>-</v>
          </cell>
          <cell r="DU102">
            <v>14</v>
          </cell>
          <cell r="DV102" t="str">
            <v>-</v>
          </cell>
          <cell r="DW102">
            <v>0</v>
          </cell>
          <cell r="DX102" t="str">
            <v>-</v>
          </cell>
          <cell r="DY102">
            <v>52</v>
          </cell>
          <cell r="DZ102">
            <v>48</v>
          </cell>
          <cell r="EA102">
            <v>34</v>
          </cell>
          <cell r="EB102" t="str">
            <v>-</v>
          </cell>
          <cell r="EC102">
            <v>56.666666666666664</v>
          </cell>
          <cell r="ED102" t="str">
            <v>-</v>
          </cell>
          <cell r="EE102">
            <v>3</v>
          </cell>
          <cell r="EF102" t="str">
            <v>-</v>
          </cell>
          <cell r="EG102">
            <v>33</v>
          </cell>
        </row>
        <row r="103">
          <cell r="C103">
            <v>700000255</v>
          </cell>
          <cell r="D103" t="str">
            <v xml:space="preserve">SECTOR CEIBA DEYSI </v>
          </cell>
          <cell r="E103">
            <v>2025</v>
          </cell>
          <cell r="F103">
            <v>202517</v>
          </cell>
          <cell r="G103">
            <v>1702</v>
          </cell>
          <cell r="H103">
            <v>1765</v>
          </cell>
          <cell r="I103">
            <v>575</v>
          </cell>
          <cell r="J103" t="str">
            <v>-</v>
          </cell>
          <cell r="K103">
            <v>-78</v>
          </cell>
          <cell r="L103">
            <v>5</v>
          </cell>
          <cell r="M103">
            <v>500</v>
          </cell>
          <cell r="N103">
            <v>1074</v>
          </cell>
          <cell r="O103">
            <v>0</v>
          </cell>
          <cell r="P103" t="str">
            <v>-</v>
          </cell>
          <cell r="Q103">
            <v>0</v>
          </cell>
          <cell r="R103" t="str">
            <v>-</v>
          </cell>
          <cell r="S103">
            <v>1</v>
          </cell>
          <cell r="T103" t="str">
            <v>-</v>
          </cell>
          <cell r="U103">
            <v>500</v>
          </cell>
          <cell r="V103" t="str">
            <v>-</v>
          </cell>
          <cell r="W103">
            <v>0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380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261</v>
          </cell>
          <cell r="AH103" t="str">
            <v>-</v>
          </cell>
          <cell r="AI103" t="str">
            <v>-</v>
          </cell>
          <cell r="AJ103" t="str">
            <v>-</v>
          </cell>
          <cell r="AK103">
            <v>120</v>
          </cell>
          <cell r="AL103" t="str">
            <v>-</v>
          </cell>
          <cell r="AM103">
            <v>29.377203290246769</v>
          </cell>
          <cell r="AN103">
            <v>60.1</v>
          </cell>
          <cell r="AO103">
            <v>141</v>
          </cell>
          <cell r="AP103" t="str">
            <v>-</v>
          </cell>
          <cell r="AQ103">
            <v>158</v>
          </cell>
          <cell r="AR103" t="str">
            <v>-</v>
          </cell>
          <cell r="AS103">
            <v>0</v>
          </cell>
          <cell r="AT103" t="str">
            <v>-</v>
          </cell>
          <cell r="AU103">
            <v>66</v>
          </cell>
          <cell r="AV103" t="str">
            <v>-</v>
          </cell>
          <cell r="AW103">
            <v>15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475</v>
          </cell>
          <cell r="BB103">
            <v>980</v>
          </cell>
          <cell r="BC103">
            <v>27.908343125734429</v>
          </cell>
          <cell r="BD103">
            <v>54.8</v>
          </cell>
          <cell r="BE103" t="str">
            <v>-</v>
          </cell>
          <cell r="BF103" t="str">
            <v>-</v>
          </cell>
          <cell r="BG103">
            <v>443894.9</v>
          </cell>
          <cell r="BH103">
            <v>424266</v>
          </cell>
          <cell r="BI103">
            <v>221947450</v>
          </cell>
          <cell r="BJ103">
            <v>455661339</v>
          </cell>
          <cell r="BK103">
            <v>221883415</v>
          </cell>
          <cell r="BL103" t="str">
            <v>-</v>
          </cell>
          <cell r="BM103">
            <v>64035</v>
          </cell>
          <cell r="BN103" t="str">
            <v>-</v>
          </cell>
          <cell r="BO103">
            <v>192593477</v>
          </cell>
          <cell r="BP103" t="str">
            <v>-</v>
          </cell>
          <cell r="BQ103">
            <v>64035</v>
          </cell>
          <cell r="BR103" t="str">
            <v>-</v>
          </cell>
          <cell r="BS103">
            <v>474</v>
          </cell>
          <cell r="BT103" t="str">
            <v>-</v>
          </cell>
          <cell r="BU103">
            <v>192529442</v>
          </cell>
          <cell r="BV103" t="str">
            <v>-</v>
          </cell>
          <cell r="BW103">
            <v>181</v>
          </cell>
          <cell r="BX103" t="str">
            <v>-</v>
          </cell>
          <cell r="BY103">
            <v>617</v>
          </cell>
          <cell r="BZ103" t="str">
            <v>-</v>
          </cell>
          <cell r="CA103">
            <v>24993341</v>
          </cell>
          <cell r="CB103" t="str">
            <v>-</v>
          </cell>
          <cell r="CC103">
            <v>691</v>
          </cell>
          <cell r="CD103" t="str">
            <v>-</v>
          </cell>
          <cell r="CE103">
            <v>436</v>
          </cell>
          <cell r="CF103" t="str">
            <v>-</v>
          </cell>
          <cell r="CG103">
            <v>0</v>
          </cell>
          <cell r="CH103" t="str">
            <v>-</v>
          </cell>
          <cell r="CI103">
            <v>141</v>
          </cell>
          <cell r="CJ103" t="str">
            <v>-</v>
          </cell>
          <cell r="CK103">
            <v>24</v>
          </cell>
          <cell r="CL103" t="str">
            <v>-</v>
          </cell>
          <cell r="CM103">
            <v>4360632</v>
          </cell>
          <cell r="CN103" t="str">
            <v>-</v>
          </cell>
          <cell r="CO103">
            <v>29353973</v>
          </cell>
          <cell r="CP103" t="str">
            <v>-</v>
          </cell>
          <cell r="CQ103">
            <v>0</v>
          </cell>
          <cell r="CR103" t="str">
            <v>-</v>
          </cell>
          <cell r="CS103">
            <v>-32</v>
          </cell>
          <cell r="CT103" t="str">
            <v>-</v>
          </cell>
          <cell r="CU103">
            <v>780</v>
          </cell>
          <cell r="CV103">
            <v>373</v>
          </cell>
          <cell r="CW103">
            <v>276</v>
          </cell>
          <cell r="CX103">
            <v>208</v>
          </cell>
          <cell r="CY103">
            <v>146</v>
          </cell>
          <cell r="CZ103">
            <v>118</v>
          </cell>
          <cell r="DA103">
            <v>93</v>
          </cell>
          <cell r="DB103">
            <v>77</v>
          </cell>
          <cell r="DC103">
            <v>71</v>
          </cell>
          <cell r="DD103">
            <v>66</v>
          </cell>
          <cell r="DE103">
            <v>43</v>
          </cell>
          <cell r="DF103">
            <v>38</v>
          </cell>
          <cell r="DG103">
            <v>207</v>
          </cell>
          <cell r="DH103">
            <v>181</v>
          </cell>
          <cell r="DI103">
            <v>9</v>
          </cell>
          <cell r="DJ103" t="str">
            <v>-</v>
          </cell>
          <cell r="DK103">
            <v>491</v>
          </cell>
          <cell r="DL103" t="str">
            <v>-</v>
          </cell>
          <cell r="DM103">
            <v>636</v>
          </cell>
          <cell r="DN103" t="str">
            <v>-</v>
          </cell>
          <cell r="DO103">
            <v>413</v>
          </cell>
          <cell r="DP103" t="str">
            <v>-</v>
          </cell>
          <cell r="DQ103">
            <v>0</v>
          </cell>
          <cell r="DR103" t="str">
            <v>-</v>
          </cell>
          <cell r="DS103">
            <v>138</v>
          </cell>
          <cell r="DT103" t="str">
            <v>-</v>
          </cell>
          <cell r="DU103">
            <v>24</v>
          </cell>
          <cell r="DV103" t="str">
            <v>-</v>
          </cell>
          <cell r="DW103">
            <v>0</v>
          </cell>
          <cell r="DX103" t="str">
            <v>-</v>
          </cell>
          <cell r="DY103">
            <v>12</v>
          </cell>
          <cell r="DZ103">
            <v>55</v>
          </cell>
          <cell r="EA103">
            <v>33</v>
          </cell>
          <cell r="EB103" t="str">
            <v>-</v>
          </cell>
          <cell r="EC103">
            <v>44.594594594594597</v>
          </cell>
          <cell r="ED103" t="str">
            <v>-</v>
          </cell>
          <cell r="EE103">
            <v>3</v>
          </cell>
          <cell r="EF103" t="str">
            <v>-</v>
          </cell>
          <cell r="EG103">
            <v>13</v>
          </cell>
        </row>
        <row r="104">
          <cell r="C104">
            <v>700000256</v>
          </cell>
          <cell r="D104" t="str">
            <v>SECTOR FANDANGO LUISA</v>
          </cell>
          <cell r="E104">
            <v>2025</v>
          </cell>
          <cell r="F104">
            <v>202517</v>
          </cell>
          <cell r="G104">
            <v>1437</v>
          </cell>
          <cell r="H104">
            <v>1628</v>
          </cell>
          <cell r="I104">
            <v>640</v>
          </cell>
          <cell r="J104" t="str">
            <v>-</v>
          </cell>
          <cell r="K104">
            <v>-79</v>
          </cell>
          <cell r="L104">
            <v>9</v>
          </cell>
          <cell r="M104">
            <v>470</v>
          </cell>
          <cell r="N104">
            <v>909</v>
          </cell>
          <cell r="O104">
            <v>0</v>
          </cell>
          <cell r="P104" t="str">
            <v>-</v>
          </cell>
          <cell r="Q104">
            <v>0</v>
          </cell>
          <cell r="R104" t="str">
            <v>-</v>
          </cell>
          <cell r="S104">
            <v>11</v>
          </cell>
          <cell r="T104" t="str">
            <v>-</v>
          </cell>
          <cell r="U104">
            <v>467</v>
          </cell>
          <cell r="V104" t="str">
            <v>-</v>
          </cell>
          <cell r="W104">
            <v>3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391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182</v>
          </cell>
          <cell r="AH104" t="str">
            <v>-</v>
          </cell>
          <cell r="AI104" t="str">
            <v>-</v>
          </cell>
          <cell r="AJ104" t="str">
            <v>-</v>
          </cell>
          <cell r="AK104">
            <v>79</v>
          </cell>
          <cell r="AL104" t="str">
            <v>-</v>
          </cell>
          <cell r="AM104">
            <v>32.707028531663184</v>
          </cell>
          <cell r="AN104">
            <v>59.6</v>
          </cell>
          <cell r="AO104">
            <v>103</v>
          </cell>
          <cell r="AP104" t="str">
            <v>-</v>
          </cell>
          <cell r="AQ104">
            <v>172</v>
          </cell>
          <cell r="AR104" t="str">
            <v>-</v>
          </cell>
          <cell r="AS104">
            <v>0</v>
          </cell>
          <cell r="AT104" t="str">
            <v>-</v>
          </cell>
          <cell r="AU104">
            <v>103</v>
          </cell>
          <cell r="AV104" t="str">
            <v>-</v>
          </cell>
          <cell r="AW104">
            <v>13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425</v>
          </cell>
          <cell r="BB104">
            <v>788</v>
          </cell>
          <cell r="BC104">
            <v>29.575504523312457</v>
          </cell>
          <cell r="BD104">
            <v>51.7</v>
          </cell>
          <cell r="BE104" t="str">
            <v>-</v>
          </cell>
          <cell r="BF104" t="str">
            <v>-</v>
          </cell>
          <cell r="BG104">
            <v>496123.85</v>
          </cell>
          <cell r="BH104">
            <v>464063</v>
          </cell>
          <cell r="BI104">
            <v>233178208.99000001</v>
          </cell>
          <cell r="BJ104">
            <v>421833256</v>
          </cell>
          <cell r="BK104">
            <v>231988849</v>
          </cell>
          <cell r="BL104" t="str">
            <v>-</v>
          </cell>
          <cell r="BM104">
            <v>1189359.99</v>
          </cell>
          <cell r="BN104" t="str">
            <v>-</v>
          </cell>
          <cell r="BO104">
            <v>180720555.99000001</v>
          </cell>
          <cell r="BP104" t="str">
            <v>-</v>
          </cell>
          <cell r="BQ104">
            <v>1189359.99</v>
          </cell>
          <cell r="BR104" t="str">
            <v>-</v>
          </cell>
          <cell r="BS104">
            <v>452</v>
          </cell>
          <cell r="BT104" t="str">
            <v>-</v>
          </cell>
          <cell r="BU104">
            <v>179531196</v>
          </cell>
          <cell r="BV104" t="str">
            <v>-</v>
          </cell>
          <cell r="BW104">
            <v>313</v>
          </cell>
          <cell r="BX104" t="str">
            <v>-</v>
          </cell>
          <cell r="BY104">
            <v>531</v>
          </cell>
          <cell r="BZ104" t="str">
            <v>-</v>
          </cell>
          <cell r="CA104">
            <v>44645027</v>
          </cell>
          <cell r="CB104" t="str">
            <v>-</v>
          </cell>
          <cell r="CC104">
            <v>492</v>
          </cell>
          <cell r="CD104" t="str">
            <v>-</v>
          </cell>
          <cell r="CE104">
            <v>478</v>
          </cell>
          <cell r="CF104" t="str">
            <v>-</v>
          </cell>
          <cell r="CG104">
            <v>0</v>
          </cell>
          <cell r="CH104" t="str">
            <v>-</v>
          </cell>
          <cell r="CI104">
            <v>174</v>
          </cell>
          <cell r="CJ104" t="str">
            <v>-</v>
          </cell>
          <cell r="CK104">
            <v>17</v>
          </cell>
          <cell r="CL104" t="str">
            <v>-</v>
          </cell>
          <cell r="CM104">
            <v>7812626</v>
          </cell>
          <cell r="CN104" t="str">
            <v>-</v>
          </cell>
          <cell r="CO104">
            <v>52457653</v>
          </cell>
          <cell r="CP104" t="str">
            <v>-</v>
          </cell>
          <cell r="CQ104">
            <v>0</v>
          </cell>
          <cell r="CR104" t="str">
            <v>-</v>
          </cell>
          <cell r="CS104">
            <v>-48</v>
          </cell>
          <cell r="CT104" t="str">
            <v>-</v>
          </cell>
          <cell r="CU104">
            <v>560</v>
          </cell>
          <cell r="CV104">
            <v>294</v>
          </cell>
          <cell r="CW104">
            <v>224</v>
          </cell>
          <cell r="CX104">
            <v>187</v>
          </cell>
          <cell r="CY104">
            <v>183</v>
          </cell>
          <cell r="CZ104">
            <v>123</v>
          </cell>
          <cell r="DA104">
            <v>110</v>
          </cell>
          <cell r="DB104">
            <v>85</v>
          </cell>
          <cell r="DC104">
            <v>72</v>
          </cell>
          <cell r="DD104">
            <v>59</v>
          </cell>
          <cell r="DE104">
            <v>73</v>
          </cell>
          <cell r="DF104">
            <v>68</v>
          </cell>
          <cell r="DG104">
            <v>255</v>
          </cell>
          <cell r="DH104">
            <v>212</v>
          </cell>
          <cell r="DI104">
            <v>15</v>
          </cell>
          <cell r="DJ104" t="str">
            <v>-</v>
          </cell>
          <cell r="DK104">
            <v>372</v>
          </cell>
          <cell r="DL104" t="str">
            <v>-</v>
          </cell>
          <cell r="DM104">
            <v>425</v>
          </cell>
          <cell r="DN104" t="str">
            <v>-</v>
          </cell>
          <cell r="DO104">
            <v>453</v>
          </cell>
          <cell r="DP104" t="str">
            <v>-</v>
          </cell>
          <cell r="DQ104">
            <v>0</v>
          </cell>
          <cell r="DR104" t="str">
            <v>-</v>
          </cell>
          <cell r="DS104">
            <v>170</v>
          </cell>
          <cell r="DT104" t="str">
            <v>-</v>
          </cell>
          <cell r="DU104">
            <v>17</v>
          </cell>
          <cell r="DV104" t="str">
            <v>-</v>
          </cell>
          <cell r="DW104">
            <v>0</v>
          </cell>
          <cell r="DX104" t="str">
            <v>-</v>
          </cell>
          <cell r="DY104">
            <v>25</v>
          </cell>
          <cell r="DZ104">
            <v>58</v>
          </cell>
          <cell r="EA104">
            <v>8</v>
          </cell>
          <cell r="EB104" t="str">
            <v>-</v>
          </cell>
          <cell r="EC104">
            <v>14.545454545454545</v>
          </cell>
          <cell r="ED104" t="str">
            <v>-</v>
          </cell>
          <cell r="EE104">
            <v>10</v>
          </cell>
          <cell r="EF104" t="str">
            <v>-</v>
          </cell>
          <cell r="EG104">
            <v>20</v>
          </cell>
        </row>
        <row r="105">
          <cell r="C105">
            <v>700000258</v>
          </cell>
          <cell r="D105" t="str">
            <v>SECTOR FAUNA HERCILIA</v>
          </cell>
          <cell r="E105">
            <v>2025</v>
          </cell>
          <cell r="F105">
            <v>202517</v>
          </cell>
          <cell r="G105">
            <v>2338</v>
          </cell>
          <cell r="H105">
            <v>2244</v>
          </cell>
          <cell r="I105">
            <v>957</v>
          </cell>
          <cell r="J105" t="str">
            <v>-</v>
          </cell>
          <cell r="K105">
            <v>0</v>
          </cell>
          <cell r="L105">
            <v>7</v>
          </cell>
          <cell r="M105">
            <v>1287</v>
          </cell>
          <cell r="N105">
            <v>1440</v>
          </cell>
          <cell r="O105">
            <v>0</v>
          </cell>
          <cell r="P105" t="str">
            <v>-</v>
          </cell>
          <cell r="Q105">
            <v>0</v>
          </cell>
          <cell r="R105" t="str">
            <v>-</v>
          </cell>
          <cell r="S105">
            <v>5</v>
          </cell>
          <cell r="T105" t="str">
            <v>-</v>
          </cell>
          <cell r="U105">
            <v>1284</v>
          </cell>
          <cell r="V105" t="str">
            <v>-</v>
          </cell>
          <cell r="W105">
            <v>3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995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651</v>
          </cell>
          <cell r="AH105" t="str">
            <v>-</v>
          </cell>
          <cell r="AI105" t="str">
            <v>-</v>
          </cell>
          <cell r="AJ105" t="str">
            <v>-</v>
          </cell>
          <cell r="AK105">
            <v>292</v>
          </cell>
          <cell r="AL105" t="str">
            <v>-</v>
          </cell>
          <cell r="AM105">
            <v>55.047048759623607</v>
          </cell>
          <cell r="AN105">
            <v>61.4</v>
          </cell>
          <cell r="AO105">
            <v>359</v>
          </cell>
          <cell r="AP105" t="str">
            <v>-</v>
          </cell>
          <cell r="AQ105">
            <v>409</v>
          </cell>
          <cell r="AR105" t="str">
            <v>-</v>
          </cell>
          <cell r="AS105">
            <v>0</v>
          </cell>
          <cell r="AT105" t="str">
            <v>-</v>
          </cell>
          <cell r="AU105">
            <v>197</v>
          </cell>
          <cell r="AV105" t="str">
            <v>-</v>
          </cell>
          <cell r="AW105">
            <v>30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1135</v>
          </cell>
          <cell r="BB105">
            <v>1289</v>
          </cell>
          <cell r="BC105">
            <v>48.545765611633875</v>
          </cell>
          <cell r="BD105">
            <v>55</v>
          </cell>
          <cell r="BE105" t="str">
            <v>-</v>
          </cell>
          <cell r="BF105" t="str">
            <v>-</v>
          </cell>
          <cell r="BG105">
            <v>453657.4</v>
          </cell>
          <cell r="BH105">
            <v>483155</v>
          </cell>
          <cell r="BI105">
            <v>583857073.97000003</v>
          </cell>
          <cell r="BJ105">
            <v>695743255</v>
          </cell>
          <cell r="BK105">
            <v>582781084</v>
          </cell>
          <cell r="BL105" t="str">
            <v>-</v>
          </cell>
          <cell r="BM105">
            <v>1075989.97</v>
          </cell>
          <cell r="BN105" t="str">
            <v>-</v>
          </cell>
          <cell r="BO105">
            <v>464938573.97000003</v>
          </cell>
          <cell r="BP105" t="str">
            <v>-</v>
          </cell>
          <cell r="BQ105">
            <v>1075989.97</v>
          </cell>
          <cell r="BR105" t="str">
            <v>-</v>
          </cell>
          <cell r="BS105">
            <v>1180</v>
          </cell>
          <cell r="BT105" t="str">
            <v>-</v>
          </cell>
          <cell r="BU105">
            <v>463862584</v>
          </cell>
          <cell r="BV105" t="str">
            <v>-</v>
          </cell>
          <cell r="BW105">
            <v>730</v>
          </cell>
          <cell r="BX105" t="str">
            <v>-</v>
          </cell>
          <cell r="BY105">
            <v>763</v>
          </cell>
          <cell r="BZ105" t="str">
            <v>-</v>
          </cell>
          <cell r="CA105">
            <v>106385820</v>
          </cell>
          <cell r="CB105" t="str">
            <v>-</v>
          </cell>
          <cell r="CC105">
            <v>862</v>
          </cell>
          <cell r="CD105" t="str">
            <v>-</v>
          </cell>
          <cell r="CE105">
            <v>731</v>
          </cell>
          <cell r="CF105" t="str">
            <v>-</v>
          </cell>
          <cell r="CG105">
            <v>0</v>
          </cell>
          <cell r="CH105" t="str">
            <v>-</v>
          </cell>
          <cell r="CI105">
            <v>251</v>
          </cell>
          <cell r="CJ105" t="str">
            <v>-</v>
          </cell>
          <cell r="CK105">
            <v>34</v>
          </cell>
          <cell r="CL105" t="str">
            <v>-</v>
          </cell>
          <cell r="CM105">
            <v>11844042</v>
          </cell>
          <cell r="CN105" t="str">
            <v>-</v>
          </cell>
          <cell r="CO105">
            <v>118229862</v>
          </cell>
          <cell r="CP105" t="str">
            <v>-</v>
          </cell>
          <cell r="CQ105">
            <v>0</v>
          </cell>
          <cell r="CR105" t="str">
            <v>-</v>
          </cell>
          <cell r="CS105">
            <v>26</v>
          </cell>
          <cell r="CT105" t="str">
            <v>-</v>
          </cell>
          <cell r="CU105">
            <v>573</v>
          </cell>
          <cell r="CV105">
            <v>462</v>
          </cell>
          <cell r="CW105">
            <v>288</v>
          </cell>
          <cell r="CX105">
            <v>256</v>
          </cell>
          <cell r="CY105">
            <v>190</v>
          </cell>
          <cell r="CZ105">
            <v>179</v>
          </cell>
          <cell r="DA105">
            <v>118</v>
          </cell>
          <cell r="DB105">
            <v>111</v>
          </cell>
          <cell r="DC105">
            <v>123</v>
          </cell>
          <cell r="DD105">
            <v>122</v>
          </cell>
          <cell r="DE105">
            <v>62</v>
          </cell>
          <cell r="DF105">
            <v>63</v>
          </cell>
          <cell r="DG105">
            <v>303</v>
          </cell>
          <cell r="DH105">
            <v>296</v>
          </cell>
          <cell r="DI105">
            <v>80</v>
          </cell>
          <cell r="DJ105" t="str">
            <v>-</v>
          </cell>
          <cell r="DK105">
            <v>624</v>
          </cell>
          <cell r="DL105" t="str">
            <v>-</v>
          </cell>
          <cell r="DM105">
            <v>757</v>
          </cell>
          <cell r="DN105" t="str">
            <v>-</v>
          </cell>
          <cell r="DO105">
            <v>679</v>
          </cell>
          <cell r="DP105" t="str">
            <v>-</v>
          </cell>
          <cell r="DQ105">
            <v>0</v>
          </cell>
          <cell r="DR105" t="str">
            <v>-</v>
          </cell>
          <cell r="DS105">
            <v>244</v>
          </cell>
          <cell r="DT105" t="str">
            <v>-</v>
          </cell>
          <cell r="DU105">
            <v>34</v>
          </cell>
          <cell r="DV105" t="str">
            <v>-</v>
          </cell>
          <cell r="DW105">
            <v>0</v>
          </cell>
          <cell r="DX105" t="str">
            <v>-</v>
          </cell>
          <cell r="DY105">
            <v>91</v>
          </cell>
          <cell r="DZ105">
            <v>82</v>
          </cell>
          <cell r="EA105">
            <v>32</v>
          </cell>
          <cell r="EB105" t="str">
            <v>-</v>
          </cell>
          <cell r="EC105">
            <v>35.955056179775283</v>
          </cell>
          <cell r="ED105" t="str">
            <v>-</v>
          </cell>
          <cell r="EE105">
            <v>11</v>
          </cell>
          <cell r="EF105" t="str">
            <v>-</v>
          </cell>
          <cell r="EG105">
            <v>61</v>
          </cell>
        </row>
        <row r="106">
          <cell r="C106">
            <v>700000260</v>
          </cell>
          <cell r="D106" t="str">
            <v>SECTOR CANTO MILENA</v>
          </cell>
          <cell r="E106">
            <v>2025</v>
          </cell>
          <cell r="F106">
            <v>202517</v>
          </cell>
          <cell r="G106">
            <v>0</v>
          </cell>
          <cell r="H106" t="str">
            <v>-</v>
          </cell>
          <cell r="I106">
            <v>0</v>
          </cell>
          <cell r="J106" t="str">
            <v>-</v>
          </cell>
          <cell r="K106">
            <v>0</v>
          </cell>
          <cell r="L106" t="str">
            <v>-</v>
          </cell>
          <cell r="M106">
            <v>0</v>
          </cell>
          <cell r="N106" t="str">
            <v>-</v>
          </cell>
          <cell r="O106">
            <v>0</v>
          </cell>
          <cell r="P106" t="str">
            <v>-</v>
          </cell>
          <cell r="Q106">
            <v>0</v>
          </cell>
          <cell r="R106" t="str">
            <v>-</v>
          </cell>
          <cell r="S106">
            <v>0</v>
          </cell>
          <cell r="T106" t="str">
            <v>-</v>
          </cell>
          <cell r="U106">
            <v>0</v>
          </cell>
          <cell r="V106" t="str">
            <v>-</v>
          </cell>
          <cell r="W106">
            <v>0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0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0</v>
          </cell>
          <cell r="AH106" t="str">
            <v>-</v>
          </cell>
          <cell r="AI106" t="str">
            <v>-</v>
          </cell>
          <cell r="AJ106" t="str">
            <v>-</v>
          </cell>
          <cell r="AK106">
            <v>0</v>
          </cell>
          <cell r="AL106" t="str">
            <v>-</v>
          </cell>
          <cell r="AM106">
            <v>0</v>
          </cell>
          <cell r="AN106" t="str">
            <v>-</v>
          </cell>
          <cell r="AO106">
            <v>0</v>
          </cell>
          <cell r="AP106" t="str">
            <v>-</v>
          </cell>
          <cell r="AQ106">
            <v>0</v>
          </cell>
          <cell r="AR106" t="str">
            <v>-</v>
          </cell>
          <cell r="AS106">
            <v>0</v>
          </cell>
          <cell r="AT106" t="str">
            <v>-</v>
          </cell>
          <cell r="AU106">
            <v>0</v>
          </cell>
          <cell r="AV106" t="str">
            <v>-</v>
          </cell>
          <cell r="AW106">
            <v>0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0</v>
          </cell>
          <cell r="BB106" t="str">
            <v>-</v>
          </cell>
          <cell r="BC106">
            <v>0</v>
          </cell>
          <cell r="BD106" t="str">
            <v>-</v>
          </cell>
          <cell r="BE106" t="str">
            <v>-</v>
          </cell>
          <cell r="BF106" t="str">
            <v>-</v>
          </cell>
          <cell r="BG106">
            <v>0</v>
          </cell>
          <cell r="BH106" t="str">
            <v>-</v>
          </cell>
          <cell r="BI106">
            <v>0</v>
          </cell>
          <cell r="BJ106" t="str">
            <v>-</v>
          </cell>
          <cell r="BK106">
            <v>0</v>
          </cell>
          <cell r="BL106" t="str">
            <v>-</v>
          </cell>
          <cell r="BM106">
            <v>0</v>
          </cell>
          <cell r="BN106" t="str">
            <v>-</v>
          </cell>
          <cell r="BO106">
            <v>0</v>
          </cell>
          <cell r="BP106" t="str">
            <v>-</v>
          </cell>
          <cell r="BQ106">
            <v>0</v>
          </cell>
          <cell r="BR106" t="str">
            <v>-</v>
          </cell>
          <cell r="BS106">
            <v>0</v>
          </cell>
          <cell r="BT106" t="str">
            <v>-</v>
          </cell>
          <cell r="BU106">
            <v>0</v>
          </cell>
          <cell r="BV106" t="str">
            <v>-</v>
          </cell>
          <cell r="BW106">
            <v>0</v>
          </cell>
          <cell r="BX106" t="str">
            <v>-</v>
          </cell>
          <cell r="BY106">
            <v>0</v>
          </cell>
          <cell r="BZ106" t="str">
            <v>-</v>
          </cell>
          <cell r="CA106">
            <v>0</v>
          </cell>
          <cell r="CB106" t="str">
            <v>-</v>
          </cell>
          <cell r="CC106">
            <v>0</v>
          </cell>
          <cell r="CD106" t="str">
            <v>-</v>
          </cell>
          <cell r="CE106">
            <v>0</v>
          </cell>
          <cell r="CF106" t="str">
            <v>-</v>
          </cell>
          <cell r="CG106">
            <v>0</v>
          </cell>
          <cell r="CH106" t="str">
            <v>-</v>
          </cell>
          <cell r="CI106">
            <v>0</v>
          </cell>
          <cell r="CJ106" t="str">
            <v>-</v>
          </cell>
          <cell r="CK106">
            <v>0</v>
          </cell>
          <cell r="CL106" t="str">
            <v>-</v>
          </cell>
          <cell r="CM106">
            <v>0</v>
          </cell>
          <cell r="CN106" t="str">
            <v>-</v>
          </cell>
          <cell r="CO106">
            <v>0</v>
          </cell>
          <cell r="CP106" t="str">
            <v>-</v>
          </cell>
          <cell r="CQ106">
            <v>0</v>
          </cell>
          <cell r="CR106" t="str">
            <v>-</v>
          </cell>
          <cell r="CS106">
            <v>0</v>
          </cell>
          <cell r="CT106" t="str">
            <v>-</v>
          </cell>
          <cell r="CU106">
            <v>0</v>
          </cell>
          <cell r="CV106" t="str">
            <v>-</v>
          </cell>
          <cell r="CW106">
            <v>0</v>
          </cell>
          <cell r="CX106" t="str">
            <v>-</v>
          </cell>
          <cell r="CY106">
            <v>0</v>
          </cell>
          <cell r="CZ106" t="str">
            <v>-</v>
          </cell>
          <cell r="DA106">
            <v>0</v>
          </cell>
          <cell r="DB106" t="str">
            <v>-</v>
          </cell>
          <cell r="DC106">
            <v>0</v>
          </cell>
          <cell r="DD106" t="str">
            <v>-</v>
          </cell>
          <cell r="DE106">
            <v>0</v>
          </cell>
          <cell r="DF106" t="str">
            <v>-</v>
          </cell>
          <cell r="DG106">
            <v>0</v>
          </cell>
          <cell r="DH106" t="str">
            <v>-</v>
          </cell>
          <cell r="DI106">
            <v>0</v>
          </cell>
          <cell r="DJ106" t="str">
            <v>-</v>
          </cell>
          <cell r="DK106">
            <v>0</v>
          </cell>
          <cell r="DL106" t="str">
            <v>-</v>
          </cell>
          <cell r="DM106">
            <v>0</v>
          </cell>
          <cell r="DN106" t="str">
            <v>-</v>
          </cell>
          <cell r="DO106">
            <v>0</v>
          </cell>
          <cell r="DP106" t="str">
            <v>-</v>
          </cell>
          <cell r="DQ106">
            <v>0</v>
          </cell>
          <cell r="DR106" t="str">
            <v>-</v>
          </cell>
          <cell r="DS106">
            <v>0</v>
          </cell>
          <cell r="DT106" t="str">
            <v>-</v>
          </cell>
          <cell r="DU106">
            <v>0</v>
          </cell>
          <cell r="DV106" t="str">
            <v>-</v>
          </cell>
          <cell r="DW106">
            <v>0</v>
          </cell>
          <cell r="DX106" t="str">
            <v>-</v>
          </cell>
          <cell r="DY106">
            <v>0</v>
          </cell>
          <cell r="DZ106" t="str">
            <v>-</v>
          </cell>
          <cell r="EA106">
            <v>0</v>
          </cell>
          <cell r="EB106" t="str">
            <v>-</v>
          </cell>
          <cell r="EC106">
            <v>0</v>
          </cell>
          <cell r="ED106" t="str">
            <v>-</v>
          </cell>
          <cell r="EE106">
            <v>0</v>
          </cell>
          <cell r="EF106" t="str">
            <v>-</v>
          </cell>
          <cell r="EG106">
            <v>0</v>
          </cell>
        </row>
        <row r="107">
          <cell r="C107">
            <v>700000261</v>
          </cell>
          <cell r="D107" t="str">
            <v>SECTOR PAYANÉS JULIANA</v>
          </cell>
          <cell r="E107">
            <v>2025</v>
          </cell>
          <cell r="F107">
            <v>202517</v>
          </cell>
          <cell r="G107">
            <v>1950</v>
          </cell>
          <cell r="H107">
            <v>1962</v>
          </cell>
          <cell r="I107">
            <v>722</v>
          </cell>
          <cell r="J107" t="str">
            <v>-</v>
          </cell>
          <cell r="K107">
            <v>-127</v>
          </cell>
          <cell r="L107">
            <v>8</v>
          </cell>
          <cell r="M107">
            <v>306</v>
          </cell>
          <cell r="N107">
            <v>1249</v>
          </cell>
          <cell r="O107">
            <v>0</v>
          </cell>
          <cell r="P107" t="str">
            <v>-</v>
          </cell>
          <cell r="Q107">
            <v>1</v>
          </cell>
          <cell r="R107" t="str">
            <v>-</v>
          </cell>
          <cell r="S107">
            <v>10</v>
          </cell>
          <cell r="T107" t="str">
            <v>-</v>
          </cell>
          <cell r="U107">
            <v>303</v>
          </cell>
          <cell r="V107" t="str">
            <v>-</v>
          </cell>
          <cell r="W107">
            <v>2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254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138</v>
          </cell>
          <cell r="AH107" t="str">
            <v>-</v>
          </cell>
          <cell r="AI107" t="str">
            <v>-</v>
          </cell>
          <cell r="AJ107" t="str">
            <v>-</v>
          </cell>
          <cell r="AK107">
            <v>52</v>
          </cell>
          <cell r="AL107" t="str">
            <v>-</v>
          </cell>
          <cell r="AM107">
            <v>15.692307692307692</v>
          </cell>
          <cell r="AN107">
            <v>59.8</v>
          </cell>
          <cell r="AO107">
            <v>86</v>
          </cell>
          <cell r="AP107" t="str">
            <v>-</v>
          </cell>
          <cell r="AQ107">
            <v>91</v>
          </cell>
          <cell r="AR107" t="str">
            <v>-</v>
          </cell>
          <cell r="AS107">
            <v>0</v>
          </cell>
          <cell r="AT107" t="str">
            <v>-</v>
          </cell>
          <cell r="AU107">
            <v>49</v>
          </cell>
          <cell r="AV107" t="str">
            <v>-</v>
          </cell>
          <cell r="AW107">
            <v>28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274</v>
          </cell>
          <cell r="BB107">
            <v>1073</v>
          </cell>
          <cell r="BC107">
            <v>14.051282051282051</v>
          </cell>
          <cell r="BD107">
            <v>51.4</v>
          </cell>
          <cell r="BE107" t="str">
            <v>-</v>
          </cell>
          <cell r="BF107" t="str">
            <v>-</v>
          </cell>
          <cell r="BG107">
            <v>570900.49</v>
          </cell>
          <cell r="BH107">
            <v>477477</v>
          </cell>
          <cell r="BI107">
            <v>174695549</v>
          </cell>
          <cell r="BJ107">
            <v>596368535</v>
          </cell>
          <cell r="BK107">
            <v>173272049</v>
          </cell>
          <cell r="BL107" t="str">
            <v>-</v>
          </cell>
          <cell r="BM107">
            <v>1423500</v>
          </cell>
          <cell r="BN107" t="str">
            <v>-</v>
          </cell>
          <cell r="BO107">
            <v>143667823</v>
          </cell>
          <cell r="BP107" t="str">
            <v>-</v>
          </cell>
          <cell r="BQ107">
            <v>1423500</v>
          </cell>
          <cell r="BR107" t="str">
            <v>-</v>
          </cell>
          <cell r="BS107">
            <v>284</v>
          </cell>
          <cell r="BT107" t="str">
            <v>-</v>
          </cell>
          <cell r="BU107">
            <v>142244323</v>
          </cell>
          <cell r="BV107" t="str">
            <v>-</v>
          </cell>
          <cell r="BW107">
            <v>165</v>
          </cell>
          <cell r="BX107" t="str">
            <v>-</v>
          </cell>
          <cell r="BY107">
            <v>737</v>
          </cell>
          <cell r="BZ107" t="str">
            <v>-</v>
          </cell>
          <cell r="CA107">
            <v>27049556</v>
          </cell>
          <cell r="CB107" t="str">
            <v>-</v>
          </cell>
          <cell r="CC107">
            <v>829</v>
          </cell>
          <cell r="CD107" t="str">
            <v>-</v>
          </cell>
          <cell r="CE107">
            <v>526</v>
          </cell>
          <cell r="CF107" t="str">
            <v>-</v>
          </cell>
          <cell r="CG107">
            <v>0</v>
          </cell>
          <cell r="CH107" t="str">
            <v>-</v>
          </cell>
          <cell r="CI107">
            <v>196</v>
          </cell>
          <cell r="CJ107" t="str">
            <v>-</v>
          </cell>
          <cell r="CK107">
            <v>38</v>
          </cell>
          <cell r="CL107" t="str">
            <v>-</v>
          </cell>
          <cell r="CM107">
            <v>3978170</v>
          </cell>
          <cell r="CN107" t="str">
            <v>-</v>
          </cell>
          <cell r="CO107">
            <v>31027726</v>
          </cell>
          <cell r="CP107" t="str">
            <v>-</v>
          </cell>
          <cell r="CQ107">
            <v>0</v>
          </cell>
          <cell r="CR107" t="str">
            <v>-</v>
          </cell>
          <cell r="CS107">
            <v>-68</v>
          </cell>
          <cell r="CT107" t="str">
            <v>-</v>
          </cell>
          <cell r="CU107">
            <v>1008</v>
          </cell>
          <cell r="CV107">
            <v>410</v>
          </cell>
          <cell r="CW107">
            <v>379</v>
          </cell>
          <cell r="CX107">
            <v>265</v>
          </cell>
          <cell r="CY107">
            <v>257</v>
          </cell>
          <cell r="CZ107">
            <v>174</v>
          </cell>
          <cell r="DA107">
            <v>151</v>
          </cell>
          <cell r="DB107">
            <v>103</v>
          </cell>
          <cell r="DC107">
            <v>147</v>
          </cell>
          <cell r="DD107">
            <v>122</v>
          </cell>
          <cell r="DE107">
            <v>78</v>
          </cell>
          <cell r="DF107">
            <v>71</v>
          </cell>
          <cell r="DG107">
            <v>376</v>
          </cell>
          <cell r="DH107">
            <v>296</v>
          </cell>
          <cell r="DI107">
            <v>8</v>
          </cell>
          <cell r="DJ107" t="str">
            <v>-</v>
          </cell>
          <cell r="DK107">
            <v>518</v>
          </cell>
          <cell r="DL107" t="str">
            <v>-</v>
          </cell>
          <cell r="DM107">
            <v>710</v>
          </cell>
          <cell r="DN107" t="str">
            <v>-</v>
          </cell>
          <cell r="DO107">
            <v>495</v>
          </cell>
          <cell r="DP107" t="str">
            <v>-</v>
          </cell>
          <cell r="DQ107">
            <v>0</v>
          </cell>
          <cell r="DR107" t="str">
            <v>-</v>
          </cell>
          <cell r="DS107">
            <v>189</v>
          </cell>
          <cell r="DT107" t="str">
            <v>-</v>
          </cell>
          <cell r="DU107">
            <v>38</v>
          </cell>
          <cell r="DV107" t="str">
            <v>-</v>
          </cell>
          <cell r="DW107">
            <v>0</v>
          </cell>
          <cell r="DX107" t="str">
            <v>-</v>
          </cell>
          <cell r="DY107">
            <v>10</v>
          </cell>
          <cell r="DZ107">
            <v>74</v>
          </cell>
          <cell r="EA107">
            <v>34</v>
          </cell>
          <cell r="EB107" t="str">
            <v>-</v>
          </cell>
          <cell r="EC107">
            <v>50.746268656716417</v>
          </cell>
          <cell r="ED107" t="str">
            <v>-</v>
          </cell>
          <cell r="EE107">
            <v>2</v>
          </cell>
          <cell r="EF107" t="str">
            <v>-</v>
          </cell>
          <cell r="EG107">
            <v>22</v>
          </cell>
        </row>
        <row r="108">
          <cell r="C108">
            <v>700000262</v>
          </cell>
          <cell r="D108" t="str">
            <v xml:space="preserve">SECTOR BAHÍA ALEJANDRA </v>
          </cell>
          <cell r="E108">
            <v>2025</v>
          </cell>
          <cell r="F108">
            <v>202517</v>
          </cell>
          <cell r="G108">
            <v>1615</v>
          </cell>
          <cell r="H108">
            <v>1698</v>
          </cell>
          <cell r="I108">
            <v>725</v>
          </cell>
          <cell r="J108" t="str">
            <v>-</v>
          </cell>
          <cell r="K108">
            <v>21</v>
          </cell>
          <cell r="L108">
            <v>6</v>
          </cell>
          <cell r="M108">
            <v>1023</v>
          </cell>
          <cell r="N108">
            <v>983</v>
          </cell>
          <cell r="O108">
            <v>0</v>
          </cell>
          <cell r="P108" t="str">
            <v>-</v>
          </cell>
          <cell r="Q108">
            <v>4</v>
          </cell>
          <cell r="R108" t="str">
            <v>-</v>
          </cell>
          <cell r="S108">
            <v>16</v>
          </cell>
          <cell r="T108" t="str">
            <v>-</v>
          </cell>
          <cell r="U108">
            <v>1015</v>
          </cell>
          <cell r="V108" t="str">
            <v>-</v>
          </cell>
          <cell r="W108">
            <v>4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821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441</v>
          </cell>
          <cell r="AH108" t="str">
            <v>-</v>
          </cell>
          <cell r="AI108" t="str">
            <v>-</v>
          </cell>
          <cell r="AJ108" t="str">
            <v>-</v>
          </cell>
          <cell r="AK108">
            <v>202</v>
          </cell>
          <cell r="AL108" t="str">
            <v>-</v>
          </cell>
          <cell r="AM108">
            <v>63.34365325077399</v>
          </cell>
          <cell r="AN108">
            <v>61.5</v>
          </cell>
          <cell r="AO108">
            <v>239</v>
          </cell>
          <cell r="AP108" t="str">
            <v>-</v>
          </cell>
          <cell r="AQ108">
            <v>348</v>
          </cell>
          <cell r="AR108" t="str">
            <v>-</v>
          </cell>
          <cell r="AS108">
            <v>0</v>
          </cell>
          <cell r="AT108" t="str">
            <v>-</v>
          </cell>
          <cell r="AU108">
            <v>191</v>
          </cell>
          <cell r="AV108" t="str">
            <v>-</v>
          </cell>
          <cell r="AW108">
            <v>43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906</v>
          </cell>
          <cell r="BB108">
            <v>877</v>
          </cell>
          <cell r="BC108">
            <v>56.099071207430342</v>
          </cell>
          <cell r="BD108">
            <v>54.8</v>
          </cell>
          <cell r="BE108" t="str">
            <v>-</v>
          </cell>
          <cell r="BF108" t="str">
            <v>-</v>
          </cell>
          <cell r="BG108">
            <v>582759.11</v>
          </cell>
          <cell r="BH108">
            <v>573417</v>
          </cell>
          <cell r="BI108">
            <v>596162566.11000001</v>
          </cell>
          <cell r="BJ108">
            <v>563669233</v>
          </cell>
          <cell r="BK108">
            <v>578676102</v>
          </cell>
          <cell r="BL108" t="str">
            <v>-</v>
          </cell>
          <cell r="BM108">
            <v>17486464.109999999</v>
          </cell>
          <cell r="BN108" t="str">
            <v>-</v>
          </cell>
          <cell r="BO108">
            <v>437628576.11000001</v>
          </cell>
          <cell r="BP108" t="str">
            <v>-</v>
          </cell>
          <cell r="BQ108">
            <v>17486464.109999999</v>
          </cell>
          <cell r="BR108" t="str">
            <v>-</v>
          </cell>
          <cell r="BS108">
            <v>913</v>
          </cell>
          <cell r="BT108" t="str">
            <v>-</v>
          </cell>
          <cell r="BU108">
            <v>420142112</v>
          </cell>
          <cell r="BV108" t="str">
            <v>-</v>
          </cell>
          <cell r="BW108">
            <v>665</v>
          </cell>
          <cell r="BX108" t="str">
            <v>-</v>
          </cell>
          <cell r="BY108">
            <v>519</v>
          </cell>
          <cell r="BZ108" t="str">
            <v>-</v>
          </cell>
          <cell r="CA108">
            <v>145819532</v>
          </cell>
          <cell r="CB108" t="str">
            <v>-</v>
          </cell>
          <cell r="CC108">
            <v>518</v>
          </cell>
          <cell r="CD108" t="str">
            <v>-</v>
          </cell>
          <cell r="CE108">
            <v>482</v>
          </cell>
          <cell r="CF108" t="str">
            <v>-</v>
          </cell>
          <cell r="CG108">
            <v>0</v>
          </cell>
          <cell r="CH108" t="str">
            <v>-</v>
          </cell>
          <cell r="CI108">
            <v>213</v>
          </cell>
          <cell r="CJ108" t="str">
            <v>-</v>
          </cell>
          <cell r="CK108">
            <v>48</v>
          </cell>
          <cell r="CL108" t="str">
            <v>-</v>
          </cell>
          <cell r="CM108">
            <v>12889039</v>
          </cell>
          <cell r="CN108" t="str">
            <v>-</v>
          </cell>
          <cell r="CO108">
            <v>158708571</v>
          </cell>
          <cell r="CP108" t="str">
            <v>-</v>
          </cell>
          <cell r="CQ108">
            <v>0</v>
          </cell>
          <cell r="CR108" t="str">
            <v>-</v>
          </cell>
          <cell r="CS108">
            <v>-7</v>
          </cell>
          <cell r="CT108" t="str">
            <v>-</v>
          </cell>
          <cell r="CU108">
            <v>318</v>
          </cell>
          <cell r="CV108">
            <v>323</v>
          </cell>
          <cell r="CW108">
            <v>172</v>
          </cell>
          <cell r="CX108">
            <v>188</v>
          </cell>
          <cell r="CY108">
            <v>102</v>
          </cell>
          <cell r="CZ108">
            <v>109</v>
          </cell>
          <cell r="DA108">
            <v>56</v>
          </cell>
          <cell r="DB108">
            <v>63</v>
          </cell>
          <cell r="DC108">
            <v>58</v>
          </cell>
          <cell r="DD108">
            <v>66</v>
          </cell>
          <cell r="DE108">
            <v>51</v>
          </cell>
          <cell r="DF108">
            <v>50</v>
          </cell>
          <cell r="DG108">
            <v>165</v>
          </cell>
          <cell r="DH108">
            <v>179</v>
          </cell>
          <cell r="DI108">
            <v>32</v>
          </cell>
          <cell r="DJ108" t="str">
            <v>-</v>
          </cell>
          <cell r="DK108">
            <v>413</v>
          </cell>
          <cell r="DL108" t="str">
            <v>-</v>
          </cell>
          <cell r="DM108">
            <v>477</v>
          </cell>
          <cell r="DN108" t="str">
            <v>-</v>
          </cell>
          <cell r="DO108">
            <v>467</v>
          </cell>
          <cell r="DP108" t="str">
            <v>-</v>
          </cell>
          <cell r="DQ108">
            <v>0</v>
          </cell>
          <cell r="DR108" t="str">
            <v>-</v>
          </cell>
          <cell r="DS108">
            <v>211</v>
          </cell>
          <cell r="DT108" t="str">
            <v>-</v>
          </cell>
          <cell r="DU108">
            <v>47</v>
          </cell>
          <cell r="DV108" t="str">
            <v>-</v>
          </cell>
          <cell r="DW108">
            <v>0</v>
          </cell>
          <cell r="DX108" t="str">
            <v>-</v>
          </cell>
          <cell r="DY108">
            <v>45</v>
          </cell>
          <cell r="DZ108">
            <v>47</v>
          </cell>
          <cell r="EA108">
            <v>20</v>
          </cell>
          <cell r="EB108" t="str">
            <v>-</v>
          </cell>
          <cell r="EC108">
            <v>44.444444444444443</v>
          </cell>
          <cell r="ED108" t="str">
            <v>-</v>
          </cell>
          <cell r="EE108">
            <v>13</v>
          </cell>
          <cell r="EF108" t="str">
            <v>-</v>
          </cell>
          <cell r="EG108">
            <v>72</v>
          </cell>
        </row>
        <row r="109">
          <cell r="C109">
            <v>700000265</v>
          </cell>
          <cell r="D109" t="str">
            <v>SECTOR NACIMIENTO MARCELA</v>
          </cell>
          <cell r="E109">
            <v>2025</v>
          </cell>
          <cell r="F109">
            <v>202517</v>
          </cell>
          <cell r="G109">
            <v>1693</v>
          </cell>
          <cell r="H109">
            <v>1751</v>
          </cell>
          <cell r="I109">
            <v>867</v>
          </cell>
          <cell r="J109" t="str">
            <v>-</v>
          </cell>
          <cell r="K109">
            <v>0</v>
          </cell>
          <cell r="L109">
            <v>7</v>
          </cell>
          <cell r="M109">
            <v>1111</v>
          </cell>
          <cell r="N109">
            <v>1086</v>
          </cell>
          <cell r="O109">
            <v>0</v>
          </cell>
          <cell r="P109" t="str">
            <v>-</v>
          </cell>
          <cell r="Q109">
            <v>3</v>
          </cell>
          <cell r="R109" t="str">
            <v>-</v>
          </cell>
          <cell r="S109">
            <v>16</v>
          </cell>
          <cell r="T109" t="str">
            <v>-</v>
          </cell>
          <cell r="U109">
            <v>1100</v>
          </cell>
          <cell r="V109" t="str">
            <v>-</v>
          </cell>
          <cell r="W109">
            <v>8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975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405</v>
          </cell>
          <cell r="AH109" t="str">
            <v>-</v>
          </cell>
          <cell r="AI109" t="str">
            <v>-</v>
          </cell>
          <cell r="AJ109" t="str">
            <v>-</v>
          </cell>
          <cell r="AK109">
            <v>136</v>
          </cell>
          <cell r="AL109" t="str">
            <v>-</v>
          </cell>
          <cell r="AM109">
            <v>65.623154164205559</v>
          </cell>
          <cell r="AN109">
            <v>63.9</v>
          </cell>
          <cell r="AO109">
            <v>269</v>
          </cell>
          <cell r="AP109" t="str">
            <v>-</v>
          </cell>
          <cell r="AQ109">
            <v>426</v>
          </cell>
          <cell r="AR109" t="str">
            <v>-</v>
          </cell>
          <cell r="AS109">
            <v>0</v>
          </cell>
          <cell r="AT109" t="str">
            <v>-</v>
          </cell>
          <cell r="AU109">
            <v>235</v>
          </cell>
          <cell r="AV109" t="str">
            <v>-</v>
          </cell>
          <cell r="AW109">
            <v>45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1009</v>
          </cell>
          <cell r="BB109">
            <v>998</v>
          </cell>
          <cell r="BC109">
            <v>59.598346131128174</v>
          </cell>
          <cell r="BD109">
            <v>58.7</v>
          </cell>
          <cell r="BE109" t="str">
            <v>-</v>
          </cell>
          <cell r="BF109" t="str">
            <v>-</v>
          </cell>
          <cell r="BG109">
            <v>580467.55000000005</v>
          </cell>
          <cell r="BH109">
            <v>539464</v>
          </cell>
          <cell r="BI109">
            <v>644899453.47000003</v>
          </cell>
          <cell r="BJ109">
            <v>585858412</v>
          </cell>
          <cell r="BK109">
            <v>635328779</v>
          </cell>
          <cell r="BL109" t="str">
            <v>-</v>
          </cell>
          <cell r="BM109">
            <v>9570674.4700000007</v>
          </cell>
          <cell r="BN109" t="str">
            <v>-</v>
          </cell>
          <cell r="BO109">
            <v>490207268.47000003</v>
          </cell>
          <cell r="BP109" t="str">
            <v>-</v>
          </cell>
          <cell r="BQ109">
            <v>9570674.4700000007</v>
          </cell>
          <cell r="BR109" t="str">
            <v>-</v>
          </cell>
          <cell r="BS109">
            <v>1008</v>
          </cell>
          <cell r="BT109" t="str">
            <v>-</v>
          </cell>
          <cell r="BU109">
            <v>480636594</v>
          </cell>
          <cell r="BV109" t="str">
            <v>-</v>
          </cell>
          <cell r="BW109">
            <v>762</v>
          </cell>
          <cell r="BX109" t="str">
            <v>-</v>
          </cell>
          <cell r="BY109">
            <v>411</v>
          </cell>
          <cell r="BZ109" t="str">
            <v>-</v>
          </cell>
          <cell r="CA109">
            <v>140097551</v>
          </cell>
          <cell r="CB109" t="str">
            <v>-</v>
          </cell>
          <cell r="CC109">
            <v>549</v>
          </cell>
          <cell r="CD109" t="str">
            <v>-</v>
          </cell>
          <cell r="CE109">
            <v>596</v>
          </cell>
          <cell r="CF109" t="str">
            <v>-</v>
          </cell>
          <cell r="CG109">
            <v>0</v>
          </cell>
          <cell r="CH109" t="str">
            <v>-</v>
          </cell>
          <cell r="CI109">
            <v>254</v>
          </cell>
          <cell r="CJ109" t="str">
            <v>-</v>
          </cell>
          <cell r="CK109">
            <v>46</v>
          </cell>
          <cell r="CL109" t="str">
            <v>-</v>
          </cell>
          <cell r="CM109">
            <v>14594634</v>
          </cell>
          <cell r="CN109" t="str">
            <v>-</v>
          </cell>
          <cell r="CO109">
            <v>154692185</v>
          </cell>
          <cell r="CP109" t="str">
            <v>-</v>
          </cell>
          <cell r="CQ109">
            <v>0</v>
          </cell>
          <cell r="CR109" t="str">
            <v>-</v>
          </cell>
          <cell r="CS109">
            <v>-23</v>
          </cell>
          <cell r="CT109" t="str">
            <v>-</v>
          </cell>
          <cell r="CU109">
            <v>317</v>
          </cell>
          <cell r="CV109">
            <v>321</v>
          </cell>
          <cell r="CW109">
            <v>175</v>
          </cell>
          <cell r="CX109">
            <v>178</v>
          </cell>
          <cell r="CY109">
            <v>90</v>
          </cell>
          <cell r="CZ109">
            <v>95</v>
          </cell>
          <cell r="DA109">
            <v>53</v>
          </cell>
          <cell r="DB109">
            <v>70</v>
          </cell>
          <cell r="DC109">
            <v>58</v>
          </cell>
          <cell r="DD109">
            <v>60</v>
          </cell>
          <cell r="DE109">
            <v>52</v>
          </cell>
          <cell r="DF109">
            <v>54</v>
          </cell>
          <cell r="DG109">
            <v>163</v>
          </cell>
          <cell r="DH109">
            <v>184</v>
          </cell>
          <cell r="DI109">
            <v>21</v>
          </cell>
          <cell r="DJ109" t="str">
            <v>-</v>
          </cell>
          <cell r="DK109">
            <v>336</v>
          </cell>
          <cell r="DL109" t="str">
            <v>-</v>
          </cell>
          <cell r="DM109">
            <v>490</v>
          </cell>
          <cell r="DN109" t="str">
            <v>-</v>
          </cell>
          <cell r="DO109">
            <v>568</v>
          </cell>
          <cell r="DP109" t="str">
            <v>-</v>
          </cell>
          <cell r="DQ109">
            <v>0</v>
          </cell>
          <cell r="DR109" t="str">
            <v>-</v>
          </cell>
          <cell r="DS109">
            <v>253</v>
          </cell>
          <cell r="DT109" t="str">
            <v>-</v>
          </cell>
          <cell r="DU109">
            <v>46</v>
          </cell>
          <cell r="DV109" t="str">
            <v>-</v>
          </cell>
          <cell r="DW109">
            <v>0</v>
          </cell>
          <cell r="DX109" t="str">
            <v>-</v>
          </cell>
          <cell r="DY109">
            <v>30</v>
          </cell>
          <cell r="DZ109">
            <v>38</v>
          </cell>
          <cell r="EA109">
            <v>19</v>
          </cell>
          <cell r="EB109" t="str">
            <v>-</v>
          </cell>
          <cell r="EC109">
            <v>55.882352941176471</v>
          </cell>
          <cell r="ED109" t="str">
            <v>-</v>
          </cell>
          <cell r="EE109">
            <v>9</v>
          </cell>
          <cell r="EF109" t="str">
            <v>-</v>
          </cell>
          <cell r="EG109">
            <v>70</v>
          </cell>
        </row>
        <row r="110">
          <cell r="C110">
            <v>700000266</v>
          </cell>
          <cell r="D110" t="str">
            <v>SECTOR POMARROSA NATHALIA</v>
          </cell>
          <cell r="E110">
            <v>2025</v>
          </cell>
          <cell r="F110">
            <v>202517</v>
          </cell>
          <cell r="G110">
            <v>1757</v>
          </cell>
          <cell r="H110">
            <v>1874</v>
          </cell>
          <cell r="I110">
            <v>755</v>
          </cell>
          <cell r="J110" t="str">
            <v>-</v>
          </cell>
          <cell r="K110">
            <v>-100</v>
          </cell>
          <cell r="L110">
            <v>6</v>
          </cell>
          <cell r="M110">
            <v>406</v>
          </cell>
          <cell r="N110">
            <v>1120</v>
          </cell>
          <cell r="O110">
            <v>0</v>
          </cell>
          <cell r="P110" t="str">
            <v>-</v>
          </cell>
          <cell r="Q110">
            <v>5</v>
          </cell>
          <cell r="R110" t="str">
            <v>-</v>
          </cell>
          <cell r="S110">
            <v>18</v>
          </cell>
          <cell r="T110" t="str">
            <v>-</v>
          </cell>
          <cell r="U110">
            <v>395</v>
          </cell>
          <cell r="V110" t="str">
            <v>-</v>
          </cell>
          <cell r="W110">
            <v>6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371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139</v>
          </cell>
          <cell r="AH110" t="str">
            <v>-</v>
          </cell>
          <cell r="AI110" t="str">
            <v>-</v>
          </cell>
          <cell r="AJ110" t="str">
            <v>-</v>
          </cell>
          <cell r="AK110">
            <v>35</v>
          </cell>
          <cell r="AL110" t="str">
            <v>-</v>
          </cell>
          <cell r="AM110">
            <v>23.107569721115535</v>
          </cell>
          <cell r="AN110">
            <v>60.1</v>
          </cell>
          <cell r="AO110">
            <v>104</v>
          </cell>
          <cell r="AP110" t="str">
            <v>-</v>
          </cell>
          <cell r="AQ110">
            <v>159</v>
          </cell>
          <cell r="AR110" t="str">
            <v>-</v>
          </cell>
          <cell r="AS110">
            <v>0</v>
          </cell>
          <cell r="AT110" t="str">
            <v>-</v>
          </cell>
          <cell r="AU110">
            <v>87</v>
          </cell>
          <cell r="AV110" t="str">
            <v>-</v>
          </cell>
          <cell r="AW110">
            <v>21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381</v>
          </cell>
          <cell r="BB110">
            <v>1006</v>
          </cell>
          <cell r="BC110">
            <v>21.684689812179851</v>
          </cell>
          <cell r="BD110">
            <v>54</v>
          </cell>
          <cell r="BE110" t="str">
            <v>-</v>
          </cell>
          <cell r="BF110" t="str">
            <v>-</v>
          </cell>
          <cell r="BG110">
            <v>537332.35</v>
          </cell>
          <cell r="BH110">
            <v>488003</v>
          </cell>
          <cell r="BI110">
            <v>218156932.5</v>
          </cell>
          <cell r="BJ110">
            <v>546563189</v>
          </cell>
          <cell r="BK110">
            <v>201580272</v>
          </cell>
          <cell r="BL110" t="str">
            <v>-</v>
          </cell>
          <cell r="BM110">
            <v>16576660.5</v>
          </cell>
          <cell r="BN110" t="str">
            <v>-</v>
          </cell>
          <cell r="BO110">
            <v>181025776.5</v>
          </cell>
          <cell r="BP110" t="str">
            <v>-</v>
          </cell>
          <cell r="BQ110">
            <v>16576660.5</v>
          </cell>
          <cell r="BR110" t="str">
            <v>-</v>
          </cell>
          <cell r="BS110">
            <v>396</v>
          </cell>
          <cell r="BT110" t="str">
            <v>-</v>
          </cell>
          <cell r="BU110">
            <v>164449116</v>
          </cell>
          <cell r="BV110" t="str">
            <v>-</v>
          </cell>
          <cell r="BW110">
            <v>228</v>
          </cell>
          <cell r="BX110" t="str">
            <v>-</v>
          </cell>
          <cell r="BY110">
            <v>509</v>
          </cell>
          <cell r="BZ110" t="str">
            <v>-</v>
          </cell>
          <cell r="CA110">
            <v>32548309</v>
          </cell>
          <cell r="CB110" t="str">
            <v>-</v>
          </cell>
          <cell r="CC110">
            <v>700</v>
          </cell>
          <cell r="CD110" t="str">
            <v>-</v>
          </cell>
          <cell r="CE110">
            <v>576</v>
          </cell>
          <cell r="CF110" t="str">
            <v>-</v>
          </cell>
          <cell r="CG110">
            <v>0</v>
          </cell>
          <cell r="CH110" t="str">
            <v>-</v>
          </cell>
          <cell r="CI110">
            <v>181</v>
          </cell>
          <cell r="CJ110" t="str">
            <v>-</v>
          </cell>
          <cell r="CK110">
            <v>28</v>
          </cell>
          <cell r="CL110" t="str">
            <v>-</v>
          </cell>
          <cell r="CM110">
            <v>4582847</v>
          </cell>
          <cell r="CN110" t="str">
            <v>-</v>
          </cell>
          <cell r="CO110">
            <v>37131156</v>
          </cell>
          <cell r="CP110" t="str">
            <v>-</v>
          </cell>
          <cell r="CQ110">
            <v>0</v>
          </cell>
          <cell r="CR110" t="str">
            <v>-</v>
          </cell>
          <cell r="CS110">
            <v>-41</v>
          </cell>
          <cell r="CT110" t="str">
            <v>-</v>
          </cell>
          <cell r="CU110">
            <v>767</v>
          </cell>
          <cell r="CV110">
            <v>333</v>
          </cell>
          <cell r="CW110">
            <v>350</v>
          </cell>
          <cell r="CX110">
            <v>246</v>
          </cell>
          <cell r="CY110">
            <v>234</v>
          </cell>
          <cell r="CZ110">
            <v>148</v>
          </cell>
          <cell r="DA110">
            <v>110</v>
          </cell>
          <cell r="DB110">
            <v>78</v>
          </cell>
          <cell r="DC110">
            <v>68</v>
          </cell>
          <cell r="DD110">
            <v>48</v>
          </cell>
          <cell r="DE110">
            <v>59</v>
          </cell>
          <cell r="DF110">
            <v>53</v>
          </cell>
          <cell r="DG110">
            <v>237</v>
          </cell>
          <cell r="DH110">
            <v>179</v>
          </cell>
          <cell r="DI110">
            <v>6</v>
          </cell>
          <cell r="DJ110" t="str">
            <v>-</v>
          </cell>
          <cell r="DK110">
            <v>378</v>
          </cell>
          <cell r="DL110" t="str">
            <v>-</v>
          </cell>
          <cell r="DM110">
            <v>624</v>
          </cell>
          <cell r="DN110" t="str">
            <v>-</v>
          </cell>
          <cell r="DO110">
            <v>546</v>
          </cell>
          <cell r="DP110" t="str">
            <v>-</v>
          </cell>
          <cell r="DQ110">
            <v>0</v>
          </cell>
          <cell r="DR110" t="str">
            <v>-</v>
          </cell>
          <cell r="DS110">
            <v>181</v>
          </cell>
          <cell r="DT110" t="str">
            <v>-</v>
          </cell>
          <cell r="DU110">
            <v>28</v>
          </cell>
          <cell r="DV110" t="str">
            <v>-</v>
          </cell>
          <cell r="DW110">
            <v>0</v>
          </cell>
          <cell r="DX110" t="str">
            <v>-</v>
          </cell>
          <cell r="DY110">
            <v>8</v>
          </cell>
          <cell r="DZ110">
            <v>39</v>
          </cell>
          <cell r="EA110">
            <v>17</v>
          </cell>
          <cell r="EB110" t="str">
            <v>-</v>
          </cell>
          <cell r="EC110">
            <v>36.170212765957451</v>
          </cell>
          <cell r="ED110" t="str">
            <v>-</v>
          </cell>
          <cell r="EE110">
            <v>2</v>
          </cell>
          <cell r="EF110" t="str">
            <v>-</v>
          </cell>
          <cell r="EG110">
            <v>17</v>
          </cell>
        </row>
        <row r="111">
          <cell r="C111">
            <v>700000269</v>
          </cell>
          <cell r="D111" t="str">
            <v>SECTOR OLIVO BLANCA</v>
          </cell>
          <cell r="E111">
            <v>2025</v>
          </cell>
          <cell r="F111">
            <v>202517</v>
          </cell>
          <cell r="G111">
            <v>1572</v>
          </cell>
          <cell r="H111">
            <v>1748</v>
          </cell>
          <cell r="I111">
            <v>664</v>
          </cell>
          <cell r="J111" t="str">
            <v>-</v>
          </cell>
          <cell r="K111">
            <v>-97</v>
          </cell>
          <cell r="L111">
            <v>7</v>
          </cell>
          <cell r="M111">
            <v>341</v>
          </cell>
          <cell r="N111">
            <v>1008</v>
          </cell>
          <cell r="O111">
            <v>0</v>
          </cell>
          <cell r="P111" t="str">
            <v>-</v>
          </cell>
          <cell r="Q111">
            <v>2</v>
          </cell>
          <cell r="R111" t="str">
            <v>-</v>
          </cell>
          <cell r="S111">
            <v>9</v>
          </cell>
          <cell r="T111" t="str">
            <v>-</v>
          </cell>
          <cell r="U111">
            <v>335</v>
          </cell>
          <cell r="V111" t="str">
            <v>-</v>
          </cell>
          <cell r="W111">
            <v>4</v>
          </cell>
          <cell r="X111" t="str">
            <v>-</v>
          </cell>
          <cell r="Y111" t="str">
            <v>-</v>
          </cell>
          <cell r="Z111" t="str">
            <v>-</v>
          </cell>
          <cell r="AA111">
            <v>289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>
            <v>139</v>
          </cell>
          <cell r="AH111" t="str">
            <v>-</v>
          </cell>
          <cell r="AI111" t="str">
            <v>-</v>
          </cell>
          <cell r="AJ111" t="str">
            <v>-</v>
          </cell>
          <cell r="AK111">
            <v>52</v>
          </cell>
          <cell r="AL111" t="str">
            <v>-</v>
          </cell>
          <cell r="AM111">
            <v>21.692111959287534</v>
          </cell>
          <cell r="AN111">
            <v>60.1</v>
          </cell>
          <cell r="AO111">
            <v>87</v>
          </cell>
          <cell r="AP111" t="str">
            <v>-</v>
          </cell>
          <cell r="AQ111">
            <v>120</v>
          </cell>
          <cell r="AR111" t="str">
            <v>-</v>
          </cell>
          <cell r="AS111">
            <v>0</v>
          </cell>
          <cell r="AT111" t="str">
            <v>-</v>
          </cell>
          <cell r="AU111">
            <v>68</v>
          </cell>
          <cell r="AV111" t="str">
            <v>-</v>
          </cell>
          <cell r="AW111">
            <v>14</v>
          </cell>
          <cell r="AX111" t="str">
            <v>-</v>
          </cell>
          <cell r="AY111" t="str">
            <v>-</v>
          </cell>
          <cell r="AZ111" t="str">
            <v>-</v>
          </cell>
          <cell r="BA111">
            <v>304</v>
          </cell>
          <cell r="BB111">
            <v>881</v>
          </cell>
          <cell r="BC111">
            <v>19.338422391857506</v>
          </cell>
          <cell r="BD111">
            <v>52.5</v>
          </cell>
          <cell r="BE111" t="str">
            <v>-</v>
          </cell>
          <cell r="BF111" t="str">
            <v>-</v>
          </cell>
          <cell r="BG111">
            <v>552496.96</v>
          </cell>
          <cell r="BH111">
            <v>485147</v>
          </cell>
          <cell r="BI111">
            <v>188401464</v>
          </cell>
          <cell r="BJ111">
            <v>489027976</v>
          </cell>
          <cell r="BK111">
            <v>187195654</v>
          </cell>
          <cell r="BL111" t="str">
            <v>-</v>
          </cell>
          <cell r="BM111">
            <v>1205810</v>
          </cell>
          <cell r="BN111" t="str">
            <v>-</v>
          </cell>
          <cell r="BO111">
            <v>162573254</v>
          </cell>
          <cell r="BP111" t="str">
            <v>-</v>
          </cell>
          <cell r="BQ111">
            <v>1205810</v>
          </cell>
          <cell r="BR111" t="str">
            <v>-</v>
          </cell>
          <cell r="BS111">
            <v>328</v>
          </cell>
          <cell r="BT111" t="str">
            <v>-</v>
          </cell>
          <cell r="BU111">
            <v>161367444</v>
          </cell>
          <cell r="BV111" t="str">
            <v>-</v>
          </cell>
          <cell r="BW111">
            <v>187</v>
          </cell>
          <cell r="BX111" t="str">
            <v>-</v>
          </cell>
          <cell r="BY111">
            <v>461</v>
          </cell>
          <cell r="BZ111" t="str">
            <v>-</v>
          </cell>
          <cell r="CA111">
            <v>20945521</v>
          </cell>
          <cell r="CB111" t="str">
            <v>-</v>
          </cell>
          <cell r="CC111">
            <v>664</v>
          </cell>
          <cell r="CD111" t="str">
            <v>-</v>
          </cell>
          <cell r="CE111">
            <v>517</v>
          </cell>
          <cell r="CF111" t="str">
            <v>-</v>
          </cell>
          <cell r="CG111">
            <v>0</v>
          </cell>
          <cell r="CH111" t="str">
            <v>-</v>
          </cell>
          <cell r="CI111">
            <v>170</v>
          </cell>
          <cell r="CJ111" t="str">
            <v>-</v>
          </cell>
          <cell r="CK111">
            <v>23</v>
          </cell>
          <cell r="CL111" t="str">
            <v>-</v>
          </cell>
          <cell r="CM111">
            <v>4139258</v>
          </cell>
          <cell r="CN111" t="str">
            <v>-</v>
          </cell>
          <cell r="CO111">
            <v>25084779</v>
          </cell>
          <cell r="CP111" t="str">
            <v>-</v>
          </cell>
          <cell r="CQ111">
            <v>0</v>
          </cell>
          <cell r="CR111" t="str">
            <v>-</v>
          </cell>
          <cell r="CS111">
            <v>-37</v>
          </cell>
          <cell r="CT111" t="str">
            <v>-</v>
          </cell>
          <cell r="CU111">
            <v>723</v>
          </cell>
          <cell r="CV111">
            <v>318</v>
          </cell>
          <cell r="CW111">
            <v>332</v>
          </cell>
          <cell r="CX111">
            <v>215</v>
          </cell>
          <cell r="CY111">
            <v>176</v>
          </cell>
          <cell r="CZ111">
            <v>122</v>
          </cell>
          <cell r="DA111">
            <v>122</v>
          </cell>
          <cell r="DB111">
            <v>92</v>
          </cell>
          <cell r="DC111">
            <v>90</v>
          </cell>
          <cell r="DD111">
            <v>79</v>
          </cell>
          <cell r="DE111">
            <v>51</v>
          </cell>
          <cell r="DF111">
            <v>47</v>
          </cell>
          <cell r="DG111">
            <v>263</v>
          </cell>
          <cell r="DH111">
            <v>218</v>
          </cell>
          <cell r="DI111">
            <v>8</v>
          </cell>
          <cell r="DJ111" t="str">
            <v>-</v>
          </cell>
          <cell r="DK111">
            <v>328</v>
          </cell>
          <cell r="DL111" t="str">
            <v>-</v>
          </cell>
          <cell r="DM111">
            <v>580</v>
          </cell>
          <cell r="DN111" t="str">
            <v>-</v>
          </cell>
          <cell r="DO111">
            <v>476</v>
          </cell>
          <cell r="DP111" t="str">
            <v>-</v>
          </cell>
          <cell r="DQ111">
            <v>0</v>
          </cell>
          <cell r="DR111" t="str">
            <v>-</v>
          </cell>
          <cell r="DS111">
            <v>165</v>
          </cell>
          <cell r="DT111" t="str">
            <v>-</v>
          </cell>
          <cell r="DU111">
            <v>23</v>
          </cell>
          <cell r="DV111" t="str">
            <v>-</v>
          </cell>
          <cell r="DW111">
            <v>0</v>
          </cell>
          <cell r="DX111" t="str">
            <v>-</v>
          </cell>
          <cell r="DY111">
            <v>15</v>
          </cell>
          <cell r="DZ111">
            <v>60</v>
          </cell>
          <cell r="EA111">
            <v>23</v>
          </cell>
          <cell r="EB111" t="str">
            <v>-</v>
          </cell>
          <cell r="EC111">
            <v>41.071428571428569</v>
          </cell>
          <cell r="ED111" t="str">
            <v>-</v>
          </cell>
          <cell r="EE111">
            <v>7</v>
          </cell>
          <cell r="EF111" t="str">
            <v>-</v>
          </cell>
          <cell r="EG111">
            <v>22</v>
          </cell>
        </row>
        <row r="112">
          <cell r="C112">
            <v>700000273</v>
          </cell>
          <cell r="D112" t="str">
            <v>SECTOR PIMIENTA ROSA ADRIANA</v>
          </cell>
          <cell r="E112">
            <v>2025</v>
          </cell>
          <cell r="F112">
            <v>202517</v>
          </cell>
          <cell r="G112">
            <v>1419</v>
          </cell>
          <cell r="H112">
            <v>1413</v>
          </cell>
          <cell r="I112">
            <v>530</v>
          </cell>
          <cell r="J112" t="str">
            <v>-</v>
          </cell>
          <cell r="K112">
            <v>-6</v>
          </cell>
          <cell r="L112">
            <v>7</v>
          </cell>
          <cell r="M112">
            <v>659</v>
          </cell>
          <cell r="N112">
            <v>860</v>
          </cell>
          <cell r="O112">
            <v>0</v>
          </cell>
          <cell r="P112" t="str">
            <v>-</v>
          </cell>
          <cell r="Q112">
            <v>2</v>
          </cell>
          <cell r="R112" t="str">
            <v>-</v>
          </cell>
          <cell r="S112">
            <v>11</v>
          </cell>
          <cell r="T112" t="str">
            <v>-</v>
          </cell>
          <cell r="U112">
            <v>654</v>
          </cell>
          <cell r="V112" t="str">
            <v>-</v>
          </cell>
          <cell r="W112">
            <v>3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534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310</v>
          </cell>
          <cell r="AH112" t="str">
            <v>-</v>
          </cell>
          <cell r="AI112" t="str">
            <v>-</v>
          </cell>
          <cell r="AJ112" t="str">
            <v>-</v>
          </cell>
          <cell r="AK112">
            <v>125</v>
          </cell>
          <cell r="AL112" t="str">
            <v>-</v>
          </cell>
          <cell r="AM112">
            <v>46.441155743481325</v>
          </cell>
          <cell r="AN112">
            <v>60</v>
          </cell>
          <cell r="AO112">
            <v>185</v>
          </cell>
          <cell r="AP112" t="str">
            <v>-</v>
          </cell>
          <cell r="AQ112">
            <v>267</v>
          </cell>
          <cell r="AR112" t="str">
            <v>-</v>
          </cell>
          <cell r="AS112">
            <v>0</v>
          </cell>
          <cell r="AT112" t="str">
            <v>-</v>
          </cell>
          <cell r="AU112">
            <v>71</v>
          </cell>
          <cell r="AV112" t="str">
            <v>-</v>
          </cell>
          <cell r="AW112">
            <v>11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582</v>
          </cell>
          <cell r="BB112">
            <v>779</v>
          </cell>
          <cell r="BC112">
            <v>41.014799154334035</v>
          </cell>
          <cell r="BD112">
            <v>54.3</v>
          </cell>
          <cell r="BE112" t="str">
            <v>-</v>
          </cell>
          <cell r="BF112" t="str">
            <v>-</v>
          </cell>
          <cell r="BG112">
            <v>428119.7</v>
          </cell>
          <cell r="BH112">
            <v>425041</v>
          </cell>
          <cell r="BI112">
            <v>282130880</v>
          </cell>
          <cell r="BJ112">
            <v>365534831</v>
          </cell>
          <cell r="BK112">
            <v>279884850</v>
          </cell>
          <cell r="BL112" t="str">
            <v>-</v>
          </cell>
          <cell r="BM112">
            <v>2246030</v>
          </cell>
          <cell r="BN112" t="str">
            <v>-</v>
          </cell>
          <cell r="BO112">
            <v>194597694</v>
          </cell>
          <cell r="BP112" t="str">
            <v>-</v>
          </cell>
          <cell r="BQ112">
            <v>2246030</v>
          </cell>
          <cell r="BR112" t="str">
            <v>-</v>
          </cell>
          <cell r="BS112">
            <v>551</v>
          </cell>
          <cell r="BT112" t="str">
            <v>-</v>
          </cell>
          <cell r="BU112">
            <v>192351664</v>
          </cell>
          <cell r="BV112" t="str">
            <v>-</v>
          </cell>
          <cell r="BW112">
            <v>480</v>
          </cell>
          <cell r="BX112" t="str">
            <v>-</v>
          </cell>
          <cell r="BY112">
            <v>445</v>
          </cell>
          <cell r="BZ112" t="str">
            <v>-</v>
          </cell>
          <cell r="CA112">
            <v>77710868</v>
          </cell>
          <cell r="CB112" t="str">
            <v>-</v>
          </cell>
          <cell r="CC112">
            <v>560</v>
          </cell>
          <cell r="CD112" t="str">
            <v>-</v>
          </cell>
          <cell r="CE112">
            <v>445</v>
          </cell>
          <cell r="CF112" t="str">
            <v>-</v>
          </cell>
          <cell r="CG112">
            <v>0</v>
          </cell>
          <cell r="CH112" t="str">
            <v>-</v>
          </cell>
          <cell r="CI112">
            <v>94</v>
          </cell>
          <cell r="CJ112" t="str">
            <v>-</v>
          </cell>
          <cell r="CK112">
            <v>12</v>
          </cell>
          <cell r="CL112" t="str">
            <v>-</v>
          </cell>
          <cell r="CM112">
            <v>9822318</v>
          </cell>
          <cell r="CN112" t="str">
            <v>-</v>
          </cell>
          <cell r="CO112">
            <v>87533186</v>
          </cell>
          <cell r="CP112" t="str">
            <v>-</v>
          </cell>
          <cell r="CQ112">
            <v>0</v>
          </cell>
          <cell r="CR112" t="str">
            <v>-</v>
          </cell>
          <cell r="CS112">
            <v>2</v>
          </cell>
          <cell r="CT112" t="str">
            <v>-</v>
          </cell>
          <cell r="CU112">
            <v>480</v>
          </cell>
          <cell r="CV112">
            <v>314</v>
          </cell>
          <cell r="CW112">
            <v>198</v>
          </cell>
          <cell r="CX112">
            <v>172</v>
          </cell>
          <cell r="CY112">
            <v>82</v>
          </cell>
          <cell r="CZ112">
            <v>81</v>
          </cell>
          <cell r="DA112">
            <v>61</v>
          </cell>
          <cell r="DB112">
            <v>54</v>
          </cell>
          <cell r="DC112">
            <v>47</v>
          </cell>
          <cell r="DD112">
            <v>52</v>
          </cell>
          <cell r="DE112">
            <v>29</v>
          </cell>
          <cell r="DF112">
            <v>32</v>
          </cell>
          <cell r="DG112">
            <v>137</v>
          </cell>
          <cell r="DH112">
            <v>138</v>
          </cell>
          <cell r="DI112">
            <v>26</v>
          </cell>
          <cell r="DJ112" t="str">
            <v>-</v>
          </cell>
          <cell r="DK112">
            <v>366</v>
          </cell>
          <cell r="DL112" t="str">
            <v>-</v>
          </cell>
          <cell r="DM112">
            <v>523</v>
          </cell>
          <cell r="DN112" t="str">
            <v>-</v>
          </cell>
          <cell r="DO112">
            <v>426</v>
          </cell>
          <cell r="DP112" t="str">
            <v>-</v>
          </cell>
          <cell r="DQ112">
            <v>0</v>
          </cell>
          <cell r="DR112" t="str">
            <v>-</v>
          </cell>
          <cell r="DS112">
            <v>92</v>
          </cell>
          <cell r="DT112" t="str">
            <v>-</v>
          </cell>
          <cell r="DU112">
            <v>12</v>
          </cell>
          <cell r="DV112" t="str">
            <v>-</v>
          </cell>
          <cell r="DW112">
            <v>0</v>
          </cell>
          <cell r="DX112" t="str">
            <v>-</v>
          </cell>
          <cell r="DY112">
            <v>32</v>
          </cell>
          <cell r="DZ112">
            <v>38</v>
          </cell>
          <cell r="EA112">
            <v>12</v>
          </cell>
          <cell r="EB112" t="str">
            <v>-</v>
          </cell>
          <cell r="EC112">
            <v>36.363636363636367</v>
          </cell>
          <cell r="ED112" t="str">
            <v>-</v>
          </cell>
          <cell r="EE112">
            <v>6</v>
          </cell>
          <cell r="EF112" t="str">
            <v>-</v>
          </cell>
          <cell r="EG112">
            <v>43</v>
          </cell>
        </row>
        <row r="113">
          <cell r="C113">
            <v>700000274</v>
          </cell>
          <cell r="D113" t="str">
            <v>SECTOR ÁMBAR LUCIA</v>
          </cell>
          <cell r="E113">
            <v>2025</v>
          </cell>
          <cell r="F113">
            <v>202517</v>
          </cell>
          <cell r="G113">
            <v>1867</v>
          </cell>
          <cell r="H113">
            <v>2017</v>
          </cell>
          <cell r="I113">
            <v>698</v>
          </cell>
          <cell r="J113" t="str">
            <v>-</v>
          </cell>
          <cell r="K113">
            <v>-117</v>
          </cell>
          <cell r="L113">
            <v>9</v>
          </cell>
          <cell r="M113">
            <v>676</v>
          </cell>
          <cell r="N113">
            <v>1185</v>
          </cell>
          <cell r="O113">
            <v>0</v>
          </cell>
          <cell r="P113" t="str">
            <v>-</v>
          </cell>
          <cell r="Q113">
            <v>8</v>
          </cell>
          <cell r="R113" t="str">
            <v>-</v>
          </cell>
          <cell r="S113">
            <v>22</v>
          </cell>
          <cell r="T113" t="str">
            <v>-</v>
          </cell>
          <cell r="U113">
            <v>660</v>
          </cell>
          <cell r="V113" t="str">
            <v>-</v>
          </cell>
          <cell r="W113">
            <v>8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566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286</v>
          </cell>
          <cell r="AH113" t="str">
            <v>-</v>
          </cell>
          <cell r="AI113" t="str">
            <v>-</v>
          </cell>
          <cell r="AJ113" t="str">
            <v>-</v>
          </cell>
          <cell r="AK113">
            <v>109</v>
          </cell>
          <cell r="AL113" t="str">
            <v>-</v>
          </cell>
          <cell r="AM113">
            <v>36.207820032137114</v>
          </cell>
          <cell r="AN113">
            <v>59.4</v>
          </cell>
          <cell r="AO113">
            <v>177</v>
          </cell>
          <cell r="AP113" t="str">
            <v>-</v>
          </cell>
          <cell r="AQ113">
            <v>273</v>
          </cell>
          <cell r="AR113" t="str">
            <v>-</v>
          </cell>
          <cell r="AS113">
            <v>0</v>
          </cell>
          <cell r="AT113" t="str">
            <v>-</v>
          </cell>
          <cell r="AU113">
            <v>103</v>
          </cell>
          <cell r="AV113" t="str">
            <v>-</v>
          </cell>
          <cell r="AW113">
            <v>13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611</v>
          </cell>
          <cell r="BB113">
            <v>1012</v>
          </cell>
          <cell r="BC113">
            <v>32.726298875200854</v>
          </cell>
          <cell r="BD113">
            <v>50.7</v>
          </cell>
          <cell r="BE113" t="str">
            <v>-</v>
          </cell>
          <cell r="BF113" t="str">
            <v>-</v>
          </cell>
          <cell r="BG113">
            <v>502976.02</v>
          </cell>
          <cell r="BH113">
            <v>443529</v>
          </cell>
          <cell r="BI113">
            <v>340011787</v>
          </cell>
          <cell r="BJ113">
            <v>525581312</v>
          </cell>
          <cell r="BK113">
            <v>334274852</v>
          </cell>
          <cell r="BL113" t="str">
            <v>-</v>
          </cell>
          <cell r="BM113">
            <v>5736935</v>
          </cell>
          <cell r="BN113" t="str">
            <v>-</v>
          </cell>
          <cell r="BO113">
            <v>258746363</v>
          </cell>
          <cell r="BP113" t="str">
            <v>-</v>
          </cell>
          <cell r="BQ113">
            <v>5736935</v>
          </cell>
          <cell r="BR113" t="str">
            <v>-</v>
          </cell>
          <cell r="BS113">
            <v>640</v>
          </cell>
          <cell r="BT113" t="str">
            <v>-</v>
          </cell>
          <cell r="BU113">
            <v>253009428</v>
          </cell>
          <cell r="BV113" t="str">
            <v>-</v>
          </cell>
          <cell r="BW113">
            <v>423</v>
          </cell>
          <cell r="BX113" t="str">
            <v>-</v>
          </cell>
          <cell r="BY113">
            <v>654</v>
          </cell>
          <cell r="BZ113" t="str">
            <v>-</v>
          </cell>
          <cell r="CA113">
            <v>71590248</v>
          </cell>
          <cell r="CB113" t="str">
            <v>-</v>
          </cell>
          <cell r="CC113">
            <v>791</v>
          </cell>
          <cell r="CD113" t="str">
            <v>-</v>
          </cell>
          <cell r="CE113">
            <v>562</v>
          </cell>
          <cell r="CF113" t="str">
            <v>-</v>
          </cell>
          <cell r="CG113">
            <v>0</v>
          </cell>
          <cell r="CH113" t="str">
            <v>-</v>
          </cell>
          <cell r="CI113">
            <v>159</v>
          </cell>
          <cell r="CJ113" t="str">
            <v>-</v>
          </cell>
          <cell r="CK113">
            <v>18</v>
          </cell>
          <cell r="CL113" t="str">
            <v>-</v>
          </cell>
          <cell r="CM113">
            <v>9675176</v>
          </cell>
          <cell r="CN113" t="str">
            <v>-</v>
          </cell>
          <cell r="CO113">
            <v>81265424</v>
          </cell>
          <cell r="CP113" t="str">
            <v>-</v>
          </cell>
          <cell r="CQ113">
            <v>0</v>
          </cell>
          <cell r="CR113" t="str">
            <v>-</v>
          </cell>
          <cell r="CS113">
            <v>-60</v>
          </cell>
          <cell r="CT113" t="str">
            <v>-</v>
          </cell>
          <cell r="CU113">
            <v>721</v>
          </cell>
          <cell r="CV113">
            <v>441</v>
          </cell>
          <cell r="CW113">
            <v>273</v>
          </cell>
          <cell r="CX113">
            <v>209</v>
          </cell>
          <cell r="CY113">
            <v>197</v>
          </cell>
          <cell r="CZ113">
            <v>141</v>
          </cell>
          <cell r="DA113">
            <v>160</v>
          </cell>
          <cell r="DB113">
            <v>116</v>
          </cell>
          <cell r="DC113">
            <v>73</v>
          </cell>
          <cell r="DD113">
            <v>64</v>
          </cell>
          <cell r="DE113">
            <v>85</v>
          </cell>
          <cell r="DF113">
            <v>79</v>
          </cell>
          <cell r="DG113">
            <v>318</v>
          </cell>
          <cell r="DH113">
            <v>259</v>
          </cell>
          <cell r="DI113">
            <v>15</v>
          </cell>
          <cell r="DJ113" t="str">
            <v>-</v>
          </cell>
          <cell r="DK113">
            <v>478</v>
          </cell>
          <cell r="DL113" t="str">
            <v>-</v>
          </cell>
          <cell r="DM113">
            <v>690</v>
          </cell>
          <cell r="DN113" t="str">
            <v>-</v>
          </cell>
          <cell r="DO113">
            <v>527</v>
          </cell>
          <cell r="DP113" t="str">
            <v>-</v>
          </cell>
          <cell r="DQ113">
            <v>0</v>
          </cell>
          <cell r="DR113" t="str">
            <v>-</v>
          </cell>
          <cell r="DS113">
            <v>153</v>
          </cell>
          <cell r="DT113" t="str">
            <v>-</v>
          </cell>
          <cell r="DU113">
            <v>18</v>
          </cell>
          <cell r="DV113" t="str">
            <v>-</v>
          </cell>
          <cell r="DW113">
            <v>0</v>
          </cell>
          <cell r="DX113" t="str">
            <v>-</v>
          </cell>
          <cell r="DY113">
            <v>28</v>
          </cell>
          <cell r="DZ113">
            <v>75</v>
          </cell>
          <cell r="EA113">
            <v>21</v>
          </cell>
          <cell r="EB113" t="str">
            <v>-</v>
          </cell>
          <cell r="EC113">
            <v>35</v>
          </cell>
          <cell r="ED113" t="str">
            <v>-</v>
          </cell>
          <cell r="EE113">
            <v>13</v>
          </cell>
          <cell r="EF113" t="str">
            <v>-</v>
          </cell>
          <cell r="EG113">
            <v>38</v>
          </cell>
        </row>
        <row r="114">
          <cell r="C114">
            <v>700000276</v>
          </cell>
          <cell r="D114" t="str">
            <v>SECTOR MORICHE EVELIN</v>
          </cell>
          <cell r="E114">
            <v>2025</v>
          </cell>
          <cell r="F114">
            <v>202517</v>
          </cell>
          <cell r="G114">
            <v>938</v>
          </cell>
          <cell r="H114">
            <v>1044</v>
          </cell>
          <cell r="I114">
            <v>342</v>
          </cell>
          <cell r="J114" t="str">
            <v>-</v>
          </cell>
          <cell r="K114">
            <v>-54</v>
          </cell>
          <cell r="L114">
            <v>6</v>
          </cell>
          <cell r="M114">
            <v>187</v>
          </cell>
          <cell r="N114">
            <v>594</v>
          </cell>
          <cell r="O114">
            <v>0</v>
          </cell>
          <cell r="P114" t="str">
            <v>-</v>
          </cell>
          <cell r="Q114">
            <v>0</v>
          </cell>
          <cell r="R114" t="str">
            <v>-</v>
          </cell>
          <cell r="S114">
            <v>0</v>
          </cell>
          <cell r="T114" t="str">
            <v>-</v>
          </cell>
          <cell r="U114">
            <v>187</v>
          </cell>
          <cell r="V114" t="str">
            <v>-</v>
          </cell>
          <cell r="W114">
            <v>0</v>
          </cell>
          <cell r="X114" t="str">
            <v>-</v>
          </cell>
          <cell r="Y114" t="str">
            <v>-</v>
          </cell>
          <cell r="Z114" t="str">
            <v>-</v>
          </cell>
          <cell r="AA114">
            <v>152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>
            <v>101</v>
          </cell>
          <cell r="AH114" t="str">
            <v>-</v>
          </cell>
          <cell r="AI114" t="str">
            <v>-</v>
          </cell>
          <cell r="AJ114" t="str">
            <v>-</v>
          </cell>
          <cell r="AK114">
            <v>35</v>
          </cell>
          <cell r="AL114" t="str">
            <v>-</v>
          </cell>
          <cell r="AM114">
            <v>19.936034115138593</v>
          </cell>
          <cell r="AN114">
            <v>59</v>
          </cell>
          <cell r="AO114">
            <v>66</v>
          </cell>
          <cell r="AP114" t="str">
            <v>-</v>
          </cell>
          <cell r="AQ114">
            <v>58</v>
          </cell>
          <cell r="AR114" t="str">
            <v>-</v>
          </cell>
          <cell r="AS114">
            <v>0</v>
          </cell>
          <cell r="AT114" t="str">
            <v>-</v>
          </cell>
          <cell r="AU114">
            <v>21</v>
          </cell>
          <cell r="AV114" t="str">
            <v>-</v>
          </cell>
          <cell r="AW114">
            <v>7</v>
          </cell>
          <cell r="AX114" t="str">
            <v>-</v>
          </cell>
          <cell r="AY114" t="str">
            <v>-</v>
          </cell>
          <cell r="AZ114" t="str">
            <v>-</v>
          </cell>
          <cell r="BA114">
            <v>162</v>
          </cell>
          <cell r="BB114">
            <v>521</v>
          </cell>
          <cell r="BC114">
            <v>17.270788912579956</v>
          </cell>
          <cell r="BD114">
            <v>51.7</v>
          </cell>
          <cell r="BE114" t="str">
            <v>-</v>
          </cell>
          <cell r="BF114" t="str">
            <v>-</v>
          </cell>
          <cell r="BG114">
            <v>477128.98</v>
          </cell>
          <cell r="BH114">
            <v>474661</v>
          </cell>
          <cell r="BI114">
            <v>89223120</v>
          </cell>
          <cell r="BJ114">
            <v>281948798</v>
          </cell>
          <cell r="BK114">
            <v>89223120</v>
          </cell>
          <cell r="BL114" t="str">
            <v>-</v>
          </cell>
          <cell r="BM114">
            <v>0</v>
          </cell>
          <cell r="BN114" t="str">
            <v>-</v>
          </cell>
          <cell r="BO114">
            <v>67307401</v>
          </cell>
          <cell r="BP114" t="str">
            <v>-</v>
          </cell>
          <cell r="BQ114">
            <v>0</v>
          </cell>
          <cell r="BR114" t="str">
            <v>-</v>
          </cell>
          <cell r="BS114">
            <v>172</v>
          </cell>
          <cell r="BT114" t="str">
            <v>-</v>
          </cell>
          <cell r="BU114">
            <v>67307401</v>
          </cell>
          <cell r="BV114" t="str">
            <v>-</v>
          </cell>
          <cell r="BW114">
            <v>95</v>
          </cell>
          <cell r="BX114" t="str">
            <v>-</v>
          </cell>
          <cell r="BY114">
            <v>306</v>
          </cell>
          <cell r="BZ114" t="str">
            <v>-</v>
          </cell>
          <cell r="CA114">
            <v>18523151</v>
          </cell>
          <cell r="CB114" t="str">
            <v>-</v>
          </cell>
          <cell r="CC114">
            <v>431</v>
          </cell>
          <cell r="CD114" t="str">
            <v>-</v>
          </cell>
          <cell r="CE114">
            <v>277</v>
          </cell>
          <cell r="CF114" t="str">
            <v>-</v>
          </cell>
          <cell r="CG114">
            <v>0</v>
          </cell>
          <cell r="CH114" t="str">
            <v>-</v>
          </cell>
          <cell r="CI114">
            <v>74</v>
          </cell>
          <cell r="CJ114" t="str">
            <v>-</v>
          </cell>
          <cell r="CK114">
            <v>14</v>
          </cell>
          <cell r="CL114" t="str">
            <v>-</v>
          </cell>
          <cell r="CM114">
            <v>3392568</v>
          </cell>
          <cell r="CN114" t="str">
            <v>-</v>
          </cell>
          <cell r="CO114">
            <v>21915719</v>
          </cell>
          <cell r="CP114" t="str">
            <v>-</v>
          </cell>
          <cell r="CQ114">
            <v>0</v>
          </cell>
          <cell r="CR114" t="str">
            <v>-</v>
          </cell>
          <cell r="CS114">
            <v>-18</v>
          </cell>
          <cell r="CT114" t="str">
            <v>-</v>
          </cell>
          <cell r="CU114">
            <v>398</v>
          </cell>
          <cell r="CV114">
            <v>196</v>
          </cell>
          <cell r="CW114">
            <v>248</v>
          </cell>
          <cell r="CX114">
            <v>140</v>
          </cell>
          <cell r="CY114">
            <v>106</v>
          </cell>
          <cell r="CZ114">
            <v>65</v>
          </cell>
          <cell r="DA114">
            <v>73</v>
          </cell>
          <cell r="DB114">
            <v>52</v>
          </cell>
          <cell r="DC114">
            <v>64</v>
          </cell>
          <cell r="DD114">
            <v>54</v>
          </cell>
          <cell r="DE114">
            <v>26</v>
          </cell>
          <cell r="DF114">
            <v>27</v>
          </cell>
          <cell r="DG114">
            <v>164</v>
          </cell>
          <cell r="DH114">
            <v>133</v>
          </cell>
          <cell r="DI114">
            <v>6</v>
          </cell>
          <cell r="DJ114" t="str">
            <v>-</v>
          </cell>
          <cell r="DK114">
            <v>226</v>
          </cell>
          <cell r="DL114" t="str">
            <v>-</v>
          </cell>
          <cell r="DM114">
            <v>370</v>
          </cell>
          <cell r="DN114" t="str">
            <v>-</v>
          </cell>
          <cell r="DO114">
            <v>256</v>
          </cell>
          <cell r="DP114" t="str">
            <v>-</v>
          </cell>
          <cell r="DQ114">
            <v>0</v>
          </cell>
          <cell r="DR114" t="str">
            <v>-</v>
          </cell>
          <cell r="DS114">
            <v>72</v>
          </cell>
          <cell r="DT114" t="str">
            <v>-</v>
          </cell>
          <cell r="DU114">
            <v>14</v>
          </cell>
          <cell r="DV114" t="str">
            <v>-</v>
          </cell>
          <cell r="DW114">
            <v>0</v>
          </cell>
          <cell r="DX114" t="str">
            <v>-</v>
          </cell>
          <cell r="DY114">
            <v>9</v>
          </cell>
          <cell r="DZ114">
            <v>27</v>
          </cell>
          <cell r="EA114">
            <v>6</v>
          </cell>
          <cell r="EB114" t="str">
            <v>-</v>
          </cell>
          <cell r="EC114">
            <v>26.086956521739129</v>
          </cell>
          <cell r="ED114" t="str">
            <v>-</v>
          </cell>
          <cell r="EE114">
            <v>3</v>
          </cell>
          <cell r="EF114" t="str">
            <v>-</v>
          </cell>
          <cell r="EG114">
            <v>16</v>
          </cell>
        </row>
        <row r="115">
          <cell r="C115">
            <v>700000278</v>
          </cell>
          <cell r="D115" t="str">
            <v>SECTOR CREACIÓN PERLA</v>
          </cell>
          <cell r="E115">
            <v>2025</v>
          </cell>
          <cell r="F115">
            <v>202517</v>
          </cell>
          <cell r="G115">
            <v>1257</v>
          </cell>
          <cell r="H115">
            <v>1307</v>
          </cell>
          <cell r="I115">
            <v>445</v>
          </cell>
          <cell r="J115" t="str">
            <v>-</v>
          </cell>
          <cell r="K115">
            <v>-8</v>
          </cell>
          <cell r="L115">
            <v>8</v>
          </cell>
          <cell r="M115">
            <v>660</v>
          </cell>
          <cell r="N115">
            <v>775</v>
          </cell>
          <cell r="O115">
            <v>0</v>
          </cell>
          <cell r="P115" t="str">
            <v>-</v>
          </cell>
          <cell r="Q115">
            <v>0</v>
          </cell>
          <cell r="R115" t="str">
            <v>-</v>
          </cell>
          <cell r="S115">
            <v>3</v>
          </cell>
          <cell r="T115" t="str">
            <v>-</v>
          </cell>
          <cell r="U115">
            <v>659</v>
          </cell>
          <cell r="V115" t="str">
            <v>-</v>
          </cell>
          <cell r="W115">
            <v>1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514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333</v>
          </cell>
          <cell r="AH115" t="str">
            <v>-</v>
          </cell>
          <cell r="AI115" t="str">
            <v>-</v>
          </cell>
          <cell r="AJ115" t="str">
            <v>-</v>
          </cell>
          <cell r="AK115">
            <v>146</v>
          </cell>
          <cell r="AL115" t="str">
            <v>-</v>
          </cell>
          <cell r="AM115">
            <v>52.505966587112177</v>
          </cell>
          <cell r="AN115">
            <v>60.8</v>
          </cell>
          <cell r="AO115">
            <v>187</v>
          </cell>
          <cell r="AP115" t="str">
            <v>-</v>
          </cell>
          <cell r="AQ115">
            <v>239</v>
          </cell>
          <cell r="AR115" t="str">
            <v>-</v>
          </cell>
          <cell r="AS115">
            <v>0</v>
          </cell>
          <cell r="AT115" t="str">
            <v>-</v>
          </cell>
          <cell r="AU115">
            <v>75</v>
          </cell>
          <cell r="AV115" t="str">
            <v>-</v>
          </cell>
          <cell r="AW115">
            <v>13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576</v>
          </cell>
          <cell r="BB115">
            <v>683</v>
          </cell>
          <cell r="BC115">
            <v>45.823389021479713</v>
          </cell>
          <cell r="BD115">
            <v>53.6</v>
          </cell>
          <cell r="BE115" t="str">
            <v>-</v>
          </cell>
          <cell r="BF115" t="str">
            <v>-</v>
          </cell>
          <cell r="BG115">
            <v>434883.13</v>
          </cell>
          <cell r="BH115">
            <v>441128</v>
          </cell>
          <cell r="BI115">
            <v>287022865</v>
          </cell>
          <cell r="BJ115">
            <v>341873975</v>
          </cell>
          <cell r="BK115">
            <v>286678360</v>
          </cell>
          <cell r="BL115" t="str">
            <v>-</v>
          </cell>
          <cell r="BM115">
            <v>344505</v>
          </cell>
          <cell r="BN115" t="str">
            <v>-</v>
          </cell>
          <cell r="BO115">
            <v>221735980</v>
          </cell>
          <cell r="BP115" t="str">
            <v>-</v>
          </cell>
          <cell r="BQ115">
            <v>344505</v>
          </cell>
          <cell r="BR115" t="str">
            <v>-</v>
          </cell>
          <cell r="BS115">
            <v>593</v>
          </cell>
          <cell r="BT115" t="str">
            <v>-</v>
          </cell>
          <cell r="BU115">
            <v>221391475</v>
          </cell>
          <cell r="BV115" t="str">
            <v>-</v>
          </cell>
          <cell r="BW115">
            <v>405</v>
          </cell>
          <cell r="BX115" t="str">
            <v>-</v>
          </cell>
          <cell r="BY115">
            <v>495</v>
          </cell>
          <cell r="BZ115" t="str">
            <v>-</v>
          </cell>
          <cell r="CA115">
            <v>58211440</v>
          </cell>
          <cell r="CB115" t="str">
            <v>-</v>
          </cell>
          <cell r="CC115">
            <v>474</v>
          </cell>
          <cell r="CD115" t="str">
            <v>-</v>
          </cell>
          <cell r="CE115">
            <v>369</v>
          </cell>
          <cell r="CF115" t="str">
            <v>-</v>
          </cell>
          <cell r="CG115">
            <v>0</v>
          </cell>
          <cell r="CH115" t="str">
            <v>-</v>
          </cell>
          <cell r="CI115">
            <v>96</v>
          </cell>
          <cell r="CJ115" t="str">
            <v>-</v>
          </cell>
          <cell r="CK115">
            <v>13</v>
          </cell>
          <cell r="CL115" t="str">
            <v>-</v>
          </cell>
          <cell r="CM115">
            <v>7075445</v>
          </cell>
          <cell r="CN115" t="str">
            <v>-</v>
          </cell>
          <cell r="CO115">
            <v>65286885</v>
          </cell>
          <cell r="CP115" t="str">
            <v>-</v>
          </cell>
          <cell r="CQ115">
            <v>0</v>
          </cell>
          <cell r="CR115" t="str">
            <v>-</v>
          </cell>
          <cell r="CS115">
            <v>3</v>
          </cell>
          <cell r="CT115" t="str">
            <v>-</v>
          </cell>
          <cell r="CU115">
            <v>266</v>
          </cell>
          <cell r="CV115">
            <v>209</v>
          </cell>
          <cell r="CW115">
            <v>197</v>
          </cell>
          <cell r="CX115">
            <v>165</v>
          </cell>
          <cell r="CY115">
            <v>134</v>
          </cell>
          <cell r="CZ115">
            <v>118</v>
          </cell>
          <cell r="DA115">
            <v>71</v>
          </cell>
          <cell r="DB115">
            <v>75</v>
          </cell>
          <cell r="DC115">
            <v>77</v>
          </cell>
          <cell r="DD115">
            <v>78</v>
          </cell>
          <cell r="DE115">
            <v>42</v>
          </cell>
          <cell r="DF115">
            <v>42</v>
          </cell>
          <cell r="DG115">
            <v>190</v>
          </cell>
          <cell r="DH115">
            <v>195</v>
          </cell>
          <cell r="DI115">
            <v>36</v>
          </cell>
          <cell r="DJ115" t="str">
            <v>-</v>
          </cell>
          <cell r="DK115">
            <v>389</v>
          </cell>
          <cell r="DL115" t="str">
            <v>-</v>
          </cell>
          <cell r="DM115">
            <v>423</v>
          </cell>
          <cell r="DN115" t="str">
            <v>-</v>
          </cell>
          <cell r="DO115">
            <v>340</v>
          </cell>
          <cell r="DP115" t="str">
            <v>-</v>
          </cell>
          <cell r="DQ115">
            <v>0</v>
          </cell>
          <cell r="DR115" t="str">
            <v>-</v>
          </cell>
          <cell r="DS115">
            <v>92</v>
          </cell>
          <cell r="DT115" t="str">
            <v>-</v>
          </cell>
          <cell r="DU115">
            <v>13</v>
          </cell>
          <cell r="DV115" t="str">
            <v>-</v>
          </cell>
          <cell r="DW115">
            <v>0</v>
          </cell>
          <cell r="DX115" t="str">
            <v>-</v>
          </cell>
          <cell r="DY115">
            <v>47</v>
          </cell>
          <cell r="DZ115">
            <v>60</v>
          </cell>
          <cell r="EA115">
            <v>21</v>
          </cell>
          <cell r="EB115" t="str">
            <v>-</v>
          </cell>
          <cell r="EC115">
            <v>31.818181818181817</v>
          </cell>
          <cell r="ED115" t="str">
            <v>-</v>
          </cell>
          <cell r="EE115">
            <v>11</v>
          </cell>
          <cell r="EF115" t="str">
            <v>-</v>
          </cell>
          <cell r="EG115">
            <v>37</v>
          </cell>
        </row>
        <row r="116">
          <cell r="C116">
            <v>700000279</v>
          </cell>
          <cell r="D116" t="str">
            <v>SECTOR GAITA AYSHA</v>
          </cell>
          <cell r="E116">
            <v>2025</v>
          </cell>
          <cell r="F116">
            <v>202517</v>
          </cell>
          <cell r="G116">
            <v>1187</v>
          </cell>
          <cell r="H116">
            <v>1363</v>
          </cell>
          <cell r="I116">
            <v>456</v>
          </cell>
          <cell r="J116" t="str">
            <v>-</v>
          </cell>
          <cell r="K116">
            <v>-65</v>
          </cell>
          <cell r="L116">
            <v>9</v>
          </cell>
          <cell r="M116">
            <v>345</v>
          </cell>
          <cell r="N116">
            <v>739</v>
          </cell>
          <cell r="O116">
            <v>0</v>
          </cell>
          <cell r="P116" t="str">
            <v>-</v>
          </cell>
          <cell r="Q116">
            <v>3</v>
          </cell>
          <cell r="R116" t="str">
            <v>-</v>
          </cell>
          <cell r="S116">
            <v>6</v>
          </cell>
          <cell r="T116" t="str">
            <v>-</v>
          </cell>
          <cell r="U116">
            <v>342</v>
          </cell>
          <cell r="V116" t="str">
            <v>-</v>
          </cell>
          <cell r="W116">
            <v>0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288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150</v>
          </cell>
          <cell r="AH116" t="str">
            <v>-</v>
          </cell>
          <cell r="AI116" t="str">
            <v>-</v>
          </cell>
          <cell r="AJ116" t="str">
            <v>-</v>
          </cell>
          <cell r="AK116">
            <v>57</v>
          </cell>
          <cell r="AL116" t="str">
            <v>-</v>
          </cell>
          <cell r="AM116">
            <v>29.06486941870261</v>
          </cell>
          <cell r="AN116">
            <v>58.7</v>
          </cell>
          <cell r="AO116">
            <v>93</v>
          </cell>
          <cell r="AP116" t="str">
            <v>-</v>
          </cell>
          <cell r="AQ116">
            <v>125</v>
          </cell>
          <cell r="AR116" t="str">
            <v>-</v>
          </cell>
          <cell r="AS116">
            <v>0</v>
          </cell>
          <cell r="AT116" t="str">
            <v>-</v>
          </cell>
          <cell r="AU116">
            <v>64</v>
          </cell>
          <cell r="AV116" t="str">
            <v>-</v>
          </cell>
          <cell r="AW116">
            <v>6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315</v>
          </cell>
          <cell r="BB116">
            <v>636</v>
          </cell>
          <cell r="BC116">
            <v>26.537489469250207</v>
          </cell>
          <cell r="BD116">
            <v>50.5</v>
          </cell>
          <cell r="BE116" t="str">
            <v>-</v>
          </cell>
          <cell r="BF116" t="str">
            <v>-</v>
          </cell>
          <cell r="BG116">
            <v>466848.47</v>
          </cell>
          <cell r="BH116">
            <v>430397</v>
          </cell>
          <cell r="BI116">
            <v>161062721.5</v>
          </cell>
          <cell r="BJ116">
            <v>318063307</v>
          </cell>
          <cell r="BK116">
            <v>159952914</v>
          </cell>
          <cell r="BL116" t="str">
            <v>-</v>
          </cell>
          <cell r="BM116">
            <v>1109807.5</v>
          </cell>
          <cell r="BN116" t="str">
            <v>-</v>
          </cell>
          <cell r="BO116">
            <v>120160580.5</v>
          </cell>
          <cell r="BP116" t="str">
            <v>-</v>
          </cell>
          <cell r="BQ116">
            <v>1109807.5</v>
          </cell>
          <cell r="BR116" t="str">
            <v>-</v>
          </cell>
          <cell r="BS116">
            <v>320</v>
          </cell>
          <cell r="BT116" t="str">
            <v>-</v>
          </cell>
          <cell r="BU116">
            <v>119050773</v>
          </cell>
          <cell r="BV116" t="str">
            <v>-</v>
          </cell>
          <cell r="BW116">
            <v>233</v>
          </cell>
          <cell r="BX116" t="str">
            <v>-</v>
          </cell>
          <cell r="BY116">
            <v>436</v>
          </cell>
          <cell r="BZ116" t="str">
            <v>-</v>
          </cell>
          <cell r="CA116">
            <v>36533493</v>
          </cell>
          <cell r="CB116" t="str">
            <v>-</v>
          </cell>
          <cell r="CC116">
            <v>493</v>
          </cell>
          <cell r="CD116" t="str">
            <v>-</v>
          </cell>
          <cell r="CE116">
            <v>360</v>
          </cell>
          <cell r="CF116" t="str">
            <v>-</v>
          </cell>
          <cell r="CG116">
            <v>0</v>
          </cell>
          <cell r="CH116" t="str">
            <v>-</v>
          </cell>
          <cell r="CI116">
            <v>111</v>
          </cell>
          <cell r="CJ116" t="str">
            <v>-</v>
          </cell>
          <cell r="CK116">
            <v>9</v>
          </cell>
          <cell r="CL116" t="str">
            <v>-</v>
          </cell>
          <cell r="CM116">
            <v>4368648</v>
          </cell>
          <cell r="CN116" t="str">
            <v>-</v>
          </cell>
          <cell r="CO116">
            <v>40902141</v>
          </cell>
          <cell r="CP116" t="str">
            <v>-</v>
          </cell>
          <cell r="CQ116">
            <v>0</v>
          </cell>
          <cell r="CR116" t="str">
            <v>-</v>
          </cell>
          <cell r="CS116">
            <v>-40</v>
          </cell>
          <cell r="CT116" t="str">
            <v>-</v>
          </cell>
          <cell r="CU116">
            <v>485</v>
          </cell>
          <cell r="CV116">
            <v>255</v>
          </cell>
          <cell r="CW116">
            <v>213</v>
          </cell>
          <cell r="CX116">
            <v>161</v>
          </cell>
          <cell r="CY116">
            <v>144</v>
          </cell>
          <cell r="CZ116">
            <v>105</v>
          </cell>
          <cell r="DA116">
            <v>88</v>
          </cell>
          <cell r="DB116">
            <v>65</v>
          </cell>
          <cell r="DC116">
            <v>83</v>
          </cell>
          <cell r="DD116">
            <v>75</v>
          </cell>
          <cell r="DE116">
            <v>51</v>
          </cell>
          <cell r="DF116">
            <v>49</v>
          </cell>
          <cell r="DG116">
            <v>222</v>
          </cell>
          <cell r="DH116">
            <v>189</v>
          </cell>
          <cell r="DI116">
            <v>9</v>
          </cell>
          <cell r="DJ116" t="str">
            <v>-</v>
          </cell>
          <cell r="DK116">
            <v>306</v>
          </cell>
          <cell r="DL116" t="str">
            <v>-</v>
          </cell>
          <cell r="DM116">
            <v>425</v>
          </cell>
          <cell r="DN116" t="str">
            <v>-</v>
          </cell>
          <cell r="DO116">
            <v>340</v>
          </cell>
          <cell r="DP116" t="str">
            <v>-</v>
          </cell>
          <cell r="DQ116">
            <v>0</v>
          </cell>
          <cell r="DR116" t="str">
            <v>-</v>
          </cell>
          <cell r="DS116">
            <v>107</v>
          </cell>
          <cell r="DT116" t="str">
            <v>-</v>
          </cell>
          <cell r="DU116">
            <v>9</v>
          </cell>
          <cell r="DV116" t="str">
            <v>-</v>
          </cell>
          <cell r="DW116">
            <v>0</v>
          </cell>
          <cell r="DX116" t="str">
            <v>-</v>
          </cell>
          <cell r="DY116">
            <v>11</v>
          </cell>
          <cell r="DZ116">
            <v>52</v>
          </cell>
          <cell r="EA116">
            <v>13</v>
          </cell>
          <cell r="EB116" t="str">
            <v>-</v>
          </cell>
          <cell r="EC116">
            <v>37.142857142857146</v>
          </cell>
          <cell r="ED116" t="str">
            <v>-</v>
          </cell>
          <cell r="EE116">
            <v>2</v>
          </cell>
          <cell r="EF116" t="str">
            <v>-</v>
          </cell>
          <cell r="EG116">
            <v>18</v>
          </cell>
        </row>
        <row r="117">
          <cell r="C117">
            <v>700000280</v>
          </cell>
          <cell r="D117" t="str">
            <v>SECTOR LAGUNA CATALINA</v>
          </cell>
          <cell r="E117">
            <v>2025</v>
          </cell>
          <cell r="F117">
            <v>202517</v>
          </cell>
          <cell r="G117">
            <v>2032</v>
          </cell>
          <cell r="H117">
            <v>2279</v>
          </cell>
          <cell r="I117">
            <v>913</v>
          </cell>
          <cell r="J117" t="str">
            <v>-</v>
          </cell>
          <cell r="K117">
            <v>-40</v>
          </cell>
          <cell r="L117">
            <v>6</v>
          </cell>
          <cell r="M117">
            <v>1200</v>
          </cell>
          <cell r="N117">
            <v>1249</v>
          </cell>
          <cell r="O117">
            <v>0</v>
          </cell>
          <cell r="P117" t="str">
            <v>-</v>
          </cell>
          <cell r="Q117">
            <v>5</v>
          </cell>
          <cell r="R117" t="str">
            <v>-</v>
          </cell>
          <cell r="S117">
            <v>38</v>
          </cell>
          <cell r="T117" t="str">
            <v>-</v>
          </cell>
          <cell r="U117">
            <v>1171</v>
          </cell>
          <cell r="V117" t="str">
            <v>-</v>
          </cell>
          <cell r="W117">
            <v>23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1035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507</v>
          </cell>
          <cell r="AH117" t="str">
            <v>-</v>
          </cell>
          <cell r="AI117" t="str">
            <v>-</v>
          </cell>
          <cell r="AJ117" t="str">
            <v>-</v>
          </cell>
          <cell r="AK117">
            <v>164</v>
          </cell>
          <cell r="AL117" t="str">
            <v>-</v>
          </cell>
          <cell r="AM117">
            <v>59.055118110236215</v>
          </cell>
          <cell r="AN117">
            <v>60</v>
          </cell>
          <cell r="AO117">
            <v>343</v>
          </cell>
          <cell r="AP117" t="str">
            <v>-</v>
          </cell>
          <cell r="AQ117">
            <v>427</v>
          </cell>
          <cell r="AR117" t="str">
            <v>-</v>
          </cell>
          <cell r="AS117">
            <v>0</v>
          </cell>
          <cell r="AT117" t="str">
            <v>-</v>
          </cell>
          <cell r="AU117">
            <v>235</v>
          </cell>
          <cell r="AV117" t="str">
            <v>-</v>
          </cell>
          <cell r="AW117">
            <v>30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1079</v>
          </cell>
          <cell r="BB117">
            <v>1088</v>
          </cell>
          <cell r="BC117">
            <v>53.100393700787393</v>
          </cell>
          <cell r="BD117">
            <v>52.3</v>
          </cell>
          <cell r="BE117" t="str">
            <v>-</v>
          </cell>
          <cell r="BF117" t="str">
            <v>-</v>
          </cell>
          <cell r="BG117">
            <v>569129.6</v>
          </cell>
          <cell r="BH117">
            <v>508104</v>
          </cell>
          <cell r="BI117">
            <v>682955525.00999999</v>
          </cell>
          <cell r="BJ117">
            <v>634621752</v>
          </cell>
          <cell r="BK117">
            <v>672067745</v>
          </cell>
          <cell r="BL117" t="str">
            <v>-</v>
          </cell>
          <cell r="BM117">
            <v>10887780.01</v>
          </cell>
          <cell r="BN117" t="str">
            <v>-</v>
          </cell>
          <cell r="BO117">
            <v>546315510.00999999</v>
          </cell>
          <cell r="BP117" t="str">
            <v>-</v>
          </cell>
          <cell r="BQ117">
            <v>10887780.01</v>
          </cell>
          <cell r="BR117" t="str">
            <v>-</v>
          </cell>
          <cell r="BS117">
            <v>1137</v>
          </cell>
          <cell r="BT117" t="str">
            <v>-</v>
          </cell>
          <cell r="BU117">
            <v>535427730</v>
          </cell>
          <cell r="BV117" t="str">
            <v>-</v>
          </cell>
          <cell r="BW117">
            <v>772</v>
          </cell>
          <cell r="BX117" t="str">
            <v>-</v>
          </cell>
          <cell r="BY117">
            <v>539</v>
          </cell>
          <cell r="BZ117" t="str">
            <v>-</v>
          </cell>
          <cell r="CA117">
            <v>120723052</v>
          </cell>
          <cell r="CB117" t="str">
            <v>-</v>
          </cell>
          <cell r="CC117">
            <v>786</v>
          </cell>
          <cell r="CD117" t="str">
            <v>-</v>
          </cell>
          <cell r="CE117">
            <v>641</v>
          </cell>
          <cell r="CF117" t="str">
            <v>-</v>
          </cell>
          <cell r="CG117">
            <v>0</v>
          </cell>
          <cell r="CH117" t="str">
            <v>-</v>
          </cell>
          <cell r="CI117">
            <v>272</v>
          </cell>
          <cell r="CJ117" t="str">
            <v>-</v>
          </cell>
          <cell r="CK117">
            <v>32</v>
          </cell>
          <cell r="CL117" t="str">
            <v>-</v>
          </cell>
          <cell r="CM117">
            <v>15916963</v>
          </cell>
          <cell r="CN117" t="str">
            <v>-</v>
          </cell>
          <cell r="CO117">
            <v>136640015</v>
          </cell>
          <cell r="CP117" t="str">
            <v>-</v>
          </cell>
          <cell r="CQ117">
            <v>0</v>
          </cell>
          <cell r="CR117" t="str">
            <v>-</v>
          </cell>
          <cell r="CS117">
            <v>-19</v>
          </cell>
          <cell r="CT117" t="str">
            <v>-</v>
          </cell>
          <cell r="CU117">
            <v>420</v>
          </cell>
          <cell r="CV117">
            <v>430</v>
          </cell>
          <cell r="CW117">
            <v>258</v>
          </cell>
          <cell r="CX117">
            <v>240</v>
          </cell>
          <cell r="CY117">
            <v>155</v>
          </cell>
          <cell r="CZ117">
            <v>156</v>
          </cell>
          <cell r="DA117">
            <v>105</v>
          </cell>
          <cell r="DB117">
            <v>95</v>
          </cell>
          <cell r="DC117">
            <v>77</v>
          </cell>
          <cell r="DD117">
            <v>65</v>
          </cell>
          <cell r="DE117">
            <v>56</v>
          </cell>
          <cell r="DF117">
            <v>56</v>
          </cell>
          <cell r="DG117">
            <v>239</v>
          </cell>
          <cell r="DH117">
            <v>216</v>
          </cell>
          <cell r="DI117">
            <v>32</v>
          </cell>
          <cell r="DJ117" t="str">
            <v>-</v>
          </cell>
          <cell r="DK117">
            <v>406</v>
          </cell>
          <cell r="DL117" t="str">
            <v>-</v>
          </cell>
          <cell r="DM117">
            <v>712</v>
          </cell>
          <cell r="DN117" t="str">
            <v>-</v>
          </cell>
          <cell r="DO117">
            <v>614</v>
          </cell>
          <cell r="DP117" t="str">
            <v>-</v>
          </cell>
          <cell r="DQ117">
            <v>0</v>
          </cell>
          <cell r="DR117" t="str">
            <v>-</v>
          </cell>
          <cell r="DS117">
            <v>267</v>
          </cell>
          <cell r="DT117" t="str">
            <v>-</v>
          </cell>
          <cell r="DU117">
            <v>32</v>
          </cell>
          <cell r="DV117" t="str">
            <v>-</v>
          </cell>
          <cell r="DW117">
            <v>0</v>
          </cell>
          <cell r="DX117" t="str">
            <v>-</v>
          </cell>
          <cell r="DY117">
            <v>37</v>
          </cell>
          <cell r="DZ117">
            <v>55</v>
          </cell>
          <cell r="EA117">
            <v>23</v>
          </cell>
          <cell r="EB117" t="str">
            <v>-</v>
          </cell>
          <cell r="EC117">
            <v>46.938775510204081</v>
          </cell>
          <cell r="ED117" t="str">
            <v>-</v>
          </cell>
          <cell r="EE117">
            <v>5</v>
          </cell>
          <cell r="EF117" t="str">
            <v>-</v>
          </cell>
          <cell r="EG117">
            <v>84</v>
          </cell>
        </row>
        <row r="118">
          <cell r="C118">
            <v>700000281</v>
          </cell>
          <cell r="D118" t="str">
            <v>SECTOR PICASSO REGINA</v>
          </cell>
          <cell r="E118">
            <v>2025</v>
          </cell>
          <cell r="F118">
            <v>202517</v>
          </cell>
          <cell r="G118">
            <v>1306</v>
          </cell>
          <cell r="H118">
            <v>1471</v>
          </cell>
          <cell r="I118">
            <v>520</v>
          </cell>
          <cell r="J118" t="str">
            <v>-</v>
          </cell>
          <cell r="K118">
            <v>7</v>
          </cell>
          <cell r="L118">
            <v>7</v>
          </cell>
          <cell r="M118">
            <v>757</v>
          </cell>
          <cell r="N118">
            <v>796</v>
          </cell>
          <cell r="O118">
            <v>0</v>
          </cell>
          <cell r="P118" t="str">
            <v>-</v>
          </cell>
          <cell r="Q118">
            <v>1</v>
          </cell>
          <cell r="R118" t="str">
            <v>-</v>
          </cell>
          <cell r="S118">
            <v>3</v>
          </cell>
          <cell r="T118" t="str">
            <v>-</v>
          </cell>
          <cell r="U118">
            <v>755</v>
          </cell>
          <cell r="V118" t="str">
            <v>-</v>
          </cell>
          <cell r="W118">
            <v>1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619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370</v>
          </cell>
          <cell r="AH118" t="str">
            <v>-</v>
          </cell>
          <cell r="AI118" t="str">
            <v>-</v>
          </cell>
          <cell r="AJ118" t="str">
            <v>-</v>
          </cell>
          <cell r="AK118">
            <v>138</v>
          </cell>
          <cell r="AL118" t="str">
            <v>-</v>
          </cell>
          <cell r="AM118">
            <v>57.963246554364467</v>
          </cell>
          <cell r="AN118">
            <v>60.9</v>
          </cell>
          <cell r="AO118">
            <v>232</v>
          </cell>
          <cell r="AP118" t="str">
            <v>-</v>
          </cell>
          <cell r="AQ118">
            <v>272</v>
          </cell>
          <cell r="AR118" t="str">
            <v>-</v>
          </cell>
          <cell r="AS118">
            <v>0</v>
          </cell>
          <cell r="AT118" t="str">
            <v>-</v>
          </cell>
          <cell r="AU118">
            <v>101</v>
          </cell>
          <cell r="AV118" t="str">
            <v>-</v>
          </cell>
          <cell r="AW118">
            <v>14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662</v>
          </cell>
          <cell r="BB118">
            <v>672</v>
          </cell>
          <cell r="BC118">
            <v>50.689127105666152</v>
          </cell>
          <cell r="BD118">
            <v>51.5</v>
          </cell>
          <cell r="BE118" t="str">
            <v>-</v>
          </cell>
          <cell r="BF118" t="str">
            <v>-</v>
          </cell>
          <cell r="BG118">
            <v>422229.69</v>
          </cell>
          <cell r="BH118">
            <v>421758</v>
          </cell>
          <cell r="BI118">
            <v>319627877</v>
          </cell>
          <cell r="BJ118">
            <v>335719084</v>
          </cell>
          <cell r="BK118">
            <v>318801399</v>
          </cell>
          <cell r="BL118" t="str">
            <v>-</v>
          </cell>
          <cell r="BM118">
            <v>826478</v>
          </cell>
          <cell r="BN118" t="str">
            <v>-</v>
          </cell>
          <cell r="BO118">
            <v>237640723</v>
          </cell>
          <cell r="BP118" t="str">
            <v>-</v>
          </cell>
          <cell r="BQ118">
            <v>826478</v>
          </cell>
          <cell r="BR118" t="str">
            <v>-</v>
          </cell>
          <cell r="BS118">
            <v>649</v>
          </cell>
          <cell r="BT118" t="str">
            <v>-</v>
          </cell>
          <cell r="BU118">
            <v>236814245</v>
          </cell>
          <cell r="BV118" t="str">
            <v>-</v>
          </cell>
          <cell r="BW118">
            <v>483</v>
          </cell>
          <cell r="BX118" t="str">
            <v>-</v>
          </cell>
          <cell r="BY118">
            <v>399</v>
          </cell>
          <cell r="BZ118" t="str">
            <v>-</v>
          </cell>
          <cell r="CA118">
            <v>73493997</v>
          </cell>
          <cell r="CB118" t="str">
            <v>-</v>
          </cell>
          <cell r="CC118">
            <v>576</v>
          </cell>
          <cell r="CD118" t="str">
            <v>-</v>
          </cell>
          <cell r="CE118">
            <v>413</v>
          </cell>
          <cell r="CF118" t="str">
            <v>-</v>
          </cell>
          <cell r="CG118">
            <v>0</v>
          </cell>
          <cell r="CH118" t="str">
            <v>-</v>
          </cell>
          <cell r="CI118">
            <v>108</v>
          </cell>
          <cell r="CJ118" t="str">
            <v>-</v>
          </cell>
          <cell r="CK118">
            <v>14</v>
          </cell>
          <cell r="CL118" t="str">
            <v>-</v>
          </cell>
          <cell r="CM118">
            <v>8493157</v>
          </cell>
          <cell r="CN118" t="str">
            <v>-</v>
          </cell>
          <cell r="CO118">
            <v>81987154</v>
          </cell>
          <cell r="CP118" t="str">
            <v>-</v>
          </cell>
          <cell r="CQ118">
            <v>0</v>
          </cell>
          <cell r="CR118" t="str">
            <v>-</v>
          </cell>
          <cell r="CS118">
            <v>-19</v>
          </cell>
          <cell r="CT118" t="str">
            <v>-</v>
          </cell>
          <cell r="CU118">
            <v>246</v>
          </cell>
          <cell r="CV118">
            <v>242</v>
          </cell>
          <cell r="CW118">
            <v>200</v>
          </cell>
          <cell r="CX118">
            <v>187</v>
          </cell>
          <cell r="CY118">
            <v>103</v>
          </cell>
          <cell r="CZ118">
            <v>111</v>
          </cell>
          <cell r="DA118">
            <v>68</v>
          </cell>
          <cell r="DB118">
            <v>56</v>
          </cell>
          <cell r="DC118">
            <v>86</v>
          </cell>
          <cell r="DD118">
            <v>87</v>
          </cell>
          <cell r="DE118">
            <v>51</v>
          </cell>
          <cell r="DF118">
            <v>57</v>
          </cell>
          <cell r="DG118">
            <v>205</v>
          </cell>
          <cell r="DH118">
            <v>200</v>
          </cell>
          <cell r="DI118">
            <v>23</v>
          </cell>
          <cell r="DJ118" t="str">
            <v>-</v>
          </cell>
          <cell r="DK118">
            <v>281</v>
          </cell>
          <cell r="DL118" t="str">
            <v>-</v>
          </cell>
          <cell r="DM118">
            <v>504</v>
          </cell>
          <cell r="DN118" t="str">
            <v>-</v>
          </cell>
          <cell r="DO118">
            <v>398</v>
          </cell>
          <cell r="DP118" t="str">
            <v>-</v>
          </cell>
          <cell r="DQ118">
            <v>0</v>
          </cell>
          <cell r="DR118" t="str">
            <v>-</v>
          </cell>
          <cell r="DS118">
            <v>108</v>
          </cell>
          <cell r="DT118" t="str">
            <v>-</v>
          </cell>
          <cell r="DU118">
            <v>14</v>
          </cell>
          <cell r="DV118" t="str">
            <v>-</v>
          </cell>
          <cell r="DW118">
            <v>0</v>
          </cell>
          <cell r="DX118" t="str">
            <v>-</v>
          </cell>
          <cell r="DY118">
            <v>32</v>
          </cell>
          <cell r="DZ118">
            <v>56</v>
          </cell>
          <cell r="EA118">
            <v>15</v>
          </cell>
          <cell r="EB118" t="str">
            <v>-</v>
          </cell>
          <cell r="EC118">
            <v>34.883720930232556</v>
          </cell>
          <cell r="ED118" t="str">
            <v>-</v>
          </cell>
          <cell r="EE118">
            <v>9</v>
          </cell>
          <cell r="EF118" t="str">
            <v>-</v>
          </cell>
          <cell r="EG118">
            <v>62</v>
          </cell>
        </row>
        <row r="119">
          <cell r="C119">
            <v>700000287</v>
          </cell>
          <cell r="D119" t="str">
            <v>SECTOR ENERGÍA JULIANA</v>
          </cell>
          <cell r="E119">
            <v>2025</v>
          </cell>
          <cell r="F119">
            <v>202517</v>
          </cell>
          <cell r="G119">
            <v>1756</v>
          </cell>
          <cell r="H119">
            <v>1991</v>
          </cell>
          <cell r="I119">
            <v>774</v>
          </cell>
          <cell r="J119" t="str">
            <v>-</v>
          </cell>
          <cell r="K119">
            <v>-48</v>
          </cell>
          <cell r="L119">
            <v>6</v>
          </cell>
          <cell r="M119">
            <v>992</v>
          </cell>
          <cell r="N119">
            <v>1087</v>
          </cell>
          <cell r="O119">
            <v>0</v>
          </cell>
          <cell r="P119" t="str">
            <v>-</v>
          </cell>
          <cell r="Q119">
            <v>6</v>
          </cell>
          <cell r="R119" t="str">
            <v>-</v>
          </cell>
          <cell r="S119">
            <v>34</v>
          </cell>
          <cell r="T119" t="str">
            <v>-</v>
          </cell>
          <cell r="U119">
            <v>973</v>
          </cell>
          <cell r="V119" t="str">
            <v>-</v>
          </cell>
          <cell r="W119">
            <v>13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822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>
            <v>431</v>
          </cell>
          <cell r="AH119" t="str">
            <v>-</v>
          </cell>
          <cell r="AI119" t="str">
            <v>-</v>
          </cell>
          <cell r="AJ119" t="str">
            <v>-</v>
          </cell>
          <cell r="AK119">
            <v>169</v>
          </cell>
          <cell r="AL119" t="str">
            <v>-</v>
          </cell>
          <cell r="AM119">
            <v>56.492027334851933</v>
          </cell>
          <cell r="AN119">
            <v>60</v>
          </cell>
          <cell r="AO119">
            <v>262</v>
          </cell>
          <cell r="AP119" t="str">
            <v>-</v>
          </cell>
          <cell r="AQ119">
            <v>353</v>
          </cell>
          <cell r="AR119" t="str">
            <v>-</v>
          </cell>
          <cell r="AS119">
            <v>0</v>
          </cell>
          <cell r="AT119" t="str">
            <v>-</v>
          </cell>
          <cell r="AU119">
            <v>173</v>
          </cell>
          <cell r="AV119" t="str">
            <v>-</v>
          </cell>
          <cell r="AW119">
            <v>34</v>
          </cell>
          <cell r="AX119" t="str">
            <v>-</v>
          </cell>
          <cell r="AY119" t="str">
            <v>-</v>
          </cell>
          <cell r="AZ119" t="str">
            <v>-</v>
          </cell>
          <cell r="BA119">
            <v>889</v>
          </cell>
          <cell r="BB119">
            <v>948</v>
          </cell>
          <cell r="BC119">
            <v>50.626423690205016</v>
          </cell>
          <cell r="BD119">
            <v>52.3</v>
          </cell>
          <cell r="BE119" t="str">
            <v>-</v>
          </cell>
          <cell r="BF119" t="str">
            <v>-</v>
          </cell>
          <cell r="BG119">
            <v>573354.63</v>
          </cell>
          <cell r="BH119">
            <v>524930</v>
          </cell>
          <cell r="BI119">
            <v>568767792</v>
          </cell>
          <cell r="BJ119">
            <v>570599325</v>
          </cell>
          <cell r="BK119">
            <v>555036826</v>
          </cell>
          <cell r="BL119" t="str">
            <v>-</v>
          </cell>
          <cell r="BM119">
            <v>13730966</v>
          </cell>
          <cell r="BN119" t="str">
            <v>-</v>
          </cell>
          <cell r="BO119">
            <v>434515759</v>
          </cell>
          <cell r="BP119" t="str">
            <v>-</v>
          </cell>
          <cell r="BQ119">
            <v>13730966</v>
          </cell>
          <cell r="BR119" t="str">
            <v>-</v>
          </cell>
          <cell r="BS119">
            <v>946</v>
          </cell>
          <cell r="BT119" t="str">
            <v>-</v>
          </cell>
          <cell r="BU119">
            <v>420784793</v>
          </cell>
          <cell r="BV119" t="str">
            <v>-</v>
          </cell>
          <cell r="BW119">
            <v>635</v>
          </cell>
          <cell r="BX119" t="str">
            <v>-</v>
          </cell>
          <cell r="BY119">
            <v>548</v>
          </cell>
          <cell r="BZ119" t="str">
            <v>-</v>
          </cell>
          <cell r="CA119">
            <v>122690820</v>
          </cell>
          <cell r="CB119" t="str">
            <v>-</v>
          </cell>
          <cell r="CC119">
            <v>647</v>
          </cell>
          <cell r="CD119" t="str">
            <v>-</v>
          </cell>
          <cell r="CE119">
            <v>565</v>
          </cell>
          <cell r="CF119" t="str">
            <v>-</v>
          </cell>
          <cell r="CG119">
            <v>0</v>
          </cell>
          <cell r="CH119" t="str">
            <v>-</v>
          </cell>
          <cell r="CI119">
            <v>207</v>
          </cell>
          <cell r="CJ119" t="str">
            <v>-</v>
          </cell>
          <cell r="CK119">
            <v>40</v>
          </cell>
          <cell r="CL119" t="str">
            <v>-</v>
          </cell>
          <cell r="CM119">
            <v>11561213</v>
          </cell>
          <cell r="CN119" t="str">
            <v>-</v>
          </cell>
          <cell r="CO119">
            <v>134252033</v>
          </cell>
          <cell r="CP119" t="str">
            <v>-</v>
          </cell>
          <cell r="CQ119">
            <v>0</v>
          </cell>
          <cell r="CR119" t="str">
            <v>-</v>
          </cell>
          <cell r="CS119">
            <v>-37</v>
          </cell>
          <cell r="CT119" t="str">
            <v>-</v>
          </cell>
          <cell r="CU119">
            <v>364</v>
          </cell>
          <cell r="CV119">
            <v>349</v>
          </cell>
          <cell r="CW119">
            <v>260</v>
          </cell>
          <cell r="CX119">
            <v>219</v>
          </cell>
          <cell r="CY119">
            <v>141</v>
          </cell>
          <cell r="CZ119">
            <v>139</v>
          </cell>
          <cell r="DA119">
            <v>109</v>
          </cell>
          <cell r="DB119">
            <v>103</v>
          </cell>
          <cell r="DC119">
            <v>71</v>
          </cell>
          <cell r="DD119">
            <v>72</v>
          </cell>
          <cell r="DE119">
            <v>71</v>
          </cell>
          <cell r="DF119">
            <v>72</v>
          </cell>
          <cell r="DG119">
            <v>251</v>
          </cell>
          <cell r="DH119">
            <v>247</v>
          </cell>
          <cell r="DI119">
            <v>21</v>
          </cell>
          <cell r="DJ119" t="str">
            <v>-</v>
          </cell>
          <cell r="DK119">
            <v>425</v>
          </cell>
          <cell r="DL119" t="str">
            <v>-</v>
          </cell>
          <cell r="DM119">
            <v>557</v>
          </cell>
          <cell r="DN119" t="str">
            <v>-</v>
          </cell>
          <cell r="DO119">
            <v>535</v>
          </cell>
          <cell r="DP119" t="str">
            <v>-</v>
          </cell>
          <cell r="DQ119">
            <v>0</v>
          </cell>
          <cell r="DR119" t="str">
            <v>-</v>
          </cell>
          <cell r="DS119">
            <v>199</v>
          </cell>
          <cell r="DT119" t="str">
            <v>-</v>
          </cell>
          <cell r="DU119">
            <v>40</v>
          </cell>
          <cell r="DV119" t="str">
            <v>-</v>
          </cell>
          <cell r="DW119">
            <v>0</v>
          </cell>
          <cell r="DX119" t="str">
            <v>-</v>
          </cell>
          <cell r="DY119">
            <v>34</v>
          </cell>
          <cell r="DZ119">
            <v>60</v>
          </cell>
          <cell r="EA119">
            <v>24</v>
          </cell>
          <cell r="EB119" t="str">
            <v>-</v>
          </cell>
          <cell r="EC119">
            <v>42.857142857142854</v>
          </cell>
          <cell r="ED119" t="str">
            <v>-</v>
          </cell>
          <cell r="EE119">
            <v>13</v>
          </cell>
          <cell r="EF119" t="str">
            <v>-</v>
          </cell>
          <cell r="EG119">
            <v>68</v>
          </cell>
        </row>
        <row r="120">
          <cell r="C120">
            <v>700000293</v>
          </cell>
          <cell r="D120" t="str">
            <v>SECTOR VIDA</v>
          </cell>
          <cell r="E120">
            <v>2025</v>
          </cell>
          <cell r="F120">
            <v>202517</v>
          </cell>
          <cell r="G120">
            <v>0</v>
          </cell>
          <cell r="H120" t="str">
            <v>-</v>
          </cell>
          <cell r="I120">
            <v>0</v>
          </cell>
          <cell r="J120" t="str">
            <v>-</v>
          </cell>
          <cell r="K120">
            <v>0</v>
          </cell>
          <cell r="L120" t="str">
            <v>-</v>
          </cell>
          <cell r="M120">
            <v>0</v>
          </cell>
          <cell r="N120" t="str">
            <v>-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0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0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0</v>
          </cell>
          <cell r="AH120" t="str">
            <v>-</v>
          </cell>
          <cell r="AI120" t="str">
            <v>-</v>
          </cell>
          <cell r="AJ120" t="str">
            <v>-</v>
          </cell>
          <cell r="AK120">
            <v>0</v>
          </cell>
          <cell r="AL120" t="str">
            <v>-</v>
          </cell>
          <cell r="AM120">
            <v>0</v>
          </cell>
          <cell r="AN120" t="str">
            <v>-</v>
          </cell>
          <cell r="AO120">
            <v>0</v>
          </cell>
          <cell r="AP120" t="str">
            <v>-</v>
          </cell>
          <cell r="AQ120">
            <v>0</v>
          </cell>
          <cell r="AR120" t="str">
            <v>-</v>
          </cell>
          <cell r="AS120">
            <v>0</v>
          </cell>
          <cell r="AT120" t="str">
            <v>-</v>
          </cell>
          <cell r="AU120">
            <v>0</v>
          </cell>
          <cell r="AV120" t="str">
            <v>-</v>
          </cell>
          <cell r="AW120">
            <v>0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0</v>
          </cell>
          <cell r="BB120" t="str">
            <v>-</v>
          </cell>
          <cell r="BC120">
            <v>0</v>
          </cell>
          <cell r="BD120" t="str">
            <v>-</v>
          </cell>
          <cell r="BE120" t="str">
            <v>-</v>
          </cell>
          <cell r="BF120" t="str">
            <v>-</v>
          </cell>
          <cell r="BG120">
            <v>0</v>
          </cell>
          <cell r="BH120" t="str">
            <v>-</v>
          </cell>
          <cell r="BI120">
            <v>0</v>
          </cell>
          <cell r="BJ120" t="str">
            <v>-</v>
          </cell>
          <cell r="BK120">
            <v>0</v>
          </cell>
          <cell r="BL120" t="str">
            <v>-</v>
          </cell>
          <cell r="BM120">
            <v>0</v>
          </cell>
          <cell r="BN120" t="str">
            <v>-</v>
          </cell>
          <cell r="BO120">
            <v>0</v>
          </cell>
          <cell r="BP120" t="str">
            <v>-</v>
          </cell>
          <cell r="BQ120">
            <v>0</v>
          </cell>
          <cell r="BR120" t="str">
            <v>-</v>
          </cell>
          <cell r="BS120">
            <v>0</v>
          </cell>
          <cell r="BT120" t="str">
            <v>-</v>
          </cell>
          <cell r="BU120">
            <v>0</v>
          </cell>
          <cell r="BV120" t="str">
            <v>-</v>
          </cell>
          <cell r="BW120">
            <v>0</v>
          </cell>
          <cell r="BX120" t="str">
            <v>-</v>
          </cell>
          <cell r="BY120">
            <v>0</v>
          </cell>
          <cell r="BZ120" t="str">
            <v>-</v>
          </cell>
          <cell r="CA120">
            <v>0</v>
          </cell>
          <cell r="CB120" t="str">
            <v>-</v>
          </cell>
          <cell r="CC120">
            <v>0</v>
          </cell>
          <cell r="CD120" t="str">
            <v>-</v>
          </cell>
          <cell r="CE120">
            <v>0</v>
          </cell>
          <cell r="CF120" t="str">
            <v>-</v>
          </cell>
          <cell r="CG120">
            <v>0</v>
          </cell>
          <cell r="CH120" t="str">
            <v>-</v>
          </cell>
          <cell r="CI120">
            <v>0</v>
          </cell>
          <cell r="CJ120" t="str">
            <v>-</v>
          </cell>
          <cell r="CK120">
            <v>0</v>
          </cell>
          <cell r="CL120" t="str">
            <v>-</v>
          </cell>
          <cell r="CM120">
            <v>0</v>
          </cell>
          <cell r="CN120" t="str">
            <v>-</v>
          </cell>
          <cell r="CO120">
            <v>0</v>
          </cell>
          <cell r="CP120" t="str">
            <v>-</v>
          </cell>
          <cell r="CQ120">
            <v>0</v>
          </cell>
          <cell r="CR120" t="str">
            <v>-</v>
          </cell>
          <cell r="CS120">
            <v>0</v>
          </cell>
          <cell r="CT120" t="str">
            <v>-</v>
          </cell>
          <cell r="CU120">
            <v>0</v>
          </cell>
          <cell r="CV120" t="str">
            <v>-</v>
          </cell>
          <cell r="CW120">
            <v>0</v>
          </cell>
          <cell r="CX120" t="str">
            <v>-</v>
          </cell>
          <cell r="CY120">
            <v>0</v>
          </cell>
          <cell r="CZ120" t="str">
            <v>-</v>
          </cell>
          <cell r="DA120">
            <v>0</v>
          </cell>
          <cell r="DB120" t="str">
            <v>-</v>
          </cell>
          <cell r="DC120">
            <v>0</v>
          </cell>
          <cell r="DD120" t="str">
            <v>-</v>
          </cell>
          <cell r="DE120">
            <v>0</v>
          </cell>
          <cell r="DF120" t="str">
            <v>-</v>
          </cell>
          <cell r="DG120">
            <v>0</v>
          </cell>
          <cell r="DH120" t="str">
            <v>-</v>
          </cell>
          <cell r="DI120">
            <v>0</v>
          </cell>
          <cell r="DJ120" t="str">
            <v>-</v>
          </cell>
          <cell r="DK120">
            <v>0</v>
          </cell>
          <cell r="DL120" t="str">
            <v>-</v>
          </cell>
          <cell r="DM120">
            <v>0</v>
          </cell>
          <cell r="DN120" t="str">
            <v>-</v>
          </cell>
          <cell r="DO120">
            <v>0</v>
          </cell>
          <cell r="DP120" t="str">
            <v>-</v>
          </cell>
          <cell r="DQ120">
            <v>0</v>
          </cell>
          <cell r="DR120" t="str">
            <v>-</v>
          </cell>
          <cell r="DS120">
            <v>0</v>
          </cell>
          <cell r="DT120" t="str">
            <v>-</v>
          </cell>
          <cell r="DU120">
            <v>0</v>
          </cell>
          <cell r="DV120" t="str">
            <v>-</v>
          </cell>
          <cell r="DW120">
            <v>0</v>
          </cell>
          <cell r="DX120" t="str">
            <v>-</v>
          </cell>
          <cell r="DY120">
            <v>0</v>
          </cell>
          <cell r="DZ120" t="str">
            <v>-</v>
          </cell>
          <cell r="EA120">
            <v>0</v>
          </cell>
          <cell r="EB120" t="str">
            <v>-</v>
          </cell>
          <cell r="EC120">
            <v>0</v>
          </cell>
          <cell r="ED120" t="str">
            <v>-</v>
          </cell>
          <cell r="EE120">
            <v>0</v>
          </cell>
          <cell r="EF120" t="str">
            <v>-</v>
          </cell>
          <cell r="EG120">
            <v>0</v>
          </cell>
        </row>
        <row r="121">
          <cell r="C121">
            <v>700000295</v>
          </cell>
          <cell r="D121" t="str">
            <v xml:space="preserve"> SECTOR ARTE</v>
          </cell>
          <cell r="E121">
            <v>2025</v>
          </cell>
          <cell r="F121">
            <v>202517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>
            <v>0</v>
          </cell>
          <cell r="AL121" t="str">
            <v>-</v>
          </cell>
          <cell r="AM121">
            <v>0</v>
          </cell>
          <cell r="AN121" t="str">
            <v>-</v>
          </cell>
          <cell r="AO121">
            <v>0</v>
          </cell>
          <cell r="AP121" t="str">
            <v>-</v>
          </cell>
          <cell r="AQ121">
            <v>0</v>
          </cell>
          <cell r="AR121" t="str">
            <v>-</v>
          </cell>
          <cell r="AS121">
            <v>0</v>
          </cell>
          <cell r="AT121" t="str">
            <v>-</v>
          </cell>
          <cell r="AU121">
            <v>0</v>
          </cell>
          <cell r="AV121" t="str">
            <v>-</v>
          </cell>
          <cell r="AW121">
            <v>0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 t="str">
            <v>-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>
            <v>0</v>
          </cell>
          <cell r="BZ121" t="str">
            <v>-</v>
          </cell>
          <cell r="CA121">
            <v>0</v>
          </cell>
          <cell r="CB121" t="str">
            <v>-</v>
          </cell>
          <cell r="CC121">
            <v>0</v>
          </cell>
          <cell r="CD121" t="str">
            <v>-</v>
          </cell>
          <cell r="CE121">
            <v>0</v>
          </cell>
          <cell r="CF121" t="str">
            <v>-</v>
          </cell>
          <cell r="CG121">
            <v>0</v>
          </cell>
          <cell r="CH121" t="str">
            <v>-</v>
          </cell>
          <cell r="CI121">
            <v>0</v>
          </cell>
          <cell r="CJ121" t="str">
            <v>-</v>
          </cell>
          <cell r="CK121">
            <v>0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>
            <v>0</v>
          </cell>
          <cell r="DL121" t="str">
            <v>-</v>
          </cell>
          <cell r="DM121">
            <v>0</v>
          </cell>
          <cell r="DN121" t="str">
            <v>-</v>
          </cell>
          <cell r="DO121">
            <v>0</v>
          </cell>
          <cell r="DP121" t="str">
            <v>-</v>
          </cell>
          <cell r="DQ121">
            <v>0</v>
          </cell>
          <cell r="DR121" t="str">
            <v>-</v>
          </cell>
          <cell r="DS121">
            <v>0</v>
          </cell>
          <cell r="DT121" t="str">
            <v>-</v>
          </cell>
          <cell r="DU121">
            <v>0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  <cell r="DZ121" t="str">
            <v>-</v>
          </cell>
          <cell r="EA121">
            <v>0</v>
          </cell>
          <cell r="EB121" t="str">
            <v>-</v>
          </cell>
          <cell r="EC121">
            <v>0</v>
          </cell>
          <cell r="ED121" t="str">
            <v>-</v>
          </cell>
          <cell r="EE121">
            <v>0</v>
          </cell>
          <cell r="EF121" t="str">
            <v>-</v>
          </cell>
          <cell r="EG121">
            <v>0</v>
          </cell>
        </row>
        <row r="122">
          <cell r="C122">
            <v>700000297</v>
          </cell>
          <cell r="D122" t="str">
            <v>SECTOR ESENCIA</v>
          </cell>
          <cell r="E122">
            <v>2025</v>
          </cell>
          <cell r="F122">
            <v>202517</v>
          </cell>
          <cell r="G122">
            <v>0</v>
          </cell>
          <cell r="H122" t="str">
            <v>-</v>
          </cell>
          <cell r="I122">
            <v>0</v>
          </cell>
          <cell r="J122" t="str">
            <v>-</v>
          </cell>
          <cell r="K122">
            <v>0</v>
          </cell>
          <cell r="L122" t="str">
            <v>-</v>
          </cell>
          <cell r="M122">
            <v>0</v>
          </cell>
          <cell r="N122" t="str">
            <v>-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0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0</v>
          </cell>
          <cell r="AH122" t="str">
            <v>-</v>
          </cell>
          <cell r="AI122" t="str">
            <v>-</v>
          </cell>
          <cell r="AJ122" t="str">
            <v>-</v>
          </cell>
          <cell r="AK122">
            <v>0</v>
          </cell>
          <cell r="AL122" t="str">
            <v>-</v>
          </cell>
          <cell r="AM122">
            <v>0</v>
          </cell>
          <cell r="AN122" t="str">
            <v>-</v>
          </cell>
          <cell r="AO122">
            <v>0</v>
          </cell>
          <cell r="AP122" t="str">
            <v>-</v>
          </cell>
          <cell r="AQ122">
            <v>0</v>
          </cell>
          <cell r="AR122" t="str">
            <v>-</v>
          </cell>
          <cell r="AS122">
            <v>0</v>
          </cell>
          <cell r="AT122" t="str">
            <v>-</v>
          </cell>
          <cell r="AU122">
            <v>0</v>
          </cell>
          <cell r="AV122" t="str">
            <v>-</v>
          </cell>
          <cell r="AW122">
            <v>0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0</v>
          </cell>
          <cell r="BB122" t="str">
            <v>-</v>
          </cell>
          <cell r="BC122">
            <v>0</v>
          </cell>
          <cell r="BD122" t="str">
            <v>-</v>
          </cell>
          <cell r="BE122" t="str">
            <v>-</v>
          </cell>
          <cell r="BF122" t="str">
            <v>-</v>
          </cell>
          <cell r="BG122">
            <v>0</v>
          </cell>
          <cell r="BH122" t="str">
            <v>-</v>
          </cell>
          <cell r="BI122">
            <v>0</v>
          </cell>
          <cell r="BJ122" t="str">
            <v>-</v>
          </cell>
          <cell r="BK122">
            <v>0</v>
          </cell>
          <cell r="BL122" t="str">
            <v>-</v>
          </cell>
          <cell r="BM122">
            <v>0</v>
          </cell>
          <cell r="BN122" t="str">
            <v>-</v>
          </cell>
          <cell r="BO122">
            <v>0</v>
          </cell>
          <cell r="BP122" t="str">
            <v>-</v>
          </cell>
          <cell r="BQ122">
            <v>0</v>
          </cell>
          <cell r="BR122" t="str">
            <v>-</v>
          </cell>
          <cell r="BS122">
            <v>0</v>
          </cell>
          <cell r="BT122" t="str">
            <v>-</v>
          </cell>
          <cell r="BU122">
            <v>0</v>
          </cell>
          <cell r="BV122" t="str">
            <v>-</v>
          </cell>
          <cell r="BW122">
            <v>0</v>
          </cell>
          <cell r="BX122" t="str">
            <v>-</v>
          </cell>
          <cell r="BY122">
            <v>0</v>
          </cell>
          <cell r="BZ122" t="str">
            <v>-</v>
          </cell>
          <cell r="CA122">
            <v>0</v>
          </cell>
          <cell r="CB122" t="str">
            <v>-</v>
          </cell>
          <cell r="CC122">
            <v>0</v>
          </cell>
          <cell r="CD122" t="str">
            <v>-</v>
          </cell>
          <cell r="CE122">
            <v>0</v>
          </cell>
          <cell r="CF122" t="str">
            <v>-</v>
          </cell>
          <cell r="CG122">
            <v>0</v>
          </cell>
          <cell r="CH122" t="str">
            <v>-</v>
          </cell>
          <cell r="CI122">
            <v>0</v>
          </cell>
          <cell r="CJ122" t="str">
            <v>-</v>
          </cell>
          <cell r="CK122">
            <v>0</v>
          </cell>
          <cell r="CL122" t="str">
            <v>-</v>
          </cell>
          <cell r="CM122">
            <v>0</v>
          </cell>
          <cell r="CN122" t="str">
            <v>-</v>
          </cell>
          <cell r="CO122">
            <v>0</v>
          </cell>
          <cell r="CP122" t="str">
            <v>-</v>
          </cell>
          <cell r="CQ122">
            <v>0</v>
          </cell>
          <cell r="CR122" t="str">
            <v>-</v>
          </cell>
          <cell r="CS122">
            <v>0</v>
          </cell>
          <cell r="CT122" t="str">
            <v>-</v>
          </cell>
          <cell r="CU122">
            <v>0</v>
          </cell>
          <cell r="CV122" t="str">
            <v>-</v>
          </cell>
          <cell r="CW122">
            <v>0</v>
          </cell>
          <cell r="CX122" t="str">
            <v>-</v>
          </cell>
          <cell r="CY122">
            <v>0</v>
          </cell>
          <cell r="CZ122" t="str">
            <v>-</v>
          </cell>
          <cell r="DA122">
            <v>0</v>
          </cell>
          <cell r="DB122" t="str">
            <v>-</v>
          </cell>
          <cell r="DC122">
            <v>0</v>
          </cell>
          <cell r="DD122" t="str">
            <v>-</v>
          </cell>
          <cell r="DE122">
            <v>0</v>
          </cell>
          <cell r="DF122" t="str">
            <v>-</v>
          </cell>
          <cell r="DG122">
            <v>0</v>
          </cell>
          <cell r="DH122" t="str">
            <v>-</v>
          </cell>
          <cell r="DI122">
            <v>0</v>
          </cell>
          <cell r="DJ122" t="str">
            <v>-</v>
          </cell>
          <cell r="DK122">
            <v>0</v>
          </cell>
          <cell r="DL122" t="str">
            <v>-</v>
          </cell>
          <cell r="DM122">
            <v>0</v>
          </cell>
          <cell r="DN122" t="str">
            <v>-</v>
          </cell>
          <cell r="DO122">
            <v>0</v>
          </cell>
          <cell r="DP122" t="str">
            <v>-</v>
          </cell>
          <cell r="DQ122">
            <v>0</v>
          </cell>
          <cell r="DR122" t="str">
            <v>-</v>
          </cell>
          <cell r="DS122">
            <v>0</v>
          </cell>
          <cell r="DT122" t="str">
            <v>-</v>
          </cell>
          <cell r="DU122">
            <v>0</v>
          </cell>
          <cell r="DV122" t="str">
            <v>-</v>
          </cell>
          <cell r="DW122">
            <v>0</v>
          </cell>
          <cell r="DX122" t="str">
            <v>-</v>
          </cell>
          <cell r="DY122">
            <v>0</v>
          </cell>
          <cell r="DZ122" t="str">
            <v>-</v>
          </cell>
          <cell r="EA122">
            <v>0</v>
          </cell>
          <cell r="EB122" t="str">
            <v>-</v>
          </cell>
          <cell r="EC122">
            <v>0</v>
          </cell>
          <cell r="ED122" t="str">
            <v>-</v>
          </cell>
          <cell r="EE122">
            <v>0</v>
          </cell>
          <cell r="EF122" t="str">
            <v>-</v>
          </cell>
          <cell r="EG122">
            <v>0</v>
          </cell>
        </row>
        <row r="123">
          <cell r="C123">
            <v>700000298</v>
          </cell>
          <cell r="D123" t="str">
            <v>SECTOR RITMOS</v>
          </cell>
          <cell r="E123">
            <v>2025</v>
          </cell>
          <cell r="F123">
            <v>202517</v>
          </cell>
          <cell r="G123">
            <v>0</v>
          </cell>
          <cell r="H123" t="str">
            <v>-</v>
          </cell>
          <cell r="I123">
            <v>0</v>
          </cell>
          <cell r="J123" t="str">
            <v>-</v>
          </cell>
          <cell r="K123">
            <v>0</v>
          </cell>
          <cell r="L123" t="str">
            <v>-</v>
          </cell>
          <cell r="M123">
            <v>0</v>
          </cell>
          <cell r="N123" t="str">
            <v>-</v>
          </cell>
          <cell r="O123">
            <v>0</v>
          </cell>
          <cell r="P123" t="str">
            <v>-</v>
          </cell>
          <cell r="Q123">
            <v>0</v>
          </cell>
          <cell r="R123" t="str">
            <v>-</v>
          </cell>
          <cell r="S123">
            <v>0</v>
          </cell>
          <cell r="T123" t="str">
            <v>-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0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0</v>
          </cell>
          <cell r="AH123" t="str">
            <v>-</v>
          </cell>
          <cell r="AI123" t="str">
            <v>-</v>
          </cell>
          <cell r="AJ123" t="str">
            <v>-</v>
          </cell>
          <cell r="AK123">
            <v>0</v>
          </cell>
          <cell r="AL123" t="str">
            <v>-</v>
          </cell>
          <cell r="AM123">
            <v>0</v>
          </cell>
          <cell r="AN123" t="str">
            <v>-</v>
          </cell>
          <cell r="AO123">
            <v>0</v>
          </cell>
          <cell r="AP123" t="str">
            <v>-</v>
          </cell>
          <cell r="AQ123">
            <v>0</v>
          </cell>
          <cell r="AR123" t="str">
            <v>-</v>
          </cell>
          <cell r="AS123">
            <v>0</v>
          </cell>
          <cell r="AT123" t="str">
            <v>-</v>
          </cell>
          <cell r="AU123">
            <v>0</v>
          </cell>
          <cell r="AV123" t="str">
            <v>-</v>
          </cell>
          <cell r="AW123">
            <v>0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0</v>
          </cell>
          <cell r="BB123" t="str">
            <v>-</v>
          </cell>
          <cell r="BC123">
            <v>0</v>
          </cell>
          <cell r="BD123" t="str">
            <v>-</v>
          </cell>
          <cell r="BE123" t="str">
            <v>-</v>
          </cell>
          <cell r="BF123" t="str">
            <v>-</v>
          </cell>
          <cell r="BG123">
            <v>0</v>
          </cell>
          <cell r="BH123" t="str">
            <v>-</v>
          </cell>
          <cell r="BI123">
            <v>0</v>
          </cell>
          <cell r="BJ123" t="str">
            <v>-</v>
          </cell>
          <cell r="BK123">
            <v>0</v>
          </cell>
          <cell r="BL123" t="str">
            <v>-</v>
          </cell>
          <cell r="BM123">
            <v>0</v>
          </cell>
          <cell r="BN123" t="str">
            <v>-</v>
          </cell>
          <cell r="BO123">
            <v>0</v>
          </cell>
          <cell r="BP123" t="str">
            <v>-</v>
          </cell>
          <cell r="BQ123">
            <v>0</v>
          </cell>
          <cell r="BR123" t="str">
            <v>-</v>
          </cell>
          <cell r="BS123">
            <v>0</v>
          </cell>
          <cell r="BT123" t="str">
            <v>-</v>
          </cell>
          <cell r="BU123">
            <v>0</v>
          </cell>
          <cell r="BV123" t="str">
            <v>-</v>
          </cell>
          <cell r="BW123">
            <v>0</v>
          </cell>
          <cell r="BX123" t="str">
            <v>-</v>
          </cell>
          <cell r="BY123">
            <v>0</v>
          </cell>
          <cell r="BZ123" t="str">
            <v>-</v>
          </cell>
          <cell r="CA123">
            <v>0</v>
          </cell>
          <cell r="CB123" t="str">
            <v>-</v>
          </cell>
          <cell r="CC123">
            <v>0</v>
          </cell>
          <cell r="CD123" t="str">
            <v>-</v>
          </cell>
          <cell r="CE123">
            <v>0</v>
          </cell>
          <cell r="CF123" t="str">
            <v>-</v>
          </cell>
          <cell r="CG123">
            <v>0</v>
          </cell>
          <cell r="CH123" t="str">
            <v>-</v>
          </cell>
          <cell r="CI123">
            <v>0</v>
          </cell>
          <cell r="CJ123" t="str">
            <v>-</v>
          </cell>
          <cell r="CK123">
            <v>0</v>
          </cell>
          <cell r="CL123" t="str">
            <v>-</v>
          </cell>
          <cell r="CM123">
            <v>0</v>
          </cell>
          <cell r="CN123" t="str">
            <v>-</v>
          </cell>
          <cell r="CO123">
            <v>0</v>
          </cell>
          <cell r="CP123" t="str">
            <v>-</v>
          </cell>
          <cell r="CQ123">
            <v>0</v>
          </cell>
          <cell r="CR123" t="str">
            <v>-</v>
          </cell>
          <cell r="CS123">
            <v>0</v>
          </cell>
          <cell r="CT123" t="str">
            <v>-</v>
          </cell>
          <cell r="CU123">
            <v>0</v>
          </cell>
          <cell r="CV123" t="str">
            <v>-</v>
          </cell>
          <cell r="CW123">
            <v>0</v>
          </cell>
          <cell r="CX123" t="str">
            <v>-</v>
          </cell>
          <cell r="CY123">
            <v>0</v>
          </cell>
          <cell r="CZ123" t="str">
            <v>-</v>
          </cell>
          <cell r="DA123">
            <v>0</v>
          </cell>
          <cell r="DB123" t="str">
            <v>-</v>
          </cell>
          <cell r="DC123">
            <v>0</v>
          </cell>
          <cell r="DD123" t="str">
            <v>-</v>
          </cell>
          <cell r="DE123">
            <v>0</v>
          </cell>
          <cell r="DF123" t="str">
            <v>-</v>
          </cell>
          <cell r="DG123">
            <v>0</v>
          </cell>
          <cell r="DH123" t="str">
            <v>-</v>
          </cell>
          <cell r="DI123">
            <v>0</v>
          </cell>
          <cell r="DJ123" t="str">
            <v>-</v>
          </cell>
          <cell r="DK123">
            <v>0</v>
          </cell>
          <cell r="DL123" t="str">
            <v>-</v>
          </cell>
          <cell r="DM123">
            <v>0</v>
          </cell>
          <cell r="DN123" t="str">
            <v>-</v>
          </cell>
          <cell r="DO123">
            <v>0</v>
          </cell>
          <cell r="DP123" t="str">
            <v>-</v>
          </cell>
          <cell r="DQ123">
            <v>0</v>
          </cell>
          <cell r="DR123" t="str">
            <v>-</v>
          </cell>
          <cell r="DS123">
            <v>0</v>
          </cell>
          <cell r="DT123" t="str">
            <v>-</v>
          </cell>
          <cell r="DU123">
            <v>0</v>
          </cell>
          <cell r="DV123" t="str">
            <v>-</v>
          </cell>
          <cell r="DW123">
            <v>0</v>
          </cell>
          <cell r="DX123" t="str">
            <v>-</v>
          </cell>
          <cell r="DY123">
            <v>0</v>
          </cell>
          <cell r="DZ123" t="str">
            <v>-</v>
          </cell>
          <cell r="EA123">
            <v>0</v>
          </cell>
          <cell r="EB123" t="str">
            <v>-</v>
          </cell>
          <cell r="EC123">
            <v>0</v>
          </cell>
          <cell r="ED123" t="str">
            <v>-</v>
          </cell>
          <cell r="EE123">
            <v>0</v>
          </cell>
          <cell r="EF123" t="str">
            <v>-</v>
          </cell>
          <cell r="EG123">
            <v>0</v>
          </cell>
        </row>
        <row r="124">
          <cell r="C124">
            <v>700000299</v>
          </cell>
          <cell r="D124" t="str">
            <v>SECTOR RAÍCES</v>
          </cell>
          <cell r="E124">
            <v>2025</v>
          </cell>
          <cell r="F124">
            <v>202517</v>
          </cell>
          <cell r="G124">
            <v>0</v>
          </cell>
          <cell r="H124" t="str">
            <v>-</v>
          </cell>
          <cell r="I124">
            <v>0</v>
          </cell>
          <cell r="J124" t="str">
            <v>-</v>
          </cell>
          <cell r="K124">
            <v>0</v>
          </cell>
          <cell r="L124" t="str">
            <v>-</v>
          </cell>
          <cell r="M124">
            <v>0</v>
          </cell>
          <cell r="N124" t="str">
            <v>-</v>
          </cell>
          <cell r="O124">
            <v>0</v>
          </cell>
          <cell r="P124" t="str">
            <v>-</v>
          </cell>
          <cell r="Q124">
            <v>0</v>
          </cell>
          <cell r="R124" t="str">
            <v>-</v>
          </cell>
          <cell r="S124">
            <v>0</v>
          </cell>
          <cell r="T124" t="str">
            <v>-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0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>
            <v>0</v>
          </cell>
          <cell r="AH124" t="str">
            <v>-</v>
          </cell>
          <cell r="AI124" t="str">
            <v>-</v>
          </cell>
          <cell r="AJ124" t="str">
            <v>-</v>
          </cell>
          <cell r="AK124">
            <v>0</v>
          </cell>
          <cell r="AL124" t="str">
            <v>-</v>
          </cell>
          <cell r="AM124">
            <v>0</v>
          </cell>
          <cell r="AN124" t="str">
            <v>-</v>
          </cell>
          <cell r="AO124">
            <v>0</v>
          </cell>
          <cell r="AP124" t="str">
            <v>-</v>
          </cell>
          <cell r="AQ124">
            <v>0</v>
          </cell>
          <cell r="AR124" t="str">
            <v>-</v>
          </cell>
          <cell r="AS124">
            <v>0</v>
          </cell>
          <cell r="AT124" t="str">
            <v>-</v>
          </cell>
          <cell r="AU124">
            <v>0</v>
          </cell>
          <cell r="AV124" t="str">
            <v>-</v>
          </cell>
          <cell r="AW124">
            <v>0</v>
          </cell>
          <cell r="AX124" t="str">
            <v>-</v>
          </cell>
          <cell r="AY124" t="str">
            <v>-</v>
          </cell>
          <cell r="AZ124" t="str">
            <v>-</v>
          </cell>
          <cell r="BA124">
            <v>0</v>
          </cell>
          <cell r="BB124" t="str">
            <v>-</v>
          </cell>
          <cell r="BC124">
            <v>0</v>
          </cell>
          <cell r="BD124" t="str">
            <v>-</v>
          </cell>
          <cell r="BE124" t="str">
            <v>-</v>
          </cell>
          <cell r="BF124" t="str">
            <v>-</v>
          </cell>
          <cell r="BG124">
            <v>0</v>
          </cell>
          <cell r="BH124" t="str">
            <v>-</v>
          </cell>
          <cell r="BI124">
            <v>0</v>
          </cell>
          <cell r="BJ124" t="str">
            <v>-</v>
          </cell>
          <cell r="BK124">
            <v>0</v>
          </cell>
          <cell r="BL124" t="str">
            <v>-</v>
          </cell>
          <cell r="BM124">
            <v>0</v>
          </cell>
          <cell r="BN124" t="str">
            <v>-</v>
          </cell>
          <cell r="BO124">
            <v>0</v>
          </cell>
          <cell r="BP124" t="str">
            <v>-</v>
          </cell>
          <cell r="BQ124">
            <v>0</v>
          </cell>
          <cell r="BR124" t="str">
            <v>-</v>
          </cell>
          <cell r="BS124">
            <v>0</v>
          </cell>
          <cell r="BT124" t="str">
            <v>-</v>
          </cell>
          <cell r="BU124">
            <v>0</v>
          </cell>
          <cell r="BV124" t="str">
            <v>-</v>
          </cell>
          <cell r="BW124">
            <v>0</v>
          </cell>
          <cell r="BX124" t="str">
            <v>-</v>
          </cell>
          <cell r="BY124">
            <v>0</v>
          </cell>
          <cell r="BZ124" t="str">
            <v>-</v>
          </cell>
          <cell r="CA124">
            <v>0</v>
          </cell>
          <cell r="CB124" t="str">
            <v>-</v>
          </cell>
          <cell r="CC124">
            <v>0</v>
          </cell>
          <cell r="CD124" t="str">
            <v>-</v>
          </cell>
          <cell r="CE124">
            <v>0</v>
          </cell>
          <cell r="CF124" t="str">
            <v>-</v>
          </cell>
          <cell r="CG124">
            <v>0</v>
          </cell>
          <cell r="CH124" t="str">
            <v>-</v>
          </cell>
          <cell r="CI124">
            <v>0</v>
          </cell>
          <cell r="CJ124" t="str">
            <v>-</v>
          </cell>
          <cell r="CK124">
            <v>0</v>
          </cell>
          <cell r="CL124" t="str">
            <v>-</v>
          </cell>
          <cell r="CM124">
            <v>0</v>
          </cell>
          <cell r="CN124" t="str">
            <v>-</v>
          </cell>
          <cell r="CO124">
            <v>0</v>
          </cell>
          <cell r="CP124" t="str">
            <v>-</v>
          </cell>
          <cell r="CQ124">
            <v>0</v>
          </cell>
          <cell r="CR124" t="str">
            <v>-</v>
          </cell>
          <cell r="CS124">
            <v>0</v>
          </cell>
          <cell r="CT124" t="str">
            <v>-</v>
          </cell>
          <cell r="CU124">
            <v>0</v>
          </cell>
          <cell r="CV124" t="str">
            <v>-</v>
          </cell>
          <cell r="CW124">
            <v>0</v>
          </cell>
          <cell r="CX124" t="str">
            <v>-</v>
          </cell>
          <cell r="CY124">
            <v>0</v>
          </cell>
          <cell r="CZ124" t="str">
            <v>-</v>
          </cell>
          <cell r="DA124">
            <v>0</v>
          </cell>
          <cell r="DB124" t="str">
            <v>-</v>
          </cell>
          <cell r="DC124">
            <v>0</v>
          </cell>
          <cell r="DD124" t="str">
            <v>-</v>
          </cell>
          <cell r="DE124">
            <v>0</v>
          </cell>
          <cell r="DF124" t="str">
            <v>-</v>
          </cell>
          <cell r="DG124">
            <v>0</v>
          </cell>
          <cell r="DH124" t="str">
            <v>-</v>
          </cell>
          <cell r="DI124">
            <v>0</v>
          </cell>
          <cell r="DJ124" t="str">
            <v>-</v>
          </cell>
          <cell r="DK124">
            <v>0</v>
          </cell>
          <cell r="DL124" t="str">
            <v>-</v>
          </cell>
          <cell r="DM124">
            <v>0</v>
          </cell>
          <cell r="DN124" t="str">
            <v>-</v>
          </cell>
          <cell r="DO124">
            <v>0</v>
          </cell>
          <cell r="DP124" t="str">
            <v>-</v>
          </cell>
          <cell r="DQ124">
            <v>0</v>
          </cell>
          <cell r="DR124" t="str">
            <v>-</v>
          </cell>
          <cell r="DS124">
            <v>0</v>
          </cell>
          <cell r="DT124" t="str">
            <v>-</v>
          </cell>
          <cell r="DU124">
            <v>0</v>
          </cell>
          <cell r="DV124" t="str">
            <v>-</v>
          </cell>
          <cell r="DW124">
            <v>0</v>
          </cell>
          <cell r="DX124" t="str">
            <v>-</v>
          </cell>
          <cell r="DY124">
            <v>0</v>
          </cell>
          <cell r="DZ124" t="str">
            <v>-</v>
          </cell>
          <cell r="EA124">
            <v>0</v>
          </cell>
          <cell r="EB124" t="str">
            <v>-</v>
          </cell>
          <cell r="EC124">
            <v>0</v>
          </cell>
          <cell r="ED124" t="str">
            <v>-</v>
          </cell>
          <cell r="EE124">
            <v>0</v>
          </cell>
          <cell r="EF124" t="str">
            <v>-</v>
          </cell>
          <cell r="EG124">
            <v>0</v>
          </cell>
        </row>
        <row r="125">
          <cell r="C125">
            <v>700000301</v>
          </cell>
          <cell r="D125" t="str">
            <v>SECTOR DESTINOS</v>
          </cell>
          <cell r="E125">
            <v>2025</v>
          </cell>
          <cell r="F125">
            <v>202517</v>
          </cell>
          <cell r="G125">
            <v>0</v>
          </cell>
          <cell r="H125" t="str">
            <v>-</v>
          </cell>
          <cell r="I125">
            <v>0</v>
          </cell>
          <cell r="J125" t="str">
            <v>-</v>
          </cell>
          <cell r="K125">
            <v>0</v>
          </cell>
          <cell r="L125" t="str">
            <v>-</v>
          </cell>
          <cell r="M125">
            <v>0</v>
          </cell>
          <cell r="N125" t="str">
            <v>-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0</v>
          </cell>
          <cell r="T125" t="str">
            <v>-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0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0</v>
          </cell>
          <cell r="AH125" t="str">
            <v>-</v>
          </cell>
          <cell r="AI125" t="str">
            <v>-</v>
          </cell>
          <cell r="AJ125" t="str">
            <v>-</v>
          </cell>
          <cell r="AK125">
            <v>0</v>
          </cell>
          <cell r="AL125" t="str">
            <v>-</v>
          </cell>
          <cell r="AM125">
            <v>0</v>
          </cell>
          <cell r="AN125" t="str">
            <v>-</v>
          </cell>
          <cell r="AO125">
            <v>0</v>
          </cell>
          <cell r="AP125" t="str">
            <v>-</v>
          </cell>
          <cell r="AQ125">
            <v>0</v>
          </cell>
          <cell r="AR125" t="str">
            <v>-</v>
          </cell>
          <cell r="AS125">
            <v>0</v>
          </cell>
          <cell r="AT125" t="str">
            <v>-</v>
          </cell>
          <cell r="AU125">
            <v>0</v>
          </cell>
          <cell r="AV125" t="str">
            <v>-</v>
          </cell>
          <cell r="AW125">
            <v>0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0</v>
          </cell>
          <cell r="BB125" t="str">
            <v>-</v>
          </cell>
          <cell r="BC125">
            <v>0</v>
          </cell>
          <cell r="BD125" t="str">
            <v>-</v>
          </cell>
          <cell r="BE125" t="str">
            <v>-</v>
          </cell>
          <cell r="BF125" t="str">
            <v>-</v>
          </cell>
          <cell r="BG125">
            <v>0</v>
          </cell>
          <cell r="BH125" t="str">
            <v>-</v>
          </cell>
          <cell r="BI125">
            <v>0</v>
          </cell>
          <cell r="BJ125" t="str">
            <v>-</v>
          </cell>
          <cell r="BK125">
            <v>0</v>
          </cell>
          <cell r="BL125" t="str">
            <v>-</v>
          </cell>
          <cell r="BM125">
            <v>0</v>
          </cell>
          <cell r="BN125" t="str">
            <v>-</v>
          </cell>
          <cell r="BO125">
            <v>0</v>
          </cell>
          <cell r="BP125" t="str">
            <v>-</v>
          </cell>
          <cell r="BQ125">
            <v>0</v>
          </cell>
          <cell r="BR125" t="str">
            <v>-</v>
          </cell>
          <cell r="BS125">
            <v>0</v>
          </cell>
          <cell r="BT125" t="str">
            <v>-</v>
          </cell>
          <cell r="BU125">
            <v>0</v>
          </cell>
          <cell r="BV125" t="str">
            <v>-</v>
          </cell>
          <cell r="BW125">
            <v>0</v>
          </cell>
          <cell r="BX125" t="str">
            <v>-</v>
          </cell>
          <cell r="BY125">
            <v>0</v>
          </cell>
          <cell r="BZ125" t="str">
            <v>-</v>
          </cell>
          <cell r="CA125">
            <v>0</v>
          </cell>
          <cell r="CB125" t="str">
            <v>-</v>
          </cell>
          <cell r="CC125">
            <v>0</v>
          </cell>
          <cell r="CD125" t="str">
            <v>-</v>
          </cell>
          <cell r="CE125">
            <v>0</v>
          </cell>
          <cell r="CF125" t="str">
            <v>-</v>
          </cell>
          <cell r="CG125">
            <v>0</v>
          </cell>
          <cell r="CH125" t="str">
            <v>-</v>
          </cell>
          <cell r="CI125">
            <v>0</v>
          </cell>
          <cell r="CJ125" t="str">
            <v>-</v>
          </cell>
          <cell r="CK125">
            <v>0</v>
          </cell>
          <cell r="CL125" t="str">
            <v>-</v>
          </cell>
          <cell r="CM125">
            <v>0</v>
          </cell>
          <cell r="CN125" t="str">
            <v>-</v>
          </cell>
          <cell r="CO125">
            <v>0</v>
          </cell>
          <cell r="CP125" t="str">
            <v>-</v>
          </cell>
          <cell r="CQ125">
            <v>0</v>
          </cell>
          <cell r="CR125" t="str">
            <v>-</v>
          </cell>
          <cell r="CS125">
            <v>0</v>
          </cell>
          <cell r="CT125" t="str">
            <v>-</v>
          </cell>
          <cell r="CU125">
            <v>0</v>
          </cell>
          <cell r="CV125" t="str">
            <v>-</v>
          </cell>
          <cell r="CW125">
            <v>0</v>
          </cell>
          <cell r="CX125" t="str">
            <v>-</v>
          </cell>
          <cell r="CY125">
            <v>0</v>
          </cell>
          <cell r="CZ125" t="str">
            <v>-</v>
          </cell>
          <cell r="DA125">
            <v>0</v>
          </cell>
          <cell r="DB125" t="str">
            <v>-</v>
          </cell>
          <cell r="DC125">
            <v>0</v>
          </cell>
          <cell r="DD125" t="str">
            <v>-</v>
          </cell>
          <cell r="DE125">
            <v>0</v>
          </cell>
          <cell r="DF125" t="str">
            <v>-</v>
          </cell>
          <cell r="DG125">
            <v>0</v>
          </cell>
          <cell r="DH125" t="str">
            <v>-</v>
          </cell>
          <cell r="DI125">
            <v>0</v>
          </cell>
          <cell r="DJ125" t="str">
            <v>-</v>
          </cell>
          <cell r="DK125">
            <v>0</v>
          </cell>
          <cell r="DL125" t="str">
            <v>-</v>
          </cell>
          <cell r="DM125">
            <v>0</v>
          </cell>
          <cell r="DN125" t="str">
            <v>-</v>
          </cell>
          <cell r="DO125">
            <v>0</v>
          </cell>
          <cell r="DP125" t="str">
            <v>-</v>
          </cell>
          <cell r="DQ125">
            <v>0</v>
          </cell>
          <cell r="DR125" t="str">
            <v>-</v>
          </cell>
          <cell r="DS125">
            <v>0</v>
          </cell>
          <cell r="DT125" t="str">
            <v>-</v>
          </cell>
          <cell r="DU125">
            <v>0</v>
          </cell>
          <cell r="DV125" t="str">
            <v>-</v>
          </cell>
          <cell r="DW125">
            <v>0</v>
          </cell>
          <cell r="DX125" t="str">
            <v>-</v>
          </cell>
          <cell r="DY125">
            <v>0</v>
          </cell>
          <cell r="DZ125" t="str">
            <v>-</v>
          </cell>
          <cell r="EA125">
            <v>0</v>
          </cell>
          <cell r="EB125" t="str">
            <v>-</v>
          </cell>
          <cell r="EC125">
            <v>0</v>
          </cell>
          <cell r="ED125" t="str">
            <v>-</v>
          </cell>
          <cell r="EE125">
            <v>0</v>
          </cell>
          <cell r="EF125" t="str">
            <v>-</v>
          </cell>
          <cell r="EG125">
            <v>0</v>
          </cell>
        </row>
        <row r="126">
          <cell r="C126">
            <v>700000305</v>
          </cell>
          <cell r="D126" t="str">
            <v>SECTOR PRUEBA COMBINADO</v>
          </cell>
          <cell r="E126">
            <v>2025</v>
          </cell>
          <cell r="F126">
            <v>202517</v>
          </cell>
          <cell r="G126">
            <v>0</v>
          </cell>
          <cell r="H126" t="str">
            <v>-</v>
          </cell>
          <cell r="I126">
            <v>0</v>
          </cell>
          <cell r="J126" t="str">
            <v>-</v>
          </cell>
          <cell r="K126">
            <v>0</v>
          </cell>
          <cell r="L126" t="str">
            <v>-</v>
          </cell>
          <cell r="M126">
            <v>0</v>
          </cell>
          <cell r="N126" t="str">
            <v>-</v>
          </cell>
          <cell r="O126">
            <v>0</v>
          </cell>
          <cell r="P126" t="str">
            <v>-</v>
          </cell>
          <cell r="Q126">
            <v>0</v>
          </cell>
          <cell r="R126" t="str">
            <v>-</v>
          </cell>
          <cell r="S126">
            <v>0</v>
          </cell>
          <cell r="T126" t="str">
            <v>-</v>
          </cell>
          <cell r="U126">
            <v>0</v>
          </cell>
          <cell r="V126" t="str">
            <v>-</v>
          </cell>
          <cell r="W126">
            <v>0</v>
          </cell>
          <cell r="X126" t="str">
            <v>-</v>
          </cell>
          <cell r="Y126" t="str">
            <v>-</v>
          </cell>
          <cell r="Z126" t="str">
            <v>-</v>
          </cell>
          <cell r="AA126">
            <v>0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>
            <v>0</v>
          </cell>
          <cell r="AH126" t="str">
            <v>-</v>
          </cell>
          <cell r="AI126" t="str">
            <v>-</v>
          </cell>
          <cell r="AJ126" t="str">
            <v>-</v>
          </cell>
          <cell r="AK126">
            <v>0</v>
          </cell>
          <cell r="AL126" t="str">
            <v>-</v>
          </cell>
          <cell r="AM126">
            <v>0</v>
          </cell>
          <cell r="AN126" t="str">
            <v>-</v>
          </cell>
          <cell r="AO126">
            <v>0</v>
          </cell>
          <cell r="AP126" t="str">
            <v>-</v>
          </cell>
          <cell r="AQ126">
            <v>0</v>
          </cell>
          <cell r="AR126" t="str">
            <v>-</v>
          </cell>
          <cell r="AS126">
            <v>0</v>
          </cell>
          <cell r="AT126" t="str">
            <v>-</v>
          </cell>
          <cell r="AU126">
            <v>0</v>
          </cell>
          <cell r="AV126" t="str">
            <v>-</v>
          </cell>
          <cell r="AW126">
            <v>0</v>
          </cell>
          <cell r="AX126" t="str">
            <v>-</v>
          </cell>
          <cell r="AY126" t="str">
            <v>-</v>
          </cell>
          <cell r="AZ126" t="str">
            <v>-</v>
          </cell>
          <cell r="BA126">
            <v>0</v>
          </cell>
          <cell r="BB126" t="str">
            <v>-</v>
          </cell>
          <cell r="BC126">
            <v>0</v>
          </cell>
          <cell r="BD126" t="str">
            <v>-</v>
          </cell>
          <cell r="BE126" t="str">
            <v>-</v>
          </cell>
          <cell r="BF126" t="str">
            <v>-</v>
          </cell>
          <cell r="BG126">
            <v>0</v>
          </cell>
          <cell r="BH126" t="str">
            <v>-</v>
          </cell>
          <cell r="BI126">
            <v>0</v>
          </cell>
          <cell r="BJ126" t="str">
            <v>-</v>
          </cell>
          <cell r="BK126">
            <v>0</v>
          </cell>
          <cell r="BL126" t="str">
            <v>-</v>
          </cell>
          <cell r="BM126">
            <v>0</v>
          </cell>
          <cell r="BN126" t="str">
            <v>-</v>
          </cell>
          <cell r="BO126">
            <v>0</v>
          </cell>
          <cell r="BP126" t="str">
            <v>-</v>
          </cell>
          <cell r="BQ126">
            <v>0</v>
          </cell>
          <cell r="BR126" t="str">
            <v>-</v>
          </cell>
          <cell r="BS126">
            <v>0</v>
          </cell>
          <cell r="BT126" t="str">
            <v>-</v>
          </cell>
          <cell r="BU126">
            <v>0</v>
          </cell>
          <cell r="BV126" t="str">
            <v>-</v>
          </cell>
          <cell r="BW126">
            <v>0</v>
          </cell>
          <cell r="BX126" t="str">
            <v>-</v>
          </cell>
          <cell r="BY126">
            <v>0</v>
          </cell>
          <cell r="BZ126" t="str">
            <v>-</v>
          </cell>
          <cell r="CA126">
            <v>0</v>
          </cell>
          <cell r="CB126" t="str">
            <v>-</v>
          </cell>
          <cell r="CC126">
            <v>0</v>
          </cell>
          <cell r="CD126" t="str">
            <v>-</v>
          </cell>
          <cell r="CE126">
            <v>0</v>
          </cell>
          <cell r="CF126" t="str">
            <v>-</v>
          </cell>
          <cell r="CG126">
            <v>0</v>
          </cell>
          <cell r="CH126" t="str">
            <v>-</v>
          </cell>
          <cell r="CI126">
            <v>0</v>
          </cell>
          <cell r="CJ126" t="str">
            <v>-</v>
          </cell>
          <cell r="CK126">
            <v>0</v>
          </cell>
          <cell r="CL126" t="str">
            <v>-</v>
          </cell>
          <cell r="CM126">
            <v>0</v>
          </cell>
          <cell r="CN126" t="str">
            <v>-</v>
          </cell>
          <cell r="CO126">
            <v>0</v>
          </cell>
          <cell r="CP126" t="str">
            <v>-</v>
          </cell>
          <cell r="CQ126">
            <v>0</v>
          </cell>
          <cell r="CR126" t="str">
            <v>-</v>
          </cell>
          <cell r="CS126">
            <v>0</v>
          </cell>
          <cell r="CT126" t="str">
            <v>-</v>
          </cell>
          <cell r="CU126">
            <v>0</v>
          </cell>
          <cell r="CV126" t="str">
            <v>-</v>
          </cell>
          <cell r="CW126">
            <v>0</v>
          </cell>
          <cell r="CX126" t="str">
            <v>-</v>
          </cell>
          <cell r="CY126">
            <v>0</v>
          </cell>
          <cell r="CZ126" t="str">
            <v>-</v>
          </cell>
          <cell r="DA126">
            <v>0</v>
          </cell>
          <cell r="DB126" t="str">
            <v>-</v>
          </cell>
          <cell r="DC126">
            <v>0</v>
          </cell>
          <cell r="DD126" t="str">
            <v>-</v>
          </cell>
          <cell r="DE126">
            <v>0</v>
          </cell>
          <cell r="DF126" t="str">
            <v>-</v>
          </cell>
          <cell r="DG126">
            <v>0</v>
          </cell>
          <cell r="DH126" t="str">
            <v>-</v>
          </cell>
          <cell r="DI126">
            <v>0</v>
          </cell>
          <cell r="DJ126" t="str">
            <v>-</v>
          </cell>
          <cell r="DK126">
            <v>0</v>
          </cell>
          <cell r="DL126" t="str">
            <v>-</v>
          </cell>
          <cell r="DM126">
            <v>0</v>
          </cell>
          <cell r="DN126" t="str">
            <v>-</v>
          </cell>
          <cell r="DO126">
            <v>0</v>
          </cell>
          <cell r="DP126" t="str">
            <v>-</v>
          </cell>
          <cell r="DQ126">
            <v>0</v>
          </cell>
          <cell r="DR126" t="str">
            <v>-</v>
          </cell>
          <cell r="DS126">
            <v>0</v>
          </cell>
          <cell r="DT126" t="str">
            <v>-</v>
          </cell>
          <cell r="DU126">
            <v>0</v>
          </cell>
          <cell r="DV126" t="str">
            <v>-</v>
          </cell>
          <cell r="DW126">
            <v>0</v>
          </cell>
          <cell r="DX126" t="str">
            <v>-</v>
          </cell>
          <cell r="DY126">
            <v>0</v>
          </cell>
          <cell r="DZ126" t="str">
            <v>-</v>
          </cell>
          <cell r="EA126">
            <v>0</v>
          </cell>
          <cell r="EB126" t="str">
            <v>-</v>
          </cell>
          <cell r="EC126">
            <v>0</v>
          </cell>
          <cell r="ED126" t="str">
            <v>-</v>
          </cell>
          <cell r="EE126">
            <v>0</v>
          </cell>
          <cell r="EF126" t="str">
            <v>-</v>
          </cell>
          <cell r="EG126">
            <v>0</v>
          </cell>
        </row>
        <row r="127">
          <cell r="C127">
            <v>700000403</v>
          </cell>
          <cell r="D127" t="str">
            <v>SECTOR RIVERA CAROLINA</v>
          </cell>
          <cell r="E127">
            <v>2025</v>
          </cell>
          <cell r="F127">
            <v>202517</v>
          </cell>
          <cell r="G127">
            <v>0</v>
          </cell>
          <cell r="H127" t="str">
            <v>-</v>
          </cell>
          <cell r="I127">
            <v>0</v>
          </cell>
          <cell r="J127" t="str">
            <v>-</v>
          </cell>
          <cell r="K127">
            <v>0</v>
          </cell>
          <cell r="L127" t="str">
            <v>-</v>
          </cell>
          <cell r="M127">
            <v>0</v>
          </cell>
          <cell r="N127" t="str">
            <v>-</v>
          </cell>
          <cell r="O127">
            <v>0</v>
          </cell>
          <cell r="P127" t="str">
            <v>-</v>
          </cell>
          <cell r="Q127">
            <v>0</v>
          </cell>
          <cell r="R127" t="str">
            <v>-</v>
          </cell>
          <cell r="S127">
            <v>0</v>
          </cell>
          <cell r="T127" t="str">
            <v>-</v>
          </cell>
          <cell r="U127">
            <v>0</v>
          </cell>
          <cell r="V127" t="str">
            <v>-</v>
          </cell>
          <cell r="W127">
            <v>0</v>
          </cell>
          <cell r="X127" t="str">
            <v>-</v>
          </cell>
          <cell r="Y127" t="str">
            <v>-</v>
          </cell>
          <cell r="Z127" t="str">
            <v>-</v>
          </cell>
          <cell r="AA127">
            <v>0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0</v>
          </cell>
          <cell r="AH127" t="str">
            <v>-</v>
          </cell>
          <cell r="AI127" t="str">
            <v>-</v>
          </cell>
          <cell r="AJ127" t="str">
            <v>-</v>
          </cell>
          <cell r="AK127">
            <v>0</v>
          </cell>
          <cell r="AL127" t="str">
            <v>-</v>
          </cell>
          <cell r="AM127">
            <v>0</v>
          </cell>
          <cell r="AN127" t="str">
            <v>-</v>
          </cell>
          <cell r="AO127">
            <v>0</v>
          </cell>
          <cell r="AP127" t="str">
            <v>-</v>
          </cell>
          <cell r="AQ127">
            <v>0</v>
          </cell>
          <cell r="AR127" t="str">
            <v>-</v>
          </cell>
          <cell r="AS127">
            <v>0</v>
          </cell>
          <cell r="AT127" t="str">
            <v>-</v>
          </cell>
          <cell r="AU127">
            <v>0</v>
          </cell>
          <cell r="AV127" t="str">
            <v>-</v>
          </cell>
          <cell r="AW127">
            <v>0</v>
          </cell>
          <cell r="AX127" t="str">
            <v>-</v>
          </cell>
          <cell r="AY127" t="str">
            <v>-</v>
          </cell>
          <cell r="AZ127" t="str">
            <v>-</v>
          </cell>
          <cell r="BA127">
            <v>0</v>
          </cell>
          <cell r="BB127" t="str">
            <v>-</v>
          </cell>
          <cell r="BC127">
            <v>0</v>
          </cell>
          <cell r="BD127" t="str">
            <v>-</v>
          </cell>
          <cell r="BE127" t="str">
            <v>-</v>
          </cell>
          <cell r="BF127" t="str">
            <v>-</v>
          </cell>
          <cell r="BG127">
            <v>0</v>
          </cell>
          <cell r="BH127" t="str">
            <v>-</v>
          </cell>
          <cell r="BI127">
            <v>0</v>
          </cell>
          <cell r="BJ127" t="str">
            <v>-</v>
          </cell>
          <cell r="BK127">
            <v>0</v>
          </cell>
          <cell r="BL127" t="str">
            <v>-</v>
          </cell>
          <cell r="BM127">
            <v>0</v>
          </cell>
          <cell r="BN127" t="str">
            <v>-</v>
          </cell>
          <cell r="BO127">
            <v>0</v>
          </cell>
          <cell r="BP127" t="str">
            <v>-</v>
          </cell>
          <cell r="BQ127">
            <v>0</v>
          </cell>
          <cell r="BR127" t="str">
            <v>-</v>
          </cell>
          <cell r="BS127">
            <v>0</v>
          </cell>
          <cell r="BT127" t="str">
            <v>-</v>
          </cell>
          <cell r="BU127">
            <v>0</v>
          </cell>
          <cell r="BV127" t="str">
            <v>-</v>
          </cell>
          <cell r="BW127">
            <v>0</v>
          </cell>
          <cell r="BX127" t="str">
            <v>-</v>
          </cell>
          <cell r="BY127">
            <v>0</v>
          </cell>
          <cell r="BZ127" t="str">
            <v>-</v>
          </cell>
          <cell r="CA127">
            <v>0</v>
          </cell>
          <cell r="CB127" t="str">
            <v>-</v>
          </cell>
          <cell r="CC127">
            <v>0</v>
          </cell>
          <cell r="CD127" t="str">
            <v>-</v>
          </cell>
          <cell r="CE127">
            <v>0</v>
          </cell>
          <cell r="CF127" t="str">
            <v>-</v>
          </cell>
          <cell r="CG127">
            <v>0</v>
          </cell>
          <cell r="CH127" t="str">
            <v>-</v>
          </cell>
          <cell r="CI127">
            <v>0</v>
          </cell>
          <cell r="CJ127" t="str">
            <v>-</v>
          </cell>
          <cell r="CK127">
            <v>0</v>
          </cell>
          <cell r="CL127" t="str">
            <v>-</v>
          </cell>
          <cell r="CM127">
            <v>0</v>
          </cell>
          <cell r="CN127" t="str">
            <v>-</v>
          </cell>
          <cell r="CO127">
            <v>0</v>
          </cell>
          <cell r="CP127" t="str">
            <v>-</v>
          </cell>
          <cell r="CQ127">
            <v>0</v>
          </cell>
          <cell r="CR127" t="str">
            <v>-</v>
          </cell>
          <cell r="CS127">
            <v>0</v>
          </cell>
          <cell r="CT127" t="str">
            <v>-</v>
          </cell>
          <cell r="CU127">
            <v>0</v>
          </cell>
          <cell r="CV127" t="str">
            <v>-</v>
          </cell>
          <cell r="CW127">
            <v>0</v>
          </cell>
          <cell r="CX127" t="str">
            <v>-</v>
          </cell>
          <cell r="CY127">
            <v>0</v>
          </cell>
          <cell r="CZ127" t="str">
            <v>-</v>
          </cell>
          <cell r="DA127">
            <v>0</v>
          </cell>
          <cell r="DB127" t="str">
            <v>-</v>
          </cell>
          <cell r="DC127">
            <v>0</v>
          </cell>
          <cell r="DD127" t="str">
            <v>-</v>
          </cell>
          <cell r="DE127">
            <v>0</v>
          </cell>
          <cell r="DF127" t="str">
            <v>-</v>
          </cell>
          <cell r="DG127">
            <v>0</v>
          </cell>
          <cell r="DH127" t="str">
            <v>-</v>
          </cell>
          <cell r="DI127">
            <v>0</v>
          </cell>
          <cell r="DJ127" t="str">
            <v>-</v>
          </cell>
          <cell r="DK127">
            <v>0</v>
          </cell>
          <cell r="DL127" t="str">
            <v>-</v>
          </cell>
          <cell r="DM127">
            <v>0</v>
          </cell>
          <cell r="DN127" t="str">
            <v>-</v>
          </cell>
          <cell r="DO127">
            <v>0</v>
          </cell>
          <cell r="DP127" t="str">
            <v>-</v>
          </cell>
          <cell r="DQ127">
            <v>0</v>
          </cell>
          <cell r="DR127" t="str">
            <v>-</v>
          </cell>
          <cell r="DS127">
            <v>0</v>
          </cell>
          <cell r="DT127" t="str">
            <v>-</v>
          </cell>
          <cell r="DU127">
            <v>0</v>
          </cell>
          <cell r="DV127" t="str">
            <v>-</v>
          </cell>
          <cell r="DW127">
            <v>0</v>
          </cell>
          <cell r="DX127" t="str">
            <v>-</v>
          </cell>
          <cell r="DY127">
            <v>0</v>
          </cell>
          <cell r="DZ127" t="str">
            <v>-</v>
          </cell>
          <cell r="EA127">
            <v>0</v>
          </cell>
          <cell r="EB127" t="str">
            <v>-</v>
          </cell>
          <cell r="EC127">
            <v>0</v>
          </cell>
          <cell r="ED127" t="str">
            <v>-</v>
          </cell>
          <cell r="EE127">
            <v>0</v>
          </cell>
          <cell r="EF127" t="str">
            <v>-</v>
          </cell>
          <cell r="EG127">
            <v>0</v>
          </cell>
        </row>
        <row r="128">
          <cell r="C128">
            <v>700000404</v>
          </cell>
          <cell r="D128" t="str">
            <v>Sector TERMALES Malca</v>
          </cell>
          <cell r="E128">
            <v>2025</v>
          </cell>
          <cell r="F128">
            <v>202517</v>
          </cell>
          <cell r="G128">
            <v>2043</v>
          </cell>
          <cell r="H128">
            <v>2210</v>
          </cell>
          <cell r="I128">
            <v>941</v>
          </cell>
          <cell r="J128" t="str">
            <v>-</v>
          </cell>
          <cell r="K128">
            <v>-18</v>
          </cell>
          <cell r="L128">
            <v>6</v>
          </cell>
          <cell r="M128">
            <v>1348</v>
          </cell>
          <cell r="N128">
            <v>1319</v>
          </cell>
          <cell r="O128">
            <v>0</v>
          </cell>
          <cell r="P128" t="str">
            <v>-</v>
          </cell>
          <cell r="Q128">
            <v>0</v>
          </cell>
          <cell r="R128" t="str">
            <v>-</v>
          </cell>
          <cell r="S128">
            <v>3</v>
          </cell>
          <cell r="T128" t="str">
            <v>-</v>
          </cell>
          <cell r="U128">
            <v>1345</v>
          </cell>
          <cell r="V128" t="str">
            <v>-</v>
          </cell>
          <cell r="W128">
            <v>3</v>
          </cell>
          <cell r="X128" t="str">
            <v>-</v>
          </cell>
          <cell r="Y128" t="str">
            <v>-</v>
          </cell>
          <cell r="Z128" t="str">
            <v>-</v>
          </cell>
          <cell r="AA128">
            <v>1139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558</v>
          </cell>
          <cell r="AH128" t="str">
            <v>-</v>
          </cell>
          <cell r="AI128" t="str">
            <v>-</v>
          </cell>
          <cell r="AJ128" t="str">
            <v>-</v>
          </cell>
          <cell r="AK128">
            <v>208</v>
          </cell>
          <cell r="AL128" t="str">
            <v>-</v>
          </cell>
          <cell r="AM128">
            <v>65.981399902104741</v>
          </cell>
          <cell r="AN128">
            <v>63.8</v>
          </cell>
          <cell r="AO128">
            <v>350</v>
          </cell>
          <cell r="AP128" t="str">
            <v>-</v>
          </cell>
          <cell r="AQ128">
            <v>560</v>
          </cell>
          <cell r="AR128" t="str">
            <v>-</v>
          </cell>
          <cell r="AS128">
            <v>0</v>
          </cell>
          <cell r="AT128" t="str">
            <v>-</v>
          </cell>
          <cell r="AU128">
            <v>199</v>
          </cell>
          <cell r="AV128" t="str">
            <v>-</v>
          </cell>
          <cell r="AW128">
            <v>30</v>
          </cell>
          <cell r="AX128" t="str">
            <v>-</v>
          </cell>
          <cell r="AY128" t="str">
            <v>-</v>
          </cell>
          <cell r="AZ128" t="str">
            <v>-</v>
          </cell>
          <cell r="BA128">
            <v>1242</v>
          </cell>
          <cell r="BB128">
            <v>1189</v>
          </cell>
          <cell r="BC128">
            <v>60.792951541850215</v>
          </cell>
          <cell r="BD128">
            <v>57.5</v>
          </cell>
          <cell r="BE128" t="str">
            <v>-</v>
          </cell>
          <cell r="BF128" t="str">
            <v>-</v>
          </cell>
          <cell r="BG128">
            <v>481199.1</v>
          </cell>
          <cell r="BH128">
            <v>476254</v>
          </cell>
          <cell r="BI128">
            <v>648656380.5</v>
          </cell>
          <cell r="BJ128">
            <v>628178803</v>
          </cell>
          <cell r="BK128">
            <v>646496716</v>
          </cell>
          <cell r="BL128" t="str">
            <v>-</v>
          </cell>
          <cell r="BM128">
            <v>2159664.5</v>
          </cell>
          <cell r="BN128" t="str">
            <v>-</v>
          </cell>
          <cell r="BO128">
            <v>337393619.5</v>
          </cell>
          <cell r="BP128" t="str">
            <v>-</v>
          </cell>
          <cell r="BQ128">
            <v>2159664.5</v>
          </cell>
          <cell r="BR128" t="str">
            <v>-</v>
          </cell>
          <cell r="BS128">
            <v>1077</v>
          </cell>
          <cell r="BT128" t="str">
            <v>-</v>
          </cell>
          <cell r="BU128">
            <v>335233955</v>
          </cell>
          <cell r="BV128" t="str">
            <v>-</v>
          </cell>
          <cell r="BW128">
            <v>1197</v>
          </cell>
          <cell r="BX128" t="str">
            <v>-</v>
          </cell>
          <cell r="BY128">
            <v>625</v>
          </cell>
          <cell r="BZ128" t="str">
            <v>-</v>
          </cell>
          <cell r="CA128">
            <v>288122018</v>
          </cell>
          <cell r="CB128" t="str">
            <v>-</v>
          </cell>
          <cell r="CC128">
            <v>672</v>
          </cell>
          <cell r="CD128" t="str">
            <v>-</v>
          </cell>
          <cell r="CE128">
            <v>723</v>
          </cell>
          <cell r="CF128" t="str">
            <v>-</v>
          </cell>
          <cell r="CG128">
            <v>0</v>
          </cell>
          <cell r="CH128" t="str">
            <v>-</v>
          </cell>
          <cell r="CI128">
            <v>218</v>
          </cell>
          <cell r="CJ128" t="str">
            <v>-</v>
          </cell>
          <cell r="CK128">
            <v>31</v>
          </cell>
          <cell r="CL128" t="str">
            <v>-</v>
          </cell>
          <cell r="CM128">
            <v>23494236</v>
          </cell>
          <cell r="CN128" t="str">
            <v>-</v>
          </cell>
          <cell r="CO128">
            <v>311616254</v>
          </cell>
          <cell r="CP128" t="str">
            <v>-</v>
          </cell>
          <cell r="CQ128">
            <v>0</v>
          </cell>
          <cell r="CR128" t="str">
            <v>-</v>
          </cell>
          <cell r="CS128">
            <v>-40</v>
          </cell>
          <cell r="CT128" t="str">
            <v>-</v>
          </cell>
          <cell r="CU128">
            <v>340</v>
          </cell>
          <cell r="CV128">
            <v>379</v>
          </cell>
          <cell r="CW128">
            <v>209</v>
          </cell>
          <cell r="CX128">
            <v>232</v>
          </cell>
          <cell r="CY128">
            <v>146</v>
          </cell>
          <cell r="CZ128">
            <v>141</v>
          </cell>
          <cell r="DA128">
            <v>82</v>
          </cell>
          <cell r="DB128">
            <v>80</v>
          </cell>
          <cell r="DC128">
            <v>68</v>
          </cell>
          <cell r="DD128">
            <v>65</v>
          </cell>
          <cell r="DE128">
            <v>77</v>
          </cell>
          <cell r="DF128">
            <v>77</v>
          </cell>
          <cell r="DG128">
            <v>227</v>
          </cell>
          <cell r="DH128">
            <v>222</v>
          </cell>
          <cell r="DI128">
            <v>29</v>
          </cell>
          <cell r="DJ128" t="str">
            <v>-</v>
          </cell>
          <cell r="DK128">
            <v>494</v>
          </cell>
          <cell r="DL128" t="str">
            <v>-</v>
          </cell>
          <cell r="DM128">
            <v>607</v>
          </cell>
          <cell r="DN128" t="str">
            <v>-</v>
          </cell>
          <cell r="DO128">
            <v>697</v>
          </cell>
          <cell r="DP128" t="str">
            <v>-</v>
          </cell>
          <cell r="DQ128">
            <v>0</v>
          </cell>
          <cell r="DR128" t="str">
            <v>-</v>
          </cell>
          <cell r="DS128">
            <v>213</v>
          </cell>
          <cell r="DT128" t="str">
            <v>-</v>
          </cell>
          <cell r="DU128">
            <v>31</v>
          </cell>
          <cell r="DV128" t="str">
            <v>-</v>
          </cell>
          <cell r="DW128">
            <v>0</v>
          </cell>
          <cell r="DX128" t="str">
            <v>-</v>
          </cell>
          <cell r="DY128">
            <v>39</v>
          </cell>
          <cell r="DZ128">
            <v>58</v>
          </cell>
          <cell r="EA128">
            <v>20</v>
          </cell>
          <cell r="EB128" t="str">
            <v>-</v>
          </cell>
          <cell r="EC128">
            <v>26.315789473684209</v>
          </cell>
          <cell r="ED128" t="str">
            <v>-</v>
          </cell>
          <cell r="EE128">
            <v>10</v>
          </cell>
          <cell r="EF128" t="str">
            <v>-</v>
          </cell>
          <cell r="EG128">
            <v>65</v>
          </cell>
        </row>
        <row r="129">
          <cell r="C129">
            <v>700000405</v>
          </cell>
          <cell r="D129" t="str">
            <v>Sector CORRIENTE Silvia</v>
          </cell>
          <cell r="E129">
            <v>2025</v>
          </cell>
          <cell r="F129">
            <v>202517</v>
          </cell>
          <cell r="G129">
            <v>1799</v>
          </cell>
          <cell r="H129">
            <v>1870</v>
          </cell>
          <cell r="I129">
            <v>748</v>
          </cell>
          <cell r="J129" t="str">
            <v>-</v>
          </cell>
          <cell r="K129">
            <v>15</v>
          </cell>
          <cell r="L129">
            <v>6</v>
          </cell>
          <cell r="M129">
            <v>1151</v>
          </cell>
          <cell r="N129">
            <v>1142</v>
          </cell>
          <cell r="O129">
            <v>0</v>
          </cell>
          <cell r="P129" t="str">
            <v>-</v>
          </cell>
          <cell r="Q129">
            <v>1</v>
          </cell>
          <cell r="R129" t="str">
            <v>-</v>
          </cell>
          <cell r="S129">
            <v>4</v>
          </cell>
          <cell r="T129" t="str">
            <v>-</v>
          </cell>
          <cell r="U129">
            <v>1149</v>
          </cell>
          <cell r="V129" t="str">
            <v>-</v>
          </cell>
          <cell r="W129">
            <v>1</v>
          </cell>
          <cell r="X129" t="str">
            <v>-</v>
          </cell>
          <cell r="Y129" t="str">
            <v>-</v>
          </cell>
          <cell r="Z129" t="str">
            <v>-</v>
          </cell>
          <cell r="AA129">
            <v>949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518</v>
          </cell>
          <cell r="AH129" t="str">
            <v>-</v>
          </cell>
          <cell r="AI129" t="str">
            <v>-</v>
          </cell>
          <cell r="AJ129" t="str">
            <v>-</v>
          </cell>
          <cell r="AK129">
            <v>202</v>
          </cell>
          <cell r="AL129" t="str">
            <v>-</v>
          </cell>
          <cell r="AM129">
            <v>63.979988882712611</v>
          </cell>
          <cell r="AN129">
            <v>63.8</v>
          </cell>
          <cell r="AO129">
            <v>316</v>
          </cell>
          <cell r="AP129" t="str">
            <v>-</v>
          </cell>
          <cell r="AQ129">
            <v>452</v>
          </cell>
          <cell r="AR129" t="str">
            <v>-</v>
          </cell>
          <cell r="AS129">
            <v>0</v>
          </cell>
          <cell r="AT129" t="str">
            <v>-</v>
          </cell>
          <cell r="AU129">
            <v>155</v>
          </cell>
          <cell r="AV129" t="str">
            <v>-</v>
          </cell>
          <cell r="AW129">
            <v>26</v>
          </cell>
          <cell r="AX129" t="str">
            <v>-</v>
          </cell>
          <cell r="AY129" t="str">
            <v>-</v>
          </cell>
          <cell r="AZ129" t="str">
            <v>-</v>
          </cell>
          <cell r="BA129">
            <v>1025</v>
          </cell>
          <cell r="BB129">
            <v>1023</v>
          </cell>
          <cell r="BC129">
            <v>56.976097832128957</v>
          </cell>
          <cell r="BD129">
            <v>57.2</v>
          </cell>
          <cell r="BE129" t="str">
            <v>-</v>
          </cell>
          <cell r="BF129" t="str">
            <v>-</v>
          </cell>
          <cell r="BG129">
            <v>504983.35</v>
          </cell>
          <cell r="BH129">
            <v>478070</v>
          </cell>
          <cell r="BI129">
            <v>581235832.50999999</v>
          </cell>
          <cell r="BJ129">
            <v>545956248</v>
          </cell>
          <cell r="BK129">
            <v>577525648</v>
          </cell>
          <cell r="BL129" t="str">
            <v>-</v>
          </cell>
          <cell r="BM129">
            <v>3710184.51</v>
          </cell>
          <cell r="BN129" t="str">
            <v>-</v>
          </cell>
          <cell r="BO129">
            <v>305048301.50999999</v>
          </cell>
          <cell r="BP129" t="str">
            <v>-</v>
          </cell>
          <cell r="BQ129">
            <v>3710184.51</v>
          </cell>
          <cell r="BR129" t="str">
            <v>-</v>
          </cell>
          <cell r="BS129">
            <v>909</v>
          </cell>
          <cell r="BT129" t="str">
            <v>-</v>
          </cell>
          <cell r="BU129">
            <v>301338117</v>
          </cell>
          <cell r="BV129" t="str">
            <v>-</v>
          </cell>
          <cell r="BW129">
            <v>1007</v>
          </cell>
          <cell r="BX129" t="str">
            <v>-</v>
          </cell>
          <cell r="BY129">
            <v>604</v>
          </cell>
          <cell r="BZ129" t="str">
            <v>-</v>
          </cell>
          <cell r="CA129">
            <v>252947151</v>
          </cell>
          <cell r="CB129" t="str">
            <v>-</v>
          </cell>
          <cell r="CC129">
            <v>635</v>
          </cell>
          <cell r="CD129" t="str">
            <v>-</v>
          </cell>
          <cell r="CE129">
            <v>574</v>
          </cell>
          <cell r="CF129" t="str">
            <v>-</v>
          </cell>
          <cell r="CG129">
            <v>0</v>
          </cell>
          <cell r="CH129" t="str">
            <v>-</v>
          </cell>
          <cell r="CI129">
            <v>168</v>
          </cell>
          <cell r="CJ129" t="str">
            <v>-</v>
          </cell>
          <cell r="CK129">
            <v>26</v>
          </cell>
          <cell r="CL129" t="str">
            <v>-</v>
          </cell>
          <cell r="CM129">
            <v>22828005</v>
          </cell>
          <cell r="CN129" t="str">
            <v>-</v>
          </cell>
          <cell r="CO129">
            <v>275775156</v>
          </cell>
          <cell r="CP129" t="str">
            <v>-</v>
          </cell>
          <cell r="CQ129">
            <v>0</v>
          </cell>
          <cell r="CR129" t="str">
            <v>-</v>
          </cell>
          <cell r="CS129">
            <v>-8</v>
          </cell>
          <cell r="CT129" t="str">
            <v>-</v>
          </cell>
          <cell r="CU129">
            <v>308</v>
          </cell>
          <cell r="CV129">
            <v>318</v>
          </cell>
          <cell r="CW129">
            <v>192</v>
          </cell>
          <cell r="CX129">
            <v>209</v>
          </cell>
          <cell r="CY129">
            <v>148</v>
          </cell>
          <cell r="CZ129">
            <v>126</v>
          </cell>
          <cell r="DA129">
            <v>67</v>
          </cell>
          <cell r="DB129">
            <v>69</v>
          </cell>
          <cell r="DC129">
            <v>78</v>
          </cell>
          <cell r="DD129">
            <v>77</v>
          </cell>
          <cell r="DE129">
            <v>63</v>
          </cell>
          <cell r="DF129">
            <v>62</v>
          </cell>
          <cell r="DG129">
            <v>208</v>
          </cell>
          <cell r="DH129">
            <v>208</v>
          </cell>
          <cell r="DI129">
            <v>38</v>
          </cell>
          <cell r="DJ129" t="str">
            <v>-</v>
          </cell>
          <cell r="DK129">
            <v>476</v>
          </cell>
          <cell r="DL129" t="str">
            <v>-</v>
          </cell>
          <cell r="DM129">
            <v>575</v>
          </cell>
          <cell r="DN129" t="str">
            <v>-</v>
          </cell>
          <cell r="DO129">
            <v>556</v>
          </cell>
          <cell r="DP129" t="str">
            <v>-</v>
          </cell>
          <cell r="DQ129">
            <v>0</v>
          </cell>
          <cell r="DR129" t="str">
            <v>-</v>
          </cell>
          <cell r="DS129">
            <v>166</v>
          </cell>
          <cell r="DT129" t="str">
            <v>-</v>
          </cell>
          <cell r="DU129">
            <v>26</v>
          </cell>
          <cell r="DV129" t="str">
            <v>-</v>
          </cell>
          <cell r="DW129">
            <v>0</v>
          </cell>
          <cell r="DX129" t="str">
            <v>-</v>
          </cell>
          <cell r="DY129">
            <v>56</v>
          </cell>
          <cell r="DZ129">
            <v>50</v>
          </cell>
          <cell r="EA129">
            <v>18</v>
          </cell>
          <cell r="EB129" t="str">
            <v>-</v>
          </cell>
          <cell r="EC129">
            <v>36</v>
          </cell>
          <cell r="ED129" t="str">
            <v>-</v>
          </cell>
          <cell r="EE129">
            <v>18</v>
          </cell>
          <cell r="EF129" t="str">
            <v>-</v>
          </cell>
          <cell r="EG129">
            <v>67</v>
          </cell>
        </row>
        <row r="130">
          <cell r="C130">
            <v>700000406</v>
          </cell>
          <cell r="D130" t="str">
            <v>SECTOR YACIMIENTO FARLYN</v>
          </cell>
          <cell r="E130">
            <v>2025</v>
          </cell>
          <cell r="F130">
            <v>202517</v>
          </cell>
          <cell r="G130">
            <v>0</v>
          </cell>
          <cell r="H130" t="str">
            <v>-</v>
          </cell>
          <cell r="I130">
            <v>0</v>
          </cell>
          <cell r="J130" t="str">
            <v>-</v>
          </cell>
          <cell r="K130">
            <v>0</v>
          </cell>
          <cell r="L130" t="str">
            <v>-</v>
          </cell>
          <cell r="M130">
            <v>0</v>
          </cell>
          <cell r="N130" t="str">
            <v>-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0</v>
          </cell>
          <cell r="T130" t="str">
            <v>-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0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0</v>
          </cell>
          <cell r="AH130" t="str">
            <v>-</v>
          </cell>
          <cell r="AI130" t="str">
            <v>-</v>
          </cell>
          <cell r="AJ130" t="str">
            <v>-</v>
          </cell>
          <cell r="AK130">
            <v>0</v>
          </cell>
          <cell r="AL130" t="str">
            <v>-</v>
          </cell>
          <cell r="AM130">
            <v>0</v>
          </cell>
          <cell r="AN130" t="str">
            <v>-</v>
          </cell>
          <cell r="AO130">
            <v>0</v>
          </cell>
          <cell r="AP130" t="str">
            <v>-</v>
          </cell>
          <cell r="AQ130">
            <v>0</v>
          </cell>
          <cell r="AR130" t="str">
            <v>-</v>
          </cell>
          <cell r="AS130">
            <v>0</v>
          </cell>
          <cell r="AT130" t="str">
            <v>-</v>
          </cell>
          <cell r="AU130">
            <v>0</v>
          </cell>
          <cell r="AV130" t="str">
            <v>-</v>
          </cell>
          <cell r="AW130">
            <v>0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0</v>
          </cell>
          <cell r="BB130" t="str">
            <v>-</v>
          </cell>
          <cell r="BC130">
            <v>0</v>
          </cell>
          <cell r="BD130" t="str">
            <v>-</v>
          </cell>
          <cell r="BE130" t="str">
            <v>-</v>
          </cell>
          <cell r="BF130" t="str">
            <v>-</v>
          </cell>
          <cell r="BG130">
            <v>0</v>
          </cell>
          <cell r="BH130" t="str">
            <v>-</v>
          </cell>
          <cell r="BI130">
            <v>0</v>
          </cell>
          <cell r="BJ130" t="str">
            <v>-</v>
          </cell>
          <cell r="BK130">
            <v>0</v>
          </cell>
          <cell r="BL130" t="str">
            <v>-</v>
          </cell>
          <cell r="BM130">
            <v>0</v>
          </cell>
          <cell r="BN130" t="str">
            <v>-</v>
          </cell>
          <cell r="BO130">
            <v>0</v>
          </cell>
          <cell r="BP130" t="str">
            <v>-</v>
          </cell>
          <cell r="BQ130">
            <v>0</v>
          </cell>
          <cell r="BR130" t="str">
            <v>-</v>
          </cell>
          <cell r="BS130">
            <v>0</v>
          </cell>
          <cell r="BT130" t="str">
            <v>-</v>
          </cell>
          <cell r="BU130">
            <v>0</v>
          </cell>
          <cell r="BV130" t="str">
            <v>-</v>
          </cell>
          <cell r="BW130">
            <v>0</v>
          </cell>
          <cell r="BX130" t="str">
            <v>-</v>
          </cell>
          <cell r="BY130">
            <v>0</v>
          </cell>
          <cell r="BZ130" t="str">
            <v>-</v>
          </cell>
          <cell r="CA130">
            <v>0</v>
          </cell>
          <cell r="CB130" t="str">
            <v>-</v>
          </cell>
          <cell r="CC130">
            <v>0</v>
          </cell>
          <cell r="CD130" t="str">
            <v>-</v>
          </cell>
          <cell r="CE130">
            <v>0</v>
          </cell>
          <cell r="CF130" t="str">
            <v>-</v>
          </cell>
          <cell r="CG130">
            <v>0</v>
          </cell>
          <cell r="CH130" t="str">
            <v>-</v>
          </cell>
          <cell r="CI130">
            <v>0</v>
          </cell>
          <cell r="CJ130" t="str">
            <v>-</v>
          </cell>
          <cell r="CK130">
            <v>0</v>
          </cell>
          <cell r="CL130" t="str">
            <v>-</v>
          </cell>
          <cell r="CM130">
            <v>0</v>
          </cell>
          <cell r="CN130" t="str">
            <v>-</v>
          </cell>
          <cell r="CO130">
            <v>0</v>
          </cell>
          <cell r="CP130" t="str">
            <v>-</v>
          </cell>
          <cell r="CQ130">
            <v>0</v>
          </cell>
          <cell r="CR130" t="str">
            <v>-</v>
          </cell>
          <cell r="CS130">
            <v>0</v>
          </cell>
          <cell r="CT130" t="str">
            <v>-</v>
          </cell>
          <cell r="CU130">
            <v>0</v>
          </cell>
          <cell r="CV130" t="str">
            <v>-</v>
          </cell>
          <cell r="CW130">
            <v>0</v>
          </cell>
          <cell r="CX130" t="str">
            <v>-</v>
          </cell>
          <cell r="CY130">
            <v>0</v>
          </cell>
          <cell r="CZ130" t="str">
            <v>-</v>
          </cell>
          <cell r="DA130">
            <v>0</v>
          </cell>
          <cell r="DB130" t="str">
            <v>-</v>
          </cell>
          <cell r="DC130">
            <v>0</v>
          </cell>
          <cell r="DD130" t="str">
            <v>-</v>
          </cell>
          <cell r="DE130">
            <v>0</v>
          </cell>
          <cell r="DF130" t="str">
            <v>-</v>
          </cell>
          <cell r="DG130">
            <v>0</v>
          </cell>
          <cell r="DH130" t="str">
            <v>-</v>
          </cell>
          <cell r="DI130">
            <v>0</v>
          </cell>
          <cell r="DJ130" t="str">
            <v>-</v>
          </cell>
          <cell r="DK130">
            <v>0</v>
          </cell>
          <cell r="DL130" t="str">
            <v>-</v>
          </cell>
          <cell r="DM130">
            <v>0</v>
          </cell>
          <cell r="DN130" t="str">
            <v>-</v>
          </cell>
          <cell r="DO130">
            <v>0</v>
          </cell>
          <cell r="DP130" t="str">
            <v>-</v>
          </cell>
          <cell r="DQ130">
            <v>0</v>
          </cell>
          <cell r="DR130" t="str">
            <v>-</v>
          </cell>
          <cell r="DS130">
            <v>0</v>
          </cell>
          <cell r="DT130" t="str">
            <v>-</v>
          </cell>
          <cell r="DU130">
            <v>0</v>
          </cell>
          <cell r="DV130" t="str">
            <v>-</v>
          </cell>
          <cell r="DW130">
            <v>0</v>
          </cell>
          <cell r="DX130" t="str">
            <v>-</v>
          </cell>
          <cell r="DY130">
            <v>0</v>
          </cell>
          <cell r="DZ130" t="str">
            <v>-</v>
          </cell>
          <cell r="EA130">
            <v>0</v>
          </cell>
          <cell r="EB130" t="str">
            <v>-</v>
          </cell>
          <cell r="EC130">
            <v>0</v>
          </cell>
          <cell r="ED130" t="str">
            <v>-</v>
          </cell>
          <cell r="EE130">
            <v>0</v>
          </cell>
          <cell r="EF130" t="str">
            <v>-</v>
          </cell>
          <cell r="EG130">
            <v>0</v>
          </cell>
        </row>
        <row r="131">
          <cell r="C131">
            <v>700000408</v>
          </cell>
          <cell r="D131" t="str">
            <v>SECTOR VERVENA LINA</v>
          </cell>
          <cell r="E131">
            <v>2025</v>
          </cell>
          <cell r="F131">
            <v>202517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 t="str">
            <v>-</v>
          </cell>
          <cell r="BQ131" t="str">
            <v>-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 t="str">
            <v>-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 t="str">
            <v>-</v>
          </cell>
          <cell r="CN131" t="str">
            <v>-</v>
          </cell>
          <cell r="CO131" t="str">
            <v>-</v>
          </cell>
          <cell r="CP131" t="str">
            <v>-</v>
          </cell>
          <cell r="CQ131" t="str">
            <v>-</v>
          </cell>
          <cell r="CR131" t="str">
            <v>-</v>
          </cell>
          <cell r="CS131" t="str">
            <v>-</v>
          </cell>
          <cell r="CT131" t="str">
            <v>-</v>
          </cell>
          <cell r="CU131" t="str">
            <v>-</v>
          </cell>
          <cell r="CV131" t="str">
            <v>-</v>
          </cell>
          <cell r="CW131" t="str">
            <v>-</v>
          </cell>
          <cell r="CX131" t="str">
            <v>-</v>
          </cell>
          <cell r="CY131" t="str">
            <v>-</v>
          </cell>
          <cell r="CZ131" t="str">
            <v>-</v>
          </cell>
          <cell r="DA131" t="str">
            <v>-</v>
          </cell>
          <cell r="DB131" t="str">
            <v>-</v>
          </cell>
          <cell r="DC131" t="str">
            <v>-</v>
          </cell>
          <cell r="DD131" t="str">
            <v>-</v>
          </cell>
          <cell r="DE131" t="str">
            <v>-</v>
          </cell>
          <cell r="DF131" t="str">
            <v>-</v>
          </cell>
          <cell r="DG131" t="str">
            <v>-</v>
          </cell>
          <cell r="DH131" t="str">
            <v>-</v>
          </cell>
          <cell r="DI131" t="str">
            <v>-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 t="str">
            <v>-</v>
          </cell>
          <cell r="DX131" t="str">
            <v>-</v>
          </cell>
          <cell r="DY131" t="str">
            <v>-</v>
          </cell>
          <cell r="DZ131" t="str">
            <v>-</v>
          </cell>
          <cell r="EA131" t="str">
            <v>-</v>
          </cell>
          <cell r="EB131" t="str">
            <v>-</v>
          </cell>
          <cell r="EC131" t="str">
            <v>-</v>
          </cell>
          <cell r="ED131" t="str">
            <v>-</v>
          </cell>
          <cell r="EE131" t="str">
            <v>-</v>
          </cell>
          <cell r="EF131" t="str">
            <v>-</v>
          </cell>
          <cell r="EG131" t="str">
            <v>-</v>
          </cell>
        </row>
        <row r="132">
          <cell r="C132">
            <v>700000411</v>
          </cell>
          <cell r="D132" t="str">
            <v>SECTOR PILANDERAS ARACELIS</v>
          </cell>
          <cell r="E132">
            <v>2025</v>
          </cell>
          <cell r="F132">
            <v>202517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 t="str">
            <v>-</v>
          </cell>
          <cell r="BP132" t="str">
            <v>-</v>
          </cell>
          <cell r="BQ132" t="str">
            <v>-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 t="str">
            <v>-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 t="str">
            <v>-</v>
          </cell>
          <cell r="CN132" t="str">
            <v>-</v>
          </cell>
          <cell r="CO132" t="str">
            <v>-</v>
          </cell>
          <cell r="CP132" t="str">
            <v>-</v>
          </cell>
          <cell r="CQ132" t="str">
            <v>-</v>
          </cell>
          <cell r="CR132" t="str">
            <v>-</v>
          </cell>
          <cell r="CS132" t="str">
            <v>-</v>
          </cell>
          <cell r="CT132" t="str">
            <v>-</v>
          </cell>
          <cell r="CU132" t="str">
            <v>-</v>
          </cell>
          <cell r="CV132" t="str">
            <v>-</v>
          </cell>
          <cell r="CW132" t="str">
            <v>-</v>
          </cell>
          <cell r="CX132" t="str">
            <v>-</v>
          </cell>
          <cell r="CY132" t="str">
            <v>-</v>
          </cell>
          <cell r="CZ132" t="str">
            <v>-</v>
          </cell>
          <cell r="DA132" t="str">
            <v>-</v>
          </cell>
          <cell r="DB132" t="str">
            <v>-</v>
          </cell>
          <cell r="DC132" t="str">
            <v>-</v>
          </cell>
          <cell r="DD132" t="str">
            <v>-</v>
          </cell>
          <cell r="DE132" t="str">
            <v>-</v>
          </cell>
          <cell r="DF132" t="str">
            <v>-</v>
          </cell>
          <cell r="DG132" t="str">
            <v>-</v>
          </cell>
          <cell r="DH132" t="str">
            <v>-</v>
          </cell>
          <cell r="DI132" t="str">
            <v>-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 t="str">
            <v>-</v>
          </cell>
          <cell r="DX132" t="str">
            <v>-</v>
          </cell>
          <cell r="DY132" t="str">
            <v>-</v>
          </cell>
          <cell r="DZ132" t="str">
            <v>-</v>
          </cell>
          <cell r="EA132" t="str">
            <v>-</v>
          </cell>
          <cell r="EB132" t="str">
            <v>-</v>
          </cell>
          <cell r="EC132" t="str">
            <v>-</v>
          </cell>
          <cell r="ED132" t="str">
            <v>-</v>
          </cell>
          <cell r="EE132" t="str">
            <v>-</v>
          </cell>
          <cell r="EF132" t="str">
            <v>-</v>
          </cell>
          <cell r="EG132" t="str">
            <v>-</v>
          </cell>
        </row>
        <row r="133">
          <cell r="C133">
            <v>700000412</v>
          </cell>
          <cell r="D133" t="str">
            <v xml:space="preserve">SECTOR CARNAVAL LUZ </v>
          </cell>
          <cell r="E133">
            <v>2025</v>
          </cell>
          <cell r="F133">
            <v>202517</v>
          </cell>
          <cell r="G133">
            <v>1737</v>
          </cell>
          <cell r="H133">
            <v>1842</v>
          </cell>
          <cell r="I133">
            <v>595</v>
          </cell>
          <cell r="J133" t="str">
            <v>-</v>
          </cell>
          <cell r="K133">
            <v>-35</v>
          </cell>
          <cell r="L133">
            <v>7</v>
          </cell>
          <cell r="M133">
            <v>471</v>
          </cell>
          <cell r="N133">
            <v>1066</v>
          </cell>
          <cell r="O133">
            <v>0</v>
          </cell>
          <cell r="P133" t="str">
            <v>-</v>
          </cell>
          <cell r="Q133">
            <v>0</v>
          </cell>
          <cell r="R133" t="str">
            <v>-</v>
          </cell>
          <cell r="S133">
            <v>3</v>
          </cell>
          <cell r="T133" t="str">
            <v>-</v>
          </cell>
          <cell r="U133">
            <v>471</v>
          </cell>
          <cell r="V133" t="str">
            <v>-</v>
          </cell>
          <cell r="W133">
            <v>0</v>
          </cell>
          <cell r="X133" t="str">
            <v>-</v>
          </cell>
          <cell r="Y133" t="str">
            <v>-</v>
          </cell>
          <cell r="Z133" t="str">
            <v>-</v>
          </cell>
          <cell r="AA133">
            <v>344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>
            <v>230</v>
          </cell>
          <cell r="AH133" t="str">
            <v>-</v>
          </cell>
          <cell r="AI133" t="str">
            <v>-</v>
          </cell>
          <cell r="AJ133" t="str">
            <v>-</v>
          </cell>
          <cell r="AK133">
            <v>127</v>
          </cell>
          <cell r="AL133" t="str">
            <v>-</v>
          </cell>
          <cell r="AM133">
            <v>27.115716753022451</v>
          </cell>
          <cell r="AN133">
            <v>60</v>
          </cell>
          <cell r="AO133">
            <v>103</v>
          </cell>
          <cell r="AP133" t="str">
            <v>-</v>
          </cell>
          <cell r="AQ133">
            <v>180</v>
          </cell>
          <cell r="AR133" t="str">
            <v>-</v>
          </cell>
          <cell r="AS133">
            <v>0</v>
          </cell>
          <cell r="AT133" t="str">
            <v>-</v>
          </cell>
          <cell r="AU133">
            <v>57</v>
          </cell>
          <cell r="AV133" t="str">
            <v>-</v>
          </cell>
          <cell r="AW133">
            <v>4</v>
          </cell>
          <cell r="AX133" t="str">
            <v>-</v>
          </cell>
          <cell r="AY133" t="str">
            <v>-</v>
          </cell>
          <cell r="AZ133" t="str">
            <v>-</v>
          </cell>
          <cell r="BA133">
            <v>387</v>
          </cell>
          <cell r="BB133">
            <v>934</v>
          </cell>
          <cell r="BC133">
            <v>22.279792746113987</v>
          </cell>
          <cell r="BD133">
            <v>52.5</v>
          </cell>
          <cell r="BE133" t="str">
            <v>-</v>
          </cell>
          <cell r="BF133" t="str">
            <v>-</v>
          </cell>
          <cell r="BG133">
            <v>378240.8</v>
          </cell>
          <cell r="BH133">
            <v>393610</v>
          </cell>
          <cell r="BI133">
            <v>178151418</v>
          </cell>
          <cell r="BJ133">
            <v>419588491</v>
          </cell>
          <cell r="BK133">
            <v>177897952</v>
          </cell>
          <cell r="BL133" t="str">
            <v>-</v>
          </cell>
          <cell r="BM133">
            <v>253466</v>
          </cell>
          <cell r="BN133" t="str">
            <v>-</v>
          </cell>
          <cell r="BO133">
            <v>101640467</v>
          </cell>
          <cell r="BP133" t="str">
            <v>-</v>
          </cell>
          <cell r="BQ133">
            <v>253466</v>
          </cell>
          <cell r="BR133" t="str">
            <v>-</v>
          </cell>
          <cell r="BS133">
            <v>368</v>
          </cell>
          <cell r="BT133" t="str">
            <v>-</v>
          </cell>
          <cell r="BU133">
            <v>101387001</v>
          </cell>
          <cell r="BV133" t="str">
            <v>-</v>
          </cell>
          <cell r="BW133">
            <v>386</v>
          </cell>
          <cell r="BX133" t="str">
            <v>-</v>
          </cell>
          <cell r="BY133">
            <v>731</v>
          </cell>
          <cell r="BZ133" t="str">
            <v>-</v>
          </cell>
          <cell r="CA133">
            <v>69716255</v>
          </cell>
          <cell r="CB133" t="str">
            <v>-</v>
          </cell>
          <cell r="CC133">
            <v>665</v>
          </cell>
          <cell r="CD133" t="str">
            <v>-</v>
          </cell>
          <cell r="CE133">
            <v>513</v>
          </cell>
          <cell r="CF133" t="str">
            <v>-</v>
          </cell>
          <cell r="CG133">
            <v>0</v>
          </cell>
          <cell r="CH133" t="str">
            <v>-</v>
          </cell>
          <cell r="CI133">
            <v>105</v>
          </cell>
          <cell r="CJ133" t="str">
            <v>-</v>
          </cell>
          <cell r="CK133">
            <v>7</v>
          </cell>
          <cell r="CL133" t="str">
            <v>-</v>
          </cell>
          <cell r="CM133">
            <v>6794696</v>
          </cell>
          <cell r="CN133" t="str">
            <v>-</v>
          </cell>
          <cell r="CO133">
            <v>76510951</v>
          </cell>
          <cell r="CP133" t="str">
            <v>-</v>
          </cell>
          <cell r="CQ133">
            <v>0</v>
          </cell>
          <cell r="CR133" t="str">
            <v>-</v>
          </cell>
          <cell r="CS133">
            <v>-13</v>
          </cell>
          <cell r="CT133" t="str">
            <v>-</v>
          </cell>
          <cell r="CU133">
            <v>738</v>
          </cell>
          <cell r="CV133">
            <v>335</v>
          </cell>
          <cell r="CW133">
            <v>341</v>
          </cell>
          <cell r="CX133">
            <v>240</v>
          </cell>
          <cell r="CY133">
            <v>187</v>
          </cell>
          <cell r="CZ133">
            <v>143</v>
          </cell>
          <cell r="DA133">
            <v>102</v>
          </cell>
          <cell r="DB133">
            <v>86</v>
          </cell>
          <cell r="DC133">
            <v>114</v>
          </cell>
          <cell r="DD133">
            <v>101</v>
          </cell>
          <cell r="DE133">
            <v>69</v>
          </cell>
          <cell r="DF133">
            <v>66</v>
          </cell>
          <cell r="DG133">
            <v>285</v>
          </cell>
          <cell r="DH133">
            <v>253</v>
          </cell>
          <cell r="DI133">
            <v>50</v>
          </cell>
          <cell r="DJ133" t="str">
            <v>-</v>
          </cell>
          <cell r="DK133">
            <v>560</v>
          </cell>
          <cell r="DL133" t="str">
            <v>-</v>
          </cell>
          <cell r="DM133">
            <v>581</v>
          </cell>
          <cell r="DN133" t="str">
            <v>-</v>
          </cell>
          <cell r="DO133">
            <v>485</v>
          </cell>
          <cell r="DP133" t="str">
            <v>-</v>
          </cell>
          <cell r="DQ133">
            <v>0</v>
          </cell>
          <cell r="DR133" t="str">
            <v>-</v>
          </cell>
          <cell r="DS133">
            <v>103</v>
          </cell>
          <cell r="DT133" t="str">
            <v>-</v>
          </cell>
          <cell r="DU133">
            <v>7</v>
          </cell>
          <cell r="DV133" t="str">
            <v>-</v>
          </cell>
          <cell r="DW133">
            <v>0</v>
          </cell>
          <cell r="DX133" t="str">
            <v>-</v>
          </cell>
          <cell r="DY133">
            <v>56</v>
          </cell>
          <cell r="DZ133">
            <v>72</v>
          </cell>
          <cell r="EA133">
            <v>36</v>
          </cell>
          <cell r="EB133" t="str">
            <v>-</v>
          </cell>
          <cell r="EC133">
            <v>37.113402061855673</v>
          </cell>
          <cell r="ED133" t="str">
            <v>-</v>
          </cell>
          <cell r="EE133">
            <v>6</v>
          </cell>
          <cell r="EF133" t="str">
            <v>-</v>
          </cell>
          <cell r="EG133">
            <v>28</v>
          </cell>
        </row>
        <row r="134">
          <cell r="C134">
            <v>700000413</v>
          </cell>
          <cell r="D134" t="str">
            <v>SECTOR MAPALE SHARON</v>
          </cell>
          <cell r="E134">
            <v>2025</v>
          </cell>
          <cell r="F134">
            <v>202517</v>
          </cell>
          <cell r="G134">
            <v>1881</v>
          </cell>
          <cell r="H134">
            <v>1928</v>
          </cell>
          <cell r="I134">
            <v>685</v>
          </cell>
          <cell r="J134" t="str">
            <v>-</v>
          </cell>
          <cell r="K134">
            <v>-58</v>
          </cell>
          <cell r="L134">
            <v>7</v>
          </cell>
          <cell r="M134">
            <v>548</v>
          </cell>
          <cell r="N134">
            <v>1175</v>
          </cell>
          <cell r="O134">
            <v>0</v>
          </cell>
          <cell r="P134" t="str">
            <v>-</v>
          </cell>
          <cell r="Q134">
            <v>0</v>
          </cell>
          <cell r="R134" t="str">
            <v>-</v>
          </cell>
          <cell r="S134">
            <v>1</v>
          </cell>
          <cell r="T134" t="str">
            <v>-</v>
          </cell>
          <cell r="U134">
            <v>548</v>
          </cell>
          <cell r="V134" t="str">
            <v>-</v>
          </cell>
          <cell r="W134">
            <v>0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438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261</v>
          </cell>
          <cell r="AH134" t="str">
            <v>-</v>
          </cell>
          <cell r="AI134" t="str">
            <v>-</v>
          </cell>
          <cell r="AJ134" t="str">
            <v>-</v>
          </cell>
          <cell r="AK134">
            <v>110</v>
          </cell>
          <cell r="AL134" t="str">
            <v>-</v>
          </cell>
          <cell r="AM134">
            <v>29.133439659755449</v>
          </cell>
          <cell r="AN134">
            <v>60.3</v>
          </cell>
          <cell r="AO134">
            <v>151</v>
          </cell>
          <cell r="AP134" t="str">
            <v>-</v>
          </cell>
          <cell r="AQ134">
            <v>223</v>
          </cell>
          <cell r="AR134" t="str">
            <v>-</v>
          </cell>
          <cell r="AS134">
            <v>0</v>
          </cell>
          <cell r="AT134" t="str">
            <v>-</v>
          </cell>
          <cell r="AU134">
            <v>61</v>
          </cell>
          <cell r="AV134" t="str">
            <v>-</v>
          </cell>
          <cell r="AW134">
            <v>3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495</v>
          </cell>
          <cell r="BB134">
            <v>1049</v>
          </cell>
          <cell r="BC134">
            <v>26.315789473684209</v>
          </cell>
          <cell r="BD134">
            <v>53.9</v>
          </cell>
          <cell r="BE134" t="str">
            <v>-</v>
          </cell>
          <cell r="BF134" t="str">
            <v>-</v>
          </cell>
          <cell r="BG134">
            <v>381279.79</v>
          </cell>
          <cell r="BH134">
            <v>374814</v>
          </cell>
          <cell r="BI134">
            <v>208941327.00999999</v>
          </cell>
          <cell r="BJ134">
            <v>440406466</v>
          </cell>
          <cell r="BK134">
            <v>208891077</v>
          </cell>
          <cell r="BL134" t="str">
            <v>-</v>
          </cell>
          <cell r="BM134">
            <v>50250.01</v>
          </cell>
          <cell r="BN134" t="str">
            <v>-</v>
          </cell>
          <cell r="BO134">
            <v>130230850.00999999</v>
          </cell>
          <cell r="BP134" t="str">
            <v>-</v>
          </cell>
          <cell r="BQ134">
            <v>50250.01</v>
          </cell>
          <cell r="BR134" t="str">
            <v>-</v>
          </cell>
          <cell r="BS134">
            <v>453</v>
          </cell>
          <cell r="BT134" t="str">
            <v>-</v>
          </cell>
          <cell r="BU134">
            <v>130180600</v>
          </cell>
          <cell r="BV134" t="str">
            <v>-</v>
          </cell>
          <cell r="BW134">
            <v>451</v>
          </cell>
          <cell r="BX134" t="str">
            <v>-</v>
          </cell>
          <cell r="BY134">
            <v>637</v>
          </cell>
          <cell r="BZ134" t="str">
            <v>-</v>
          </cell>
          <cell r="CA134">
            <v>72190904</v>
          </cell>
          <cell r="CB134" t="str">
            <v>-</v>
          </cell>
          <cell r="CC134">
            <v>784</v>
          </cell>
          <cell r="CD134" t="str">
            <v>-</v>
          </cell>
          <cell r="CE134">
            <v>621</v>
          </cell>
          <cell r="CF134" t="str">
            <v>-</v>
          </cell>
          <cell r="CG134">
            <v>0</v>
          </cell>
          <cell r="CH134" t="str">
            <v>-</v>
          </cell>
          <cell r="CI134">
            <v>95</v>
          </cell>
          <cell r="CJ134" t="str">
            <v>-</v>
          </cell>
          <cell r="CK134">
            <v>3</v>
          </cell>
          <cell r="CL134" t="str">
            <v>-</v>
          </cell>
          <cell r="CM134">
            <v>6519573</v>
          </cell>
          <cell r="CN134" t="str">
            <v>-</v>
          </cell>
          <cell r="CO134">
            <v>78710477</v>
          </cell>
          <cell r="CP134" t="str">
            <v>-</v>
          </cell>
          <cell r="CQ134">
            <v>0</v>
          </cell>
          <cell r="CR134" t="str">
            <v>-</v>
          </cell>
          <cell r="CS134">
            <v>-46</v>
          </cell>
          <cell r="CT134" t="str">
            <v>-</v>
          </cell>
          <cell r="CU134">
            <v>830</v>
          </cell>
          <cell r="CV134">
            <v>379</v>
          </cell>
          <cell r="CW134">
            <v>319</v>
          </cell>
          <cell r="CX134">
            <v>249</v>
          </cell>
          <cell r="CY134">
            <v>184</v>
          </cell>
          <cell r="CZ134">
            <v>153</v>
          </cell>
          <cell r="DA134">
            <v>98</v>
          </cell>
          <cell r="DB134">
            <v>81</v>
          </cell>
          <cell r="DC134">
            <v>96</v>
          </cell>
          <cell r="DD134">
            <v>89</v>
          </cell>
          <cell r="DE134">
            <v>65</v>
          </cell>
          <cell r="DF134">
            <v>67</v>
          </cell>
          <cell r="DG134">
            <v>259</v>
          </cell>
          <cell r="DH134">
            <v>237</v>
          </cell>
          <cell r="DI134">
            <v>18</v>
          </cell>
          <cell r="DJ134" t="str">
            <v>-</v>
          </cell>
          <cell r="DK134">
            <v>499</v>
          </cell>
          <cell r="DL134" t="str">
            <v>-</v>
          </cell>
          <cell r="DM134">
            <v>697</v>
          </cell>
          <cell r="DN134" t="str">
            <v>-</v>
          </cell>
          <cell r="DO134">
            <v>588</v>
          </cell>
          <cell r="DP134" t="str">
            <v>-</v>
          </cell>
          <cell r="DQ134">
            <v>0</v>
          </cell>
          <cell r="DR134" t="str">
            <v>-</v>
          </cell>
          <cell r="DS134">
            <v>94</v>
          </cell>
          <cell r="DT134" t="str">
            <v>-</v>
          </cell>
          <cell r="DU134">
            <v>3</v>
          </cell>
          <cell r="DV134" t="str">
            <v>-</v>
          </cell>
          <cell r="DW134">
            <v>0</v>
          </cell>
          <cell r="DX134" t="str">
            <v>-</v>
          </cell>
          <cell r="DY134">
            <v>22</v>
          </cell>
          <cell r="DZ134">
            <v>72</v>
          </cell>
          <cell r="EA134">
            <v>33</v>
          </cell>
          <cell r="EB134" t="str">
            <v>-</v>
          </cell>
          <cell r="EC134">
            <v>41.25</v>
          </cell>
          <cell r="ED134" t="str">
            <v>-</v>
          </cell>
          <cell r="EE134">
            <v>4</v>
          </cell>
          <cell r="EF134" t="str">
            <v>-</v>
          </cell>
          <cell r="EG134">
            <v>31</v>
          </cell>
        </row>
        <row r="135">
          <cell r="C135">
            <v>700000414</v>
          </cell>
          <cell r="D135" t="str">
            <v>SECTOR ACORDEON ANGÉLA</v>
          </cell>
          <cell r="E135">
            <v>2025</v>
          </cell>
          <cell r="F135">
            <v>202517</v>
          </cell>
          <cell r="G135">
            <v>0</v>
          </cell>
          <cell r="H135" t="str">
            <v>-</v>
          </cell>
          <cell r="I135">
            <v>0</v>
          </cell>
          <cell r="J135" t="str">
            <v>-</v>
          </cell>
          <cell r="K135">
            <v>0</v>
          </cell>
          <cell r="L135" t="str">
            <v>-</v>
          </cell>
          <cell r="M135">
            <v>0</v>
          </cell>
          <cell r="N135" t="str">
            <v>-</v>
          </cell>
          <cell r="O135">
            <v>0</v>
          </cell>
          <cell r="P135" t="str">
            <v>-</v>
          </cell>
          <cell r="Q135">
            <v>0</v>
          </cell>
          <cell r="R135" t="str">
            <v>-</v>
          </cell>
          <cell r="S135">
            <v>0</v>
          </cell>
          <cell r="T135" t="str">
            <v>-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 t="str">
            <v>-</v>
          </cell>
          <cell r="Z135" t="str">
            <v>-</v>
          </cell>
          <cell r="AA135">
            <v>0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>
            <v>0</v>
          </cell>
          <cell r="AH135" t="str">
            <v>-</v>
          </cell>
          <cell r="AI135" t="str">
            <v>-</v>
          </cell>
          <cell r="AJ135" t="str">
            <v>-</v>
          </cell>
          <cell r="AK135">
            <v>0</v>
          </cell>
          <cell r="AL135" t="str">
            <v>-</v>
          </cell>
          <cell r="AM135">
            <v>0</v>
          </cell>
          <cell r="AN135" t="str">
            <v>-</v>
          </cell>
          <cell r="AO135">
            <v>0</v>
          </cell>
          <cell r="AP135" t="str">
            <v>-</v>
          </cell>
          <cell r="AQ135">
            <v>0</v>
          </cell>
          <cell r="AR135" t="str">
            <v>-</v>
          </cell>
          <cell r="AS135">
            <v>0</v>
          </cell>
          <cell r="AT135" t="str">
            <v>-</v>
          </cell>
          <cell r="AU135">
            <v>0</v>
          </cell>
          <cell r="AV135" t="str">
            <v>-</v>
          </cell>
          <cell r="AW135">
            <v>0</v>
          </cell>
          <cell r="AX135" t="str">
            <v>-</v>
          </cell>
          <cell r="AY135" t="str">
            <v>-</v>
          </cell>
          <cell r="AZ135" t="str">
            <v>-</v>
          </cell>
          <cell r="BA135">
            <v>0</v>
          </cell>
          <cell r="BB135" t="str">
            <v>-</v>
          </cell>
          <cell r="BC135">
            <v>0</v>
          </cell>
          <cell r="BD135" t="str">
            <v>-</v>
          </cell>
          <cell r="BE135" t="str">
            <v>-</v>
          </cell>
          <cell r="BF135" t="str">
            <v>-</v>
          </cell>
          <cell r="BG135">
            <v>0</v>
          </cell>
          <cell r="BH135" t="str">
            <v>-</v>
          </cell>
          <cell r="BI135">
            <v>0</v>
          </cell>
          <cell r="BJ135" t="str">
            <v>-</v>
          </cell>
          <cell r="BK135">
            <v>0</v>
          </cell>
          <cell r="BL135" t="str">
            <v>-</v>
          </cell>
          <cell r="BM135">
            <v>0</v>
          </cell>
          <cell r="BN135" t="str">
            <v>-</v>
          </cell>
          <cell r="BO135">
            <v>0</v>
          </cell>
          <cell r="BP135" t="str">
            <v>-</v>
          </cell>
          <cell r="BQ135">
            <v>0</v>
          </cell>
          <cell r="BR135" t="str">
            <v>-</v>
          </cell>
          <cell r="BS135">
            <v>0</v>
          </cell>
          <cell r="BT135" t="str">
            <v>-</v>
          </cell>
          <cell r="BU135">
            <v>0</v>
          </cell>
          <cell r="BV135" t="str">
            <v>-</v>
          </cell>
          <cell r="BW135">
            <v>0</v>
          </cell>
          <cell r="BX135" t="str">
            <v>-</v>
          </cell>
          <cell r="BY135">
            <v>0</v>
          </cell>
          <cell r="BZ135" t="str">
            <v>-</v>
          </cell>
          <cell r="CA135">
            <v>0</v>
          </cell>
          <cell r="CB135" t="str">
            <v>-</v>
          </cell>
          <cell r="CC135">
            <v>0</v>
          </cell>
          <cell r="CD135" t="str">
            <v>-</v>
          </cell>
          <cell r="CE135">
            <v>0</v>
          </cell>
          <cell r="CF135" t="str">
            <v>-</v>
          </cell>
          <cell r="CG135">
            <v>0</v>
          </cell>
          <cell r="CH135" t="str">
            <v>-</v>
          </cell>
          <cell r="CI135">
            <v>0</v>
          </cell>
          <cell r="CJ135" t="str">
            <v>-</v>
          </cell>
          <cell r="CK135">
            <v>0</v>
          </cell>
          <cell r="CL135" t="str">
            <v>-</v>
          </cell>
          <cell r="CM135">
            <v>0</v>
          </cell>
          <cell r="CN135" t="str">
            <v>-</v>
          </cell>
          <cell r="CO135">
            <v>0</v>
          </cell>
          <cell r="CP135" t="str">
            <v>-</v>
          </cell>
          <cell r="CQ135">
            <v>0</v>
          </cell>
          <cell r="CR135" t="str">
            <v>-</v>
          </cell>
          <cell r="CS135">
            <v>0</v>
          </cell>
          <cell r="CT135" t="str">
            <v>-</v>
          </cell>
          <cell r="CU135">
            <v>0</v>
          </cell>
          <cell r="CV135" t="str">
            <v>-</v>
          </cell>
          <cell r="CW135">
            <v>0</v>
          </cell>
          <cell r="CX135" t="str">
            <v>-</v>
          </cell>
          <cell r="CY135">
            <v>0</v>
          </cell>
          <cell r="CZ135" t="str">
            <v>-</v>
          </cell>
          <cell r="DA135">
            <v>0</v>
          </cell>
          <cell r="DB135" t="str">
            <v>-</v>
          </cell>
          <cell r="DC135">
            <v>0</v>
          </cell>
          <cell r="DD135" t="str">
            <v>-</v>
          </cell>
          <cell r="DE135">
            <v>0</v>
          </cell>
          <cell r="DF135" t="str">
            <v>-</v>
          </cell>
          <cell r="DG135">
            <v>0</v>
          </cell>
          <cell r="DH135" t="str">
            <v>-</v>
          </cell>
          <cell r="DI135">
            <v>0</v>
          </cell>
          <cell r="DJ135" t="str">
            <v>-</v>
          </cell>
          <cell r="DK135">
            <v>0</v>
          </cell>
          <cell r="DL135" t="str">
            <v>-</v>
          </cell>
          <cell r="DM135">
            <v>0</v>
          </cell>
          <cell r="DN135" t="str">
            <v>-</v>
          </cell>
          <cell r="DO135">
            <v>0</v>
          </cell>
          <cell r="DP135" t="str">
            <v>-</v>
          </cell>
          <cell r="DQ135">
            <v>0</v>
          </cell>
          <cell r="DR135" t="str">
            <v>-</v>
          </cell>
          <cell r="DS135">
            <v>0</v>
          </cell>
          <cell r="DT135" t="str">
            <v>-</v>
          </cell>
          <cell r="DU135">
            <v>0</v>
          </cell>
          <cell r="DV135" t="str">
            <v>-</v>
          </cell>
          <cell r="DW135">
            <v>0</v>
          </cell>
          <cell r="DX135" t="str">
            <v>-</v>
          </cell>
          <cell r="DY135">
            <v>0</v>
          </cell>
          <cell r="DZ135" t="str">
            <v>-</v>
          </cell>
          <cell r="EA135">
            <v>0</v>
          </cell>
          <cell r="EB135" t="str">
            <v>-</v>
          </cell>
          <cell r="EC135">
            <v>0</v>
          </cell>
          <cell r="ED135" t="str">
            <v>-</v>
          </cell>
          <cell r="EE135">
            <v>0</v>
          </cell>
          <cell r="EF135" t="str">
            <v>-</v>
          </cell>
          <cell r="EG135">
            <v>0</v>
          </cell>
        </row>
        <row r="136">
          <cell r="C136">
            <v>700000416</v>
          </cell>
          <cell r="D136" t="str">
            <v xml:space="preserve">SECTOR TIMBALES MARÍA </v>
          </cell>
          <cell r="E136">
            <v>2025</v>
          </cell>
          <cell r="F136">
            <v>202517</v>
          </cell>
          <cell r="G136">
            <v>1530</v>
          </cell>
          <cell r="H136">
            <v>1545</v>
          </cell>
          <cell r="I136">
            <v>536</v>
          </cell>
          <cell r="J136" t="str">
            <v>-</v>
          </cell>
          <cell r="K136">
            <v>-71</v>
          </cell>
          <cell r="L136">
            <v>9</v>
          </cell>
          <cell r="M136">
            <v>471</v>
          </cell>
          <cell r="N136">
            <v>956</v>
          </cell>
          <cell r="O136">
            <v>0</v>
          </cell>
          <cell r="P136" t="str">
            <v>-</v>
          </cell>
          <cell r="Q136">
            <v>1</v>
          </cell>
          <cell r="R136" t="str">
            <v>-</v>
          </cell>
          <cell r="S136">
            <v>10</v>
          </cell>
          <cell r="T136" t="str">
            <v>-</v>
          </cell>
          <cell r="U136">
            <v>466</v>
          </cell>
          <cell r="V136" t="str">
            <v>-</v>
          </cell>
          <cell r="W136">
            <v>4</v>
          </cell>
          <cell r="X136" t="str">
            <v>-</v>
          </cell>
          <cell r="Y136" t="str">
            <v>-</v>
          </cell>
          <cell r="Z136" t="str">
            <v>-</v>
          </cell>
          <cell r="AA136">
            <v>381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>
            <v>223</v>
          </cell>
          <cell r="AH136" t="str">
            <v>-</v>
          </cell>
          <cell r="AI136" t="str">
            <v>-</v>
          </cell>
          <cell r="AJ136" t="str">
            <v>-</v>
          </cell>
          <cell r="AK136">
            <v>90</v>
          </cell>
          <cell r="AL136" t="str">
            <v>-</v>
          </cell>
          <cell r="AM136">
            <v>30.784313725490197</v>
          </cell>
          <cell r="AN136">
            <v>59.4</v>
          </cell>
          <cell r="AO136">
            <v>133</v>
          </cell>
          <cell r="AP136" t="str">
            <v>-</v>
          </cell>
          <cell r="AQ136">
            <v>165</v>
          </cell>
          <cell r="AR136" t="str">
            <v>-</v>
          </cell>
          <cell r="AS136">
            <v>0</v>
          </cell>
          <cell r="AT136" t="str">
            <v>-</v>
          </cell>
          <cell r="AU136">
            <v>72</v>
          </cell>
          <cell r="AV136" t="str">
            <v>-</v>
          </cell>
          <cell r="AW136">
            <v>11</v>
          </cell>
          <cell r="AX136" t="str">
            <v>-</v>
          </cell>
          <cell r="AY136" t="str">
            <v>-</v>
          </cell>
          <cell r="AZ136" t="str">
            <v>-</v>
          </cell>
          <cell r="BA136">
            <v>421</v>
          </cell>
          <cell r="BB136">
            <v>835</v>
          </cell>
          <cell r="BC136">
            <v>27.516339869281047</v>
          </cell>
          <cell r="BD136">
            <v>51.9</v>
          </cell>
          <cell r="BE136" t="str">
            <v>-</v>
          </cell>
          <cell r="BF136" t="str">
            <v>-</v>
          </cell>
          <cell r="BG136">
            <v>445271.02</v>
          </cell>
          <cell r="BH136">
            <v>406236</v>
          </cell>
          <cell r="BI136">
            <v>209722649.22999999</v>
          </cell>
          <cell r="BJ136">
            <v>388362055</v>
          </cell>
          <cell r="BK136">
            <v>207921118</v>
          </cell>
          <cell r="BL136" t="str">
            <v>-</v>
          </cell>
          <cell r="BM136">
            <v>1801531.23</v>
          </cell>
          <cell r="BN136" t="str">
            <v>-</v>
          </cell>
          <cell r="BO136">
            <v>152147578.22999999</v>
          </cell>
          <cell r="BP136" t="str">
            <v>-</v>
          </cell>
          <cell r="BQ136">
            <v>1801531.23</v>
          </cell>
          <cell r="BR136" t="str">
            <v>-</v>
          </cell>
          <cell r="BS136">
            <v>410</v>
          </cell>
          <cell r="BT136" t="str">
            <v>-</v>
          </cell>
          <cell r="BU136">
            <v>150346047</v>
          </cell>
          <cell r="BV136" t="str">
            <v>-</v>
          </cell>
          <cell r="BW136">
            <v>331</v>
          </cell>
          <cell r="BX136" t="str">
            <v>-</v>
          </cell>
          <cell r="BY136">
            <v>594</v>
          </cell>
          <cell r="BZ136" t="str">
            <v>-</v>
          </cell>
          <cell r="CA136">
            <v>51629933</v>
          </cell>
          <cell r="CB136" t="str">
            <v>-</v>
          </cell>
          <cell r="CC136">
            <v>638</v>
          </cell>
          <cell r="CD136" t="str">
            <v>-</v>
          </cell>
          <cell r="CE136">
            <v>443</v>
          </cell>
          <cell r="CF136" t="str">
            <v>-</v>
          </cell>
          <cell r="CG136">
            <v>0</v>
          </cell>
          <cell r="CH136" t="str">
            <v>-</v>
          </cell>
          <cell r="CI136">
            <v>120</v>
          </cell>
          <cell r="CJ136" t="str">
            <v>-</v>
          </cell>
          <cell r="CK136">
            <v>12</v>
          </cell>
          <cell r="CL136" t="str">
            <v>-</v>
          </cell>
          <cell r="CM136">
            <v>5945138</v>
          </cell>
          <cell r="CN136" t="str">
            <v>-</v>
          </cell>
          <cell r="CO136">
            <v>57575071</v>
          </cell>
          <cell r="CP136" t="str">
            <v>-</v>
          </cell>
          <cell r="CQ136">
            <v>0</v>
          </cell>
          <cell r="CR136" t="str">
            <v>-</v>
          </cell>
          <cell r="CS136">
            <v>-40</v>
          </cell>
          <cell r="CT136" t="str">
            <v>-</v>
          </cell>
          <cell r="CU136">
            <v>580</v>
          </cell>
          <cell r="CV136">
            <v>308</v>
          </cell>
          <cell r="CW136">
            <v>273</v>
          </cell>
          <cell r="CX136">
            <v>201</v>
          </cell>
          <cell r="CY136">
            <v>206</v>
          </cell>
          <cell r="CZ136">
            <v>136</v>
          </cell>
          <cell r="DA136">
            <v>112</v>
          </cell>
          <cell r="DB136">
            <v>89</v>
          </cell>
          <cell r="DC136">
            <v>105</v>
          </cell>
          <cell r="DD136">
            <v>100</v>
          </cell>
          <cell r="DE136">
            <v>60</v>
          </cell>
          <cell r="DF136">
            <v>61</v>
          </cell>
          <cell r="DG136">
            <v>277</v>
          </cell>
          <cell r="DH136">
            <v>250</v>
          </cell>
          <cell r="DI136">
            <v>16</v>
          </cell>
          <cell r="DJ136" t="str">
            <v>-</v>
          </cell>
          <cell r="DK136">
            <v>438</v>
          </cell>
          <cell r="DL136" t="str">
            <v>-</v>
          </cell>
          <cell r="DM136">
            <v>556</v>
          </cell>
          <cell r="DN136" t="str">
            <v>-</v>
          </cell>
          <cell r="DO136">
            <v>407</v>
          </cell>
          <cell r="DP136" t="str">
            <v>-</v>
          </cell>
          <cell r="DQ136">
            <v>0</v>
          </cell>
          <cell r="DR136" t="str">
            <v>-</v>
          </cell>
          <cell r="DS136">
            <v>117</v>
          </cell>
          <cell r="DT136" t="str">
            <v>-</v>
          </cell>
          <cell r="DU136">
            <v>12</v>
          </cell>
          <cell r="DV136" t="str">
            <v>-</v>
          </cell>
          <cell r="DW136">
            <v>0</v>
          </cell>
          <cell r="DX136" t="str">
            <v>-</v>
          </cell>
          <cell r="DY136">
            <v>20</v>
          </cell>
          <cell r="DZ136">
            <v>64</v>
          </cell>
          <cell r="EA136">
            <v>47</v>
          </cell>
          <cell r="EB136" t="str">
            <v>-</v>
          </cell>
          <cell r="EC136">
            <v>42.727272727272727</v>
          </cell>
          <cell r="ED136" t="str">
            <v>-</v>
          </cell>
          <cell r="EE136">
            <v>4</v>
          </cell>
          <cell r="EF136" t="str">
            <v>-</v>
          </cell>
          <cell r="EG136">
            <v>30</v>
          </cell>
        </row>
        <row r="137">
          <cell r="C137">
            <v>700000418</v>
          </cell>
          <cell r="D137" t="str">
            <v>SECTOR ARMONIA LICETH</v>
          </cell>
          <cell r="E137">
            <v>2025</v>
          </cell>
          <cell r="F137">
            <v>202517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 t="str">
            <v>-</v>
          </cell>
          <cell r="BQ137" t="str">
            <v>-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 t="str">
            <v>-</v>
          </cell>
          <cell r="BY137" t="str">
            <v>-</v>
          </cell>
          <cell r="BZ137" t="str">
            <v>-</v>
          </cell>
          <cell r="CA137" t="str">
            <v>-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 t="str">
            <v>-</v>
          </cell>
          <cell r="CS137" t="str">
            <v>-</v>
          </cell>
          <cell r="CT137" t="str">
            <v>-</v>
          </cell>
          <cell r="CU137" t="str">
            <v>-</v>
          </cell>
          <cell r="CV137" t="str">
            <v>-</v>
          </cell>
          <cell r="CW137" t="str">
            <v>-</v>
          </cell>
          <cell r="CX137" t="str">
            <v>-</v>
          </cell>
          <cell r="CY137" t="str">
            <v>-</v>
          </cell>
          <cell r="CZ137" t="str">
            <v>-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  <cell r="DZ137" t="str">
            <v>-</v>
          </cell>
          <cell r="EA137" t="str">
            <v>-</v>
          </cell>
          <cell r="EB137" t="str">
            <v>-</v>
          </cell>
          <cell r="EC137" t="str">
            <v>-</v>
          </cell>
          <cell r="ED137" t="str">
            <v>-</v>
          </cell>
          <cell r="EE137" t="str">
            <v>-</v>
          </cell>
          <cell r="EF137" t="str">
            <v>-</v>
          </cell>
          <cell r="EG137" t="str">
            <v>-</v>
          </cell>
        </row>
        <row r="138">
          <cell r="C138">
            <v>700000420</v>
          </cell>
          <cell r="D138" t="str">
            <v>SECTOR CONGAS MARIA</v>
          </cell>
          <cell r="E138">
            <v>2025</v>
          </cell>
          <cell r="F138">
            <v>202517</v>
          </cell>
          <cell r="G138">
            <v>1564</v>
          </cell>
          <cell r="H138">
            <v>1805</v>
          </cell>
          <cell r="I138">
            <v>623</v>
          </cell>
          <cell r="J138" t="str">
            <v>-</v>
          </cell>
          <cell r="K138">
            <v>-59</v>
          </cell>
          <cell r="L138">
            <v>8</v>
          </cell>
          <cell r="M138">
            <v>459</v>
          </cell>
          <cell r="N138">
            <v>971</v>
          </cell>
          <cell r="O138">
            <v>0</v>
          </cell>
          <cell r="P138" t="str">
            <v>-</v>
          </cell>
          <cell r="Q138">
            <v>0</v>
          </cell>
          <cell r="R138" t="str">
            <v>-</v>
          </cell>
          <cell r="S138">
            <v>0</v>
          </cell>
          <cell r="T138" t="str">
            <v>-</v>
          </cell>
          <cell r="U138">
            <v>459</v>
          </cell>
          <cell r="V138" t="str">
            <v>-</v>
          </cell>
          <cell r="W138">
            <v>0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365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194</v>
          </cell>
          <cell r="AH138" t="str">
            <v>-</v>
          </cell>
          <cell r="AI138" t="str">
            <v>-</v>
          </cell>
          <cell r="AJ138" t="str">
            <v>-</v>
          </cell>
          <cell r="AK138">
            <v>94</v>
          </cell>
          <cell r="AL138" t="str">
            <v>-</v>
          </cell>
          <cell r="AM138">
            <v>29.347826086956523</v>
          </cell>
          <cell r="AN138">
            <v>59.4</v>
          </cell>
          <cell r="AO138">
            <v>100</v>
          </cell>
          <cell r="AP138" t="str">
            <v>-</v>
          </cell>
          <cell r="AQ138">
            <v>203</v>
          </cell>
          <cell r="AR138" t="str">
            <v>-</v>
          </cell>
          <cell r="AS138">
            <v>0</v>
          </cell>
          <cell r="AT138" t="str">
            <v>-</v>
          </cell>
          <cell r="AU138">
            <v>60</v>
          </cell>
          <cell r="AV138" t="str">
            <v>-</v>
          </cell>
          <cell r="AW138">
            <v>2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405</v>
          </cell>
          <cell r="BB138">
            <v>844</v>
          </cell>
          <cell r="BC138">
            <v>25.895140664961637</v>
          </cell>
          <cell r="BD138">
            <v>51.6</v>
          </cell>
          <cell r="BE138" t="str">
            <v>-</v>
          </cell>
          <cell r="BF138" t="str">
            <v>-</v>
          </cell>
          <cell r="BG138">
            <v>420334.14</v>
          </cell>
          <cell r="BH138">
            <v>391638</v>
          </cell>
          <cell r="BI138">
            <v>192933371</v>
          </cell>
          <cell r="BJ138">
            <v>380280601</v>
          </cell>
          <cell r="BK138">
            <v>192933371</v>
          </cell>
          <cell r="BL138" t="str">
            <v>-</v>
          </cell>
          <cell r="BM138">
            <v>0</v>
          </cell>
          <cell r="BN138" t="str">
            <v>-</v>
          </cell>
          <cell r="BO138">
            <v>112310464</v>
          </cell>
          <cell r="BP138" t="str">
            <v>-</v>
          </cell>
          <cell r="BQ138">
            <v>0</v>
          </cell>
          <cell r="BR138" t="str">
            <v>-</v>
          </cell>
          <cell r="BS138">
            <v>390</v>
          </cell>
          <cell r="BT138" t="str">
            <v>-</v>
          </cell>
          <cell r="BU138">
            <v>112310464</v>
          </cell>
          <cell r="BV138" t="str">
            <v>-</v>
          </cell>
          <cell r="BW138">
            <v>381</v>
          </cell>
          <cell r="BX138" t="str">
            <v>-</v>
          </cell>
          <cell r="BY138">
            <v>615</v>
          </cell>
          <cell r="BZ138" t="str">
            <v>-</v>
          </cell>
          <cell r="CA138">
            <v>72179089</v>
          </cell>
          <cell r="CB138" t="str">
            <v>-</v>
          </cell>
          <cell r="CC138">
            <v>588</v>
          </cell>
          <cell r="CD138" t="str">
            <v>-</v>
          </cell>
          <cell r="CE138">
            <v>560</v>
          </cell>
          <cell r="CF138" t="str">
            <v>-</v>
          </cell>
          <cell r="CG138">
            <v>0</v>
          </cell>
          <cell r="CH138" t="str">
            <v>-</v>
          </cell>
          <cell r="CI138">
            <v>100</v>
          </cell>
          <cell r="CJ138" t="str">
            <v>-</v>
          </cell>
          <cell r="CK138">
            <v>2</v>
          </cell>
          <cell r="CL138" t="str">
            <v>-</v>
          </cell>
          <cell r="CM138">
            <v>8443818</v>
          </cell>
          <cell r="CN138" t="str">
            <v>-</v>
          </cell>
          <cell r="CO138">
            <v>80622907</v>
          </cell>
          <cell r="CP138" t="str">
            <v>-</v>
          </cell>
          <cell r="CQ138">
            <v>0</v>
          </cell>
          <cell r="CR138" t="str">
            <v>-</v>
          </cell>
          <cell r="CS138">
            <v>-46</v>
          </cell>
          <cell r="CT138" t="str">
            <v>-</v>
          </cell>
          <cell r="CU138">
            <v>607</v>
          </cell>
          <cell r="CV138">
            <v>304</v>
          </cell>
          <cell r="CW138">
            <v>301</v>
          </cell>
          <cell r="CX138">
            <v>231</v>
          </cell>
          <cell r="CY138">
            <v>197</v>
          </cell>
          <cell r="CZ138">
            <v>136</v>
          </cell>
          <cell r="DA138">
            <v>105</v>
          </cell>
          <cell r="DB138">
            <v>78</v>
          </cell>
          <cell r="DC138">
            <v>111</v>
          </cell>
          <cell r="DD138">
            <v>93</v>
          </cell>
          <cell r="DE138">
            <v>86</v>
          </cell>
          <cell r="DF138">
            <v>79</v>
          </cell>
          <cell r="DG138">
            <v>302</v>
          </cell>
          <cell r="DH138">
            <v>250</v>
          </cell>
          <cell r="DI138">
            <v>37</v>
          </cell>
          <cell r="DJ138" t="str">
            <v>-</v>
          </cell>
          <cell r="DK138">
            <v>440</v>
          </cell>
          <cell r="DL138" t="str">
            <v>-</v>
          </cell>
          <cell r="DM138">
            <v>500</v>
          </cell>
          <cell r="DN138" t="str">
            <v>-</v>
          </cell>
          <cell r="DO138">
            <v>523</v>
          </cell>
          <cell r="DP138" t="str">
            <v>-</v>
          </cell>
          <cell r="DQ138">
            <v>0</v>
          </cell>
          <cell r="DR138" t="str">
            <v>-</v>
          </cell>
          <cell r="DS138">
            <v>98</v>
          </cell>
          <cell r="DT138" t="str">
            <v>-</v>
          </cell>
          <cell r="DU138">
            <v>2</v>
          </cell>
          <cell r="DV138" t="str">
            <v>-</v>
          </cell>
          <cell r="DW138">
            <v>0</v>
          </cell>
          <cell r="DX138" t="str">
            <v>-</v>
          </cell>
          <cell r="DY138">
            <v>42</v>
          </cell>
          <cell r="DZ138">
            <v>62</v>
          </cell>
          <cell r="EA138">
            <v>20</v>
          </cell>
          <cell r="EB138" t="str">
            <v>-</v>
          </cell>
          <cell r="EC138">
            <v>29.411764705882355</v>
          </cell>
          <cell r="ED138" t="str">
            <v>-</v>
          </cell>
          <cell r="EE138">
            <v>5</v>
          </cell>
          <cell r="EF138" t="str">
            <v>-</v>
          </cell>
          <cell r="EG138">
            <v>12</v>
          </cell>
        </row>
        <row r="139">
          <cell r="C139">
            <v>700000421</v>
          </cell>
          <cell r="D139" t="str">
            <v>SECTOR BANANO PATRICIA</v>
          </cell>
          <cell r="E139">
            <v>2025</v>
          </cell>
          <cell r="F139">
            <v>202517</v>
          </cell>
          <cell r="G139">
            <v>0</v>
          </cell>
          <cell r="H139" t="str">
            <v>-</v>
          </cell>
          <cell r="I139">
            <v>0</v>
          </cell>
          <cell r="J139" t="str">
            <v>-</v>
          </cell>
          <cell r="K139">
            <v>0</v>
          </cell>
          <cell r="L139" t="str">
            <v>-</v>
          </cell>
          <cell r="M139">
            <v>0</v>
          </cell>
          <cell r="N139" t="str">
            <v>-</v>
          </cell>
          <cell r="O139">
            <v>0</v>
          </cell>
          <cell r="P139" t="str">
            <v>-</v>
          </cell>
          <cell r="Q139">
            <v>0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0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0</v>
          </cell>
          <cell r="AH139" t="str">
            <v>-</v>
          </cell>
          <cell r="AI139" t="str">
            <v>-</v>
          </cell>
          <cell r="AJ139" t="str">
            <v>-</v>
          </cell>
          <cell r="AK139">
            <v>0</v>
          </cell>
          <cell r="AL139" t="str">
            <v>-</v>
          </cell>
          <cell r="AM139">
            <v>0</v>
          </cell>
          <cell r="AN139" t="str">
            <v>-</v>
          </cell>
          <cell r="AO139">
            <v>0</v>
          </cell>
          <cell r="AP139" t="str">
            <v>-</v>
          </cell>
          <cell r="AQ139">
            <v>0</v>
          </cell>
          <cell r="AR139" t="str">
            <v>-</v>
          </cell>
          <cell r="AS139">
            <v>0</v>
          </cell>
          <cell r="AT139" t="str">
            <v>-</v>
          </cell>
          <cell r="AU139">
            <v>0</v>
          </cell>
          <cell r="AV139" t="str">
            <v>-</v>
          </cell>
          <cell r="AW139">
            <v>0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0</v>
          </cell>
          <cell r="BB139" t="str">
            <v>-</v>
          </cell>
          <cell r="BC139">
            <v>0</v>
          </cell>
          <cell r="BD139" t="str">
            <v>-</v>
          </cell>
          <cell r="BE139" t="str">
            <v>-</v>
          </cell>
          <cell r="BF139" t="str">
            <v>-</v>
          </cell>
          <cell r="BG139">
            <v>0</v>
          </cell>
          <cell r="BH139" t="str">
            <v>-</v>
          </cell>
          <cell r="BI139">
            <v>0</v>
          </cell>
          <cell r="BJ139" t="str">
            <v>-</v>
          </cell>
          <cell r="BK139">
            <v>0</v>
          </cell>
          <cell r="BL139" t="str">
            <v>-</v>
          </cell>
          <cell r="BM139">
            <v>0</v>
          </cell>
          <cell r="BN139" t="str">
            <v>-</v>
          </cell>
          <cell r="BO139">
            <v>0</v>
          </cell>
          <cell r="BP139" t="str">
            <v>-</v>
          </cell>
          <cell r="BQ139">
            <v>0</v>
          </cell>
          <cell r="BR139" t="str">
            <v>-</v>
          </cell>
          <cell r="BS139">
            <v>0</v>
          </cell>
          <cell r="BT139" t="str">
            <v>-</v>
          </cell>
          <cell r="BU139">
            <v>0</v>
          </cell>
          <cell r="BV139" t="str">
            <v>-</v>
          </cell>
          <cell r="BW139">
            <v>0</v>
          </cell>
          <cell r="BX139" t="str">
            <v>-</v>
          </cell>
          <cell r="BY139">
            <v>0</v>
          </cell>
          <cell r="BZ139" t="str">
            <v>-</v>
          </cell>
          <cell r="CA139">
            <v>0</v>
          </cell>
          <cell r="CB139" t="str">
            <v>-</v>
          </cell>
          <cell r="CC139">
            <v>0</v>
          </cell>
          <cell r="CD139" t="str">
            <v>-</v>
          </cell>
          <cell r="CE139">
            <v>0</v>
          </cell>
          <cell r="CF139" t="str">
            <v>-</v>
          </cell>
          <cell r="CG139">
            <v>0</v>
          </cell>
          <cell r="CH139" t="str">
            <v>-</v>
          </cell>
          <cell r="CI139">
            <v>0</v>
          </cell>
          <cell r="CJ139" t="str">
            <v>-</v>
          </cell>
          <cell r="CK139">
            <v>0</v>
          </cell>
          <cell r="CL139" t="str">
            <v>-</v>
          </cell>
          <cell r="CM139">
            <v>0</v>
          </cell>
          <cell r="CN139" t="str">
            <v>-</v>
          </cell>
          <cell r="CO139">
            <v>0</v>
          </cell>
          <cell r="CP139" t="str">
            <v>-</v>
          </cell>
          <cell r="CQ139">
            <v>0</v>
          </cell>
          <cell r="CR139" t="str">
            <v>-</v>
          </cell>
          <cell r="CS139">
            <v>0</v>
          </cell>
          <cell r="CT139" t="str">
            <v>-</v>
          </cell>
          <cell r="CU139">
            <v>0</v>
          </cell>
          <cell r="CV139" t="str">
            <v>-</v>
          </cell>
          <cell r="CW139">
            <v>0</v>
          </cell>
          <cell r="CX139" t="str">
            <v>-</v>
          </cell>
          <cell r="CY139">
            <v>0</v>
          </cell>
          <cell r="CZ139" t="str">
            <v>-</v>
          </cell>
          <cell r="DA139">
            <v>0</v>
          </cell>
          <cell r="DB139" t="str">
            <v>-</v>
          </cell>
          <cell r="DC139">
            <v>0</v>
          </cell>
          <cell r="DD139" t="str">
            <v>-</v>
          </cell>
          <cell r="DE139">
            <v>0</v>
          </cell>
          <cell r="DF139" t="str">
            <v>-</v>
          </cell>
          <cell r="DG139">
            <v>0</v>
          </cell>
          <cell r="DH139" t="str">
            <v>-</v>
          </cell>
          <cell r="DI139">
            <v>0</v>
          </cell>
          <cell r="DJ139" t="str">
            <v>-</v>
          </cell>
          <cell r="DK139">
            <v>0</v>
          </cell>
          <cell r="DL139" t="str">
            <v>-</v>
          </cell>
          <cell r="DM139">
            <v>0</v>
          </cell>
          <cell r="DN139" t="str">
            <v>-</v>
          </cell>
          <cell r="DO139">
            <v>0</v>
          </cell>
          <cell r="DP139" t="str">
            <v>-</v>
          </cell>
          <cell r="DQ139">
            <v>0</v>
          </cell>
          <cell r="DR139" t="str">
            <v>-</v>
          </cell>
          <cell r="DS139">
            <v>0</v>
          </cell>
          <cell r="DT139" t="str">
            <v>-</v>
          </cell>
          <cell r="DU139">
            <v>0</v>
          </cell>
          <cell r="DV139" t="str">
            <v>-</v>
          </cell>
          <cell r="DW139">
            <v>0</v>
          </cell>
          <cell r="DX139" t="str">
            <v>-</v>
          </cell>
          <cell r="DY139">
            <v>0</v>
          </cell>
          <cell r="DZ139" t="str">
            <v>-</v>
          </cell>
          <cell r="EA139">
            <v>0</v>
          </cell>
          <cell r="EB139" t="str">
            <v>-</v>
          </cell>
          <cell r="EC139">
            <v>0</v>
          </cell>
          <cell r="ED139" t="str">
            <v>-</v>
          </cell>
          <cell r="EE139">
            <v>0</v>
          </cell>
          <cell r="EF139" t="str">
            <v>-</v>
          </cell>
          <cell r="EG139">
            <v>0</v>
          </cell>
        </row>
        <row r="140">
          <cell r="C140">
            <v>700000422</v>
          </cell>
          <cell r="D140" t="str">
            <v>SECTOR SINTONÍA YULIETH</v>
          </cell>
          <cell r="E140">
            <v>2025</v>
          </cell>
          <cell r="F140">
            <v>202517</v>
          </cell>
          <cell r="G140">
            <v>1457</v>
          </cell>
          <cell r="H140">
            <v>1582</v>
          </cell>
          <cell r="I140">
            <v>527</v>
          </cell>
          <cell r="J140" t="str">
            <v>-</v>
          </cell>
          <cell r="K140">
            <v>-81</v>
          </cell>
          <cell r="L140">
            <v>7</v>
          </cell>
          <cell r="M140">
            <v>472</v>
          </cell>
          <cell r="N140">
            <v>922</v>
          </cell>
          <cell r="O140">
            <v>0</v>
          </cell>
          <cell r="P140" t="str">
            <v>-</v>
          </cell>
          <cell r="Q140">
            <v>0</v>
          </cell>
          <cell r="R140" t="str">
            <v>-</v>
          </cell>
          <cell r="S140">
            <v>1</v>
          </cell>
          <cell r="T140" t="str">
            <v>-</v>
          </cell>
          <cell r="U140">
            <v>471</v>
          </cell>
          <cell r="V140" t="str">
            <v>-</v>
          </cell>
          <cell r="W140">
            <v>1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387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215</v>
          </cell>
          <cell r="AH140" t="str">
            <v>-</v>
          </cell>
          <cell r="AI140" t="str">
            <v>-</v>
          </cell>
          <cell r="AJ140" t="str">
            <v>-</v>
          </cell>
          <cell r="AK140">
            <v>84</v>
          </cell>
          <cell r="AL140" t="str">
            <v>-</v>
          </cell>
          <cell r="AM140">
            <v>32.395332875772134</v>
          </cell>
          <cell r="AN140">
            <v>59.6</v>
          </cell>
          <cell r="AO140">
            <v>131</v>
          </cell>
          <cell r="AP140" t="str">
            <v>-</v>
          </cell>
          <cell r="AQ140">
            <v>178</v>
          </cell>
          <cell r="AR140" t="str">
            <v>-</v>
          </cell>
          <cell r="AS140">
            <v>0</v>
          </cell>
          <cell r="AT140" t="str">
            <v>-</v>
          </cell>
          <cell r="AU140">
            <v>70</v>
          </cell>
          <cell r="AV140" t="str">
            <v>-</v>
          </cell>
          <cell r="AW140">
            <v>8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437</v>
          </cell>
          <cell r="BB140">
            <v>792</v>
          </cell>
          <cell r="BC140">
            <v>29.993136582017843</v>
          </cell>
          <cell r="BD140">
            <v>51.2</v>
          </cell>
          <cell r="BE140" t="str">
            <v>-</v>
          </cell>
          <cell r="BF140" t="str">
            <v>-</v>
          </cell>
          <cell r="BG140">
            <v>447817.5</v>
          </cell>
          <cell r="BH140">
            <v>419692</v>
          </cell>
          <cell r="BI140">
            <v>211369858</v>
          </cell>
          <cell r="BJ140">
            <v>386956304</v>
          </cell>
          <cell r="BK140">
            <v>211162168</v>
          </cell>
          <cell r="BL140" t="str">
            <v>-</v>
          </cell>
          <cell r="BM140">
            <v>207690</v>
          </cell>
          <cell r="BN140" t="str">
            <v>-</v>
          </cell>
          <cell r="BO140">
            <v>156420840</v>
          </cell>
          <cell r="BP140" t="str">
            <v>-</v>
          </cell>
          <cell r="BQ140">
            <v>207690</v>
          </cell>
          <cell r="BR140" t="str">
            <v>-</v>
          </cell>
          <cell r="BS140">
            <v>424</v>
          </cell>
          <cell r="BT140" t="str">
            <v>-</v>
          </cell>
          <cell r="BU140">
            <v>156213150</v>
          </cell>
          <cell r="BV140" t="str">
            <v>-</v>
          </cell>
          <cell r="BW140">
            <v>334</v>
          </cell>
          <cell r="BX140" t="str">
            <v>-</v>
          </cell>
          <cell r="BY140">
            <v>544</v>
          </cell>
          <cell r="BZ140" t="str">
            <v>-</v>
          </cell>
          <cell r="CA140">
            <v>47859964</v>
          </cell>
          <cell r="CB140" t="str">
            <v>-</v>
          </cell>
          <cell r="CC140">
            <v>615</v>
          </cell>
          <cell r="CD140" t="str">
            <v>-</v>
          </cell>
          <cell r="CE140">
            <v>449</v>
          </cell>
          <cell r="CF140" t="str">
            <v>-</v>
          </cell>
          <cell r="CG140">
            <v>0</v>
          </cell>
          <cell r="CH140" t="str">
            <v>-</v>
          </cell>
          <cell r="CI140">
            <v>108</v>
          </cell>
          <cell r="CJ140" t="str">
            <v>-</v>
          </cell>
          <cell r="CK140">
            <v>12</v>
          </cell>
          <cell r="CL140" t="str">
            <v>-</v>
          </cell>
          <cell r="CM140">
            <v>7089054</v>
          </cell>
          <cell r="CN140" t="str">
            <v>-</v>
          </cell>
          <cell r="CO140">
            <v>54949018</v>
          </cell>
          <cell r="CP140" t="str">
            <v>-</v>
          </cell>
          <cell r="CQ140">
            <v>0</v>
          </cell>
          <cell r="CR140" t="str">
            <v>-</v>
          </cell>
          <cell r="CS140">
            <v>-50</v>
          </cell>
          <cell r="CT140" t="str">
            <v>-</v>
          </cell>
          <cell r="CU140">
            <v>529</v>
          </cell>
          <cell r="CV140">
            <v>299</v>
          </cell>
          <cell r="CW140">
            <v>246</v>
          </cell>
          <cell r="CX140">
            <v>199</v>
          </cell>
          <cell r="CY140">
            <v>211</v>
          </cell>
          <cell r="CZ140">
            <v>134</v>
          </cell>
          <cell r="DA140">
            <v>106</v>
          </cell>
          <cell r="DB140">
            <v>84</v>
          </cell>
          <cell r="DC140">
            <v>96</v>
          </cell>
          <cell r="DD140">
            <v>83</v>
          </cell>
          <cell r="DE140">
            <v>69</v>
          </cell>
          <cell r="DF140">
            <v>65</v>
          </cell>
          <cell r="DG140">
            <v>271</v>
          </cell>
          <cell r="DH140">
            <v>232</v>
          </cell>
          <cell r="DI140">
            <v>16</v>
          </cell>
          <cell r="DJ140" t="str">
            <v>-</v>
          </cell>
          <cell r="DK140">
            <v>414</v>
          </cell>
          <cell r="DL140" t="str">
            <v>-</v>
          </cell>
          <cell r="DM140">
            <v>516</v>
          </cell>
          <cell r="DN140" t="str">
            <v>-</v>
          </cell>
          <cell r="DO140">
            <v>411</v>
          </cell>
          <cell r="DP140" t="str">
            <v>-</v>
          </cell>
          <cell r="DQ140">
            <v>0</v>
          </cell>
          <cell r="DR140" t="str">
            <v>-</v>
          </cell>
          <cell r="DS140">
            <v>104</v>
          </cell>
          <cell r="DT140" t="str">
            <v>-</v>
          </cell>
          <cell r="DU140">
            <v>12</v>
          </cell>
          <cell r="DV140" t="str">
            <v>-</v>
          </cell>
          <cell r="DW140">
            <v>0</v>
          </cell>
          <cell r="DX140" t="str">
            <v>-</v>
          </cell>
          <cell r="DY140">
            <v>19</v>
          </cell>
          <cell r="DZ140">
            <v>75</v>
          </cell>
          <cell r="EA140">
            <v>32</v>
          </cell>
          <cell r="EB140" t="str">
            <v>-</v>
          </cell>
          <cell r="EC140">
            <v>42.666666666666671</v>
          </cell>
          <cell r="ED140" t="str">
            <v>-</v>
          </cell>
          <cell r="EE140">
            <v>3</v>
          </cell>
          <cell r="EF140" t="str">
            <v>-</v>
          </cell>
          <cell r="EG140">
            <v>16</v>
          </cell>
        </row>
        <row r="141">
          <cell r="C141">
            <v>700000423</v>
          </cell>
          <cell r="D141" t="str">
            <v>SECTOR ARMONÍA CLAUDIA</v>
          </cell>
          <cell r="E141">
            <v>2025</v>
          </cell>
          <cell r="F141">
            <v>202517</v>
          </cell>
          <cell r="G141">
            <v>1599</v>
          </cell>
          <cell r="H141">
            <v>1541</v>
          </cell>
          <cell r="I141">
            <v>561</v>
          </cell>
          <cell r="J141" t="str">
            <v>-</v>
          </cell>
          <cell r="K141">
            <v>6</v>
          </cell>
          <cell r="L141">
            <v>8</v>
          </cell>
          <cell r="M141">
            <v>926</v>
          </cell>
          <cell r="N141">
            <v>970</v>
          </cell>
          <cell r="O141">
            <v>0</v>
          </cell>
          <cell r="P141" t="str">
            <v>-</v>
          </cell>
          <cell r="Q141">
            <v>1</v>
          </cell>
          <cell r="R141" t="str">
            <v>-</v>
          </cell>
          <cell r="S141">
            <v>4</v>
          </cell>
          <cell r="T141" t="str">
            <v>-</v>
          </cell>
          <cell r="U141">
            <v>923</v>
          </cell>
          <cell r="V141" t="str">
            <v>-</v>
          </cell>
          <cell r="W141">
            <v>2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686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>
            <v>507</v>
          </cell>
          <cell r="AH141" t="str">
            <v>-</v>
          </cell>
          <cell r="AI141" t="str">
            <v>-</v>
          </cell>
          <cell r="AJ141" t="str">
            <v>-</v>
          </cell>
          <cell r="AK141">
            <v>240</v>
          </cell>
          <cell r="AL141" t="str">
            <v>-</v>
          </cell>
          <cell r="AM141">
            <v>57.911194496560348</v>
          </cell>
          <cell r="AN141">
            <v>60.4</v>
          </cell>
          <cell r="AO141">
            <v>267</v>
          </cell>
          <cell r="AP141" t="str">
            <v>-</v>
          </cell>
          <cell r="AQ141">
            <v>313</v>
          </cell>
          <cell r="AR141" t="str">
            <v>-</v>
          </cell>
          <cell r="AS141">
            <v>0</v>
          </cell>
          <cell r="AT141" t="str">
            <v>-</v>
          </cell>
          <cell r="AU141">
            <v>98</v>
          </cell>
          <cell r="AV141" t="str">
            <v>-</v>
          </cell>
          <cell r="AW141">
            <v>8</v>
          </cell>
          <cell r="AX141" t="str">
            <v>-</v>
          </cell>
          <cell r="AY141" t="str">
            <v>-</v>
          </cell>
          <cell r="AZ141" t="str">
            <v>-</v>
          </cell>
          <cell r="BA141">
            <v>804</v>
          </cell>
          <cell r="BB141">
            <v>863</v>
          </cell>
          <cell r="BC141">
            <v>50.281425891181982</v>
          </cell>
          <cell r="BD141">
            <v>53.7</v>
          </cell>
          <cell r="BE141" t="str">
            <v>-</v>
          </cell>
          <cell r="BF141" t="str">
            <v>-</v>
          </cell>
          <cell r="BG141">
            <v>409493.68</v>
          </cell>
          <cell r="BH141">
            <v>414616</v>
          </cell>
          <cell r="BI141">
            <v>379191151.5</v>
          </cell>
          <cell r="BJ141">
            <v>402177502</v>
          </cell>
          <cell r="BK141">
            <v>378043519</v>
          </cell>
          <cell r="BL141" t="str">
            <v>-</v>
          </cell>
          <cell r="BM141">
            <v>1147632.5</v>
          </cell>
          <cell r="BN141" t="str">
            <v>-</v>
          </cell>
          <cell r="BO141">
            <v>263256133.5</v>
          </cell>
          <cell r="BP141" t="str">
            <v>-</v>
          </cell>
          <cell r="BQ141">
            <v>1147632.5</v>
          </cell>
          <cell r="BR141" t="str">
            <v>-</v>
          </cell>
          <cell r="BS141">
            <v>779</v>
          </cell>
          <cell r="BT141" t="str">
            <v>-</v>
          </cell>
          <cell r="BU141">
            <v>262108501</v>
          </cell>
          <cell r="BV141" t="str">
            <v>-</v>
          </cell>
          <cell r="BW141">
            <v>643</v>
          </cell>
          <cell r="BX141" t="str">
            <v>-</v>
          </cell>
          <cell r="BY141">
            <v>682</v>
          </cell>
          <cell r="BZ141" t="str">
            <v>-</v>
          </cell>
          <cell r="CA141">
            <v>104739279</v>
          </cell>
          <cell r="CB141" t="str">
            <v>-</v>
          </cell>
          <cell r="CC141">
            <v>582</v>
          </cell>
          <cell r="CD141" t="str">
            <v>-</v>
          </cell>
          <cell r="CE141">
            <v>475</v>
          </cell>
          <cell r="CF141" t="str">
            <v>-</v>
          </cell>
          <cell r="CG141">
            <v>0</v>
          </cell>
          <cell r="CH141" t="str">
            <v>-</v>
          </cell>
          <cell r="CI141">
            <v>111</v>
          </cell>
          <cell r="CJ141" t="str">
            <v>-</v>
          </cell>
          <cell r="CK141">
            <v>9</v>
          </cell>
          <cell r="CL141" t="str">
            <v>-</v>
          </cell>
          <cell r="CM141">
            <v>11195739</v>
          </cell>
          <cell r="CN141" t="str">
            <v>-</v>
          </cell>
          <cell r="CO141">
            <v>115935018</v>
          </cell>
          <cell r="CP141" t="str">
            <v>-</v>
          </cell>
          <cell r="CQ141">
            <v>0</v>
          </cell>
          <cell r="CR141" t="str">
            <v>-</v>
          </cell>
          <cell r="CS141">
            <v>3</v>
          </cell>
          <cell r="CT141" t="str">
            <v>-</v>
          </cell>
          <cell r="CU141">
            <v>310</v>
          </cell>
          <cell r="CV141">
            <v>242</v>
          </cell>
          <cell r="CW141">
            <v>226</v>
          </cell>
          <cell r="CX141">
            <v>221</v>
          </cell>
          <cell r="CY141">
            <v>137</v>
          </cell>
          <cell r="CZ141">
            <v>156</v>
          </cell>
          <cell r="DA141">
            <v>89</v>
          </cell>
          <cell r="DB141">
            <v>96</v>
          </cell>
          <cell r="DC141">
            <v>106</v>
          </cell>
          <cell r="DD141">
            <v>114</v>
          </cell>
          <cell r="DE141">
            <v>65</v>
          </cell>
          <cell r="DF141">
            <v>63</v>
          </cell>
          <cell r="DG141">
            <v>260</v>
          </cell>
          <cell r="DH141">
            <v>273</v>
          </cell>
          <cell r="DI141">
            <v>66</v>
          </cell>
          <cell r="DJ141" t="str">
            <v>-</v>
          </cell>
          <cell r="DK141">
            <v>520</v>
          </cell>
          <cell r="DL141" t="str">
            <v>-</v>
          </cell>
          <cell r="DM141">
            <v>518</v>
          </cell>
          <cell r="DN141" t="str">
            <v>-</v>
          </cell>
          <cell r="DO141">
            <v>444</v>
          </cell>
          <cell r="DP141" t="str">
            <v>-</v>
          </cell>
          <cell r="DQ141">
            <v>0</v>
          </cell>
          <cell r="DR141" t="str">
            <v>-</v>
          </cell>
          <cell r="DS141">
            <v>108</v>
          </cell>
          <cell r="DT141" t="str">
            <v>-</v>
          </cell>
          <cell r="DU141">
            <v>9</v>
          </cell>
          <cell r="DV141" t="str">
            <v>-</v>
          </cell>
          <cell r="DW141">
            <v>0</v>
          </cell>
          <cell r="DX141" t="str">
            <v>-</v>
          </cell>
          <cell r="DY141">
            <v>70</v>
          </cell>
          <cell r="DZ141">
            <v>66</v>
          </cell>
          <cell r="EA141">
            <v>27</v>
          </cell>
          <cell r="EB141" t="str">
            <v>-</v>
          </cell>
          <cell r="EC141">
            <v>33.333333333333329</v>
          </cell>
          <cell r="ED141" t="str">
            <v>-</v>
          </cell>
          <cell r="EE141">
            <v>4</v>
          </cell>
          <cell r="EF141" t="str">
            <v>-</v>
          </cell>
          <cell r="EG141">
            <v>52</v>
          </cell>
        </row>
        <row r="142">
          <cell r="C142">
            <v>700000425</v>
          </cell>
          <cell r="D142" t="str">
            <v>SECTOR CURUBA</v>
          </cell>
          <cell r="E142">
            <v>2025</v>
          </cell>
          <cell r="F142">
            <v>202517</v>
          </cell>
          <cell r="G142">
            <v>0</v>
          </cell>
          <cell r="H142" t="str">
            <v>-</v>
          </cell>
          <cell r="I142">
            <v>0</v>
          </cell>
          <cell r="J142" t="str">
            <v>-</v>
          </cell>
          <cell r="K142">
            <v>0</v>
          </cell>
          <cell r="L142" t="str">
            <v>-</v>
          </cell>
          <cell r="M142">
            <v>0</v>
          </cell>
          <cell r="N142" t="str">
            <v>-</v>
          </cell>
          <cell r="O142">
            <v>0</v>
          </cell>
          <cell r="P142" t="str">
            <v>-</v>
          </cell>
          <cell r="Q142">
            <v>0</v>
          </cell>
          <cell r="R142" t="str">
            <v>-</v>
          </cell>
          <cell r="S142">
            <v>0</v>
          </cell>
          <cell r="T142" t="str">
            <v>-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0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0</v>
          </cell>
          <cell r="AH142" t="str">
            <v>-</v>
          </cell>
          <cell r="AI142" t="str">
            <v>-</v>
          </cell>
          <cell r="AJ142" t="str">
            <v>-</v>
          </cell>
          <cell r="AK142">
            <v>0</v>
          </cell>
          <cell r="AL142" t="str">
            <v>-</v>
          </cell>
          <cell r="AM142">
            <v>0</v>
          </cell>
          <cell r="AN142" t="str">
            <v>-</v>
          </cell>
          <cell r="AO142">
            <v>0</v>
          </cell>
          <cell r="AP142" t="str">
            <v>-</v>
          </cell>
          <cell r="AQ142">
            <v>0</v>
          </cell>
          <cell r="AR142" t="str">
            <v>-</v>
          </cell>
          <cell r="AS142">
            <v>0</v>
          </cell>
          <cell r="AT142" t="str">
            <v>-</v>
          </cell>
          <cell r="AU142">
            <v>0</v>
          </cell>
          <cell r="AV142" t="str">
            <v>-</v>
          </cell>
          <cell r="AW142">
            <v>0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0</v>
          </cell>
          <cell r="BB142" t="str">
            <v>-</v>
          </cell>
          <cell r="BC142">
            <v>0</v>
          </cell>
          <cell r="BD142" t="str">
            <v>-</v>
          </cell>
          <cell r="BE142" t="str">
            <v>-</v>
          </cell>
          <cell r="BF142" t="str">
            <v>-</v>
          </cell>
          <cell r="BG142">
            <v>0</v>
          </cell>
          <cell r="BH142" t="str">
            <v>-</v>
          </cell>
          <cell r="BI142">
            <v>0</v>
          </cell>
          <cell r="BJ142" t="str">
            <v>-</v>
          </cell>
          <cell r="BK142">
            <v>0</v>
          </cell>
          <cell r="BL142" t="str">
            <v>-</v>
          </cell>
          <cell r="BM142">
            <v>0</v>
          </cell>
          <cell r="BN142" t="str">
            <v>-</v>
          </cell>
          <cell r="BO142">
            <v>0</v>
          </cell>
          <cell r="BP142" t="str">
            <v>-</v>
          </cell>
          <cell r="BQ142">
            <v>0</v>
          </cell>
          <cell r="BR142" t="str">
            <v>-</v>
          </cell>
          <cell r="BS142">
            <v>0</v>
          </cell>
          <cell r="BT142" t="str">
            <v>-</v>
          </cell>
          <cell r="BU142">
            <v>0</v>
          </cell>
          <cell r="BV142" t="str">
            <v>-</v>
          </cell>
          <cell r="BW142">
            <v>0</v>
          </cell>
          <cell r="BX142" t="str">
            <v>-</v>
          </cell>
          <cell r="BY142">
            <v>0</v>
          </cell>
          <cell r="BZ142" t="str">
            <v>-</v>
          </cell>
          <cell r="CA142">
            <v>0</v>
          </cell>
          <cell r="CB142" t="str">
            <v>-</v>
          </cell>
          <cell r="CC142">
            <v>0</v>
          </cell>
          <cell r="CD142" t="str">
            <v>-</v>
          </cell>
          <cell r="CE142">
            <v>0</v>
          </cell>
          <cell r="CF142" t="str">
            <v>-</v>
          </cell>
          <cell r="CG142">
            <v>0</v>
          </cell>
          <cell r="CH142" t="str">
            <v>-</v>
          </cell>
          <cell r="CI142">
            <v>0</v>
          </cell>
          <cell r="CJ142" t="str">
            <v>-</v>
          </cell>
          <cell r="CK142">
            <v>0</v>
          </cell>
          <cell r="CL142" t="str">
            <v>-</v>
          </cell>
          <cell r="CM142">
            <v>0</v>
          </cell>
          <cell r="CN142" t="str">
            <v>-</v>
          </cell>
          <cell r="CO142">
            <v>0</v>
          </cell>
          <cell r="CP142" t="str">
            <v>-</v>
          </cell>
          <cell r="CQ142">
            <v>0</v>
          </cell>
          <cell r="CR142" t="str">
            <v>-</v>
          </cell>
          <cell r="CS142">
            <v>0</v>
          </cell>
          <cell r="CT142" t="str">
            <v>-</v>
          </cell>
          <cell r="CU142">
            <v>0</v>
          </cell>
          <cell r="CV142" t="str">
            <v>-</v>
          </cell>
          <cell r="CW142">
            <v>0</v>
          </cell>
          <cell r="CX142" t="str">
            <v>-</v>
          </cell>
          <cell r="CY142">
            <v>0</v>
          </cell>
          <cell r="CZ142" t="str">
            <v>-</v>
          </cell>
          <cell r="DA142">
            <v>0</v>
          </cell>
          <cell r="DB142" t="str">
            <v>-</v>
          </cell>
          <cell r="DC142">
            <v>0</v>
          </cell>
          <cell r="DD142" t="str">
            <v>-</v>
          </cell>
          <cell r="DE142">
            <v>0</v>
          </cell>
          <cell r="DF142" t="str">
            <v>-</v>
          </cell>
          <cell r="DG142">
            <v>0</v>
          </cell>
          <cell r="DH142" t="str">
            <v>-</v>
          </cell>
          <cell r="DI142">
            <v>0</v>
          </cell>
          <cell r="DJ142" t="str">
            <v>-</v>
          </cell>
          <cell r="DK142">
            <v>0</v>
          </cell>
          <cell r="DL142" t="str">
            <v>-</v>
          </cell>
          <cell r="DM142">
            <v>0</v>
          </cell>
          <cell r="DN142" t="str">
            <v>-</v>
          </cell>
          <cell r="DO142">
            <v>0</v>
          </cell>
          <cell r="DP142" t="str">
            <v>-</v>
          </cell>
          <cell r="DQ142">
            <v>0</v>
          </cell>
          <cell r="DR142" t="str">
            <v>-</v>
          </cell>
          <cell r="DS142">
            <v>0</v>
          </cell>
          <cell r="DT142" t="str">
            <v>-</v>
          </cell>
          <cell r="DU142">
            <v>0</v>
          </cell>
          <cell r="DV142" t="str">
            <v>-</v>
          </cell>
          <cell r="DW142">
            <v>0</v>
          </cell>
          <cell r="DX142" t="str">
            <v>-</v>
          </cell>
          <cell r="DY142">
            <v>0</v>
          </cell>
          <cell r="DZ142" t="str">
            <v>-</v>
          </cell>
          <cell r="EA142">
            <v>0</v>
          </cell>
          <cell r="EB142" t="str">
            <v>-</v>
          </cell>
          <cell r="EC142">
            <v>0</v>
          </cell>
          <cell r="ED142" t="str">
            <v>-</v>
          </cell>
          <cell r="EE142">
            <v>0</v>
          </cell>
          <cell r="EF142" t="str">
            <v>-</v>
          </cell>
          <cell r="EG142">
            <v>0</v>
          </cell>
        </row>
        <row r="143">
          <cell r="C143">
            <v>700000427</v>
          </cell>
          <cell r="D143" t="str">
            <v>SECTOR GROSELLA CLAUDIA</v>
          </cell>
          <cell r="E143">
            <v>2025</v>
          </cell>
          <cell r="F143">
            <v>202517</v>
          </cell>
          <cell r="G143">
            <v>0</v>
          </cell>
          <cell r="H143" t="str">
            <v>-</v>
          </cell>
          <cell r="I143">
            <v>0</v>
          </cell>
          <cell r="J143" t="str">
            <v>-</v>
          </cell>
          <cell r="K143">
            <v>0</v>
          </cell>
          <cell r="L143" t="str">
            <v>-</v>
          </cell>
          <cell r="M143">
            <v>0</v>
          </cell>
          <cell r="N143" t="str">
            <v>-</v>
          </cell>
          <cell r="O143">
            <v>0</v>
          </cell>
          <cell r="P143" t="str">
            <v>-</v>
          </cell>
          <cell r="Q143">
            <v>0</v>
          </cell>
          <cell r="R143" t="str">
            <v>-</v>
          </cell>
          <cell r="S143">
            <v>0</v>
          </cell>
          <cell r="T143" t="str">
            <v>-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0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>
            <v>0</v>
          </cell>
          <cell r="AH143" t="str">
            <v>-</v>
          </cell>
          <cell r="AI143" t="str">
            <v>-</v>
          </cell>
          <cell r="AJ143" t="str">
            <v>-</v>
          </cell>
          <cell r="AK143">
            <v>0</v>
          </cell>
          <cell r="AL143" t="str">
            <v>-</v>
          </cell>
          <cell r="AM143">
            <v>0</v>
          </cell>
          <cell r="AN143" t="str">
            <v>-</v>
          </cell>
          <cell r="AO143">
            <v>0</v>
          </cell>
          <cell r="AP143" t="str">
            <v>-</v>
          </cell>
          <cell r="AQ143">
            <v>0</v>
          </cell>
          <cell r="AR143" t="str">
            <v>-</v>
          </cell>
          <cell r="AS143">
            <v>0</v>
          </cell>
          <cell r="AT143" t="str">
            <v>-</v>
          </cell>
          <cell r="AU143">
            <v>0</v>
          </cell>
          <cell r="AV143" t="str">
            <v>-</v>
          </cell>
          <cell r="AW143">
            <v>0</v>
          </cell>
          <cell r="AX143" t="str">
            <v>-</v>
          </cell>
          <cell r="AY143" t="str">
            <v>-</v>
          </cell>
          <cell r="AZ143" t="str">
            <v>-</v>
          </cell>
          <cell r="BA143">
            <v>0</v>
          </cell>
          <cell r="BB143" t="str">
            <v>-</v>
          </cell>
          <cell r="BC143">
            <v>0</v>
          </cell>
          <cell r="BD143" t="str">
            <v>-</v>
          </cell>
          <cell r="BE143" t="str">
            <v>-</v>
          </cell>
          <cell r="BF143" t="str">
            <v>-</v>
          </cell>
          <cell r="BG143">
            <v>0</v>
          </cell>
          <cell r="BH143" t="str">
            <v>-</v>
          </cell>
          <cell r="BI143">
            <v>0</v>
          </cell>
          <cell r="BJ143" t="str">
            <v>-</v>
          </cell>
          <cell r="BK143">
            <v>0</v>
          </cell>
          <cell r="BL143" t="str">
            <v>-</v>
          </cell>
          <cell r="BM143">
            <v>0</v>
          </cell>
          <cell r="BN143" t="str">
            <v>-</v>
          </cell>
          <cell r="BO143">
            <v>0</v>
          </cell>
          <cell r="BP143" t="str">
            <v>-</v>
          </cell>
          <cell r="BQ143">
            <v>0</v>
          </cell>
          <cell r="BR143" t="str">
            <v>-</v>
          </cell>
          <cell r="BS143">
            <v>0</v>
          </cell>
          <cell r="BT143" t="str">
            <v>-</v>
          </cell>
          <cell r="BU143">
            <v>0</v>
          </cell>
          <cell r="BV143" t="str">
            <v>-</v>
          </cell>
          <cell r="BW143">
            <v>0</v>
          </cell>
          <cell r="BX143" t="str">
            <v>-</v>
          </cell>
          <cell r="BY143">
            <v>0</v>
          </cell>
          <cell r="BZ143" t="str">
            <v>-</v>
          </cell>
          <cell r="CA143">
            <v>0</v>
          </cell>
          <cell r="CB143" t="str">
            <v>-</v>
          </cell>
          <cell r="CC143">
            <v>0</v>
          </cell>
          <cell r="CD143" t="str">
            <v>-</v>
          </cell>
          <cell r="CE143">
            <v>0</v>
          </cell>
          <cell r="CF143" t="str">
            <v>-</v>
          </cell>
          <cell r="CG143">
            <v>0</v>
          </cell>
          <cell r="CH143" t="str">
            <v>-</v>
          </cell>
          <cell r="CI143">
            <v>0</v>
          </cell>
          <cell r="CJ143" t="str">
            <v>-</v>
          </cell>
          <cell r="CK143">
            <v>0</v>
          </cell>
          <cell r="CL143" t="str">
            <v>-</v>
          </cell>
          <cell r="CM143">
            <v>0</v>
          </cell>
          <cell r="CN143" t="str">
            <v>-</v>
          </cell>
          <cell r="CO143">
            <v>0</v>
          </cell>
          <cell r="CP143" t="str">
            <v>-</v>
          </cell>
          <cell r="CQ143">
            <v>0</v>
          </cell>
          <cell r="CR143" t="str">
            <v>-</v>
          </cell>
          <cell r="CS143">
            <v>0</v>
          </cell>
          <cell r="CT143" t="str">
            <v>-</v>
          </cell>
          <cell r="CU143">
            <v>0</v>
          </cell>
          <cell r="CV143" t="str">
            <v>-</v>
          </cell>
          <cell r="CW143">
            <v>0</v>
          </cell>
          <cell r="CX143" t="str">
            <v>-</v>
          </cell>
          <cell r="CY143">
            <v>0</v>
          </cell>
          <cell r="CZ143" t="str">
            <v>-</v>
          </cell>
          <cell r="DA143">
            <v>0</v>
          </cell>
          <cell r="DB143" t="str">
            <v>-</v>
          </cell>
          <cell r="DC143">
            <v>0</v>
          </cell>
          <cell r="DD143" t="str">
            <v>-</v>
          </cell>
          <cell r="DE143">
            <v>0</v>
          </cell>
          <cell r="DF143" t="str">
            <v>-</v>
          </cell>
          <cell r="DG143">
            <v>0</v>
          </cell>
          <cell r="DH143" t="str">
            <v>-</v>
          </cell>
          <cell r="DI143">
            <v>0</v>
          </cell>
          <cell r="DJ143" t="str">
            <v>-</v>
          </cell>
          <cell r="DK143">
            <v>0</v>
          </cell>
          <cell r="DL143" t="str">
            <v>-</v>
          </cell>
          <cell r="DM143">
            <v>0</v>
          </cell>
          <cell r="DN143" t="str">
            <v>-</v>
          </cell>
          <cell r="DO143">
            <v>0</v>
          </cell>
          <cell r="DP143" t="str">
            <v>-</v>
          </cell>
          <cell r="DQ143">
            <v>0</v>
          </cell>
          <cell r="DR143" t="str">
            <v>-</v>
          </cell>
          <cell r="DS143">
            <v>0</v>
          </cell>
          <cell r="DT143" t="str">
            <v>-</v>
          </cell>
          <cell r="DU143">
            <v>0</v>
          </cell>
          <cell r="DV143" t="str">
            <v>-</v>
          </cell>
          <cell r="DW143">
            <v>0</v>
          </cell>
          <cell r="DX143" t="str">
            <v>-</v>
          </cell>
          <cell r="DY143">
            <v>0</v>
          </cell>
          <cell r="DZ143" t="str">
            <v>-</v>
          </cell>
          <cell r="EA143">
            <v>0</v>
          </cell>
          <cell r="EB143" t="str">
            <v>-</v>
          </cell>
          <cell r="EC143">
            <v>0</v>
          </cell>
          <cell r="ED143" t="str">
            <v>-</v>
          </cell>
          <cell r="EE143">
            <v>0</v>
          </cell>
          <cell r="EF143" t="str">
            <v>-</v>
          </cell>
          <cell r="EG143">
            <v>0</v>
          </cell>
        </row>
        <row r="144">
          <cell r="C144">
            <v>700000428</v>
          </cell>
          <cell r="D144" t="str">
            <v>SECTOR GALERÍA YURIETH</v>
          </cell>
          <cell r="E144">
            <v>2025</v>
          </cell>
          <cell r="F144">
            <v>202517</v>
          </cell>
          <cell r="G144">
            <v>1512</v>
          </cell>
          <cell r="H144">
            <v>1544</v>
          </cell>
          <cell r="I144">
            <v>532</v>
          </cell>
          <cell r="J144" t="str">
            <v>-</v>
          </cell>
          <cell r="K144">
            <v>-10</v>
          </cell>
          <cell r="L144">
            <v>7</v>
          </cell>
          <cell r="M144">
            <v>918</v>
          </cell>
          <cell r="N144">
            <v>943</v>
          </cell>
          <cell r="O144">
            <v>0</v>
          </cell>
          <cell r="P144" t="str">
            <v>-</v>
          </cell>
          <cell r="Q144">
            <v>0</v>
          </cell>
          <cell r="R144" t="str">
            <v>-</v>
          </cell>
          <cell r="S144">
            <v>0</v>
          </cell>
          <cell r="T144" t="str">
            <v>-</v>
          </cell>
          <cell r="U144">
            <v>918</v>
          </cell>
          <cell r="V144" t="str">
            <v>-</v>
          </cell>
          <cell r="W144">
            <v>0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719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519</v>
          </cell>
          <cell r="AH144" t="str">
            <v>-</v>
          </cell>
          <cell r="AI144" t="str">
            <v>-</v>
          </cell>
          <cell r="AJ144" t="str">
            <v>-</v>
          </cell>
          <cell r="AK144">
            <v>199</v>
          </cell>
          <cell r="AL144" t="str">
            <v>-</v>
          </cell>
          <cell r="AM144">
            <v>60.714285714285708</v>
          </cell>
          <cell r="AN144">
            <v>61.6</v>
          </cell>
          <cell r="AO144">
            <v>320</v>
          </cell>
          <cell r="AP144" t="str">
            <v>-</v>
          </cell>
          <cell r="AQ144">
            <v>308</v>
          </cell>
          <cell r="AR144" t="str">
            <v>-</v>
          </cell>
          <cell r="AS144">
            <v>0</v>
          </cell>
          <cell r="AT144" t="str">
            <v>-</v>
          </cell>
          <cell r="AU144">
            <v>88</v>
          </cell>
          <cell r="AV144" t="str">
            <v>-</v>
          </cell>
          <cell r="AW144">
            <v>3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841</v>
          </cell>
          <cell r="BB144">
            <v>841</v>
          </cell>
          <cell r="BC144">
            <v>55.621693121693113</v>
          </cell>
          <cell r="BD144">
            <v>54.9</v>
          </cell>
          <cell r="BE144" t="str">
            <v>-</v>
          </cell>
          <cell r="BF144" t="str">
            <v>-</v>
          </cell>
          <cell r="BG144">
            <v>346469.71</v>
          </cell>
          <cell r="BH144">
            <v>384080</v>
          </cell>
          <cell r="BI144">
            <v>318059197</v>
          </cell>
          <cell r="BJ144">
            <v>362186972</v>
          </cell>
          <cell r="BK144">
            <v>318059197</v>
          </cell>
          <cell r="BL144" t="str">
            <v>-</v>
          </cell>
          <cell r="BM144">
            <v>0</v>
          </cell>
          <cell r="BN144" t="str">
            <v>-</v>
          </cell>
          <cell r="BO144">
            <v>208622358</v>
          </cell>
          <cell r="BP144" t="str">
            <v>-</v>
          </cell>
          <cell r="BQ144">
            <v>0</v>
          </cell>
          <cell r="BR144" t="str">
            <v>-</v>
          </cell>
          <cell r="BS144">
            <v>757</v>
          </cell>
          <cell r="BT144" t="str">
            <v>-</v>
          </cell>
          <cell r="BU144">
            <v>208622358</v>
          </cell>
          <cell r="BV144" t="str">
            <v>-</v>
          </cell>
          <cell r="BW144">
            <v>665</v>
          </cell>
          <cell r="BX144" t="str">
            <v>-</v>
          </cell>
          <cell r="BY144">
            <v>519</v>
          </cell>
          <cell r="BZ144" t="str">
            <v>-</v>
          </cell>
          <cell r="CA144">
            <v>99495166</v>
          </cell>
          <cell r="CB144" t="str">
            <v>-</v>
          </cell>
          <cell r="CC144">
            <v>620</v>
          </cell>
          <cell r="CD144" t="str">
            <v>-</v>
          </cell>
          <cell r="CE144">
            <v>451</v>
          </cell>
          <cell r="CF144" t="str">
            <v>-</v>
          </cell>
          <cell r="CG144">
            <v>0</v>
          </cell>
          <cell r="CH144" t="str">
            <v>-</v>
          </cell>
          <cell r="CI144">
            <v>100</v>
          </cell>
          <cell r="CJ144" t="str">
            <v>-</v>
          </cell>
          <cell r="CK144">
            <v>4</v>
          </cell>
          <cell r="CL144" t="str">
            <v>-</v>
          </cell>
          <cell r="CM144">
            <v>9941673</v>
          </cell>
          <cell r="CN144" t="str">
            <v>-</v>
          </cell>
          <cell r="CO144">
            <v>109436839</v>
          </cell>
          <cell r="CP144" t="str">
            <v>-</v>
          </cell>
          <cell r="CQ144">
            <v>0</v>
          </cell>
          <cell r="CR144" t="str">
            <v>-</v>
          </cell>
          <cell r="CS144">
            <v>7</v>
          </cell>
          <cell r="CT144" t="str">
            <v>-</v>
          </cell>
          <cell r="CU144">
            <v>290</v>
          </cell>
          <cell r="CV144">
            <v>276</v>
          </cell>
          <cell r="CW144">
            <v>187</v>
          </cell>
          <cell r="CX144">
            <v>199</v>
          </cell>
          <cell r="CY144">
            <v>117</v>
          </cell>
          <cell r="CZ144">
            <v>123</v>
          </cell>
          <cell r="DA144">
            <v>69</v>
          </cell>
          <cell r="DB144">
            <v>68</v>
          </cell>
          <cell r="DC144">
            <v>76</v>
          </cell>
          <cell r="DD144">
            <v>76</v>
          </cell>
          <cell r="DE144">
            <v>37</v>
          </cell>
          <cell r="DF144">
            <v>37</v>
          </cell>
          <cell r="DG144">
            <v>182</v>
          </cell>
          <cell r="DH144">
            <v>181</v>
          </cell>
          <cell r="DI144">
            <v>39</v>
          </cell>
          <cell r="DJ144" t="str">
            <v>-</v>
          </cell>
          <cell r="DK144">
            <v>418</v>
          </cell>
          <cell r="DL144" t="str">
            <v>-</v>
          </cell>
          <cell r="DM144">
            <v>562</v>
          </cell>
          <cell r="DN144" t="str">
            <v>-</v>
          </cell>
          <cell r="DO144">
            <v>431</v>
          </cell>
          <cell r="DP144" t="str">
            <v>-</v>
          </cell>
          <cell r="DQ144">
            <v>0</v>
          </cell>
          <cell r="DR144" t="str">
            <v>-</v>
          </cell>
          <cell r="DS144">
            <v>97</v>
          </cell>
          <cell r="DT144" t="str">
            <v>-</v>
          </cell>
          <cell r="DU144">
            <v>4</v>
          </cell>
          <cell r="DV144" t="str">
            <v>-</v>
          </cell>
          <cell r="DW144">
            <v>0</v>
          </cell>
          <cell r="DX144" t="str">
            <v>-</v>
          </cell>
          <cell r="DY144">
            <v>44</v>
          </cell>
          <cell r="DZ144">
            <v>69</v>
          </cell>
          <cell r="EA144">
            <v>33</v>
          </cell>
          <cell r="EB144" t="str">
            <v>-</v>
          </cell>
          <cell r="EC144">
            <v>46.478873239436616</v>
          </cell>
          <cell r="ED144" t="str">
            <v>-</v>
          </cell>
          <cell r="EE144">
            <v>5</v>
          </cell>
          <cell r="EF144" t="str">
            <v>-</v>
          </cell>
          <cell r="EG144">
            <v>32</v>
          </cell>
        </row>
        <row r="145">
          <cell r="C145">
            <v>700000429</v>
          </cell>
          <cell r="D145" t="str">
            <v>SECTOR FRESA ALI</v>
          </cell>
          <cell r="E145">
            <v>2025</v>
          </cell>
          <cell r="F145">
            <v>202517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  <cell r="BC145" t="str">
            <v>-</v>
          </cell>
          <cell r="BD145" t="str">
            <v>-</v>
          </cell>
          <cell r="BE145" t="str">
            <v>-</v>
          </cell>
          <cell r="BF145" t="str">
            <v>-</v>
          </cell>
          <cell r="BG145" t="str">
            <v>-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 t="str">
            <v>-</v>
          </cell>
          <cell r="BO145" t="str">
            <v>-</v>
          </cell>
          <cell r="BP145" t="str">
            <v>-</v>
          </cell>
          <cell r="BQ145" t="str">
            <v>-</v>
          </cell>
          <cell r="BR145" t="str">
            <v>-</v>
          </cell>
          <cell r="BS145" t="str">
            <v>-</v>
          </cell>
          <cell r="BT145" t="str">
            <v>-</v>
          </cell>
          <cell r="BU145" t="str">
            <v>-</v>
          </cell>
          <cell r="BV145" t="str">
            <v>-</v>
          </cell>
          <cell r="BW145" t="str">
            <v>-</v>
          </cell>
          <cell r="BX145" t="str">
            <v>-</v>
          </cell>
          <cell r="BY145" t="str">
            <v>-</v>
          </cell>
          <cell r="BZ145" t="str">
            <v>-</v>
          </cell>
          <cell r="CA145" t="str">
            <v>-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 t="str">
            <v>-</v>
          </cell>
          <cell r="CN145" t="str">
            <v>-</v>
          </cell>
          <cell r="CO145" t="str">
            <v>-</v>
          </cell>
          <cell r="CP145" t="str">
            <v>-</v>
          </cell>
          <cell r="CQ145" t="str">
            <v>-</v>
          </cell>
          <cell r="CR145" t="str">
            <v>-</v>
          </cell>
          <cell r="CS145" t="str">
            <v>-</v>
          </cell>
          <cell r="CT145" t="str">
            <v>-</v>
          </cell>
          <cell r="CU145" t="str">
            <v>-</v>
          </cell>
          <cell r="CV145" t="str">
            <v>-</v>
          </cell>
          <cell r="CW145" t="str">
            <v>-</v>
          </cell>
          <cell r="CX145" t="str">
            <v>-</v>
          </cell>
          <cell r="CY145" t="str">
            <v>-</v>
          </cell>
          <cell r="CZ145" t="str">
            <v>-</v>
          </cell>
          <cell r="DA145" t="str">
            <v>-</v>
          </cell>
          <cell r="DB145" t="str">
            <v>-</v>
          </cell>
          <cell r="DC145" t="str">
            <v>-</v>
          </cell>
          <cell r="DD145" t="str">
            <v>-</v>
          </cell>
          <cell r="DE145" t="str">
            <v>-</v>
          </cell>
          <cell r="DF145" t="str">
            <v>-</v>
          </cell>
          <cell r="DG145" t="str">
            <v>-</v>
          </cell>
          <cell r="DH145" t="str">
            <v>-</v>
          </cell>
          <cell r="DI145" t="str">
            <v>-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 t="str">
            <v>-</v>
          </cell>
          <cell r="DX145" t="str">
            <v>-</v>
          </cell>
          <cell r="DY145" t="str">
            <v>-</v>
          </cell>
          <cell r="DZ145" t="str">
            <v>-</v>
          </cell>
          <cell r="EA145" t="str">
            <v>-</v>
          </cell>
          <cell r="EB145" t="str">
            <v>-</v>
          </cell>
          <cell r="EC145" t="str">
            <v>-</v>
          </cell>
          <cell r="ED145" t="str">
            <v>-</v>
          </cell>
          <cell r="EE145" t="str">
            <v>-</v>
          </cell>
          <cell r="EF145" t="str">
            <v>-</v>
          </cell>
          <cell r="EG145" t="str">
            <v>-</v>
          </cell>
        </row>
        <row r="146">
          <cell r="C146">
            <v>700000435</v>
          </cell>
          <cell r="D146" t="str">
            <v>SECTOR SALVIA VALENTINA</v>
          </cell>
          <cell r="E146">
            <v>2025</v>
          </cell>
          <cell r="F146">
            <v>202517</v>
          </cell>
          <cell r="G146">
            <v>1582</v>
          </cell>
          <cell r="H146">
            <v>1492</v>
          </cell>
          <cell r="I146">
            <v>584</v>
          </cell>
          <cell r="J146" t="str">
            <v>-</v>
          </cell>
          <cell r="K146">
            <v>-13</v>
          </cell>
          <cell r="L146">
            <v>8</v>
          </cell>
          <cell r="M146">
            <v>804</v>
          </cell>
          <cell r="N146">
            <v>970</v>
          </cell>
          <cell r="O146">
            <v>0</v>
          </cell>
          <cell r="P146" t="str">
            <v>-</v>
          </cell>
          <cell r="Q146">
            <v>0</v>
          </cell>
          <cell r="R146" t="str">
            <v>-</v>
          </cell>
          <cell r="S146">
            <v>6</v>
          </cell>
          <cell r="T146" t="str">
            <v>-</v>
          </cell>
          <cell r="U146">
            <v>801</v>
          </cell>
          <cell r="V146" t="str">
            <v>-</v>
          </cell>
          <cell r="W146">
            <v>3</v>
          </cell>
          <cell r="X146" t="str">
            <v>-</v>
          </cell>
          <cell r="Y146" t="str">
            <v>-</v>
          </cell>
          <cell r="Z146" t="str">
            <v>-</v>
          </cell>
          <cell r="AA146">
            <v>662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>
            <v>366</v>
          </cell>
          <cell r="AH146" t="str">
            <v>-</v>
          </cell>
          <cell r="AI146" t="str">
            <v>-</v>
          </cell>
          <cell r="AJ146" t="str">
            <v>-</v>
          </cell>
          <cell r="AK146">
            <v>142</v>
          </cell>
          <cell r="AL146" t="str">
            <v>-</v>
          </cell>
          <cell r="AM146">
            <v>50.821744627054365</v>
          </cell>
          <cell r="AN146">
            <v>60.5</v>
          </cell>
          <cell r="AO146">
            <v>224</v>
          </cell>
          <cell r="AP146" t="str">
            <v>-</v>
          </cell>
          <cell r="AQ146">
            <v>301</v>
          </cell>
          <cell r="AR146" t="str">
            <v>-</v>
          </cell>
          <cell r="AS146">
            <v>0</v>
          </cell>
          <cell r="AT146" t="str">
            <v>-</v>
          </cell>
          <cell r="AU146">
            <v>124</v>
          </cell>
          <cell r="AV146" t="str">
            <v>-</v>
          </cell>
          <cell r="AW146">
            <v>13</v>
          </cell>
          <cell r="AX146" t="str">
            <v>-</v>
          </cell>
          <cell r="AY146" t="str">
            <v>-</v>
          </cell>
          <cell r="AZ146" t="str">
            <v>-</v>
          </cell>
          <cell r="BA146">
            <v>739</v>
          </cell>
          <cell r="BB146">
            <v>892</v>
          </cell>
          <cell r="BC146">
            <v>46.713021491782555</v>
          </cell>
          <cell r="BD146">
            <v>55.6</v>
          </cell>
          <cell r="BE146" t="str">
            <v>-</v>
          </cell>
          <cell r="BF146" t="str">
            <v>-</v>
          </cell>
          <cell r="BG146">
            <v>429407.53</v>
          </cell>
          <cell r="BH146">
            <v>410805</v>
          </cell>
          <cell r="BI146">
            <v>345243652.5</v>
          </cell>
          <cell r="BJ146">
            <v>398480839</v>
          </cell>
          <cell r="BK146">
            <v>343989850</v>
          </cell>
          <cell r="BL146" t="str">
            <v>-</v>
          </cell>
          <cell r="BM146">
            <v>1253802.5</v>
          </cell>
          <cell r="BN146" t="str">
            <v>-</v>
          </cell>
          <cell r="BO146">
            <v>213429865.5</v>
          </cell>
          <cell r="BP146" t="str">
            <v>-</v>
          </cell>
          <cell r="BQ146">
            <v>1253802.5</v>
          </cell>
          <cell r="BR146" t="str">
            <v>-</v>
          </cell>
          <cell r="BS146">
            <v>647</v>
          </cell>
          <cell r="BT146" t="str">
            <v>-</v>
          </cell>
          <cell r="BU146">
            <v>212176063</v>
          </cell>
          <cell r="BV146" t="str">
            <v>-</v>
          </cell>
          <cell r="BW146">
            <v>575</v>
          </cell>
          <cell r="BX146" t="str">
            <v>-</v>
          </cell>
          <cell r="BY146">
            <v>552</v>
          </cell>
          <cell r="BZ146" t="str">
            <v>-</v>
          </cell>
          <cell r="CA146">
            <v>121407010</v>
          </cell>
          <cell r="CB146" t="str">
            <v>-</v>
          </cell>
          <cell r="CC146">
            <v>564</v>
          </cell>
          <cell r="CD146" t="str">
            <v>-</v>
          </cell>
          <cell r="CE146">
            <v>443</v>
          </cell>
          <cell r="CF146" t="str">
            <v>-</v>
          </cell>
          <cell r="CG146">
            <v>0</v>
          </cell>
          <cell r="CH146" t="str">
            <v>-</v>
          </cell>
          <cell r="CI146">
            <v>143</v>
          </cell>
          <cell r="CJ146" t="str">
            <v>-</v>
          </cell>
          <cell r="CK146">
            <v>14</v>
          </cell>
          <cell r="CL146" t="str">
            <v>-</v>
          </cell>
          <cell r="CM146">
            <v>10571415</v>
          </cell>
          <cell r="CN146" t="str">
            <v>-</v>
          </cell>
          <cell r="CO146">
            <v>131978425</v>
          </cell>
          <cell r="CP146" t="str">
            <v>-</v>
          </cell>
          <cell r="CQ146">
            <v>0</v>
          </cell>
          <cell r="CR146" t="str">
            <v>-</v>
          </cell>
          <cell r="CS146">
            <v>1</v>
          </cell>
          <cell r="CT146" t="str">
            <v>-</v>
          </cell>
          <cell r="CU146">
            <v>451</v>
          </cell>
          <cell r="CV146">
            <v>339</v>
          </cell>
          <cell r="CW146">
            <v>243</v>
          </cell>
          <cell r="CX146">
            <v>192</v>
          </cell>
          <cell r="CY146">
            <v>84</v>
          </cell>
          <cell r="CZ146">
            <v>94</v>
          </cell>
          <cell r="DA146">
            <v>59</v>
          </cell>
          <cell r="DB146">
            <v>49</v>
          </cell>
          <cell r="DC146">
            <v>45</v>
          </cell>
          <cell r="DD146">
            <v>40</v>
          </cell>
          <cell r="DE146">
            <v>30</v>
          </cell>
          <cell r="DF146">
            <v>33</v>
          </cell>
          <cell r="DG146">
            <v>134</v>
          </cell>
          <cell r="DH146">
            <v>122</v>
          </cell>
          <cell r="DI146">
            <v>26</v>
          </cell>
          <cell r="DJ146" t="str">
            <v>-</v>
          </cell>
          <cell r="DK146">
            <v>476</v>
          </cell>
          <cell r="DL146" t="str">
            <v>-</v>
          </cell>
          <cell r="DM146">
            <v>522</v>
          </cell>
          <cell r="DN146" t="str">
            <v>-</v>
          </cell>
          <cell r="DO146">
            <v>430</v>
          </cell>
          <cell r="DP146" t="str">
            <v>-</v>
          </cell>
          <cell r="DQ146">
            <v>0</v>
          </cell>
          <cell r="DR146" t="str">
            <v>-</v>
          </cell>
          <cell r="DS146">
            <v>141</v>
          </cell>
          <cell r="DT146" t="str">
            <v>-</v>
          </cell>
          <cell r="DU146">
            <v>13</v>
          </cell>
          <cell r="DV146" t="str">
            <v>-</v>
          </cell>
          <cell r="DW146">
            <v>0</v>
          </cell>
          <cell r="DX146" t="str">
            <v>-</v>
          </cell>
          <cell r="DY146">
            <v>31</v>
          </cell>
          <cell r="DZ146">
            <v>32</v>
          </cell>
          <cell r="EA146">
            <v>13</v>
          </cell>
          <cell r="EB146" t="str">
            <v>-</v>
          </cell>
          <cell r="EC146">
            <v>28.260869565217391</v>
          </cell>
          <cell r="ED146" t="str">
            <v>-</v>
          </cell>
          <cell r="EE146">
            <v>5</v>
          </cell>
          <cell r="EF146" t="str">
            <v>-</v>
          </cell>
          <cell r="EG146">
            <v>34</v>
          </cell>
        </row>
        <row r="147">
          <cell r="C147">
            <v>700000436</v>
          </cell>
          <cell r="D147" t="str">
            <v>SECTOR CANELA CYNTHIA</v>
          </cell>
          <cell r="E147">
            <v>2025</v>
          </cell>
          <cell r="F147">
            <v>202517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 t="str">
            <v>-</v>
          </cell>
          <cell r="BQ147" t="str">
            <v>-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 t="str">
            <v>-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 t="str">
            <v>-</v>
          </cell>
          <cell r="CS147" t="str">
            <v>-</v>
          </cell>
          <cell r="CT147" t="str">
            <v>-</v>
          </cell>
          <cell r="CU147" t="str">
            <v>-</v>
          </cell>
          <cell r="CV147" t="str">
            <v>-</v>
          </cell>
          <cell r="CW147" t="str">
            <v>-</v>
          </cell>
          <cell r="CX147" t="str">
            <v>-</v>
          </cell>
          <cell r="CY147" t="str">
            <v>-</v>
          </cell>
          <cell r="CZ147" t="str">
            <v>-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  <cell r="DZ147" t="str">
            <v>-</v>
          </cell>
          <cell r="EA147" t="str">
            <v>-</v>
          </cell>
          <cell r="EB147" t="str">
            <v>-</v>
          </cell>
          <cell r="EC147" t="str">
            <v>-</v>
          </cell>
          <cell r="ED147" t="str">
            <v>-</v>
          </cell>
          <cell r="EE147" t="str">
            <v>-</v>
          </cell>
          <cell r="EF147" t="str">
            <v>-</v>
          </cell>
          <cell r="EG147" t="str">
            <v>-</v>
          </cell>
        </row>
        <row r="148">
          <cell r="C148">
            <v>700000439</v>
          </cell>
          <cell r="D148" t="str">
            <v>SECTOR CAÑA DULCE NATALIA</v>
          </cell>
          <cell r="E148">
            <v>2025</v>
          </cell>
          <cell r="F148">
            <v>202517</v>
          </cell>
          <cell r="G148">
            <v>1853</v>
          </cell>
          <cell r="H148">
            <v>1987</v>
          </cell>
          <cell r="I148">
            <v>852</v>
          </cell>
          <cell r="J148" t="str">
            <v>-</v>
          </cell>
          <cell r="K148">
            <v>-66</v>
          </cell>
          <cell r="L148">
            <v>7</v>
          </cell>
          <cell r="M148">
            <v>215</v>
          </cell>
          <cell r="N148">
            <v>1159</v>
          </cell>
          <cell r="O148">
            <v>0</v>
          </cell>
          <cell r="P148" t="str">
            <v>-</v>
          </cell>
          <cell r="Q148">
            <v>3</v>
          </cell>
          <cell r="R148" t="str">
            <v>-</v>
          </cell>
          <cell r="S148">
            <v>7</v>
          </cell>
          <cell r="T148" t="str">
            <v>-</v>
          </cell>
          <cell r="U148">
            <v>209</v>
          </cell>
          <cell r="V148" t="str">
            <v>-</v>
          </cell>
          <cell r="W148">
            <v>3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200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>
            <v>62</v>
          </cell>
          <cell r="AH148" t="str">
            <v>-</v>
          </cell>
          <cell r="AI148" t="str">
            <v>-</v>
          </cell>
          <cell r="AJ148" t="str">
            <v>-</v>
          </cell>
          <cell r="AK148">
            <v>15</v>
          </cell>
          <cell r="AL148" t="str">
            <v>-</v>
          </cell>
          <cell r="AM148">
            <v>11.602806260118728</v>
          </cell>
          <cell r="AN148">
            <v>60.2</v>
          </cell>
          <cell r="AO148">
            <v>47</v>
          </cell>
          <cell r="AP148" t="str">
            <v>-</v>
          </cell>
          <cell r="AQ148">
            <v>60</v>
          </cell>
          <cell r="AR148" t="str">
            <v>-</v>
          </cell>
          <cell r="AS148">
            <v>0</v>
          </cell>
          <cell r="AT148" t="str">
            <v>-</v>
          </cell>
          <cell r="AU148">
            <v>64</v>
          </cell>
          <cell r="AV148" t="str">
            <v>-</v>
          </cell>
          <cell r="AW148">
            <v>29</v>
          </cell>
          <cell r="AX148" t="str">
            <v>-</v>
          </cell>
          <cell r="AY148" t="str">
            <v>-</v>
          </cell>
          <cell r="AZ148" t="str">
            <v>-</v>
          </cell>
          <cell r="BA148">
            <v>199</v>
          </cell>
          <cell r="BB148">
            <v>1069</v>
          </cell>
          <cell r="BC148">
            <v>10.739341608202913</v>
          </cell>
          <cell r="BD148">
            <v>55.5</v>
          </cell>
          <cell r="BE148" t="str">
            <v>-</v>
          </cell>
          <cell r="BF148" t="str">
            <v>-</v>
          </cell>
          <cell r="BG148">
            <v>710480</v>
          </cell>
          <cell r="BH148">
            <v>499456</v>
          </cell>
          <cell r="BI148">
            <v>152753200</v>
          </cell>
          <cell r="BJ148">
            <v>578869720</v>
          </cell>
          <cell r="BK148">
            <v>150913227</v>
          </cell>
          <cell r="BL148" t="str">
            <v>-</v>
          </cell>
          <cell r="BM148">
            <v>1839973</v>
          </cell>
          <cell r="BN148" t="str">
            <v>-</v>
          </cell>
          <cell r="BO148">
            <v>126470415</v>
          </cell>
          <cell r="BP148" t="str">
            <v>-</v>
          </cell>
          <cell r="BQ148">
            <v>1839973</v>
          </cell>
          <cell r="BR148" t="str">
            <v>-</v>
          </cell>
          <cell r="BS148">
            <v>200</v>
          </cell>
          <cell r="BT148" t="str">
            <v>-</v>
          </cell>
          <cell r="BU148">
            <v>124630442</v>
          </cell>
          <cell r="BV148" t="str">
            <v>-</v>
          </cell>
          <cell r="BW148">
            <v>126</v>
          </cell>
          <cell r="BX148" t="str">
            <v>-</v>
          </cell>
          <cell r="BY148">
            <v>495</v>
          </cell>
          <cell r="BZ148" t="str">
            <v>-</v>
          </cell>
          <cell r="CA148">
            <v>23721559</v>
          </cell>
          <cell r="CB148" t="str">
            <v>-</v>
          </cell>
          <cell r="CC148">
            <v>666</v>
          </cell>
          <cell r="CD148" t="str">
            <v>-</v>
          </cell>
          <cell r="CE148">
            <v>603</v>
          </cell>
          <cell r="CF148" t="str">
            <v>-</v>
          </cell>
          <cell r="CG148">
            <v>0</v>
          </cell>
          <cell r="CH148" t="str">
            <v>-</v>
          </cell>
          <cell r="CI148">
            <v>232</v>
          </cell>
          <cell r="CJ148" t="str">
            <v>-</v>
          </cell>
          <cell r="CK148">
            <v>43</v>
          </cell>
          <cell r="CL148" t="str">
            <v>-</v>
          </cell>
          <cell r="CM148">
            <v>2561226</v>
          </cell>
          <cell r="CN148" t="str">
            <v>-</v>
          </cell>
          <cell r="CO148">
            <v>26282785</v>
          </cell>
          <cell r="CP148" t="str">
            <v>-</v>
          </cell>
          <cell r="CQ148">
            <v>0</v>
          </cell>
          <cell r="CR148" t="str">
            <v>-</v>
          </cell>
          <cell r="CS148">
            <v>-43</v>
          </cell>
          <cell r="CT148" t="str">
            <v>-</v>
          </cell>
          <cell r="CU148">
            <v>1100</v>
          </cell>
          <cell r="CV148">
            <v>398</v>
          </cell>
          <cell r="CW148">
            <v>320</v>
          </cell>
          <cell r="CX148">
            <v>224</v>
          </cell>
          <cell r="CY148">
            <v>218</v>
          </cell>
          <cell r="CZ148">
            <v>146</v>
          </cell>
          <cell r="DA148">
            <v>75</v>
          </cell>
          <cell r="DB148">
            <v>51</v>
          </cell>
          <cell r="DC148">
            <v>63</v>
          </cell>
          <cell r="DD148">
            <v>52</v>
          </cell>
          <cell r="DE148">
            <v>48</v>
          </cell>
          <cell r="DF148">
            <v>42</v>
          </cell>
          <cell r="DG148">
            <v>186</v>
          </cell>
          <cell r="DH148">
            <v>145</v>
          </cell>
          <cell r="DI148">
            <v>5</v>
          </cell>
          <cell r="DJ148" t="str">
            <v>-</v>
          </cell>
          <cell r="DK148">
            <v>387</v>
          </cell>
          <cell r="DL148" t="str">
            <v>-</v>
          </cell>
          <cell r="DM148">
            <v>614</v>
          </cell>
          <cell r="DN148" t="str">
            <v>-</v>
          </cell>
          <cell r="DO148">
            <v>579</v>
          </cell>
          <cell r="DP148" t="str">
            <v>-</v>
          </cell>
          <cell r="DQ148">
            <v>0</v>
          </cell>
          <cell r="DR148" t="str">
            <v>-</v>
          </cell>
          <cell r="DS148">
            <v>230</v>
          </cell>
          <cell r="DT148" t="str">
            <v>-</v>
          </cell>
          <cell r="DU148">
            <v>43</v>
          </cell>
          <cell r="DV148" t="str">
            <v>-</v>
          </cell>
          <cell r="DW148">
            <v>0</v>
          </cell>
          <cell r="DX148" t="str">
            <v>-</v>
          </cell>
          <cell r="DY148">
            <v>5</v>
          </cell>
          <cell r="DZ148">
            <v>38</v>
          </cell>
          <cell r="EA148">
            <v>20</v>
          </cell>
          <cell r="EB148" t="str">
            <v>-</v>
          </cell>
          <cell r="EC148">
            <v>46.511627906976742</v>
          </cell>
          <cell r="ED148" t="str">
            <v>-</v>
          </cell>
          <cell r="EE148">
            <v>0</v>
          </cell>
          <cell r="EF148" t="str">
            <v>-</v>
          </cell>
          <cell r="EG148">
            <v>11</v>
          </cell>
        </row>
        <row r="149">
          <cell r="C149">
            <v>700000441</v>
          </cell>
          <cell r="D149" t="str">
            <v>SECTOR BOULEVARD DEL RÍO PAOLA</v>
          </cell>
          <cell r="E149">
            <v>2025</v>
          </cell>
          <cell r="F149">
            <v>202517</v>
          </cell>
          <cell r="G149">
            <v>1691</v>
          </cell>
          <cell r="H149">
            <v>1844</v>
          </cell>
          <cell r="I149">
            <v>692</v>
          </cell>
          <cell r="J149" t="str">
            <v>-</v>
          </cell>
          <cell r="K149">
            <v>-82</v>
          </cell>
          <cell r="L149">
            <v>8</v>
          </cell>
          <cell r="M149">
            <v>199</v>
          </cell>
          <cell r="N149">
            <v>1067</v>
          </cell>
          <cell r="O149">
            <v>0</v>
          </cell>
          <cell r="P149" t="str">
            <v>-</v>
          </cell>
          <cell r="Q149">
            <v>1</v>
          </cell>
          <cell r="R149" t="str">
            <v>-</v>
          </cell>
          <cell r="S149">
            <v>3</v>
          </cell>
          <cell r="T149" t="str">
            <v>-</v>
          </cell>
          <cell r="U149">
            <v>198</v>
          </cell>
          <cell r="V149" t="str">
            <v>-</v>
          </cell>
          <cell r="W149">
            <v>0</v>
          </cell>
          <cell r="X149" t="str">
            <v>-</v>
          </cell>
          <cell r="Y149" t="str">
            <v>-</v>
          </cell>
          <cell r="Z149" t="str">
            <v>-</v>
          </cell>
          <cell r="AA149">
            <v>179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>
            <v>57</v>
          </cell>
          <cell r="AH149" t="str">
            <v>-</v>
          </cell>
          <cell r="AI149" t="str">
            <v>-</v>
          </cell>
          <cell r="AJ149" t="str">
            <v>-</v>
          </cell>
          <cell r="AK149">
            <v>20</v>
          </cell>
          <cell r="AL149" t="str">
            <v>-</v>
          </cell>
          <cell r="AM149">
            <v>11.768184506209343</v>
          </cell>
          <cell r="AN149">
            <v>59.9</v>
          </cell>
          <cell r="AO149">
            <v>37</v>
          </cell>
          <cell r="AP149" t="str">
            <v>-</v>
          </cell>
          <cell r="AQ149">
            <v>89</v>
          </cell>
          <cell r="AR149" t="str">
            <v>-</v>
          </cell>
          <cell r="AS149">
            <v>0</v>
          </cell>
          <cell r="AT149" t="str">
            <v>-</v>
          </cell>
          <cell r="AU149">
            <v>41</v>
          </cell>
          <cell r="AV149" t="str">
            <v>-</v>
          </cell>
          <cell r="AW149">
            <v>12</v>
          </cell>
          <cell r="AX149" t="str">
            <v>-</v>
          </cell>
          <cell r="AY149" t="str">
            <v>-</v>
          </cell>
          <cell r="AZ149" t="str">
            <v>-</v>
          </cell>
          <cell r="BA149">
            <v>184</v>
          </cell>
          <cell r="BB149">
            <v>965</v>
          </cell>
          <cell r="BC149">
            <v>10.881135422826729</v>
          </cell>
          <cell r="BD149">
            <v>54.2</v>
          </cell>
          <cell r="BE149" t="str">
            <v>-</v>
          </cell>
          <cell r="BF149" t="str">
            <v>-</v>
          </cell>
          <cell r="BG149">
            <v>564196.25</v>
          </cell>
          <cell r="BH149">
            <v>435875</v>
          </cell>
          <cell r="BI149">
            <v>112275053</v>
          </cell>
          <cell r="BJ149">
            <v>465078361</v>
          </cell>
          <cell r="BK149">
            <v>111899251</v>
          </cell>
          <cell r="BL149" t="str">
            <v>-</v>
          </cell>
          <cell r="BM149">
            <v>375802</v>
          </cell>
          <cell r="BN149" t="str">
            <v>-</v>
          </cell>
          <cell r="BO149">
            <v>63918515</v>
          </cell>
          <cell r="BP149" t="str">
            <v>-</v>
          </cell>
          <cell r="BQ149">
            <v>375802</v>
          </cell>
          <cell r="BR149" t="str">
            <v>-</v>
          </cell>
          <cell r="BS149">
            <v>165</v>
          </cell>
          <cell r="BT149" t="str">
            <v>-</v>
          </cell>
          <cell r="BU149">
            <v>63542713</v>
          </cell>
          <cell r="BV149" t="str">
            <v>-</v>
          </cell>
          <cell r="BW149">
            <v>167</v>
          </cell>
          <cell r="BX149" t="str">
            <v>-</v>
          </cell>
          <cell r="BY149">
            <v>513</v>
          </cell>
          <cell r="BZ149" t="str">
            <v>-</v>
          </cell>
          <cell r="CA149">
            <v>44240480</v>
          </cell>
          <cell r="CB149" t="str">
            <v>-</v>
          </cell>
          <cell r="CC149">
            <v>663</v>
          </cell>
          <cell r="CD149" t="str">
            <v>-</v>
          </cell>
          <cell r="CE149">
            <v>554</v>
          </cell>
          <cell r="CF149" t="str">
            <v>-</v>
          </cell>
          <cell r="CG149">
            <v>0</v>
          </cell>
          <cell r="CH149" t="str">
            <v>-</v>
          </cell>
          <cell r="CI149">
            <v>141</v>
          </cell>
          <cell r="CJ149" t="str">
            <v>-</v>
          </cell>
          <cell r="CK149">
            <v>16</v>
          </cell>
          <cell r="CL149" t="str">
            <v>-</v>
          </cell>
          <cell r="CM149">
            <v>4116058</v>
          </cell>
          <cell r="CN149" t="str">
            <v>-</v>
          </cell>
          <cell r="CO149">
            <v>48356538</v>
          </cell>
          <cell r="CP149" t="str">
            <v>-</v>
          </cell>
          <cell r="CQ149">
            <v>0</v>
          </cell>
          <cell r="CR149" t="str">
            <v>-</v>
          </cell>
          <cell r="CS149">
            <v>-37</v>
          </cell>
          <cell r="CT149" t="str">
            <v>-</v>
          </cell>
          <cell r="CU149">
            <v>940</v>
          </cell>
          <cell r="CV149">
            <v>361</v>
          </cell>
          <cell r="CW149">
            <v>355</v>
          </cell>
          <cell r="CX149">
            <v>219</v>
          </cell>
          <cell r="CY149">
            <v>197</v>
          </cell>
          <cell r="CZ149">
            <v>131</v>
          </cell>
          <cell r="DA149">
            <v>92</v>
          </cell>
          <cell r="DB149">
            <v>64</v>
          </cell>
          <cell r="DC149">
            <v>66</v>
          </cell>
          <cell r="DD149">
            <v>54</v>
          </cell>
          <cell r="DE149">
            <v>38</v>
          </cell>
          <cell r="DF149">
            <v>34</v>
          </cell>
          <cell r="DG149">
            <v>196</v>
          </cell>
          <cell r="DH149">
            <v>152</v>
          </cell>
          <cell r="DI149">
            <v>7</v>
          </cell>
          <cell r="DJ149" t="str">
            <v>-</v>
          </cell>
          <cell r="DK149">
            <v>407</v>
          </cell>
          <cell r="DL149" t="str">
            <v>-</v>
          </cell>
          <cell r="DM149">
            <v>592</v>
          </cell>
          <cell r="DN149" t="str">
            <v>-</v>
          </cell>
          <cell r="DO149">
            <v>536</v>
          </cell>
          <cell r="DP149" t="str">
            <v>-</v>
          </cell>
          <cell r="DQ149">
            <v>0</v>
          </cell>
          <cell r="DR149" t="str">
            <v>-</v>
          </cell>
          <cell r="DS149">
            <v>140</v>
          </cell>
          <cell r="DT149" t="str">
            <v>-</v>
          </cell>
          <cell r="DU149">
            <v>16</v>
          </cell>
          <cell r="DV149" t="str">
            <v>-</v>
          </cell>
          <cell r="DW149">
            <v>0</v>
          </cell>
          <cell r="DX149" t="str">
            <v>-</v>
          </cell>
          <cell r="DY149">
            <v>7</v>
          </cell>
          <cell r="DZ149">
            <v>50</v>
          </cell>
          <cell r="EA149">
            <v>15</v>
          </cell>
          <cell r="EB149" t="str">
            <v>-</v>
          </cell>
          <cell r="EC149">
            <v>32.608695652173914</v>
          </cell>
          <cell r="ED149" t="str">
            <v>-</v>
          </cell>
          <cell r="EE149">
            <v>0</v>
          </cell>
          <cell r="EF149" t="str">
            <v>-</v>
          </cell>
          <cell r="EG149">
            <v>8</v>
          </cell>
        </row>
        <row r="150">
          <cell r="C150">
            <v>700000442</v>
          </cell>
          <cell r="D150" t="str">
            <v>SECTOR PALMAR AURA</v>
          </cell>
          <cell r="E150">
            <v>2025</v>
          </cell>
          <cell r="F150">
            <v>202517</v>
          </cell>
          <cell r="G150">
            <v>0</v>
          </cell>
          <cell r="H150" t="str">
            <v>-</v>
          </cell>
          <cell r="I150">
            <v>0</v>
          </cell>
          <cell r="J150" t="str">
            <v>-</v>
          </cell>
          <cell r="K150">
            <v>0</v>
          </cell>
          <cell r="L150" t="str">
            <v>-</v>
          </cell>
          <cell r="M150">
            <v>0</v>
          </cell>
          <cell r="N150" t="str">
            <v>-</v>
          </cell>
          <cell r="O150">
            <v>0</v>
          </cell>
          <cell r="P150" t="str">
            <v>-</v>
          </cell>
          <cell r="Q150">
            <v>0</v>
          </cell>
          <cell r="R150" t="str">
            <v>-</v>
          </cell>
          <cell r="S150">
            <v>0</v>
          </cell>
          <cell r="T150" t="str">
            <v>-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 t="str">
            <v>-</v>
          </cell>
          <cell r="Z150" t="str">
            <v>-</v>
          </cell>
          <cell r="AA150">
            <v>0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>
            <v>0</v>
          </cell>
          <cell r="AH150" t="str">
            <v>-</v>
          </cell>
          <cell r="AI150" t="str">
            <v>-</v>
          </cell>
          <cell r="AJ150" t="str">
            <v>-</v>
          </cell>
          <cell r="AK150">
            <v>0</v>
          </cell>
          <cell r="AL150" t="str">
            <v>-</v>
          </cell>
          <cell r="AM150">
            <v>0</v>
          </cell>
          <cell r="AN150" t="str">
            <v>-</v>
          </cell>
          <cell r="AO150">
            <v>0</v>
          </cell>
          <cell r="AP150" t="str">
            <v>-</v>
          </cell>
          <cell r="AQ150">
            <v>0</v>
          </cell>
          <cell r="AR150" t="str">
            <v>-</v>
          </cell>
          <cell r="AS150">
            <v>0</v>
          </cell>
          <cell r="AT150" t="str">
            <v>-</v>
          </cell>
          <cell r="AU150">
            <v>0</v>
          </cell>
          <cell r="AV150" t="str">
            <v>-</v>
          </cell>
          <cell r="AW150">
            <v>0</v>
          </cell>
          <cell r="AX150" t="str">
            <v>-</v>
          </cell>
          <cell r="AY150" t="str">
            <v>-</v>
          </cell>
          <cell r="AZ150" t="str">
            <v>-</v>
          </cell>
          <cell r="BA150">
            <v>0</v>
          </cell>
          <cell r="BB150" t="str">
            <v>-</v>
          </cell>
          <cell r="BC150">
            <v>0</v>
          </cell>
          <cell r="BD150" t="str">
            <v>-</v>
          </cell>
          <cell r="BE150" t="str">
            <v>-</v>
          </cell>
          <cell r="BF150" t="str">
            <v>-</v>
          </cell>
          <cell r="BG150">
            <v>0</v>
          </cell>
          <cell r="BH150" t="str">
            <v>-</v>
          </cell>
          <cell r="BI150">
            <v>0</v>
          </cell>
          <cell r="BJ150" t="str">
            <v>-</v>
          </cell>
          <cell r="BK150">
            <v>0</v>
          </cell>
          <cell r="BL150" t="str">
            <v>-</v>
          </cell>
          <cell r="BM150">
            <v>0</v>
          </cell>
          <cell r="BN150" t="str">
            <v>-</v>
          </cell>
          <cell r="BO150">
            <v>0</v>
          </cell>
          <cell r="BP150" t="str">
            <v>-</v>
          </cell>
          <cell r="BQ150">
            <v>0</v>
          </cell>
          <cell r="BR150" t="str">
            <v>-</v>
          </cell>
          <cell r="BS150">
            <v>0</v>
          </cell>
          <cell r="BT150" t="str">
            <v>-</v>
          </cell>
          <cell r="BU150">
            <v>0</v>
          </cell>
          <cell r="BV150" t="str">
            <v>-</v>
          </cell>
          <cell r="BW150">
            <v>0</v>
          </cell>
          <cell r="BX150" t="str">
            <v>-</v>
          </cell>
          <cell r="BY150">
            <v>0</v>
          </cell>
          <cell r="BZ150" t="str">
            <v>-</v>
          </cell>
          <cell r="CA150">
            <v>0</v>
          </cell>
          <cell r="CB150" t="str">
            <v>-</v>
          </cell>
          <cell r="CC150">
            <v>0</v>
          </cell>
          <cell r="CD150" t="str">
            <v>-</v>
          </cell>
          <cell r="CE150">
            <v>0</v>
          </cell>
          <cell r="CF150" t="str">
            <v>-</v>
          </cell>
          <cell r="CG150">
            <v>0</v>
          </cell>
          <cell r="CH150" t="str">
            <v>-</v>
          </cell>
          <cell r="CI150">
            <v>0</v>
          </cell>
          <cell r="CJ150" t="str">
            <v>-</v>
          </cell>
          <cell r="CK150">
            <v>0</v>
          </cell>
          <cell r="CL150" t="str">
            <v>-</v>
          </cell>
          <cell r="CM150">
            <v>0</v>
          </cell>
          <cell r="CN150" t="str">
            <v>-</v>
          </cell>
          <cell r="CO150">
            <v>0</v>
          </cell>
          <cell r="CP150" t="str">
            <v>-</v>
          </cell>
          <cell r="CQ150">
            <v>0</v>
          </cell>
          <cell r="CR150" t="str">
            <v>-</v>
          </cell>
          <cell r="CS150">
            <v>0</v>
          </cell>
          <cell r="CT150" t="str">
            <v>-</v>
          </cell>
          <cell r="CU150">
            <v>0</v>
          </cell>
          <cell r="CV150" t="str">
            <v>-</v>
          </cell>
          <cell r="CW150">
            <v>0</v>
          </cell>
          <cell r="CX150" t="str">
            <v>-</v>
          </cell>
          <cell r="CY150">
            <v>0</v>
          </cell>
          <cell r="CZ150" t="str">
            <v>-</v>
          </cell>
          <cell r="DA150">
            <v>0</v>
          </cell>
          <cell r="DB150" t="str">
            <v>-</v>
          </cell>
          <cell r="DC150">
            <v>0</v>
          </cell>
          <cell r="DD150" t="str">
            <v>-</v>
          </cell>
          <cell r="DE150">
            <v>0</v>
          </cell>
          <cell r="DF150" t="str">
            <v>-</v>
          </cell>
          <cell r="DG150">
            <v>0</v>
          </cell>
          <cell r="DH150" t="str">
            <v>-</v>
          </cell>
          <cell r="DI150">
            <v>0</v>
          </cell>
          <cell r="DJ150" t="str">
            <v>-</v>
          </cell>
          <cell r="DK150">
            <v>0</v>
          </cell>
          <cell r="DL150" t="str">
            <v>-</v>
          </cell>
          <cell r="DM150">
            <v>0</v>
          </cell>
          <cell r="DN150" t="str">
            <v>-</v>
          </cell>
          <cell r="DO150">
            <v>0</v>
          </cell>
          <cell r="DP150" t="str">
            <v>-</v>
          </cell>
          <cell r="DQ150">
            <v>0</v>
          </cell>
          <cell r="DR150" t="str">
            <v>-</v>
          </cell>
          <cell r="DS150">
            <v>0</v>
          </cell>
          <cell r="DT150" t="str">
            <v>-</v>
          </cell>
          <cell r="DU150">
            <v>0</v>
          </cell>
          <cell r="DV150" t="str">
            <v>-</v>
          </cell>
          <cell r="DW150">
            <v>0</v>
          </cell>
          <cell r="DX150" t="str">
            <v>-</v>
          </cell>
          <cell r="DY150">
            <v>0</v>
          </cell>
          <cell r="DZ150" t="str">
            <v>-</v>
          </cell>
          <cell r="EA150">
            <v>0</v>
          </cell>
          <cell r="EB150" t="str">
            <v>-</v>
          </cell>
          <cell r="EC150">
            <v>0</v>
          </cell>
          <cell r="ED150" t="str">
            <v>-</v>
          </cell>
          <cell r="EE150">
            <v>0</v>
          </cell>
          <cell r="EF150" t="str">
            <v>-</v>
          </cell>
          <cell r="EG150">
            <v>0</v>
          </cell>
        </row>
        <row r="151">
          <cell r="C151">
            <v>700000443</v>
          </cell>
          <cell r="D151" t="str">
            <v>SECTOR RÍO CAUCA SANDRA</v>
          </cell>
          <cell r="E151">
            <v>2025</v>
          </cell>
          <cell r="F151">
            <v>202517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 t="str">
            <v>-</v>
          </cell>
          <cell r="BQ151" t="str">
            <v>-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 t="str">
            <v>-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 t="str">
            <v>-</v>
          </cell>
          <cell r="CS151" t="str">
            <v>-</v>
          </cell>
          <cell r="CT151" t="str">
            <v>-</v>
          </cell>
          <cell r="CU151" t="str">
            <v>-</v>
          </cell>
          <cell r="CV151" t="str">
            <v>-</v>
          </cell>
          <cell r="CW151" t="str">
            <v>-</v>
          </cell>
          <cell r="CX151" t="str">
            <v>-</v>
          </cell>
          <cell r="CY151" t="str">
            <v>-</v>
          </cell>
          <cell r="CZ151" t="str">
            <v>-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  <cell r="DZ151" t="str">
            <v>-</v>
          </cell>
          <cell r="EA151" t="str">
            <v>-</v>
          </cell>
          <cell r="EB151" t="str">
            <v>-</v>
          </cell>
          <cell r="EC151" t="str">
            <v>-</v>
          </cell>
          <cell r="ED151" t="str">
            <v>-</v>
          </cell>
          <cell r="EE151" t="str">
            <v>-</v>
          </cell>
          <cell r="EF151" t="str">
            <v>-</v>
          </cell>
          <cell r="EG151" t="str">
            <v>-</v>
          </cell>
        </row>
        <row r="152">
          <cell r="C152">
            <v>700000445</v>
          </cell>
          <cell r="D152" t="str">
            <v>SECTOR CHICAO VANESSA</v>
          </cell>
          <cell r="E152">
            <v>2025</v>
          </cell>
          <cell r="F152">
            <v>202517</v>
          </cell>
          <cell r="G152">
            <v>0</v>
          </cell>
          <cell r="H152" t="str">
            <v>-</v>
          </cell>
          <cell r="I152">
            <v>0</v>
          </cell>
          <cell r="J152" t="str">
            <v>-</v>
          </cell>
          <cell r="K152">
            <v>0</v>
          </cell>
          <cell r="L152" t="str">
            <v>-</v>
          </cell>
          <cell r="M152">
            <v>0</v>
          </cell>
          <cell r="N152" t="str">
            <v>-</v>
          </cell>
          <cell r="O152">
            <v>0</v>
          </cell>
          <cell r="P152" t="str">
            <v>-</v>
          </cell>
          <cell r="Q152">
            <v>0</v>
          </cell>
          <cell r="R152" t="str">
            <v>-</v>
          </cell>
          <cell r="S152">
            <v>0</v>
          </cell>
          <cell r="T152" t="str">
            <v>-</v>
          </cell>
          <cell r="U152">
            <v>0</v>
          </cell>
          <cell r="V152" t="str">
            <v>-</v>
          </cell>
          <cell r="W152">
            <v>0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0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0</v>
          </cell>
          <cell r="AH152" t="str">
            <v>-</v>
          </cell>
          <cell r="AI152" t="str">
            <v>-</v>
          </cell>
          <cell r="AJ152" t="str">
            <v>-</v>
          </cell>
          <cell r="AK152">
            <v>0</v>
          </cell>
          <cell r="AL152" t="str">
            <v>-</v>
          </cell>
          <cell r="AM152">
            <v>0</v>
          </cell>
          <cell r="AN152" t="str">
            <v>-</v>
          </cell>
          <cell r="AO152">
            <v>0</v>
          </cell>
          <cell r="AP152" t="str">
            <v>-</v>
          </cell>
          <cell r="AQ152">
            <v>0</v>
          </cell>
          <cell r="AR152" t="str">
            <v>-</v>
          </cell>
          <cell r="AS152">
            <v>0</v>
          </cell>
          <cell r="AT152" t="str">
            <v>-</v>
          </cell>
          <cell r="AU152">
            <v>0</v>
          </cell>
          <cell r="AV152" t="str">
            <v>-</v>
          </cell>
          <cell r="AW152">
            <v>0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0</v>
          </cell>
          <cell r="BB152" t="str">
            <v>-</v>
          </cell>
          <cell r="BC152">
            <v>0</v>
          </cell>
          <cell r="BD152" t="str">
            <v>-</v>
          </cell>
          <cell r="BE152" t="str">
            <v>-</v>
          </cell>
          <cell r="BF152" t="str">
            <v>-</v>
          </cell>
          <cell r="BG152">
            <v>0</v>
          </cell>
          <cell r="BH152" t="str">
            <v>-</v>
          </cell>
          <cell r="BI152">
            <v>0</v>
          </cell>
          <cell r="BJ152" t="str">
            <v>-</v>
          </cell>
          <cell r="BK152">
            <v>0</v>
          </cell>
          <cell r="BL152" t="str">
            <v>-</v>
          </cell>
          <cell r="BM152">
            <v>0</v>
          </cell>
          <cell r="BN152" t="str">
            <v>-</v>
          </cell>
          <cell r="BO152">
            <v>0</v>
          </cell>
          <cell r="BP152" t="str">
            <v>-</v>
          </cell>
          <cell r="BQ152">
            <v>0</v>
          </cell>
          <cell r="BR152" t="str">
            <v>-</v>
          </cell>
          <cell r="BS152">
            <v>0</v>
          </cell>
          <cell r="BT152" t="str">
            <v>-</v>
          </cell>
          <cell r="BU152">
            <v>0</v>
          </cell>
          <cell r="BV152" t="str">
            <v>-</v>
          </cell>
          <cell r="BW152">
            <v>0</v>
          </cell>
          <cell r="BX152" t="str">
            <v>-</v>
          </cell>
          <cell r="BY152">
            <v>0</v>
          </cell>
          <cell r="BZ152" t="str">
            <v>-</v>
          </cell>
          <cell r="CA152">
            <v>0</v>
          </cell>
          <cell r="CB152" t="str">
            <v>-</v>
          </cell>
          <cell r="CC152">
            <v>0</v>
          </cell>
          <cell r="CD152" t="str">
            <v>-</v>
          </cell>
          <cell r="CE152">
            <v>0</v>
          </cell>
          <cell r="CF152" t="str">
            <v>-</v>
          </cell>
          <cell r="CG152">
            <v>0</v>
          </cell>
          <cell r="CH152" t="str">
            <v>-</v>
          </cell>
          <cell r="CI152">
            <v>0</v>
          </cell>
          <cell r="CJ152" t="str">
            <v>-</v>
          </cell>
          <cell r="CK152">
            <v>0</v>
          </cell>
          <cell r="CL152" t="str">
            <v>-</v>
          </cell>
          <cell r="CM152">
            <v>0</v>
          </cell>
          <cell r="CN152" t="str">
            <v>-</v>
          </cell>
          <cell r="CO152">
            <v>0</v>
          </cell>
          <cell r="CP152" t="str">
            <v>-</v>
          </cell>
          <cell r="CQ152">
            <v>0</v>
          </cell>
          <cell r="CR152" t="str">
            <v>-</v>
          </cell>
          <cell r="CS152">
            <v>0</v>
          </cell>
          <cell r="CT152" t="str">
            <v>-</v>
          </cell>
          <cell r="CU152">
            <v>0</v>
          </cell>
          <cell r="CV152" t="str">
            <v>-</v>
          </cell>
          <cell r="CW152">
            <v>0</v>
          </cell>
          <cell r="CX152" t="str">
            <v>-</v>
          </cell>
          <cell r="CY152">
            <v>0</v>
          </cell>
          <cell r="CZ152" t="str">
            <v>-</v>
          </cell>
          <cell r="DA152">
            <v>0</v>
          </cell>
          <cell r="DB152" t="str">
            <v>-</v>
          </cell>
          <cell r="DC152">
            <v>0</v>
          </cell>
          <cell r="DD152" t="str">
            <v>-</v>
          </cell>
          <cell r="DE152">
            <v>0</v>
          </cell>
          <cell r="DF152" t="str">
            <v>-</v>
          </cell>
          <cell r="DG152">
            <v>0</v>
          </cell>
          <cell r="DH152" t="str">
            <v>-</v>
          </cell>
          <cell r="DI152">
            <v>0</v>
          </cell>
          <cell r="DJ152" t="str">
            <v>-</v>
          </cell>
          <cell r="DK152">
            <v>0</v>
          </cell>
          <cell r="DL152" t="str">
            <v>-</v>
          </cell>
          <cell r="DM152">
            <v>0</v>
          </cell>
          <cell r="DN152" t="str">
            <v>-</v>
          </cell>
          <cell r="DO152">
            <v>0</v>
          </cell>
          <cell r="DP152" t="str">
            <v>-</v>
          </cell>
          <cell r="DQ152">
            <v>0</v>
          </cell>
          <cell r="DR152" t="str">
            <v>-</v>
          </cell>
          <cell r="DS152">
            <v>0</v>
          </cell>
          <cell r="DT152" t="str">
            <v>-</v>
          </cell>
          <cell r="DU152">
            <v>0</v>
          </cell>
          <cell r="DV152" t="str">
            <v>-</v>
          </cell>
          <cell r="DW152">
            <v>0</v>
          </cell>
          <cell r="DX152" t="str">
            <v>-</v>
          </cell>
          <cell r="DY152">
            <v>0</v>
          </cell>
          <cell r="DZ152" t="str">
            <v>-</v>
          </cell>
          <cell r="EA152">
            <v>0</v>
          </cell>
          <cell r="EB152" t="str">
            <v>-</v>
          </cell>
          <cell r="EC152">
            <v>0</v>
          </cell>
          <cell r="ED152" t="str">
            <v>-</v>
          </cell>
          <cell r="EE152">
            <v>0</v>
          </cell>
          <cell r="EF152" t="str">
            <v>-</v>
          </cell>
          <cell r="EG152">
            <v>0</v>
          </cell>
        </row>
        <row r="153">
          <cell r="C153">
            <v>700000446</v>
          </cell>
          <cell r="D153" t="str">
            <v>SECTOR JUAN DE DIOS AURA</v>
          </cell>
          <cell r="E153">
            <v>2025</v>
          </cell>
          <cell r="F153">
            <v>202517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 t="str">
            <v>-</v>
          </cell>
          <cell r="BQ153" t="str">
            <v>-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 t="str">
            <v>-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 t="str">
            <v>-</v>
          </cell>
          <cell r="CS153" t="str">
            <v>-</v>
          </cell>
          <cell r="CT153" t="str">
            <v>-</v>
          </cell>
          <cell r="CU153" t="str">
            <v>-</v>
          </cell>
          <cell r="CV153" t="str">
            <v>-</v>
          </cell>
          <cell r="CW153" t="str">
            <v>-</v>
          </cell>
          <cell r="CX153" t="str">
            <v>-</v>
          </cell>
          <cell r="CY153" t="str">
            <v>-</v>
          </cell>
          <cell r="CZ153" t="str">
            <v>-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  <cell r="DZ153" t="str">
            <v>-</v>
          </cell>
          <cell r="EA153" t="str">
            <v>-</v>
          </cell>
          <cell r="EB153" t="str">
            <v>-</v>
          </cell>
          <cell r="EC153" t="str">
            <v>-</v>
          </cell>
          <cell r="ED153" t="str">
            <v>-</v>
          </cell>
          <cell r="EE153" t="str">
            <v>-</v>
          </cell>
          <cell r="EF153" t="str">
            <v>-</v>
          </cell>
          <cell r="EG153" t="str">
            <v>-</v>
          </cell>
        </row>
        <row r="154">
          <cell r="C154">
            <v>700000447</v>
          </cell>
          <cell r="D154" t="str">
            <v>SECTOR LA PERLA DEL PACIFICO JANETH</v>
          </cell>
          <cell r="E154">
            <v>2025</v>
          </cell>
          <cell r="F154">
            <v>202517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  <cell r="BC154" t="str">
            <v>-</v>
          </cell>
          <cell r="BD154" t="str">
            <v>-</v>
          </cell>
          <cell r="BE154" t="str">
            <v>-</v>
          </cell>
          <cell r="BF154" t="str">
            <v>-</v>
          </cell>
          <cell r="BG154" t="str">
            <v>-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 t="str">
            <v>-</v>
          </cell>
          <cell r="BO154" t="str">
            <v>-</v>
          </cell>
          <cell r="BP154" t="str">
            <v>-</v>
          </cell>
          <cell r="BQ154" t="str">
            <v>-</v>
          </cell>
          <cell r="BR154" t="str">
            <v>-</v>
          </cell>
          <cell r="BS154" t="str">
            <v>-</v>
          </cell>
          <cell r="BT154" t="str">
            <v>-</v>
          </cell>
          <cell r="BU154" t="str">
            <v>-</v>
          </cell>
          <cell r="BV154" t="str">
            <v>-</v>
          </cell>
          <cell r="BW154" t="str">
            <v>-</v>
          </cell>
          <cell r="BX154" t="str">
            <v>-</v>
          </cell>
          <cell r="BY154" t="str">
            <v>-</v>
          </cell>
          <cell r="BZ154" t="str">
            <v>-</v>
          </cell>
          <cell r="CA154" t="str">
            <v>-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 t="str">
            <v>-</v>
          </cell>
          <cell r="CN154" t="str">
            <v>-</v>
          </cell>
          <cell r="CO154" t="str">
            <v>-</v>
          </cell>
          <cell r="CP154" t="str">
            <v>-</v>
          </cell>
          <cell r="CQ154" t="str">
            <v>-</v>
          </cell>
          <cell r="CR154" t="str">
            <v>-</v>
          </cell>
          <cell r="CS154" t="str">
            <v>-</v>
          </cell>
          <cell r="CT154" t="str">
            <v>-</v>
          </cell>
          <cell r="CU154" t="str">
            <v>-</v>
          </cell>
          <cell r="CV154" t="str">
            <v>-</v>
          </cell>
          <cell r="CW154" t="str">
            <v>-</v>
          </cell>
          <cell r="CX154" t="str">
            <v>-</v>
          </cell>
          <cell r="CY154" t="str">
            <v>-</v>
          </cell>
          <cell r="CZ154" t="str">
            <v>-</v>
          </cell>
          <cell r="DA154" t="str">
            <v>-</v>
          </cell>
          <cell r="DB154" t="str">
            <v>-</v>
          </cell>
          <cell r="DC154" t="str">
            <v>-</v>
          </cell>
          <cell r="DD154" t="str">
            <v>-</v>
          </cell>
          <cell r="DE154" t="str">
            <v>-</v>
          </cell>
          <cell r="DF154" t="str">
            <v>-</v>
          </cell>
          <cell r="DG154" t="str">
            <v>-</v>
          </cell>
          <cell r="DH154" t="str">
            <v>-</v>
          </cell>
          <cell r="DI154" t="str">
            <v>-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 t="str">
            <v>-</v>
          </cell>
          <cell r="DX154" t="str">
            <v>-</v>
          </cell>
          <cell r="DY154" t="str">
            <v>-</v>
          </cell>
          <cell r="DZ154" t="str">
            <v>-</v>
          </cell>
          <cell r="EA154" t="str">
            <v>-</v>
          </cell>
          <cell r="EB154" t="str">
            <v>-</v>
          </cell>
          <cell r="EC154" t="str">
            <v>-</v>
          </cell>
          <cell r="ED154" t="str">
            <v>-</v>
          </cell>
          <cell r="EE154" t="str">
            <v>-</v>
          </cell>
          <cell r="EF154" t="str">
            <v>-</v>
          </cell>
          <cell r="EG154" t="str">
            <v>-</v>
          </cell>
        </row>
        <row r="155">
          <cell r="C155">
            <v>700000449</v>
          </cell>
          <cell r="D155" t="str">
            <v>SECTOR LA CATEDRAL SILVIA</v>
          </cell>
          <cell r="E155">
            <v>2025</v>
          </cell>
          <cell r="F155">
            <v>202517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 t="str">
            <v>-</v>
          </cell>
          <cell r="BQ155" t="str">
            <v>-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 t="str">
            <v>-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 t="str">
            <v>-</v>
          </cell>
          <cell r="CS155" t="str">
            <v>-</v>
          </cell>
          <cell r="CT155" t="str">
            <v>-</v>
          </cell>
          <cell r="CU155" t="str">
            <v>-</v>
          </cell>
          <cell r="CV155" t="str">
            <v>-</v>
          </cell>
          <cell r="CW155" t="str">
            <v>-</v>
          </cell>
          <cell r="CX155" t="str">
            <v>-</v>
          </cell>
          <cell r="CY155" t="str">
            <v>-</v>
          </cell>
          <cell r="CZ155" t="str">
            <v>-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  <cell r="DZ155" t="str">
            <v>-</v>
          </cell>
          <cell r="EA155" t="str">
            <v>-</v>
          </cell>
          <cell r="EB155" t="str">
            <v>-</v>
          </cell>
          <cell r="EC155" t="str">
            <v>-</v>
          </cell>
          <cell r="ED155" t="str">
            <v>-</v>
          </cell>
          <cell r="EE155" t="str">
            <v>-</v>
          </cell>
          <cell r="EF155" t="str">
            <v>-</v>
          </cell>
          <cell r="EG155" t="str">
            <v>-</v>
          </cell>
        </row>
        <row r="156">
          <cell r="C156">
            <v>700000452</v>
          </cell>
          <cell r="D156" t="str">
            <v>SECTOR PALO SANTO DOLLY</v>
          </cell>
          <cell r="E156">
            <v>2025</v>
          </cell>
          <cell r="F156">
            <v>202517</v>
          </cell>
          <cell r="G156">
            <v>1937</v>
          </cell>
          <cell r="H156">
            <v>2068</v>
          </cell>
          <cell r="I156">
            <v>693</v>
          </cell>
          <cell r="J156" t="str">
            <v>-</v>
          </cell>
          <cell r="K156">
            <v>-72</v>
          </cell>
          <cell r="L156">
            <v>9</v>
          </cell>
          <cell r="M156">
            <v>735</v>
          </cell>
          <cell r="N156">
            <v>1199</v>
          </cell>
          <cell r="O156">
            <v>0</v>
          </cell>
          <cell r="P156" t="str">
            <v>-</v>
          </cell>
          <cell r="Q156">
            <v>3</v>
          </cell>
          <cell r="R156" t="str">
            <v>-</v>
          </cell>
          <cell r="S156">
            <v>9</v>
          </cell>
          <cell r="T156" t="str">
            <v>-</v>
          </cell>
          <cell r="U156">
            <v>729</v>
          </cell>
          <cell r="V156" t="str">
            <v>-</v>
          </cell>
          <cell r="W156">
            <v>3</v>
          </cell>
          <cell r="X156" t="str">
            <v>-</v>
          </cell>
          <cell r="Y156" t="str">
            <v>-</v>
          </cell>
          <cell r="Z156" t="str">
            <v>-</v>
          </cell>
          <cell r="AA156">
            <v>640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>
            <v>321</v>
          </cell>
          <cell r="AH156" t="str">
            <v>-</v>
          </cell>
          <cell r="AI156" t="str">
            <v>-</v>
          </cell>
          <cell r="AJ156" t="str">
            <v>-</v>
          </cell>
          <cell r="AK156">
            <v>94</v>
          </cell>
          <cell r="AL156" t="str">
            <v>-</v>
          </cell>
          <cell r="AM156">
            <v>37.945276200309756</v>
          </cell>
          <cell r="AN156">
            <v>59.4</v>
          </cell>
          <cell r="AO156">
            <v>227</v>
          </cell>
          <cell r="AP156" t="str">
            <v>-</v>
          </cell>
          <cell r="AQ156">
            <v>299</v>
          </cell>
          <cell r="AR156" t="str">
            <v>-</v>
          </cell>
          <cell r="AS156">
            <v>0</v>
          </cell>
          <cell r="AT156" t="str">
            <v>-</v>
          </cell>
          <cell r="AU156">
            <v>85</v>
          </cell>
          <cell r="AV156" t="str">
            <v>-</v>
          </cell>
          <cell r="AW156">
            <v>29</v>
          </cell>
          <cell r="AX156" t="str">
            <v>-</v>
          </cell>
          <cell r="AY156" t="str">
            <v>-</v>
          </cell>
          <cell r="AZ156" t="str">
            <v>-</v>
          </cell>
          <cell r="BA156">
            <v>694</v>
          </cell>
          <cell r="BB156">
            <v>1077</v>
          </cell>
          <cell r="BC156">
            <v>35.828600929272071</v>
          </cell>
          <cell r="BD156">
            <v>53.4</v>
          </cell>
          <cell r="BE156" t="str">
            <v>-</v>
          </cell>
          <cell r="BF156" t="str">
            <v>-</v>
          </cell>
          <cell r="BG156">
            <v>508068.41</v>
          </cell>
          <cell r="BH156">
            <v>454649</v>
          </cell>
          <cell r="BI156">
            <v>373430279.5</v>
          </cell>
          <cell r="BJ156">
            <v>545124554</v>
          </cell>
          <cell r="BK156">
            <v>371106390</v>
          </cell>
          <cell r="BL156" t="str">
            <v>-</v>
          </cell>
          <cell r="BM156">
            <v>2323889.5</v>
          </cell>
          <cell r="BN156" t="str">
            <v>-</v>
          </cell>
          <cell r="BO156">
            <v>194266211.5</v>
          </cell>
          <cell r="BP156" t="str">
            <v>-</v>
          </cell>
          <cell r="BQ156">
            <v>2323889.5</v>
          </cell>
          <cell r="BR156" t="str">
            <v>-</v>
          </cell>
          <cell r="BS156">
            <v>583</v>
          </cell>
          <cell r="BT156" t="str">
            <v>-</v>
          </cell>
          <cell r="BU156">
            <v>191942322</v>
          </cell>
          <cell r="BV156" t="str">
            <v>-</v>
          </cell>
          <cell r="BW156">
            <v>641</v>
          </cell>
          <cell r="BX156" t="str">
            <v>-</v>
          </cell>
          <cell r="BY156">
            <v>629</v>
          </cell>
          <cell r="BZ156" t="str">
            <v>-</v>
          </cell>
          <cell r="CA156">
            <v>163998147</v>
          </cell>
          <cell r="CB156" t="str">
            <v>-</v>
          </cell>
          <cell r="CC156">
            <v>827</v>
          </cell>
          <cell r="CD156" t="str">
            <v>-</v>
          </cell>
          <cell r="CE156">
            <v>558</v>
          </cell>
          <cell r="CF156" t="str">
            <v>-</v>
          </cell>
          <cell r="CG156">
            <v>0</v>
          </cell>
          <cell r="CH156" t="str">
            <v>-</v>
          </cell>
          <cell r="CI156">
            <v>115</v>
          </cell>
          <cell r="CJ156" t="str">
            <v>-</v>
          </cell>
          <cell r="CK156">
            <v>41</v>
          </cell>
          <cell r="CL156" t="str">
            <v>-</v>
          </cell>
          <cell r="CM156">
            <v>15165921</v>
          </cell>
          <cell r="CN156" t="str">
            <v>-</v>
          </cell>
          <cell r="CO156">
            <v>179164068</v>
          </cell>
          <cell r="CP156" t="str">
            <v>-</v>
          </cell>
          <cell r="CQ156">
            <v>0</v>
          </cell>
          <cell r="CR156" t="str">
            <v>-</v>
          </cell>
          <cell r="CS156">
            <v>-56</v>
          </cell>
          <cell r="CT156" t="str">
            <v>-</v>
          </cell>
          <cell r="CU156">
            <v>717</v>
          </cell>
          <cell r="CV156">
            <v>449</v>
          </cell>
          <cell r="CW156">
            <v>293</v>
          </cell>
          <cell r="CX156">
            <v>238</v>
          </cell>
          <cell r="CY156">
            <v>192</v>
          </cell>
          <cell r="CZ156">
            <v>132</v>
          </cell>
          <cell r="DA156">
            <v>96</v>
          </cell>
          <cell r="DB156">
            <v>68</v>
          </cell>
          <cell r="DC156">
            <v>69</v>
          </cell>
          <cell r="DD156">
            <v>56</v>
          </cell>
          <cell r="DE156">
            <v>69</v>
          </cell>
          <cell r="DF156">
            <v>63</v>
          </cell>
          <cell r="DG156">
            <v>234</v>
          </cell>
          <cell r="DH156">
            <v>187</v>
          </cell>
          <cell r="DI156">
            <v>10</v>
          </cell>
          <cell r="DJ156" t="str">
            <v>-</v>
          </cell>
          <cell r="DK156">
            <v>498</v>
          </cell>
          <cell r="DL156" t="str">
            <v>-</v>
          </cell>
          <cell r="DM156">
            <v>745</v>
          </cell>
          <cell r="DN156" t="str">
            <v>-</v>
          </cell>
          <cell r="DO156">
            <v>539</v>
          </cell>
          <cell r="DP156" t="str">
            <v>-</v>
          </cell>
          <cell r="DQ156">
            <v>0</v>
          </cell>
          <cell r="DR156" t="str">
            <v>-</v>
          </cell>
          <cell r="DS156">
            <v>113</v>
          </cell>
          <cell r="DT156" t="str">
            <v>-</v>
          </cell>
          <cell r="DU156">
            <v>41</v>
          </cell>
          <cell r="DV156" t="str">
            <v>-</v>
          </cell>
          <cell r="DW156">
            <v>0</v>
          </cell>
          <cell r="DX156" t="str">
            <v>-</v>
          </cell>
          <cell r="DY156">
            <v>14</v>
          </cell>
          <cell r="DZ156">
            <v>48</v>
          </cell>
          <cell r="EA156">
            <v>14</v>
          </cell>
          <cell r="EB156" t="str">
            <v>-</v>
          </cell>
          <cell r="EC156">
            <v>36.84210526315789</v>
          </cell>
          <cell r="ED156" t="str">
            <v>-</v>
          </cell>
          <cell r="EE156">
            <v>4</v>
          </cell>
          <cell r="EF156" t="str">
            <v>-</v>
          </cell>
          <cell r="EG156">
            <v>26</v>
          </cell>
        </row>
        <row r="157">
          <cell r="C157">
            <v>700000453</v>
          </cell>
          <cell r="D157" t="str">
            <v>SECTOR CANELA KATHERIN</v>
          </cell>
          <cell r="E157">
            <v>2025</v>
          </cell>
          <cell r="F157">
            <v>202517</v>
          </cell>
          <cell r="G157">
            <v>2235</v>
          </cell>
          <cell r="H157">
            <v>2044</v>
          </cell>
          <cell r="I157">
            <v>637</v>
          </cell>
          <cell r="J157" t="str">
            <v>-</v>
          </cell>
          <cell r="K157">
            <v>-17</v>
          </cell>
          <cell r="L157">
            <v>9</v>
          </cell>
          <cell r="M157">
            <v>956</v>
          </cell>
          <cell r="N157">
            <v>1348</v>
          </cell>
          <cell r="O157">
            <v>0</v>
          </cell>
          <cell r="P157" t="str">
            <v>-</v>
          </cell>
          <cell r="Q157">
            <v>0</v>
          </cell>
          <cell r="R157" t="str">
            <v>-</v>
          </cell>
          <cell r="S157">
            <v>5</v>
          </cell>
          <cell r="T157" t="str">
            <v>-</v>
          </cell>
          <cell r="U157">
            <v>956</v>
          </cell>
          <cell r="V157" t="str">
            <v>-</v>
          </cell>
          <cell r="W157">
            <v>0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715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533</v>
          </cell>
          <cell r="AH157" t="str">
            <v>-</v>
          </cell>
          <cell r="AI157" t="str">
            <v>-</v>
          </cell>
          <cell r="AJ157" t="str">
            <v>-</v>
          </cell>
          <cell r="AK157">
            <v>242</v>
          </cell>
          <cell r="AL157" t="str">
            <v>-</v>
          </cell>
          <cell r="AM157">
            <v>42.774049217002236</v>
          </cell>
          <cell r="AN157">
            <v>59.6</v>
          </cell>
          <cell r="AO157">
            <v>291</v>
          </cell>
          <cell r="AP157" t="str">
            <v>-</v>
          </cell>
          <cell r="AQ157">
            <v>321</v>
          </cell>
          <cell r="AR157" t="str">
            <v>-</v>
          </cell>
          <cell r="AS157">
            <v>0</v>
          </cell>
          <cell r="AT157" t="str">
            <v>-</v>
          </cell>
          <cell r="AU157">
            <v>84</v>
          </cell>
          <cell r="AV157" t="str">
            <v>-</v>
          </cell>
          <cell r="AW157">
            <v>19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847</v>
          </cell>
          <cell r="BB157">
            <v>1223</v>
          </cell>
          <cell r="BC157">
            <v>37.897091722595079</v>
          </cell>
          <cell r="BD157">
            <v>54</v>
          </cell>
          <cell r="BE157" t="str">
            <v>-</v>
          </cell>
          <cell r="BF157" t="str">
            <v>-</v>
          </cell>
          <cell r="BG157">
            <v>414369.53</v>
          </cell>
          <cell r="BH157">
            <v>385209</v>
          </cell>
          <cell r="BI157">
            <v>396137272</v>
          </cell>
          <cell r="BJ157">
            <v>519261302</v>
          </cell>
          <cell r="BK157">
            <v>395563487</v>
          </cell>
          <cell r="BL157" t="str">
            <v>-</v>
          </cell>
          <cell r="BM157">
            <v>573785</v>
          </cell>
          <cell r="BN157" t="str">
            <v>-</v>
          </cell>
          <cell r="BO157">
            <v>204686183</v>
          </cell>
          <cell r="BP157" t="str">
            <v>-</v>
          </cell>
          <cell r="BQ157">
            <v>573785</v>
          </cell>
          <cell r="BR157" t="str">
            <v>-</v>
          </cell>
          <cell r="BS157">
            <v>677</v>
          </cell>
          <cell r="BT157" t="str">
            <v>-</v>
          </cell>
          <cell r="BU157">
            <v>204112398</v>
          </cell>
          <cell r="BV157" t="str">
            <v>-</v>
          </cell>
          <cell r="BW157">
            <v>793</v>
          </cell>
          <cell r="BX157" t="str">
            <v>-</v>
          </cell>
          <cell r="BY157">
            <v>980</v>
          </cell>
          <cell r="BZ157" t="str">
            <v>-</v>
          </cell>
          <cell r="CA157">
            <v>175457886</v>
          </cell>
          <cell r="CB157" t="str">
            <v>-</v>
          </cell>
          <cell r="CC157">
            <v>868</v>
          </cell>
          <cell r="CD157" t="str">
            <v>-</v>
          </cell>
          <cell r="CE157">
            <v>523</v>
          </cell>
          <cell r="CF157" t="str">
            <v>-</v>
          </cell>
          <cell r="CG157">
            <v>0</v>
          </cell>
          <cell r="CH157" t="str">
            <v>-</v>
          </cell>
          <cell r="CI157">
            <v>107</v>
          </cell>
          <cell r="CJ157" t="str">
            <v>-</v>
          </cell>
          <cell r="CK157">
            <v>22</v>
          </cell>
          <cell r="CL157" t="str">
            <v>-</v>
          </cell>
          <cell r="CM157">
            <v>15993203</v>
          </cell>
          <cell r="CN157" t="str">
            <v>-</v>
          </cell>
          <cell r="CO157">
            <v>191451089</v>
          </cell>
          <cell r="CP157" t="str">
            <v>-</v>
          </cell>
          <cell r="CQ157">
            <v>0</v>
          </cell>
          <cell r="CR157" t="str">
            <v>-</v>
          </cell>
          <cell r="CS157">
            <v>-19</v>
          </cell>
          <cell r="CT157" t="str">
            <v>-</v>
          </cell>
          <cell r="CU157">
            <v>724</v>
          </cell>
          <cell r="CV157">
            <v>477</v>
          </cell>
          <cell r="CW157">
            <v>333</v>
          </cell>
          <cell r="CX157">
            <v>265</v>
          </cell>
          <cell r="CY157">
            <v>222</v>
          </cell>
          <cell r="CZ157">
            <v>164</v>
          </cell>
          <cell r="DA157">
            <v>100</v>
          </cell>
          <cell r="DB157">
            <v>92</v>
          </cell>
          <cell r="DC157">
            <v>84</v>
          </cell>
          <cell r="DD157">
            <v>86</v>
          </cell>
          <cell r="DE157">
            <v>81</v>
          </cell>
          <cell r="DF157">
            <v>75</v>
          </cell>
          <cell r="DG157">
            <v>265</v>
          </cell>
          <cell r="DH157">
            <v>253</v>
          </cell>
          <cell r="DI157">
            <v>53</v>
          </cell>
          <cell r="DJ157" t="str">
            <v>-</v>
          </cell>
          <cell r="DK157">
            <v>801</v>
          </cell>
          <cell r="DL157" t="str">
            <v>-</v>
          </cell>
          <cell r="DM157">
            <v>797</v>
          </cell>
          <cell r="DN157" t="str">
            <v>-</v>
          </cell>
          <cell r="DO157">
            <v>509</v>
          </cell>
          <cell r="DP157" t="str">
            <v>-</v>
          </cell>
          <cell r="DQ157">
            <v>0</v>
          </cell>
          <cell r="DR157" t="str">
            <v>-</v>
          </cell>
          <cell r="DS157">
            <v>106</v>
          </cell>
          <cell r="DT157" t="str">
            <v>-</v>
          </cell>
          <cell r="DU157">
            <v>22</v>
          </cell>
          <cell r="DV157" t="str">
            <v>-</v>
          </cell>
          <cell r="DW157">
            <v>0</v>
          </cell>
          <cell r="DX157" t="str">
            <v>-</v>
          </cell>
          <cell r="DY157">
            <v>65</v>
          </cell>
          <cell r="DZ157">
            <v>70</v>
          </cell>
          <cell r="EA157">
            <v>55</v>
          </cell>
          <cell r="EB157" t="str">
            <v>-</v>
          </cell>
          <cell r="EC157">
            <v>45.081967213114751</v>
          </cell>
          <cell r="ED157" t="str">
            <v>-</v>
          </cell>
          <cell r="EE157">
            <v>12</v>
          </cell>
          <cell r="EF157" t="str">
            <v>-</v>
          </cell>
          <cell r="EG157">
            <v>43</v>
          </cell>
        </row>
        <row r="158">
          <cell r="C158">
            <v>700000454</v>
          </cell>
          <cell r="D158" t="str">
            <v xml:space="preserve">Sector ABÁNICO Judy </v>
          </cell>
          <cell r="E158">
            <v>2025</v>
          </cell>
          <cell r="F158">
            <v>202517</v>
          </cell>
          <cell r="G158">
            <v>1856</v>
          </cell>
          <cell r="H158">
            <v>1949</v>
          </cell>
          <cell r="I158">
            <v>556</v>
          </cell>
          <cell r="J158" t="str">
            <v>-</v>
          </cell>
          <cell r="K158">
            <v>26</v>
          </cell>
          <cell r="L158">
            <v>9</v>
          </cell>
          <cell r="M158">
            <v>1051</v>
          </cell>
          <cell r="N158">
            <v>1079</v>
          </cell>
          <cell r="O158">
            <v>0</v>
          </cell>
          <cell r="P158" t="str">
            <v>-</v>
          </cell>
          <cell r="Q158">
            <v>4</v>
          </cell>
          <cell r="R158" t="str">
            <v>-</v>
          </cell>
          <cell r="S158">
            <v>19</v>
          </cell>
          <cell r="T158" t="str">
            <v>-</v>
          </cell>
          <cell r="U158">
            <v>1038</v>
          </cell>
          <cell r="V158" t="str">
            <v>-</v>
          </cell>
          <cell r="W158">
            <v>9</v>
          </cell>
          <cell r="X158" t="str">
            <v>-</v>
          </cell>
          <cell r="Y158" t="str">
            <v>-</v>
          </cell>
          <cell r="Z158" t="str">
            <v>-</v>
          </cell>
          <cell r="AA158">
            <v>809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>
            <v>600</v>
          </cell>
          <cell r="AH158" t="str">
            <v>-</v>
          </cell>
          <cell r="AI158" t="str">
            <v>-</v>
          </cell>
          <cell r="AJ158" t="str">
            <v>-</v>
          </cell>
          <cell r="AK158">
            <v>242</v>
          </cell>
          <cell r="AL158" t="str">
            <v>-</v>
          </cell>
          <cell r="AM158">
            <v>56.627155172413794</v>
          </cell>
          <cell r="AN158">
            <v>58.5</v>
          </cell>
          <cell r="AO158">
            <v>358</v>
          </cell>
          <cell r="AP158" t="str">
            <v>-</v>
          </cell>
          <cell r="AQ158">
            <v>360</v>
          </cell>
          <cell r="AR158" t="str">
            <v>-</v>
          </cell>
          <cell r="AS158">
            <v>0</v>
          </cell>
          <cell r="AT158" t="str">
            <v>-</v>
          </cell>
          <cell r="AU158">
            <v>83</v>
          </cell>
          <cell r="AV158" t="str">
            <v>-</v>
          </cell>
          <cell r="AW158">
            <v>8</v>
          </cell>
          <cell r="AX158" t="str">
            <v>-</v>
          </cell>
          <cell r="AY158" t="str">
            <v>-</v>
          </cell>
          <cell r="AZ158" t="str">
            <v>-</v>
          </cell>
          <cell r="BA158">
            <v>901</v>
          </cell>
          <cell r="BB158">
            <v>966</v>
          </cell>
          <cell r="BC158">
            <v>48.545258620689658</v>
          </cell>
          <cell r="BD158">
            <v>52.4</v>
          </cell>
          <cell r="BE158" t="str">
            <v>-</v>
          </cell>
          <cell r="BF158" t="str">
            <v>-</v>
          </cell>
          <cell r="BG158">
            <v>436027.49</v>
          </cell>
          <cell r="BH158">
            <v>401255</v>
          </cell>
          <cell r="BI158">
            <v>458264893.50999999</v>
          </cell>
          <cell r="BJ158">
            <v>432953672</v>
          </cell>
          <cell r="BK158">
            <v>454441346</v>
          </cell>
          <cell r="BL158" t="str">
            <v>-</v>
          </cell>
          <cell r="BM158">
            <v>3823547.51</v>
          </cell>
          <cell r="BN158" t="str">
            <v>-</v>
          </cell>
          <cell r="BO158">
            <v>278939425.50999999</v>
          </cell>
          <cell r="BP158" t="str">
            <v>-</v>
          </cell>
          <cell r="BQ158">
            <v>3823547.51</v>
          </cell>
          <cell r="BR158" t="str">
            <v>-</v>
          </cell>
          <cell r="BS158">
            <v>864</v>
          </cell>
          <cell r="BT158" t="str">
            <v>-</v>
          </cell>
          <cell r="BU158">
            <v>275115878</v>
          </cell>
          <cell r="BV158" t="str">
            <v>-</v>
          </cell>
          <cell r="BW158">
            <v>852</v>
          </cell>
          <cell r="BX158" t="str">
            <v>-</v>
          </cell>
          <cell r="BY158">
            <v>734</v>
          </cell>
          <cell r="BZ158" t="str">
            <v>-</v>
          </cell>
          <cell r="CA158">
            <v>157663686</v>
          </cell>
          <cell r="CB158" t="str">
            <v>-</v>
          </cell>
          <cell r="CC158">
            <v>749</v>
          </cell>
          <cell r="CD158" t="str">
            <v>-</v>
          </cell>
          <cell r="CE158">
            <v>474</v>
          </cell>
          <cell r="CF158" t="str">
            <v>-</v>
          </cell>
          <cell r="CG158">
            <v>0</v>
          </cell>
          <cell r="CH158" t="str">
            <v>-</v>
          </cell>
          <cell r="CI158">
            <v>92</v>
          </cell>
          <cell r="CJ158" t="str">
            <v>-</v>
          </cell>
          <cell r="CK158">
            <v>8</v>
          </cell>
          <cell r="CL158" t="str">
            <v>-</v>
          </cell>
          <cell r="CM158">
            <v>21162006</v>
          </cell>
          <cell r="CN158" t="str">
            <v>-</v>
          </cell>
          <cell r="CO158">
            <v>178825692</v>
          </cell>
          <cell r="CP158" t="str">
            <v>-</v>
          </cell>
          <cell r="CQ158">
            <v>0</v>
          </cell>
          <cell r="CR158" t="str">
            <v>-</v>
          </cell>
          <cell r="CS158">
            <v>0</v>
          </cell>
          <cell r="CT158" t="str">
            <v>-</v>
          </cell>
          <cell r="CU158">
            <v>415</v>
          </cell>
          <cell r="CV158">
            <v>377</v>
          </cell>
          <cell r="CW158">
            <v>236</v>
          </cell>
          <cell r="CX158">
            <v>226</v>
          </cell>
          <cell r="CY158">
            <v>154</v>
          </cell>
          <cell r="CZ158">
            <v>144</v>
          </cell>
          <cell r="DA158">
            <v>82</v>
          </cell>
          <cell r="DB158">
            <v>83</v>
          </cell>
          <cell r="DC158">
            <v>53</v>
          </cell>
          <cell r="DD158">
            <v>56</v>
          </cell>
          <cell r="DE158">
            <v>66</v>
          </cell>
          <cell r="DF158">
            <v>72</v>
          </cell>
          <cell r="DG158">
            <v>201</v>
          </cell>
          <cell r="DH158">
            <v>211</v>
          </cell>
          <cell r="DI158">
            <v>46</v>
          </cell>
          <cell r="DJ158" t="str">
            <v>-</v>
          </cell>
          <cell r="DK158">
            <v>601</v>
          </cell>
          <cell r="DL158" t="str">
            <v>-</v>
          </cell>
          <cell r="DM158">
            <v>699</v>
          </cell>
          <cell r="DN158" t="str">
            <v>-</v>
          </cell>
          <cell r="DO158">
            <v>458</v>
          </cell>
          <cell r="DP158" t="str">
            <v>-</v>
          </cell>
          <cell r="DQ158">
            <v>0</v>
          </cell>
          <cell r="DR158" t="str">
            <v>-</v>
          </cell>
          <cell r="DS158">
            <v>90</v>
          </cell>
          <cell r="DT158" t="str">
            <v>-</v>
          </cell>
          <cell r="DU158">
            <v>8</v>
          </cell>
          <cell r="DV158" t="str">
            <v>-</v>
          </cell>
          <cell r="DW158">
            <v>0</v>
          </cell>
          <cell r="DX158" t="str">
            <v>-</v>
          </cell>
          <cell r="DY158">
            <v>69</v>
          </cell>
          <cell r="DZ158">
            <v>44</v>
          </cell>
          <cell r="EA158">
            <v>8</v>
          </cell>
          <cell r="EB158" t="str">
            <v>-</v>
          </cell>
          <cell r="EC158">
            <v>21.621621621621621</v>
          </cell>
          <cell r="ED158" t="str">
            <v>-</v>
          </cell>
          <cell r="EE158">
            <v>23</v>
          </cell>
          <cell r="EF158" t="str">
            <v>-</v>
          </cell>
          <cell r="EG158">
            <v>79</v>
          </cell>
        </row>
        <row r="159">
          <cell r="C159">
            <v>700000455</v>
          </cell>
          <cell r="D159" t="str">
            <v>Sector ESPLENDOR Carolina</v>
          </cell>
          <cell r="E159">
            <v>2025</v>
          </cell>
          <cell r="F159">
            <v>202517</v>
          </cell>
          <cell r="G159">
            <v>1732</v>
          </cell>
          <cell r="H159">
            <v>1802</v>
          </cell>
          <cell r="I159">
            <v>471</v>
          </cell>
          <cell r="J159" t="str">
            <v>-</v>
          </cell>
          <cell r="K159">
            <v>4</v>
          </cell>
          <cell r="L159">
            <v>8</v>
          </cell>
          <cell r="M159">
            <v>1021</v>
          </cell>
          <cell r="N159">
            <v>1014</v>
          </cell>
          <cell r="O159">
            <v>0</v>
          </cell>
          <cell r="P159" t="str">
            <v>-</v>
          </cell>
          <cell r="Q159">
            <v>3</v>
          </cell>
          <cell r="R159" t="str">
            <v>-</v>
          </cell>
          <cell r="S159">
            <v>18</v>
          </cell>
          <cell r="T159" t="str">
            <v>-</v>
          </cell>
          <cell r="U159">
            <v>1009</v>
          </cell>
          <cell r="V159" t="str">
            <v>-</v>
          </cell>
          <cell r="W159">
            <v>8</v>
          </cell>
          <cell r="X159" t="str">
            <v>-</v>
          </cell>
          <cell r="Y159" t="str">
            <v>-</v>
          </cell>
          <cell r="Z159" t="str">
            <v>-</v>
          </cell>
          <cell r="AA159">
            <v>712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>
            <v>619</v>
          </cell>
          <cell r="AH159" t="str">
            <v>-</v>
          </cell>
          <cell r="AI159" t="str">
            <v>-</v>
          </cell>
          <cell r="AJ159" t="str">
            <v>-</v>
          </cell>
          <cell r="AK159">
            <v>309</v>
          </cell>
          <cell r="AL159" t="str">
            <v>-</v>
          </cell>
          <cell r="AM159">
            <v>58.94919168591224</v>
          </cell>
          <cell r="AN159">
            <v>58.4</v>
          </cell>
          <cell r="AO159">
            <v>310</v>
          </cell>
          <cell r="AP159" t="str">
            <v>-</v>
          </cell>
          <cell r="AQ159">
            <v>313</v>
          </cell>
          <cell r="AR159" t="str">
            <v>-</v>
          </cell>
          <cell r="AS159">
            <v>0</v>
          </cell>
          <cell r="AT159" t="str">
            <v>-</v>
          </cell>
          <cell r="AU159">
            <v>81</v>
          </cell>
          <cell r="AV159" t="str">
            <v>-</v>
          </cell>
          <cell r="AW159">
            <v>8</v>
          </cell>
          <cell r="AX159" t="str">
            <v>-</v>
          </cell>
          <cell r="AY159" t="str">
            <v>-</v>
          </cell>
          <cell r="AZ159" t="str">
            <v>-</v>
          </cell>
          <cell r="BA159">
            <v>883</v>
          </cell>
          <cell r="BB159">
            <v>852</v>
          </cell>
          <cell r="BC159">
            <v>50.981524249422627</v>
          </cell>
          <cell r="BD159">
            <v>49.1</v>
          </cell>
          <cell r="BE159" t="str">
            <v>-</v>
          </cell>
          <cell r="BF159" t="str">
            <v>-</v>
          </cell>
          <cell r="BG159">
            <v>413956.15</v>
          </cell>
          <cell r="BH159">
            <v>403780</v>
          </cell>
          <cell r="BI159">
            <v>422649233.01999998</v>
          </cell>
          <cell r="BJ159">
            <v>409432700</v>
          </cell>
          <cell r="BK159">
            <v>417636029</v>
          </cell>
          <cell r="BL159" t="str">
            <v>-</v>
          </cell>
          <cell r="BM159">
            <v>5013204.0199999996</v>
          </cell>
          <cell r="BN159" t="str">
            <v>-</v>
          </cell>
          <cell r="BO159">
            <v>248379121.01999998</v>
          </cell>
          <cell r="BP159" t="str">
            <v>-</v>
          </cell>
          <cell r="BQ159">
            <v>5013204.0199999996</v>
          </cell>
          <cell r="BR159" t="str">
            <v>-</v>
          </cell>
          <cell r="BS159">
            <v>798</v>
          </cell>
          <cell r="BT159" t="str">
            <v>-</v>
          </cell>
          <cell r="BU159">
            <v>243365917</v>
          </cell>
          <cell r="BV159" t="str">
            <v>-</v>
          </cell>
          <cell r="BW159">
            <v>806</v>
          </cell>
          <cell r="BX159" t="str">
            <v>-</v>
          </cell>
          <cell r="BY159">
            <v>917</v>
          </cell>
          <cell r="BZ159" t="str">
            <v>-</v>
          </cell>
          <cell r="CA159">
            <v>152400093</v>
          </cell>
          <cell r="CB159" t="str">
            <v>-</v>
          </cell>
          <cell r="CC159">
            <v>632</v>
          </cell>
          <cell r="CD159" t="str">
            <v>-</v>
          </cell>
          <cell r="CE159">
            <v>384</v>
          </cell>
          <cell r="CF159" t="str">
            <v>-</v>
          </cell>
          <cell r="CG159">
            <v>0</v>
          </cell>
          <cell r="CH159" t="str">
            <v>-</v>
          </cell>
          <cell r="CI159">
            <v>88</v>
          </cell>
          <cell r="CJ159" t="str">
            <v>-</v>
          </cell>
          <cell r="CK159">
            <v>8</v>
          </cell>
          <cell r="CL159" t="str">
            <v>-</v>
          </cell>
          <cell r="CM159">
            <v>21870019</v>
          </cell>
          <cell r="CN159" t="str">
            <v>-</v>
          </cell>
          <cell r="CO159">
            <v>174270112</v>
          </cell>
          <cell r="CP159" t="str">
            <v>-</v>
          </cell>
          <cell r="CQ159">
            <v>0</v>
          </cell>
          <cell r="CR159" t="str">
            <v>-</v>
          </cell>
          <cell r="CS159">
            <v>-3</v>
          </cell>
          <cell r="CT159" t="str">
            <v>-</v>
          </cell>
          <cell r="CU159">
            <v>331</v>
          </cell>
          <cell r="CV159">
            <v>350</v>
          </cell>
          <cell r="CW159">
            <v>210</v>
          </cell>
          <cell r="CX159">
            <v>221</v>
          </cell>
          <cell r="CY159">
            <v>170</v>
          </cell>
          <cell r="CZ159">
            <v>174</v>
          </cell>
          <cell r="DA159">
            <v>96</v>
          </cell>
          <cell r="DB159">
            <v>92</v>
          </cell>
          <cell r="DC159">
            <v>124</v>
          </cell>
          <cell r="DD159">
            <v>113</v>
          </cell>
          <cell r="DE159">
            <v>78</v>
          </cell>
          <cell r="DF159">
            <v>74</v>
          </cell>
          <cell r="DG159">
            <v>298</v>
          </cell>
          <cell r="DH159">
            <v>279</v>
          </cell>
          <cell r="DI159">
            <v>59</v>
          </cell>
          <cell r="DJ159" t="str">
            <v>-</v>
          </cell>
          <cell r="DK159">
            <v>698</v>
          </cell>
          <cell r="DL159" t="str">
            <v>-</v>
          </cell>
          <cell r="DM159">
            <v>562</v>
          </cell>
          <cell r="DN159" t="str">
            <v>-</v>
          </cell>
          <cell r="DO159">
            <v>377</v>
          </cell>
          <cell r="DP159" t="str">
            <v>-</v>
          </cell>
          <cell r="DQ159">
            <v>0</v>
          </cell>
          <cell r="DR159" t="str">
            <v>-</v>
          </cell>
          <cell r="DS159">
            <v>86</v>
          </cell>
          <cell r="DT159" t="str">
            <v>-</v>
          </cell>
          <cell r="DU159">
            <v>8</v>
          </cell>
          <cell r="DV159" t="str">
            <v>-</v>
          </cell>
          <cell r="DW159">
            <v>0</v>
          </cell>
          <cell r="DX159" t="str">
            <v>-</v>
          </cell>
          <cell r="DY159">
            <v>76</v>
          </cell>
          <cell r="DZ159">
            <v>81</v>
          </cell>
          <cell r="EA159">
            <v>23</v>
          </cell>
          <cell r="EB159" t="str">
            <v>-</v>
          </cell>
          <cell r="EC159">
            <v>25</v>
          </cell>
          <cell r="ED159" t="str">
            <v>-</v>
          </cell>
          <cell r="EE159">
            <v>17</v>
          </cell>
          <cell r="EF159" t="str">
            <v>-</v>
          </cell>
          <cell r="EG159">
            <v>60</v>
          </cell>
        </row>
        <row r="160">
          <cell r="C160">
            <v>700000456</v>
          </cell>
          <cell r="D160" t="str">
            <v>Sector ACUARELA Yeimi</v>
          </cell>
          <cell r="E160">
            <v>2025</v>
          </cell>
          <cell r="F160">
            <v>202517</v>
          </cell>
          <cell r="G160">
            <v>2037</v>
          </cell>
          <cell r="H160">
            <v>2104</v>
          </cell>
          <cell r="I160">
            <v>689</v>
          </cell>
          <cell r="J160" t="str">
            <v>-</v>
          </cell>
          <cell r="K160">
            <v>14</v>
          </cell>
          <cell r="L160">
            <v>8</v>
          </cell>
          <cell r="M160">
            <v>1199</v>
          </cell>
          <cell r="N160">
            <v>1184</v>
          </cell>
          <cell r="O160">
            <v>0</v>
          </cell>
          <cell r="P160" t="str">
            <v>-</v>
          </cell>
          <cell r="Q160">
            <v>10</v>
          </cell>
          <cell r="R160" t="str">
            <v>-</v>
          </cell>
          <cell r="S160">
            <v>28</v>
          </cell>
          <cell r="T160" t="str">
            <v>-</v>
          </cell>
          <cell r="U160">
            <v>1180</v>
          </cell>
          <cell r="V160" t="str">
            <v>-</v>
          </cell>
          <cell r="W160">
            <v>9</v>
          </cell>
          <cell r="X160" t="str">
            <v>-</v>
          </cell>
          <cell r="Y160" t="str">
            <v>-</v>
          </cell>
          <cell r="Z160" t="str">
            <v>-</v>
          </cell>
          <cell r="AA160">
            <v>935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>
            <v>661</v>
          </cell>
          <cell r="AH160" t="str">
            <v>-</v>
          </cell>
          <cell r="AI160" t="str">
            <v>-</v>
          </cell>
          <cell r="AJ160" t="str">
            <v>-</v>
          </cell>
          <cell r="AK160">
            <v>263</v>
          </cell>
          <cell r="AL160" t="str">
            <v>-</v>
          </cell>
          <cell r="AM160">
            <v>58.861070201276391</v>
          </cell>
          <cell r="AN160">
            <v>58.4</v>
          </cell>
          <cell r="AO160">
            <v>398</v>
          </cell>
          <cell r="AP160" t="str">
            <v>-</v>
          </cell>
          <cell r="AQ160">
            <v>412</v>
          </cell>
          <cell r="AR160" t="str">
            <v>-</v>
          </cell>
          <cell r="AS160">
            <v>0</v>
          </cell>
          <cell r="AT160" t="str">
            <v>-</v>
          </cell>
          <cell r="AU160">
            <v>110</v>
          </cell>
          <cell r="AV160" t="str">
            <v>-</v>
          </cell>
          <cell r="AW160">
            <v>15</v>
          </cell>
          <cell r="AX160" t="str">
            <v>-</v>
          </cell>
          <cell r="AY160" t="str">
            <v>-</v>
          </cell>
          <cell r="AZ160" t="str">
            <v>-</v>
          </cell>
          <cell r="BA160">
            <v>1036</v>
          </cell>
          <cell r="BB160">
            <v>1040</v>
          </cell>
          <cell r="BC160">
            <v>50.859106529209619</v>
          </cell>
          <cell r="BD160">
            <v>51.3</v>
          </cell>
          <cell r="BE160" t="str">
            <v>-</v>
          </cell>
          <cell r="BF160" t="str">
            <v>-</v>
          </cell>
          <cell r="BG160">
            <v>430466.44</v>
          </cell>
          <cell r="BH160">
            <v>416853</v>
          </cell>
          <cell r="BI160">
            <v>516129264.49000001</v>
          </cell>
          <cell r="BJ160">
            <v>493553903</v>
          </cell>
          <cell r="BK160">
            <v>509880335</v>
          </cell>
          <cell r="BL160" t="str">
            <v>-</v>
          </cell>
          <cell r="BM160">
            <v>6248929.4900000002</v>
          </cell>
          <cell r="BN160" t="str">
            <v>-</v>
          </cell>
          <cell r="BO160">
            <v>353037160.49000001</v>
          </cell>
          <cell r="BP160" t="str">
            <v>-</v>
          </cell>
          <cell r="BQ160">
            <v>6248929.4900000002</v>
          </cell>
          <cell r="BR160" t="str">
            <v>-</v>
          </cell>
          <cell r="BS160">
            <v>1001</v>
          </cell>
          <cell r="BT160" t="str">
            <v>-</v>
          </cell>
          <cell r="BU160">
            <v>346788231</v>
          </cell>
          <cell r="BV160" t="str">
            <v>-</v>
          </cell>
          <cell r="BW160">
            <v>869</v>
          </cell>
          <cell r="BX160" t="str">
            <v>-</v>
          </cell>
          <cell r="BY160">
            <v>725</v>
          </cell>
          <cell r="BZ160" t="str">
            <v>-</v>
          </cell>
          <cell r="CA160">
            <v>142034188</v>
          </cell>
          <cell r="CB160" t="str">
            <v>-</v>
          </cell>
          <cell r="CC160">
            <v>829</v>
          </cell>
          <cell r="CD160" t="str">
            <v>-</v>
          </cell>
          <cell r="CE160">
            <v>562</v>
          </cell>
          <cell r="CF160" t="str">
            <v>-</v>
          </cell>
          <cell r="CG160">
            <v>0</v>
          </cell>
          <cell r="CH160" t="str">
            <v>-</v>
          </cell>
          <cell r="CI160">
            <v>123</v>
          </cell>
          <cell r="CJ160" t="str">
            <v>-</v>
          </cell>
          <cell r="CK160">
            <v>16</v>
          </cell>
          <cell r="CL160" t="str">
            <v>-</v>
          </cell>
          <cell r="CM160">
            <v>21057916</v>
          </cell>
          <cell r="CN160" t="str">
            <v>-</v>
          </cell>
          <cell r="CO160">
            <v>163092104</v>
          </cell>
          <cell r="CP160" t="str">
            <v>-</v>
          </cell>
          <cell r="CQ160">
            <v>0</v>
          </cell>
          <cell r="CR160" t="str">
            <v>-</v>
          </cell>
          <cell r="CS160">
            <v>-19</v>
          </cell>
          <cell r="CT160" t="str">
            <v>-</v>
          </cell>
          <cell r="CU160">
            <v>427</v>
          </cell>
          <cell r="CV160">
            <v>412</v>
          </cell>
          <cell r="CW160">
            <v>236</v>
          </cell>
          <cell r="CX160">
            <v>240</v>
          </cell>
          <cell r="CY160">
            <v>175</v>
          </cell>
          <cell r="CZ160">
            <v>179</v>
          </cell>
          <cell r="DA160">
            <v>85</v>
          </cell>
          <cell r="DB160">
            <v>93</v>
          </cell>
          <cell r="DC160">
            <v>74</v>
          </cell>
          <cell r="DD160">
            <v>69</v>
          </cell>
          <cell r="DE160">
            <v>60</v>
          </cell>
          <cell r="DF160">
            <v>65</v>
          </cell>
          <cell r="DG160">
            <v>219</v>
          </cell>
          <cell r="DH160">
            <v>227</v>
          </cell>
          <cell r="DI160">
            <v>27</v>
          </cell>
          <cell r="DJ160" t="str">
            <v>-</v>
          </cell>
          <cell r="DK160">
            <v>581</v>
          </cell>
          <cell r="DL160" t="str">
            <v>-</v>
          </cell>
          <cell r="DM160">
            <v>766</v>
          </cell>
          <cell r="DN160" t="str">
            <v>-</v>
          </cell>
          <cell r="DO160">
            <v>551</v>
          </cell>
          <cell r="DP160" t="str">
            <v>-</v>
          </cell>
          <cell r="DQ160">
            <v>0</v>
          </cell>
          <cell r="DR160" t="str">
            <v>-</v>
          </cell>
          <cell r="DS160">
            <v>123</v>
          </cell>
          <cell r="DT160" t="str">
            <v>-</v>
          </cell>
          <cell r="DU160">
            <v>15</v>
          </cell>
          <cell r="DV160" t="str">
            <v>-</v>
          </cell>
          <cell r="DW160">
            <v>0</v>
          </cell>
          <cell r="DX160" t="str">
            <v>-</v>
          </cell>
          <cell r="DY160">
            <v>56</v>
          </cell>
          <cell r="DZ160">
            <v>45</v>
          </cell>
          <cell r="EA160">
            <v>21</v>
          </cell>
          <cell r="EB160" t="str">
            <v>-</v>
          </cell>
          <cell r="EC160">
            <v>51.219512195121951</v>
          </cell>
          <cell r="ED160" t="str">
            <v>-</v>
          </cell>
          <cell r="EE160">
            <v>29</v>
          </cell>
          <cell r="EF160" t="str">
            <v>-</v>
          </cell>
          <cell r="EG160">
            <v>107</v>
          </cell>
        </row>
        <row r="161">
          <cell r="C161">
            <v>700000457</v>
          </cell>
          <cell r="D161" t="str">
            <v>Sector PINCEL Iliana</v>
          </cell>
          <cell r="E161">
            <v>2025</v>
          </cell>
          <cell r="F161">
            <v>202517</v>
          </cell>
          <cell r="G161">
            <v>1609</v>
          </cell>
          <cell r="H161">
            <v>1733</v>
          </cell>
          <cell r="I161">
            <v>557</v>
          </cell>
          <cell r="J161" t="str">
            <v>-</v>
          </cell>
          <cell r="K161">
            <v>4</v>
          </cell>
          <cell r="L161">
            <v>8</v>
          </cell>
          <cell r="M161">
            <v>985</v>
          </cell>
          <cell r="N161">
            <v>952</v>
          </cell>
          <cell r="O161">
            <v>0</v>
          </cell>
          <cell r="P161" t="str">
            <v>-</v>
          </cell>
          <cell r="Q161">
            <v>7</v>
          </cell>
          <cell r="R161" t="str">
            <v>-</v>
          </cell>
          <cell r="S161">
            <v>18</v>
          </cell>
          <cell r="T161" t="str">
            <v>-</v>
          </cell>
          <cell r="U161">
            <v>973</v>
          </cell>
          <cell r="V161" t="str">
            <v>-</v>
          </cell>
          <cell r="W161">
            <v>5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809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546</v>
          </cell>
          <cell r="AH161" t="str">
            <v>-</v>
          </cell>
          <cell r="AI161" t="str">
            <v>-</v>
          </cell>
          <cell r="AJ161" t="str">
            <v>-</v>
          </cell>
          <cell r="AK161">
            <v>176</v>
          </cell>
          <cell r="AL161" t="str">
            <v>-</v>
          </cell>
          <cell r="AM161">
            <v>61.21814791796146</v>
          </cell>
          <cell r="AN161">
            <v>59</v>
          </cell>
          <cell r="AO161">
            <v>370</v>
          </cell>
          <cell r="AP161" t="str">
            <v>-</v>
          </cell>
          <cell r="AQ161">
            <v>347</v>
          </cell>
          <cell r="AR161" t="str">
            <v>-</v>
          </cell>
          <cell r="AS161">
            <v>0</v>
          </cell>
          <cell r="AT161" t="str">
            <v>-</v>
          </cell>
          <cell r="AU161">
            <v>77</v>
          </cell>
          <cell r="AV161" t="str">
            <v>-</v>
          </cell>
          <cell r="AW161">
            <v>15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872</v>
          </cell>
          <cell r="BB161">
            <v>868</v>
          </cell>
          <cell r="BC161">
            <v>54.195152268489743</v>
          </cell>
          <cell r="BD161">
            <v>53.8</v>
          </cell>
          <cell r="BE161" t="str">
            <v>-</v>
          </cell>
          <cell r="BF161" t="str">
            <v>-</v>
          </cell>
          <cell r="BG161">
            <v>438714.88</v>
          </cell>
          <cell r="BH161">
            <v>417548</v>
          </cell>
          <cell r="BI161">
            <v>432134157.00999999</v>
          </cell>
          <cell r="BJ161">
            <v>397505834</v>
          </cell>
          <cell r="BK161">
            <v>427699747</v>
          </cell>
          <cell r="BL161" t="str">
            <v>-</v>
          </cell>
          <cell r="BM161">
            <v>4434410.01</v>
          </cell>
          <cell r="BN161" t="str">
            <v>-</v>
          </cell>
          <cell r="BO161">
            <v>256075283.00999999</v>
          </cell>
          <cell r="BP161" t="str">
            <v>-</v>
          </cell>
          <cell r="BQ161">
            <v>4434410.01</v>
          </cell>
          <cell r="BR161" t="str">
            <v>-</v>
          </cell>
          <cell r="BS161">
            <v>789</v>
          </cell>
          <cell r="BT161" t="str">
            <v>-</v>
          </cell>
          <cell r="BU161">
            <v>251640873</v>
          </cell>
          <cell r="BV161" t="str">
            <v>-</v>
          </cell>
          <cell r="BW161">
            <v>768</v>
          </cell>
          <cell r="BX161" t="str">
            <v>-</v>
          </cell>
          <cell r="BY161">
            <v>489</v>
          </cell>
          <cell r="BZ161" t="str">
            <v>-</v>
          </cell>
          <cell r="CA161">
            <v>157416769</v>
          </cell>
          <cell r="CB161" t="str">
            <v>-</v>
          </cell>
          <cell r="CC161">
            <v>695</v>
          </cell>
          <cell r="CD161" t="str">
            <v>-</v>
          </cell>
          <cell r="CE161">
            <v>486</v>
          </cell>
          <cell r="CF161" t="str">
            <v>-</v>
          </cell>
          <cell r="CG161">
            <v>0</v>
          </cell>
          <cell r="CH161" t="str">
            <v>-</v>
          </cell>
          <cell r="CI161">
            <v>83</v>
          </cell>
          <cell r="CJ161" t="str">
            <v>-</v>
          </cell>
          <cell r="CK161">
            <v>15</v>
          </cell>
          <cell r="CL161" t="str">
            <v>-</v>
          </cell>
          <cell r="CM161">
            <v>18642105</v>
          </cell>
          <cell r="CN161" t="str">
            <v>-</v>
          </cell>
          <cell r="CO161">
            <v>176058874</v>
          </cell>
          <cell r="CP161" t="str">
            <v>-</v>
          </cell>
          <cell r="CQ161">
            <v>0</v>
          </cell>
          <cell r="CR161" t="str">
            <v>-</v>
          </cell>
          <cell r="CS161">
            <v>-1</v>
          </cell>
          <cell r="CT161" t="str">
            <v>-</v>
          </cell>
          <cell r="CU161">
            <v>319</v>
          </cell>
          <cell r="CV161">
            <v>315</v>
          </cell>
          <cell r="CW161">
            <v>197</v>
          </cell>
          <cell r="CX161">
            <v>205</v>
          </cell>
          <cell r="CY161">
            <v>108</v>
          </cell>
          <cell r="CZ161">
            <v>111</v>
          </cell>
          <cell r="DA161">
            <v>61</v>
          </cell>
          <cell r="DB161">
            <v>76</v>
          </cell>
          <cell r="DC161">
            <v>58</v>
          </cell>
          <cell r="DD161">
            <v>60</v>
          </cell>
          <cell r="DE161">
            <v>40</v>
          </cell>
          <cell r="DF161">
            <v>43</v>
          </cell>
          <cell r="DG161">
            <v>159</v>
          </cell>
          <cell r="DH161">
            <v>179</v>
          </cell>
          <cell r="DI161">
            <v>25</v>
          </cell>
          <cell r="DJ161" t="str">
            <v>-</v>
          </cell>
          <cell r="DK161">
            <v>404</v>
          </cell>
          <cell r="DL161" t="str">
            <v>-</v>
          </cell>
          <cell r="DM161">
            <v>648</v>
          </cell>
          <cell r="DN161" t="str">
            <v>-</v>
          </cell>
          <cell r="DO161">
            <v>460</v>
          </cell>
          <cell r="DP161" t="str">
            <v>-</v>
          </cell>
          <cell r="DQ161">
            <v>0</v>
          </cell>
          <cell r="DR161" t="str">
            <v>-</v>
          </cell>
          <cell r="DS161">
            <v>82</v>
          </cell>
          <cell r="DT161" t="str">
            <v>-</v>
          </cell>
          <cell r="DU161">
            <v>15</v>
          </cell>
          <cell r="DV161" t="str">
            <v>-</v>
          </cell>
          <cell r="DW161">
            <v>0</v>
          </cell>
          <cell r="DX161" t="str">
            <v>-</v>
          </cell>
          <cell r="DY161">
            <v>39</v>
          </cell>
          <cell r="DZ161">
            <v>33</v>
          </cell>
          <cell r="EA161">
            <v>19</v>
          </cell>
          <cell r="EB161" t="str">
            <v>-</v>
          </cell>
          <cell r="EC161">
            <v>47.5</v>
          </cell>
          <cell r="ED161" t="str">
            <v>-</v>
          </cell>
          <cell r="EE161">
            <v>14</v>
          </cell>
          <cell r="EF161" t="str">
            <v>-</v>
          </cell>
          <cell r="EG161">
            <v>71</v>
          </cell>
        </row>
        <row r="162">
          <cell r="C162">
            <v>700000458</v>
          </cell>
          <cell r="D162" t="str">
            <v>Sector LIENZO Ángela</v>
          </cell>
          <cell r="E162">
            <v>2025</v>
          </cell>
          <cell r="F162">
            <v>202517</v>
          </cell>
          <cell r="G162">
            <v>1373</v>
          </cell>
          <cell r="H162">
            <v>1563</v>
          </cell>
          <cell r="I162">
            <v>562</v>
          </cell>
          <cell r="J162" t="str">
            <v>-</v>
          </cell>
          <cell r="K162">
            <v>-7</v>
          </cell>
          <cell r="L162">
            <v>9</v>
          </cell>
          <cell r="M162">
            <v>796</v>
          </cell>
          <cell r="N162">
            <v>844</v>
          </cell>
          <cell r="O162">
            <v>0</v>
          </cell>
          <cell r="P162" t="str">
            <v>-</v>
          </cell>
          <cell r="Q162">
            <v>0</v>
          </cell>
          <cell r="R162" t="str">
            <v>-</v>
          </cell>
          <cell r="S162">
            <v>9</v>
          </cell>
          <cell r="T162" t="str">
            <v>-</v>
          </cell>
          <cell r="U162">
            <v>793</v>
          </cell>
          <cell r="V162" t="str">
            <v>-</v>
          </cell>
          <cell r="W162">
            <v>3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669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>
            <v>359</v>
          </cell>
          <cell r="AH162" t="str">
            <v>-</v>
          </cell>
          <cell r="AI162" t="str">
            <v>-</v>
          </cell>
          <cell r="AJ162" t="str">
            <v>-</v>
          </cell>
          <cell r="AK162">
            <v>127</v>
          </cell>
          <cell r="AL162" t="str">
            <v>-</v>
          </cell>
          <cell r="AM162">
            <v>57.975236707938812</v>
          </cell>
          <cell r="AN162">
            <v>60.9</v>
          </cell>
          <cell r="AO162">
            <v>232</v>
          </cell>
          <cell r="AP162" t="str">
            <v>-</v>
          </cell>
          <cell r="AQ162">
            <v>341</v>
          </cell>
          <cell r="AR162" t="str">
            <v>-</v>
          </cell>
          <cell r="AS162">
            <v>0</v>
          </cell>
          <cell r="AT162" t="str">
            <v>-</v>
          </cell>
          <cell r="AU162">
            <v>87</v>
          </cell>
          <cell r="AV162" t="str">
            <v>-</v>
          </cell>
          <cell r="AW162">
            <v>9</v>
          </cell>
          <cell r="AX162" t="str">
            <v>-</v>
          </cell>
          <cell r="AY162" t="str">
            <v>-</v>
          </cell>
          <cell r="AZ162" t="str">
            <v>-</v>
          </cell>
          <cell r="BA162">
            <v>725</v>
          </cell>
          <cell r="BB162">
            <v>737</v>
          </cell>
          <cell r="BC162">
            <v>52.8040786598689</v>
          </cell>
          <cell r="BD162">
            <v>53.1</v>
          </cell>
          <cell r="BE162" t="str">
            <v>-</v>
          </cell>
          <cell r="BF162" t="str">
            <v>-</v>
          </cell>
          <cell r="BG162">
            <v>421050.3</v>
          </cell>
          <cell r="BH162">
            <v>420590</v>
          </cell>
          <cell r="BI162">
            <v>335156039.5</v>
          </cell>
          <cell r="BJ162">
            <v>354978320</v>
          </cell>
          <cell r="BK162">
            <v>334080425</v>
          </cell>
          <cell r="BL162" t="str">
            <v>-</v>
          </cell>
          <cell r="BM162">
            <v>1075614.5</v>
          </cell>
          <cell r="BN162" t="str">
            <v>-</v>
          </cell>
          <cell r="BO162">
            <v>202388303.5</v>
          </cell>
          <cell r="BP162" t="str">
            <v>-</v>
          </cell>
          <cell r="BQ162">
            <v>1075614.5</v>
          </cell>
          <cell r="BR162" t="str">
            <v>-</v>
          </cell>
          <cell r="BS162">
            <v>630</v>
          </cell>
          <cell r="BT162" t="str">
            <v>-</v>
          </cell>
          <cell r="BU162">
            <v>201312689</v>
          </cell>
          <cell r="BV162" t="str">
            <v>-</v>
          </cell>
          <cell r="BW162">
            <v>629</v>
          </cell>
          <cell r="BX162" t="str">
            <v>-</v>
          </cell>
          <cell r="BY162">
            <v>401</v>
          </cell>
          <cell r="BZ162" t="str">
            <v>-</v>
          </cell>
          <cell r="CA162">
            <v>119620097</v>
          </cell>
          <cell r="CB162" t="str">
            <v>-</v>
          </cell>
          <cell r="CC162">
            <v>536</v>
          </cell>
          <cell r="CD162" t="str">
            <v>-</v>
          </cell>
          <cell r="CE162">
            <v>479</v>
          </cell>
          <cell r="CF162" t="str">
            <v>-</v>
          </cell>
          <cell r="CG162">
            <v>0</v>
          </cell>
          <cell r="CH162" t="str">
            <v>-</v>
          </cell>
          <cell r="CI162">
            <v>96</v>
          </cell>
          <cell r="CJ162" t="str">
            <v>-</v>
          </cell>
          <cell r="CK162">
            <v>10</v>
          </cell>
          <cell r="CL162" t="str">
            <v>-</v>
          </cell>
          <cell r="CM162">
            <v>12670159</v>
          </cell>
          <cell r="CN162" t="str">
            <v>-</v>
          </cell>
          <cell r="CO162">
            <v>132290256</v>
          </cell>
          <cell r="CP162" t="str">
            <v>-</v>
          </cell>
          <cell r="CQ162">
            <v>0</v>
          </cell>
          <cell r="CR162" t="str">
            <v>-</v>
          </cell>
          <cell r="CS162">
            <v>-5</v>
          </cell>
          <cell r="CT162" t="str">
            <v>-</v>
          </cell>
          <cell r="CU162">
            <v>317</v>
          </cell>
          <cell r="CV162">
            <v>274</v>
          </cell>
          <cell r="CW162">
            <v>162</v>
          </cell>
          <cell r="CX162">
            <v>175</v>
          </cell>
          <cell r="CY162">
            <v>98</v>
          </cell>
          <cell r="CZ162">
            <v>115</v>
          </cell>
          <cell r="DA162">
            <v>63</v>
          </cell>
          <cell r="DB162">
            <v>47</v>
          </cell>
          <cell r="DC162">
            <v>44</v>
          </cell>
          <cell r="DD162">
            <v>36</v>
          </cell>
          <cell r="DE162">
            <v>42</v>
          </cell>
          <cell r="DF162">
            <v>44</v>
          </cell>
          <cell r="DG162">
            <v>149</v>
          </cell>
          <cell r="DH162">
            <v>127</v>
          </cell>
          <cell r="DI162">
            <v>19</v>
          </cell>
          <cell r="DJ162" t="str">
            <v>-</v>
          </cell>
          <cell r="DK162">
            <v>334</v>
          </cell>
          <cell r="DL162" t="str">
            <v>-</v>
          </cell>
          <cell r="DM162">
            <v>477</v>
          </cell>
          <cell r="DN162" t="str">
            <v>-</v>
          </cell>
          <cell r="DO162">
            <v>457</v>
          </cell>
          <cell r="DP162" t="str">
            <v>-</v>
          </cell>
          <cell r="DQ162">
            <v>0</v>
          </cell>
          <cell r="DR162" t="str">
            <v>-</v>
          </cell>
          <cell r="DS162">
            <v>95</v>
          </cell>
          <cell r="DT162" t="str">
            <v>-</v>
          </cell>
          <cell r="DU162">
            <v>10</v>
          </cell>
          <cell r="DV162" t="str">
            <v>-</v>
          </cell>
          <cell r="DW162">
            <v>0</v>
          </cell>
          <cell r="DX162" t="str">
            <v>-</v>
          </cell>
          <cell r="DY162">
            <v>38</v>
          </cell>
          <cell r="DZ162">
            <v>52</v>
          </cell>
          <cell r="EA162">
            <v>11</v>
          </cell>
          <cell r="EB162" t="str">
            <v>-</v>
          </cell>
          <cell r="EC162">
            <v>33.333333333333329</v>
          </cell>
          <cell r="ED162" t="str">
            <v>-</v>
          </cell>
          <cell r="EE162">
            <v>19</v>
          </cell>
          <cell r="EF162" t="str">
            <v>-</v>
          </cell>
          <cell r="EG162">
            <v>32</v>
          </cell>
        </row>
        <row r="163">
          <cell r="C163">
            <v>700000459</v>
          </cell>
          <cell r="D163" t="str">
            <v>SECTOR MATICES CLERY</v>
          </cell>
          <cell r="E163">
            <v>2025</v>
          </cell>
          <cell r="F163">
            <v>202517</v>
          </cell>
          <cell r="G163">
            <v>1065</v>
          </cell>
          <cell r="H163">
            <v>1071</v>
          </cell>
          <cell r="I163">
            <v>377</v>
          </cell>
          <cell r="J163" t="str">
            <v>-</v>
          </cell>
          <cell r="K163">
            <v>-31</v>
          </cell>
          <cell r="L163">
            <v>9</v>
          </cell>
          <cell r="M163">
            <v>560</v>
          </cell>
          <cell r="N163">
            <v>656</v>
          </cell>
          <cell r="O163">
            <v>0</v>
          </cell>
          <cell r="P163" t="str">
            <v>-</v>
          </cell>
          <cell r="Q163">
            <v>0</v>
          </cell>
          <cell r="R163" t="str">
            <v>-</v>
          </cell>
          <cell r="S163">
            <v>2</v>
          </cell>
          <cell r="T163" t="str">
            <v>-</v>
          </cell>
          <cell r="U163">
            <v>559</v>
          </cell>
          <cell r="V163" t="str">
            <v>-</v>
          </cell>
          <cell r="W163">
            <v>1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448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>
            <v>293</v>
          </cell>
          <cell r="AH163" t="str">
            <v>-</v>
          </cell>
          <cell r="AI163" t="str">
            <v>-</v>
          </cell>
          <cell r="AJ163" t="str">
            <v>-</v>
          </cell>
          <cell r="AK163">
            <v>111</v>
          </cell>
          <cell r="AL163" t="str">
            <v>-</v>
          </cell>
          <cell r="AM163">
            <v>52.582159624413151</v>
          </cell>
          <cell r="AN163">
            <v>59.3</v>
          </cell>
          <cell r="AO163">
            <v>182</v>
          </cell>
          <cell r="AP163" t="str">
            <v>-</v>
          </cell>
          <cell r="AQ163">
            <v>198</v>
          </cell>
          <cell r="AR163" t="str">
            <v>-</v>
          </cell>
          <cell r="AS163">
            <v>0</v>
          </cell>
          <cell r="AT163" t="str">
            <v>-</v>
          </cell>
          <cell r="AU163">
            <v>61</v>
          </cell>
          <cell r="AV163" t="str">
            <v>-</v>
          </cell>
          <cell r="AW163">
            <v>7</v>
          </cell>
          <cell r="AX163" t="str">
            <v>-</v>
          </cell>
          <cell r="AY163" t="str">
            <v>-</v>
          </cell>
          <cell r="AZ163" t="str">
            <v>-</v>
          </cell>
          <cell r="BA163">
            <v>516</v>
          </cell>
          <cell r="BB163">
            <v>587</v>
          </cell>
          <cell r="BC163">
            <v>48.450704225352112</v>
          </cell>
          <cell r="BD163">
            <v>53.1</v>
          </cell>
          <cell r="BE163" t="str">
            <v>-</v>
          </cell>
          <cell r="BF163" t="str">
            <v>-</v>
          </cell>
          <cell r="BG163">
            <v>396498.86</v>
          </cell>
          <cell r="BH163">
            <v>397359</v>
          </cell>
          <cell r="BI163">
            <v>222039361</v>
          </cell>
          <cell r="BJ163">
            <v>260667728</v>
          </cell>
          <cell r="BK163">
            <v>221817256</v>
          </cell>
          <cell r="BL163" t="str">
            <v>-</v>
          </cell>
          <cell r="BM163">
            <v>222105</v>
          </cell>
          <cell r="BN163" t="str">
            <v>-</v>
          </cell>
          <cell r="BO163">
            <v>118102071</v>
          </cell>
          <cell r="BP163" t="str">
            <v>-</v>
          </cell>
          <cell r="BQ163">
            <v>222105</v>
          </cell>
          <cell r="BR163" t="str">
            <v>-</v>
          </cell>
          <cell r="BS163">
            <v>403</v>
          </cell>
          <cell r="BT163" t="str">
            <v>-</v>
          </cell>
          <cell r="BU163">
            <v>117879966</v>
          </cell>
          <cell r="BV163" t="str">
            <v>-</v>
          </cell>
          <cell r="BW163">
            <v>472</v>
          </cell>
          <cell r="BX163" t="str">
            <v>-</v>
          </cell>
          <cell r="BY163">
            <v>408</v>
          </cell>
          <cell r="BZ163" t="str">
            <v>-</v>
          </cell>
          <cell r="CA163">
            <v>93862324</v>
          </cell>
          <cell r="CB163" t="str">
            <v>-</v>
          </cell>
          <cell r="CC163">
            <v>412</v>
          </cell>
          <cell r="CD163" t="str">
            <v>-</v>
          </cell>
          <cell r="CE163">
            <v>314</v>
          </cell>
          <cell r="CF163" t="str">
            <v>-</v>
          </cell>
          <cell r="CG163">
            <v>0</v>
          </cell>
          <cell r="CH163" t="str">
            <v>-</v>
          </cell>
          <cell r="CI163">
            <v>70</v>
          </cell>
          <cell r="CJ163" t="str">
            <v>-</v>
          </cell>
          <cell r="CK163">
            <v>7</v>
          </cell>
          <cell r="CL163" t="str">
            <v>-</v>
          </cell>
          <cell r="CM163">
            <v>10074966</v>
          </cell>
          <cell r="CN163" t="str">
            <v>-</v>
          </cell>
          <cell r="CO163">
            <v>103937290</v>
          </cell>
          <cell r="CP163" t="str">
            <v>-</v>
          </cell>
          <cell r="CQ163">
            <v>0</v>
          </cell>
          <cell r="CR163" t="str">
            <v>-</v>
          </cell>
          <cell r="CS163">
            <v>-10</v>
          </cell>
          <cell r="CT163" t="str">
            <v>-</v>
          </cell>
          <cell r="CU163">
            <v>232</v>
          </cell>
          <cell r="CV163">
            <v>190</v>
          </cell>
          <cell r="CW163">
            <v>160</v>
          </cell>
          <cell r="CX163">
            <v>151</v>
          </cell>
          <cell r="CY163">
            <v>113</v>
          </cell>
          <cell r="CZ163">
            <v>94</v>
          </cell>
          <cell r="DA163">
            <v>61</v>
          </cell>
          <cell r="DB163">
            <v>58</v>
          </cell>
          <cell r="DC163">
            <v>57</v>
          </cell>
          <cell r="DD163">
            <v>55</v>
          </cell>
          <cell r="DE163">
            <v>29</v>
          </cell>
          <cell r="DF163">
            <v>29</v>
          </cell>
          <cell r="DG163">
            <v>147</v>
          </cell>
          <cell r="DH163">
            <v>142</v>
          </cell>
          <cell r="DI163">
            <v>14</v>
          </cell>
          <cell r="DJ163" t="str">
            <v>-</v>
          </cell>
          <cell r="DK163">
            <v>316</v>
          </cell>
          <cell r="DL163" t="str">
            <v>-</v>
          </cell>
          <cell r="DM163">
            <v>371</v>
          </cell>
          <cell r="DN163" t="str">
            <v>-</v>
          </cell>
          <cell r="DO163">
            <v>301</v>
          </cell>
          <cell r="DP163" t="str">
            <v>-</v>
          </cell>
          <cell r="DQ163">
            <v>0</v>
          </cell>
          <cell r="DR163" t="str">
            <v>-</v>
          </cell>
          <cell r="DS163">
            <v>69</v>
          </cell>
          <cell r="DT163" t="str">
            <v>-</v>
          </cell>
          <cell r="DU163">
            <v>7</v>
          </cell>
          <cell r="DV163" t="str">
            <v>-</v>
          </cell>
          <cell r="DW163">
            <v>0</v>
          </cell>
          <cell r="DX163" t="str">
            <v>-</v>
          </cell>
          <cell r="DY163">
            <v>19</v>
          </cell>
          <cell r="DZ163">
            <v>39</v>
          </cell>
          <cell r="EA163">
            <v>19</v>
          </cell>
          <cell r="EB163" t="str">
            <v>-</v>
          </cell>
          <cell r="EC163">
            <v>39.583333333333329</v>
          </cell>
          <cell r="ED163" t="str">
            <v>-</v>
          </cell>
          <cell r="EE163">
            <v>5</v>
          </cell>
          <cell r="EF163" t="str">
            <v>-</v>
          </cell>
          <cell r="EG163">
            <v>25</v>
          </cell>
        </row>
        <row r="164">
          <cell r="C164">
            <v>700000460</v>
          </cell>
          <cell r="D164" t="str">
            <v>SECTOR GUACARI SANDRA</v>
          </cell>
          <cell r="E164">
            <v>2025</v>
          </cell>
          <cell r="F164">
            <v>202517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 t="str">
            <v>-</v>
          </cell>
          <cell r="BB164" t="str">
            <v>-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 t="str">
            <v>-</v>
          </cell>
          <cell r="BQ164" t="str">
            <v>-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 t="str">
            <v>-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 t="str">
            <v>-</v>
          </cell>
          <cell r="CS164" t="str">
            <v>-</v>
          </cell>
          <cell r="CT164" t="str">
            <v>-</v>
          </cell>
          <cell r="CU164" t="str">
            <v>-</v>
          </cell>
          <cell r="CV164" t="str">
            <v>-</v>
          </cell>
          <cell r="CW164" t="str">
            <v>-</v>
          </cell>
          <cell r="CX164" t="str">
            <v>-</v>
          </cell>
          <cell r="CY164" t="str">
            <v>-</v>
          </cell>
          <cell r="CZ164" t="str">
            <v>-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  <cell r="DZ164" t="str">
            <v>-</v>
          </cell>
          <cell r="EA164" t="str">
            <v>-</v>
          </cell>
          <cell r="EB164" t="str">
            <v>-</v>
          </cell>
          <cell r="EC164" t="str">
            <v>-</v>
          </cell>
          <cell r="ED164" t="str">
            <v>-</v>
          </cell>
          <cell r="EE164" t="str">
            <v>-</v>
          </cell>
          <cell r="EF164" t="str">
            <v>-</v>
          </cell>
          <cell r="EG164" t="str">
            <v>-</v>
          </cell>
        </row>
        <row r="165">
          <cell r="C165">
            <v>700000462</v>
          </cell>
          <cell r="D165" t="str">
            <v>SECTOR VIOLETA XIMENA</v>
          </cell>
          <cell r="E165">
            <v>2025</v>
          </cell>
          <cell r="F165">
            <v>202517</v>
          </cell>
          <cell r="G165">
            <v>1855</v>
          </cell>
          <cell r="H165">
            <v>1985</v>
          </cell>
          <cell r="I165">
            <v>673</v>
          </cell>
          <cell r="J165" t="str">
            <v>-</v>
          </cell>
          <cell r="K165">
            <v>-92</v>
          </cell>
          <cell r="L165">
            <v>9</v>
          </cell>
          <cell r="M165">
            <v>679</v>
          </cell>
          <cell r="N165">
            <v>1166</v>
          </cell>
          <cell r="O165">
            <v>0</v>
          </cell>
          <cell r="P165" t="str">
            <v>-</v>
          </cell>
          <cell r="Q165">
            <v>1</v>
          </cell>
          <cell r="R165" t="str">
            <v>-</v>
          </cell>
          <cell r="S165">
            <v>6</v>
          </cell>
          <cell r="T165" t="str">
            <v>-</v>
          </cell>
          <cell r="U165">
            <v>677</v>
          </cell>
          <cell r="V165" t="str">
            <v>-</v>
          </cell>
          <cell r="W165">
            <v>1</v>
          </cell>
          <cell r="X165" t="str">
            <v>-</v>
          </cell>
          <cell r="Y165" t="str">
            <v>-</v>
          </cell>
          <cell r="Z165" t="str">
            <v>-</v>
          </cell>
          <cell r="AA165">
            <v>589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>
            <v>314</v>
          </cell>
          <cell r="AH165" t="str">
            <v>-</v>
          </cell>
          <cell r="AI165" t="str">
            <v>-</v>
          </cell>
          <cell r="AJ165" t="str">
            <v>-</v>
          </cell>
          <cell r="AK165">
            <v>90</v>
          </cell>
          <cell r="AL165" t="str">
            <v>-</v>
          </cell>
          <cell r="AM165">
            <v>36.60377358490566</v>
          </cell>
          <cell r="AN165">
            <v>59.4</v>
          </cell>
          <cell r="AO165">
            <v>224</v>
          </cell>
          <cell r="AP165" t="str">
            <v>-</v>
          </cell>
          <cell r="AQ165">
            <v>267</v>
          </cell>
          <cell r="AR165" t="str">
            <v>-</v>
          </cell>
          <cell r="AS165">
            <v>0</v>
          </cell>
          <cell r="AT165" t="str">
            <v>-</v>
          </cell>
          <cell r="AU165">
            <v>79</v>
          </cell>
          <cell r="AV165" t="str">
            <v>-</v>
          </cell>
          <cell r="AW165">
            <v>19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639</v>
          </cell>
          <cell r="BB165">
            <v>1035</v>
          </cell>
          <cell r="BC165">
            <v>34.447439353099732</v>
          </cell>
          <cell r="BD165">
            <v>52.7</v>
          </cell>
          <cell r="BE165" t="str">
            <v>-</v>
          </cell>
          <cell r="BF165" t="str">
            <v>-</v>
          </cell>
          <cell r="BG165">
            <v>487476.6</v>
          </cell>
          <cell r="BH165">
            <v>420231</v>
          </cell>
          <cell r="BI165">
            <v>330996611.49000001</v>
          </cell>
          <cell r="BJ165">
            <v>489989072</v>
          </cell>
          <cell r="BK165">
            <v>330301079</v>
          </cell>
          <cell r="BL165" t="str">
            <v>-</v>
          </cell>
          <cell r="BM165">
            <v>695532.49</v>
          </cell>
          <cell r="BN165" t="str">
            <v>-</v>
          </cell>
          <cell r="BO165">
            <v>154447261.49000001</v>
          </cell>
          <cell r="BP165" t="str">
            <v>-</v>
          </cell>
          <cell r="BQ165">
            <v>695532.49</v>
          </cell>
          <cell r="BR165" t="str">
            <v>-</v>
          </cell>
          <cell r="BS165">
            <v>490</v>
          </cell>
          <cell r="BT165" t="str">
            <v>-</v>
          </cell>
          <cell r="BU165">
            <v>153751729</v>
          </cell>
          <cell r="BV165" t="str">
            <v>-</v>
          </cell>
          <cell r="BW165">
            <v>605</v>
          </cell>
          <cell r="BX165" t="str">
            <v>-</v>
          </cell>
          <cell r="BY165">
            <v>593</v>
          </cell>
          <cell r="BZ165" t="str">
            <v>-</v>
          </cell>
          <cell r="CA165">
            <v>164972345</v>
          </cell>
          <cell r="CB165" t="str">
            <v>-</v>
          </cell>
          <cell r="CC165">
            <v>818</v>
          </cell>
          <cell r="CD165" t="str">
            <v>-</v>
          </cell>
          <cell r="CE165">
            <v>556</v>
          </cell>
          <cell r="CF165" t="str">
            <v>-</v>
          </cell>
          <cell r="CG165">
            <v>0</v>
          </cell>
          <cell r="CH165" t="str">
            <v>-</v>
          </cell>
          <cell r="CI165">
            <v>119</v>
          </cell>
          <cell r="CJ165" t="str">
            <v>-</v>
          </cell>
          <cell r="CK165">
            <v>26</v>
          </cell>
          <cell r="CL165" t="str">
            <v>-</v>
          </cell>
          <cell r="CM165">
            <v>11577005</v>
          </cell>
          <cell r="CN165" t="str">
            <v>-</v>
          </cell>
          <cell r="CO165">
            <v>176549350</v>
          </cell>
          <cell r="CP165" t="str">
            <v>-</v>
          </cell>
          <cell r="CQ165">
            <v>0</v>
          </cell>
          <cell r="CR165" t="str">
            <v>-</v>
          </cell>
          <cell r="CS165">
            <v>-45</v>
          </cell>
          <cell r="CT165" t="str">
            <v>-</v>
          </cell>
          <cell r="CU165">
            <v>722</v>
          </cell>
          <cell r="CV165">
            <v>428</v>
          </cell>
          <cell r="CW165">
            <v>283</v>
          </cell>
          <cell r="CX165">
            <v>234</v>
          </cell>
          <cell r="CY165">
            <v>171</v>
          </cell>
          <cell r="CZ165">
            <v>126</v>
          </cell>
          <cell r="DA165">
            <v>116</v>
          </cell>
          <cell r="DB165">
            <v>82</v>
          </cell>
          <cell r="DC165">
            <v>83</v>
          </cell>
          <cell r="DD165">
            <v>67</v>
          </cell>
          <cell r="DE165">
            <v>58</v>
          </cell>
          <cell r="DF165">
            <v>53</v>
          </cell>
          <cell r="DG165">
            <v>257</v>
          </cell>
          <cell r="DH165">
            <v>202</v>
          </cell>
          <cell r="DI165">
            <v>7</v>
          </cell>
          <cell r="DJ165" t="str">
            <v>-</v>
          </cell>
          <cell r="DK165">
            <v>452</v>
          </cell>
          <cell r="DL165" t="str">
            <v>-</v>
          </cell>
          <cell r="DM165">
            <v>730</v>
          </cell>
          <cell r="DN165" t="str">
            <v>-</v>
          </cell>
          <cell r="DO165">
            <v>531</v>
          </cell>
          <cell r="DP165" t="str">
            <v>-</v>
          </cell>
          <cell r="DQ165">
            <v>0</v>
          </cell>
          <cell r="DR165" t="str">
            <v>-</v>
          </cell>
          <cell r="DS165">
            <v>116</v>
          </cell>
          <cell r="DT165" t="str">
            <v>-</v>
          </cell>
          <cell r="DU165">
            <v>26</v>
          </cell>
          <cell r="DV165" t="str">
            <v>-</v>
          </cell>
          <cell r="DW165">
            <v>0</v>
          </cell>
          <cell r="DX165" t="str">
            <v>-</v>
          </cell>
          <cell r="DY165">
            <v>15</v>
          </cell>
          <cell r="DZ165">
            <v>51</v>
          </cell>
          <cell r="EA165">
            <v>27</v>
          </cell>
          <cell r="EB165" t="str">
            <v>-</v>
          </cell>
          <cell r="EC165">
            <v>48.214285714285715</v>
          </cell>
          <cell r="ED165" t="str">
            <v>-</v>
          </cell>
          <cell r="EE165">
            <v>8</v>
          </cell>
          <cell r="EF165" t="str">
            <v>-</v>
          </cell>
          <cell r="EG165">
            <v>24</v>
          </cell>
        </row>
        <row r="166">
          <cell r="C166">
            <v>700000463</v>
          </cell>
          <cell r="D166" t="str">
            <v>SECTOR CORAJE LEIDY</v>
          </cell>
          <cell r="E166">
            <v>2025</v>
          </cell>
          <cell r="F166">
            <v>202517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 t="str">
            <v>-</v>
          </cell>
          <cell r="BB166" t="str">
            <v>-</v>
          </cell>
          <cell r="BC166" t="str">
            <v>-</v>
          </cell>
          <cell r="BD166" t="str">
            <v>-</v>
          </cell>
          <cell r="BE166" t="str">
            <v>-</v>
          </cell>
          <cell r="BF166" t="str">
            <v>-</v>
          </cell>
          <cell r="BG166" t="str">
            <v>-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 t="str">
            <v>-</v>
          </cell>
          <cell r="BO166" t="str">
            <v>-</v>
          </cell>
          <cell r="BP166" t="str">
            <v>-</v>
          </cell>
          <cell r="BQ166" t="str">
            <v>-</v>
          </cell>
          <cell r="BR166" t="str">
            <v>-</v>
          </cell>
          <cell r="BS166" t="str">
            <v>-</v>
          </cell>
          <cell r="BT166" t="str">
            <v>-</v>
          </cell>
          <cell r="BU166" t="str">
            <v>-</v>
          </cell>
          <cell r="BV166" t="str">
            <v>-</v>
          </cell>
          <cell r="BW166" t="str">
            <v>-</v>
          </cell>
          <cell r="BX166" t="str">
            <v>-</v>
          </cell>
          <cell r="BY166" t="str">
            <v>-</v>
          </cell>
          <cell r="BZ166" t="str">
            <v>-</v>
          </cell>
          <cell r="CA166" t="str">
            <v>-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 t="str">
            <v>-</v>
          </cell>
          <cell r="CN166" t="str">
            <v>-</v>
          </cell>
          <cell r="CO166" t="str">
            <v>-</v>
          </cell>
          <cell r="CP166" t="str">
            <v>-</v>
          </cell>
          <cell r="CQ166" t="str">
            <v>-</v>
          </cell>
          <cell r="CR166" t="str">
            <v>-</v>
          </cell>
          <cell r="CS166" t="str">
            <v>-</v>
          </cell>
          <cell r="CT166" t="str">
            <v>-</v>
          </cell>
          <cell r="CU166" t="str">
            <v>-</v>
          </cell>
          <cell r="CV166" t="str">
            <v>-</v>
          </cell>
          <cell r="CW166" t="str">
            <v>-</v>
          </cell>
          <cell r="CX166" t="str">
            <v>-</v>
          </cell>
          <cell r="CY166" t="str">
            <v>-</v>
          </cell>
          <cell r="CZ166" t="str">
            <v>-</v>
          </cell>
          <cell r="DA166" t="str">
            <v>-</v>
          </cell>
          <cell r="DB166" t="str">
            <v>-</v>
          </cell>
          <cell r="DC166" t="str">
            <v>-</v>
          </cell>
          <cell r="DD166" t="str">
            <v>-</v>
          </cell>
          <cell r="DE166" t="str">
            <v>-</v>
          </cell>
          <cell r="DF166" t="str">
            <v>-</v>
          </cell>
          <cell r="DG166" t="str">
            <v>-</v>
          </cell>
          <cell r="DH166" t="str">
            <v>-</v>
          </cell>
          <cell r="DI166" t="str">
            <v>-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 t="str">
            <v>-</v>
          </cell>
          <cell r="DX166" t="str">
            <v>-</v>
          </cell>
          <cell r="DY166" t="str">
            <v>-</v>
          </cell>
          <cell r="DZ166" t="str">
            <v>-</v>
          </cell>
          <cell r="EA166" t="str">
            <v>-</v>
          </cell>
          <cell r="EB166" t="str">
            <v>-</v>
          </cell>
          <cell r="EC166" t="str">
            <v>-</v>
          </cell>
          <cell r="ED166" t="str">
            <v>-</v>
          </cell>
          <cell r="EE166" t="str">
            <v>-</v>
          </cell>
          <cell r="EF166" t="str">
            <v>-</v>
          </cell>
          <cell r="EG166" t="str">
            <v>-</v>
          </cell>
        </row>
        <row r="167">
          <cell r="C167">
            <v>700000464</v>
          </cell>
          <cell r="D167" t="str">
            <v>SECTOR LIBERTAD</v>
          </cell>
          <cell r="E167">
            <v>2025</v>
          </cell>
          <cell r="F167">
            <v>202517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 t="str">
            <v>-</v>
          </cell>
          <cell r="BQ167" t="str">
            <v>-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 t="str">
            <v>-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 t="str">
            <v>-</v>
          </cell>
          <cell r="CS167" t="str">
            <v>-</v>
          </cell>
          <cell r="CT167" t="str">
            <v>-</v>
          </cell>
          <cell r="CU167" t="str">
            <v>-</v>
          </cell>
          <cell r="CV167" t="str">
            <v>-</v>
          </cell>
          <cell r="CW167" t="str">
            <v>-</v>
          </cell>
          <cell r="CX167" t="str">
            <v>-</v>
          </cell>
          <cell r="CY167" t="str">
            <v>-</v>
          </cell>
          <cell r="CZ167" t="str">
            <v>-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  <cell r="DZ167" t="str">
            <v>-</v>
          </cell>
          <cell r="EA167" t="str">
            <v>-</v>
          </cell>
          <cell r="EB167" t="str">
            <v>-</v>
          </cell>
          <cell r="EC167" t="str">
            <v>-</v>
          </cell>
          <cell r="ED167" t="str">
            <v>-</v>
          </cell>
          <cell r="EE167" t="str">
            <v>-</v>
          </cell>
          <cell r="EF167" t="str">
            <v>-</v>
          </cell>
          <cell r="EG167" t="str">
            <v>-</v>
          </cell>
        </row>
        <row r="168">
          <cell r="C168">
            <v>700000465</v>
          </cell>
          <cell r="D168" t="str">
            <v>SECTOR AVENTURA JOHANNA</v>
          </cell>
          <cell r="E168">
            <v>2025</v>
          </cell>
          <cell r="F168">
            <v>202517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  <cell r="BC168" t="str">
            <v>-</v>
          </cell>
          <cell r="BD168" t="str">
            <v>-</v>
          </cell>
          <cell r="BE168" t="str">
            <v>-</v>
          </cell>
          <cell r="BF168" t="str">
            <v>-</v>
          </cell>
          <cell r="BG168" t="str">
            <v>-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 t="str">
            <v>-</v>
          </cell>
          <cell r="BO168" t="str">
            <v>-</v>
          </cell>
          <cell r="BP168" t="str">
            <v>-</v>
          </cell>
          <cell r="BQ168" t="str">
            <v>-</v>
          </cell>
          <cell r="BR168" t="str">
            <v>-</v>
          </cell>
          <cell r="BS168" t="str">
            <v>-</v>
          </cell>
          <cell r="BT168" t="str">
            <v>-</v>
          </cell>
          <cell r="BU168" t="str">
            <v>-</v>
          </cell>
          <cell r="BV168" t="str">
            <v>-</v>
          </cell>
          <cell r="BW168" t="str">
            <v>-</v>
          </cell>
          <cell r="BX168" t="str">
            <v>-</v>
          </cell>
          <cell r="BY168" t="str">
            <v>-</v>
          </cell>
          <cell r="BZ168" t="str">
            <v>-</v>
          </cell>
          <cell r="CA168" t="str">
            <v>-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 t="str">
            <v>-</v>
          </cell>
          <cell r="CN168" t="str">
            <v>-</v>
          </cell>
          <cell r="CO168" t="str">
            <v>-</v>
          </cell>
          <cell r="CP168" t="str">
            <v>-</v>
          </cell>
          <cell r="CQ168" t="str">
            <v>-</v>
          </cell>
          <cell r="CR168" t="str">
            <v>-</v>
          </cell>
          <cell r="CS168" t="str">
            <v>-</v>
          </cell>
          <cell r="CT168" t="str">
            <v>-</v>
          </cell>
          <cell r="CU168" t="str">
            <v>-</v>
          </cell>
          <cell r="CV168" t="str">
            <v>-</v>
          </cell>
          <cell r="CW168" t="str">
            <v>-</v>
          </cell>
          <cell r="CX168" t="str">
            <v>-</v>
          </cell>
          <cell r="CY168" t="str">
            <v>-</v>
          </cell>
          <cell r="CZ168" t="str">
            <v>-</v>
          </cell>
          <cell r="DA168" t="str">
            <v>-</v>
          </cell>
          <cell r="DB168" t="str">
            <v>-</v>
          </cell>
          <cell r="DC168" t="str">
            <v>-</v>
          </cell>
          <cell r="DD168" t="str">
            <v>-</v>
          </cell>
          <cell r="DE168" t="str">
            <v>-</v>
          </cell>
          <cell r="DF168" t="str">
            <v>-</v>
          </cell>
          <cell r="DG168" t="str">
            <v>-</v>
          </cell>
          <cell r="DH168" t="str">
            <v>-</v>
          </cell>
          <cell r="DI168" t="str">
            <v>-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 t="str">
            <v>-</v>
          </cell>
          <cell r="DX168" t="str">
            <v>-</v>
          </cell>
          <cell r="DY168" t="str">
            <v>-</v>
          </cell>
          <cell r="DZ168" t="str">
            <v>-</v>
          </cell>
          <cell r="EA168" t="str">
            <v>-</v>
          </cell>
          <cell r="EB168" t="str">
            <v>-</v>
          </cell>
          <cell r="EC168" t="str">
            <v>-</v>
          </cell>
          <cell r="ED168" t="str">
            <v>-</v>
          </cell>
          <cell r="EE168" t="str">
            <v>-</v>
          </cell>
          <cell r="EF168" t="str">
            <v>-</v>
          </cell>
          <cell r="EG168" t="str">
            <v>-</v>
          </cell>
        </row>
        <row r="169">
          <cell r="C169">
            <v>700000466</v>
          </cell>
          <cell r="D169" t="str">
            <v xml:space="preserve">SECTOR EMOCIONES DOLLY  </v>
          </cell>
          <cell r="E169">
            <v>2025</v>
          </cell>
          <cell r="F169">
            <v>202517</v>
          </cell>
          <cell r="G169">
            <v>1430</v>
          </cell>
          <cell r="H169">
            <v>1487</v>
          </cell>
          <cell r="I169">
            <v>522</v>
          </cell>
          <cell r="J169" t="str">
            <v>-</v>
          </cell>
          <cell r="K169">
            <v>-9</v>
          </cell>
          <cell r="L169">
            <v>8</v>
          </cell>
          <cell r="M169">
            <v>781</v>
          </cell>
          <cell r="N169">
            <v>866</v>
          </cell>
          <cell r="O169">
            <v>0</v>
          </cell>
          <cell r="P169" t="str">
            <v>-</v>
          </cell>
          <cell r="Q169">
            <v>3</v>
          </cell>
          <cell r="R169" t="str">
            <v>-</v>
          </cell>
          <cell r="S169">
            <v>10</v>
          </cell>
          <cell r="T169" t="str">
            <v>-</v>
          </cell>
          <cell r="U169">
            <v>774</v>
          </cell>
          <cell r="V169" t="str">
            <v>-</v>
          </cell>
          <cell r="W169">
            <v>4</v>
          </cell>
          <cell r="X169" t="str">
            <v>-</v>
          </cell>
          <cell r="Y169" t="str">
            <v>-</v>
          </cell>
          <cell r="Z169" t="str">
            <v>-</v>
          </cell>
          <cell r="AA169">
            <v>648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>
            <v>381</v>
          </cell>
          <cell r="AH169" t="str">
            <v>-</v>
          </cell>
          <cell r="AI169" t="str">
            <v>-</v>
          </cell>
          <cell r="AJ169" t="str">
            <v>-</v>
          </cell>
          <cell r="AK169">
            <v>133</v>
          </cell>
          <cell r="AL169" t="str">
            <v>-</v>
          </cell>
          <cell r="AM169">
            <v>54.615384615384613</v>
          </cell>
          <cell r="AN169">
            <v>59.8</v>
          </cell>
          <cell r="AO169">
            <v>248</v>
          </cell>
          <cell r="AP169" t="str">
            <v>-</v>
          </cell>
          <cell r="AQ169">
            <v>274</v>
          </cell>
          <cell r="AR169" t="str">
            <v>-</v>
          </cell>
          <cell r="AS169">
            <v>0</v>
          </cell>
          <cell r="AT169" t="str">
            <v>-</v>
          </cell>
          <cell r="AU169">
            <v>112</v>
          </cell>
          <cell r="AV169" t="str">
            <v>-</v>
          </cell>
          <cell r="AW169">
            <v>14</v>
          </cell>
          <cell r="AX169" t="str">
            <v>-</v>
          </cell>
          <cell r="AY169" t="str">
            <v>-</v>
          </cell>
          <cell r="AZ169" t="str">
            <v>-</v>
          </cell>
          <cell r="BA169">
            <v>711</v>
          </cell>
          <cell r="BB169">
            <v>772</v>
          </cell>
          <cell r="BC169">
            <v>49.72027972027972</v>
          </cell>
          <cell r="BD169">
            <v>53.3</v>
          </cell>
          <cell r="BE169" t="str">
            <v>-</v>
          </cell>
          <cell r="BF169" t="str">
            <v>-</v>
          </cell>
          <cell r="BG169">
            <v>438202.11</v>
          </cell>
          <cell r="BH169">
            <v>435492</v>
          </cell>
          <cell r="BI169">
            <v>342235847.10000002</v>
          </cell>
          <cell r="BJ169">
            <v>377136478</v>
          </cell>
          <cell r="BK169">
            <v>336657709</v>
          </cell>
          <cell r="BL169" t="str">
            <v>-</v>
          </cell>
          <cell r="BM169">
            <v>5578138.0999999996</v>
          </cell>
          <cell r="BN169" t="str">
            <v>-</v>
          </cell>
          <cell r="BO169">
            <v>245424528.09999999</v>
          </cell>
          <cell r="BP169" t="str">
            <v>-</v>
          </cell>
          <cell r="BQ169">
            <v>5578138.0999999996</v>
          </cell>
          <cell r="BR169" t="str">
            <v>-</v>
          </cell>
          <cell r="BS169">
            <v>678</v>
          </cell>
          <cell r="BT169" t="str">
            <v>-</v>
          </cell>
          <cell r="BU169">
            <v>239846390</v>
          </cell>
          <cell r="BV169" t="str">
            <v>-</v>
          </cell>
          <cell r="BW169">
            <v>497</v>
          </cell>
          <cell r="BX169" t="str">
            <v>-</v>
          </cell>
          <cell r="BY169">
            <v>440</v>
          </cell>
          <cell r="BZ169" t="str">
            <v>-</v>
          </cell>
          <cell r="CA169">
            <v>86938408</v>
          </cell>
          <cell r="CB169" t="str">
            <v>-</v>
          </cell>
          <cell r="CC169">
            <v>576</v>
          </cell>
          <cell r="CD169" t="str">
            <v>-</v>
          </cell>
          <cell r="CE169">
            <v>404</v>
          </cell>
          <cell r="CF169" t="str">
            <v>-</v>
          </cell>
          <cell r="CG169">
            <v>0</v>
          </cell>
          <cell r="CH169" t="str">
            <v>-</v>
          </cell>
          <cell r="CI169">
            <v>120</v>
          </cell>
          <cell r="CJ169" t="str">
            <v>-</v>
          </cell>
          <cell r="CK169">
            <v>14</v>
          </cell>
          <cell r="CL169" t="str">
            <v>-</v>
          </cell>
          <cell r="CM169">
            <v>9872911</v>
          </cell>
          <cell r="CN169" t="str">
            <v>-</v>
          </cell>
          <cell r="CO169">
            <v>96811319</v>
          </cell>
          <cell r="CP169" t="str">
            <v>-</v>
          </cell>
          <cell r="CQ169">
            <v>0</v>
          </cell>
          <cell r="CR169" t="str">
            <v>-</v>
          </cell>
          <cell r="CS169">
            <v>-14</v>
          </cell>
          <cell r="CT169" t="str">
            <v>-</v>
          </cell>
          <cell r="CU169">
            <v>328</v>
          </cell>
          <cell r="CV169">
            <v>282</v>
          </cell>
          <cell r="CW169">
            <v>207</v>
          </cell>
          <cell r="CX169">
            <v>197</v>
          </cell>
          <cell r="CY169">
            <v>114</v>
          </cell>
          <cell r="CZ169">
            <v>112</v>
          </cell>
          <cell r="DA169">
            <v>48</v>
          </cell>
          <cell r="DB169">
            <v>48</v>
          </cell>
          <cell r="DC169">
            <v>43</v>
          </cell>
          <cell r="DD169">
            <v>39</v>
          </cell>
          <cell r="DE169">
            <v>33</v>
          </cell>
          <cell r="DF169">
            <v>33</v>
          </cell>
          <cell r="DG169">
            <v>124</v>
          </cell>
          <cell r="DH169">
            <v>120</v>
          </cell>
          <cell r="DI169">
            <v>14</v>
          </cell>
          <cell r="DJ169" t="str">
            <v>-</v>
          </cell>
          <cell r="DK169">
            <v>368</v>
          </cell>
          <cell r="DL169" t="str">
            <v>-</v>
          </cell>
          <cell r="DM169">
            <v>540</v>
          </cell>
          <cell r="DN169" t="str">
            <v>-</v>
          </cell>
          <cell r="DO169">
            <v>390</v>
          </cell>
          <cell r="DP169" t="str">
            <v>-</v>
          </cell>
          <cell r="DQ169">
            <v>0</v>
          </cell>
          <cell r="DR169" t="str">
            <v>-</v>
          </cell>
          <cell r="DS169">
            <v>118</v>
          </cell>
          <cell r="DT169" t="str">
            <v>-</v>
          </cell>
          <cell r="DU169">
            <v>14</v>
          </cell>
          <cell r="DV169" t="str">
            <v>-</v>
          </cell>
          <cell r="DW169">
            <v>0</v>
          </cell>
          <cell r="DX169" t="str">
            <v>-</v>
          </cell>
          <cell r="DY169">
            <v>20</v>
          </cell>
          <cell r="DZ169">
            <v>42</v>
          </cell>
          <cell r="EA169">
            <v>21</v>
          </cell>
          <cell r="EB169" t="str">
            <v>-</v>
          </cell>
          <cell r="EC169">
            <v>42</v>
          </cell>
          <cell r="ED169" t="str">
            <v>-</v>
          </cell>
          <cell r="EE169">
            <v>6</v>
          </cell>
          <cell r="EF169" t="str">
            <v>-</v>
          </cell>
          <cell r="EG169">
            <v>48</v>
          </cell>
        </row>
        <row r="170">
          <cell r="C170">
            <v>700000468</v>
          </cell>
          <cell r="D170" t="str">
            <v>SECTOR SAMÁN SANY</v>
          </cell>
          <cell r="E170">
            <v>2025</v>
          </cell>
          <cell r="F170">
            <v>202517</v>
          </cell>
          <cell r="G170">
            <v>1378</v>
          </cell>
          <cell r="H170">
            <v>1611</v>
          </cell>
          <cell r="I170">
            <v>570</v>
          </cell>
          <cell r="J170" t="str">
            <v>-</v>
          </cell>
          <cell r="K170">
            <v>-88</v>
          </cell>
          <cell r="L170">
            <v>7</v>
          </cell>
          <cell r="M170">
            <v>229</v>
          </cell>
          <cell r="N170">
            <v>886</v>
          </cell>
          <cell r="O170">
            <v>0</v>
          </cell>
          <cell r="P170" t="str">
            <v>-</v>
          </cell>
          <cell r="Q170">
            <v>2</v>
          </cell>
          <cell r="R170" t="str">
            <v>-</v>
          </cell>
          <cell r="S170">
            <v>3</v>
          </cell>
          <cell r="T170" t="str">
            <v>-</v>
          </cell>
          <cell r="U170">
            <v>227</v>
          </cell>
          <cell r="V170" t="str">
            <v>-</v>
          </cell>
          <cell r="W170">
            <v>0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195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>
            <v>98</v>
          </cell>
          <cell r="AH170" t="str">
            <v>-</v>
          </cell>
          <cell r="AI170" t="str">
            <v>-</v>
          </cell>
          <cell r="AJ170" t="str">
            <v>-</v>
          </cell>
          <cell r="AK170">
            <v>34</v>
          </cell>
          <cell r="AL170" t="str">
            <v>-</v>
          </cell>
          <cell r="AM170">
            <v>16.618287373004353</v>
          </cell>
          <cell r="AN170">
            <v>60.1</v>
          </cell>
          <cell r="AO170">
            <v>64</v>
          </cell>
          <cell r="AP170" t="str">
            <v>-</v>
          </cell>
          <cell r="AQ170">
            <v>87</v>
          </cell>
          <cell r="AR170" t="str">
            <v>-</v>
          </cell>
          <cell r="AS170">
            <v>0</v>
          </cell>
          <cell r="AT170" t="str">
            <v>-</v>
          </cell>
          <cell r="AU170">
            <v>41</v>
          </cell>
          <cell r="AV170" t="str">
            <v>-</v>
          </cell>
          <cell r="AW170">
            <v>3</v>
          </cell>
          <cell r="AX170" t="str">
            <v>-</v>
          </cell>
          <cell r="AY170" t="str">
            <v>-</v>
          </cell>
          <cell r="AZ170" t="str">
            <v>-</v>
          </cell>
          <cell r="BA170">
            <v>207</v>
          </cell>
          <cell r="BB170">
            <v>785</v>
          </cell>
          <cell r="BC170">
            <v>15.021770682148041</v>
          </cell>
          <cell r="BD170">
            <v>53.3</v>
          </cell>
          <cell r="BE170" t="str">
            <v>-</v>
          </cell>
          <cell r="BF170" t="str">
            <v>-</v>
          </cell>
          <cell r="BG170">
            <v>490160.58</v>
          </cell>
          <cell r="BH170">
            <v>425461</v>
          </cell>
          <cell r="BI170">
            <v>112246773.00999999</v>
          </cell>
          <cell r="BJ170">
            <v>376958610</v>
          </cell>
          <cell r="BK170">
            <v>111158538</v>
          </cell>
          <cell r="BL170" t="str">
            <v>-</v>
          </cell>
          <cell r="BM170">
            <v>1088235.01</v>
          </cell>
          <cell r="BN170" t="str">
            <v>-</v>
          </cell>
          <cell r="BO170">
            <v>86166399.00999999</v>
          </cell>
          <cell r="BP170" t="str">
            <v>-</v>
          </cell>
          <cell r="BQ170">
            <v>1088235.01</v>
          </cell>
          <cell r="BR170" t="str">
            <v>-</v>
          </cell>
          <cell r="BS170">
            <v>215</v>
          </cell>
          <cell r="BT170" t="str">
            <v>-</v>
          </cell>
          <cell r="BU170">
            <v>85078164</v>
          </cell>
          <cell r="BV170" t="str">
            <v>-</v>
          </cell>
          <cell r="BW170">
            <v>139</v>
          </cell>
          <cell r="BX170" t="str">
            <v>-</v>
          </cell>
          <cell r="BY170">
            <v>403</v>
          </cell>
          <cell r="BZ170" t="str">
            <v>-</v>
          </cell>
          <cell r="CA170">
            <v>23071774</v>
          </cell>
          <cell r="CB170" t="str">
            <v>-</v>
          </cell>
          <cell r="CC170">
            <v>586</v>
          </cell>
          <cell r="CD170" t="str">
            <v>-</v>
          </cell>
          <cell r="CE170">
            <v>477</v>
          </cell>
          <cell r="CF170" t="str">
            <v>-</v>
          </cell>
          <cell r="CG170">
            <v>0</v>
          </cell>
          <cell r="CH170" t="str">
            <v>-</v>
          </cell>
          <cell r="CI170">
            <v>130</v>
          </cell>
          <cell r="CJ170" t="str">
            <v>-</v>
          </cell>
          <cell r="CK170">
            <v>7</v>
          </cell>
          <cell r="CL170" t="str">
            <v>-</v>
          </cell>
          <cell r="CM170">
            <v>3008600</v>
          </cell>
          <cell r="CN170" t="str">
            <v>-</v>
          </cell>
          <cell r="CO170">
            <v>26080374</v>
          </cell>
          <cell r="CP170" t="str">
            <v>-</v>
          </cell>
          <cell r="CQ170">
            <v>0</v>
          </cell>
          <cell r="CR170" t="str">
            <v>-</v>
          </cell>
          <cell r="CS170">
            <v>-57</v>
          </cell>
          <cell r="CT170" t="str">
            <v>-</v>
          </cell>
          <cell r="CU170">
            <v>732</v>
          </cell>
          <cell r="CV170">
            <v>291</v>
          </cell>
          <cell r="CW170">
            <v>242</v>
          </cell>
          <cell r="CX170">
            <v>158</v>
          </cell>
          <cell r="CY170">
            <v>175</v>
          </cell>
          <cell r="CZ170">
            <v>123</v>
          </cell>
          <cell r="DA170">
            <v>105</v>
          </cell>
          <cell r="DB170">
            <v>77</v>
          </cell>
          <cell r="DC170">
            <v>58</v>
          </cell>
          <cell r="DD170">
            <v>52</v>
          </cell>
          <cell r="DE170">
            <v>62</v>
          </cell>
          <cell r="DF170">
            <v>60</v>
          </cell>
          <cell r="DG170">
            <v>225</v>
          </cell>
          <cell r="DH170">
            <v>189</v>
          </cell>
          <cell r="DI170">
            <v>2</v>
          </cell>
          <cell r="DJ170" t="str">
            <v>-</v>
          </cell>
          <cell r="DK170">
            <v>306</v>
          </cell>
          <cell r="DL170" t="str">
            <v>-</v>
          </cell>
          <cell r="DM170">
            <v>502</v>
          </cell>
          <cell r="DN170" t="str">
            <v>-</v>
          </cell>
          <cell r="DO170">
            <v>435</v>
          </cell>
          <cell r="DP170" t="str">
            <v>-</v>
          </cell>
          <cell r="DQ170">
            <v>0</v>
          </cell>
          <cell r="DR170" t="str">
            <v>-</v>
          </cell>
          <cell r="DS170">
            <v>128</v>
          </cell>
          <cell r="DT170" t="str">
            <v>-</v>
          </cell>
          <cell r="DU170">
            <v>7</v>
          </cell>
          <cell r="DV170" t="str">
            <v>-</v>
          </cell>
          <cell r="DW170">
            <v>0</v>
          </cell>
          <cell r="DX170" t="str">
            <v>-</v>
          </cell>
          <cell r="DY170">
            <v>6</v>
          </cell>
          <cell r="DZ170">
            <v>48</v>
          </cell>
          <cell r="EA170">
            <v>22</v>
          </cell>
          <cell r="EB170" t="str">
            <v>-</v>
          </cell>
          <cell r="EC170">
            <v>40.74074074074074</v>
          </cell>
          <cell r="ED170" t="str">
            <v>-</v>
          </cell>
          <cell r="EE170">
            <v>4</v>
          </cell>
          <cell r="EF170" t="str">
            <v>-</v>
          </cell>
          <cell r="EG170">
            <v>16</v>
          </cell>
        </row>
        <row r="171">
          <cell r="C171">
            <v>700000469</v>
          </cell>
          <cell r="D171" t="str">
            <v>SECTOR WINKAT VICTORIA</v>
          </cell>
          <cell r="E171">
            <v>2025</v>
          </cell>
          <cell r="F171">
            <v>202517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  <cell r="BC171" t="str">
            <v>-</v>
          </cell>
          <cell r="BD171" t="str">
            <v>-</v>
          </cell>
          <cell r="BE171" t="str">
            <v>-</v>
          </cell>
          <cell r="BF171" t="str">
            <v>-</v>
          </cell>
          <cell r="BG171" t="str">
            <v>-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 t="str">
            <v>-</v>
          </cell>
          <cell r="BM171" t="str">
            <v>-</v>
          </cell>
          <cell r="BN171" t="str">
            <v>-</v>
          </cell>
          <cell r="BO171" t="str">
            <v>-</v>
          </cell>
          <cell r="BP171" t="str">
            <v>-</v>
          </cell>
          <cell r="BQ171" t="str">
            <v>-</v>
          </cell>
          <cell r="BR171" t="str">
            <v>-</v>
          </cell>
          <cell r="BS171" t="str">
            <v>-</v>
          </cell>
          <cell r="BT171" t="str">
            <v>-</v>
          </cell>
          <cell r="BU171" t="str">
            <v>-</v>
          </cell>
          <cell r="BV171" t="str">
            <v>-</v>
          </cell>
          <cell r="BW171" t="str">
            <v>-</v>
          </cell>
          <cell r="BX171" t="str">
            <v>-</v>
          </cell>
          <cell r="BY171" t="str">
            <v>-</v>
          </cell>
          <cell r="BZ171" t="str">
            <v>-</v>
          </cell>
          <cell r="CA171" t="str">
            <v>-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 t="str">
            <v>-</v>
          </cell>
          <cell r="CL171" t="str">
            <v>-</v>
          </cell>
          <cell r="CM171" t="str">
            <v>-</v>
          </cell>
          <cell r="CN171" t="str">
            <v>-</v>
          </cell>
          <cell r="CO171" t="str">
            <v>-</v>
          </cell>
          <cell r="CP171" t="str">
            <v>-</v>
          </cell>
          <cell r="CQ171" t="str">
            <v>-</v>
          </cell>
          <cell r="CR171" t="str">
            <v>-</v>
          </cell>
          <cell r="CS171" t="str">
            <v>-</v>
          </cell>
          <cell r="CT171" t="str">
            <v>-</v>
          </cell>
          <cell r="CU171" t="str">
            <v>-</v>
          </cell>
          <cell r="CV171" t="str">
            <v>-</v>
          </cell>
          <cell r="CW171" t="str">
            <v>-</v>
          </cell>
          <cell r="CX171" t="str">
            <v>-</v>
          </cell>
          <cell r="CY171" t="str">
            <v>-</v>
          </cell>
          <cell r="CZ171" t="str">
            <v>-</v>
          </cell>
          <cell r="DA171" t="str">
            <v>-</v>
          </cell>
          <cell r="DB171" t="str">
            <v>-</v>
          </cell>
          <cell r="DC171" t="str">
            <v>-</v>
          </cell>
          <cell r="DD171" t="str">
            <v>-</v>
          </cell>
          <cell r="DE171" t="str">
            <v>-</v>
          </cell>
          <cell r="DF171" t="str">
            <v>-</v>
          </cell>
          <cell r="DG171" t="str">
            <v>-</v>
          </cell>
          <cell r="DH171" t="str">
            <v>-</v>
          </cell>
          <cell r="DI171" t="str">
            <v>-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 t="str">
            <v>-</v>
          </cell>
          <cell r="DX171" t="str">
            <v>-</v>
          </cell>
          <cell r="DY171" t="str">
            <v>-</v>
          </cell>
          <cell r="DZ171" t="str">
            <v>-</v>
          </cell>
          <cell r="EA171" t="str">
            <v>-</v>
          </cell>
          <cell r="EB171" t="str">
            <v>-</v>
          </cell>
          <cell r="EC171" t="str">
            <v>-</v>
          </cell>
          <cell r="ED171" t="str">
            <v>-</v>
          </cell>
          <cell r="EE171" t="str">
            <v>-</v>
          </cell>
          <cell r="EF171" t="str">
            <v>-</v>
          </cell>
          <cell r="EG171" t="str">
            <v>-</v>
          </cell>
        </row>
        <row r="172">
          <cell r="C172">
            <v>700000473</v>
          </cell>
          <cell r="D172" t="str">
            <v>SECTOR CHIPRE MARÍA</v>
          </cell>
          <cell r="E172">
            <v>2025</v>
          </cell>
          <cell r="F172">
            <v>202517</v>
          </cell>
          <cell r="G172">
            <v>0</v>
          </cell>
          <cell r="H172" t="str">
            <v>-</v>
          </cell>
          <cell r="I172">
            <v>0</v>
          </cell>
          <cell r="J172" t="str">
            <v>-</v>
          </cell>
          <cell r="K172">
            <v>0</v>
          </cell>
          <cell r="L172" t="str">
            <v>-</v>
          </cell>
          <cell r="M172">
            <v>0</v>
          </cell>
          <cell r="N172" t="str">
            <v>-</v>
          </cell>
          <cell r="O172">
            <v>0</v>
          </cell>
          <cell r="P172" t="str">
            <v>-</v>
          </cell>
          <cell r="Q172">
            <v>0</v>
          </cell>
          <cell r="R172" t="str">
            <v>-</v>
          </cell>
          <cell r="S172">
            <v>0</v>
          </cell>
          <cell r="T172" t="str">
            <v>-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0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>
            <v>0</v>
          </cell>
          <cell r="AH172" t="str">
            <v>-</v>
          </cell>
          <cell r="AI172" t="str">
            <v>-</v>
          </cell>
          <cell r="AJ172" t="str">
            <v>-</v>
          </cell>
          <cell r="AK172">
            <v>0</v>
          </cell>
          <cell r="AL172" t="str">
            <v>-</v>
          </cell>
          <cell r="AM172">
            <v>0</v>
          </cell>
          <cell r="AN172" t="str">
            <v>-</v>
          </cell>
          <cell r="AO172">
            <v>0</v>
          </cell>
          <cell r="AP172" t="str">
            <v>-</v>
          </cell>
          <cell r="AQ172">
            <v>0</v>
          </cell>
          <cell r="AR172" t="str">
            <v>-</v>
          </cell>
          <cell r="AS172">
            <v>0</v>
          </cell>
          <cell r="AT172" t="str">
            <v>-</v>
          </cell>
          <cell r="AU172">
            <v>0</v>
          </cell>
          <cell r="AV172" t="str">
            <v>-</v>
          </cell>
          <cell r="AW172">
            <v>0</v>
          </cell>
          <cell r="AX172" t="str">
            <v>-</v>
          </cell>
          <cell r="AY172" t="str">
            <v>-</v>
          </cell>
          <cell r="AZ172" t="str">
            <v>-</v>
          </cell>
          <cell r="BA172">
            <v>0</v>
          </cell>
          <cell r="BB172" t="str">
            <v>-</v>
          </cell>
          <cell r="BC172">
            <v>0</v>
          </cell>
          <cell r="BD172" t="str">
            <v>-</v>
          </cell>
          <cell r="BE172" t="str">
            <v>-</v>
          </cell>
          <cell r="BF172" t="str">
            <v>-</v>
          </cell>
          <cell r="BG172">
            <v>0</v>
          </cell>
          <cell r="BH172" t="str">
            <v>-</v>
          </cell>
          <cell r="BI172">
            <v>0</v>
          </cell>
          <cell r="BJ172" t="str">
            <v>-</v>
          </cell>
          <cell r="BK172">
            <v>0</v>
          </cell>
          <cell r="BL172" t="str">
            <v>-</v>
          </cell>
          <cell r="BM172">
            <v>0</v>
          </cell>
          <cell r="BN172" t="str">
            <v>-</v>
          </cell>
          <cell r="BO172">
            <v>0</v>
          </cell>
          <cell r="BP172" t="str">
            <v>-</v>
          </cell>
          <cell r="BQ172">
            <v>0</v>
          </cell>
          <cell r="BR172" t="str">
            <v>-</v>
          </cell>
          <cell r="BS172">
            <v>0</v>
          </cell>
          <cell r="BT172" t="str">
            <v>-</v>
          </cell>
          <cell r="BU172">
            <v>0</v>
          </cell>
          <cell r="BV172" t="str">
            <v>-</v>
          </cell>
          <cell r="BW172">
            <v>0</v>
          </cell>
          <cell r="BX172" t="str">
            <v>-</v>
          </cell>
          <cell r="BY172">
            <v>0</v>
          </cell>
          <cell r="BZ172" t="str">
            <v>-</v>
          </cell>
          <cell r="CA172">
            <v>0</v>
          </cell>
          <cell r="CB172" t="str">
            <v>-</v>
          </cell>
          <cell r="CC172">
            <v>0</v>
          </cell>
          <cell r="CD172" t="str">
            <v>-</v>
          </cell>
          <cell r="CE172">
            <v>0</v>
          </cell>
          <cell r="CF172" t="str">
            <v>-</v>
          </cell>
          <cell r="CG172">
            <v>0</v>
          </cell>
          <cell r="CH172" t="str">
            <v>-</v>
          </cell>
          <cell r="CI172">
            <v>0</v>
          </cell>
          <cell r="CJ172" t="str">
            <v>-</v>
          </cell>
          <cell r="CK172">
            <v>0</v>
          </cell>
          <cell r="CL172" t="str">
            <v>-</v>
          </cell>
          <cell r="CM172">
            <v>0</v>
          </cell>
          <cell r="CN172" t="str">
            <v>-</v>
          </cell>
          <cell r="CO172">
            <v>0</v>
          </cell>
          <cell r="CP172" t="str">
            <v>-</v>
          </cell>
          <cell r="CQ172">
            <v>0</v>
          </cell>
          <cell r="CR172" t="str">
            <v>-</v>
          </cell>
          <cell r="CS172">
            <v>0</v>
          </cell>
          <cell r="CT172" t="str">
            <v>-</v>
          </cell>
          <cell r="CU172">
            <v>0</v>
          </cell>
          <cell r="CV172" t="str">
            <v>-</v>
          </cell>
          <cell r="CW172">
            <v>0</v>
          </cell>
          <cell r="CX172" t="str">
            <v>-</v>
          </cell>
          <cell r="CY172">
            <v>0</v>
          </cell>
          <cell r="CZ172" t="str">
            <v>-</v>
          </cell>
          <cell r="DA172">
            <v>0</v>
          </cell>
          <cell r="DB172" t="str">
            <v>-</v>
          </cell>
          <cell r="DC172">
            <v>0</v>
          </cell>
          <cell r="DD172" t="str">
            <v>-</v>
          </cell>
          <cell r="DE172">
            <v>0</v>
          </cell>
          <cell r="DF172" t="str">
            <v>-</v>
          </cell>
          <cell r="DG172">
            <v>0</v>
          </cell>
          <cell r="DH172" t="str">
            <v>-</v>
          </cell>
          <cell r="DI172">
            <v>0</v>
          </cell>
          <cell r="DJ172" t="str">
            <v>-</v>
          </cell>
          <cell r="DK172">
            <v>0</v>
          </cell>
          <cell r="DL172" t="str">
            <v>-</v>
          </cell>
          <cell r="DM172">
            <v>0</v>
          </cell>
          <cell r="DN172" t="str">
            <v>-</v>
          </cell>
          <cell r="DO172">
            <v>0</v>
          </cell>
          <cell r="DP172" t="str">
            <v>-</v>
          </cell>
          <cell r="DQ172">
            <v>0</v>
          </cell>
          <cell r="DR172" t="str">
            <v>-</v>
          </cell>
          <cell r="DS172">
            <v>0</v>
          </cell>
          <cell r="DT172" t="str">
            <v>-</v>
          </cell>
          <cell r="DU172">
            <v>0</v>
          </cell>
          <cell r="DV172" t="str">
            <v>-</v>
          </cell>
          <cell r="DW172">
            <v>0</v>
          </cell>
          <cell r="DX172" t="str">
            <v>-</v>
          </cell>
          <cell r="DY172">
            <v>0</v>
          </cell>
          <cell r="DZ172" t="str">
            <v>-</v>
          </cell>
          <cell r="EA172">
            <v>0</v>
          </cell>
          <cell r="EB172" t="str">
            <v>-</v>
          </cell>
          <cell r="EC172">
            <v>0</v>
          </cell>
          <cell r="ED172" t="str">
            <v>-</v>
          </cell>
          <cell r="EE172">
            <v>0</v>
          </cell>
          <cell r="EF172" t="str">
            <v>-</v>
          </cell>
          <cell r="EG172">
            <v>0</v>
          </cell>
        </row>
        <row r="173">
          <cell r="C173">
            <v>700000474</v>
          </cell>
          <cell r="D173" t="str">
            <v>SECTOR PANCHES MARTHA</v>
          </cell>
          <cell r="E173">
            <v>2025</v>
          </cell>
          <cell r="F173">
            <v>202517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  <cell r="DZ173" t="str">
            <v>-</v>
          </cell>
          <cell r="EA173" t="str">
            <v>-</v>
          </cell>
          <cell r="EB173" t="str">
            <v>-</v>
          </cell>
          <cell r="EC173" t="str">
            <v>-</v>
          </cell>
          <cell r="ED173" t="str">
            <v>-</v>
          </cell>
          <cell r="EE173" t="str">
            <v>-</v>
          </cell>
          <cell r="EF173" t="str">
            <v>-</v>
          </cell>
          <cell r="EG173" t="str">
            <v>-</v>
          </cell>
        </row>
        <row r="174">
          <cell r="C174">
            <v>700000477</v>
          </cell>
          <cell r="D174" t="str">
            <v>Sector Anica Yuliana</v>
          </cell>
          <cell r="E174">
            <v>2025</v>
          </cell>
          <cell r="F174">
            <v>202517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-</v>
          </cell>
          <cell r="X174" t="str">
            <v>-</v>
          </cell>
          <cell r="Y174" t="str">
            <v>-</v>
          </cell>
          <cell r="Z174" t="str">
            <v>-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-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-</v>
          </cell>
          <cell r="AL174" t="str">
            <v>-</v>
          </cell>
          <cell r="AM174" t="str">
            <v>-</v>
          </cell>
          <cell r="AN174" t="str">
            <v>-</v>
          </cell>
          <cell r="AO174" t="str">
            <v>-</v>
          </cell>
          <cell r="AP174" t="str">
            <v>-</v>
          </cell>
          <cell r="AQ174" t="str">
            <v>-</v>
          </cell>
          <cell r="AR174" t="str">
            <v>-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  <cell r="AW174" t="str">
            <v>-</v>
          </cell>
          <cell r="AX174" t="str">
            <v>-</v>
          </cell>
          <cell r="AY174" t="str">
            <v>-</v>
          </cell>
          <cell r="AZ174" t="str">
            <v>-</v>
          </cell>
          <cell r="BA174" t="str">
            <v>-</v>
          </cell>
          <cell r="BB174" t="str">
            <v>-</v>
          </cell>
          <cell r="BC174" t="str">
            <v>-</v>
          </cell>
          <cell r="BD174" t="str">
            <v>-</v>
          </cell>
          <cell r="BE174" t="str">
            <v>-</v>
          </cell>
          <cell r="BF174" t="str">
            <v>-</v>
          </cell>
          <cell r="BG174" t="str">
            <v>-</v>
          </cell>
          <cell r="BH174" t="str">
            <v>-</v>
          </cell>
          <cell r="BI174" t="str">
            <v>-</v>
          </cell>
          <cell r="BJ174" t="str">
            <v>-</v>
          </cell>
          <cell r="BK174" t="str">
            <v>-</v>
          </cell>
          <cell r="BL174" t="str">
            <v>-</v>
          </cell>
          <cell r="BM174" t="str">
            <v>-</v>
          </cell>
          <cell r="BN174" t="str">
            <v>-</v>
          </cell>
          <cell r="BO174" t="str">
            <v>-</v>
          </cell>
          <cell r="BP174" t="str">
            <v>-</v>
          </cell>
          <cell r="BQ174" t="str">
            <v>-</v>
          </cell>
          <cell r="BR174" t="str">
            <v>-</v>
          </cell>
          <cell r="BS174" t="str">
            <v>-</v>
          </cell>
          <cell r="BT174" t="str">
            <v>-</v>
          </cell>
          <cell r="BU174" t="str">
            <v>-</v>
          </cell>
          <cell r="BV174" t="str">
            <v>-</v>
          </cell>
          <cell r="BW174" t="str">
            <v>-</v>
          </cell>
          <cell r="BX174" t="str">
            <v>-</v>
          </cell>
          <cell r="BY174" t="str">
            <v>-</v>
          </cell>
          <cell r="BZ174" t="str">
            <v>-</v>
          </cell>
          <cell r="CA174" t="str">
            <v>-</v>
          </cell>
          <cell r="CB174" t="str">
            <v>-</v>
          </cell>
          <cell r="CC174" t="str">
            <v>-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 t="str">
            <v>-</v>
          </cell>
          <cell r="CN174" t="str">
            <v>-</v>
          </cell>
          <cell r="CO174" t="str">
            <v>-</v>
          </cell>
          <cell r="CP174" t="str">
            <v>-</v>
          </cell>
          <cell r="CQ174" t="str">
            <v>-</v>
          </cell>
          <cell r="CR174" t="str">
            <v>-</v>
          </cell>
          <cell r="CS174" t="str">
            <v>-</v>
          </cell>
          <cell r="CT174" t="str">
            <v>-</v>
          </cell>
          <cell r="CU174" t="str">
            <v>-</v>
          </cell>
          <cell r="CV174" t="str">
            <v>-</v>
          </cell>
          <cell r="CW174" t="str">
            <v>-</v>
          </cell>
          <cell r="CX174" t="str">
            <v>-</v>
          </cell>
          <cell r="CY174" t="str">
            <v>-</v>
          </cell>
          <cell r="CZ174" t="str">
            <v>-</v>
          </cell>
          <cell r="DA174" t="str">
            <v>-</v>
          </cell>
          <cell r="DB174" t="str">
            <v>-</v>
          </cell>
          <cell r="DC174" t="str">
            <v>-</v>
          </cell>
          <cell r="DD174" t="str">
            <v>-</v>
          </cell>
          <cell r="DE174" t="str">
            <v>-</v>
          </cell>
          <cell r="DF174" t="str">
            <v>-</v>
          </cell>
          <cell r="DG174" t="str">
            <v>-</v>
          </cell>
          <cell r="DH174" t="str">
            <v>-</v>
          </cell>
          <cell r="DI174" t="str">
            <v>-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 t="str">
            <v>-</v>
          </cell>
          <cell r="DX174" t="str">
            <v>-</v>
          </cell>
          <cell r="DY174" t="str">
            <v>-</v>
          </cell>
          <cell r="DZ174" t="str">
            <v>-</v>
          </cell>
          <cell r="EA174" t="str">
            <v>-</v>
          </cell>
          <cell r="EB174" t="str">
            <v>-</v>
          </cell>
          <cell r="EC174" t="str">
            <v>-</v>
          </cell>
          <cell r="ED174" t="str">
            <v>-</v>
          </cell>
          <cell r="EE174" t="str">
            <v>-</v>
          </cell>
          <cell r="EF174" t="str">
            <v>-</v>
          </cell>
          <cell r="EG174" t="str">
            <v>-</v>
          </cell>
        </row>
        <row r="175">
          <cell r="C175">
            <v>700000478</v>
          </cell>
          <cell r="D175" t="str">
            <v xml:space="preserve">SECTOR RÍO SELVA </v>
          </cell>
          <cell r="E175">
            <v>2025</v>
          </cell>
          <cell r="F175">
            <v>202517</v>
          </cell>
          <cell r="G175">
            <v>983</v>
          </cell>
          <cell r="H175">
            <v>1341</v>
          </cell>
          <cell r="I175">
            <v>384</v>
          </cell>
          <cell r="J175" t="str">
            <v>-</v>
          </cell>
          <cell r="K175">
            <v>-120</v>
          </cell>
          <cell r="L175">
            <v>6</v>
          </cell>
          <cell r="M175">
            <v>128</v>
          </cell>
          <cell r="N175">
            <v>656</v>
          </cell>
          <cell r="O175">
            <v>0</v>
          </cell>
          <cell r="P175" t="str">
            <v>-</v>
          </cell>
          <cell r="Q175">
            <v>0</v>
          </cell>
          <cell r="R175" t="str">
            <v>-</v>
          </cell>
          <cell r="S175">
            <v>2</v>
          </cell>
          <cell r="T175" t="str">
            <v>-</v>
          </cell>
          <cell r="U175">
            <v>127</v>
          </cell>
          <cell r="V175" t="str">
            <v>-</v>
          </cell>
          <cell r="W175">
            <v>1</v>
          </cell>
          <cell r="X175" t="str">
            <v>-</v>
          </cell>
          <cell r="Y175" t="str">
            <v>-</v>
          </cell>
          <cell r="Z175" t="str">
            <v>-</v>
          </cell>
          <cell r="AA175">
            <v>113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>
            <v>43</v>
          </cell>
          <cell r="AH175" t="str">
            <v>-</v>
          </cell>
          <cell r="AI175" t="str">
            <v>-</v>
          </cell>
          <cell r="AJ175" t="str">
            <v>-</v>
          </cell>
          <cell r="AK175">
            <v>16</v>
          </cell>
          <cell r="AL175" t="str">
            <v>-</v>
          </cell>
          <cell r="AM175">
            <v>13.021363173957273</v>
          </cell>
          <cell r="AN175">
            <v>58.9</v>
          </cell>
          <cell r="AO175">
            <v>27</v>
          </cell>
          <cell r="AP175" t="str">
            <v>-</v>
          </cell>
          <cell r="AQ175">
            <v>41</v>
          </cell>
          <cell r="AR175" t="str">
            <v>-</v>
          </cell>
          <cell r="AS175">
            <v>0</v>
          </cell>
          <cell r="AT175" t="str">
            <v>-</v>
          </cell>
          <cell r="AU175">
            <v>31</v>
          </cell>
          <cell r="AV175" t="str">
            <v>-</v>
          </cell>
          <cell r="AW175">
            <v>14</v>
          </cell>
          <cell r="AX175" t="str">
            <v>-</v>
          </cell>
          <cell r="AY175" t="str">
            <v>-</v>
          </cell>
          <cell r="AZ175" t="str">
            <v>-</v>
          </cell>
          <cell r="BA175">
            <v>122</v>
          </cell>
          <cell r="BB175">
            <v>505</v>
          </cell>
          <cell r="BC175">
            <v>12.410986775178026</v>
          </cell>
          <cell r="BD175">
            <v>45.4</v>
          </cell>
          <cell r="BE175" t="str">
            <v>-</v>
          </cell>
          <cell r="BF175" t="str">
            <v>-</v>
          </cell>
          <cell r="BG175">
            <v>610479.59</v>
          </cell>
          <cell r="BH175">
            <v>470616</v>
          </cell>
          <cell r="BI175">
            <v>78141388</v>
          </cell>
          <cell r="BJ175">
            <v>308723970</v>
          </cell>
          <cell r="BK175">
            <v>77393728</v>
          </cell>
          <cell r="BL175" t="str">
            <v>-</v>
          </cell>
          <cell r="BM175">
            <v>747660</v>
          </cell>
          <cell r="BN175" t="str">
            <v>-</v>
          </cell>
          <cell r="BO175">
            <v>67217180</v>
          </cell>
          <cell r="BP175" t="str">
            <v>-</v>
          </cell>
          <cell r="BQ175">
            <v>747660</v>
          </cell>
          <cell r="BR175" t="str">
            <v>-</v>
          </cell>
          <cell r="BS175">
            <v>123</v>
          </cell>
          <cell r="BT175" t="str">
            <v>-</v>
          </cell>
          <cell r="BU175">
            <v>66469520</v>
          </cell>
          <cell r="BV175" t="str">
            <v>-</v>
          </cell>
          <cell r="BW175">
            <v>60</v>
          </cell>
          <cell r="BX175" t="str">
            <v>-</v>
          </cell>
          <cell r="BY175">
            <v>442</v>
          </cell>
          <cell r="BZ175" t="str">
            <v>-</v>
          </cell>
          <cell r="CA175">
            <v>9422267</v>
          </cell>
          <cell r="CB175" t="str">
            <v>-</v>
          </cell>
          <cell r="CC175">
            <v>528</v>
          </cell>
          <cell r="CD175" t="str">
            <v>-</v>
          </cell>
          <cell r="CE175">
            <v>300</v>
          </cell>
          <cell r="CF175" t="str">
            <v>-</v>
          </cell>
          <cell r="CG175">
            <v>0</v>
          </cell>
          <cell r="CH175" t="str">
            <v>-</v>
          </cell>
          <cell r="CI175">
            <v>98</v>
          </cell>
          <cell r="CJ175" t="str">
            <v>-</v>
          </cell>
          <cell r="CK175">
            <v>27</v>
          </cell>
          <cell r="CL175" t="str">
            <v>-</v>
          </cell>
          <cell r="CM175">
            <v>1501941</v>
          </cell>
          <cell r="CN175" t="str">
            <v>-</v>
          </cell>
          <cell r="CO175">
            <v>10924208</v>
          </cell>
          <cell r="CP175" t="str">
            <v>-</v>
          </cell>
          <cell r="CQ175">
            <v>0</v>
          </cell>
          <cell r="CR175" t="str">
            <v>-</v>
          </cell>
          <cell r="CS175">
            <v>-172</v>
          </cell>
          <cell r="CT175" t="str">
            <v>-</v>
          </cell>
          <cell r="CU175">
            <v>514</v>
          </cell>
          <cell r="CV175">
            <v>242</v>
          </cell>
          <cell r="CW175">
            <v>197</v>
          </cell>
          <cell r="CX175">
            <v>144</v>
          </cell>
          <cell r="CY175">
            <v>144</v>
          </cell>
          <cell r="CZ175">
            <v>90</v>
          </cell>
          <cell r="DA175">
            <v>126</v>
          </cell>
          <cell r="DB175">
            <v>74</v>
          </cell>
          <cell r="DC175">
            <v>109</v>
          </cell>
          <cell r="DD175">
            <v>79</v>
          </cell>
          <cell r="DE175">
            <v>177</v>
          </cell>
          <cell r="DF175">
            <v>154</v>
          </cell>
          <cell r="DG175">
            <v>412</v>
          </cell>
          <cell r="DH175">
            <v>307</v>
          </cell>
          <cell r="DI175">
            <v>3</v>
          </cell>
          <cell r="DJ175" t="str">
            <v>-</v>
          </cell>
          <cell r="DK175">
            <v>254</v>
          </cell>
          <cell r="DL175" t="str">
            <v>-</v>
          </cell>
          <cell r="DM175">
            <v>345</v>
          </cell>
          <cell r="DN175" t="str">
            <v>-</v>
          </cell>
          <cell r="DO175">
            <v>260</v>
          </cell>
          <cell r="DP175" t="str">
            <v>-</v>
          </cell>
          <cell r="DQ175">
            <v>0</v>
          </cell>
          <cell r="DR175" t="str">
            <v>-</v>
          </cell>
          <cell r="DS175">
            <v>97</v>
          </cell>
          <cell r="DT175" t="str">
            <v>-</v>
          </cell>
          <cell r="DU175">
            <v>27</v>
          </cell>
          <cell r="DV175" t="str">
            <v>-</v>
          </cell>
          <cell r="DW175">
            <v>0</v>
          </cell>
          <cell r="DX175" t="str">
            <v>-</v>
          </cell>
          <cell r="DY175">
            <v>5</v>
          </cell>
          <cell r="DZ175">
            <v>45</v>
          </cell>
          <cell r="EA175">
            <v>12</v>
          </cell>
          <cell r="EB175" t="str">
            <v>-</v>
          </cell>
          <cell r="EC175">
            <v>21.428571428571427</v>
          </cell>
          <cell r="ED175" t="str">
            <v>-</v>
          </cell>
          <cell r="EE175">
            <v>2</v>
          </cell>
          <cell r="EF175" t="str">
            <v>-</v>
          </cell>
          <cell r="EG175">
            <v>1</v>
          </cell>
        </row>
        <row r="176">
          <cell r="C176">
            <v>700000479</v>
          </cell>
          <cell r="D176" t="str">
            <v>SECTOR MOTIVACIÓN YURY</v>
          </cell>
          <cell r="E176">
            <v>2025</v>
          </cell>
          <cell r="F176">
            <v>202517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 t="str">
            <v>-</v>
          </cell>
          <cell r="BQ176" t="str">
            <v>-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 t="str">
            <v>-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 t="str">
            <v>-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 t="str">
            <v>-</v>
          </cell>
          <cell r="CS176" t="str">
            <v>-</v>
          </cell>
          <cell r="CT176" t="str">
            <v>-</v>
          </cell>
          <cell r="CU176" t="str">
            <v>-</v>
          </cell>
          <cell r="CV176" t="str">
            <v>-</v>
          </cell>
          <cell r="CW176" t="str">
            <v>-</v>
          </cell>
          <cell r="CX176" t="str">
            <v>-</v>
          </cell>
          <cell r="CY176" t="str">
            <v>-</v>
          </cell>
          <cell r="CZ176" t="str">
            <v>-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  <cell r="DZ176" t="str">
            <v>-</v>
          </cell>
          <cell r="EA176" t="str">
            <v>-</v>
          </cell>
          <cell r="EB176" t="str">
            <v>-</v>
          </cell>
          <cell r="EC176" t="str">
            <v>-</v>
          </cell>
          <cell r="ED176" t="str">
            <v>-</v>
          </cell>
          <cell r="EE176" t="str">
            <v>-</v>
          </cell>
          <cell r="EF176" t="str">
            <v>-</v>
          </cell>
          <cell r="EG176" t="str">
            <v>-</v>
          </cell>
        </row>
        <row r="177">
          <cell r="C177">
            <v>700000480</v>
          </cell>
          <cell r="D177" t="str">
            <v>SECTOR CUENCA TATIANA</v>
          </cell>
          <cell r="E177">
            <v>2025</v>
          </cell>
          <cell r="F177">
            <v>202517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  <cell r="BC177" t="str">
            <v>-</v>
          </cell>
          <cell r="BD177" t="str">
            <v>-</v>
          </cell>
          <cell r="BE177" t="str">
            <v>-</v>
          </cell>
          <cell r="BF177" t="str">
            <v>-</v>
          </cell>
          <cell r="BG177" t="str">
            <v>-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 t="str">
            <v>-</v>
          </cell>
          <cell r="BO177" t="str">
            <v>-</v>
          </cell>
          <cell r="BP177" t="str">
            <v>-</v>
          </cell>
          <cell r="BQ177" t="str">
            <v>-</v>
          </cell>
          <cell r="BR177" t="str">
            <v>-</v>
          </cell>
          <cell r="BS177" t="str">
            <v>-</v>
          </cell>
          <cell r="BT177" t="str">
            <v>-</v>
          </cell>
          <cell r="BU177" t="str">
            <v>-</v>
          </cell>
          <cell r="BV177" t="str">
            <v>-</v>
          </cell>
          <cell r="BW177" t="str">
            <v>-</v>
          </cell>
          <cell r="BX177" t="str">
            <v>-</v>
          </cell>
          <cell r="BY177" t="str">
            <v>-</v>
          </cell>
          <cell r="BZ177" t="str">
            <v>-</v>
          </cell>
          <cell r="CA177" t="str">
            <v>-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 t="str">
            <v>-</v>
          </cell>
          <cell r="CL177" t="str">
            <v>-</v>
          </cell>
          <cell r="CM177" t="str">
            <v>-</v>
          </cell>
          <cell r="CN177" t="str">
            <v>-</v>
          </cell>
          <cell r="CO177" t="str">
            <v>-</v>
          </cell>
          <cell r="CP177" t="str">
            <v>-</v>
          </cell>
          <cell r="CQ177" t="str">
            <v>-</v>
          </cell>
          <cell r="CR177" t="str">
            <v>-</v>
          </cell>
          <cell r="CS177" t="str">
            <v>-</v>
          </cell>
          <cell r="CT177" t="str">
            <v>-</v>
          </cell>
          <cell r="CU177" t="str">
            <v>-</v>
          </cell>
          <cell r="CV177" t="str">
            <v>-</v>
          </cell>
          <cell r="CW177" t="str">
            <v>-</v>
          </cell>
          <cell r="CX177" t="str">
            <v>-</v>
          </cell>
          <cell r="CY177" t="str">
            <v>-</v>
          </cell>
          <cell r="CZ177" t="str">
            <v>-</v>
          </cell>
          <cell r="DA177" t="str">
            <v>-</v>
          </cell>
          <cell r="DB177" t="str">
            <v>-</v>
          </cell>
          <cell r="DC177" t="str">
            <v>-</v>
          </cell>
          <cell r="DD177" t="str">
            <v>-</v>
          </cell>
          <cell r="DE177" t="str">
            <v>-</v>
          </cell>
          <cell r="DF177" t="str">
            <v>-</v>
          </cell>
          <cell r="DG177" t="str">
            <v>-</v>
          </cell>
          <cell r="DH177" t="str">
            <v>-</v>
          </cell>
          <cell r="DI177" t="str">
            <v>-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 t="str">
            <v>-</v>
          </cell>
          <cell r="DX177" t="str">
            <v>-</v>
          </cell>
          <cell r="DY177" t="str">
            <v>-</v>
          </cell>
          <cell r="DZ177" t="str">
            <v>-</v>
          </cell>
          <cell r="EA177" t="str">
            <v>-</v>
          </cell>
          <cell r="EB177" t="str">
            <v>-</v>
          </cell>
          <cell r="EC177" t="str">
            <v>-</v>
          </cell>
          <cell r="ED177" t="str">
            <v>-</v>
          </cell>
          <cell r="EE177" t="str">
            <v>-</v>
          </cell>
          <cell r="EF177" t="str">
            <v>-</v>
          </cell>
          <cell r="EG177" t="str">
            <v>-</v>
          </cell>
        </row>
        <row r="178">
          <cell r="C178">
            <v>700000483</v>
          </cell>
          <cell r="D178" t="str">
            <v>SECTOR MANANTIAL LUISA</v>
          </cell>
          <cell r="E178">
            <v>2025</v>
          </cell>
          <cell r="F178">
            <v>202517</v>
          </cell>
          <cell r="G178">
            <v>1452</v>
          </cell>
          <cell r="H178">
            <v>1559</v>
          </cell>
          <cell r="I178">
            <v>659</v>
          </cell>
          <cell r="J178" t="str">
            <v>-</v>
          </cell>
          <cell r="K178">
            <v>9</v>
          </cell>
          <cell r="L178">
            <v>8</v>
          </cell>
          <cell r="M178">
            <v>876</v>
          </cell>
          <cell r="N178">
            <v>900</v>
          </cell>
          <cell r="O178">
            <v>0</v>
          </cell>
          <cell r="P178" t="str">
            <v>-</v>
          </cell>
          <cell r="Q178">
            <v>1</v>
          </cell>
          <cell r="R178" t="str">
            <v>-</v>
          </cell>
          <cell r="S178">
            <v>2</v>
          </cell>
          <cell r="T178" t="str">
            <v>-</v>
          </cell>
          <cell r="U178">
            <v>874</v>
          </cell>
          <cell r="V178" t="str">
            <v>-</v>
          </cell>
          <cell r="W178">
            <v>1</v>
          </cell>
          <cell r="X178" t="str">
            <v>-</v>
          </cell>
          <cell r="Y178" t="str">
            <v>-</v>
          </cell>
          <cell r="Z178" t="str">
            <v>-</v>
          </cell>
          <cell r="AA178">
            <v>721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>
            <v>375</v>
          </cell>
          <cell r="AH178" t="str">
            <v>-</v>
          </cell>
          <cell r="AI178" t="str">
            <v>-</v>
          </cell>
          <cell r="AJ178" t="str">
            <v>-</v>
          </cell>
          <cell r="AK178">
            <v>155</v>
          </cell>
          <cell r="AL178" t="str">
            <v>-</v>
          </cell>
          <cell r="AM178">
            <v>60.330578512396691</v>
          </cell>
          <cell r="AN178">
            <v>61.6</v>
          </cell>
          <cell r="AO178">
            <v>220</v>
          </cell>
          <cell r="AP178" t="str">
            <v>-</v>
          </cell>
          <cell r="AQ178">
            <v>309</v>
          </cell>
          <cell r="AR178" t="str">
            <v>-</v>
          </cell>
          <cell r="AS178">
            <v>0</v>
          </cell>
          <cell r="AT178" t="str">
            <v>-</v>
          </cell>
          <cell r="AU178">
            <v>163</v>
          </cell>
          <cell r="AV178" t="str">
            <v>-</v>
          </cell>
          <cell r="AW178">
            <v>29</v>
          </cell>
          <cell r="AX178" t="str">
            <v>-</v>
          </cell>
          <cell r="AY178" t="str">
            <v>-</v>
          </cell>
          <cell r="AZ178" t="str">
            <v>-</v>
          </cell>
          <cell r="BA178">
            <v>769</v>
          </cell>
          <cell r="BB178">
            <v>802</v>
          </cell>
          <cell r="BC178">
            <v>52.96143250688705</v>
          </cell>
          <cell r="BD178">
            <v>54.9</v>
          </cell>
          <cell r="BE178" t="str">
            <v>-</v>
          </cell>
          <cell r="BF178" t="str">
            <v>-</v>
          </cell>
          <cell r="BG178">
            <v>507870.57</v>
          </cell>
          <cell r="BH178">
            <v>508725</v>
          </cell>
          <cell r="BI178">
            <v>444894622.49000001</v>
          </cell>
          <cell r="BJ178">
            <v>457852694</v>
          </cell>
          <cell r="BK178">
            <v>444243975</v>
          </cell>
          <cell r="BL178" t="str">
            <v>-</v>
          </cell>
          <cell r="BM178">
            <v>650647.49</v>
          </cell>
          <cell r="BN178" t="str">
            <v>-</v>
          </cell>
          <cell r="BO178">
            <v>360081595.49000001</v>
          </cell>
          <cell r="BP178" t="str">
            <v>-</v>
          </cell>
          <cell r="BQ178">
            <v>650647.49</v>
          </cell>
          <cell r="BR178" t="str">
            <v>-</v>
          </cell>
          <cell r="BS178">
            <v>803</v>
          </cell>
          <cell r="BT178" t="str">
            <v>-</v>
          </cell>
          <cell r="BU178">
            <v>359430948</v>
          </cell>
          <cell r="BV178" t="str">
            <v>-</v>
          </cell>
          <cell r="BW178">
            <v>494</v>
          </cell>
          <cell r="BX178" t="str">
            <v>-</v>
          </cell>
          <cell r="BY178">
            <v>388</v>
          </cell>
          <cell r="BZ178" t="str">
            <v>-</v>
          </cell>
          <cell r="CA178">
            <v>70867016</v>
          </cell>
          <cell r="CB178" t="str">
            <v>-</v>
          </cell>
          <cell r="CC178">
            <v>535</v>
          </cell>
          <cell r="CD178" t="str">
            <v>-</v>
          </cell>
          <cell r="CE178">
            <v>463</v>
          </cell>
          <cell r="CF178" t="str">
            <v>-</v>
          </cell>
          <cell r="CG178">
            <v>0</v>
          </cell>
          <cell r="CH178" t="str">
            <v>-</v>
          </cell>
          <cell r="CI178">
            <v>195</v>
          </cell>
          <cell r="CJ178" t="str">
            <v>-</v>
          </cell>
          <cell r="CK178">
            <v>29</v>
          </cell>
          <cell r="CL178" t="str">
            <v>-</v>
          </cell>
          <cell r="CM178">
            <v>11666144</v>
          </cell>
          <cell r="CN178" t="str">
            <v>-</v>
          </cell>
          <cell r="CO178">
            <v>82533160</v>
          </cell>
          <cell r="CP178" t="str">
            <v>-</v>
          </cell>
          <cell r="CQ178">
            <v>0</v>
          </cell>
          <cell r="CR178" t="str">
            <v>-</v>
          </cell>
          <cell r="CS178">
            <v>0</v>
          </cell>
          <cell r="CT178" t="str">
            <v>-</v>
          </cell>
          <cell r="CU178">
            <v>319</v>
          </cell>
          <cell r="CV178">
            <v>287</v>
          </cell>
          <cell r="CW178">
            <v>165</v>
          </cell>
          <cell r="CX178">
            <v>168</v>
          </cell>
          <cell r="CY178">
            <v>92</v>
          </cell>
          <cell r="CZ178">
            <v>98</v>
          </cell>
          <cell r="DA178">
            <v>65</v>
          </cell>
          <cell r="DB178">
            <v>68</v>
          </cell>
          <cell r="DC178">
            <v>51</v>
          </cell>
          <cell r="DD178">
            <v>60</v>
          </cell>
          <cell r="DE178">
            <v>42</v>
          </cell>
          <cell r="DF178">
            <v>41</v>
          </cell>
          <cell r="DG178">
            <v>158</v>
          </cell>
          <cell r="DH178">
            <v>169</v>
          </cell>
          <cell r="DI178">
            <v>33</v>
          </cell>
          <cell r="DJ178" t="str">
            <v>-</v>
          </cell>
          <cell r="DK178">
            <v>323</v>
          </cell>
          <cell r="DL178" t="str">
            <v>-</v>
          </cell>
          <cell r="DM178">
            <v>470</v>
          </cell>
          <cell r="DN178" t="str">
            <v>-</v>
          </cell>
          <cell r="DO178">
            <v>438</v>
          </cell>
          <cell r="DP178" t="str">
            <v>-</v>
          </cell>
          <cell r="DQ178">
            <v>0</v>
          </cell>
          <cell r="DR178" t="str">
            <v>-</v>
          </cell>
          <cell r="DS178">
            <v>192</v>
          </cell>
          <cell r="DT178" t="str">
            <v>-</v>
          </cell>
          <cell r="DU178">
            <v>29</v>
          </cell>
          <cell r="DV178" t="str">
            <v>-</v>
          </cell>
          <cell r="DW178">
            <v>0</v>
          </cell>
          <cell r="DX178" t="str">
            <v>-</v>
          </cell>
          <cell r="DY178">
            <v>46</v>
          </cell>
          <cell r="DZ178">
            <v>48</v>
          </cell>
          <cell r="EA178">
            <v>26</v>
          </cell>
          <cell r="EB178" t="str">
            <v>-</v>
          </cell>
          <cell r="EC178">
            <v>49.056603773584904</v>
          </cell>
          <cell r="ED178" t="str">
            <v>-</v>
          </cell>
          <cell r="EE178">
            <v>13</v>
          </cell>
          <cell r="EF178" t="str">
            <v>-</v>
          </cell>
          <cell r="EG178">
            <v>61</v>
          </cell>
        </row>
        <row r="179">
          <cell r="C179">
            <v>700000486</v>
          </cell>
          <cell r="D179" t="str">
            <v>SECTOR ENCENILLO DARLY</v>
          </cell>
          <cell r="E179">
            <v>2025</v>
          </cell>
          <cell r="F179">
            <v>202517</v>
          </cell>
          <cell r="G179">
            <v>1867</v>
          </cell>
          <cell r="H179">
            <v>1966</v>
          </cell>
          <cell r="I179">
            <v>756</v>
          </cell>
          <cell r="J179" t="str">
            <v>-</v>
          </cell>
          <cell r="K179">
            <v>-110</v>
          </cell>
          <cell r="L179">
            <v>6</v>
          </cell>
          <cell r="M179">
            <v>225</v>
          </cell>
          <cell r="N179">
            <v>1192</v>
          </cell>
          <cell r="O179">
            <v>0</v>
          </cell>
          <cell r="P179" t="str">
            <v>-</v>
          </cell>
          <cell r="Q179">
            <v>0</v>
          </cell>
          <cell r="R179" t="str">
            <v>-</v>
          </cell>
          <cell r="S179">
            <v>0</v>
          </cell>
          <cell r="T179" t="str">
            <v>-</v>
          </cell>
          <cell r="U179">
            <v>225</v>
          </cell>
          <cell r="V179" t="str">
            <v>-</v>
          </cell>
          <cell r="W179">
            <v>0</v>
          </cell>
          <cell r="X179" t="str">
            <v>-</v>
          </cell>
          <cell r="Y179" t="str">
            <v>-</v>
          </cell>
          <cell r="Z179" t="str">
            <v>-</v>
          </cell>
          <cell r="AA179">
            <v>182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>
            <v>87</v>
          </cell>
          <cell r="AH179" t="str">
            <v>-</v>
          </cell>
          <cell r="AI179" t="str">
            <v>-</v>
          </cell>
          <cell r="AJ179" t="str">
            <v>-</v>
          </cell>
          <cell r="AK179">
            <v>43</v>
          </cell>
          <cell r="AL179" t="str">
            <v>-</v>
          </cell>
          <cell r="AM179">
            <v>12.05141938939475</v>
          </cell>
          <cell r="AN179">
            <v>60.1</v>
          </cell>
          <cell r="AO179">
            <v>44</v>
          </cell>
          <cell r="AP179" t="str">
            <v>-</v>
          </cell>
          <cell r="AQ179">
            <v>79</v>
          </cell>
          <cell r="AR179" t="str">
            <v>-</v>
          </cell>
          <cell r="AS179">
            <v>0</v>
          </cell>
          <cell r="AT179" t="str">
            <v>-</v>
          </cell>
          <cell r="AU179">
            <v>50</v>
          </cell>
          <cell r="AV179" t="str">
            <v>-</v>
          </cell>
          <cell r="AW179">
            <v>9</v>
          </cell>
          <cell r="AX179" t="str">
            <v>-</v>
          </cell>
          <cell r="AY179" t="str">
            <v>-</v>
          </cell>
          <cell r="AZ179" t="str">
            <v>-</v>
          </cell>
          <cell r="BA179">
            <v>200</v>
          </cell>
          <cell r="BB179">
            <v>1051</v>
          </cell>
          <cell r="BC179">
            <v>10.712372790573111</v>
          </cell>
          <cell r="BD179">
            <v>53</v>
          </cell>
          <cell r="BE179" t="str">
            <v>-</v>
          </cell>
          <cell r="BF179" t="str">
            <v>-</v>
          </cell>
          <cell r="BG179">
            <v>491888.57</v>
          </cell>
          <cell r="BH179">
            <v>441193</v>
          </cell>
          <cell r="BI179">
            <v>110674929</v>
          </cell>
          <cell r="BJ179">
            <v>525901820</v>
          </cell>
          <cell r="BK179">
            <v>110674929</v>
          </cell>
          <cell r="BL179" t="str">
            <v>-</v>
          </cell>
          <cell r="BM179">
            <v>0</v>
          </cell>
          <cell r="BN179" t="str">
            <v>-</v>
          </cell>
          <cell r="BO179">
            <v>44975429</v>
          </cell>
          <cell r="BP179" t="str">
            <v>-</v>
          </cell>
          <cell r="BQ179">
            <v>0</v>
          </cell>
          <cell r="BR179" t="str">
            <v>-</v>
          </cell>
          <cell r="BS179">
            <v>148</v>
          </cell>
          <cell r="BT179" t="str">
            <v>-</v>
          </cell>
          <cell r="BU179">
            <v>44975429</v>
          </cell>
          <cell r="BV179" t="str">
            <v>-</v>
          </cell>
          <cell r="BW179">
            <v>184</v>
          </cell>
          <cell r="BX179" t="str">
            <v>-</v>
          </cell>
          <cell r="BY179">
            <v>797</v>
          </cell>
          <cell r="BZ179" t="str">
            <v>-</v>
          </cell>
          <cell r="CA179">
            <v>60690980</v>
          </cell>
          <cell r="CB179" t="str">
            <v>-</v>
          </cell>
          <cell r="CC179">
            <v>648</v>
          </cell>
          <cell r="CD179" t="str">
            <v>-</v>
          </cell>
          <cell r="CE179">
            <v>576</v>
          </cell>
          <cell r="CF179" t="str">
            <v>-</v>
          </cell>
          <cell r="CG179">
            <v>0</v>
          </cell>
          <cell r="CH179" t="str">
            <v>-</v>
          </cell>
          <cell r="CI179">
            <v>199</v>
          </cell>
          <cell r="CJ179" t="str">
            <v>-</v>
          </cell>
          <cell r="CK179">
            <v>24</v>
          </cell>
          <cell r="CL179" t="str">
            <v>-</v>
          </cell>
          <cell r="CM179">
            <v>5008520</v>
          </cell>
          <cell r="CN179" t="str">
            <v>-</v>
          </cell>
          <cell r="CO179">
            <v>65699500</v>
          </cell>
          <cell r="CP179" t="str">
            <v>-</v>
          </cell>
          <cell r="CQ179">
            <v>0</v>
          </cell>
          <cell r="CR179" t="str">
            <v>-</v>
          </cell>
          <cell r="CS179">
            <v>-75</v>
          </cell>
          <cell r="CT179" t="str">
            <v>-</v>
          </cell>
          <cell r="CU179">
            <v>1058</v>
          </cell>
          <cell r="CV179">
            <v>361</v>
          </cell>
          <cell r="CW179">
            <v>357</v>
          </cell>
          <cell r="CX179">
            <v>275</v>
          </cell>
          <cell r="CY179">
            <v>227</v>
          </cell>
          <cell r="CZ179">
            <v>156</v>
          </cell>
          <cell r="DA179">
            <v>132</v>
          </cell>
          <cell r="DB179">
            <v>97</v>
          </cell>
          <cell r="DC179">
            <v>151</v>
          </cell>
          <cell r="DD179">
            <v>126</v>
          </cell>
          <cell r="DE179">
            <v>94</v>
          </cell>
          <cell r="DF179">
            <v>83</v>
          </cell>
          <cell r="DG179">
            <v>377</v>
          </cell>
          <cell r="DH179">
            <v>306</v>
          </cell>
          <cell r="DI179">
            <v>17</v>
          </cell>
          <cell r="DJ179" t="str">
            <v>-</v>
          </cell>
          <cell r="DK179">
            <v>575</v>
          </cell>
          <cell r="DL179" t="str">
            <v>-</v>
          </cell>
          <cell r="DM179">
            <v>536</v>
          </cell>
          <cell r="DN179" t="str">
            <v>-</v>
          </cell>
          <cell r="DO179">
            <v>538</v>
          </cell>
          <cell r="DP179" t="str">
            <v>-</v>
          </cell>
          <cell r="DQ179">
            <v>0</v>
          </cell>
          <cell r="DR179" t="str">
            <v>-</v>
          </cell>
          <cell r="DS179">
            <v>195</v>
          </cell>
          <cell r="DT179" t="str">
            <v>-</v>
          </cell>
          <cell r="DU179">
            <v>23</v>
          </cell>
          <cell r="DV179" t="str">
            <v>-</v>
          </cell>
          <cell r="DW179">
            <v>0</v>
          </cell>
          <cell r="DX179" t="str">
            <v>-</v>
          </cell>
          <cell r="DY179">
            <v>19</v>
          </cell>
          <cell r="DZ179">
            <v>64</v>
          </cell>
          <cell r="EA179">
            <v>37</v>
          </cell>
          <cell r="EB179" t="str">
            <v>-</v>
          </cell>
          <cell r="EC179">
            <v>42.045454545454547</v>
          </cell>
          <cell r="ED179" t="str">
            <v>-</v>
          </cell>
          <cell r="EE179">
            <v>2</v>
          </cell>
          <cell r="EF179" t="str">
            <v>-</v>
          </cell>
          <cell r="EG179">
            <v>6</v>
          </cell>
        </row>
        <row r="180">
          <cell r="C180">
            <v>700000492</v>
          </cell>
          <cell r="D180" t="str">
            <v>SECTOR MARACUYA KAREN</v>
          </cell>
          <cell r="E180">
            <v>2025</v>
          </cell>
          <cell r="F180">
            <v>202517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  <cell r="BC180" t="str">
            <v>-</v>
          </cell>
          <cell r="BD180" t="str">
            <v>-</v>
          </cell>
          <cell r="BE180" t="str">
            <v>-</v>
          </cell>
          <cell r="BF180" t="str">
            <v>-</v>
          </cell>
          <cell r="BG180" t="str">
            <v>-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 t="str">
            <v>-</v>
          </cell>
          <cell r="BO180" t="str">
            <v>-</v>
          </cell>
          <cell r="BP180" t="str">
            <v>-</v>
          </cell>
          <cell r="BQ180" t="str">
            <v>-</v>
          </cell>
          <cell r="BR180" t="str">
            <v>-</v>
          </cell>
          <cell r="BS180" t="str">
            <v>-</v>
          </cell>
          <cell r="BT180" t="str">
            <v>-</v>
          </cell>
          <cell r="BU180" t="str">
            <v>-</v>
          </cell>
          <cell r="BV180" t="str">
            <v>-</v>
          </cell>
          <cell r="BW180" t="str">
            <v>-</v>
          </cell>
          <cell r="BX180" t="str">
            <v>-</v>
          </cell>
          <cell r="BY180" t="str">
            <v>-</v>
          </cell>
          <cell r="BZ180" t="str">
            <v>-</v>
          </cell>
          <cell r="CA180" t="str">
            <v>-</v>
          </cell>
          <cell r="CB180" t="str">
            <v>-</v>
          </cell>
          <cell r="CC180" t="str">
            <v>-</v>
          </cell>
          <cell r="CD180" t="str">
            <v>-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 t="str">
            <v>-</v>
          </cell>
          <cell r="CL180" t="str">
            <v>-</v>
          </cell>
          <cell r="CM180" t="str">
            <v>-</v>
          </cell>
          <cell r="CN180" t="str">
            <v>-</v>
          </cell>
          <cell r="CO180" t="str">
            <v>-</v>
          </cell>
          <cell r="CP180" t="str">
            <v>-</v>
          </cell>
          <cell r="CQ180" t="str">
            <v>-</v>
          </cell>
          <cell r="CR180" t="str">
            <v>-</v>
          </cell>
          <cell r="CS180" t="str">
            <v>-</v>
          </cell>
          <cell r="CT180" t="str">
            <v>-</v>
          </cell>
          <cell r="CU180" t="str">
            <v>-</v>
          </cell>
          <cell r="CV180" t="str">
            <v>-</v>
          </cell>
          <cell r="CW180" t="str">
            <v>-</v>
          </cell>
          <cell r="CX180" t="str">
            <v>-</v>
          </cell>
          <cell r="CY180" t="str">
            <v>-</v>
          </cell>
          <cell r="CZ180" t="str">
            <v>-</v>
          </cell>
          <cell r="DA180" t="str">
            <v>-</v>
          </cell>
          <cell r="DB180" t="str">
            <v>-</v>
          </cell>
          <cell r="DC180" t="str">
            <v>-</v>
          </cell>
          <cell r="DD180" t="str">
            <v>-</v>
          </cell>
          <cell r="DE180" t="str">
            <v>-</v>
          </cell>
          <cell r="DF180" t="str">
            <v>-</v>
          </cell>
          <cell r="DG180" t="str">
            <v>-</v>
          </cell>
          <cell r="DH180" t="str">
            <v>-</v>
          </cell>
          <cell r="DI180" t="str">
            <v>-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 t="str">
            <v>-</v>
          </cell>
          <cell r="DX180" t="str">
            <v>-</v>
          </cell>
          <cell r="DY180" t="str">
            <v>-</v>
          </cell>
          <cell r="DZ180" t="str">
            <v>-</v>
          </cell>
          <cell r="EA180" t="str">
            <v>-</v>
          </cell>
          <cell r="EB180" t="str">
            <v>-</v>
          </cell>
          <cell r="EC180" t="str">
            <v>-</v>
          </cell>
          <cell r="ED180" t="str">
            <v>-</v>
          </cell>
          <cell r="EE180" t="str">
            <v>-</v>
          </cell>
          <cell r="EF180" t="str">
            <v>-</v>
          </cell>
          <cell r="EG180" t="str">
            <v>-</v>
          </cell>
        </row>
        <row r="181">
          <cell r="C181">
            <v>700000493</v>
          </cell>
          <cell r="D181" t="str">
            <v>SECTOR PUYA GLORIA</v>
          </cell>
          <cell r="E181">
            <v>2025</v>
          </cell>
          <cell r="F181">
            <v>202517</v>
          </cell>
          <cell r="G181">
            <v>1392</v>
          </cell>
          <cell r="H181">
            <v>1488</v>
          </cell>
          <cell r="I181">
            <v>462</v>
          </cell>
          <cell r="J181" t="str">
            <v>-</v>
          </cell>
          <cell r="K181">
            <v>-47</v>
          </cell>
          <cell r="L181">
            <v>9</v>
          </cell>
          <cell r="M181">
            <v>413</v>
          </cell>
          <cell r="N181">
            <v>864</v>
          </cell>
          <cell r="O181">
            <v>0</v>
          </cell>
          <cell r="P181" t="str">
            <v>-</v>
          </cell>
          <cell r="Q181">
            <v>0</v>
          </cell>
          <cell r="R181" t="str">
            <v>-</v>
          </cell>
          <cell r="S181">
            <v>0</v>
          </cell>
          <cell r="T181" t="str">
            <v>-</v>
          </cell>
          <cell r="U181">
            <v>413</v>
          </cell>
          <cell r="V181" t="str">
            <v>-</v>
          </cell>
          <cell r="W181">
            <v>0</v>
          </cell>
          <cell r="X181" t="str">
            <v>-</v>
          </cell>
          <cell r="Y181" t="str">
            <v>-</v>
          </cell>
          <cell r="Z181" t="str">
            <v>-</v>
          </cell>
          <cell r="AA181">
            <v>335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>
            <v>191</v>
          </cell>
          <cell r="AH181" t="str">
            <v>-</v>
          </cell>
          <cell r="AI181" t="str">
            <v>-</v>
          </cell>
          <cell r="AJ181" t="str">
            <v>-</v>
          </cell>
          <cell r="AK181">
            <v>78</v>
          </cell>
          <cell r="AL181" t="str">
            <v>-</v>
          </cell>
          <cell r="AM181">
            <v>29.669540229885055</v>
          </cell>
          <cell r="AN181">
            <v>60</v>
          </cell>
          <cell r="AO181">
            <v>113</v>
          </cell>
          <cell r="AP181" t="str">
            <v>-</v>
          </cell>
          <cell r="AQ181">
            <v>172</v>
          </cell>
          <cell r="AR181" t="str">
            <v>-</v>
          </cell>
          <cell r="AS181">
            <v>0</v>
          </cell>
          <cell r="AT181" t="str">
            <v>-</v>
          </cell>
          <cell r="AU181">
            <v>47</v>
          </cell>
          <cell r="AV181" t="str">
            <v>-</v>
          </cell>
          <cell r="AW181">
            <v>3</v>
          </cell>
          <cell r="AX181" t="str">
            <v>-</v>
          </cell>
          <cell r="AY181" t="str">
            <v>-</v>
          </cell>
          <cell r="AZ181" t="str">
            <v>-</v>
          </cell>
          <cell r="BA181">
            <v>370</v>
          </cell>
          <cell r="BB181">
            <v>751</v>
          </cell>
          <cell r="BC181">
            <v>26.580459770114945</v>
          </cell>
          <cell r="BD181">
            <v>52.2</v>
          </cell>
          <cell r="BE181" t="str">
            <v>-</v>
          </cell>
          <cell r="BF181" t="str">
            <v>-</v>
          </cell>
          <cell r="BG181">
            <v>400132.93</v>
          </cell>
          <cell r="BH181">
            <v>372674</v>
          </cell>
          <cell r="BI181">
            <v>165254902</v>
          </cell>
          <cell r="BJ181">
            <v>321990412</v>
          </cell>
          <cell r="BK181">
            <v>165254902</v>
          </cell>
          <cell r="BL181" t="str">
            <v>-</v>
          </cell>
          <cell r="BM181">
            <v>0</v>
          </cell>
          <cell r="BN181" t="str">
            <v>-</v>
          </cell>
          <cell r="BO181">
            <v>97811355</v>
          </cell>
          <cell r="BP181" t="str">
            <v>-</v>
          </cell>
          <cell r="BQ181">
            <v>0</v>
          </cell>
          <cell r="BR181" t="str">
            <v>-</v>
          </cell>
          <cell r="BS181">
            <v>333</v>
          </cell>
          <cell r="BT181" t="str">
            <v>-</v>
          </cell>
          <cell r="BU181">
            <v>97811355</v>
          </cell>
          <cell r="BV181" t="str">
            <v>-</v>
          </cell>
          <cell r="BW181">
            <v>341</v>
          </cell>
          <cell r="BX181" t="str">
            <v>-</v>
          </cell>
          <cell r="BY181">
            <v>598</v>
          </cell>
          <cell r="BZ181" t="str">
            <v>-</v>
          </cell>
          <cell r="CA181">
            <v>61142827</v>
          </cell>
          <cell r="CB181" t="str">
            <v>-</v>
          </cell>
          <cell r="CC181">
            <v>529</v>
          </cell>
          <cell r="CD181" t="str">
            <v>-</v>
          </cell>
          <cell r="CE181">
            <v>407</v>
          </cell>
          <cell r="CF181" t="str">
            <v>-</v>
          </cell>
          <cell r="CG181">
            <v>0</v>
          </cell>
          <cell r="CH181" t="str">
            <v>-</v>
          </cell>
          <cell r="CI181">
            <v>74</v>
          </cell>
          <cell r="CJ181" t="str">
            <v>-</v>
          </cell>
          <cell r="CK181">
            <v>9</v>
          </cell>
          <cell r="CL181" t="str">
            <v>-</v>
          </cell>
          <cell r="CM181">
            <v>5883060</v>
          </cell>
          <cell r="CN181" t="str">
            <v>-</v>
          </cell>
          <cell r="CO181">
            <v>67025887</v>
          </cell>
          <cell r="CP181" t="str">
            <v>-</v>
          </cell>
          <cell r="CQ181">
            <v>0</v>
          </cell>
          <cell r="CR181" t="str">
            <v>-</v>
          </cell>
          <cell r="CS181">
            <v>-43</v>
          </cell>
          <cell r="CT181" t="str">
            <v>-</v>
          </cell>
          <cell r="CU181">
            <v>537</v>
          </cell>
          <cell r="CV181">
            <v>281</v>
          </cell>
          <cell r="CW181">
            <v>275</v>
          </cell>
          <cell r="CX181">
            <v>193</v>
          </cell>
          <cell r="CY181">
            <v>167</v>
          </cell>
          <cell r="CZ181">
            <v>117</v>
          </cell>
          <cell r="DA181">
            <v>80</v>
          </cell>
          <cell r="DB181">
            <v>63</v>
          </cell>
          <cell r="DC181">
            <v>86</v>
          </cell>
          <cell r="DD181">
            <v>75</v>
          </cell>
          <cell r="DE181">
            <v>59</v>
          </cell>
          <cell r="DF181">
            <v>59</v>
          </cell>
          <cell r="DG181">
            <v>225</v>
          </cell>
          <cell r="DH181">
            <v>197</v>
          </cell>
          <cell r="DI181">
            <v>17</v>
          </cell>
          <cell r="DJ181" t="str">
            <v>-</v>
          </cell>
          <cell r="DK181">
            <v>460</v>
          </cell>
          <cell r="DL181" t="str">
            <v>-</v>
          </cell>
          <cell r="DM181">
            <v>470</v>
          </cell>
          <cell r="DN181" t="str">
            <v>-</v>
          </cell>
          <cell r="DO181">
            <v>380</v>
          </cell>
          <cell r="DP181" t="str">
            <v>-</v>
          </cell>
          <cell r="DQ181">
            <v>0</v>
          </cell>
          <cell r="DR181" t="str">
            <v>-</v>
          </cell>
          <cell r="DS181">
            <v>73</v>
          </cell>
          <cell r="DT181" t="str">
            <v>-</v>
          </cell>
          <cell r="DU181">
            <v>9</v>
          </cell>
          <cell r="DV181" t="str">
            <v>-</v>
          </cell>
          <cell r="DW181">
            <v>0</v>
          </cell>
          <cell r="DX181" t="str">
            <v>-</v>
          </cell>
          <cell r="DY181">
            <v>20</v>
          </cell>
          <cell r="DZ181">
            <v>63</v>
          </cell>
          <cell r="EA181">
            <v>26</v>
          </cell>
          <cell r="EB181" t="str">
            <v>-</v>
          </cell>
          <cell r="EC181">
            <v>35.61643835616438</v>
          </cell>
          <cell r="ED181" t="str">
            <v>-</v>
          </cell>
          <cell r="EE181">
            <v>3</v>
          </cell>
          <cell r="EF181" t="str">
            <v>-</v>
          </cell>
          <cell r="EG181">
            <v>22</v>
          </cell>
        </row>
        <row r="182">
          <cell r="C182">
            <v>700000494</v>
          </cell>
          <cell r="D182" t="str">
            <v>SECTOR SAMBA DIANA</v>
          </cell>
          <cell r="E182">
            <v>2025</v>
          </cell>
          <cell r="F182">
            <v>202517</v>
          </cell>
          <cell r="G182">
            <v>1651</v>
          </cell>
          <cell r="H182">
            <v>1760</v>
          </cell>
          <cell r="I182">
            <v>532</v>
          </cell>
          <cell r="J182" t="str">
            <v>-</v>
          </cell>
          <cell r="K182">
            <v>-95</v>
          </cell>
          <cell r="L182">
            <v>7</v>
          </cell>
          <cell r="M182">
            <v>460</v>
          </cell>
          <cell r="N182">
            <v>1022</v>
          </cell>
          <cell r="O182">
            <v>0</v>
          </cell>
          <cell r="P182" t="str">
            <v>-</v>
          </cell>
          <cell r="Q182">
            <v>0</v>
          </cell>
          <cell r="R182" t="str">
            <v>-</v>
          </cell>
          <cell r="S182">
            <v>0</v>
          </cell>
          <cell r="T182" t="str">
            <v>-</v>
          </cell>
          <cell r="U182">
            <v>460</v>
          </cell>
          <cell r="V182" t="str">
            <v>-</v>
          </cell>
          <cell r="W182">
            <v>0</v>
          </cell>
          <cell r="X182" t="str">
            <v>-</v>
          </cell>
          <cell r="Y182" t="str">
            <v>-</v>
          </cell>
          <cell r="Z182" t="str">
            <v>-</v>
          </cell>
          <cell r="AA182">
            <v>340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>
            <v>238</v>
          </cell>
          <cell r="AH182" t="str">
            <v>-</v>
          </cell>
          <cell r="AI182" t="str">
            <v>-</v>
          </cell>
          <cell r="AJ182" t="str">
            <v>-</v>
          </cell>
          <cell r="AK182">
            <v>120</v>
          </cell>
          <cell r="AL182" t="str">
            <v>-</v>
          </cell>
          <cell r="AM182">
            <v>27.86190187764991</v>
          </cell>
          <cell r="AN182">
            <v>58.3</v>
          </cell>
          <cell r="AO182">
            <v>118</v>
          </cell>
          <cell r="AP182" t="str">
            <v>-</v>
          </cell>
          <cell r="AQ182">
            <v>154</v>
          </cell>
          <cell r="AR182" t="str">
            <v>-</v>
          </cell>
          <cell r="AS182">
            <v>0</v>
          </cell>
          <cell r="AT182" t="str">
            <v>-</v>
          </cell>
          <cell r="AU182">
            <v>55</v>
          </cell>
          <cell r="AV182" t="str">
            <v>-</v>
          </cell>
          <cell r="AW182">
            <v>13</v>
          </cell>
          <cell r="AX182" t="str">
            <v>-</v>
          </cell>
          <cell r="AY182" t="str">
            <v>-</v>
          </cell>
          <cell r="AZ182" t="str">
            <v>-</v>
          </cell>
          <cell r="BA182">
            <v>406</v>
          </cell>
          <cell r="BB182">
            <v>874</v>
          </cell>
          <cell r="BC182">
            <v>24.591156874621444</v>
          </cell>
          <cell r="BD182">
            <v>49.9</v>
          </cell>
          <cell r="BE182" t="str">
            <v>-</v>
          </cell>
          <cell r="BF182" t="str">
            <v>-</v>
          </cell>
          <cell r="BG182">
            <v>431347.4</v>
          </cell>
          <cell r="BH182">
            <v>413811</v>
          </cell>
          <cell r="BI182">
            <v>198419803</v>
          </cell>
          <cell r="BJ182">
            <v>422915213</v>
          </cell>
          <cell r="BK182">
            <v>198419803</v>
          </cell>
          <cell r="BL182" t="str">
            <v>-</v>
          </cell>
          <cell r="BM182">
            <v>0</v>
          </cell>
          <cell r="BN182" t="str">
            <v>-</v>
          </cell>
          <cell r="BO182">
            <v>82728151</v>
          </cell>
          <cell r="BP182" t="str">
            <v>-</v>
          </cell>
          <cell r="BQ182">
            <v>0</v>
          </cell>
          <cell r="BR182" t="str">
            <v>-</v>
          </cell>
          <cell r="BS182">
            <v>298</v>
          </cell>
          <cell r="BT182" t="str">
            <v>-</v>
          </cell>
          <cell r="BU182">
            <v>82728151</v>
          </cell>
          <cell r="BV182" t="str">
            <v>-</v>
          </cell>
          <cell r="BW182">
            <v>398</v>
          </cell>
          <cell r="BX182" t="str">
            <v>-</v>
          </cell>
          <cell r="BY182">
            <v>766</v>
          </cell>
          <cell r="BZ182" t="str">
            <v>-</v>
          </cell>
          <cell r="CA182">
            <v>105147104</v>
          </cell>
          <cell r="CB182" t="str">
            <v>-</v>
          </cell>
          <cell r="CC182">
            <v>637</v>
          </cell>
          <cell r="CD182" t="str">
            <v>-</v>
          </cell>
          <cell r="CE182">
            <v>449</v>
          </cell>
          <cell r="CF182" t="str">
            <v>-</v>
          </cell>
          <cell r="CG182">
            <v>0</v>
          </cell>
          <cell r="CH182" t="str">
            <v>-</v>
          </cell>
          <cell r="CI182">
            <v>106</v>
          </cell>
          <cell r="CJ182" t="str">
            <v>-</v>
          </cell>
          <cell r="CK182">
            <v>16</v>
          </cell>
          <cell r="CL182" t="str">
            <v>-</v>
          </cell>
          <cell r="CM182">
            <v>10544548</v>
          </cell>
          <cell r="CN182" t="str">
            <v>-</v>
          </cell>
          <cell r="CO182">
            <v>115691652</v>
          </cell>
          <cell r="CP182" t="str">
            <v>-</v>
          </cell>
          <cell r="CQ182">
            <v>0</v>
          </cell>
          <cell r="CR182" t="str">
            <v>-</v>
          </cell>
          <cell r="CS182">
            <v>-44</v>
          </cell>
          <cell r="CT182" t="str">
            <v>-</v>
          </cell>
          <cell r="CU182">
            <v>621</v>
          </cell>
          <cell r="CV182">
            <v>315</v>
          </cell>
          <cell r="CW182">
            <v>326</v>
          </cell>
          <cell r="CX182">
            <v>249</v>
          </cell>
          <cell r="CY182">
            <v>244</v>
          </cell>
          <cell r="CZ182">
            <v>159</v>
          </cell>
          <cell r="DA182">
            <v>138</v>
          </cell>
          <cell r="DB182">
            <v>109</v>
          </cell>
          <cell r="DC182">
            <v>104</v>
          </cell>
          <cell r="DD182">
            <v>93</v>
          </cell>
          <cell r="DE182">
            <v>81</v>
          </cell>
          <cell r="DF182">
            <v>79</v>
          </cell>
          <cell r="DG182">
            <v>323</v>
          </cell>
          <cell r="DH182">
            <v>281</v>
          </cell>
          <cell r="DI182">
            <v>24</v>
          </cell>
          <cell r="DJ182" t="str">
            <v>-</v>
          </cell>
          <cell r="DK182">
            <v>581</v>
          </cell>
          <cell r="DL182" t="str">
            <v>-</v>
          </cell>
          <cell r="DM182">
            <v>538</v>
          </cell>
          <cell r="DN182" t="str">
            <v>-</v>
          </cell>
          <cell r="DO182">
            <v>412</v>
          </cell>
          <cell r="DP182" t="str">
            <v>-</v>
          </cell>
          <cell r="DQ182">
            <v>0</v>
          </cell>
          <cell r="DR182" t="str">
            <v>-</v>
          </cell>
          <cell r="DS182">
            <v>104</v>
          </cell>
          <cell r="DT182" t="str">
            <v>-</v>
          </cell>
          <cell r="DU182">
            <v>16</v>
          </cell>
          <cell r="DV182" t="str">
            <v>-</v>
          </cell>
          <cell r="DW182">
            <v>0</v>
          </cell>
          <cell r="DX182" t="str">
            <v>-</v>
          </cell>
          <cell r="DY182">
            <v>29</v>
          </cell>
          <cell r="DZ182">
            <v>81</v>
          </cell>
          <cell r="EA182">
            <v>29</v>
          </cell>
          <cell r="EB182" t="str">
            <v>-</v>
          </cell>
          <cell r="EC182">
            <v>34.117647058823529</v>
          </cell>
          <cell r="ED182" t="str">
            <v>-</v>
          </cell>
          <cell r="EE182">
            <v>5</v>
          </cell>
          <cell r="EF182" t="str">
            <v>-</v>
          </cell>
          <cell r="EG182">
            <v>25</v>
          </cell>
        </row>
        <row r="183">
          <cell r="C183">
            <v>700000496</v>
          </cell>
          <cell r="D183" t="str">
            <v>SECTOR HIGUERON PAOLA</v>
          </cell>
          <cell r="E183">
            <v>2025</v>
          </cell>
          <cell r="F183">
            <v>202517</v>
          </cell>
          <cell r="G183" t="str">
            <v>-</v>
          </cell>
          <cell r="H183" t="str">
            <v>-</v>
          </cell>
          <cell r="I183" t="str">
            <v>-</v>
          </cell>
          <cell r="J183" t="str">
            <v>-</v>
          </cell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  <cell r="BC183" t="str">
            <v>-</v>
          </cell>
          <cell r="BD183" t="str">
            <v>-</v>
          </cell>
          <cell r="BE183" t="str">
            <v>-</v>
          </cell>
          <cell r="BF183" t="str">
            <v>-</v>
          </cell>
          <cell r="BG183" t="str">
            <v>-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 t="str">
            <v>-</v>
          </cell>
          <cell r="BO183" t="str">
            <v>-</v>
          </cell>
          <cell r="BP183" t="str">
            <v>-</v>
          </cell>
          <cell r="BQ183" t="str">
            <v>-</v>
          </cell>
          <cell r="BR183" t="str">
            <v>-</v>
          </cell>
          <cell r="BS183" t="str">
            <v>-</v>
          </cell>
          <cell r="BT183" t="str">
            <v>-</v>
          </cell>
          <cell r="BU183" t="str">
            <v>-</v>
          </cell>
          <cell r="BV183" t="str">
            <v>-</v>
          </cell>
          <cell r="BW183" t="str">
            <v>-</v>
          </cell>
          <cell r="BX183" t="str">
            <v>-</v>
          </cell>
          <cell r="BY183" t="str">
            <v>-</v>
          </cell>
          <cell r="BZ183" t="str">
            <v>-</v>
          </cell>
          <cell r="CA183" t="str">
            <v>-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 t="str">
            <v>-</v>
          </cell>
          <cell r="CN183" t="str">
            <v>-</v>
          </cell>
          <cell r="CO183" t="str">
            <v>-</v>
          </cell>
          <cell r="CP183" t="str">
            <v>-</v>
          </cell>
          <cell r="CQ183" t="str">
            <v>-</v>
          </cell>
          <cell r="CR183" t="str">
            <v>-</v>
          </cell>
          <cell r="CS183" t="str">
            <v>-</v>
          </cell>
          <cell r="CT183" t="str">
            <v>-</v>
          </cell>
          <cell r="CU183" t="str">
            <v>-</v>
          </cell>
          <cell r="CV183" t="str">
            <v>-</v>
          </cell>
          <cell r="CW183" t="str">
            <v>-</v>
          </cell>
          <cell r="CX183" t="str">
            <v>-</v>
          </cell>
          <cell r="CY183" t="str">
            <v>-</v>
          </cell>
          <cell r="CZ183" t="str">
            <v>-</v>
          </cell>
          <cell r="DA183" t="str">
            <v>-</v>
          </cell>
          <cell r="DB183" t="str">
            <v>-</v>
          </cell>
          <cell r="DC183" t="str">
            <v>-</v>
          </cell>
          <cell r="DD183" t="str">
            <v>-</v>
          </cell>
          <cell r="DE183" t="str">
            <v>-</v>
          </cell>
          <cell r="DF183" t="str">
            <v>-</v>
          </cell>
          <cell r="DG183" t="str">
            <v>-</v>
          </cell>
          <cell r="DH183" t="str">
            <v>-</v>
          </cell>
          <cell r="DI183" t="str">
            <v>-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 t="str">
            <v>-</v>
          </cell>
          <cell r="DX183" t="str">
            <v>-</v>
          </cell>
          <cell r="DY183" t="str">
            <v>-</v>
          </cell>
          <cell r="DZ183" t="str">
            <v>-</v>
          </cell>
          <cell r="EA183" t="str">
            <v>-</v>
          </cell>
          <cell r="EB183" t="str">
            <v>-</v>
          </cell>
          <cell r="EC183" t="str">
            <v>-</v>
          </cell>
          <cell r="ED183" t="str">
            <v>-</v>
          </cell>
          <cell r="EE183" t="str">
            <v>-</v>
          </cell>
          <cell r="EF183" t="str">
            <v>-</v>
          </cell>
          <cell r="EG183" t="str">
            <v>-</v>
          </cell>
        </row>
        <row r="184">
          <cell r="C184">
            <v>700000505</v>
          </cell>
          <cell r="D184" t="str">
            <v>700000505 - REGISTRO INICIOS</v>
          </cell>
          <cell r="E184">
            <v>2025</v>
          </cell>
          <cell r="F184">
            <v>202517</v>
          </cell>
          <cell r="G184">
            <v>0</v>
          </cell>
          <cell r="H184" t="str">
            <v>-</v>
          </cell>
          <cell r="I184">
            <v>0</v>
          </cell>
          <cell r="J184" t="str">
            <v>-</v>
          </cell>
          <cell r="K184">
            <v>0</v>
          </cell>
          <cell r="L184" t="str">
            <v>-</v>
          </cell>
          <cell r="M184">
            <v>0</v>
          </cell>
          <cell r="N184" t="str">
            <v>-</v>
          </cell>
          <cell r="O184">
            <v>0</v>
          </cell>
          <cell r="P184" t="str">
            <v>-</v>
          </cell>
          <cell r="Q184">
            <v>0</v>
          </cell>
          <cell r="R184" t="str">
            <v>-</v>
          </cell>
          <cell r="S184">
            <v>0</v>
          </cell>
          <cell r="T184" t="str">
            <v>-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 t="str">
            <v>-</v>
          </cell>
          <cell r="Z184" t="str">
            <v>-</v>
          </cell>
          <cell r="AA184">
            <v>0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>
            <v>0</v>
          </cell>
          <cell r="AH184" t="str">
            <v>-</v>
          </cell>
          <cell r="AI184" t="str">
            <v>-</v>
          </cell>
          <cell r="AJ184" t="str">
            <v>-</v>
          </cell>
          <cell r="AK184">
            <v>0</v>
          </cell>
          <cell r="AL184" t="str">
            <v>-</v>
          </cell>
          <cell r="AM184">
            <v>0</v>
          </cell>
          <cell r="AN184" t="str">
            <v>-</v>
          </cell>
          <cell r="AO184">
            <v>0</v>
          </cell>
          <cell r="AP184" t="str">
            <v>-</v>
          </cell>
          <cell r="AQ184">
            <v>0</v>
          </cell>
          <cell r="AR184" t="str">
            <v>-</v>
          </cell>
          <cell r="AS184">
            <v>0</v>
          </cell>
          <cell r="AT184" t="str">
            <v>-</v>
          </cell>
          <cell r="AU184">
            <v>0</v>
          </cell>
          <cell r="AV184" t="str">
            <v>-</v>
          </cell>
          <cell r="AW184">
            <v>0</v>
          </cell>
          <cell r="AX184" t="str">
            <v>-</v>
          </cell>
          <cell r="AY184" t="str">
            <v>-</v>
          </cell>
          <cell r="AZ184" t="str">
            <v>-</v>
          </cell>
          <cell r="BA184">
            <v>0</v>
          </cell>
          <cell r="BB184" t="str">
            <v>-</v>
          </cell>
          <cell r="BC184">
            <v>0</v>
          </cell>
          <cell r="BD184" t="str">
            <v>-</v>
          </cell>
          <cell r="BE184" t="str">
            <v>-</v>
          </cell>
          <cell r="BF184" t="str">
            <v>-</v>
          </cell>
          <cell r="BG184">
            <v>0</v>
          </cell>
          <cell r="BH184" t="str">
            <v>-</v>
          </cell>
          <cell r="BI184">
            <v>0</v>
          </cell>
          <cell r="BJ184" t="str">
            <v>-</v>
          </cell>
          <cell r="BK184">
            <v>0</v>
          </cell>
          <cell r="BL184" t="str">
            <v>-</v>
          </cell>
          <cell r="BM184">
            <v>0</v>
          </cell>
          <cell r="BN184" t="str">
            <v>-</v>
          </cell>
          <cell r="BO184">
            <v>0</v>
          </cell>
          <cell r="BP184" t="str">
            <v>-</v>
          </cell>
          <cell r="BQ184">
            <v>0</v>
          </cell>
          <cell r="BR184" t="str">
            <v>-</v>
          </cell>
          <cell r="BS184">
            <v>0</v>
          </cell>
          <cell r="BT184" t="str">
            <v>-</v>
          </cell>
          <cell r="BU184">
            <v>0</v>
          </cell>
          <cell r="BV184" t="str">
            <v>-</v>
          </cell>
          <cell r="BW184">
            <v>0</v>
          </cell>
          <cell r="BX184" t="str">
            <v>-</v>
          </cell>
          <cell r="BY184">
            <v>0</v>
          </cell>
          <cell r="BZ184" t="str">
            <v>-</v>
          </cell>
          <cell r="CA184">
            <v>0</v>
          </cell>
          <cell r="CB184" t="str">
            <v>-</v>
          </cell>
          <cell r="CC184">
            <v>0</v>
          </cell>
          <cell r="CD184" t="str">
            <v>-</v>
          </cell>
          <cell r="CE184">
            <v>0</v>
          </cell>
          <cell r="CF184" t="str">
            <v>-</v>
          </cell>
          <cell r="CG184">
            <v>0</v>
          </cell>
          <cell r="CH184" t="str">
            <v>-</v>
          </cell>
          <cell r="CI184">
            <v>0</v>
          </cell>
          <cell r="CJ184" t="str">
            <v>-</v>
          </cell>
          <cell r="CK184">
            <v>0</v>
          </cell>
          <cell r="CL184" t="str">
            <v>-</v>
          </cell>
          <cell r="CM184">
            <v>0</v>
          </cell>
          <cell r="CN184" t="str">
            <v>-</v>
          </cell>
          <cell r="CO184">
            <v>0</v>
          </cell>
          <cell r="CP184" t="str">
            <v>-</v>
          </cell>
          <cell r="CQ184">
            <v>0</v>
          </cell>
          <cell r="CR184" t="str">
            <v>-</v>
          </cell>
          <cell r="CS184">
            <v>0</v>
          </cell>
          <cell r="CT184" t="str">
            <v>-</v>
          </cell>
          <cell r="CU184">
            <v>0</v>
          </cell>
          <cell r="CV184" t="str">
            <v>-</v>
          </cell>
          <cell r="CW184">
            <v>0</v>
          </cell>
          <cell r="CX184" t="str">
            <v>-</v>
          </cell>
          <cell r="CY184">
            <v>0</v>
          </cell>
          <cell r="CZ184" t="str">
            <v>-</v>
          </cell>
          <cell r="DA184">
            <v>0</v>
          </cell>
          <cell r="DB184" t="str">
            <v>-</v>
          </cell>
          <cell r="DC184">
            <v>0</v>
          </cell>
          <cell r="DD184" t="str">
            <v>-</v>
          </cell>
          <cell r="DE184">
            <v>0</v>
          </cell>
          <cell r="DF184" t="str">
            <v>-</v>
          </cell>
          <cell r="DG184">
            <v>0</v>
          </cell>
          <cell r="DH184" t="str">
            <v>-</v>
          </cell>
          <cell r="DI184">
            <v>0</v>
          </cell>
          <cell r="DJ184" t="str">
            <v>-</v>
          </cell>
          <cell r="DK184">
            <v>0</v>
          </cell>
          <cell r="DL184" t="str">
            <v>-</v>
          </cell>
          <cell r="DM184">
            <v>0</v>
          </cell>
          <cell r="DN184" t="str">
            <v>-</v>
          </cell>
          <cell r="DO184">
            <v>0</v>
          </cell>
          <cell r="DP184" t="str">
            <v>-</v>
          </cell>
          <cell r="DQ184">
            <v>0</v>
          </cell>
          <cell r="DR184" t="str">
            <v>-</v>
          </cell>
          <cell r="DS184">
            <v>0</v>
          </cell>
          <cell r="DT184" t="str">
            <v>-</v>
          </cell>
          <cell r="DU184">
            <v>0</v>
          </cell>
          <cell r="DV184" t="str">
            <v>-</v>
          </cell>
          <cell r="DW184">
            <v>0</v>
          </cell>
          <cell r="DX184" t="str">
            <v>-</v>
          </cell>
          <cell r="DY184">
            <v>0</v>
          </cell>
          <cell r="DZ184" t="str">
            <v>-</v>
          </cell>
          <cell r="EA184">
            <v>0</v>
          </cell>
          <cell r="EB184" t="str">
            <v>-</v>
          </cell>
          <cell r="EC184">
            <v>0</v>
          </cell>
          <cell r="ED184" t="str">
            <v>-</v>
          </cell>
          <cell r="EE184">
            <v>0</v>
          </cell>
          <cell r="EF184" t="str">
            <v>-</v>
          </cell>
          <cell r="EG184">
            <v>0</v>
          </cell>
        </row>
        <row r="185">
          <cell r="C185">
            <v>700000508</v>
          </cell>
          <cell r="D185" t="str">
            <v>SECTOR VENTAS INSTITUCIONAL</v>
          </cell>
          <cell r="E185">
            <v>2025</v>
          </cell>
          <cell r="F185">
            <v>202517</v>
          </cell>
          <cell r="G185">
            <v>0</v>
          </cell>
          <cell r="H185" t="str">
            <v>-</v>
          </cell>
          <cell r="I185">
            <v>0</v>
          </cell>
          <cell r="J185" t="str">
            <v>-</v>
          </cell>
          <cell r="K185">
            <v>0</v>
          </cell>
          <cell r="L185" t="str">
            <v>-</v>
          </cell>
          <cell r="M185">
            <v>0</v>
          </cell>
          <cell r="N185" t="str">
            <v>-</v>
          </cell>
          <cell r="O185">
            <v>0</v>
          </cell>
          <cell r="P185" t="str">
            <v>-</v>
          </cell>
          <cell r="Q185">
            <v>0</v>
          </cell>
          <cell r="R185" t="str">
            <v>-</v>
          </cell>
          <cell r="S185">
            <v>0</v>
          </cell>
          <cell r="T185" t="str">
            <v>-</v>
          </cell>
          <cell r="U185">
            <v>0</v>
          </cell>
          <cell r="V185" t="str">
            <v>-</v>
          </cell>
          <cell r="W185">
            <v>0</v>
          </cell>
          <cell r="X185" t="str">
            <v>-</v>
          </cell>
          <cell r="Y185" t="str">
            <v>-</v>
          </cell>
          <cell r="Z185" t="str">
            <v>-</v>
          </cell>
          <cell r="AA185">
            <v>0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>
            <v>0</v>
          </cell>
          <cell r="AH185" t="str">
            <v>-</v>
          </cell>
          <cell r="AI185" t="str">
            <v>-</v>
          </cell>
          <cell r="AJ185" t="str">
            <v>-</v>
          </cell>
          <cell r="AK185">
            <v>0</v>
          </cell>
          <cell r="AL185" t="str">
            <v>-</v>
          </cell>
          <cell r="AM185">
            <v>0</v>
          </cell>
          <cell r="AN185" t="str">
            <v>-</v>
          </cell>
          <cell r="AO185">
            <v>0</v>
          </cell>
          <cell r="AP185" t="str">
            <v>-</v>
          </cell>
          <cell r="AQ185">
            <v>0</v>
          </cell>
          <cell r="AR185" t="str">
            <v>-</v>
          </cell>
          <cell r="AS185">
            <v>0</v>
          </cell>
          <cell r="AT185" t="str">
            <v>-</v>
          </cell>
          <cell r="AU185">
            <v>0</v>
          </cell>
          <cell r="AV185" t="str">
            <v>-</v>
          </cell>
          <cell r="AW185">
            <v>0</v>
          </cell>
          <cell r="AX185" t="str">
            <v>-</v>
          </cell>
          <cell r="AY185" t="str">
            <v>-</v>
          </cell>
          <cell r="AZ185" t="str">
            <v>-</v>
          </cell>
          <cell r="BA185">
            <v>0</v>
          </cell>
          <cell r="BB185" t="str">
            <v>-</v>
          </cell>
          <cell r="BC185">
            <v>0</v>
          </cell>
          <cell r="BD185" t="str">
            <v>-</v>
          </cell>
          <cell r="BE185" t="str">
            <v>-</v>
          </cell>
          <cell r="BF185" t="str">
            <v>-</v>
          </cell>
          <cell r="BG185">
            <v>0</v>
          </cell>
          <cell r="BH185" t="str">
            <v>-</v>
          </cell>
          <cell r="BI185">
            <v>0</v>
          </cell>
          <cell r="BJ185" t="str">
            <v>-</v>
          </cell>
          <cell r="BK185">
            <v>0</v>
          </cell>
          <cell r="BL185" t="str">
            <v>-</v>
          </cell>
          <cell r="BM185">
            <v>0</v>
          </cell>
          <cell r="BN185" t="str">
            <v>-</v>
          </cell>
          <cell r="BO185">
            <v>0</v>
          </cell>
          <cell r="BP185" t="str">
            <v>-</v>
          </cell>
          <cell r="BQ185">
            <v>0</v>
          </cell>
          <cell r="BR185" t="str">
            <v>-</v>
          </cell>
          <cell r="BS185">
            <v>0</v>
          </cell>
          <cell r="BT185" t="str">
            <v>-</v>
          </cell>
          <cell r="BU185">
            <v>0</v>
          </cell>
          <cell r="BV185" t="str">
            <v>-</v>
          </cell>
          <cell r="BW185">
            <v>0</v>
          </cell>
          <cell r="BX185" t="str">
            <v>-</v>
          </cell>
          <cell r="BY185">
            <v>0</v>
          </cell>
          <cell r="BZ185" t="str">
            <v>-</v>
          </cell>
          <cell r="CA185">
            <v>0</v>
          </cell>
          <cell r="CB185" t="str">
            <v>-</v>
          </cell>
          <cell r="CC185">
            <v>0</v>
          </cell>
          <cell r="CD185" t="str">
            <v>-</v>
          </cell>
          <cell r="CE185">
            <v>0</v>
          </cell>
          <cell r="CF185" t="str">
            <v>-</v>
          </cell>
          <cell r="CG185">
            <v>0</v>
          </cell>
          <cell r="CH185" t="str">
            <v>-</v>
          </cell>
          <cell r="CI185">
            <v>0</v>
          </cell>
          <cell r="CJ185" t="str">
            <v>-</v>
          </cell>
          <cell r="CK185">
            <v>0</v>
          </cell>
          <cell r="CL185" t="str">
            <v>-</v>
          </cell>
          <cell r="CM185">
            <v>0</v>
          </cell>
          <cell r="CN185" t="str">
            <v>-</v>
          </cell>
          <cell r="CO185">
            <v>0</v>
          </cell>
          <cell r="CP185" t="str">
            <v>-</v>
          </cell>
          <cell r="CQ185">
            <v>0</v>
          </cell>
          <cell r="CR185" t="str">
            <v>-</v>
          </cell>
          <cell r="CS185">
            <v>0</v>
          </cell>
          <cell r="CT185" t="str">
            <v>-</v>
          </cell>
          <cell r="CU185">
            <v>0</v>
          </cell>
          <cell r="CV185" t="str">
            <v>-</v>
          </cell>
          <cell r="CW185">
            <v>0</v>
          </cell>
          <cell r="CX185" t="str">
            <v>-</v>
          </cell>
          <cell r="CY185">
            <v>0</v>
          </cell>
          <cell r="CZ185" t="str">
            <v>-</v>
          </cell>
          <cell r="DA185">
            <v>0</v>
          </cell>
          <cell r="DB185" t="str">
            <v>-</v>
          </cell>
          <cell r="DC185">
            <v>0</v>
          </cell>
          <cell r="DD185" t="str">
            <v>-</v>
          </cell>
          <cell r="DE185">
            <v>0</v>
          </cell>
          <cell r="DF185" t="str">
            <v>-</v>
          </cell>
          <cell r="DG185">
            <v>0</v>
          </cell>
          <cell r="DH185" t="str">
            <v>-</v>
          </cell>
          <cell r="DI185">
            <v>0</v>
          </cell>
          <cell r="DJ185" t="str">
            <v>-</v>
          </cell>
          <cell r="DK185">
            <v>0</v>
          </cell>
          <cell r="DL185" t="str">
            <v>-</v>
          </cell>
          <cell r="DM185">
            <v>0</v>
          </cell>
          <cell r="DN185" t="str">
            <v>-</v>
          </cell>
          <cell r="DO185">
            <v>0</v>
          </cell>
          <cell r="DP185" t="str">
            <v>-</v>
          </cell>
          <cell r="DQ185">
            <v>0</v>
          </cell>
          <cell r="DR185" t="str">
            <v>-</v>
          </cell>
          <cell r="DS185">
            <v>0</v>
          </cell>
          <cell r="DT185" t="str">
            <v>-</v>
          </cell>
          <cell r="DU185">
            <v>0</v>
          </cell>
          <cell r="DV185" t="str">
            <v>-</v>
          </cell>
          <cell r="DW185">
            <v>0</v>
          </cell>
          <cell r="DX185" t="str">
            <v>-</v>
          </cell>
          <cell r="DY185">
            <v>0</v>
          </cell>
          <cell r="DZ185" t="str">
            <v>-</v>
          </cell>
          <cell r="EA185">
            <v>0</v>
          </cell>
          <cell r="EB185" t="str">
            <v>-</v>
          </cell>
          <cell r="EC185">
            <v>0</v>
          </cell>
          <cell r="ED185" t="str">
            <v>-</v>
          </cell>
          <cell r="EE185">
            <v>0</v>
          </cell>
          <cell r="EF185" t="str">
            <v>-</v>
          </cell>
          <cell r="EG185">
            <v>0</v>
          </cell>
        </row>
        <row r="186">
          <cell r="C186">
            <v>700000513</v>
          </cell>
          <cell r="D186" t="str">
            <v>SECTOR IMPULSO CARLA.</v>
          </cell>
          <cell r="E186">
            <v>2025</v>
          </cell>
          <cell r="F186">
            <v>202517</v>
          </cell>
          <cell r="G186">
            <v>10</v>
          </cell>
          <cell r="H186" t="str">
            <v>-</v>
          </cell>
          <cell r="I186">
            <v>1</v>
          </cell>
          <cell r="J186" t="str">
            <v>-</v>
          </cell>
          <cell r="K186">
            <v>-2</v>
          </cell>
          <cell r="L186" t="str">
            <v>-</v>
          </cell>
          <cell r="M186">
            <v>7</v>
          </cell>
          <cell r="N186" t="str">
            <v>-</v>
          </cell>
          <cell r="O186">
            <v>0</v>
          </cell>
          <cell r="P186" t="str">
            <v>-</v>
          </cell>
          <cell r="Q186">
            <v>0</v>
          </cell>
          <cell r="R186" t="str">
            <v>-</v>
          </cell>
          <cell r="S186">
            <v>1</v>
          </cell>
          <cell r="T186" t="str">
            <v>-</v>
          </cell>
          <cell r="U186">
            <v>6</v>
          </cell>
          <cell r="V186" t="str">
            <v>-</v>
          </cell>
          <cell r="W186">
            <v>1</v>
          </cell>
          <cell r="X186" t="str">
            <v>-</v>
          </cell>
          <cell r="Y186" t="str">
            <v>-</v>
          </cell>
          <cell r="Z186" t="str">
            <v>-</v>
          </cell>
          <cell r="AA186">
            <v>5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>
            <v>6</v>
          </cell>
          <cell r="AH186" t="str">
            <v>-</v>
          </cell>
          <cell r="AI186" t="str">
            <v>-</v>
          </cell>
          <cell r="AJ186" t="str">
            <v>-</v>
          </cell>
          <cell r="AK186">
            <v>2</v>
          </cell>
          <cell r="AL186" t="str">
            <v>-</v>
          </cell>
          <cell r="AM186">
            <v>70</v>
          </cell>
          <cell r="AN186" t="str">
            <v>-</v>
          </cell>
          <cell r="AO186">
            <v>4</v>
          </cell>
          <cell r="AP186" t="str">
            <v>-</v>
          </cell>
          <cell r="AQ186">
            <v>0</v>
          </cell>
          <cell r="AR186" t="str">
            <v>-</v>
          </cell>
          <cell r="AS186">
            <v>0</v>
          </cell>
          <cell r="AT186" t="str">
            <v>-</v>
          </cell>
          <cell r="AU186">
            <v>1</v>
          </cell>
          <cell r="AV186" t="str">
            <v>-</v>
          </cell>
          <cell r="AW186">
            <v>0</v>
          </cell>
          <cell r="AX186" t="str">
            <v>-</v>
          </cell>
          <cell r="AY186" t="str">
            <v>-</v>
          </cell>
          <cell r="AZ186" t="str">
            <v>-</v>
          </cell>
          <cell r="BA186">
            <v>7</v>
          </cell>
          <cell r="BB186" t="str">
            <v>-</v>
          </cell>
          <cell r="BC186">
            <v>70</v>
          </cell>
          <cell r="BD186" t="str">
            <v>-</v>
          </cell>
          <cell r="BE186" t="str">
            <v>-</v>
          </cell>
          <cell r="BF186" t="str">
            <v>-</v>
          </cell>
          <cell r="BG186">
            <v>460599.86</v>
          </cell>
          <cell r="BH186" t="str">
            <v>-</v>
          </cell>
          <cell r="BI186">
            <v>3224199</v>
          </cell>
          <cell r="BJ186" t="str">
            <v>-</v>
          </cell>
          <cell r="BK186">
            <v>3084279</v>
          </cell>
          <cell r="BL186" t="str">
            <v>-</v>
          </cell>
          <cell r="BM186">
            <v>139920</v>
          </cell>
          <cell r="BN186" t="str">
            <v>-</v>
          </cell>
          <cell r="BO186">
            <v>2626893</v>
          </cell>
          <cell r="BP186" t="str">
            <v>-</v>
          </cell>
          <cell r="BQ186">
            <v>139920</v>
          </cell>
          <cell r="BR186" t="str">
            <v>-</v>
          </cell>
          <cell r="BS186">
            <v>7</v>
          </cell>
          <cell r="BT186" t="str">
            <v>-</v>
          </cell>
          <cell r="BU186">
            <v>2486973</v>
          </cell>
          <cell r="BV186" t="str">
            <v>-</v>
          </cell>
          <cell r="BW186">
            <v>5</v>
          </cell>
          <cell r="BX186" t="str">
            <v>-</v>
          </cell>
          <cell r="BY186">
            <v>15</v>
          </cell>
          <cell r="BZ186" t="str">
            <v>-</v>
          </cell>
          <cell r="CA186">
            <v>577840</v>
          </cell>
          <cell r="CB186" t="str">
            <v>-</v>
          </cell>
          <cell r="CC186">
            <v>4</v>
          </cell>
          <cell r="CD186" t="str">
            <v>-</v>
          </cell>
          <cell r="CE186">
            <v>0</v>
          </cell>
          <cell r="CF186" t="str">
            <v>-</v>
          </cell>
          <cell r="CG186">
            <v>0</v>
          </cell>
          <cell r="CH186" t="str">
            <v>-</v>
          </cell>
          <cell r="CI186">
            <v>1</v>
          </cell>
          <cell r="CJ186" t="str">
            <v>-</v>
          </cell>
          <cell r="CK186">
            <v>0</v>
          </cell>
          <cell r="CL186" t="str">
            <v>-</v>
          </cell>
          <cell r="CM186">
            <v>19466</v>
          </cell>
          <cell r="CN186" t="str">
            <v>-</v>
          </cell>
          <cell r="CO186">
            <v>597306</v>
          </cell>
          <cell r="CP186" t="str">
            <v>-</v>
          </cell>
          <cell r="CQ186">
            <v>0</v>
          </cell>
          <cell r="CR186" t="str">
            <v>-</v>
          </cell>
          <cell r="CS186">
            <v>-2</v>
          </cell>
          <cell r="CT186" t="str">
            <v>-</v>
          </cell>
          <cell r="CU186">
            <v>1</v>
          </cell>
          <cell r="CV186" t="str">
            <v>-</v>
          </cell>
          <cell r="CW186">
            <v>0</v>
          </cell>
          <cell r="CX186" t="str">
            <v>-</v>
          </cell>
          <cell r="CY186">
            <v>2</v>
          </cell>
          <cell r="CZ186" t="str">
            <v>-</v>
          </cell>
          <cell r="DA186">
            <v>2</v>
          </cell>
          <cell r="DB186" t="str">
            <v>-</v>
          </cell>
          <cell r="DC186">
            <v>6</v>
          </cell>
          <cell r="DD186" t="str">
            <v>-</v>
          </cell>
          <cell r="DE186">
            <v>2</v>
          </cell>
          <cell r="DF186" t="str">
            <v>-</v>
          </cell>
          <cell r="DG186">
            <v>10</v>
          </cell>
          <cell r="DH186" t="str">
            <v>-</v>
          </cell>
          <cell r="DI186">
            <v>0</v>
          </cell>
          <cell r="DJ186" t="str">
            <v>-</v>
          </cell>
          <cell r="DK186">
            <v>5</v>
          </cell>
          <cell r="DL186" t="str">
            <v>-</v>
          </cell>
          <cell r="DM186">
            <v>4</v>
          </cell>
          <cell r="DN186" t="str">
            <v>-</v>
          </cell>
          <cell r="DO186">
            <v>0</v>
          </cell>
          <cell r="DP186" t="str">
            <v>-</v>
          </cell>
          <cell r="DQ186">
            <v>0</v>
          </cell>
          <cell r="DR186" t="str">
            <v>-</v>
          </cell>
          <cell r="DS186">
            <v>1</v>
          </cell>
          <cell r="DT186" t="str">
            <v>-</v>
          </cell>
          <cell r="DU186">
            <v>0</v>
          </cell>
          <cell r="DV186" t="str">
            <v>-</v>
          </cell>
          <cell r="DW186">
            <v>0</v>
          </cell>
          <cell r="DX186" t="str">
            <v>-</v>
          </cell>
          <cell r="DY186">
            <v>0</v>
          </cell>
          <cell r="DZ186" t="str">
            <v>-</v>
          </cell>
          <cell r="EA186">
            <v>1</v>
          </cell>
          <cell r="EB186" t="str">
            <v>-</v>
          </cell>
          <cell r="EC186">
            <v>50</v>
          </cell>
          <cell r="ED186" t="str">
            <v>-</v>
          </cell>
          <cell r="EE186">
            <v>0</v>
          </cell>
          <cell r="EF186" t="str">
            <v>-</v>
          </cell>
          <cell r="EG186">
            <v>0</v>
          </cell>
        </row>
        <row r="187">
          <cell r="C187">
            <v>700000514</v>
          </cell>
          <cell r="D187" t="str">
            <v>SECTOR TUMBAO ANGELICA.</v>
          </cell>
          <cell r="E187">
            <v>2025</v>
          </cell>
          <cell r="F187">
            <v>202517</v>
          </cell>
          <cell r="G187">
            <v>158</v>
          </cell>
          <cell r="H187" t="str">
            <v>-</v>
          </cell>
          <cell r="I187">
            <v>6</v>
          </cell>
          <cell r="J187" t="str">
            <v>-</v>
          </cell>
          <cell r="K187">
            <v>-3</v>
          </cell>
          <cell r="L187" t="str">
            <v>-</v>
          </cell>
          <cell r="M187">
            <v>49</v>
          </cell>
          <cell r="N187" t="str">
            <v>-</v>
          </cell>
          <cell r="O187">
            <v>0</v>
          </cell>
          <cell r="P187" t="str">
            <v>-</v>
          </cell>
          <cell r="Q187">
            <v>0</v>
          </cell>
          <cell r="R187" t="str">
            <v>-</v>
          </cell>
          <cell r="S187">
            <v>0</v>
          </cell>
          <cell r="T187" t="str">
            <v>-</v>
          </cell>
          <cell r="U187">
            <v>49</v>
          </cell>
          <cell r="V187" t="str">
            <v>-</v>
          </cell>
          <cell r="W187">
            <v>0</v>
          </cell>
          <cell r="X187" t="str">
            <v>-</v>
          </cell>
          <cell r="Y187" t="str">
            <v>-</v>
          </cell>
          <cell r="Z187" t="str">
            <v>-</v>
          </cell>
          <cell r="AA187">
            <v>12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>
            <v>46</v>
          </cell>
          <cell r="AH187" t="str">
            <v>-</v>
          </cell>
          <cell r="AI187" t="str">
            <v>-</v>
          </cell>
          <cell r="AJ187" t="str">
            <v>-</v>
          </cell>
          <cell r="AK187">
            <v>37</v>
          </cell>
          <cell r="AL187" t="str">
            <v>-</v>
          </cell>
          <cell r="AM187">
            <v>31.0126582278481</v>
          </cell>
          <cell r="AN187" t="str">
            <v>-</v>
          </cell>
          <cell r="AO187">
            <v>9</v>
          </cell>
          <cell r="AP187" t="str">
            <v>-</v>
          </cell>
          <cell r="AQ187">
            <v>3</v>
          </cell>
          <cell r="AR187" t="str">
            <v>-</v>
          </cell>
          <cell r="AS187">
            <v>0</v>
          </cell>
          <cell r="AT187" t="str">
            <v>-</v>
          </cell>
          <cell r="AU187">
            <v>0</v>
          </cell>
          <cell r="AV187" t="str">
            <v>-</v>
          </cell>
          <cell r="AW187">
            <v>0</v>
          </cell>
          <cell r="AX187" t="str">
            <v>-</v>
          </cell>
          <cell r="AY187" t="str">
            <v>-</v>
          </cell>
          <cell r="AZ187" t="str">
            <v>-</v>
          </cell>
          <cell r="BA187">
            <v>37</v>
          </cell>
          <cell r="BB187" t="str">
            <v>-</v>
          </cell>
          <cell r="BC187">
            <v>23.417721518987342</v>
          </cell>
          <cell r="BD187" t="str">
            <v>-</v>
          </cell>
          <cell r="BE187" t="str">
            <v>-</v>
          </cell>
          <cell r="BF187" t="str">
            <v>-</v>
          </cell>
          <cell r="BG187">
            <v>278528.28999999998</v>
          </cell>
          <cell r="BH187" t="str">
            <v>-</v>
          </cell>
          <cell r="BI187">
            <v>13647886</v>
          </cell>
          <cell r="BJ187" t="str">
            <v>-</v>
          </cell>
          <cell r="BK187">
            <v>13647886</v>
          </cell>
          <cell r="BL187" t="str">
            <v>-</v>
          </cell>
          <cell r="BM187">
            <v>0</v>
          </cell>
          <cell r="BN187" t="str">
            <v>-</v>
          </cell>
          <cell r="BO187">
            <v>10482502</v>
          </cell>
          <cell r="BP187" t="str">
            <v>-</v>
          </cell>
          <cell r="BQ187">
            <v>0</v>
          </cell>
          <cell r="BR187" t="str">
            <v>-</v>
          </cell>
          <cell r="BS187">
            <v>42</v>
          </cell>
          <cell r="BT187" t="str">
            <v>-</v>
          </cell>
          <cell r="BU187">
            <v>10482502</v>
          </cell>
          <cell r="BV187" t="str">
            <v>-</v>
          </cell>
          <cell r="BW187">
            <v>23</v>
          </cell>
          <cell r="BX187" t="str">
            <v>-</v>
          </cell>
          <cell r="BY187">
            <v>166</v>
          </cell>
          <cell r="BZ187" t="str">
            <v>-</v>
          </cell>
          <cell r="CA187">
            <v>2884968</v>
          </cell>
          <cell r="CB187" t="str">
            <v>-</v>
          </cell>
          <cell r="CC187">
            <v>38</v>
          </cell>
          <cell r="CD187" t="str">
            <v>-</v>
          </cell>
          <cell r="CE187">
            <v>6</v>
          </cell>
          <cell r="CF187" t="str">
            <v>-</v>
          </cell>
          <cell r="CG187">
            <v>0</v>
          </cell>
          <cell r="CH187" t="str">
            <v>-</v>
          </cell>
          <cell r="CI187">
            <v>0</v>
          </cell>
          <cell r="CJ187" t="str">
            <v>-</v>
          </cell>
          <cell r="CK187">
            <v>0</v>
          </cell>
          <cell r="CL187" t="str">
            <v>-</v>
          </cell>
          <cell r="CM187">
            <v>280416</v>
          </cell>
          <cell r="CN187" t="str">
            <v>-</v>
          </cell>
          <cell r="CO187">
            <v>3165384</v>
          </cell>
          <cell r="CP187" t="str">
            <v>-</v>
          </cell>
          <cell r="CQ187">
            <v>0</v>
          </cell>
          <cell r="CR187" t="str">
            <v>-</v>
          </cell>
          <cell r="CS187">
            <v>-9</v>
          </cell>
          <cell r="CT187" t="str">
            <v>-</v>
          </cell>
          <cell r="CU187">
            <v>49</v>
          </cell>
          <cell r="CV187" t="str">
            <v>-</v>
          </cell>
          <cell r="CW187">
            <v>41</v>
          </cell>
          <cell r="CX187" t="str">
            <v>-</v>
          </cell>
          <cell r="CY187">
            <v>19</v>
          </cell>
          <cell r="CZ187" t="str">
            <v>-</v>
          </cell>
          <cell r="DA187">
            <v>15</v>
          </cell>
          <cell r="DB187" t="str">
            <v>-</v>
          </cell>
          <cell r="DC187">
            <v>17</v>
          </cell>
          <cell r="DD187" t="str">
            <v>-</v>
          </cell>
          <cell r="DE187">
            <v>20</v>
          </cell>
          <cell r="DF187" t="str">
            <v>-</v>
          </cell>
          <cell r="DG187">
            <v>52</v>
          </cell>
          <cell r="DH187" t="str">
            <v>-</v>
          </cell>
          <cell r="DI187">
            <v>8</v>
          </cell>
          <cell r="DJ187" t="str">
            <v>-</v>
          </cell>
          <cell r="DK187">
            <v>115</v>
          </cell>
          <cell r="DL187" t="str">
            <v>-</v>
          </cell>
          <cell r="DM187">
            <v>37</v>
          </cell>
          <cell r="DN187" t="str">
            <v>-</v>
          </cell>
          <cell r="DO187">
            <v>6</v>
          </cell>
          <cell r="DP187" t="str">
            <v>-</v>
          </cell>
          <cell r="DQ187">
            <v>0</v>
          </cell>
          <cell r="DR187" t="str">
            <v>-</v>
          </cell>
          <cell r="DS187">
            <v>0</v>
          </cell>
          <cell r="DT187" t="str">
            <v>-</v>
          </cell>
          <cell r="DU187">
            <v>0</v>
          </cell>
          <cell r="DV187" t="str">
            <v>-</v>
          </cell>
          <cell r="DW187">
            <v>0</v>
          </cell>
          <cell r="DX187" t="str">
            <v>-</v>
          </cell>
          <cell r="DY187">
            <v>11</v>
          </cell>
          <cell r="DZ187" t="str">
            <v>-</v>
          </cell>
          <cell r="EA187">
            <v>2</v>
          </cell>
          <cell r="EB187" t="str">
            <v>-</v>
          </cell>
          <cell r="EC187">
            <v>11.111111111111111</v>
          </cell>
          <cell r="ED187" t="str">
            <v>-</v>
          </cell>
          <cell r="EE187">
            <v>3</v>
          </cell>
          <cell r="EF187" t="str">
            <v>-</v>
          </cell>
          <cell r="EG187">
            <v>1</v>
          </cell>
        </row>
        <row r="188">
          <cell r="C188">
            <v>700000515</v>
          </cell>
          <cell r="D188" t="str">
            <v>SECTOR PRUEBAS CORA</v>
          </cell>
          <cell r="E188">
            <v>2025</v>
          </cell>
          <cell r="F188">
            <v>202517</v>
          </cell>
          <cell r="G188">
            <v>0</v>
          </cell>
          <cell r="H188" t="str">
            <v>-</v>
          </cell>
          <cell r="I188">
            <v>0</v>
          </cell>
          <cell r="J188" t="str">
            <v>-</v>
          </cell>
          <cell r="K188">
            <v>0</v>
          </cell>
          <cell r="L188" t="str">
            <v>-</v>
          </cell>
          <cell r="M188">
            <v>0</v>
          </cell>
          <cell r="N188" t="str">
            <v>-</v>
          </cell>
          <cell r="O188">
            <v>0</v>
          </cell>
          <cell r="P188" t="str">
            <v>-</v>
          </cell>
          <cell r="Q188">
            <v>0</v>
          </cell>
          <cell r="R188" t="str">
            <v>-</v>
          </cell>
          <cell r="S188">
            <v>0</v>
          </cell>
          <cell r="T188" t="str">
            <v>-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 t="str">
            <v>-</v>
          </cell>
          <cell r="Z188" t="str">
            <v>-</v>
          </cell>
          <cell r="AA188">
            <v>0</v>
          </cell>
          <cell r="AB188" t="str">
            <v>-</v>
          </cell>
          <cell r="AC188" t="str">
            <v>-</v>
          </cell>
          <cell r="AD188" t="str">
            <v>-</v>
          </cell>
          <cell r="AE188" t="str">
            <v>-</v>
          </cell>
          <cell r="AF188" t="str">
            <v>-</v>
          </cell>
          <cell r="AG188">
            <v>0</v>
          </cell>
          <cell r="AH188" t="str">
            <v>-</v>
          </cell>
          <cell r="AI188" t="str">
            <v>-</v>
          </cell>
          <cell r="AJ188" t="str">
            <v>-</v>
          </cell>
          <cell r="AK188">
            <v>0</v>
          </cell>
          <cell r="AL188" t="str">
            <v>-</v>
          </cell>
          <cell r="AM188">
            <v>0</v>
          </cell>
          <cell r="AN188" t="str">
            <v>-</v>
          </cell>
          <cell r="AO188">
            <v>0</v>
          </cell>
          <cell r="AP188" t="str">
            <v>-</v>
          </cell>
          <cell r="AQ188">
            <v>0</v>
          </cell>
          <cell r="AR188" t="str">
            <v>-</v>
          </cell>
          <cell r="AS188">
            <v>0</v>
          </cell>
          <cell r="AT188" t="str">
            <v>-</v>
          </cell>
          <cell r="AU188">
            <v>0</v>
          </cell>
          <cell r="AV188" t="str">
            <v>-</v>
          </cell>
          <cell r="AW188">
            <v>0</v>
          </cell>
          <cell r="AX188" t="str">
            <v>-</v>
          </cell>
          <cell r="AY188" t="str">
            <v>-</v>
          </cell>
          <cell r="AZ188" t="str">
            <v>-</v>
          </cell>
          <cell r="BA188">
            <v>0</v>
          </cell>
          <cell r="BB188" t="str">
            <v>-</v>
          </cell>
          <cell r="BC188">
            <v>0</v>
          </cell>
          <cell r="BD188" t="str">
            <v>-</v>
          </cell>
          <cell r="BE188" t="str">
            <v>-</v>
          </cell>
          <cell r="BF188" t="str">
            <v>-</v>
          </cell>
          <cell r="BG188">
            <v>0</v>
          </cell>
          <cell r="BH188" t="str">
            <v>-</v>
          </cell>
          <cell r="BI188">
            <v>0</v>
          </cell>
          <cell r="BJ188" t="str">
            <v>-</v>
          </cell>
          <cell r="BK188">
            <v>0</v>
          </cell>
          <cell r="BL188" t="str">
            <v>-</v>
          </cell>
          <cell r="BM188">
            <v>0</v>
          </cell>
          <cell r="BN188" t="str">
            <v>-</v>
          </cell>
          <cell r="BO188">
            <v>0</v>
          </cell>
          <cell r="BP188" t="str">
            <v>-</v>
          </cell>
          <cell r="BQ188">
            <v>0</v>
          </cell>
          <cell r="BR188" t="str">
            <v>-</v>
          </cell>
          <cell r="BS188">
            <v>0</v>
          </cell>
          <cell r="BT188" t="str">
            <v>-</v>
          </cell>
          <cell r="BU188">
            <v>0</v>
          </cell>
          <cell r="BV188" t="str">
            <v>-</v>
          </cell>
          <cell r="BW188">
            <v>0</v>
          </cell>
          <cell r="BX188" t="str">
            <v>-</v>
          </cell>
          <cell r="BY188">
            <v>0</v>
          </cell>
          <cell r="BZ188" t="str">
            <v>-</v>
          </cell>
          <cell r="CA188">
            <v>0</v>
          </cell>
          <cell r="CB188" t="str">
            <v>-</v>
          </cell>
          <cell r="CC188">
            <v>0</v>
          </cell>
          <cell r="CD188" t="str">
            <v>-</v>
          </cell>
          <cell r="CE188">
            <v>0</v>
          </cell>
          <cell r="CF188" t="str">
            <v>-</v>
          </cell>
          <cell r="CG188">
            <v>0</v>
          </cell>
          <cell r="CH188" t="str">
            <v>-</v>
          </cell>
          <cell r="CI188">
            <v>0</v>
          </cell>
          <cell r="CJ188" t="str">
            <v>-</v>
          </cell>
          <cell r="CK188">
            <v>0</v>
          </cell>
          <cell r="CL188" t="str">
            <v>-</v>
          </cell>
          <cell r="CM188">
            <v>0</v>
          </cell>
          <cell r="CN188" t="str">
            <v>-</v>
          </cell>
          <cell r="CO188">
            <v>0</v>
          </cell>
          <cell r="CP188" t="str">
            <v>-</v>
          </cell>
          <cell r="CQ188">
            <v>0</v>
          </cell>
          <cell r="CR188" t="str">
            <v>-</v>
          </cell>
          <cell r="CS188">
            <v>0</v>
          </cell>
          <cell r="CT188" t="str">
            <v>-</v>
          </cell>
          <cell r="CU188">
            <v>0</v>
          </cell>
          <cell r="CV188" t="str">
            <v>-</v>
          </cell>
          <cell r="CW188">
            <v>0</v>
          </cell>
          <cell r="CX188" t="str">
            <v>-</v>
          </cell>
          <cell r="CY188">
            <v>0</v>
          </cell>
          <cell r="CZ188" t="str">
            <v>-</v>
          </cell>
          <cell r="DA188">
            <v>0</v>
          </cell>
          <cell r="DB188" t="str">
            <v>-</v>
          </cell>
          <cell r="DC188">
            <v>0</v>
          </cell>
          <cell r="DD188" t="str">
            <v>-</v>
          </cell>
          <cell r="DE188">
            <v>0</v>
          </cell>
          <cell r="DF188" t="str">
            <v>-</v>
          </cell>
          <cell r="DG188">
            <v>0</v>
          </cell>
          <cell r="DH188" t="str">
            <v>-</v>
          </cell>
          <cell r="DI188">
            <v>0</v>
          </cell>
          <cell r="DJ188" t="str">
            <v>-</v>
          </cell>
          <cell r="DK188">
            <v>0</v>
          </cell>
          <cell r="DL188" t="str">
            <v>-</v>
          </cell>
          <cell r="DM188">
            <v>0</v>
          </cell>
          <cell r="DN188" t="str">
            <v>-</v>
          </cell>
          <cell r="DO188">
            <v>0</v>
          </cell>
          <cell r="DP188" t="str">
            <v>-</v>
          </cell>
          <cell r="DQ188">
            <v>0</v>
          </cell>
          <cell r="DR188" t="str">
            <v>-</v>
          </cell>
          <cell r="DS188">
            <v>0</v>
          </cell>
          <cell r="DT188" t="str">
            <v>-</v>
          </cell>
          <cell r="DU188">
            <v>0</v>
          </cell>
          <cell r="DV188" t="str">
            <v>-</v>
          </cell>
          <cell r="DW188">
            <v>0</v>
          </cell>
          <cell r="DX188" t="str">
            <v>-</v>
          </cell>
          <cell r="DY188">
            <v>0</v>
          </cell>
          <cell r="DZ188" t="str">
            <v>-</v>
          </cell>
          <cell r="EA188">
            <v>0</v>
          </cell>
          <cell r="EB188" t="str">
            <v>-</v>
          </cell>
          <cell r="EC188">
            <v>0</v>
          </cell>
          <cell r="ED188" t="str">
            <v>-</v>
          </cell>
          <cell r="EE188">
            <v>0</v>
          </cell>
          <cell r="EF188" t="str">
            <v>-</v>
          </cell>
          <cell r="EG188">
            <v>0</v>
          </cell>
        </row>
        <row r="189">
          <cell r="C189">
            <v>700000516</v>
          </cell>
          <cell r="D189" t="str">
            <v>SECTOR PUEBAS CORA</v>
          </cell>
          <cell r="E189">
            <v>2025</v>
          </cell>
          <cell r="F189">
            <v>202517</v>
          </cell>
          <cell r="G189">
            <v>0</v>
          </cell>
          <cell r="H189" t="str">
            <v>-</v>
          </cell>
          <cell r="I189">
            <v>0</v>
          </cell>
          <cell r="J189" t="str">
            <v>-</v>
          </cell>
          <cell r="K189">
            <v>0</v>
          </cell>
          <cell r="L189" t="str">
            <v>-</v>
          </cell>
          <cell r="M189">
            <v>0</v>
          </cell>
          <cell r="N189" t="str">
            <v>-</v>
          </cell>
          <cell r="O189">
            <v>0</v>
          </cell>
          <cell r="P189" t="str">
            <v>-</v>
          </cell>
          <cell r="Q189">
            <v>0</v>
          </cell>
          <cell r="R189" t="str">
            <v>-</v>
          </cell>
          <cell r="S189">
            <v>0</v>
          </cell>
          <cell r="T189" t="str">
            <v>-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 t="str">
            <v>-</v>
          </cell>
          <cell r="Z189" t="str">
            <v>-</v>
          </cell>
          <cell r="AA189">
            <v>0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>
            <v>0</v>
          </cell>
          <cell r="AH189" t="str">
            <v>-</v>
          </cell>
          <cell r="AI189" t="str">
            <v>-</v>
          </cell>
          <cell r="AJ189" t="str">
            <v>-</v>
          </cell>
          <cell r="AK189">
            <v>0</v>
          </cell>
          <cell r="AL189" t="str">
            <v>-</v>
          </cell>
          <cell r="AM189">
            <v>0</v>
          </cell>
          <cell r="AN189" t="str">
            <v>-</v>
          </cell>
          <cell r="AO189">
            <v>0</v>
          </cell>
          <cell r="AP189" t="str">
            <v>-</v>
          </cell>
          <cell r="AQ189">
            <v>0</v>
          </cell>
          <cell r="AR189" t="str">
            <v>-</v>
          </cell>
          <cell r="AS189">
            <v>0</v>
          </cell>
          <cell r="AT189" t="str">
            <v>-</v>
          </cell>
          <cell r="AU189">
            <v>0</v>
          </cell>
          <cell r="AV189" t="str">
            <v>-</v>
          </cell>
          <cell r="AW189">
            <v>0</v>
          </cell>
          <cell r="AX189" t="str">
            <v>-</v>
          </cell>
          <cell r="AY189" t="str">
            <v>-</v>
          </cell>
          <cell r="AZ189" t="str">
            <v>-</v>
          </cell>
          <cell r="BA189">
            <v>0</v>
          </cell>
          <cell r="BB189" t="str">
            <v>-</v>
          </cell>
          <cell r="BC189">
            <v>0</v>
          </cell>
          <cell r="BD189" t="str">
            <v>-</v>
          </cell>
          <cell r="BE189" t="str">
            <v>-</v>
          </cell>
          <cell r="BF189" t="str">
            <v>-</v>
          </cell>
          <cell r="BG189">
            <v>0</v>
          </cell>
          <cell r="BH189" t="str">
            <v>-</v>
          </cell>
          <cell r="BI189">
            <v>0</v>
          </cell>
          <cell r="BJ189" t="str">
            <v>-</v>
          </cell>
          <cell r="BK189">
            <v>0</v>
          </cell>
          <cell r="BL189" t="str">
            <v>-</v>
          </cell>
          <cell r="BM189">
            <v>0</v>
          </cell>
          <cell r="BN189" t="str">
            <v>-</v>
          </cell>
          <cell r="BO189">
            <v>0</v>
          </cell>
          <cell r="BP189" t="str">
            <v>-</v>
          </cell>
          <cell r="BQ189">
            <v>0</v>
          </cell>
          <cell r="BR189" t="str">
            <v>-</v>
          </cell>
          <cell r="BS189">
            <v>0</v>
          </cell>
          <cell r="BT189" t="str">
            <v>-</v>
          </cell>
          <cell r="BU189">
            <v>0</v>
          </cell>
          <cell r="BV189" t="str">
            <v>-</v>
          </cell>
          <cell r="BW189">
            <v>0</v>
          </cell>
          <cell r="BX189" t="str">
            <v>-</v>
          </cell>
          <cell r="BY189">
            <v>1</v>
          </cell>
          <cell r="BZ189" t="str">
            <v>-</v>
          </cell>
          <cell r="CA189">
            <v>0</v>
          </cell>
          <cell r="CB189" t="str">
            <v>-</v>
          </cell>
          <cell r="CC189">
            <v>1</v>
          </cell>
          <cell r="CD189" t="str">
            <v>-</v>
          </cell>
          <cell r="CE189">
            <v>1</v>
          </cell>
          <cell r="CF189" t="str">
            <v>-</v>
          </cell>
          <cell r="CG189">
            <v>0</v>
          </cell>
          <cell r="CH189" t="str">
            <v>-</v>
          </cell>
          <cell r="CI189">
            <v>0</v>
          </cell>
          <cell r="CJ189" t="str">
            <v>-</v>
          </cell>
          <cell r="CK189">
            <v>0</v>
          </cell>
          <cell r="CL189" t="str">
            <v>-</v>
          </cell>
          <cell r="CM189">
            <v>0</v>
          </cell>
          <cell r="CN189" t="str">
            <v>-</v>
          </cell>
          <cell r="CO189">
            <v>0</v>
          </cell>
          <cell r="CP189" t="str">
            <v>-</v>
          </cell>
          <cell r="CQ189">
            <v>0</v>
          </cell>
          <cell r="CR189" t="str">
            <v>-</v>
          </cell>
          <cell r="CS189">
            <v>0</v>
          </cell>
          <cell r="CT189" t="str">
            <v>-</v>
          </cell>
          <cell r="CU189">
            <v>0</v>
          </cell>
          <cell r="CV189" t="str">
            <v>-</v>
          </cell>
          <cell r="CW189">
            <v>0</v>
          </cell>
          <cell r="CX189" t="str">
            <v>-</v>
          </cell>
          <cell r="CY189">
            <v>0</v>
          </cell>
          <cell r="CZ189" t="str">
            <v>-</v>
          </cell>
          <cell r="DA189">
            <v>0</v>
          </cell>
          <cell r="DB189" t="str">
            <v>-</v>
          </cell>
          <cell r="DC189">
            <v>3</v>
          </cell>
          <cell r="DD189" t="str">
            <v>-</v>
          </cell>
          <cell r="DE189">
            <v>0</v>
          </cell>
          <cell r="DF189" t="str">
            <v>-</v>
          </cell>
          <cell r="DG189">
            <v>3</v>
          </cell>
          <cell r="DH189" t="str">
            <v>-</v>
          </cell>
          <cell r="DI189">
            <v>0</v>
          </cell>
          <cell r="DJ189" t="str">
            <v>-</v>
          </cell>
          <cell r="DK189">
            <v>0</v>
          </cell>
          <cell r="DL189" t="str">
            <v>-</v>
          </cell>
          <cell r="DM189">
            <v>0</v>
          </cell>
          <cell r="DN189" t="str">
            <v>-</v>
          </cell>
          <cell r="DO189">
            <v>0</v>
          </cell>
          <cell r="DP189" t="str">
            <v>-</v>
          </cell>
          <cell r="DQ189">
            <v>0</v>
          </cell>
          <cell r="DR189" t="str">
            <v>-</v>
          </cell>
          <cell r="DS189">
            <v>0</v>
          </cell>
          <cell r="DT189" t="str">
            <v>-</v>
          </cell>
          <cell r="DU189">
            <v>0</v>
          </cell>
          <cell r="DV189" t="str">
            <v>-</v>
          </cell>
          <cell r="DW189">
            <v>0</v>
          </cell>
          <cell r="DX189" t="str">
            <v>-</v>
          </cell>
          <cell r="DY189">
            <v>0</v>
          </cell>
          <cell r="DZ189" t="str">
            <v>-</v>
          </cell>
          <cell r="EA189">
            <v>0</v>
          </cell>
          <cell r="EB189" t="str">
            <v>-</v>
          </cell>
          <cell r="EC189">
            <v>0</v>
          </cell>
          <cell r="ED189" t="str">
            <v>-</v>
          </cell>
          <cell r="EE189">
            <v>0</v>
          </cell>
          <cell r="EF189" t="str">
            <v>-</v>
          </cell>
          <cell r="EG189">
            <v>0</v>
          </cell>
        </row>
        <row r="190">
          <cell r="C190">
            <v>700000517</v>
          </cell>
          <cell r="D190" t="str">
            <v>SECTOR CORA KITS</v>
          </cell>
          <cell r="E190">
            <v>2025</v>
          </cell>
          <cell r="F190">
            <v>202517</v>
          </cell>
          <cell r="G190">
            <v>0</v>
          </cell>
          <cell r="H190" t="str">
            <v>-</v>
          </cell>
          <cell r="I190">
            <v>0</v>
          </cell>
          <cell r="J190" t="str">
            <v>-</v>
          </cell>
          <cell r="K190">
            <v>0</v>
          </cell>
          <cell r="L190" t="str">
            <v>-</v>
          </cell>
          <cell r="M190">
            <v>0</v>
          </cell>
          <cell r="N190" t="str">
            <v>-</v>
          </cell>
          <cell r="O190">
            <v>0</v>
          </cell>
          <cell r="P190" t="str">
            <v>-</v>
          </cell>
          <cell r="Q190">
            <v>0</v>
          </cell>
          <cell r="R190" t="str">
            <v>-</v>
          </cell>
          <cell r="S190">
            <v>0</v>
          </cell>
          <cell r="T190" t="str">
            <v>-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 t="str">
            <v>-</v>
          </cell>
          <cell r="Z190" t="str">
            <v>-</v>
          </cell>
          <cell r="AA190">
            <v>0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>
            <v>0</v>
          </cell>
          <cell r="AH190" t="str">
            <v>-</v>
          </cell>
          <cell r="AI190" t="str">
            <v>-</v>
          </cell>
          <cell r="AJ190" t="str">
            <v>-</v>
          </cell>
          <cell r="AK190">
            <v>0</v>
          </cell>
          <cell r="AL190" t="str">
            <v>-</v>
          </cell>
          <cell r="AM190">
            <v>0</v>
          </cell>
          <cell r="AN190" t="str">
            <v>-</v>
          </cell>
          <cell r="AO190">
            <v>0</v>
          </cell>
          <cell r="AP190" t="str">
            <v>-</v>
          </cell>
          <cell r="AQ190">
            <v>0</v>
          </cell>
          <cell r="AR190" t="str">
            <v>-</v>
          </cell>
          <cell r="AS190">
            <v>0</v>
          </cell>
          <cell r="AT190" t="str">
            <v>-</v>
          </cell>
          <cell r="AU190">
            <v>0</v>
          </cell>
          <cell r="AV190" t="str">
            <v>-</v>
          </cell>
          <cell r="AW190">
            <v>0</v>
          </cell>
          <cell r="AX190" t="str">
            <v>-</v>
          </cell>
          <cell r="AY190" t="str">
            <v>-</v>
          </cell>
          <cell r="AZ190" t="str">
            <v>-</v>
          </cell>
          <cell r="BA190">
            <v>0</v>
          </cell>
          <cell r="BB190" t="str">
            <v>-</v>
          </cell>
          <cell r="BC190">
            <v>0</v>
          </cell>
          <cell r="BD190" t="str">
            <v>-</v>
          </cell>
          <cell r="BE190" t="str">
            <v>-</v>
          </cell>
          <cell r="BF190" t="str">
            <v>-</v>
          </cell>
          <cell r="BG190">
            <v>0</v>
          </cell>
          <cell r="BH190" t="str">
            <v>-</v>
          </cell>
          <cell r="BI190">
            <v>0</v>
          </cell>
          <cell r="BJ190" t="str">
            <v>-</v>
          </cell>
          <cell r="BK190">
            <v>0</v>
          </cell>
          <cell r="BL190" t="str">
            <v>-</v>
          </cell>
          <cell r="BM190">
            <v>0</v>
          </cell>
          <cell r="BN190" t="str">
            <v>-</v>
          </cell>
          <cell r="BO190">
            <v>0</v>
          </cell>
          <cell r="BP190" t="str">
            <v>-</v>
          </cell>
          <cell r="BQ190">
            <v>0</v>
          </cell>
          <cell r="BR190" t="str">
            <v>-</v>
          </cell>
          <cell r="BS190">
            <v>0</v>
          </cell>
          <cell r="BT190" t="str">
            <v>-</v>
          </cell>
          <cell r="BU190">
            <v>0</v>
          </cell>
          <cell r="BV190" t="str">
            <v>-</v>
          </cell>
          <cell r="BW190">
            <v>0</v>
          </cell>
          <cell r="BX190" t="str">
            <v>-</v>
          </cell>
          <cell r="BY190">
            <v>0</v>
          </cell>
          <cell r="BZ190" t="str">
            <v>-</v>
          </cell>
          <cell r="CA190">
            <v>0</v>
          </cell>
          <cell r="CB190" t="str">
            <v>-</v>
          </cell>
          <cell r="CC190">
            <v>0</v>
          </cell>
          <cell r="CD190" t="str">
            <v>-</v>
          </cell>
          <cell r="CE190">
            <v>0</v>
          </cell>
          <cell r="CF190" t="str">
            <v>-</v>
          </cell>
          <cell r="CG190">
            <v>0</v>
          </cell>
          <cell r="CH190" t="str">
            <v>-</v>
          </cell>
          <cell r="CI190">
            <v>0</v>
          </cell>
          <cell r="CJ190" t="str">
            <v>-</v>
          </cell>
          <cell r="CK190">
            <v>0</v>
          </cell>
          <cell r="CL190" t="str">
            <v>-</v>
          </cell>
          <cell r="CM190">
            <v>0</v>
          </cell>
          <cell r="CN190" t="str">
            <v>-</v>
          </cell>
          <cell r="CO190">
            <v>0</v>
          </cell>
          <cell r="CP190" t="str">
            <v>-</v>
          </cell>
          <cell r="CQ190">
            <v>0</v>
          </cell>
          <cell r="CR190" t="str">
            <v>-</v>
          </cell>
          <cell r="CS190">
            <v>0</v>
          </cell>
          <cell r="CT190" t="str">
            <v>-</v>
          </cell>
          <cell r="CU190">
            <v>0</v>
          </cell>
          <cell r="CV190" t="str">
            <v>-</v>
          </cell>
          <cell r="CW190">
            <v>0</v>
          </cell>
          <cell r="CX190" t="str">
            <v>-</v>
          </cell>
          <cell r="CY190">
            <v>0</v>
          </cell>
          <cell r="CZ190" t="str">
            <v>-</v>
          </cell>
          <cell r="DA190">
            <v>0</v>
          </cell>
          <cell r="DB190" t="str">
            <v>-</v>
          </cell>
          <cell r="DC190">
            <v>0</v>
          </cell>
          <cell r="DD190" t="str">
            <v>-</v>
          </cell>
          <cell r="DE190">
            <v>0</v>
          </cell>
          <cell r="DF190" t="str">
            <v>-</v>
          </cell>
          <cell r="DG190">
            <v>0</v>
          </cell>
          <cell r="DH190" t="str">
            <v>-</v>
          </cell>
          <cell r="DI190">
            <v>0</v>
          </cell>
          <cell r="DJ190" t="str">
            <v>-</v>
          </cell>
          <cell r="DK190">
            <v>0</v>
          </cell>
          <cell r="DL190" t="str">
            <v>-</v>
          </cell>
          <cell r="DM190">
            <v>0</v>
          </cell>
          <cell r="DN190" t="str">
            <v>-</v>
          </cell>
          <cell r="DO190">
            <v>0</v>
          </cell>
          <cell r="DP190" t="str">
            <v>-</v>
          </cell>
          <cell r="DQ190">
            <v>0</v>
          </cell>
          <cell r="DR190" t="str">
            <v>-</v>
          </cell>
          <cell r="DS190">
            <v>0</v>
          </cell>
          <cell r="DT190" t="str">
            <v>-</v>
          </cell>
          <cell r="DU190">
            <v>0</v>
          </cell>
          <cell r="DV190" t="str">
            <v>-</v>
          </cell>
          <cell r="DW190">
            <v>0</v>
          </cell>
          <cell r="DX190" t="str">
            <v>-</v>
          </cell>
          <cell r="DY190">
            <v>0</v>
          </cell>
          <cell r="DZ190" t="str">
            <v>-</v>
          </cell>
          <cell r="EA190">
            <v>0</v>
          </cell>
          <cell r="EB190" t="str">
            <v>-</v>
          </cell>
          <cell r="EC190">
            <v>0</v>
          </cell>
          <cell r="ED190" t="str">
            <v>-</v>
          </cell>
          <cell r="EE190">
            <v>0</v>
          </cell>
          <cell r="EF190" t="str">
            <v>-</v>
          </cell>
          <cell r="EG190">
            <v>0</v>
          </cell>
        </row>
        <row r="191">
          <cell r="C191">
            <v>700000520</v>
          </cell>
          <cell r="D191" t="str">
            <v>SECTOR PACÍFICO TUMACO</v>
          </cell>
          <cell r="E191">
            <v>2025</v>
          </cell>
          <cell r="F191">
            <v>202517</v>
          </cell>
          <cell r="G191">
            <v>622</v>
          </cell>
          <cell r="H191">
            <v>691</v>
          </cell>
          <cell r="I191">
            <v>211</v>
          </cell>
          <cell r="J191" t="str">
            <v>-</v>
          </cell>
          <cell r="K191">
            <v>0</v>
          </cell>
          <cell r="L191">
            <v>1</v>
          </cell>
          <cell r="M191">
            <v>284</v>
          </cell>
          <cell r="N191">
            <v>297</v>
          </cell>
          <cell r="O191">
            <v>0</v>
          </cell>
          <cell r="P191" t="str">
            <v>-</v>
          </cell>
          <cell r="Q191">
            <v>0</v>
          </cell>
          <cell r="R191" t="str">
            <v>-</v>
          </cell>
          <cell r="S191">
            <v>1</v>
          </cell>
          <cell r="T191" t="str">
            <v>-</v>
          </cell>
          <cell r="U191">
            <v>283</v>
          </cell>
          <cell r="V191" t="str">
            <v>-</v>
          </cell>
          <cell r="W191">
            <v>1</v>
          </cell>
          <cell r="X191" t="str">
            <v>-</v>
          </cell>
          <cell r="Y191" t="str">
            <v>-</v>
          </cell>
          <cell r="Z191" t="str">
            <v>-</v>
          </cell>
          <cell r="AA191">
            <v>225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>
            <v>162</v>
          </cell>
          <cell r="AH191" t="str">
            <v>-</v>
          </cell>
          <cell r="AI191" t="str">
            <v>-</v>
          </cell>
          <cell r="AJ191" t="str">
            <v>-</v>
          </cell>
          <cell r="AK191">
            <v>59</v>
          </cell>
          <cell r="AL191" t="str">
            <v>-</v>
          </cell>
          <cell r="AM191">
            <v>45.659163987138264</v>
          </cell>
          <cell r="AN191">
            <v>47.7</v>
          </cell>
          <cell r="AO191">
            <v>103</v>
          </cell>
          <cell r="AP191" t="str">
            <v>-</v>
          </cell>
          <cell r="AQ191">
            <v>97</v>
          </cell>
          <cell r="AR191" t="str">
            <v>-</v>
          </cell>
          <cell r="AS191">
            <v>0</v>
          </cell>
          <cell r="AT191" t="str">
            <v>-</v>
          </cell>
          <cell r="AU191">
            <v>21</v>
          </cell>
          <cell r="AV191" t="str">
            <v>-</v>
          </cell>
          <cell r="AW191">
            <v>4</v>
          </cell>
          <cell r="AX191" t="str">
            <v>-</v>
          </cell>
          <cell r="AY191" t="str">
            <v>-</v>
          </cell>
          <cell r="AZ191" t="str">
            <v>-</v>
          </cell>
          <cell r="BA191">
            <v>245</v>
          </cell>
          <cell r="BB191">
            <v>249</v>
          </cell>
          <cell r="BC191">
            <v>39.38906752411576</v>
          </cell>
          <cell r="BD191">
            <v>40</v>
          </cell>
          <cell r="BE191" t="str">
            <v>-</v>
          </cell>
          <cell r="BF191" t="str">
            <v>-</v>
          </cell>
          <cell r="BG191">
            <v>400869.71</v>
          </cell>
          <cell r="BH191">
            <v>451477</v>
          </cell>
          <cell r="BI191">
            <v>113846997</v>
          </cell>
          <cell r="BJ191">
            <v>134088639</v>
          </cell>
          <cell r="BK191">
            <v>112747472</v>
          </cell>
          <cell r="BL191" t="str">
            <v>-</v>
          </cell>
          <cell r="BM191">
            <v>1099525</v>
          </cell>
          <cell r="BN191" t="str">
            <v>-</v>
          </cell>
          <cell r="BO191">
            <v>78115331</v>
          </cell>
          <cell r="BP191" t="str">
            <v>-</v>
          </cell>
          <cell r="BQ191">
            <v>1099525</v>
          </cell>
          <cell r="BR191" t="str">
            <v>-</v>
          </cell>
          <cell r="BS191">
            <v>222</v>
          </cell>
          <cell r="BT191" t="str">
            <v>-</v>
          </cell>
          <cell r="BU191">
            <v>77015806</v>
          </cell>
          <cell r="BV191" t="str">
            <v>-</v>
          </cell>
          <cell r="BW191">
            <v>175</v>
          </cell>
          <cell r="BX191" t="str">
            <v>-</v>
          </cell>
          <cell r="BY191">
            <v>210</v>
          </cell>
          <cell r="BZ191" t="str">
            <v>-</v>
          </cell>
          <cell r="CA191">
            <v>33386239</v>
          </cell>
          <cell r="CB191" t="str">
            <v>-</v>
          </cell>
          <cell r="CC191">
            <v>288</v>
          </cell>
          <cell r="CD191" t="str">
            <v>-</v>
          </cell>
          <cell r="CE191">
            <v>176</v>
          </cell>
          <cell r="CF191" t="str">
            <v>-</v>
          </cell>
          <cell r="CG191">
            <v>0</v>
          </cell>
          <cell r="CH191" t="str">
            <v>-</v>
          </cell>
          <cell r="CI191">
            <v>40</v>
          </cell>
          <cell r="CJ191" t="str">
            <v>-</v>
          </cell>
          <cell r="CK191">
            <v>5</v>
          </cell>
          <cell r="CL191" t="str">
            <v>-</v>
          </cell>
          <cell r="CM191">
            <v>2629907</v>
          </cell>
          <cell r="CN191" t="str">
            <v>-</v>
          </cell>
          <cell r="CO191">
            <v>36016146</v>
          </cell>
          <cell r="CP191" t="str">
            <v>-</v>
          </cell>
          <cell r="CQ191">
            <v>0</v>
          </cell>
          <cell r="CR191" t="str">
            <v>-</v>
          </cell>
          <cell r="CS191">
            <v>-19</v>
          </cell>
          <cell r="CT191" t="str">
            <v>-</v>
          </cell>
          <cell r="CU191">
            <v>201</v>
          </cell>
          <cell r="CV191">
            <v>194</v>
          </cell>
          <cell r="CW191">
            <v>50</v>
          </cell>
          <cell r="CX191">
            <v>52</v>
          </cell>
          <cell r="CY191">
            <v>87</v>
          </cell>
          <cell r="CZ191">
            <v>87</v>
          </cell>
          <cell r="DA191">
            <v>28</v>
          </cell>
          <cell r="DB191">
            <v>24</v>
          </cell>
          <cell r="DC191">
            <v>41</v>
          </cell>
          <cell r="DD191">
            <v>43</v>
          </cell>
          <cell r="DE191">
            <v>28</v>
          </cell>
          <cell r="DF191">
            <v>28</v>
          </cell>
          <cell r="DG191">
            <v>97</v>
          </cell>
          <cell r="DH191">
            <v>95</v>
          </cell>
          <cell r="DI191">
            <v>4</v>
          </cell>
          <cell r="DJ191" t="str">
            <v>-</v>
          </cell>
          <cell r="DK191">
            <v>157</v>
          </cell>
          <cell r="DL191" t="str">
            <v>-</v>
          </cell>
          <cell r="DM191">
            <v>254</v>
          </cell>
          <cell r="DN191" t="str">
            <v>-</v>
          </cell>
          <cell r="DO191">
            <v>166</v>
          </cell>
          <cell r="DP191" t="str">
            <v>-</v>
          </cell>
          <cell r="DQ191">
            <v>0</v>
          </cell>
          <cell r="DR191" t="str">
            <v>-</v>
          </cell>
          <cell r="DS191">
            <v>40</v>
          </cell>
          <cell r="DT191" t="str">
            <v>-</v>
          </cell>
          <cell r="DU191">
            <v>5</v>
          </cell>
          <cell r="DV191" t="str">
            <v>-</v>
          </cell>
          <cell r="DW191">
            <v>0</v>
          </cell>
          <cell r="DX191" t="str">
            <v>-</v>
          </cell>
          <cell r="DY191">
            <v>9</v>
          </cell>
          <cell r="DZ191">
            <v>16</v>
          </cell>
          <cell r="EA191">
            <v>3</v>
          </cell>
          <cell r="EB191" t="str">
            <v>-</v>
          </cell>
          <cell r="EC191">
            <v>300</v>
          </cell>
          <cell r="ED191" t="str">
            <v>-</v>
          </cell>
          <cell r="EE191">
            <v>5</v>
          </cell>
          <cell r="EF191" t="str">
            <v>-</v>
          </cell>
          <cell r="EG191">
            <v>30</v>
          </cell>
        </row>
        <row r="192">
          <cell r="C192">
            <v>700000998</v>
          </cell>
          <cell r="D192" t="str">
            <v>SETOR PRUEBAS_LEGO</v>
          </cell>
          <cell r="E192">
            <v>2025</v>
          </cell>
          <cell r="F192">
            <v>202517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  <cell r="X192" t="str">
            <v>-</v>
          </cell>
          <cell r="Y192" t="str">
            <v>-</v>
          </cell>
          <cell r="Z192" t="str">
            <v>-</v>
          </cell>
          <cell r="AA192" t="str">
            <v>-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 t="str">
            <v>-</v>
          </cell>
          <cell r="AO192" t="str">
            <v>-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-</v>
          </cell>
          <cell r="AT192" t="str">
            <v>-</v>
          </cell>
          <cell r="AU192" t="str">
            <v>-</v>
          </cell>
          <cell r="AV192" t="str">
            <v>-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 t="str">
            <v>-</v>
          </cell>
          <cell r="BB192" t="str">
            <v>-</v>
          </cell>
          <cell r="BC192" t="str">
            <v>-</v>
          </cell>
          <cell r="BD192" t="str">
            <v>-</v>
          </cell>
          <cell r="BE192" t="str">
            <v>-</v>
          </cell>
          <cell r="BF192" t="str">
            <v>-</v>
          </cell>
          <cell r="BG192" t="str">
            <v>-</v>
          </cell>
          <cell r="BH192" t="str">
            <v>-</v>
          </cell>
          <cell r="BI192" t="str">
            <v>-</v>
          </cell>
          <cell r="BJ192" t="str">
            <v>-</v>
          </cell>
          <cell r="BK192" t="str">
            <v>-</v>
          </cell>
          <cell r="BL192" t="str">
            <v>-</v>
          </cell>
          <cell r="BM192" t="str">
            <v>-</v>
          </cell>
          <cell r="BN192" t="str">
            <v>-</v>
          </cell>
          <cell r="BO192" t="str">
            <v>-</v>
          </cell>
          <cell r="BP192" t="str">
            <v>-</v>
          </cell>
          <cell r="BQ192" t="str">
            <v>-</v>
          </cell>
          <cell r="BR192" t="str">
            <v>-</v>
          </cell>
          <cell r="BS192" t="str">
            <v>-</v>
          </cell>
          <cell r="BT192" t="str">
            <v>-</v>
          </cell>
          <cell r="BU192" t="str">
            <v>-</v>
          </cell>
          <cell r="BV192" t="str">
            <v>-</v>
          </cell>
          <cell r="BW192" t="str">
            <v>-</v>
          </cell>
          <cell r="BX192" t="str">
            <v>-</v>
          </cell>
          <cell r="BY192" t="str">
            <v>-</v>
          </cell>
          <cell r="BZ192" t="str">
            <v>-</v>
          </cell>
          <cell r="CA192" t="str">
            <v>-</v>
          </cell>
          <cell r="CB192" t="str">
            <v>-</v>
          </cell>
          <cell r="CC192" t="str">
            <v>-</v>
          </cell>
          <cell r="CD192" t="str">
            <v>-</v>
          </cell>
          <cell r="CE192" t="str">
            <v>-</v>
          </cell>
          <cell r="CF192" t="str">
            <v>-</v>
          </cell>
          <cell r="CG192" t="str">
            <v>-</v>
          </cell>
          <cell r="CH192" t="str">
            <v>-</v>
          </cell>
          <cell r="CI192" t="str">
            <v>-</v>
          </cell>
          <cell r="CJ192" t="str">
            <v>-</v>
          </cell>
          <cell r="CK192" t="str">
            <v>-</v>
          </cell>
          <cell r="CL192" t="str">
            <v>-</v>
          </cell>
          <cell r="CM192" t="str">
            <v>-</v>
          </cell>
          <cell r="CN192" t="str">
            <v>-</v>
          </cell>
          <cell r="CO192" t="str">
            <v>-</v>
          </cell>
          <cell r="CP192" t="str">
            <v>-</v>
          </cell>
          <cell r="CQ192" t="str">
            <v>-</v>
          </cell>
          <cell r="CR192" t="str">
            <v>-</v>
          </cell>
          <cell r="CS192" t="str">
            <v>-</v>
          </cell>
          <cell r="CT192" t="str">
            <v>-</v>
          </cell>
          <cell r="CU192" t="str">
            <v>-</v>
          </cell>
          <cell r="CV192" t="str">
            <v>-</v>
          </cell>
          <cell r="CW192" t="str">
            <v>-</v>
          </cell>
          <cell r="CX192" t="str">
            <v>-</v>
          </cell>
          <cell r="CY192" t="str">
            <v>-</v>
          </cell>
          <cell r="CZ192" t="str">
            <v>-</v>
          </cell>
          <cell r="DA192" t="str">
            <v>-</v>
          </cell>
          <cell r="DB192" t="str">
            <v>-</v>
          </cell>
          <cell r="DC192" t="str">
            <v>-</v>
          </cell>
          <cell r="DD192" t="str">
            <v>-</v>
          </cell>
          <cell r="DE192" t="str">
            <v>-</v>
          </cell>
          <cell r="DF192" t="str">
            <v>-</v>
          </cell>
          <cell r="DG192" t="str">
            <v>-</v>
          </cell>
          <cell r="DH192" t="str">
            <v>-</v>
          </cell>
          <cell r="DI192" t="str">
            <v>-</v>
          </cell>
          <cell r="DJ192" t="str">
            <v>-</v>
          </cell>
          <cell r="DK192" t="str">
            <v>-</v>
          </cell>
          <cell r="DL192" t="str">
            <v>-</v>
          </cell>
          <cell r="DM192" t="str">
            <v>-</v>
          </cell>
          <cell r="DN192" t="str">
            <v>-</v>
          </cell>
          <cell r="DO192" t="str">
            <v>-</v>
          </cell>
          <cell r="DP192" t="str">
            <v>-</v>
          </cell>
          <cell r="DQ192" t="str">
            <v>-</v>
          </cell>
          <cell r="DR192" t="str">
            <v>-</v>
          </cell>
          <cell r="DS192" t="str">
            <v>-</v>
          </cell>
          <cell r="DT192" t="str">
            <v>-</v>
          </cell>
          <cell r="DU192" t="str">
            <v>-</v>
          </cell>
          <cell r="DV192" t="str">
            <v>-</v>
          </cell>
          <cell r="DW192" t="str">
            <v>-</v>
          </cell>
          <cell r="DX192" t="str">
            <v>-</v>
          </cell>
          <cell r="DY192" t="str">
            <v>-</v>
          </cell>
          <cell r="DZ192" t="str">
            <v>-</v>
          </cell>
          <cell r="EA192" t="str">
            <v>-</v>
          </cell>
          <cell r="EB192" t="str">
            <v>-</v>
          </cell>
          <cell r="EC192" t="str">
            <v>-</v>
          </cell>
          <cell r="ED192" t="str">
            <v>-</v>
          </cell>
          <cell r="EE192" t="str">
            <v>-</v>
          </cell>
          <cell r="EF192" t="str">
            <v>-</v>
          </cell>
          <cell r="EG192" t="str">
            <v>-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CUBO"/>
    </sheetNames>
    <sheetDataSet>
      <sheetData sheetId="0"/>
      <sheetData sheetId="1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  <cell r="DZ1" t="str">
            <v>Inicios + Reinicios Meta</v>
          </cell>
          <cell r="EA1" t="str">
            <v>Inicios Completos Total Real</v>
          </cell>
          <cell r="EB1" t="str">
            <v>Inicios Completos Total Meta</v>
          </cell>
          <cell r="EC1" t="str">
            <v>% Inicios Completos Puros Real</v>
          </cell>
          <cell r="ED1" t="str">
            <v>% Inicios Completos Puros Meta</v>
          </cell>
          <cell r="EE1" t="str">
            <v>Reinicios Real</v>
          </cell>
          <cell r="EF1" t="str">
            <v>Reinicios Meta</v>
          </cell>
          <cell r="EG1" t="str">
            <v>Recuperos Real</v>
          </cell>
        </row>
        <row r="2">
          <cell r="C2">
            <v>700000005</v>
          </cell>
          <cell r="D2" t="str">
            <v>SECTOR MAGIA CATALINA</v>
          </cell>
          <cell r="E2">
            <v>2026</v>
          </cell>
          <cell r="F2">
            <v>202601</v>
          </cell>
          <cell r="G2">
            <v>892</v>
          </cell>
          <cell r="H2">
            <v>1249</v>
          </cell>
          <cell r="I2">
            <v>337</v>
          </cell>
          <cell r="J2" t="str">
            <v>-</v>
          </cell>
          <cell r="K2">
            <v>-67</v>
          </cell>
          <cell r="L2">
            <v>0</v>
          </cell>
          <cell r="M2">
            <v>375</v>
          </cell>
          <cell r="N2">
            <v>541</v>
          </cell>
          <cell r="O2">
            <v>0</v>
          </cell>
          <cell r="P2" t="str">
            <v>-</v>
          </cell>
          <cell r="Q2">
            <v>5</v>
          </cell>
          <cell r="R2" t="str">
            <v>-</v>
          </cell>
          <cell r="S2">
            <v>24</v>
          </cell>
          <cell r="T2" t="str">
            <v>-</v>
          </cell>
          <cell r="U2">
            <v>362</v>
          </cell>
          <cell r="V2" t="str">
            <v>-</v>
          </cell>
          <cell r="W2">
            <v>8</v>
          </cell>
          <cell r="X2" t="str">
            <v>-</v>
          </cell>
          <cell r="Y2" t="str">
            <v>-</v>
          </cell>
          <cell r="Z2" t="str">
            <v>-</v>
          </cell>
          <cell r="AA2">
            <v>323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165</v>
          </cell>
          <cell r="AH2" t="str">
            <v>-</v>
          </cell>
          <cell r="AI2" t="str">
            <v>-</v>
          </cell>
          <cell r="AJ2" t="str">
            <v>-</v>
          </cell>
          <cell r="AK2">
            <v>52</v>
          </cell>
          <cell r="AL2" t="str">
            <v>-</v>
          </cell>
          <cell r="AM2">
            <v>42.040358744394617</v>
          </cell>
          <cell r="AN2">
            <v>56.2</v>
          </cell>
          <cell r="AO2">
            <v>113</v>
          </cell>
          <cell r="AP2" t="str">
            <v>-</v>
          </cell>
          <cell r="AQ2">
            <v>139</v>
          </cell>
          <cell r="AR2" t="str">
            <v>-</v>
          </cell>
          <cell r="AS2">
            <v>0</v>
          </cell>
          <cell r="AT2" t="str">
            <v>-</v>
          </cell>
          <cell r="AU2">
            <v>66</v>
          </cell>
          <cell r="AV2" t="str">
            <v>-</v>
          </cell>
          <cell r="AW2">
            <v>5</v>
          </cell>
          <cell r="AX2" t="str">
            <v>-</v>
          </cell>
          <cell r="AY2" t="str">
            <v>-</v>
          </cell>
          <cell r="AZ2" t="str">
            <v>-</v>
          </cell>
          <cell r="BA2">
            <v>337</v>
          </cell>
          <cell r="BB2">
            <v>459</v>
          </cell>
          <cell r="BC2">
            <v>37.780269058295964</v>
          </cell>
          <cell r="BD2">
            <v>47.7</v>
          </cell>
          <cell r="BE2" t="str">
            <v>-</v>
          </cell>
          <cell r="BF2" t="str">
            <v>-</v>
          </cell>
          <cell r="BG2">
            <v>565392.97</v>
          </cell>
          <cell r="BH2">
            <v>507319</v>
          </cell>
          <cell r="BI2">
            <v>212022362.03</v>
          </cell>
          <cell r="BJ2">
            <v>274459705</v>
          </cell>
          <cell r="BK2">
            <v>207818882</v>
          </cell>
          <cell r="BL2" t="str">
            <v>-</v>
          </cell>
          <cell r="BM2">
            <v>4203480.03</v>
          </cell>
          <cell r="BN2" t="str">
            <v>-</v>
          </cell>
          <cell r="BO2">
            <v>161986817.03</v>
          </cell>
          <cell r="BP2" t="str">
            <v>-</v>
          </cell>
          <cell r="BQ2">
            <v>4203480.03</v>
          </cell>
          <cell r="BR2" t="str">
            <v>-</v>
          </cell>
          <cell r="BS2">
            <v>363</v>
          </cell>
          <cell r="BT2" t="str">
            <v>-</v>
          </cell>
          <cell r="BU2">
            <v>157783337</v>
          </cell>
          <cell r="BV2" t="str">
            <v>-</v>
          </cell>
          <cell r="BW2">
            <v>236</v>
          </cell>
          <cell r="BX2" t="str">
            <v>-</v>
          </cell>
          <cell r="BY2">
            <v>272</v>
          </cell>
          <cell r="BZ2" t="str">
            <v>-</v>
          </cell>
          <cell r="CA2">
            <v>44745325</v>
          </cell>
          <cell r="CB2" t="str">
            <v>-</v>
          </cell>
          <cell r="CC2">
            <v>425</v>
          </cell>
          <cell r="CD2" t="str">
            <v>-</v>
          </cell>
          <cell r="CE2">
            <v>272</v>
          </cell>
          <cell r="CF2" t="str">
            <v>-</v>
          </cell>
          <cell r="CG2">
            <v>0</v>
          </cell>
          <cell r="CH2" t="str">
            <v>-</v>
          </cell>
          <cell r="CI2">
            <v>77</v>
          </cell>
          <cell r="CJ2" t="str">
            <v>-</v>
          </cell>
          <cell r="CK2">
            <v>6</v>
          </cell>
          <cell r="CL2" t="str">
            <v>-</v>
          </cell>
          <cell r="CM2">
            <v>5290220</v>
          </cell>
          <cell r="CN2" t="str">
            <v>-</v>
          </cell>
          <cell r="CO2">
            <v>50035545</v>
          </cell>
          <cell r="CP2" t="str">
            <v>-</v>
          </cell>
          <cell r="CQ2">
            <v>0</v>
          </cell>
          <cell r="CR2" t="str">
            <v>-</v>
          </cell>
          <cell r="CS2">
            <v>-15</v>
          </cell>
          <cell r="CT2" t="str">
            <v>-</v>
          </cell>
          <cell r="CU2">
            <v>294</v>
          </cell>
          <cell r="CV2">
            <v>203</v>
          </cell>
          <cell r="CW2">
            <v>145</v>
          </cell>
          <cell r="CX2">
            <v>130</v>
          </cell>
          <cell r="CY2">
            <v>78</v>
          </cell>
          <cell r="CZ2">
            <v>65</v>
          </cell>
          <cell r="DA2">
            <v>91</v>
          </cell>
          <cell r="DB2">
            <v>72</v>
          </cell>
          <cell r="DC2">
            <v>41</v>
          </cell>
          <cell r="DD2">
            <v>35</v>
          </cell>
          <cell r="DE2">
            <v>28</v>
          </cell>
          <cell r="DF2">
            <v>29</v>
          </cell>
          <cell r="DG2">
            <v>160</v>
          </cell>
          <cell r="DH2">
            <v>136</v>
          </cell>
          <cell r="DI2">
            <v>9</v>
          </cell>
          <cell r="DJ2" t="str">
            <v>-</v>
          </cell>
          <cell r="DK2">
            <v>200</v>
          </cell>
          <cell r="DL2" t="str">
            <v>-</v>
          </cell>
          <cell r="DM2">
            <v>355</v>
          </cell>
          <cell r="DN2" t="str">
            <v>-</v>
          </cell>
          <cell r="DO2">
            <v>256</v>
          </cell>
          <cell r="DP2" t="str">
            <v>-</v>
          </cell>
          <cell r="DQ2">
            <v>0</v>
          </cell>
          <cell r="DR2" t="str">
            <v>-</v>
          </cell>
          <cell r="DS2">
            <v>75</v>
          </cell>
          <cell r="DT2" t="str">
            <v>-</v>
          </cell>
          <cell r="DU2">
            <v>6</v>
          </cell>
          <cell r="DV2" t="str">
            <v>-</v>
          </cell>
          <cell r="DW2">
            <v>0</v>
          </cell>
          <cell r="DX2" t="str">
            <v>-</v>
          </cell>
          <cell r="DY2">
            <v>13</v>
          </cell>
          <cell r="DZ2">
            <v>33</v>
          </cell>
          <cell r="EA2">
            <v>2</v>
          </cell>
          <cell r="EB2" t="str">
            <v>-</v>
          </cell>
          <cell r="EC2">
            <v>9.5238095238095237</v>
          </cell>
          <cell r="ED2" t="str">
            <v>-</v>
          </cell>
          <cell r="EE2">
            <v>4</v>
          </cell>
          <cell r="EF2" t="str">
            <v>-</v>
          </cell>
          <cell r="EG2">
            <v>25</v>
          </cell>
        </row>
        <row r="3">
          <cell r="C3">
            <v>700000009</v>
          </cell>
          <cell r="D3" t="str">
            <v>SECTOR ESCULTURA DAYANA</v>
          </cell>
          <cell r="E3">
            <v>2026</v>
          </cell>
          <cell r="F3">
            <v>202601</v>
          </cell>
          <cell r="G3" t="str">
            <v>-</v>
          </cell>
          <cell r="H3" t="str">
            <v>-</v>
          </cell>
          <cell r="I3" t="str">
            <v>-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 t="str">
            <v>-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 t="str">
            <v>-</v>
          </cell>
          <cell r="BB3" t="str">
            <v>-</v>
          </cell>
          <cell r="BC3" t="str">
            <v>-</v>
          </cell>
          <cell r="BD3" t="str">
            <v>-</v>
          </cell>
          <cell r="BE3" t="str">
            <v>-</v>
          </cell>
          <cell r="BF3" t="str">
            <v>-</v>
          </cell>
          <cell r="BG3" t="str">
            <v>-</v>
          </cell>
          <cell r="BH3" t="str">
            <v>-</v>
          </cell>
          <cell r="BI3" t="str">
            <v>-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 t="str">
            <v>-</v>
          </cell>
          <cell r="BO3" t="str">
            <v>-</v>
          </cell>
          <cell r="BP3" t="str">
            <v>-</v>
          </cell>
          <cell r="BQ3" t="str">
            <v>-</v>
          </cell>
          <cell r="BR3" t="str">
            <v>-</v>
          </cell>
          <cell r="BS3" t="str">
            <v>-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-</v>
          </cell>
          <cell r="BY3" t="str">
            <v>-</v>
          </cell>
          <cell r="BZ3" t="str">
            <v>-</v>
          </cell>
          <cell r="CA3" t="str">
            <v>-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 t="str">
            <v>-</v>
          </cell>
          <cell r="CN3" t="str">
            <v>-</v>
          </cell>
          <cell r="CO3" t="str">
            <v>-</v>
          </cell>
          <cell r="CP3" t="str">
            <v>-</v>
          </cell>
          <cell r="CQ3" t="str">
            <v>-</v>
          </cell>
          <cell r="CR3" t="str">
            <v>-</v>
          </cell>
          <cell r="CS3" t="str">
            <v>-</v>
          </cell>
          <cell r="CT3" t="str">
            <v>-</v>
          </cell>
          <cell r="CU3" t="str">
            <v>-</v>
          </cell>
          <cell r="CV3" t="str">
            <v>-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 t="str">
            <v>-</v>
          </cell>
          <cell r="EB3" t="str">
            <v>-</v>
          </cell>
          <cell r="EC3" t="str">
            <v>-</v>
          </cell>
          <cell r="ED3" t="str">
            <v>-</v>
          </cell>
          <cell r="EE3" t="str">
            <v>-</v>
          </cell>
          <cell r="EF3" t="str">
            <v>-</v>
          </cell>
          <cell r="EG3" t="str">
            <v>-</v>
          </cell>
        </row>
        <row r="4">
          <cell r="C4">
            <v>700000011</v>
          </cell>
          <cell r="D4" t="str">
            <v>SECTOR FILIGRANA JULIANA</v>
          </cell>
          <cell r="E4">
            <v>2026</v>
          </cell>
          <cell r="F4">
            <v>202601</v>
          </cell>
          <cell r="G4">
            <v>0</v>
          </cell>
          <cell r="H4" t="str">
            <v>-</v>
          </cell>
          <cell r="I4">
            <v>0</v>
          </cell>
          <cell r="J4" t="str">
            <v>-</v>
          </cell>
          <cell r="K4">
            <v>0</v>
          </cell>
          <cell r="L4" t="str">
            <v>-</v>
          </cell>
          <cell r="M4">
            <v>0</v>
          </cell>
          <cell r="N4" t="str">
            <v>-</v>
          </cell>
          <cell r="O4">
            <v>0</v>
          </cell>
          <cell r="P4" t="str">
            <v>-</v>
          </cell>
          <cell r="Q4">
            <v>0</v>
          </cell>
          <cell r="R4" t="str">
            <v>-</v>
          </cell>
          <cell r="S4">
            <v>0</v>
          </cell>
          <cell r="T4" t="str">
            <v>-</v>
          </cell>
          <cell r="U4">
            <v>0</v>
          </cell>
          <cell r="V4" t="str">
            <v>-</v>
          </cell>
          <cell r="W4">
            <v>0</v>
          </cell>
          <cell r="X4" t="str">
            <v>-</v>
          </cell>
          <cell r="Y4" t="str">
            <v>-</v>
          </cell>
          <cell r="Z4" t="str">
            <v>-</v>
          </cell>
          <cell r="AA4">
            <v>0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>
            <v>0</v>
          </cell>
          <cell r="AH4" t="str">
            <v>-</v>
          </cell>
          <cell r="AI4" t="str">
            <v>-</v>
          </cell>
          <cell r="AJ4" t="str">
            <v>-</v>
          </cell>
          <cell r="AK4">
            <v>0</v>
          </cell>
          <cell r="AL4" t="str">
            <v>-</v>
          </cell>
          <cell r="AM4">
            <v>0</v>
          </cell>
          <cell r="AN4" t="str">
            <v>-</v>
          </cell>
          <cell r="AO4">
            <v>0</v>
          </cell>
          <cell r="AP4" t="str">
            <v>-</v>
          </cell>
          <cell r="AQ4">
            <v>0</v>
          </cell>
          <cell r="AR4" t="str">
            <v>-</v>
          </cell>
          <cell r="AS4">
            <v>0</v>
          </cell>
          <cell r="AT4" t="str">
            <v>-</v>
          </cell>
          <cell r="AU4">
            <v>0</v>
          </cell>
          <cell r="AV4" t="str">
            <v>-</v>
          </cell>
          <cell r="AW4">
            <v>0</v>
          </cell>
          <cell r="AX4" t="str">
            <v>-</v>
          </cell>
          <cell r="AY4" t="str">
            <v>-</v>
          </cell>
          <cell r="AZ4" t="str">
            <v>-</v>
          </cell>
          <cell r="BA4">
            <v>0</v>
          </cell>
          <cell r="BB4" t="str">
            <v>-</v>
          </cell>
          <cell r="BC4">
            <v>0</v>
          </cell>
          <cell r="BD4" t="str">
            <v>-</v>
          </cell>
          <cell r="BE4" t="str">
            <v>-</v>
          </cell>
          <cell r="BF4" t="str">
            <v>-</v>
          </cell>
          <cell r="BG4">
            <v>0</v>
          </cell>
          <cell r="BH4" t="str">
            <v>-</v>
          </cell>
          <cell r="BI4">
            <v>0</v>
          </cell>
          <cell r="BJ4" t="str">
            <v>-</v>
          </cell>
          <cell r="BK4">
            <v>0</v>
          </cell>
          <cell r="BL4" t="str">
            <v>-</v>
          </cell>
          <cell r="BM4">
            <v>0</v>
          </cell>
          <cell r="BN4" t="str">
            <v>-</v>
          </cell>
          <cell r="BO4">
            <v>0</v>
          </cell>
          <cell r="BP4" t="str">
            <v>-</v>
          </cell>
          <cell r="BQ4">
            <v>0</v>
          </cell>
          <cell r="BR4" t="str">
            <v>-</v>
          </cell>
          <cell r="BS4">
            <v>0</v>
          </cell>
          <cell r="BT4" t="str">
            <v>-</v>
          </cell>
          <cell r="BU4">
            <v>0</v>
          </cell>
          <cell r="BV4" t="str">
            <v>-</v>
          </cell>
          <cell r="BW4">
            <v>0</v>
          </cell>
          <cell r="BX4" t="str">
            <v>-</v>
          </cell>
          <cell r="BY4">
            <v>0</v>
          </cell>
          <cell r="BZ4" t="str">
            <v>-</v>
          </cell>
          <cell r="CA4">
            <v>0</v>
          </cell>
          <cell r="CB4" t="str">
            <v>-</v>
          </cell>
          <cell r="CC4">
            <v>0</v>
          </cell>
          <cell r="CD4" t="str">
            <v>-</v>
          </cell>
          <cell r="CE4">
            <v>0</v>
          </cell>
          <cell r="CF4" t="str">
            <v>-</v>
          </cell>
          <cell r="CG4">
            <v>0</v>
          </cell>
          <cell r="CH4" t="str">
            <v>-</v>
          </cell>
          <cell r="CI4">
            <v>0</v>
          </cell>
          <cell r="CJ4" t="str">
            <v>-</v>
          </cell>
          <cell r="CK4">
            <v>0</v>
          </cell>
          <cell r="CL4" t="str">
            <v>-</v>
          </cell>
          <cell r="CM4">
            <v>0</v>
          </cell>
          <cell r="CN4" t="str">
            <v>-</v>
          </cell>
          <cell r="CO4">
            <v>0</v>
          </cell>
          <cell r="CP4" t="str">
            <v>-</v>
          </cell>
          <cell r="CQ4">
            <v>0</v>
          </cell>
          <cell r="CR4" t="str">
            <v>-</v>
          </cell>
          <cell r="CS4">
            <v>0</v>
          </cell>
          <cell r="CT4" t="str">
            <v>-</v>
          </cell>
          <cell r="CU4">
            <v>0</v>
          </cell>
          <cell r="CV4" t="str">
            <v>-</v>
          </cell>
          <cell r="CW4">
            <v>0</v>
          </cell>
          <cell r="CX4" t="str">
            <v>-</v>
          </cell>
          <cell r="CY4">
            <v>0</v>
          </cell>
          <cell r="CZ4" t="str">
            <v>-</v>
          </cell>
          <cell r="DA4">
            <v>0</v>
          </cell>
          <cell r="DB4" t="str">
            <v>-</v>
          </cell>
          <cell r="DC4">
            <v>0</v>
          </cell>
          <cell r="DD4" t="str">
            <v>-</v>
          </cell>
          <cell r="DE4">
            <v>0</v>
          </cell>
          <cell r="DF4" t="str">
            <v>-</v>
          </cell>
          <cell r="DG4">
            <v>0</v>
          </cell>
          <cell r="DH4" t="str">
            <v>-</v>
          </cell>
          <cell r="DI4">
            <v>0</v>
          </cell>
          <cell r="DJ4" t="str">
            <v>-</v>
          </cell>
          <cell r="DK4">
            <v>0</v>
          </cell>
          <cell r="DL4" t="str">
            <v>-</v>
          </cell>
          <cell r="DM4">
            <v>0</v>
          </cell>
          <cell r="DN4" t="str">
            <v>-</v>
          </cell>
          <cell r="DO4">
            <v>0</v>
          </cell>
          <cell r="DP4" t="str">
            <v>-</v>
          </cell>
          <cell r="DQ4">
            <v>0</v>
          </cell>
          <cell r="DR4" t="str">
            <v>-</v>
          </cell>
          <cell r="DS4">
            <v>0</v>
          </cell>
          <cell r="DT4" t="str">
            <v>-</v>
          </cell>
          <cell r="DU4">
            <v>0</v>
          </cell>
          <cell r="DV4" t="str">
            <v>-</v>
          </cell>
          <cell r="DW4">
            <v>0</v>
          </cell>
          <cell r="DX4" t="str">
            <v>-</v>
          </cell>
          <cell r="DY4">
            <v>0</v>
          </cell>
          <cell r="DZ4" t="str">
            <v>-</v>
          </cell>
          <cell r="EA4">
            <v>0</v>
          </cell>
          <cell r="EB4" t="str">
            <v>-</v>
          </cell>
          <cell r="EC4">
            <v>0</v>
          </cell>
          <cell r="ED4" t="str">
            <v>-</v>
          </cell>
          <cell r="EE4">
            <v>0</v>
          </cell>
          <cell r="EF4" t="str">
            <v>-</v>
          </cell>
          <cell r="EG4">
            <v>0</v>
          </cell>
        </row>
        <row r="5">
          <cell r="C5">
            <v>700000020</v>
          </cell>
          <cell r="D5" t="str">
            <v>SECTOR BELLEZA IRENE</v>
          </cell>
          <cell r="E5">
            <v>2026</v>
          </cell>
          <cell r="F5">
            <v>202601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  <cell r="V5" t="str">
            <v>-</v>
          </cell>
          <cell r="W5" t="str">
            <v>-</v>
          </cell>
          <cell r="X5" t="str">
            <v>-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 t="str">
            <v>-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 t="str">
            <v>-</v>
          </cell>
          <cell r="BB5" t="str">
            <v>-</v>
          </cell>
          <cell r="BC5" t="str">
            <v>-</v>
          </cell>
          <cell r="BD5" t="str">
            <v>-</v>
          </cell>
          <cell r="BE5" t="str">
            <v>-</v>
          </cell>
          <cell r="BF5" t="str">
            <v>-</v>
          </cell>
          <cell r="BG5" t="str">
            <v>-</v>
          </cell>
          <cell r="BH5" t="str">
            <v>-</v>
          </cell>
          <cell r="BI5" t="str">
            <v>-</v>
          </cell>
          <cell r="BJ5" t="str">
            <v>-</v>
          </cell>
          <cell r="BK5" t="str">
            <v>-</v>
          </cell>
          <cell r="BL5" t="str">
            <v>-</v>
          </cell>
          <cell r="BM5" t="str">
            <v>-</v>
          </cell>
          <cell r="BN5" t="str">
            <v>-</v>
          </cell>
          <cell r="BO5" t="str">
            <v>-</v>
          </cell>
          <cell r="BP5" t="str">
            <v>-</v>
          </cell>
          <cell r="BQ5" t="str">
            <v>-</v>
          </cell>
          <cell r="BR5" t="str">
            <v>-</v>
          </cell>
          <cell r="BS5" t="str">
            <v>-</v>
          </cell>
          <cell r="BT5" t="str">
            <v>-</v>
          </cell>
          <cell r="BU5" t="str">
            <v>-</v>
          </cell>
          <cell r="BV5" t="str">
            <v>-</v>
          </cell>
          <cell r="BW5" t="str">
            <v>-</v>
          </cell>
          <cell r="BX5" t="str">
            <v>-</v>
          </cell>
          <cell r="BY5" t="str">
            <v>-</v>
          </cell>
          <cell r="BZ5" t="str">
            <v>-</v>
          </cell>
          <cell r="CA5" t="str">
            <v>-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 t="str">
            <v>-</v>
          </cell>
          <cell r="CN5" t="str">
            <v>-</v>
          </cell>
          <cell r="CO5" t="str">
            <v>-</v>
          </cell>
          <cell r="CP5" t="str">
            <v>-</v>
          </cell>
          <cell r="CQ5" t="str">
            <v>-</v>
          </cell>
          <cell r="CR5" t="str">
            <v>-</v>
          </cell>
          <cell r="CS5" t="str">
            <v>-</v>
          </cell>
          <cell r="CT5" t="str">
            <v>-</v>
          </cell>
          <cell r="CU5" t="str">
            <v>-</v>
          </cell>
          <cell r="CV5" t="str">
            <v>-</v>
          </cell>
          <cell r="CW5" t="str">
            <v>-</v>
          </cell>
          <cell r="CX5" t="str">
            <v>-</v>
          </cell>
          <cell r="CY5" t="str">
            <v>-</v>
          </cell>
          <cell r="CZ5" t="str">
            <v>-</v>
          </cell>
          <cell r="DA5" t="str">
            <v>-</v>
          </cell>
          <cell r="DB5" t="str">
            <v>-</v>
          </cell>
          <cell r="DC5" t="str">
            <v>-</v>
          </cell>
          <cell r="DD5" t="str">
            <v>-</v>
          </cell>
          <cell r="DE5" t="str">
            <v>-</v>
          </cell>
          <cell r="DF5" t="str">
            <v>-</v>
          </cell>
          <cell r="DG5" t="str">
            <v>-</v>
          </cell>
          <cell r="DH5" t="str">
            <v>-</v>
          </cell>
          <cell r="DI5" t="str">
            <v>-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 t="str">
            <v>-</v>
          </cell>
          <cell r="DX5" t="str">
            <v>-</v>
          </cell>
          <cell r="DY5" t="str">
            <v>-</v>
          </cell>
          <cell r="DZ5" t="str">
            <v>-</v>
          </cell>
          <cell r="EA5" t="str">
            <v>-</v>
          </cell>
          <cell r="EB5" t="str">
            <v>-</v>
          </cell>
          <cell r="EC5" t="str">
            <v>-</v>
          </cell>
          <cell r="ED5" t="str">
            <v>-</v>
          </cell>
          <cell r="EE5" t="str">
            <v>-</v>
          </cell>
          <cell r="EF5" t="str">
            <v>-</v>
          </cell>
          <cell r="EG5" t="str">
            <v>-</v>
          </cell>
        </row>
        <row r="6">
          <cell r="C6">
            <v>700000021</v>
          </cell>
          <cell r="D6" t="str">
            <v>SECTOR COLORES  KAREN</v>
          </cell>
          <cell r="E6">
            <v>2026</v>
          </cell>
          <cell r="F6">
            <v>202601</v>
          </cell>
          <cell r="G6">
            <v>1863</v>
          </cell>
          <cell r="H6">
            <v>1886</v>
          </cell>
          <cell r="I6">
            <v>672</v>
          </cell>
          <cell r="J6" t="str">
            <v>-</v>
          </cell>
          <cell r="K6">
            <v>-37</v>
          </cell>
          <cell r="L6">
            <v>0</v>
          </cell>
          <cell r="M6">
            <v>924</v>
          </cell>
          <cell r="N6">
            <v>1068</v>
          </cell>
          <cell r="O6">
            <v>0</v>
          </cell>
          <cell r="P6" t="str">
            <v>-</v>
          </cell>
          <cell r="Q6">
            <v>14</v>
          </cell>
          <cell r="R6" t="str">
            <v>-</v>
          </cell>
          <cell r="S6">
            <v>43</v>
          </cell>
          <cell r="T6" t="str">
            <v>-</v>
          </cell>
          <cell r="U6">
            <v>902</v>
          </cell>
          <cell r="V6" t="str">
            <v>-</v>
          </cell>
          <cell r="W6">
            <v>8</v>
          </cell>
          <cell r="X6" t="str">
            <v>-</v>
          </cell>
          <cell r="Y6" t="str">
            <v>-</v>
          </cell>
          <cell r="Z6" t="str">
            <v>-</v>
          </cell>
          <cell r="AA6">
            <v>774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458</v>
          </cell>
          <cell r="AH6" t="str">
            <v>-</v>
          </cell>
          <cell r="AI6" t="str">
            <v>-</v>
          </cell>
          <cell r="AJ6" t="str">
            <v>-</v>
          </cell>
          <cell r="AK6">
            <v>150</v>
          </cell>
          <cell r="AL6" t="str">
            <v>-</v>
          </cell>
          <cell r="AM6">
            <v>49.597423510466989</v>
          </cell>
          <cell r="AN6">
            <v>56.2</v>
          </cell>
          <cell r="AO6">
            <v>308</v>
          </cell>
          <cell r="AP6" t="str">
            <v>-</v>
          </cell>
          <cell r="AQ6">
            <v>322</v>
          </cell>
          <cell r="AR6" t="str">
            <v>-</v>
          </cell>
          <cell r="AS6">
            <v>0</v>
          </cell>
          <cell r="AT6" t="str">
            <v>-</v>
          </cell>
          <cell r="AU6">
            <v>130</v>
          </cell>
          <cell r="AV6" t="str">
            <v>-</v>
          </cell>
          <cell r="AW6">
            <v>14</v>
          </cell>
          <cell r="AX6" t="str">
            <v>-</v>
          </cell>
          <cell r="AY6" t="str">
            <v>-</v>
          </cell>
          <cell r="AZ6" t="str">
            <v>-</v>
          </cell>
          <cell r="BA6">
            <v>810</v>
          </cell>
          <cell r="BB6">
            <v>929</v>
          </cell>
          <cell r="BC6">
            <v>43.478260869565219</v>
          </cell>
          <cell r="BD6">
            <v>48.9</v>
          </cell>
          <cell r="BE6" t="str">
            <v>-</v>
          </cell>
          <cell r="BF6" t="str">
            <v>-</v>
          </cell>
          <cell r="BG6">
            <v>497590.99</v>
          </cell>
          <cell r="BH6">
            <v>462775</v>
          </cell>
          <cell r="BI6">
            <v>459774077.24000001</v>
          </cell>
          <cell r="BJ6">
            <v>494243913</v>
          </cell>
          <cell r="BK6">
            <v>452183348</v>
          </cell>
          <cell r="BL6" t="str">
            <v>-</v>
          </cell>
          <cell r="BM6">
            <v>7590729.2400000002</v>
          </cell>
          <cell r="BN6" t="str">
            <v>-</v>
          </cell>
          <cell r="BO6">
            <v>373795482.24000001</v>
          </cell>
          <cell r="BP6" t="str">
            <v>-</v>
          </cell>
          <cell r="BQ6">
            <v>7590729.2400000002</v>
          </cell>
          <cell r="BR6" t="str">
            <v>-</v>
          </cell>
          <cell r="BS6">
            <v>879</v>
          </cell>
          <cell r="BT6" t="str">
            <v>-</v>
          </cell>
          <cell r="BU6">
            <v>366204753</v>
          </cell>
          <cell r="BV6" t="str">
            <v>-</v>
          </cell>
          <cell r="BW6">
            <v>513</v>
          </cell>
          <cell r="BX6" t="str">
            <v>-</v>
          </cell>
          <cell r="BY6">
            <v>598</v>
          </cell>
          <cell r="BZ6" t="str">
            <v>-</v>
          </cell>
          <cell r="CA6">
            <v>74017111</v>
          </cell>
          <cell r="CB6" t="str">
            <v>-</v>
          </cell>
          <cell r="CC6">
            <v>768</v>
          </cell>
          <cell r="CD6" t="str">
            <v>-</v>
          </cell>
          <cell r="CE6">
            <v>528</v>
          </cell>
          <cell r="CF6" t="str">
            <v>-</v>
          </cell>
          <cell r="CG6">
            <v>0</v>
          </cell>
          <cell r="CH6" t="str">
            <v>-</v>
          </cell>
          <cell r="CI6">
            <v>156</v>
          </cell>
          <cell r="CJ6" t="str">
            <v>-</v>
          </cell>
          <cell r="CK6">
            <v>15</v>
          </cell>
          <cell r="CL6" t="str">
            <v>-</v>
          </cell>
          <cell r="CM6">
            <v>11174420</v>
          </cell>
          <cell r="CN6" t="str">
            <v>-</v>
          </cell>
          <cell r="CO6">
            <v>85191531</v>
          </cell>
          <cell r="CP6" t="str">
            <v>-</v>
          </cell>
          <cell r="CQ6">
            <v>0</v>
          </cell>
          <cell r="CR6" t="str">
            <v>-</v>
          </cell>
          <cell r="CS6">
            <v>-35</v>
          </cell>
          <cell r="CT6" t="str">
            <v>-</v>
          </cell>
          <cell r="CU6">
            <v>528</v>
          </cell>
          <cell r="CV6">
            <v>437</v>
          </cell>
          <cell r="CW6">
            <v>243</v>
          </cell>
          <cell r="CX6">
            <v>239</v>
          </cell>
          <cell r="CY6">
            <v>168</v>
          </cell>
          <cell r="CZ6">
            <v>145</v>
          </cell>
          <cell r="DA6">
            <v>98</v>
          </cell>
          <cell r="DB6">
            <v>93</v>
          </cell>
          <cell r="DC6">
            <v>49</v>
          </cell>
          <cell r="DD6">
            <v>42</v>
          </cell>
          <cell r="DE6">
            <v>56</v>
          </cell>
          <cell r="DF6">
            <v>59</v>
          </cell>
          <cell r="DG6">
            <v>203</v>
          </cell>
          <cell r="DH6">
            <v>194</v>
          </cell>
          <cell r="DI6">
            <v>17</v>
          </cell>
          <cell r="DJ6" t="str">
            <v>-</v>
          </cell>
          <cell r="DK6">
            <v>480</v>
          </cell>
          <cell r="DL6" t="str">
            <v>-</v>
          </cell>
          <cell r="DM6">
            <v>711</v>
          </cell>
          <cell r="DN6" t="str">
            <v>-</v>
          </cell>
          <cell r="DO6">
            <v>502</v>
          </cell>
          <cell r="DP6" t="str">
            <v>-</v>
          </cell>
          <cell r="DQ6">
            <v>0</v>
          </cell>
          <cell r="DR6" t="str">
            <v>-</v>
          </cell>
          <cell r="DS6">
            <v>155</v>
          </cell>
          <cell r="DT6" t="str">
            <v>-</v>
          </cell>
          <cell r="DU6">
            <v>15</v>
          </cell>
          <cell r="DV6" t="str">
            <v>-</v>
          </cell>
          <cell r="DW6">
            <v>0</v>
          </cell>
          <cell r="DX6" t="str">
            <v>-</v>
          </cell>
          <cell r="DY6">
            <v>32</v>
          </cell>
          <cell r="DZ6">
            <v>45</v>
          </cell>
          <cell r="EA6">
            <v>9</v>
          </cell>
          <cell r="EB6" t="str">
            <v>-</v>
          </cell>
          <cell r="EC6">
            <v>27.27272727272727</v>
          </cell>
          <cell r="ED6" t="str">
            <v>-</v>
          </cell>
          <cell r="EE6">
            <v>15</v>
          </cell>
          <cell r="EF6" t="str">
            <v>-</v>
          </cell>
          <cell r="EG6">
            <v>82</v>
          </cell>
        </row>
        <row r="7">
          <cell r="C7">
            <v>700000022</v>
          </cell>
          <cell r="D7" t="str">
            <v>SECTOR BRILLO KELLY</v>
          </cell>
          <cell r="E7">
            <v>2026</v>
          </cell>
          <cell r="F7">
            <v>202601</v>
          </cell>
          <cell r="G7">
            <v>1559</v>
          </cell>
          <cell r="H7">
            <v>1700</v>
          </cell>
          <cell r="I7">
            <v>536</v>
          </cell>
          <cell r="J7" t="str">
            <v>-</v>
          </cell>
          <cell r="K7">
            <v>1</v>
          </cell>
          <cell r="L7">
            <v>0</v>
          </cell>
          <cell r="M7">
            <v>814</v>
          </cell>
          <cell r="N7">
            <v>876</v>
          </cell>
          <cell r="O7">
            <v>0</v>
          </cell>
          <cell r="P7" t="str">
            <v>-</v>
          </cell>
          <cell r="Q7">
            <v>11</v>
          </cell>
          <cell r="R7" t="str">
            <v>-</v>
          </cell>
          <cell r="S7">
            <v>36</v>
          </cell>
          <cell r="T7" t="str">
            <v>-</v>
          </cell>
          <cell r="U7">
            <v>795</v>
          </cell>
          <cell r="V7" t="str">
            <v>-</v>
          </cell>
          <cell r="W7">
            <v>8</v>
          </cell>
          <cell r="X7" t="str">
            <v>-</v>
          </cell>
          <cell r="Y7" t="str">
            <v>-</v>
          </cell>
          <cell r="Z7" t="str">
            <v>-</v>
          </cell>
          <cell r="AA7">
            <v>690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438</v>
          </cell>
          <cell r="AH7" t="str">
            <v>-</v>
          </cell>
          <cell r="AI7" t="str">
            <v>-</v>
          </cell>
          <cell r="AJ7" t="str">
            <v>-</v>
          </cell>
          <cell r="AK7">
            <v>124</v>
          </cell>
          <cell r="AL7" t="str">
            <v>-</v>
          </cell>
          <cell r="AM7">
            <v>52.212957023733168</v>
          </cell>
          <cell r="AN7">
            <v>56.2</v>
          </cell>
          <cell r="AO7">
            <v>314</v>
          </cell>
          <cell r="AP7" t="str">
            <v>-</v>
          </cell>
          <cell r="AQ7">
            <v>284</v>
          </cell>
          <cell r="AR7" t="str">
            <v>-</v>
          </cell>
          <cell r="AS7">
            <v>0</v>
          </cell>
          <cell r="AT7" t="str">
            <v>-</v>
          </cell>
          <cell r="AU7">
            <v>76</v>
          </cell>
          <cell r="AV7" t="str">
            <v>-</v>
          </cell>
          <cell r="AW7">
            <v>16</v>
          </cell>
          <cell r="AX7" t="str">
            <v>-</v>
          </cell>
          <cell r="AY7" t="str">
            <v>-</v>
          </cell>
          <cell r="AZ7" t="str">
            <v>-</v>
          </cell>
          <cell r="BA7">
            <v>701</v>
          </cell>
          <cell r="BB7">
            <v>774</v>
          </cell>
          <cell r="BC7">
            <v>44.964720974983962</v>
          </cell>
          <cell r="BD7">
            <v>49.6</v>
          </cell>
          <cell r="BE7" t="str">
            <v>-</v>
          </cell>
          <cell r="BF7" t="str">
            <v>-</v>
          </cell>
          <cell r="BG7">
            <v>512340.92</v>
          </cell>
          <cell r="BH7">
            <v>467879</v>
          </cell>
          <cell r="BI7">
            <v>417045506.75999999</v>
          </cell>
          <cell r="BJ7">
            <v>409861763</v>
          </cell>
          <cell r="BK7">
            <v>406776014</v>
          </cell>
          <cell r="BL7" t="str">
            <v>-</v>
          </cell>
          <cell r="BM7">
            <v>10269492.760000002</v>
          </cell>
          <cell r="BN7" t="str">
            <v>-</v>
          </cell>
          <cell r="BO7">
            <v>348522701.75999999</v>
          </cell>
          <cell r="BP7" t="str">
            <v>-</v>
          </cell>
          <cell r="BQ7">
            <v>10269492.760000002</v>
          </cell>
          <cell r="BR7" t="str">
            <v>-</v>
          </cell>
          <cell r="BS7">
            <v>774</v>
          </cell>
          <cell r="BT7" t="str">
            <v>-</v>
          </cell>
          <cell r="BU7">
            <v>338253209</v>
          </cell>
          <cell r="BV7" t="str">
            <v>-</v>
          </cell>
          <cell r="BW7">
            <v>453</v>
          </cell>
          <cell r="BX7" t="str">
            <v>-</v>
          </cell>
          <cell r="BY7">
            <v>424</v>
          </cell>
          <cell r="BZ7" t="str">
            <v>-</v>
          </cell>
          <cell r="CA7">
            <v>57985650</v>
          </cell>
          <cell r="CB7" t="str">
            <v>-</v>
          </cell>
          <cell r="CC7">
            <v>730</v>
          </cell>
          <cell r="CD7" t="str">
            <v>-</v>
          </cell>
          <cell r="CE7">
            <v>433</v>
          </cell>
          <cell r="CF7" t="str">
            <v>-</v>
          </cell>
          <cell r="CG7">
            <v>0</v>
          </cell>
          <cell r="CH7" t="str">
            <v>-</v>
          </cell>
          <cell r="CI7">
            <v>96</v>
          </cell>
          <cell r="CJ7" t="str">
            <v>-</v>
          </cell>
          <cell r="CK7">
            <v>17</v>
          </cell>
          <cell r="CL7" t="str">
            <v>-</v>
          </cell>
          <cell r="CM7">
            <v>10537155</v>
          </cell>
          <cell r="CN7" t="str">
            <v>-</v>
          </cell>
          <cell r="CO7">
            <v>68522805</v>
          </cell>
          <cell r="CP7" t="str">
            <v>-</v>
          </cell>
          <cell r="CQ7">
            <v>0</v>
          </cell>
          <cell r="CR7" t="str">
            <v>-</v>
          </cell>
          <cell r="CS7">
            <v>-25</v>
          </cell>
          <cell r="CT7" t="str">
            <v>-</v>
          </cell>
          <cell r="CU7">
            <v>389</v>
          </cell>
          <cell r="CV7">
            <v>337</v>
          </cell>
          <cell r="CW7">
            <v>224</v>
          </cell>
          <cell r="CX7">
            <v>208</v>
          </cell>
          <cell r="CY7">
            <v>132</v>
          </cell>
          <cell r="CZ7">
            <v>128</v>
          </cell>
          <cell r="DA7">
            <v>52</v>
          </cell>
          <cell r="DB7">
            <v>73</v>
          </cell>
          <cell r="DC7">
            <v>45</v>
          </cell>
          <cell r="DD7">
            <v>54</v>
          </cell>
          <cell r="DE7">
            <v>44</v>
          </cell>
          <cell r="DF7">
            <v>43</v>
          </cell>
          <cell r="DG7">
            <v>141</v>
          </cell>
          <cell r="DH7">
            <v>170</v>
          </cell>
          <cell r="DI7">
            <v>15</v>
          </cell>
          <cell r="DJ7" t="str">
            <v>-</v>
          </cell>
          <cell r="DK7">
            <v>341</v>
          </cell>
          <cell r="DL7" t="str">
            <v>-</v>
          </cell>
          <cell r="DM7">
            <v>682</v>
          </cell>
          <cell r="DN7" t="str">
            <v>-</v>
          </cell>
          <cell r="DO7">
            <v>425</v>
          </cell>
          <cell r="DP7" t="str">
            <v>-</v>
          </cell>
          <cell r="DQ7">
            <v>0</v>
          </cell>
          <cell r="DR7" t="str">
            <v>-</v>
          </cell>
          <cell r="DS7">
            <v>94</v>
          </cell>
          <cell r="DT7" t="str">
            <v>-</v>
          </cell>
          <cell r="DU7">
            <v>17</v>
          </cell>
          <cell r="DV7" t="str">
            <v>-</v>
          </cell>
          <cell r="DW7">
            <v>0</v>
          </cell>
          <cell r="DX7" t="str">
            <v>-</v>
          </cell>
          <cell r="DY7">
            <v>19</v>
          </cell>
          <cell r="DZ7">
            <v>36</v>
          </cell>
          <cell r="EA7">
            <v>5</v>
          </cell>
          <cell r="EB7" t="str">
            <v>-</v>
          </cell>
          <cell r="EC7">
            <v>18.518518518518519</v>
          </cell>
          <cell r="ED7" t="str">
            <v>-</v>
          </cell>
          <cell r="EE7">
            <v>4</v>
          </cell>
          <cell r="EF7" t="str">
            <v>-</v>
          </cell>
          <cell r="EG7">
            <v>94</v>
          </cell>
        </row>
        <row r="8">
          <cell r="C8">
            <v>700000023</v>
          </cell>
          <cell r="D8" t="str">
            <v>SECTOR POESIA YULIETH</v>
          </cell>
          <cell r="E8">
            <v>2026</v>
          </cell>
          <cell r="F8">
            <v>202601</v>
          </cell>
          <cell r="G8">
            <v>2090</v>
          </cell>
          <cell r="H8">
            <v>2101</v>
          </cell>
          <cell r="I8">
            <v>788</v>
          </cell>
          <cell r="J8" t="str">
            <v>-</v>
          </cell>
          <cell r="K8">
            <v>-37</v>
          </cell>
          <cell r="L8">
            <v>0</v>
          </cell>
          <cell r="M8">
            <v>1095</v>
          </cell>
          <cell r="N8">
            <v>1190</v>
          </cell>
          <cell r="O8">
            <v>0</v>
          </cell>
          <cell r="P8" t="str">
            <v>-</v>
          </cell>
          <cell r="Q8">
            <v>10</v>
          </cell>
          <cell r="R8" t="str">
            <v>-</v>
          </cell>
          <cell r="S8">
            <v>50</v>
          </cell>
          <cell r="T8" t="str">
            <v>-</v>
          </cell>
          <cell r="U8">
            <v>1065</v>
          </cell>
          <cell r="V8" t="str">
            <v>-</v>
          </cell>
          <cell r="W8">
            <v>20</v>
          </cell>
          <cell r="X8" t="str">
            <v>-</v>
          </cell>
          <cell r="Y8" t="str">
            <v>-</v>
          </cell>
          <cell r="Z8" t="str">
            <v>-</v>
          </cell>
          <cell r="AA8">
            <v>884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524</v>
          </cell>
          <cell r="AH8" t="str">
            <v>-</v>
          </cell>
          <cell r="AI8" t="str">
            <v>-</v>
          </cell>
          <cell r="AJ8" t="str">
            <v>-</v>
          </cell>
          <cell r="AK8">
            <v>210</v>
          </cell>
          <cell r="AL8" t="str">
            <v>-</v>
          </cell>
          <cell r="AM8">
            <v>52.39234449760766</v>
          </cell>
          <cell r="AN8">
            <v>55.9</v>
          </cell>
          <cell r="AO8">
            <v>314</v>
          </cell>
          <cell r="AP8" t="str">
            <v>-</v>
          </cell>
          <cell r="AQ8">
            <v>393</v>
          </cell>
          <cell r="AR8" t="str">
            <v>-</v>
          </cell>
          <cell r="AS8">
            <v>0</v>
          </cell>
          <cell r="AT8" t="str">
            <v>-</v>
          </cell>
          <cell r="AU8">
            <v>149</v>
          </cell>
          <cell r="AV8" t="str">
            <v>-</v>
          </cell>
          <cell r="AW8">
            <v>28</v>
          </cell>
          <cell r="AX8" t="str">
            <v>-</v>
          </cell>
          <cell r="AY8" t="str">
            <v>-</v>
          </cell>
          <cell r="AZ8" t="str">
            <v>-</v>
          </cell>
          <cell r="BA8">
            <v>955</v>
          </cell>
          <cell r="BB8">
            <v>1030</v>
          </cell>
          <cell r="BC8">
            <v>45.693779904306218</v>
          </cell>
          <cell r="BD8">
            <v>48.4</v>
          </cell>
          <cell r="BE8" t="str">
            <v>-</v>
          </cell>
          <cell r="BF8" t="str">
            <v>-</v>
          </cell>
          <cell r="BG8">
            <v>593845.65</v>
          </cell>
          <cell r="BH8">
            <v>498625</v>
          </cell>
          <cell r="BI8">
            <v>650260987.12</v>
          </cell>
          <cell r="BJ8">
            <v>593363647</v>
          </cell>
          <cell r="BK8">
            <v>634808137</v>
          </cell>
          <cell r="BL8" t="str">
            <v>-</v>
          </cell>
          <cell r="BM8">
            <v>15452850.120000001</v>
          </cell>
          <cell r="BN8" t="str">
            <v>-</v>
          </cell>
          <cell r="BO8">
            <v>505500825.12</v>
          </cell>
          <cell r="BP8" t="str">
            <v>-</v>
          </cell>
          <cell r="BQ8">
            <v>15452850.120000001</v>
          </cell>
          <cell r="BR8" t="str">
            <v>-</v>
          </cell>
          <cell r="BS8">
            <v>1044</v>
          </cell>
          <cell r="BT8" t="str">
            <v>-</v>
          </cell>
          <cell r="BU8">
            <v>490047975</v>
          </cell>
          <cell r="BV8" t="str">
            <v>-</v>
          </cell>
          <cell r="BW8">
            <v>620</v>
          </cell>
          <cell r="BX8" t="str">
            <v>-</v>
          </cell>
          <cell r="BY8">
            <v>753</v>
          </cell>
          <cell r="BZ8" t="str">
            <v>-</v>
          </cell>
          <cell r="CA8">
            <v>127805291</v>
          </cell>
          <cell r="CB8" t="str">
            <v>-</v>
          </cell>
          <cell r="CC8">
            <v>810</v>
          </cell>
          <cell r="CD8" t="str">
            <v>-</v>
          </cell>
          <cell r="CE8">
            <v>613</v>
          </cell>
          <cell r="CF8" t="str">
            <v>-</v>
          </cell>
          <cell r="CG8">
            <v>0</v>
          </cell>
          <cell r="CH8" t="str">
            <v>-</v>
          </cell>
          <cell r="CI8">
            <v>179</v>
          </cell>
          <cell r="CJ8" t="str">
            <v>-</v>
          </cell>
          <cell r="CK8">
            <v>29</v>
          </cell>
          <cell r="CL8" t="str">
            <v>-</v>
          </cell>
          <cell r="CM8">
            <v>16954871</v>
          </cell>
          <cell r="CN8" t="str">
            <v>-</v>
          </cell>
          <cell r="CO8">
            <v>144760162</v>
          </cell>
          <cell r="CP8" t="str">
            <v>-</v>
          </cell>
          <cell r="CQ8">
            <v>0</v>
          </cell>
          <cell r="CR8" t="str">
            <v>-</v>
          </cell>
          <cell r="CS8">
            <v>-34</v>
          </cell>
          <cell r="CT8" t="str">
            <v>-</v>
          </cell>
          <cell r="CU8">
            <v>537</v>
          </cell>
          <cell r="CV8">
            <v>455</v>
          </cell>
          <cell r="CW8">
            <v>302</v>
          </cell>
          <cell r="CX8">
            <v>301</v>
          </cell>
          <cell r="CY8">
            <v>156</v>
          </cell>
          <cell r="CZ8">
            <v>166</v>
          </cell>
          <cell r="DA8">
            <v>122</v>
          </cell>
          <cell r="DB8">
            <v>118</v>
          </cell>
          <cell r="DC8">
            <v>81</v>
          </cell>
          <cell r="DD8">
            <v>70</v>
          </cell>
          <cell r="DE8">
            <v>92</v>
          </cell>
          <cell r="DF8">
            <v>84</v>
          </cell>
          <cell r="DG8">
            <v>295</v>
          </cell>
          <cell r="DH8">
            <v>272</v>
          </cell>
          <cell r="DI8">
            <v>51</v>
          </cell>
          <cell r="DJ8" t="str">
            <v>-</v>
          </cell>
          <cell r="DK8">
            <v>576</v>
          </cell>
          <cell r="DL8" t="str">
            <v>-</v>
          </cell>
          <cell r="DM8">
            <v>725</v>
          </cell>
          <cell r="DN8" t="str">
            <v>-</v>
          </cell>
          <cell r="DO8">
            <v>583</v>
          </cell>
          <cell r="DP8" t="str">
            <v>-</v>
          </cell>
          <cell r="DQ8">
            <v>0</v>
          </cell>
          <cell r="DR8" t="str">
            <v>-</v>
          </cell>
          <cell r="DS8">
            <v>177</v>
          </cell>
          <cell r="DT8" t="str">
            <v>-</v>
          </cell>
          <cell r="DU8">
            <v>28</v>
          </cell>
          <cell r="DV8" t="str">
            <v>-</v>
          </cell>
          <cell r="DW8">
            <v>0</v>
          </cell>
          <cell r="DX8" t="str">
            <v>-</v>
          </cell>
          <cell r="DY8">
            <v>63</v>
          </cell>
          <cell r="DZ8">
            <v>58</v>
          </cell>
          <cell r="EA8">
            <v>18</v>
          </cell>
          <cell r="EB8" t="str">
            <v>-</v>
          </cell>
          <cell r="EC8">
            <v>23.376623376623375</v>
          </cell>
          <cell r="ED8" t="str">
            <v>-</v>
          </cell>
          <cell r="EE8">
            <v>12</v>
          </cell>
          <cell r="EF8" t="str">
            <v>-</v>
          </cell>
          <cell r="EG8">
            <v>78</v>
          </cell>
        </row>
        <row r="9">
          <cell r="C9">
            <v>700000032</v>
          </cell>
          <cell r="D9" t="str">
            <v>Sector Colaborador</v>
          </cell>
          <cell r="E9">
            <v>2026</v>
          </cell>
          <cell r="F9">
            <v>202601</v>
          </cell>
          <cell r="G9">
            <v>5</v>
          </cell>
          <cell r="H9" t="str">
            <v>-</v>
          </cell>
          <cell r="I9">
            <v>2</v>
          </cell>
          <cell r="J9" t="str">
            <v>-</v>
          </cell>
          <cell r="K9">
            <v>1</v>
          </cell>
          <cell r="L9" t="str">
            <v>-</v>
          </cell>
          <cell r="M9">
            <v>2</v>
          </cell>
          <cell r="N9" t="str">
            <v>-</v>
          </cell>
          <cell r="O9">
            <v>0</v>
          </cell>
          <cell r="P9" t="str">
            <v>-</v>
          </cell>
          <cell r="Q9">
            <v>0</v>
          </cell>
          <cell r="R9" t="str">
            <v>-</v>
          </cell>
          <cell r="S9">
            <v>0</v>
          </cell>
          <cell r="T9" t="str">
            <v>-</v>
          </cell>
          <cell r="U9">
            <v>2</v>
          </cell>
          <cell r="V9" t="str">
            <v>-</v>
      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</cell>
          <cell r="AA9">
            <v>0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2</v>
          </cell>
          <cell r="AH9" t="str">
            <v>-</v>
          </cell>
          <cell r="AI9" t="str">
            <v>-</v>
          </cell>
          <cell r="AJ9" t="str">
            <v>-</v>
          </cell>
          <cell r="AK9">
            <v>2</v>
          </cell>
          <cell r="AL9" t="str">
            <v>-</v>
          </cell>
          <cell r="AM9">
            <v>40</v>
          </cell>
          <cell r="AN9" t="str">
            <v>-</v>
          </cell>
          <cell r="AO9">
            <v>0</v>
          </cell>
          <cell r="AP9" t="str">
            <v>-</v>
          </cell>
          <cell r="AQ9">
            <v>0</v>
          </cell>
          <cell r="AR9" t="str">
            <v>-</v>
          </cell>
          <cell r="AS9">
            <v>0</v>
          </cell>
          <cell r="AT9" t="str">
            <v>-</v>
          </cell>
          <cell r="AU9">
            <v>0</v>
          </cell>
          <cell r="AV9" t="str">
            <v>-</v>
          </cell>
          <cell r="AW9">
            <v>0</v>
          </cell>
          <cell r="AX9" t="str">
            <v>-</v>
          </cell>
          <cell r="AY9" t="str">
            <v>-</v>
          </cell>
          <cell r="AZ9" t="str">
            <v>-</v>
          </cell>
          <cell r="BA9">
            <v>1</v>
          </cell>
          <cell r="BB9" t="str">
            <v>-</v>
          </cell>
          <cell r="BC9">
            <v>20</v>
          </cell>
          <cell r="BD9" t="str">
            <v>-</v>
          </cell>
          <cell r="BE9" t="str">
            <v>-</v>
          </cell>
          <cell r="BF9" t="str">
            <v>-</v>
          </cell>
          <cell r="BG9">
            <v>550385</v>
          </cell>
          <cell r="BH9" t="str">
            <v>-</v>
          </cell>
          <cell r="BI9">
            <v>1100770</v>
          </cell>
          <cell r="BJ9" t="str">
            <v>-</v>
          </cell>
          <cell r="BK9">
            <v>1100770</v>
          </cell>
          <cell r="BL9" t="str">
            <v>-</v>
          </cell>
          <cell r="BM9">
            <v>0</v>
          </cell>
          <cell r="BN9" t="str">
            <v>-</v>
          </cell>
          <cell r="BO9">
            <v>620980</v>
          </cell>
          <cell r="BP9" t="str">
            <v>-</v>
          </cell>
          <cell r="BQ9">
            <v>0</v>
          </cell>
          <cell r="BR9" t="str">
            <v>-</v>
          </cell>
          <cell r="BS9">
            <v>2</v>
          </cell>
          <cell r="BT9" t="str">
            <v>-</v>
          </cell>
          <cell r="BU9">
            <v>620980</v>
          </cell>
          <cell r="BV9" t="str">
            <v>-</v>
          </cell>
          <cell r="BW9">
            <v>2</v>
          </cell>
          <cell r="BX9" t="str">
            <v>-</v>
          </cell>
          <cell r="BY9">
            <v>4</v>
          </cell>
          <cell r="BZ9" t="str">
            <v>-</v>
          </cell>
          <cell r="CA9">
            <v>224280</v>
          </cell>
          <cell r="CB9" t="str">
            <v>-</v>
          </cell>
          <cell r="CC9">
            <v>0</v>
          </cell>
          <cell r="CD9" t="str">
            <v>-</v>
          </cell>
          <cell r="CE9">
            <v>2</v>
          </cell>
          <cell r="CF9" t="str">
            <v>-</v>
          </cell>
          <cell r="CG9">
            <v>0</v>
          </cell>
          <cell r="CH9" t="str">
            <v>-</v>
          </cell>
          <cell r="CI9">
            <v>0</v>
          </cell>
          <cell r="CJ9" t="str">
            <v>-</v>
          </cell>
          <cell r="CK9">
            <v>0</v>
          </cell>
          <cell r="CL9" t="str">
            <v>-</v>
          </cell>
          <cell r="CM9">
            <v>255510</v>
          </cell>
          <cell r="CN9" t="str">
            <v>-</v>
          </cell>
          <cell r="CO9">
            <v>479790</v>
          </cell>
          <cell r="CP9" t="str">
            <v>-</v>
          </cell>
          <cell r="CQ9">
            <v>0</v>
          </cell>
          <cell r="CR9" t="str">
            <v>-</v>
          </cell>
          <cell r="CS9">
            <v>1</v>
          </cell>
          <cell r="CT9" t="str">
            <v>-</v>
          </cell>
          <cell r="CU9">
            <v>2</v>
          </cell>
          <cell r="CV9" t="str">
            <v>-</v>
          </cell>
          <cell r="CW9">
            <v>0</v>
          </cell>
          <cell r="CX9" t="str">
            <v>-</v>
          </cell>
          <cell r="CY9">
            <v>1</v>
          </cell>
          <cell r="CZ9" t="str">
            <v>-</v>
          </cell>
          <cell r="DA9">
            <v>0</v>
          </cell>
          <cell r="DB9" t="str">
            <v>-</v>
          </cell>
          <cell r="DC9">
            <v>1</v>
          </cell>
          <cell r="DD9" t="str">
            <v>-</v>
          </cell>
          <cell r="DE9">
            <v>0</v>
          </cell>
          <cell r="DF9" t="str">
            <v>-</v>
          </cell>
          <cell r="DG9">
            <v>1</v>
          </cell>
          <cell r="DH9" t="str">
            <v>-</v>
          </cell>
          <cell r="DI9">
            <v>1</v>
          </cell>
          <cell r="DJ9" t="str">
            <v>-</v>
          </cell>
          <cell r="DK9">
            <v>3</v>
          </cell>
          <cell r="DL9" t="str">
            <v>-</v>
          </cell>
          <cell r="DM9">
            <v>0</v>
          </cell>
          <cell r="DN9" t="str">
            <v>-</v>
          </cell>
          <cell r="DO9">
            <v>2</v>
          </cell>
          <cell r="DP9" t="str">
            <v>-</v>
          </cell>
          <cell r="DQ9">
            <v>0</v>
          </cell>
          <cell r="DR9" t="str">
            <v>-</v>
          </cell>
          <cell r="DS9">
            <v>0</v>
          </cell>
          <cell r="DT9" t="str">
            <v>-</v>
          </cell>
          <cell r="DU9">
            <v>0</v>
          </cell>
          <cell r="DV9" t="str">
            <v>-</v>
          </cell>
          <cell r="DW9">
            <v>0</v>
          </cell>
          <cell r="DX9" t="str">
            <v>-</v>
          </cell>
          <cell r="DY9">
            <v>1</v>
          </cell>
          <cell r="DZ9" t="str">
            <v>-</v>
          </cell>
          <cell r="EA9">
            <v>0</v>
          </cell>
          <cell r="EB9" t="str">
            <v>-</v>
          </cell>
          <cell r="EC9">
            <v>0</v>
          </cell>
          <cell r="ED9" t="str">
            <v>-</v>
          </cell>
          <cell r="EE9">
            <v>0</v>
          </cell>
          <cell r="EF9" t="str">
            <v>-</v>
          </cell>
          <cell r="EG9">
            <v>0</v>
          </cell>
        </row>
        <row r="10">
          <cell r="C10">
            <v>700000052</v>
          </cell>
          <cell r="D10" t="str">
            <v xml:space="preserve">SECTOR CIPRÉS ERIKA </v>
          </cell>
          <cell r="E10">
            <v>2026</v>
          </cell>
          <cell r="F10">
            <v>202601</v>
          </cell>
          <cell r="G10">
            <v>1786</v>
          </cell>
          <cell r="H10">
            <v>1714</v>
          </cell>
          <cell r="I10">
            <v>739</v>
          </cell>
          <cell r="J10" t="str">
            <v>-</v>
          </cell>
          <cell r="K10">
            <v>-78</v>
          </cell>
          <cell r="L10">
            <v>0</v>
          </cell>
          <cell r="M10">
            <v>653</v>
          </cell>
          <cell r="N10">
            <v>1013</v>
          </cell>
          <cell r="O10">
            <v>0</v>
          </cell>
          <cell r="P10" t="str">
            <v>-</v>
          </cell>
          <cell r="Q10">
            <v>11</v>
          </cell>
          <cell r="R10" t="str">
            <v>-</v>
          </cell>
          <cell r="S10">
            <v>38</v>
          </cell>
          <cell r="T10" t="str">
            <v>-</v>
          </cell>
          <cell r="U10">
            <v>629</v>
          </cell>
          <cell r="V10" t="str">
            <v>-</v>
          </cell>
          <cell r="W10">
            <v>14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572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267</v>
          </cell>
          <cell r="AH10" t="str">
            <v>-</v>
          </cell>
          <cell r="AI10" t="str">
            <v>-</v>
          </cell>
          <cell r="AJ10" t="str">
            <v>-</v>
          </cell>
          <cell r="AK10">
            <v>81</v>
          </cell>
          <cell r="AL10" t="str">
            <v>-</v>
          </cell>
          <cell r="AM10">
            <v>36.562150055991047</v>
          </cell>
          <cell r="AN10">
            <v>59.1</v>
          </cell>
          <cell r="AO10">
            <v>186</v>
          </cell>
          <cell r="AP10" t="str">
            <v>-</v>
          </cell>
          <cell r="AQ10">
            <v>241</v>
          </cell>
          <cell r="AR10" t="str">
            <v>-</v>
          </cell>
          <cell r="AS10">
            <v>0</v>
          </cell>
          <cell r="AT10" t="str">
            <v>-</v>
          </cell>
          <cell r="AU10">
            <v>123</v>
          </cell>
          <cell r="AV10" t="str">
            <v>-</v>
          </cell>
          <cell r="AW10">
            <v>22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577</v>
          </cell>
          <cell r="BB10">
            <v>883</v>
          </cell>
          <cell r="BC10">
            <v>32.306830907054874</v>
          </cell>
          <cell r="BD10">
            <v>51.5</v>
          </cell>
          <cell r="BE10" t="str">
            <v>-</v>
          </cell>
          <cell r="BF10" t="str">
            <v>-</v>
          </cell>
          <cell r="BG10">
            <v>585697.06999999995</v>
          </cell>
          <cell r="BH10">
            <v>526846</v>
          </cell>
          <cell r="BI10">
            <v>382460188.56</v>
          </cell>
          <cell r="BJ10">
            <v>533694786</v>
          </cell>
          <cell r="BK10">
            <v>373730048</v>
          </cell>
          <cell r="BL10" t="str">
            <v>-</v>
          </cell>
          <cell r="BM10">
            <v>9189075.5599999987</v>
          </cell>
          <cell r="BN10" t="str">
            <v>-</v>
          </cell>
          <cell r="BO10">
            <v>301570554.56</v>
          </cell>
          <cell r="BP10" t="str">
            <v>-</v>
          </cell>
          <cell r="BQ10">
            <v>9189075.5599999987</v>
          </cell>
          <cell r="BR10" t="str">
            <v>-</v>
          </cell>
          <cell r="BS10">
            <v>634</v>
          </cell>
          <cell r="BT10" t="str">
            <v>-</v>
          </cell>
          <cell r="BU10">
            <v>292381479</v>
          </cell>
          <cell r="BV10" t="str">
            <v>-</v>
          </cell>
          <cell r="BW10">
            <v>390</v>
          </cell>
          <cell r="BX10" t="str">
            <v>-</v>
          </cell>
          <cell r="BY10">
            <v>533</v>
          </cell>
          <cell r="BZ10" t="str">
            <v>-</v>
          </cell>
          <cell r="CA10">
            <v>73610589</v>
          </cell>
          <cell r="CB10" t="str">
            <v>-</v>
          </cell>
          <cell r="CC10">
            <v>733</v>
          </cell>
          <cell r="CD10" t="str">
            <v>-</v>
          </cell>
          <cell r="CE10">
            <v>573</v>
          </cell>
          <cell r="CF10" t="str">
            <v>-</v>
          </cell>
          <cell r="CG10">
            <v>0</v>
          </cell>
          <cell r="CH10" t="str">
            <v>-</v>
          </cell>
          <cell r="CI10">
            <v>167</v>
          </cell>
          <cell r="CJ10" t="str">
            <v>-</v>
          </cell>
          <cell r="CK10">
            <v>25</v>
          </cell>
          <cell r="CL10" t="str">
            <v>-</v>
          </cell>
          <cell r="CM10">
            <v>7015765</v>
          </cell>
          <cell r="CN10" t="str">
            <v>-</v>
          </cell>
          <cell r="CO10">
            <v>80626354</v>
          </cell>
          <cell r="CP10" t="str">
            <v>-</v>
          </cell>
          <cell r="CQ10">
            <v>0</v>
          </cell>
          <cell r="CR10" t="str">
            <v>-</v>
          </cell>
          <cell r="CS10">
            <v>-26</v>
          </cell>
          <cell r="CT10" t="str">
            <v>-</v>
          </cell>
          <cell r="CU10">
            <v>638</v>
          </cell>
          <cell r="CV10">
            <v>434</v>
          </cell>
          <cell r="CW10">
            <v>319</v>
          </cell>
          <cell r="CX10">
            <v>260</v>
          </cell>
          <cell r="CY10">
            <v>175</v>
          </cell>
          <cell r="CZ10">
            <v>137</v>
          </cell>
          <cell r="DA10">
            <v>127</v>
          </cell>
          <cell r="DB10">
            <v>94</v>
          </cell>
          <cell r="DC10">
            <v>61</v>
          </cell>
          <cell r="DD10">
            <v>54</v>
          </cell>
          <cell r="DE10">
            <v>57</v>
          </cell>
          <cell r="DF10">
            <v>53</v>
          </cell>
          <cell r="DG10">
            <v>245</v>
          </cell>
          <cell r="DH10">
            <v>201</v>
          </cell>
          <cell r="DI10">
            <v>23</v>
          </cell>
          <cell r="DJ10" t="str">
            <v>-</v>
          </cell>
          <cell r="DK10">
            <v>392</v>
          </cell>
          <cell r="DL10" t="str">
            <v>-</v>
          </cell>
          <cell r="DM10">
            <v>655</v>
          </cell>
          <cell r="DN10" t="str">
            <v>-</v>
          </cell>
          <cell r="DO10">
            <v>549</v>
          </cell>
          <cell r="DP10" t="str">
            <v>-</v>
          </cell>
          <cell r="DQ10">
            <v>0</v>
          </cell>
          <cell r="DR10" t="str">
            <v>-</v>
          </cell>
          <cell r="DS10">
            <v>165</v>
          </cell>
          <cell r="DT10" t="str">
            <v>-</v>
          </cell>
          <cell r="DU10">
            <v>25</v>
          </cell>
          <cell r="DV10" t="str">
            <v>-</v>
          </cell>
          <cell r="DW10">
            <v>0</v>
          </cell>
          <cell r="DX10" t="str">
            <v>-</v>
          </cell>
          <cell r="DY10">
            <v>32</v>
          </cell>
          <cell r="DZ10">
            <v>42</v>
          </cell>
          <cell r="EA10">
            <v>7</v>
          </cell>
          <cell r="EB10" t="str">
            <v>-</v>
          </cell>
          <cell r="EC10">
            <v>14.000000000000002</v>
          </cell>
          <cell r="ED10" t="str">
            <v>-</v>
          </cell>
          <cell r="EE10">
            <v>9</v>
          </cell>
          <cell r="EF10" t="str">
            <v>-</v>
          </cell>
          <cell r="EG10">
            <v>44</v>
          </cell>
        </row>
        <row r="11">
          <cell r="C11">
            <v>700000056</v>
          </cell>
          <cell r="D11" t="str">
            <v>SECTOR GLACIAR DIANA</v>
          </cell>
          <cell r="E11">
            <v>2026</v>
          </cell>
          <cell r="F11">
            <v>202601</v>
          </cell>
          <cell r="G11">
            <v>0</v>
          </cell>
          <cell r="H11" t="str">
            <v>-</v>
          </cell>
          <cell r="I11">
            <v>0</v>
          </cell>
          <cell r="J11" t="str">
            <v>-</v>
          </cell>
          <cell r="K11">
            <v>0</v>
          </cell>
          <cell r="L11" t="str">
            <v>-</v>
          </cell>
          <cell r="M11">
            <v>0</v>
          </cell>
          <cell r="N11" t="str">
            <v>-</v>
          </cell>
          <cell r="O11">
            <v>0</v>
          </cell>
          <cell r="P11" t="str">
            <v>-</v>
          </cell>
          <cell r="Q11">
            <v>0</v>
          </cell>
          <cell r="R11" t="str">
            <v>-</v>
          </cell>
          <cell r="S11">
            <v>0</v>
          </cell>
          <cell r="T11" t="str">
            <v>-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0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0</v>
          </cell>
          <cell r="AH11" t="str">
            <v>-</v>
          </cell>
          <cell r="AI11" t="str">
            <v>-</v>
          </cell>
          <cell r="AJ11" t="str">
            <v>-</v>
          </cell>
          <cell r="AK11">
            <v>0</v>
          </cell>
          <cell r="AL11" t="str">
            <v>-</v>
          </cell>
          <cell r="AM11">
            <v>0</v>
          </cell>
          <cell r="AN11" t="str">
            <v>-</v>
          </cell>
          <cell r="AO11">
            <v>0</v>
          </cell>
          <cell r="AP11" t="str">
            <v>-</v>
          </cell>
          <cell r="AQ11">
            <v>0</v>
          </cell>
          <cell r="AR11" t="str">
            <v>-</v>
          </cell>
          <cell r="AS11">
            <v>0</v>
          </cell>
          <cell r="AT11" t="str">
            <v>-</v>
          </cell>
          <cell r="AU11">
            <v>0</v>
          </cell>
          <cell r="AV11" t="str">
            <v>-</v>
          </cell>
          <cell r="AW11">
            <v>0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0</v>
          </cell>
          <cell r="BB11" t="str">
            <v>-</v>
          </cell>
          <cell r="BC11">
            <v>0</v>
          </cell>
          <cell r="BD11" t="str">
            <v>-</v>
          </cell>
          <cell r="BE11" t="str">
            <v>-</v>
          </cell>
          <cell r="BF11" t="str">
            <v>-</v>
          </cell>
          <cell r="BG11">
            <v>0</v>
          </cell>
          <cell r="BH11" t="str">
            <v>-</v>
          </cell>
          <cell r="BI11">
            <v>0</v>
          </cell>
          <cell r="BJ11" t="str">
            <v>-</v>
          </cell>
          <cell r="BK11">
            <v>0</v>
          </cell>
          <cell r="BL11" t="str">
            <v>-</v>
          </cell>
          <cell r="BM11">
            <v>0</v>
          </cell>
          <cell r="BN11" t="str">
            <v>-</v>
          </cell>
          <cell r="BO11">
            <v>0</v>
          </cell>
          <cell r="BP11" t="str">
            <v>-</v>
          </cell>
          <cell r="BQ11">
            <v>0</v>
          </cell>
          <cell r="BR11" t="str">
            <v>-</v>
          </cell>
          <cell r="BS11">
            <v>0</v>
          </cell>
          <cell r="BT11" t="str">
            <v>-</v>
          </cell>
          <cell r="BU11">
            <v>0</v>
          </cell>
          <cell r="BV11" t="str">
            <v>-</v>
          </cell>
          <cell r="BW11">
            <v>0</v>
          </cell>
          <cell r="BX11" t="str">
            <v>-</v>
          </cell>
          <cell r="BY11">
            <v>0</v>
          </cell>
          <cell r="BZ11" t="str">
            <v>-</v>
          </cell>
          <cell r="CA11">
            <v>0</v>
          </cell>
          <cell r="CB11" t="str">
            <v>-</v>
          </cell>
          <cell r="CC11">
            <v>0</v>
          </cell>
          <cell r="CD11" t="str">
            <v>-</v>
          </cell>
          <cell r="CE11">
            <v>0</v>
          </cell>
          <cell r="CF11" t="str">
            <v>-</v>
          </cell>
          <cell r="CG11">
            <v>0</v>
          </cell>
          <cell r="CH11" t="str">
            <v>-</v>
          </cell>
          <cell r="CI11">
            <v>0</v>
          </cell>
          <cell r="CJ11" t="str">
            <v>-</v>
          </cell>
          <cell r="CK11">
            <v>0</v>
          </cell>
          <cell r="CL11" t="str">
            <v>-</v>
          </cell>
          <cell r="CM11">
            <v>0</v>
          </cell>
          <cell r="CN11" t="str">
            <v>-</v>
          </cell>
          <cell r="CO11">
            <v>0</v>
          </cell>
          <cell r="CP11" t="str">
            <v>-</v>
          </cell>
          <cell r="CQ11">
            <v>0</v>
          </cell>
          <cell r="CR11" t="str">
            <v>-</v>
          </cell>
          <cell r="CS11">
            <v>0</v>
          </cell>
          <cell r="CT11" t="str">
            <v>-</v>
          </cell>
          <cell r="CU11">
            <v>0</v>
          </cell>
          <cell r="CV11" t="str">
            <v>-</v>
          </cell>
          <cell r="CW11">
            <v>0</v>
          </cell>
          <cell r="CX11" t="str">
            <v>-</v>
          </cell>
          <cell r="CY11">
            <v>0</v>
          </cell>
          <cell r="CZ11" t="str">
            <v>-</v>
          </cell>
          <cell r="DA11">
            <v>0</v>
          </cell>
          <cell r="DB11" t="str">
            <v>-</v>
          </cell>
          <cell r="DC11">
            <v>0</v>
          </cell>
          <cell r="DD11" t="str">
            <v>-</v>
          </cell>
          <cell r="DE11">
            <v>0</v>
          </cell>
          <cell r="DF11" t="str">
            <v>-</v>
          </cell>
          <cell r="DG11">
            <v>0</v>
          </cell>
          <cell r="DH11" t="str">
            <v>-</v>
          </cell>
          <cell r="DI11">
            <v>0</v>
          </cell>
          <cell r="DJ11" t="str">
            <v>-</v>
          </cell>
          <cell r="DK11">
            <v>0</v>
          </cell>
          <cell r="DL11" t="str">
            <v>-</v>
          </cell>
          <cell r="DM11">
            <v>0</v>
          </cell>
          <cell r="DN11" t="str">
            <v>-</v>
          </cell>
          <cell r="DO11">
            <v>0</v>
          </cell>
          <cell r="DP11" t="str">
            <v>-</v>
          </cell>
          <cell r="DQ11">
            <v>0</v>
          </cell>
          <cell r="DR11" t="str">
            <v>-</v>
          </cell>
          <cell r="DS11">
            <v>0</v>
          </cell>
          <cell r="DT11" t="str">
            <v>-</v>
          </cell>
          <cell r="DU11">
            <v>0</v>
          </cell>
          <cell r="DV11" t="str">
            <v>-</v>
          </cell>
          <cell r="DW11">
            <v>0</v>
          </cell>
          <cell r="DX11" t="str">
            <v>-</v>
          </cell>
          <cell r="DY11">
            <v>0</v>
          </cell>
          <cell r="DZ11" t="str">
            <v>-</v>
          </cell>
          <cell r="EA11">
            <v>0</v>
          </cell>
          <cell r="EB11" t="str">
            <v>-</v>
          </cell>
          <cell r="EC11">
            <v>0</v>
          </cell>
          <cell r="ED11" t="str">
            <v>-</v>
          </cell>
          <cell r="EE11">
            <v>0</v>
          </cell>
          <cell r="EF11" t="str">
            <v>-</v>
          </cell>
          <cell r="EG11">
            <v>0</v>
          </cell>
        </row>
        <row r="12">
          <cell r="C12">
            <v>700000057</v>
          </cell>
          <cell r="D12" t="str">
            <v>SECTOR AGUA LUZ</v>
          </cell>
          <cell r="E12">
            <v>2026</v>
          </cell>
          <cell r="F12">
            <v>202601</v>
          </cell>
          <cell r="G12">
            <v>2022</v>
          </cell>
          <cell r="H12">
            <v>2095</v>
          </cell>
          <cell r="I12">
            <v>973</v>
          </cell>
          <cell r="J12" t="str">
            <v>-</v>
          </cell>
          <cell r="K12">
            <v>29</v>
          </cell>
          <cell r="L12">
            <v>0</v>
          </cell>
          <cell r="M12">
            <v>1244</v>
          </cell>
          <cell r="N12">
            <v>1231</v>
          </cell>
          <cell r="O12">
            <v>0</v>
          </cell>
          <cell r="P12" t="str">
            <v>-</v>
          </cell>
          <cell r="Q12">
            <v>3</v>
          </cell>
          <cell r="R12" t="str">
            <v>-</v>
          </cell>
          <cell r="S12">
            <v>18</v>
          </cell>
          <cell r="T12" t="str">
            <v>-</v>
          </cell>
          <cell r="U12">
            <v>1231</v>
          </cell>
          <cell r="V12" t="str">
            <v>-</v>
          </cell>
          <cell r="W12">
            <v>10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1018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490</v>
          </cell>
          <cell r="AH12" t="str">
            <v>-</v>
          </cell>
          <cell r="AI12" t="str">
            <v>-</v>
          </cell>
          <cell r="AJ12" t="str">
            <v>-</v>
          </cell>
          <cell r="AK12">
            <v>226</v>
          </cell>
          <cell r="AL12" t="str">
            <v>-</v>
          </cell>
          <cell r="AM12">
            <v>61.523244312561822</v>
          </cell>
          <cell r="AN12">
            <v>61.9</v>
          </cell>
          <cell r="AO12">
            <v>264</v>
          </cell>
          <cell r="AP12" t="str">
            <v>-</v>
          </cell>
          <cell r="AQ12">
            <v>459</v>
          </cell>
          <cell r="AR12" t="str">
            <v>-</v>
          </cell>
          <cell r="AS12">
            <v>0</v>
          </cell>
          <cell r="AT12" t="str">
            <v>-</v>
          </cell>
          <cell r="AU12">
            <v>254</v>
          </cell>
          <cell r="AV12" t="str">
            <v>-</v>
          </cell>
          <cell r="AW12">
            <v>41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1093</v>
          </cell>
          <cell r="BB12">
            <v>1107</v>
          </cell>
          <cell r="BC12">
            <v>54.055390702274977</v>
          </cell>
          <cell r="BD12">
            <v>55.7</v>
          </cell>
          <cell r="BE12" t="str">
            <v>-</v>
          </cell>
          <cell r="BF12" t="str">
            <v>-</v>
          </cell>
          <cell r="BG12">
            <v>656328.67000000004</v>
          </cell>
          <cell r="BH12">
            <v>609599</v>
          </cell>
          <cell r="BI12">
            <v>816472867.90999997</v>
          </cell>
          <cell r="BJ12">
            <v>750416113</v>
          </cell>
          <cell r="BK12">
            <v>812428462</v>
          </cell>
          <cell r="BL12" t="str">
            <v>-</v>
          </cell>
          <cell r="BM12">
            <v>4044405.91</v>
          </cell>
          <cell r="BN12" t="str">
            <v>-</v>
          </cell>
          <cell r="BO12">
            <v>636903206.90999997</v>
          </cell>
          <cell r="BP12" t="str">
            <v>-</v>
          </cell>
          <cell r="BQ12">
            <v>4044405.91</v>
          </cell>
          <cell r="BR12" t="str">
            <v>-</v>
          </cell>
          <cell r="BS12">
            <v>1164</v>
          </cell>
          <cell r="BT12" t="str">
            <v>-</v>
          </cell>
          <cell r="BU12">
            <v>632858801</v>
          </cell>
          <cell r="BV12" t="str">
            <v>-</v>
          </cell>
          <cell r="BW12">
            <v>823</v>
          </cell>
          <cell r="BX12" t="str">
            <v>-</v>
          </cell>
          <cell r="BY12">
            <v>540</v>
          </cell>
          <cell r="BZ12" t="str">
            <v>-</v>
          </cell>
          <cell r="CA12">
            <v>163112296</v>
          </cell>
          <cell r="CB12" t="str">
            <v>-</v>
          </cell>
          <cell r="CC12">
            <v>639</v>
          </cell>
          <cell r="CD12" t="str">
            <v>-</v>
          </cell>
          <cell r="CE12">
            <v>674</v>
          </cell>
          <cell r="CF12" t="str">
            <v>-</v>
          </cell>
          <cell r="CG12">
            <v>0</v>
          </cell>
          <cell r="CH12" t="str">
            <v>-</v>
          </cell>
          <cell r="CI12">
            <v>285</v>
          </cell>
          <cell r="CJ12" t="str">
            <v>-</v>
          </cell>
          <cell r="CK12">
            <v>41</v>
          </cell>
          <cell r="CL12" t="str">
            <v>-</v>
          </cell>
          <cell r="CM12">
            <v>16457365</v>
          </cell>
          <cell r="CN12" t="str">
            <v>-</v>
          </cell>
          <cell r="CO12">
            <v>179569661</v>
          </cell>
          <cell r="CP12" t="str">
            <v>-</v>
          </cell>
          <cell r="CQ12">
            <v>0</v>
          </cell>
          <cell r="CR12" t="str">
            <v>-</v>
          </cell>
          <cell r="CS12">
            <v>15</v>
          </cell>
          <cell r="CT12" t="str">
            <v>-</v>
          </cell>
          <cell r="CU12">
            <v>375</v>
          </cell>
          <cell r="CV12">
            <v>363</v>
          </cell>
          <cell r="CW12">
            <v>271</v>
          </cell>
          <cell r="CX12">
            <v>262</v>
          </cell>
          <cell r="CY12">
            <v>132</v>
          </cell>
          <cell r="CZ12">
            <v>135</v>
          </cell>
          <cell r="DA12">
            <v>70</v>
          </cell>
          <cell r="DB12">
            <v>79</v>
          </cell>
          <cell r="DC12">
            <v>45</v>
          </cell>
          <cell r="DD12">
            <v>56</v>
          </cell>
          <cell r="DE12">
            <v>42</v>
          </cell>
          <cell r="DF12">
            <v>48</v>
          </cell>
          <cell r="DG12">
            <v>157</v>
          </cell>
          <cell r="DH12">
            <v>183</v>
          </cell>
          <cell r="DI12">
            <v>35</v>
          </cell>
          <cell r="DJ12" t="str">
            <v>-</v>
          </cell>
          <cell r="DK12">
            <v>464</v>
          </cell>
          <cell r="DL12" t="str">
            <v>-</v>
          </cell>
          <cell r="DM12">
            <v>585</v>
          </cell>
          <cell r="DN12" t="str">
            <v>-</v>
          </cell>
          <cell r="DO12">
            <v>651</v>
          </cell>
          <cell r="DP12" t="str">
            <v>-</v>
          </cell>
          <cell r="DQ12">
            <v>0</v>
          </cell>
          <cell r="DR12" t="str">
            <v>-</v>
          </cell>
          <cell r="DS12">
            <v>281</v>
          </cell>
          <cell r="DT12" t="str">
            <v>-</v>
          </cell>
          <cell r="DU12">
            <v>41</v>
          </cell>
          <cell r="DV12" t="str">
            <v>-</v>
          </cell>
          <cell r="DW12">
            <v>0</v>
          </cell>
          <cell r="DX12" t="str">
            <v>-</v>
          </cell>
          <cell r="DY12">
            <v>57</v>
          </cell>
          <cell r="DZ12">
            <v>52</v>
          </cell>
          <cell r="EA12">
            <v>19</v>
          </cell>
          <cell r="EB12" t="str">
            <v>-</v>
          </cell>
          <cell r="EC12">
            <v>31.666666666666664</v>
          </cell>
          <cell r="ED12" t="str">
            <v>-</v>
          </cell>
          <cell r="EE12">
            <v>22</v>
          </cell>
          <cell r="EF12" t="str">
            <v>-</v>
          </cell>
          <cell r="EG12">
            <v>94</v>
          </cell>
        </row>
        <row r="13">
          <cell r="C13">
            <v>700000058</v>
          </cell>
          <cell r="D13" t="str">
            <v>SECTOR AMAZONAS CAROLINA</v>
          </cell>
          <cell r="E13">
            <v>2026</v>
          </cell>
          <cell r="F13">
            <v>202601</v>
          </cell>
          <cell r="G13">
            <v>2118</v>
          </cell>
          <cell r="H13">
            <v>2041</v>
          </cell>
          <cell r="I13">
            <v>845</v>
          </cell>
          <cell r="J13" t="str">
            <v>-</v>
          </cell>
          <cell r="K13">
            <v>37</v>
          </cell>
          <cell r="L13">
            <v>0</v>
          </cell>
          <cell r="M13">
            <v>1255</v>
          </cell>
          <cell r="N13">
            <v>1247</v>
          </cell>
          <cell r="O13">
            <v>0</v>
          </cell>
          <cell r="P13" t="str">
            <v>-</v>
          </cell>
          <cell r="Q13">
            <v>5</v>
          </cell>
          <cell r="R13" t="str">
            <v>-</v>
          </cell>
          <cell r="S13">
            <v>23</v>
          </cell>
          <cell r="T13" t="str">
            <v>-</v>
          </cell>
          <cell r="U13">
            <v>1244</v>
          </cell>
          <cell r="V13" t="str">
            <v>-</v>
          </cell>
          <cell r="W13">
            <v>5</v>
          </cell>
          <cell r="X13" t="str">
            <v>-</v>
          </cell>
          <cell r="Y13" t="str">
            <v>-</v>
          </cell>
          <cell r="Z13" t="str">
            <v>-</v>
          </cell>
          <cell r="AA13">
            <v>990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610</v>
          </cell>
          <cell r="AH13" t="str">
            <v>-</v>
          </cell>
          <cell r="AI13" t="str">
            <v>-</v>
          </cell>
          <cell r="AJ13" t="str">
            <v>-</v>
          </cell>
          <cell r="AK13">
            <v>265</v>
          </cell>
          <cell r="AL13" t="str">
            <v>-</v>
          </cell>
          <cell r="AM13">
            <v>59.254013220018884</v>
          </cell>
          <cell r="AN13">
            <v>59.9</v>
          </cell>
          <cell r="AO13">
            <v>345</v>
          </cell>
          <cell r="AP13" t="str">
            <v>-</v>
          </cell>
          <cell r="AQ13">
            <v>433</v>
          </cell>
          <cell r="AR13" t="str">
            <v>-</v>
          </cell>
          <cell r="AS13">
            <v>0</v>
          </cell>
          <cell r="AT13" t="str">
            <v>-</v>
          </cell>
          <cell r="AU13">
            <v>189</v>
          </cell>
          <cell r="AV13" t="str">
            <v>-</v>
          </cell>
          <cell r="AW13">
            <v>23</v>
          </cell>
          <cell r="AX13" t="str">
            <v>-</v>
          </cell>
          <cell r="AY13" t="str">
            <v>-</v>
          </cell>
          <cell r="AZ13" t="str">
            <v>-</v>
          </cell>
          <cell r="BA13">
            <v>1087</v>
          </cell>
          <cell r="BB13">
            <v>1125</v>
          </cell>
          <cell r="BC13">
            <v>51.322001888574128</v>
          </cell>
          <cell r="BD13">
            <v>54</v>
          </cell>
          <cell r="BE13" t="str">
            <v>-</v>
          </cell>
          <cell r="BF13" t="str">
            <v>-</v>
          </cell>
          <cell r="BG13">
            <v>535238.44999999995</v>
          </cell>
          <cell r="BH13">
            <v>542010</v>
          </cell>
          <cell r="BI13">
            <v>671724256.63</v>
          </cell>
          <cell r="BJ13">
            <v>675886088</v>
          </cell>
          <cell r="BK13">
            <v>667041070</v>
          </cell>
          <cell r="BL13" t="str">
            <v>-</v>
          </cell>
          <cell r="BM13">
            <v>4683186.6300000008</v>
          </cell>
          <cell r="BN13" t="str">
            <v>-</v>
          </cell>
          <cell r="BO13">
            <v>545219416.63</v>
          </cell>
          <cell r="BP13" t="str">
            <v>-</v>
          </cell>
          <cell r="BQ13">
            <v>4683186.6300000008</v>
          </cell>
          <cell r="BR13" t="str">
            <v>-</v>
          </cell>
          <cell r="BS13">
            <v>1187</v>
          </cell>
          <cell r="BT13" t="str">
            <v>-</v>
          </cell>
          <cell r="BU13">
            <v>540536230</v>
          </cell>
          <cell r="BV13" t="str">
            <v>-</v>
          </cell>
          <cell r="BW13">
            <v>719</v>
          </cell>
          <cell r="BX13" t="str">
            <v>-</v>
          </cell>
          <cell r="BY13">
            <v>637</v>
          </cell>
          <cell r="BZ13" t="str">
            <v>-</v>
          </cell>
          <cell r="CA13">
            <v>113365535</v>
          </cell>
          <cell r="CB13" t="str">
            <v>-</v>
          </cell>
          <cell r="CC13">
            <v>753</v>
          </cell>
          <cell r="CD13" t="str">
            <v>-</v>
          </cell>
          <cell r="CE13">
            <v>628</v>
          </cell>
          <cell r="CF13" t="str">
            <v>-</v>
          </cell>
          <cell r="CG13">
            <v>0</v>
          </cell>
          <cell r="CH13" t="str">
            <v>-</v>
          </cell>
          <cell r="CI13">
            <v>216</v>
          </cell>
          <cell r="CJ13" t="str">
            <v>-</v>
          </cell>
          <cell r="CK13">
            <v>23</v>
          </cell>
          <cell r="CL13" t="str">
            <v>-</v>
          </cell>
          <cell r="CM13">
            <v>13139305</v>
          </cell>
          <cell r="CN13" t="str">
            <v>-</v>
          </cell>
          <cell r="CO13">
            <v>126504840</v>
          </cell>
          <cell r="CP13" t="str">
            <v>-</v>
          </cell>
          <cell r="CQ13">
            <v>0</v>
          </cell>
          <cell r="CR13" t="str">
            <v>-</v>
          </cell>
          <cell r="CS13">
            <v>13</v>
          </cell>
          <cell r="CT13" t="str">
            <v>-</v>
          </cell>
          <cell r="CU13">
            <v>433</v>
          </cell>
          <cell r="CV13">
            <v>395</v>
          </cell>
          <cell r="CW13">
            <v>294</v>
          </cell>
          <cell r="CX13">
            <v>276</v>
          </cell>
          <cell r="CY13">
            <v>136</v>
          </cell>
          <cell r="CZ13">
            <v>155</v>
          </cell>
          <cell r="DA13">
            <v>54</v>
          </cell>
          <cell r="DB13">
            <v>83</v>
          </cell>
          <cell r="DC13">
            <v>40</v>
          </cell>
          <cell r="DD13">
            <v>46</v>
          </cell>
          <cell r="DE13">
            <v>45</v>
          </cell>
          <cell r="DF13">
            <v>46</v>
          </cell>
          <cell r="DG13">
            <v>139</v>
          </cell>
          <cell r="DH13">
            <v>175</v>
          </cell>
          <cell r="DI13">
            <v>28</v>
          </cell>
          <cell r="DJ13" t="str">
            <v>-</v>
          </cell>
          <cell r="DK13">
            <v>555</v>
          </cell>
          <cell r="DL13" t="str">
            <v>-</v>
          </cell>
          <cell r="DM13">
            <v>718</v>
          </cell>
          <cell r="DN13" t="str">
            <v>-</v>
          </cell>
          <cell r="DO13">
            <v>608</v>
          </cell>
          <cell r="DP13" t="str">
            <v>-</v>
          </cell>
          <cell r="DQ13">
            <v>0</v>
          </cell>
          <cell r="DR13" t="str">
            <v>-</v>
          </cell>
          <cell r="DS13">
            <v>214</v>
          </cell>
          <cell r="DT13" t="str">
            <v>-</v>
          </cell>
          <cell r="DU13">
            <v>23</v>
          </cell>
          <cell r="DV13" t="str">
            <v>-</v>
          </cell>
          <cell r="DW13">
            <v>0</v>
          </cell>
          <cell r="DX13" t="str">
            <v>-</v>
          </cell>
          <cell r="DY13">
            <v>60</v>
          </cell>
          <cell r="DZ13">
            <v>50</v>
          </cell>
          <cell r="EA13">
            <v>20</v>
          </cell>
          <cell r="EB13" t="str">
            <v>-</v>
          </cell>
          <cell r="EC13">
            <v>28.571428571428569</v>
          </cell>
          <cell r="ED13" t="str">
            <v>-</v>
          </cell>
          <cell r="EE13">
            <v>32</v>
          </cell>
          <cell r="EF13" t="str">
            <v>-</v>
          </cell>
          <cell r="EG13">
            <v>109</v>
          </cell>
        </row>
        <row r="14">
          <cell r="C14">
            <v>700000059</v>
          </cell>
          <cell r="D14" t="str">
            <v>SECTOR MAR CAROLINA</v>
          </cell>
          <cell r="E14">
            <v>2026</v>
          </cell>
          <cell r="F14">
            <v>202601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 t="str">
            <v>-</v>
          </cell>
          <cell r="CN14" t="str">
            <v>-</v>
          </cell>
          <cell r="CO14" t="str">
            <v>-</v>
          </cell>
          <cell r="CP14" t="str">
            <v>-</v>
          </cell>
          <cell r="CQ14" t="str">
            <v>-</v>
          </cell>
          <cell r="CR14" t="str">
            <v>-</v>
          </cell>
          <cell r="CS14" t="str">
            <v>-</v>
          </cell>
          <cell r="CT14" t="str">
            <v>-</v>
          </cell>
          <cell r="CU14" t="str">
            <v>-</v>
          </cell>
          <cell r="CV14" t="str">
            <v>-</v>
          </cell>
          <cell r="CW14" t="str">
            <v>-</v>
          </cell>
          <cell r="CX14" t="str">
            <v>-</v>
          </cell>
          <cell r="CY14" t="str">
            <v>-</v>
          </cell>
          <cell r="CZ14" t="str">
            <v>-</v>
          </cell>
          <cell r="DA14" t="str">
            <v>-</v>
          </cell>
          <cell r="DB14" t="str">
            <v>-</v>
          </cell>
          <cell r="DC14" t="str">
            <v>-</v>
          </cell>
          <cell r="DD14" t="str">
            <v>-</v>
          </cell>
          <cell r="DE14" t="str">
            <v>-</v>
          </cell>
          <cell r="DF14" t="str">
            <v>-</v>
          </cell>
          <cell r="DG14" t="str">
            <v>-</v>
          </cell>
          <cell r="DH14" t="str">
            <v>-</v>
          </cell>
          <cell r="DI14" t="str">
            <v>-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  <cell r="DZ14" t="str">
            <v>-</v>
          </cell>
          <cell r="EA14" t="str">
            <v>-</v>
          </cell>
          <cell r="EB14" t="str">
            <v>-</v>
          </cell>
          <cell r="EC14" t="str">
            <v>-</v>
          </cell>
          <cell r="ED14" t="str">
            <v>-</v>
          </cell>
          <cell r="EE14" t="str">
            <v>-</v>
          </cell>
          <cell r="EF14" t="str">
            <v>-</v>
          </cell>
          <cell r="EG14" t="str">
            <v>-</v>
          </cell>
        </row>
        <row r="15">
          <cell r="C15">
            <v>700000062</v>
          </cell>
          <cell r="D15" t="str">
            <v>SECTOR ARROYO LILIANA</v>
          </cell>
          <cell r="E15">
            <v>2026</v>
          </cell>
          <cell r="F15">
            <v>202601</v>
          </cell>
          <cell r="G15">
            <v>1944</v>
          </cell>
          <cell r="H15">
            <v>2102</v>
          </cell>
          <cell r="I15">
            <v>902</v>
          </cell>
          <cell r="J15" t="str">
            <v>-</v>
          </cell>
          <cell r="K15">
            <v>2</v>
          </cell>
          <cell r="L15">
            <v>0</v>
          </cell>
          <cell r="M15">
            <v>1192</v>
          </cell>
          <cell r="N15">
            <v>1163</v>
          </cell>
          <cell r="O15">
            <v>0</v>
          </cell>
          <cell r="P15" t="str">
            <v>-</v>
          </cell>
          <cell r="Q15">
            <v>8</v>
          </cell>
          <cell r="R15" t="str">
            <v>-</v>
          </cell>
          <cell r="S15">
            <v>39</v>
          </cell>
          <cell r="T15" t="str">
            <v>-</v>
          </cell>
          <cell r="U15">
            <v>1170</v>
          </cell>
          <cell r="V15" t="str">
            <v>-</v>
          </cell>
          <cell r="W15">
            <v>14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1029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486</v>
          </cell>
          <cell r="AH15" t="str">
            <v>-</v>
          </cell>
          <cell r="AI15" t="str">
            <v>-</v>
          </cell>
          <cell r="AJ15" t="str">
            <v>-</v>
          </cell>
          <cell r="AK15">
            <v>163</v>
          </cell>
          <cell r="AL15" t="str">
            <v>-</v>
          </cell>
          <cell r="AM15">
            <v>61.31687242798354</v>
          </cell>
          <cell r="AN15">
            <v>59.9</v>
          </cell>
          <cell r="AO15">
            <v>323</v>
          </cell>
          <cell r="AP15" t="str">
            <v>-</v>
          </cell>
          <cell r="AQ15">
            <v>457</v>
          </cell>
          <cell r="AR15" t="str">
            <v>-</v>
          </cell>
          <cell r="AS15">
            <v>0</v>
          </cell>
          <cell r="AT15" t="str">
            <v>-</v>
          </cell>
          <cell r="AU15">
            <v>213</v>
          </cell>
          <cell r="AV15" t="str">
            <v>-</v>
          </cell>
          <cell r="AW15">
            <v>36</v>
          </cell>
          <cell r="AX15" t="str">
            <v>-</v>
          </cell>
          <cell r="AY15" t="str">
            <v>-</v>
          </cell>
          <cell r="AZ15" t="str">
            <v>-</v>
          </cell>
          <cell r="BA15">
            <v>1073</v>
          </cell>
          <cell r="BB15">
            <v>1048</v>
          </cell>
          <cell r="BC15">
            <v>55.195473251028801</v>
          </cell>
          <cell r="BD15">
            <v>53.9</v>
          </cell>
          <cell r="BE15" t="str">
            <v>-</v>
          </cell>
          <cell r="BF15" t="str">
            <v>-</v>
          </cell>
          <cell r="BG15">
            <v>658069.29</v>
          </cell>
          <cell r="BH15">
            <v>608686</v>
          </cell>
          <cell r="BI15">
            <v>784418598.19000006</v>
          </cell>
          <cell r="BJ15">
            <v>707902101</v>
          </cell>
          <cell r="BK15">
            <v>775774678</v>
          </cell>
          <cell r="BL15" t="str">
            <v>-</v>
          </cell>
          <cell r="BM15">
            <v>8643920.1899999995</v>
          </cell>
          <cell r="BN15" t="str">
            <v>-</v>
          </cell>
          <cell r="BO15">
            <v>635203852.19000006</v>
          </cell>
          <cell r="BP15" t="str">
            <v>-</v>
          </cell>
          <cell r="BQ15">
            <v>8643920.1899999995</v>
          </cell>
          <cell r="BR15" t="str">
            <v>-</v>
          </cell>
          <cell r="BS15">
            <v>1162</v>
          </cell>
          <cell r="BT15" t="str">
            <v>-</v>
          </cell>
          <cell r="BU15">
            <v>626559932</v>
          </cell>
          <cell r="BV15" t="str">
            <v>-</v>
          </cell>
          <cell r="BW15">
            <v>743</v>
          </cell>
          <cell r="BX15" t="str">
            <v>-</v>
          </cell>
          <cell r="BY15">
            <v>486</v>
          </cell>
          <cell r="BZ15" t="str">
            <v>-</v>
          </cell>
          <cell r="CA15">
            <v>132691086</v>
          </cell>
          <cell r="CB15" t="str">
            <v>-</v>
          </cell>
          <cell r="CC15">
            <v>697</v>
          </cell>
          <cell r="CD15" t="str">
            <v>-</v>
          </cell>
          <cell r="CE15">
            <v>644</v>
          </cell>
          <cell r="CF15" t="str">
            <v>-</v>
          </cell>
          <cell r="CG15">
            <v>0</v>
          </cell>
          <cell r="CH15" t="str">
            <v>-</v>
          </cell>
          <cell r="CI15">
            <v>245</v>
          </cell>
          <cell r="CJ15" t="str">
            <v>-</v>
          </cell>
          <cell r="CK15">
            <v>37</v>
          </cell>
          <cell r="CL15" t="str">
            <v>-</v>
          </cell>
          <cell r="CM15">
            <v>16523660</v>
          </cell>
          <cell r="CN15" t="str">
            <v>-</v>
          </cell>
          <cell r="CO15">
            <v>149214746</v>
          </cell>
          <cell r="CP15" t="str">
            <v>-</v>
          </cell>
          <cell r="CQ15">
            <v>0</v>
          </cell>
          <cell r="CR15" t="str">
            <v>-</v>
          </cell>
          <cell r="CS15">
            <v>-4</v>
          </cell>
          <cell r="CT15" t="str">
            <v>-</v>
          </cell>
          <cell r="CU15">
            <v>407</v>
          </cell>
          <cell r="CV15">
            <v>396</v>
          </cell>
          <cell r="CW15">
            <v>216</v>
          </cell>
          <cell r="CX15">
            <v>249</v>
          </cell>
          <cell r="CY15">
            <v>129</v>
          </cell>
          <cell r="CZ15">
            <v>133</v>
          </cell>
          <cell r="DA15">
            <v>66</v>
          </cell>
          <cell r="DB15">
            <v>73</v>
          </cell>
          <cell r="DC15">
            <v>53</v>
          </cell>
          <cell r="DD15">
            <v>56</v>
          </cell>
          <cell r="DE15">
            <v>46</v>
          </cell>
          <cell r="DF15">
            <v>43</v>
          </cell>
          <cell r="DG15">
            <v>165</v>
          </cell>
          <cell r="DH15">
            <v>172</v>
          </cell>
          <cell r="DI15">
            <v>27</v>
          </cell>
          <cell r="DJ15" t="str">
            <v>-</v>
          </cell>
          <cell r="DK15">
            <v>392</v>
          </cell>
          <cell r="DL15" t="str">
            <v>-</v>
          </cell>
          <cell r="DM15">
            <v>650</v>
          </cell>
          <cell r="DN15" t="str">
            <v>-</v>
          </cell>
          <cell r="DO15">
            <v>624</v>
          </cell>
          <cell r="DP15" t="str">
            <v>-</v>
          </cell>
          <cell r="DQ15">
            <v>0</v>
          </cell>
          <cell r="DR15" t="str">
            <v>-</v>
          </cell>
          <cell r="DS15">
            <v>242</v>
          </cell>
          <cell r="DT15" t="str">
            <v>-</v>
          </cell>
          <cell r="DU15">
            <v>36</v>
          </cell>
          <cell r="DV15" t="str">
            <v>-</v>
          </cell>
          <cell r="DW15">
            <v>0</v>
          </cell>
          <cell r="DX15" t="str">
            <v>-</v>
          </cell>
          <cell r="DY15">
            <v>42</v>
          </cell>
          <cell r="DZ15">
            <v>47</v>
          </cell>
          <cell r="EA15">
            <v>15</v>
          </cell>
          <cell r="EB15" t="str">
            <v>-</v>
          </cell>
          <cell r="EC15">
            <v>29.411764705882355</v>
          </cell>
          <cell r="ED15" t="str">
            <v>-</v>
          </cell>
          <cell r="EE15">
            <v>15</v>
          </cell>
          <cell r="EF15" t="str">
            <v>-</v>
          </cell>
          <cell r="EG15">
            <v>77</v>
          </cell>
        </row>
        <row r="16">
          <cell r="C16">
            <v>700000063</v>
          </cell>
          <cell r="D16" t="str">
            <v>SECTOR RÍO VERONIQUE</v>
          </cell>
          <cell r="E16">
            <v>2026</v>
          </cell>
          <cell r="F16">
            <v>202601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 t="str">
            <v>-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  <cell r="DZ16" t="str">
            <v>-</v>
          </cell>
          <cell r="EA16" t="str">
            <v>-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</row>
        <row r="17">
          <cell r="C17">
            <v>700000064</v>
          </cell>
          <cell r="D17" t="str">
            <v>SECTOR TORRENTE MAIRA</v>
          </cell>
          <cell r="E17">
            <v>2026</v>
          </cell>
          <cell r="F17">
            <v>202601</v>
          </cell>
          <cell r="G17">
            <v>1423</v>
          </cell>
          <cell r="H17">
            <v>1503</v>
          </cell>
          <cell r="I17">
            <v>626</v>
          </cell>
          <cell r="J17" t="str">
            <v>-</v>
          </cell>
          <cell r="K17">
            <v>13</v>
          </cell>
          <cell r="L17">
            <v>0</v>
          </cell>
          <cell r="M17">
            <v>849</v>
          </cell>
          <cell r="N17">
            <v>855</v>
          </cell>
          <cell r="O17">
            <v>0</v>
          </cell>
          <cell r="P17" t="str">
            <v>-</v>
          </cell>
          <cell r="Q17">
            <v>1</v>
          </cell>
          <cell r="R17" t="str">
            <v>-</v>
          </cell>
          <cell r="S17">
            <v>10</v>
          </cell>
          <cell r="T17" t="str">
            <v>-</v>
          </cell>
          <cell r="U17">
            <v>841</v>
          </cell>
          <cell r="V17" t="str">
            <v>-</v>
          </cell>
          <cell r="W17">
            <v>7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645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376</v>
          </cell>
          <cell r="AH17" t="str">
            <v>-</v>
          </cell>
          <cell r="AI17" t="str">
            <v>-</v>
          </cell>
          <cell r="AJ17" t="str">
            <v>-</v>
          </cell>
          <cell r="AK17">
            <v>204</v>
          </cell>
          <cell r="AL17" t="str">
            <v>-</v>
          </cell>
          <cell r="AM17">
            <v>59.662684469430779</v>
          </cell>
          <cell r="AN17">
            <v>60.5</v>
          </cell>
          <cell r="AO17">
            <v>172</v>
          </cell>
          <cell r="AP17" t="str">
            <v>-</v>
          </cell>
          <cell r="AQ17">
            <v>296</v>
          </cell>
          <cell r="AR17" t="str">
            <v>-</v>
          </cell>
          <cell r="AS17">
            <v>0</v>
          </cell>
          <cell r="AT17" t="str">
            <v>-</v>
          </cell>
          <cell r="AU17">
            <v>141</v>
          </cell>
          <cell r="AV17" t="str">
            <v>-</v>
          </cell>
          <cell r="AW17">
            <v>36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712</v>
          </cell>
          <cell r="BB17">
            <v>738</v>
          </cell>
          <cell r="BC17">
            <v>50.0351370344343</v>
          </cell>
          <cell r="BD17">
            <v>52.2</v>
          </cell>
          <cell r="BE17" t="str">
            <v>-</v>
          </cell>
          <cell r="BF17" t="str">
            <v>-</v>
          </cell>
          <cell r="BG17">
            <v>741035.31</v>
          </cell>
          <cell r="BH17">
            <v>673943</v>
          </cell>
          <cell r="BI17">
            <v>629138981.97000003</v>
          </cell>
          <cell r="BJ17">
            <v>576221409</v>
          </cell>
          <cell r="BK17">
            <v>621272532</v>
          </cell>
          <cell r="BL17" t="str">
            <v>-</v>
          </cell>
          <cell r="BM17">
            <v>7866449.9700000007</v>
          </cell>
          <cell r="BN17" t="str">
            <v>-</v>
          </cell>
          <cell r="BO17">
            <v>454768655.97000003</v>
          </cell>
          <cell r="BP17" t="str">
            <v>-</v>
          </cell>
          <cell r="BQ17">
            <v>7866449.9699999997</v>
          </cell>
          <cell r="BR17" t="str">
            <v>-</v>
          </cell>
          <cell r="BS17">
            <v>740</v>
          </cell>
          <cell r="BT17" t="str">
            <v>-</v>
          </cell>
          <cell r="BU17">
            <v>446902206</v>
          </cell>
          <cell r="BV17" t="str">
            <v>-</v>
          </cell>
          <cell r="BW17">
            <v>572</v>
          </cell>
          <cell r="BX17" t="str">
            <v>-</v>
          </cell>
          <cell r="BY17">
            <v>505</v>
          </cell>
          <cell r="BZ17" t="str">
            <v>-</v>
          </cell>
          <cell r="CA17">
            <v>162332271</v>
          </cell>
          <cell r="CB17" t="str">
            <v>-</v>
          </cell>
          <cell r="CC17">
            <v>416</v>
          </cell>
          <cell r="CD17" t="str">
            <v>-</v>
          </cell>
          <cell r="CE17">
            <v>449</v>
          </cell>
          <cell r="CF17" t="str">
            <v>-</v>
          </cell>
          <cell r="CG17">
            <v>0</v>
          </cell>
          <cell r="CH17" t="str">
            <v>-</v>
          </cell>
          <cell r="CI17">
            <v>161</v>
          </cell>
          <cell r="CJ17" t="str">
            <v>-</v>
          </cell>
          <cell r="CK17">
            <v>38</v>
          </cell>
          <cell r="CL17" t="str">
            <v>-</v>
          </cell>
          <cell r="CM17">
            <v>12038055</v>
          </cell>
          <cell r="CN17" t="str">
            <v>-</v>
          </cell>
          <cell r="CO17">
            <v>174370326</v>
          </cell>
          <cell r="CP17" t="str">
            <v>-</v>
          </cell>
          <cell r="CQ17">
            <v>0</v>
          </cell>
          <cell r="CR17" t="str">
            <v>-</v>
          </cell>
          <cell r="CS17">
            <v>15</v>
          </cell>
          <cell r="CT17" t="str">
            <v>-</v>
          </cell>
          <cell r="CU17">
            <v>266</v>
          </cell>
          <cell r="CV17">
            <v>247</v>
          </cell>
          <cell r="CW17">
            <v>182</v>
          </cell>
          <cell r="CX17">
            <v>178</v>
          </cell>
          <cell r="CY17">
            <v>126</v>
          </cell>
          <cell r="CZ17">
            <v>127</v>
          </cell>
          <cell r="DA17">
            <v>59</v>
          </cell>
          <cell r="DB17">
            <v>77</v>
          </cell>
          <cell r="DC17">
            <v>50</v>
          </cell>
          <cell r="DD17">
            <v>45</v>
          </cell>
          <cell r="DE17">
            <v>37</v>
          </cell>
          <cell r="DF17">
            <v>36</v>
          </cell>
          <cell r="DG17">
            <v>146</v>
          </cell>
          <cell r="DH17">
            <v>158</v>
          </cell>
          <cell r="DI17">
            <v>40</v>
          </cell>
          <cell r="DJ17" t="str">
            <v>-</v>
          </cell>
          <cell r="DK17">
            <v>419</v>
          </cell>
          <cell r="DL17" t="str">
            <v>-</v>
          </cell>
          <cell r="DM17">
            <v>378</v>
          </cell>
          <cell r="DN17" t="str">
            <v>-</v>
          </cell>
          <cell r="DO17">
            <v>430</v>
          </cell>
          <cell r="DP17" t="str">
            <v>-</v>
          </cell>
          <cell r="DQ17">
            <v>0</v>
          </cell>
          <cell r="DR17" t="str">
            <v>-</v>
          </cell>
          <cell r="DS17">
            <v>158</v>
          </cell>
          <cell r="DT17" t="str">
            <v>-</v>
          </cell>
          <cell r="DU17">
            <v>38</v>
          </cell>
          <cell r="DV17" t="str">
            <v>-</v>
          </cell>
          <cell r="DW17">
            <v>0</v>
          </cell>
          <cell r="DX17" t="str">
            <v>-</v>
          </cell>
          <cell r="DY17">
            <v>54</v>
          </cell>
          <cell r="DZ17">
            <v>46</v>
          </cell>
          <cell r="EA17">
            <v>12</v>
          </cell>
          <cell r="EB17" t="str">
            <v>-</v>
          </cell>
          <cell r="EC17">
            <v>25.531914893617021</v>
          </cell>
          <cell r="ED17" t="str">
            <v>-</v>
          </cell>
          <cell r="EE17">
            <v>14</v>
          </cell>
          <cell r="EF17" t="str">
            <v>-</v>
          </cell>
          <cell r="EG17">
            <v>83</v>
          </cell>
        </row>
        <row r="18">
          <cell r="C18">
            <v>700000068</v>
          </cell>
          <cell r="D18" t="str">
            <v>SECTOR CASCADA OLGA</v>
          </cell>
          <cell r="E18">
            <v>2026</v>
          </cell>
          <cell r="F18">
            <v>202601</v>
          </cell>
          <cell r="G18">
            <v>1652</v>
          </cell>
          <cell r="H18">
            <v>1778</v>
          </cell>
          <cell r="I18">
            <v>853</v>
          </cell>
          <cell r="J18" t="str">
            <v>-</v>
          </cell>
          <cell r="K18">
            <v>12</v>
          </cell>
          <cell r="L18">
            <v>0</v>
          </cell>
          <cell r="M18">
            <v>1021</v>
          </cell>
          <cell r="N18">
            <v>1023</v>
          </cell>
          <cell r="O18">
            <v>0</v>
          </cell>
          <cell r="P18" t="str">
            <v>-</v>
          </cell>
          <cell r="Q18">
            <v>2</v>
          </cell>
          <cell r="R18" t="str">
            <v>-</v>
          </cell>
          <cell r="S18">
            <v>19</v>
          </cell>
          <cell r="T18" t="str">
            <v>-</v>
          </cell>
          <cell r="U18">
            <v>1006</v>
          </cell>
          <cell r="V18" t="str">
            <v>-</v>
          </cell>
          <cell r="W18">
            <v>13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874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352</v>
          </cell>
          <cell r="AH18" t="str">
            <v>-</v>
          </cell>
          <cell r="AI18" t="str">
            <v>-</v>
          </cell>
          <cell r="AJ18" t="str">
            <v>-</v>
          </cell>
          <cell r="AK18">
            <v>146</v>
          </cell>
          <cell r="AL18" t="str">
            <v>-</v>
          </cell>
          <cell r="AM18">
            <v>61.803874092009679</v>
          </cell>
          <cell r="AN18">
            <v>62.3</v>
          </cell>
          <cell r="AO18">
            <v>206</v>
          </cell>
          <cell r="AP18" t="str">
            <v>-</v>
          </cell>
          <cell r="AQ18">
            <v>405</v>
          </cell>
          <cell r="AR18" t="str">
            <v>-</v>
          </cell>
          <cell r="AS18">
            <v>0</v>
          </cell>
          <cell r="AT18" t="str">
            <v>-</v>
          </cell>
          <cell r="AU18">
            <v>221</v>
          </cell>
          <cell r="AV18" t="str">
            <v>-</v>
          </cell>
          <cell r="AW18">
            <v>42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909</v>
          </cell>
          <cell r="BB18">
            <v>935</v>
          </cell>
          <cell r="BC18">
            <v>55.024213075060537</v>
          </cell>
          <cell r="BD18">
            <v>57</v>
          </cell>
          <cell r="BE18" t="str">
            <v>-</v>
          </cell>
          <cell r="BF18" t="str">
            <v>-</v>
          </cell>
          <cell r="BG18">
            <v>706794.26</v>
          </cell>
          <cell r="BH18">
            <v>629843</v>
          </cell>
          <cell r="BI18">
            <v>721636937.49000001</v>
          </cell>
          <cell r="BJ18">
            <v>644329506</v>
          </cell>
          <cell r="BK18">
            <v>712683999</v>
          </cell>
          <cell r="BL18" t="str">
            <v>-</v>
          </cell>
          <cell r="BM18">
            <v>8952938.4900000002</v>
          </cell>
          <cell r="BN18" t="str">
            <v>-</v>
          </cell>
          <cell r="BO18">
            <v>513675336.49000001</v>
          </cell>
          <cell r="BP18" t="str">
            <v>-</v>
          </cell>
          <cell r="BQ18">
            <v>8952938.4900000002</v>
          </cell>
          <cell r="BR18" t="str">
            <v>-</v>
          </cell>
          <cell r="BS18">
            <v>928</v>
          </cell>
          <cell r="BT18" t="str">
            <v>-</v>
          </cell>
          <cell r="BU18">
            <v>504722398</v>
          </cell>
          <cell r="BV18" t="str">
            <v>-</v>
          </cell>
          <cell r="BW18">
            <v>785</v>
          </cell>
          <cell r="BX18" t="str">
            <v>-</v>
          </cell>
          <cell r="BY18">
            <v>408</v>
          </cell>
          <cell r="BZ18" t="str">
            <v>-</v>
          </cell>
          <cell r="CA18">
            <v>190977486</v>
          </cell>
          <cell r="CB18" t="str">
            <v>-</v>
          </cell>
          <cell r="CC18">
            <v>536</v>
          </cell>
          <cell r="CD18" t="str">
            <v>-</v>
          </cell>
          <cell r="CE18">
            <v>599</v>
          </cell>
          <cell r="CF18" t="str">
            <v>-</v>
          </cell>
          <cell r="CG18">
            <v>0</v>
          </cell>
          <cell r="CH18" t="str">
            <v>-</v>
          </cell>
          <cell r="CI18">
            <v>240</v>
          </cell>
          <cell r="CJ18" t="str">
            <v>-</v>
          </cell>
          <cell r="CK18">
            <v>42</v>
          </cell>
          <cell r="CL18" t="str">
            <v>-</v>
          </cell>
          <cell r="CM18">
            <v>16984115</v>
          </cell>
          <cell r="CN18" t="str">
            <v>-</v>
          </cell>
          <cell r="CO18">
            <v>207961601</v>
          </cell>
          <cell r="CP18" t="str">
            <v>-</v>
          </cell>
          <cell r="CQ18">
            <v>0</v>
          </cell>
          <cell r="CR18" t="str">
            <v>-</v>
          </cell>
          <cell r="CS18">
            <v>-6</v>
          </cell>
          <cell r="CT18" t="str">
            <v>-</v>
          </cell>
          <cell r="CU18">
            <v>326</v>
          </cell>
          <cell r="CV18">
            <v>308</v>
          </cell>
          <cell r="CW18">
            <v>195</v>
          </cell>
          <cell r="CX18">
            <v>182</v>
          </cell>
          <cell r="CY18">
            <v>110</v>
          </cell>
          <cell r="CZ18">
            <v>115</v>
          </cell>
          <cell r="DA18">
            <v>61</v>
          </cell>
          <cell r="DB18">
            <v>69</v>
          </cell>
          <cell r="DC18">
            <v>59</v>
          </cell>
          <cell r="DD18">
            <v>60</v>
          </cell>
          <cell r="DE18">
            <v>53</v>
          </cell>
          <cell r="DF18">
            <v>54</v>
          </cell>
          <cell r="DG18">
            <v>173</v>
          </cell>
          <cell r="DH18">
            <v>183</v>
          </cell>
          <cell r="DI18">
            <v>38</v>
          </cell>
          <cell r="DJ18" t="str">
            <v>-</v>
          </cell>
          <cell r="DK18">
            <v>327</v>
          </cell>
          <cell r="DL18" t="str">
            <v>-</v>
          </cell>
          <cell r="DM18">
            <v>471</v>
          </cell>
          <cell r="DN18" t="str">
            <v>-</v>
          </cell>
          <cell r="DO18">
            <v>573</v>
          </cell>
          <cell r="DP18" t="str">
            <v>-</v>
          </cell>
          <cell r="DQ18">
            <v>0</v>
          </cell>
          <cell r="DR18" t="str">
            <v>-</v>
          </cell>
          <cell r="DS18">
            <v>238</v>
          </cell>
          <cell r="DT18" t="str">
            <v>-</v>
          </cell>
          <cell r="DU18">
            <v>42</v>
          </cell>
          <cell r="DV18" t="str">
            <v>-</v>
          </cell>
          <cell r="DW18">
            <v>0</v>
          </cell>
          <cell r="DX18" t="str">
            <v>-</v>
          </cell>
          <cell r="DY18">
            <v>48</v>
          </cell>
          <cell r="DZ18">
            <v>36</v>
          </cell>
          <cell r="EA18">
            <v>18</v>
          </cell>
          <cell r="EB18" t="str">
            <v>-</v>
          </cell>
          <cell r="EC18">
            <v>41.860465116279073</v>
          </cell>
          <cell r="ED18" t="str">
            <v>-</v>
          </cell>
          <cell r="EE18">
            <v>10</v>
          </cell>
          <cell r="EF18" t="str">
            <v>-</v>
          </cell>
          <cell r="EG18">
            <v>64</v>
          </cell>
        </row>
        <row r="19">
          <cell r="C19">
            <v>700000071</v>
          </cell>
          <cell r="D19" t="str">
            <v>SECTOR CIUDAD BLANCA CAROLINA</v>
          </cell>
          <cell r="E19">
            <v>2026</v>
          </cell>
          <cell r="F19">
            <v>202601</v>
          </cell>
          <cell r="G19">
            <v>0</v>
          </cell>
          <cell r="H19" t="str">
            <v>-</v>
          </cell>
          <cell r="I19">
            <v>0</v>
          </cell>
          <cell r="J19" t="str">
            <v>-</v>
          </cell>
          <cell r="K19">
            <v>0</v>
          </cell>
          <cell r="L19" t="str">
            <v>-</v>
          </cell>
          <cell r="M19">
            <v>0</v>
          </cell>
          <cell r="N19" t="str">
            <v>-</v>
          </cell>
          <cell r="O19">
            <v>0</v>
          </cell>
          <cell r="P19" t="str">
            <v>-</v>
          </cell>
          <cell r="Q19">
            <v>0</v>
          </cell>
          <cell r="R19" t="str">
            <v>-</v>
          </cell>
          <cell r="S19">
            <v>0</v>
          </cell>
          <cell r="T19" t="str">
            <v>-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0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0</v>
          </cell>
          <cell r="AH19" t="str">
            <v>-</v>
          </cell>
          <cell r="AI19" t="str">
            <v>-</v>
          </cell>
          <cell r="AJ19" t="str">
            <v>-</v>
          </cell>
          <cell r="AK19">
            <v>0</v>
          </cell>
          <cell r="AL19" t="str">
            <v>-</v>
          </cell>
          <cell r="AM19">
            <v>0</v>
          </cell>
          <cell r="AN19" t="str">
            <v>-</v>
          </cell>
          <cell r="AO19">
            <v>0</v>
          </cell>
          <cell r="AP19" t="str">
            <v>-</v>
          </cell>
          <cell r="AQ19">
            <v>0</v>
          </cell>
          <cell r="AR19" t="str">
            <v>-</v>
          </cell>
          <cell r="AS19">
            <v>0</v>
          </cell>
          <cell r="AT19" t="str">
            <v>-</v>
          </cell>
          <cell r="AU19">
            <v>0</v>
          </cell>
          <cell r="AV19" t="str">
            <v>-</v>
          </cell>
          <cell r="AW19">
            <v>0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0</v>
          </cell>
          <cell r="BB19" t="str">
            <v>-</v>
          </cell>
          <cell r="BC19">
            <v>0</v>
          </cell>
          <cell r="BD19" t="str">
            <v>-</v>
          </cell>
          <cell r="BE19" t="str">
            <v>-</v>
          </cell>
          <cell r="BF19" t="str">
            <v>-</v>
          </cell>
          <cell r="BG19">
            <v>0</v>
          </cell>
          <cell r="BH19" t="str">
            <v>-</v>
          </cell>
          <cell r="BI19">
            <v>0</v>
          </cell>
          <cell r="BJ19" t="str">
            <v>-</v>
          </cell>
          <cell r="BK19">
            <v>0</v>
          </cell>
          <cell r="BL19" t="str">
            <v>-</v>
          </cell>
          <cell r="BM19">
            <v>0</v>
          </cell>
          <cell r="BN19" t="str">
            <v>-</v>
          </cell>
          <cell r="BO19">
            <v>0</v>
          </cell>
          <cell r="BP19" t="str">
            <v>-</v>
          </cell>
          <cell r="BQ19">
            <v>0</v>
          </cell>
          <cell r="BR19" t="str">
            <v>-</v>
          </cell>
          <cell r="BS19">
            <v>0</v>
          </cell>
          <cell r="BT19" t="str">
            <v>-</v>
          </cell>
          <cell r="BU19">
            <v>0</v>
          </cell>
          <cell r="BV19" t="str">
            <v>-</v>
          </cell>
          <cell r="BW19">
            <v>0</v>
          </cell>
          <cell r="BX19" t="str">
            <v>-</v>
          </cell>
          <cell r="BY19">
            <v>0</v>
          </cell>
          <cell r="BZ19" t="str">
            <v>-</v>
          </cell>
          <cell r="CA19">
            <v>0</v>
          </cell>
          <cell r="CB19" t="str">
            <v>-</v>
          </cell>
          <cell r="CC19">
            <v>0</v>
          </cell>
          <cell r="CD19" t="str">
            <v>-</v>
          </cell>
          <cell r="CE19">
            <v>0</v>
          </cell>
          <cell r="CF19" t="str">
            <v>-</v>
          </cell>
          <cell r="CG19">
            <v>0</v>
          </cell>
          <cell r="CH19" t="str">
            <v>-</v>
          </cell>
          <cell r="CI19">
            <v>0</v>
          </cell>
          <cell r="CJ19" t="str">
            <v>-</v>
          </cell>
          <cell r="CK19">
            <v>0</v>
          </cell>
          <cell r="CL19" t="str">
            <v>-</v>
          </cell>
          <cell r="CM19">
            <v>0</v>
          </cell>
          <cell r="CN19" t="str">
            <v>-</v>
          </cell>
          <cell r="CO19">
            <v>0</v>
          </cell>
          <cell r="CP19" t="str">
            <v>-</v>
          </cell>
          <cell r="CQ19">
            <v>0</v>
          </cell>
          <cell r="CR19" t="str">
            <v>-</v>
          </cell>
          <cell r="CS19">
            <v>0</v>
          </cell>
          <cell r="CT19" t="str">
            <v>-</v>
          </cell>
          <cell r="CU19">
            <v>0</v>
          </cell>
          <cell r="CV19" t="str">
            <v>-</v>
          </cell>
          <cell r="CW19">
            <v>0</v>
          </cell>
          <cell r="CX19" t="str">
            <v>-</v>
          </cell>
          <cell r="CY19">
            <v>0</v>
          </cell>
          <cell r="CZ19" t="str">
            <v>-</v>
          </cell>
          <cell r="DA19">
            <v>0</v>
          </cell>
          <cell r="DB19" t="str">
            <v>-</v>
          </cell>
          <cell r="DC19">
            <v>0</v>
          </cell>
          <cell r="DD19" t="str">
            <v>-</v>
          </cell>
          <cell r="DE19">
            <v>0</v>
          </cell>
          <cell r="DF19" t="str">
            <v>-</v>
          </cell>
          <cell r="DG19">
            <v>0</v>
          </cell>
          <cell r="DH19" t="str">
            <v>-</v>
          </cell>
          <cell r="DI19">
            <v>0</v>
          </cell>
          <cell r="DJ19" t="str">
            <v>-</v>
          </cell>
          <cell r="DK19">
            <v>0</v>
          </cell>
          <cell r="DL19" t="str">
            <v>-</v>
          </cell>
          <cell r="DM19">
            <v>0</v>
          </cell>
          <cell r="DN19" t="str">
            <v>-</v>
          </cell>
          <cell r="DO19">
            <v>0</v>
          </cell>
          <cell r="DP19" t="str">
            <v>-</v>
          </cell>
          <cell r="DQ19">
            <v>0</v>
          </cell>
          <cell r="DR19" t="str">
            <v>-</v>
          </cell>
          <cell r="DS19">
            <v>0</v>
          </cell>
          <cell r="DT19" t="str">
            <v>-</v>
          </cell>
          <cell r="DU19">
            <v>0</v>
          </cell>
          <cell r="DV19" t="str">
            <v>-</v>
          </cell>
          <cell r="DW19">
            <v>0</v>
          </cell>
          <cell r="DX19" t="str">
            <v>-</v>
          </cell>
          <cell r="DY19">
            <v>0</v>
          </cell>
          <cell r="DZ19" t="str">
            <v>-</v>
          </cell>
          <cell r="EA19">
            <v>0</v>
          </cell>
          <cell r="EB19" t="str">
            <v>-</v>
          </cell>
          <cell r="EC19">
            <v>0</v>
          </cell>
          <cell r="ED19" t="str">
            <v>-</v>
          </cell>
          <cell r="EE19">
            <v>0</v>
          </cell>
          <cell r="EF19" t="str">
            <v>-</v>
          </cell>
          <cell r="EG19">
            <v>0</v>
          </cell>
        </row>
        <row r="20">
          <cell r="C20">
            <v>700000072</v>
          </cell>
          <cell r="D20" t="str">
            <v>SECTOR NIRVANA LILIANA</v>
          </cell>
          <cell r="E20">
            <v>2026</v>
          </cell>
          <cell r="F20">
            <v>202601</v>
          </cell>
          <cell r="G20">
            <v>1515</v>
          </cell>
          <cell r="H20">
            <v>1799</v>
          </cell>
          <cell r="I20">
            <v>692</v>
          </cell>
          <cell r="J20" t="str">
            <v>-</v>
          </cell>
          <cell r="K20">
            <v>-119</v>
          </cell>
          <cell r="L20">
            <v>0</v>
          </cell>
          <cell r="M20">
            <v>425</v>
          </cell>
          <cell r="N20">
            <v>977</v>
          </cell>
          <cell r="O20">
            <v>0</v>
          </cell>
          <cell r="P20" t="str">
            <v>-</v>
          </cell>
          <cell r="Q20">
            <v>0</v>
          </cell>
          <cell r="R20" t="str">
            <v>-</v>
          </cell>
          <cell r="S20">
            <v>1</v>
          </cell>
          <cell r="T20" t="str">
            <v>-</v>
          </cell>
          <cell r="U20">
            <v>424</v>
          </cell>
          <cell r="V20" t="str">
            <v>-</v>
          </cell>
          <cell r="W20">
            <v>1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397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107</v>
          </cell>
          <cell r="AH20" t="str">
            <v>-</v>
          </cell>
          <cell r="AI20" t="str">
            <v>-</v>
          </cell>
          <cell r="AJ20" t="str">
            <v>-</v>
          </cell>
          <cell r="AK20">
            <v>28</v>
          </cell>
          <cell r="AL20" t="str">
            <v>-</v>
          </cell>
          <cell r="AM20">
            <v>28.052805280528055</v>
          </cell>
          <cell r="AN20">
            <v>59.9</v>
          </cell>
          <cell r="AO20">
            <v>79</v>
          </cell>
          <cell r="AP20" t="str">
            <v>-</v>
          </cell>
          <cell r="AQ20">
            <v>179</v>
          </cell>
          <cell r="AR20" t="str">
            <v>-</v>
          </cell>
          <cell r="AS20">
            <v>0</v>
          </cell>
          <cell r="AT20" t="str">
            <v>-</v>
          </cell>
          <cell r="AU20">
            <v>119</v>
          </cell>
          <cell r="AV20" t="str">
            <v>-</v>
          </cell>
          <cell r="AW20">
            <v>20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403</v>
          </cell>
          <cell r="BB20">
            <v>849</v>
          </cell>
          <cell r="BC20">
            <v>26.600660066006597</v>
          </cell>
          <cell r="BD20">
            <v>52.1</v>
          </cell>
          <cell r="BE20" t="str">
            <v>-</v>
          </cell>
          <cell r="BF20" t="str">
            <v>-</v>
          </cell>
          <cell r="BG20">
            <v>511567.31</v>
          </cell>
          <cell r="BH20">
            <v>496322</v>
          </cell>
          <cell r="BI20">
            <v>217416108.40000001</v>
          </cell>
          <cell r="BJ20">
            <v>484906321</v>
          </cell>
          <cell r="BK20">
            <v>217064924</v>
          </cell>
          <cell r="BL20" t="str">
            <v>-</v>
          </cell>
          <cell r="BM20">
            <v>351184.4</v>
          </cell>
          <cell r="BN20" t="str">
            <v>-</v>
          </cell>
          <cell r="BO20">
            <v>164492957.40000001</v>
          </cell>
          <cell r="BP20" t="str">
            <v>-</v>
          </cell>
          <cell r="BQ20">
            <v>351184.4</v>
          </cell>
          <cell r="BR20" t="str">
            <v>-</v>
          </cell>
          <cell r="BS20">
            <v>394</v>
          </cell>
          <cell r="BT20" t="str">
            <v>-</v>
          </cell>
          <cell r="BU20">
            <v>164141773</v>
          </cell>
          <cell r="BV20" t="str">
            <v>-</v>
          </cell>
          <cell r="BW20">
            <v>282</v>
          </cell>
          <cell r="BX20" t="str">
            <v>-</v>
          </cell>
          <cell r="BY20">
            <v>448</v>
          </cell>
          <cell r="BZ20" t="str">
            <v>-</v>
          </cell>
          <cell r="CA20">
            <v>49224410</v>
          </cell>
          <cell r="CB20" t="str">
            <v>-</v>
          </cell>
          <cell r="CC20">
            <v>623</v>
          </cell>
          <cell r="CD20" t="str">
            <v>-</v>
          </cell>
          <cell r="CE20">
            <v>531</v>
          </cell>
          <cell r="CF20" t="str">
            <v>-</v>
          </cell>
          <cell r="CG20">
            <v>0</v>
          </cell>
          <cell r="CH20" t="str">
            <v>-</v>
          </cell>
          <cell r="CI20">
            <v>177</v>
          </cell>
          <cell r="CJ20" t="str">
            <v>-</v>
          </cell>
          <cell r="CK20">
            <v>21</v>
          </cell>
          <cell r="CL20" t="str">
            <v>-</v>
          </cell>
          <cell r="CM20">
            <v>3018211</v>
          </cell>
          <cell r="CN20" t="str">
            <v>-</v>
          </cell>
          <cell r="CO20">
            <v>52242621</v>
          </cell>
          <cell r="CP20" t="str">
            <v>-</v>
          </cell>
          <cell r="CQ20">
            <v>0</v>
          </cell>
          <cell r="CR20" t="str">
            <v>-</v>
          </cell>
          <cell r="CS20">
            <v>-67</v>
          </cell>
          <cell r="CT20" t="str">
            <v>-</v>
          </cell>
          <cell r="CU20">
            <v>650</v>
          </cell>
          <cell r="CV20">
            <v>300</v>
          </cell>
          <cell r="CW20">
            <v>271</v>
          </cell>
          <cell r="CX20">
            <v>216</v>
          </cell>
          <cell r="CY20">
            <v>169</v>
          </cell>
          <cell r="CZ20">
            <v>123</v>
          </cell>
          <cell r="DA20">
            <v>133</v>
          </cell>
          <cell r="DB20">
            <v>93</v>
          </cell>
          <cell r="DC20">
            <v>80</v>
          </cell>
          <cell r="DD20">
            <v>68</v>
          </cell>
          <cell r="DE20">
            <v>72</v>
          </cell>
          <cell r="DF20">
            <v>65</v>
          </cell>
          <cell r="DG20">
            <v>285</v>
          </cell>
          <cell r="DH20">
            <v>226</v>
          </cell>
          <cell r="DI20">
            <v>5</v>
          </cell>
          <cell r="DJ20" t="str">
            <v>-</v>
          </cell>
          <cell r="DK20">
            <v>292</v>
          </cell>
          <cell r="DL20" t="str">
            <v>-</v>
          </cell>
          <cell r="DM20">
            <v>531</v>
          </cell>
          <cell r="DN20" t="str">
            <v>-</v>
          </cell>
          <cell r="DO20">
            <v>498</v>
          </cell>
          <cell r="DP20" t="str">
            <v>-</v>
          </cell>
          <cell r="DQ20">
            <v>0</v>
          </cell>
          <cell r="DR20" t="str">
            <v>-</v>
          </cell>
          <cell r="DS20">
            <v>173</v>
          </cell>
          <cell r="DT20" t="str">
            <v>-</v>
          </cell>
          <cell r="DU20">
            <v>21</v>
          </cell>
          <cell r="DV20" t="str">
            <v>-</v>
          </cell>
          <cell r="DW20">
            <v>0</v>
          </cell>
          <cell r="DX20" t="str">
            <v>-</v>
          </cell>
          <cell r="DY20">
            <v>5</v>
          </cell>
          <cell r="DZ20">
            <v>49</v>
          </cell>
          <cell r="EA20">
            <v>12</v>
          </cell>
          <cell r="EB20" t="str">
            <v>-</v>
          </cell>
          <cell r="EC20">
            <v>30</v>
          </cell>
          <cell r="ED20" t="str">
            <v>-</v>
          </cell>
          <cell r="EE20">
            <v>0</v>
          </cell>
          <cell r="EF20" t="str">
            <v>-</v>
          </cell>
          <cell r="EG20">
            <v>17</v>
          </cell>
        </row>
        <row r="21">
          <cell r="C21">
            <v>700000076</v>
          </cell>
          <cell r="D21" t="str">
            <v>SECTOR LETICIA</v>
          </cell>
          <cell r="E21">
            <v>2026</v>
          </cell>
          <cell r="F21">
            <v>202601</v>
          </cell>
          <cell r="G21">
            <v>0</v>
          </cell>
          <cell r="H21" t="str">
            <v>-</v>
          </cell>
          <cell r="I21">
            <v>0</v>
          </cell>
          <cell r="J21" t="str">
            <v>-</v>
          </cell>
          <cell r="K21">
            <v>0</v>
          </cell>
          <cell r="L21" t="str">
            <v>-</v>
          </cell>
          <cell r="M21">
            <v>0</v>
          </cell>
          <cell r="N21" t="str">
            <v>-</v>
          </cell>
          <cell r="O21">
            <v>0</v>
          </cell>
          <cell r="P21" t="str">
            <v>-</v>
          </cell>
          <cell r="Q21">
            <v>0</v>
          </cell>
          <cell r="R21" t="str">
            <v>-</v>
          </cell>
          <cell r="S21">
            <v>0</v>
          </cell>
          <cell r="T21" t="str">
            <v>-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0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0</v>
          </cell>
          <cell r="AH21" t="str">
            <v>-</v>
          </cell>
          <cell r="AI21" t="str">
            <v>-</v>
          </cell>
          <cell r="AJ21" t="str">
            <v>-</v>
          </cell>
          <cell r="AK21">
            <v>0</v>
          </cell>
          <cell r="AL21" t="str">
            <v>-</v>
          </cell>
          <cell r="AM21">
            <v>0</v>
          </cell>
          <cell r="AN21" t="str">
            <v>-</v>
          </cell>
          <cell r="AO21">
            <v>0</v>
          </cell>
          <cell r="AP21" t="str">
            <v>-</v>
          </cell>
          <cell r="AQ21">
            <v>0</v>
          </cell>
          <cell r="AR21" t="str">
            <v>-</v>
          </cell>
          <cell r="AS21">
            <v>0</v>
          </cell>
          <cell r="AT21" t="str">
            <v>-</v>
          </cell>
          <cell r="AU21">
            <v>0</v>
          </cell>
          <cell r="AV21" t="str">
            <v>-</v>
          </cell>
          <cell r="AW21">
            <v>0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0</v>
          </cell>
          <cell r="BB21" t="str">
            <v>-</v>
          </cell>
          <cell r="BC21">
            <v>0</v>
          </cell>
          <cell r="BD21" t="str">
            <v>-</v>
          </cell>
          <cell r="BE21" t="str">
            <v>-</v>
          </cell>
          <cell r="BF21" t="str">
            <v>-</v>
          </cell>
          <cell r="BG21">
            <v>0</v>
          </cell>
          <cell r="BH21" t="str">
            <v>-</v>
          </cell>
          <cell r="BI21">
            <v>0</v>
          </cell>
          <cell r="BJ21" t="str">
            <v>-</v>
          </cell>
          <cell r="BK21">
            <v>0</v>
          </cell>
          <cell r="BL21" t="str">
            <v>-</v>
          </cell>
          <cell r="BM21">
            <v>0</v>
          </cell>
          <cell r="BN21" t="str">
            <v>-</v>
          </cell>
          <cell r="BO21">
            <v>0</v>
          </cell>
          <cell r="BP21" t="str">
            <v>-</v>
          </cell>
          <cell r="BQ21">
            <v>0</v>
          </cell>
          <cell r="BR21" t="str">
            <v>-</v>
          </cell>
          <cell r="BS21">
            <v>0</v>
          </cell>
          <cell r="BT21" t="str">
            <v>-</v>
          </cell>
          <cell r="BU21">
            <v>0</v>
          </cell>
          <cell r="BV21" t="str">
            <v>-</v>
          </cell>
          <cell r="BW21">
            <v>0</v>
          </cell>
          <cell r="BX21" t="str">
            <v>-</v>
          </cell>
          <cell r="BY21">
            <v>0</v>
          </cell>
          <cell r="BZ21" t="str">
            <v>-</v>
          </cell>
          <cell r="CA21">
            <v>0</v>
          </cell>
          <cell r="CB21" t="str">
            <v>-</v>
          </cell>
          <cell r="CC21">
            <v>0</v>
          </cell>
          <cell r="CD21" t="str">
            <v>-</v>
          </cell>
          <cell r="CE21">
            <v>0</v>
          </cell>
          <cell r="CF21" t="str">
            <v>-</v>
          </cell>
          <cell r="CG21">
            <v>0</v>
          </cell>
          <cell r="CH21" t="str">
            <v>-</v>
          </cell>
          <cell r="CI21">
            <v>0</v>
          </cell>
          <cell r="CJ21" t="str">
            <v>-</v>
          </cell>
          <cell r="CK21">
            <v>0</v>
          </cell>
          <cell r="CL21" t="str">
            <v>-</v>
          </cell>
          <cell r="CM21">
            <v>0</v>
          </cell>
          <cell r="CN21" t="str">
            <v>-</v>
          </cell>
          <cell r="CO21">
            <v>0</v>
          </cell>
          <cell r="CP21" t="str">
            <v>-</v>
          </cell>
          <cell r="CQ21">
            <v>0</v>
          </cell>
          <cell r="CR21" t="str">
            <v>-</v>
          </cell>
          <cell r="CS21">
            <v>0</v>
          </cell>
          <cell r="CT21" t="str">
            <v>-</v>
          </cell>
          <cell r="CU21">
            <v>0</v>
          </cell>
          <cell r="CV21" t="str">
            <v>-</v>
          </cell>
          <cell r="CW21">
            <v>0</v>
          </cell>
          <cell r="CX21" t="str">
            <v>-</v>
          </cell>
          <cell r="CY21">
            <v>0</v>
          </cell>
          <cell r="CZ21" t="str">
            <v>-</v>
          </cell>
          <cell r="DA21">
            <v>0</v>
          </cell>
          <cell r="DB21" t="str">
            <v>-</v>
          </cell>
          <cell r="DC21">
            <v>0</v>
          </cell>
          <cell r="DD21" t="str">
            <v>-</v>
          </cell>
          <cell r="DE21">
            <v>0</v>
          </cell>
          <cell r="DF21" t="str">
            <v>-</v>
          </cell>
          <cell r="DG21">
            <v>0</v>
          </cell>
          <cell r="DH21" t="str">
            <v>-</v>
          </cell>
          <cell r="DI21">
            <v>0</v>
          </cell>
          <cell r="DJ21" t="str">
            <v>-</v>
          </cell>
          <cell r="DK21">
            <v>0</v>
          </cell>
          <cell r="DL21" t="str">
            <v>-</v>
          </cell>
          <cell r="DM21">
            <v>0</v>
          </cell>
          <cell r="DN21" t="str">
            <v>-</v>
          </cell>
          <cell r="DO21">
            <v>0</v>
          </cell>
          <cell r="DP21" t="str">
            <v>-</v>
          </cell>
          <cell r="DQ21">
            <v>0</v>
          </cell>
          <cell r="DR21" t="str">
            <v>-</v>
          </cell>
          <cell r="DS21">
            <v>0</v>
          </cell>
          <cell r="DT21" t="str">
            <v>-</v>
          </cell>
          <cell r="DU21">
            <v>0</v>
          </cell>
          <cell r="DV21" t="str">
            <v>-</v>
          </cell>
          <cell r="DW21">
            <v>0</v>
          </cell>
          <cell r="DX21" t="str">
            <v>-</v>
          </cell>
          <cell r="DY21">
            <v>0</v>
          </cell>
          <cell r="DZ21" t="str">
            <v>-</v>
          </cell>
          <cell r="EA21">
            <v>0</v>
          </cell>
          <cell r="EB21" t="str">
            <v>-</v>
          </cell>
          <cell r="EC21">
            <v>0</v>
          </cell>
          <cell r="ED21" t="str">
            <v>-</v>
          </cell>
          <cell r="EE21">
            <v>0</v>
          </cell>
          <cell r="EF21" t="str">
            <v>-</v>
          </cell>
          <cell r="EG21">
            <v>0</v>
          </cell>
        </row>
        <row r="22">
          <cell r="C22">
            <v>700000077</v>
          </cell>
          <cell r="D22" t="str">
            <v>SECTOR BORONDO AMANDA</v>
          </cell>
          <cell r="E22">
            <v>2026</v>
          </cell>
          <cell r="F22">
            <v>202601</v>
          </cell>
          <cell r="G22">
            <v>1366</v>
          </cell>
          <cell r="H22">
            <v>1752</v>
          </cell>
          <cell r="I22">
            <v>659</v>
          </cell>
          <cell r="J22" t="str">
            <v>-</v>
          </cell>
          <cell r="K22">
            <v>-103</v>
          </cell>
          <cell r="L22">
            <v>0</v>
          </cell>
          <cell r="M22">
            <v>348</v>
          </cell>
          <cell r="N22">
            <v>878</v>
          </cell>
          <cell r="O22">
            <v>0</v>
          </cell>
          <cell r="P22" t="str">
            <v>-</v>
          </cell>
          <cell r="Q22">
            <v>0</v>
          </cell>
          <cell r="R22" t="str">
            <v>-</v>
          </cell>
          <cell r="S22">
            <v>9</v>
          </cell>
          <cell r="T22" t="str">
            <v>-</v>
          </cell>
          <cell r="U22">
            <v>346</v>
          </cell>
          <cell r="V22" t="str">
            <v>-</v>
          </cell>
          <cell r="W22">
            <v>2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310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103</v>
          </cell>
          <cell r="AH22" t="str">
            <v>-</v>
          </cell>
          <cell r="AI22" t="str">
            <v>-</v>
          </cell>
          <cell r="AJ22" t="str">
            <v>-</v>
          </cell>
          <cell r="AK22">
            <v>38</v>
          </cell>
          <cell r="AL22" t="str">
            <v>-</v>
          </cell>
          <cell r="AM22">
            <v>25.475841874084921</v>
          </cell>
          <cell r="AN22">
            <v>59.6</v>
          </cell>
          <cell r="AO22">
            <v>65</v>
          </cell>
          <cell r="AP22" t="str">
            <v>-</v>
          </cell>
          <cell r="AQ22">
            <v>134</v>
          </cell>
          <cell r="AR22" t="str">
            <v>-</v>
          </cell>
          <cell r="AS22">
            <v>0</v>
          </cell>
          <cell r="AT22" t="str">
            <v>-</v>
          </cell>
          <cell r="AU22">
            <v>97</v>
          </cell>
          <cell r="AV22" t="str">
            <v>-</v>
          </cell>
          <cell r="AW22">
            <v>14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322</v>
          </cell>
          <cell r="BB22">
            <v>774</v>
          </cell>
          <cell r="BC22">
            <v>23.572474377745241</v>
          </cell>
          <cell r="BD22">
            <v>52.6</v>
          </cell>
          <cell r="BE22" t="str">
            <v>-</v>
          </cell>
          <cell r="BF22" t="str">
            <v>-</v>
          </cell>
          <cell r="BG22">
            <v>531702.32999999996</v>
          </cell>
          <cell r="BH22">
            <v>515479</v>
          </cell>
          <cell r="BI22">
            <v>185032409.49000001</v>
          </cell>
          <cell r="BJ22">
            <v>452590462</v>
          </cell>
          <cell r="BK22">
            <v>183539464</v>
          </cell>
          <cell r="BL22" t="str">
            <v>-</v>
          </cell>
          <cell r="BM22">
            <v>1492945.49</v>
          </cell>
          <cell r="BN22" t="str">
            <v>-</v>
          </cell>
          <cell r="BO22">
            <v>138742870.49000001</v>
          </cell>
          <cell r="BP22" t="str">
            <v>-</v>
          </cell>
          <cell r="BQ22">
            <v>1492945.49</v>
          </cell>
          <cell r="BR22" t="str">
            <v>-</v>
          </cell>
          <cell r="BS22">
            <v>316</v>
          </cell>
          <cell r="BT22" t="str">
            <v>-</v>
          </cell>
          <cell r="BU22">
            <v>137249925</v>
          </cell>
          <cell r="BV22" t="str">
            <v>-</v>
          </cell>
          <cell r="BW22">
            <v>230</v>
          </cell>
          <cell r="BX22" t="str">
            <v>-</v>
          </cell>
          <cell r="BY22">
            <v>344</v>
          </cell>
          <cell r="BZ22" t="str">
            <v>-</v>
          </cell>
          <cell r="CA22">
            <v>43763654</v>
          </cell>
          <cell r="CB22" t="str">
            <v>-</v>
          </cell>
          <cell r="CC22">
            <v>563</v>
          </cell>
          <cell r="CD22" t="str">
            <v>-</v>
          </cell>
          <cell r="CE22">
            <v>512</v>
          </cell>
          <cell r="CF22" t="str">
            <v>-</v>
          </cell>
          <cell r="CG22">
            <v>0</v>
          </cell>
          <cell r="CH22" t="str">
            <v>-</v>
          </cell>
          <cell r="CI22">
            <v>168</v>
          </cell>
          <cell r="CJ22" t="str">
            <v>-</v>
          </cell>
          <cell r="CK22">
            <v>19</v>
          </cell>
          <cell r="CL22" t="str">
            <v>-</v>
          </cell>
          <cell r="CM22">
            <v>2525885</v>
          </cell>
          <cell r="CN22" t="str">
            <v>-</v>
          </cell>
          <cell r="CO22">
            <v>46289539</v>
          </cell>
          <cell r="CP22" t="str">
            <v>-</v>
          </cell>
          <cell r="CQ22">
            <v>0</v>
          </cell>
          <cell r="CR22" t="str">
            <v>-</v>
          </cell>
          <cell r="CS22">
            <v>-48</v>
          </cell>
          <cell r="CT22" t="str">
            <v>-</v>
          </cell>
          <cell r="CU22">
            <v>565</v>
          </cell>
          <cell r="CV22">
            <v>247</v>
          </cell>
          <cell r="CW22">
            <v>300</v>
          </cell>
          <cell r="CX22">
            <v>206</v>
          </cell>
          <cell r="CY22">
            <v>153</v>
          </cell>
          <cell r="CZ22">
            <v>113</v>
          </cell>
          <cell r="DA22">
            <v>119</v>
          </cell>
          <cell r="DB22">
            <v>87</v>
          </cell>
          <cell r="DC22">
            <v>66</v>
          </cell>
          <cell r="DD22">
            <v>56</v>
          </cell>
          <cell r="DE22">
            <v>55</v>
          </cell>
          <cell r="DF22">
            <v>51</v>
          </cell>
          <cell r="DG22">
            <v>240</v>
          </cell>
          <cell r="DH22">
            <v>194</v>
          </cell>
          <cell r="DI22">
            <v>3</v>
          </cell>
          <cell r="DJ22" t="str">
            <v>-</v>
          </cell>
          <cell r="DK22">
            <v>244</v>
          </cell>
          <cell r="DL22" t="str">
            <v>-</v>
          </cell>
          <cell r="DM22">
            <v>463</v>
          </cell>
          <cell r="DN22" t="str">
            <v>-</v>
          </cell>
          <cell r="DO22">
            <v>473</v>
          </cell>
          <cell r="DP22" t="str">
            <v>-</v>
          </cell>
          <cell r="DQ22">
            <v>0</v>
          </cell>
          <cell r="DR22" t="str">
            <v>-</v>
          </cell>
          <cell r="DS22">
            <v>167</v>
          </cell>
          <cell r="DT22" t="str">
            <v>-</v>
          </cell>
          <cell r="DU22">
            <v>19</v>
          </cell>
          <cell r="DV22" t="str">
            <v>-</v>
          </cell>
          <cell r="DW22">
            <v>0</v>
          </cell>
          <cell r="DX22" t="str">
            <v>-</v>
          </cell>
          <cell r="DY22">
            <v>7</v>
          </cell>
          <cell r="DZ22">
            <v>36</v>
          </cell>
          <cell r="EA22">
            <v>9</v>
          </cell>
          <cell r="EB22" t="str">
            <v>-</v>
          </cell>
          <cell r="EC22">
            <v>36</v>
          </cell>
          <cell r="ED22" t="str">
            <v>-</v>
          </cell>
          <cell r="EE22">
            <v>4</v>
          </cell>
          <cell r="EF22" t="str">
            <v>-</v>
          </cell>
          <cell r="EG22">
            <v>19</v>
          </cell>
        </row>
        <row r="23">
          <cell r="C23">
            <v>700000078</v>
          </cell>
          <cell r="D23" t="str">
            <v>SECTOR DELIRIO ZOLANDY</v>
          </cell>
          <cell r="E23">
            <v>2026</v>
          </cell>
          <cell r="F23">
            <v>202601</v>
          </cell>
          <cell r="G23">
            <v>1567</v>
          </cell>
          <cell r="H23">
            <v>1710</v>
          </cell>
          <cell r="I23">
            <v>640</v>
          </cell>
          <cell r="J23" t="str">
            <v>-</v>
          </cell>
          <cell r="K23">
            <v>-86</v>
          </cell>
          <cell r="L23">
            <v>0</v>
          </cell>
          <cell r="M23">
            <v>461</v>
          </cell>
          <cell r="N23">
            <v>990</v>
          </cell>
          <cell r="O23">
            <v>0</v>
          </cell>
          <cell r="P23" t="str">
            <v>-</v>
          </cell>
          <cell r="Q23">
            <v>0</v>
          </cell>
          <cell r="R23" t="str">
            <v>-</v>
          </cell>
          <cell r="S23">
            <v>5</v>
          </cell>
          <cell r="T23" t="str">
            <v>-</v>
          </cell>
          <cell r="U23">
            <v>459</v>
          </cell>
          <cell r="V23" t="str">
            <v>-</v>
          </cell>
          <cell r="W23">
            <v>2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398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>
            <v>165</v>
          </cell>
          <cell r="AH23" t="str">
            <v>-</v>
          </cell>
          <cell r="AI23" t="str">
            <v>-</v>
          </cell>
          <cell r="AJ23" t="str">
            <v>-</v>
          </cell>
          <cell r="AK23">
            <v>61</v>
          </cell>
          <cell r="AL23" t="str">
            <v>-</v>
          </cell>
          <cell r="AM23">
            <v>29.419272495213782</v>
          </cell>
          <cell r="AN23">
            <v>59.6</v>
          </cell>
          <cell r="AO23">
            <v>104</v>
          </cell>
          <cell r="AP23" t="str">
            <v>-</v>
          </cell>
          <cell r="AQ23">
            <v>185</v>
          </cell>
          <cell r="AR23" t="str">
            <v>-</v>
          </cell>
          <cell r="AS23">
            <v>0</v>
          </cell>
          <cell r="AT23" t="str">
            <v>-</v>
          </cell>
          <cell r="AU23">
            <v>94</v>
          </cell>
          <cell r="AV23" t="str">
            <v>-</v>
          </cell>
          <cell r="AW23">
            <v>15</v>
          </cell>
          <cell r="AX23" t="str">
            <v>-</v>
          </cell>
          <cell r="AY23" t="str">
            <v>-</v>
          </cell>
          <cell r="AZ23" t="str">
            <v>-</v>
          </cell>
          <cell r="BA23">
            <v>416</v>
          </cell>
          <cell r="BB23">
            <v>839</v>
          </cell>
          <cell r="BC23">
            <v>26.547543075941288</v>
          </cell>
          <cell r="BD23">
            <v>50.5</v>
          </cell>
          <cell r="BE23" t="str">
            <v>-</v>
          </cell>
          <cell r="BF23" t="str">
            <v>-</v>
          </cell>
          <cell r="BG23">
            <v>431542.71</v>
          </cell>
          <cell r="BH23">
            <v>484459</v>
          </cell>
          <cell r="BI23">
            <v>198941189</v>
          </cell>
          <cell r="BJ23">
            <v>479614148</v>
          </cell>
          <cell r="BK23">
            <v>198429914</v>
          </cell>
          <cell r="BL23" t="str">
            <v>-</v>
          </cell>
          <cell r="BM23">
            <v>511275</v>
          </cell>
          <cell r="BN23" t="str">
            <v>-</v>
          </cell>
          <cell r="BO23">
            <v>151454598</v>
          </cell>
          <cell r="BP23" t="str">
            <v>-</v>
          </cell>
          <cell r="BQ23">
            <v>511275</v>
          </cell>
          <cell r="BR23" t="str">
            <v>-</v>
          </cell>
          <cell r="BS23">
            <v>443</v>
          </cell>
          <cell r="BT23" t="str">
            <v>-</v>
          </cell>
          <cell r="BU23">
            <v>150943323</v>
          </cell>
          <cell r="BV23" t="str">
            <v>-</v>
          </cell>
          <cell r="BW23">
            <v>263</v>
          </cell>
          <cell r="BX23" t="str">
            <v>-</v>
          </cell>
          <cell r="BY23">
            <v>595</v>
          </cell>
          <cell r="BZ23" t="str">
            <v>-</v>
          </cell>
          <cell r="CA23">
            <v>38421058</v>
          </cell>
          <cell r="CB23" t="str">
            <v>-</v>
          </cell>
          <cell r="CC23">
            <v>580</v>
          </cell>
          <cell r="CD23" t="str">
            <v>-</v>
          </cell>
          <cell r="CE23">
            <v>495</v>
          </cell>
          <cell r="CF23" t="str">
            <v>-</v>
          </cell>
          <cell r="CG23">
            <v>0</v>
          </cell>
          <cell r="CH23" t="str">
            <v>-</v>
          </cell>
          <cell r="CI23">
            <v>168</v>
          </cell>
          <cell r="CJ23" t="str">
            <v>-</v>
          </cell>
          <cell r="CK23">
            <v>19</v>
          </cell>
          <cell r="CL23" t="str">
            <v>-</v>
          </cell>
          <cell r="CM23">
            <v>3174765</v>
          </cell>
          <cell r="CN23" t="str">
            <v>-</v>
          </cell>
          <cell r="CO23">
            <v>41595823</v>
          </cell>
          <cell r="CP23" t="str">
            <v>-</v>
          </cell>
          <cell r="CQ23">
            <v>0</v>
          </cell>
          <cell r="CR23" t="str">
            <v>-</v>
          </cell>
          <cell r="CS23">
            <v>-76</v>
          </cell>
          <cell r="CT23" t="str">
            <v>-</v>
          </cell>
          <cell r="CU23">
            <v>530</v>
          </cell>
          <cell r="CV23">
            <v>298</v>
          </cell>
          <cell r="CW23">
            <v>377</v>
          </cell>
          <cell r="CX23">
            <v>254</v>
          </cell>
          <cell r="CY23">
            <v>199</v>
          </cell>
          <cell r="CZ23">
            <v>137</v>
          </cell>
          <cell r="DA23">
            <v>113</v>
          </cell>
          <cell r="DB23">
            <v>89</v>
          </cell>
          <cell r="DC23">
            <v>89</v>
          </cell>
          <cell r="DD23">
            <v>78</v>
          </cell>
          <cell r="DE23">
            <v>90</v>
          </cell>
          <cell r="DF23">
            <v>78</v>
          </cell>
          <cell r="DG23">
            <v>292</v>
          </cell>
          <cell r="DH23">
            <v>245</v>
          </cell>
          <cell r="DI23">
            <v>8</v>
          </cell>
          <cell r="DJ23" t="str">
            <v>-</v>
          </cell>
          <cell r="DK23">
            <v>416</v>
          </cell>
          <cell r="DL23" t="str">
            <v>-</v>
          </cell>
          <cell r="DM23">
            <v>509</v>
          </cell>
          <cell r="DN23" t="str">
            <v>-</v>
          </cell>
          <cell r="DO23">
            <v>461</v>
          </cell>
          <cell r="DP23" t="str">
            <v>-</v>
          </cell>
          <cell r="DQ23">
            <v>0</v>
          </cell>
          <cell r="DR23" t="str">
            <v>-</v>
          </cell>
          <cell r="DS23">
            <v>160</v>
          </cell>
          <cell r="DT23" t="str">
            <v>-</v>
          </cell>
          <cell r="DU23">
            <v>19</v>
          </cell>
          <cell r="DV23" t="str">
            <v>-</v>
          </cell>
          <cell r="DW23">
            <v>0</v>
          </cell>
          <cell r="DX23" t="str">
            <v>-</v>
          </cell>
          <cell r="DY23">
            <v>18</v>
          </cell>
          <cell r="DZ23">
            <v>74</v>
          </cell>
          <cell r="EA23">
            <v>15</v>
          </cell>
          <cell r="EB23" t="str">
            <v>-</v>
          </cell>
          <cell r="EC23">
            <v>17.857142857142858</v>
          </cell>
          <cell r="ED23" t="str">
            <v>-</v>
          </cell>
          <cell r="EE23">
            <v>10</v>
          </cell>
          <cell r="EF23" t="str">
            <v>-</v>
          </cell>
          <cell r="EG23">
            <v>27</v>
          </cell>
        </row>
        <row r="24">
          <cell r="C24">
            <v>700000079</v>
          </cell>
          <cell r="D24" t="str">
            <v>SECTOR ERMITA MARYURI</v>
          </cell>
          <cell r="E24">
            <v>2026</v>
          </cell>
          <cell r="F24">
            <v>202601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  <cell r="DZ24" t="str">
            <v>-</v>
          </cell>
          <cell r="EA24" t="str">
            <v>-</v>
          </cell>
          <cell r="EB24" t="str">
            <v>-</v>
          </cell>
          <cell r="EC24" t="str">
            <v>-</v>
          </cell>
          <cell r="ED24" t="str">
            <v>-</v>
          </cell>
          <cell r="EE24" t="str">
            <v>-</v>
          </cell>
          <cell r="EF24" t="str">
            <v>-</v>
          </cell>
          <cell r="EG24" t="str">
            <v>-</v>
          </cell>
        </row>
        <row r="25">
          <cell r="C25">
            <v>700000082</v>
          </cell>
          <cell r="D25" t="str">
            <v>SECTOR PANCE NATALIA</v>
          </cell>
          <cell r="E25">
            <v>2026</v>
          </cell>
          <cell r="F25">
            <v>202601</v>
          </cell>
          <cell r="G25">
            <v>1316</v>
          </cell>
          <cell r="H25">
            <v>1465</v>
          </cell>
          <cell r="I25">
            <v>528</v>
          </cell>
          <cell r="J25" t="str">
            <v>-</v>
          </cell>
          <cell r="K25">
            <v>-65</v>
          </cell>
          <cell r="L25">
            <v>0</v>
          </cell>
          <cell r="M25">
            <v>299</v>
          </cell>
          <cell r="N25">
            <v>822</v>
          </cell>
          <cell r="O25">
            <v>0</v>
          </cell>
          <cell r="P25" t="str">
            <v>-</v>
          </cell>
          <cell r="Q25">
            <v>1</v>
          </cell>
          <cell r="R25" t="str">
            <v>-</v>
          </cell>
          <cell r="S25">
            <v>10</v>
          </cell>
          <cell r="T25" t="str">
            <v>-</v>
          </cell>
          <cell r="U25">
            <v>294</v>
          </cell>
          <cell r="V25" t="str">
            <v>-</v>
          </cell>
          <cell r="W25">
            <v>4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275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84</v>
          </cell>
          <cell r="AH25" t="str">
            <v>-</v>
          </cell>
          <cell r="AI25" t="str">
            <v>-</v>
          </cell>
          <cell r="AJ25" t="str">
            <v>-</v>
          </cell>
          <cell r="AK25">
            <v>24</v>
          </cell>
          <cell r="AL25" t="str">
            <v>-</v>
          </cell>
          <cell r="AM25">
            <v>22.720364741641337</v>
          </cell>
          <cell r="AN25">
            <v>59.6</v>
          </cell>
          <cell r="AO25">
            <v>60</v>
          </cell>
          <cell r="AP25" t="str">
            <v>-</v>
          </cell>
          <cell r="AQ25">
            <v>116</v>
          </cell>
          <cell r="AR25" t="str">
            <v>-</v>
          </cell>
          <cell r="AS25">
            <v>0</v>
          </cell>
          <cell r="AT25" t="str">
            <v>-</v>
          </cell>
          <cell r="AU25">
            <v>83</v>
          </cell>
          <cell r="AV25" t="str">
            <v>-</v>
          </cell>
          <cell r="AW25">
            <v>16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288</v>
          </cell>
          <cell r="BB25">
            <v>734</v>
          </cell>
          <cell r="BC25">
            <v>21.88449848024316</v>
          </cell>
          <cell r="BD25">
            <v>53.2</v>
          </cell>
          <cell r="BE25" t="str">
            <v>-</v>
          </cell>
          <cell r="BF25" t="str">
            <v>-</v>
          </cell>
          <cell r="BG25">
            <v>527613.88</v>
          </cell>
          <cell r="BH25">
            <v>505852</v>
          </cell>
          <cell r="BI25">
            <v>157756548.75</v>
          </cell>
          <cell r="BJ25">
            <v>415810140</v>
          </cell>
          <cell r="BK25">
            <v>156297409</v>
          </cell>
          <cell r="BL25" t="str">
            <v>-</v>
          </cell>
          <cell r="BM25">
            <v>1459139.75</v>
          </cell>
          <cell r="BN25" t="str">
            <v>-</v>
          </cell>
          <cell r="BO25">
            <v>114277662.75</v>
          </cell>
          <cell r="BP25" t="str">
            <v>-</v>
          </cell>
          <cell r="BQ25">
            <v>1459139.75</v>
          </cell>
          <cell r="BR25" t="str">
            <v>-</v>
          </cell>
          <cell r="BS25">
            <v>264</v>
          </cell>
          <cell r="BT25" t="str">
            <v>-</v>
          </cell>
          <cell r="BU25">
            <v>112818523</v>
          </cell>
          <cell r="BV25" t="str">
            <v>-</v>
          </cell>
          <cell r="BW25">
            <v>212</v>
          </cell>
          <cell r="BX25" t="str">
            <v>-</v>
          </cell>
          <cell r="BY25">
            <v>396</v>
          </cell>
          <cell r="BZ25" t="str">
            <v>-</v>
          </cell>
          <cell r="CA25">
            <v>39895936</v>
          </cell>
          <cell r="CB25" t="str">
            <v>-</v>
          </cell>
          <cell r="CC25">
            <v>543</v>
          </cell>
          <cell r="CD25" t="str">
            <v>-</v>
          </cell>
          <cell r="CE25">
            <v>397</v>
          </cell>
          <cell r="CF25" t="str">
            <v>-</v>
          </cell>
          <cell r="CG25">
            <v>0</v>
          </cell>
          <cell r="CH25" t="str">
            <v>-</v>
          </cell>
          <cell r="CI25">
            <v>129</v>
          </cell>
          <cell r="CJ25" t="str">
            <v>-</v>
          </cell>
          <cell r="CK25">
            <v>19</v>
          </cell>
          <cell r="CL25" t="str">
            <v>-</v>
          </cell>
          <cell r="CM25">
            <v>3582950</v>
          </cell>
          <cell r="CN25" t="str">
            <v>-</v>
          </cell>
          <cell r="CO25">
            <v>43478886</v>
          </cell>
          <cell r="CP25" t="str">
            <v>-</v>
          </cell>
          <cell r="CQ25">
            <v>0</v>
          </cell>
          <cell r="CR25" t="str">
            <v>-</v>
          </cell>
          <cell r="CS25">
            <v>-43</v>
          </cell>
          <cell r="CT25" t="str">
            <v>-</v>
          </cell>
          <cell r="CU25">
            <v>603</v>
          </cell>
          <cell r="CV25">
            <v>266</v>
          </cell>
          <cell r="CW25">
            <v>270</v>
          </cell>
          <cell r="CX25">
            <v>200</v>
          </cell>
          <cell r="CY25">
            <v>144</v>
          </cell>
          <cell r="CZ25">
            <v>103</v>
          </cell>
          <cell r="DA25">
            <v>71</v>
          </cell>
          <cell r="DB25">
            <v>46</v>
          </cell>
          <cell r="DC25">
            <v>53</v>
          </cell>
          <cell r="DD25">
            <v>41</v>
          </cell>
          <cell r="DE25">
            <v>44</v>
          </cell>
          <cell r="DF25">
            <v>39</v>
          </cell>
          <cell r="DG25">
            <v>168</v>
          </cell>
          <cell r="DH25">
            <v>126</v>
          </cell>
          <cell r="DI25">
            <v>1</v>
          </cell>
          <cell r="DJ25" t="str">
            <v>-</v>
          </cell>
          <cell r="DK25">
            <v>303</v>
          </cell>
          <cell r="DL25" t="str">
            <v>-</v>
          </cell>
          <cell r="DM25">
            <v>485</v>
          </cell>
          <cell r="DN25" t="str">
            <v>-</v>
          </cell>
          <cell r="DO25">
            <v>380</v>
          </cell>
          <cell r="DP25" t="str">
            <v>-</v>
          </cell>
          <cell r="DQ25">
            <v>0</v>
          </cell>
          <cell r="DR25" t="str">
            <v>-</v>
          </cell>
          <cell r="DS25">
            <v>129</v>
          </cell>
          <cell r="DT25" t="str">
            <v>-</v>
          </cell>
          <cell r="DU25">
            <v>19</v>
          </cell>
          <cell r="DV25" t="str">
            <v>-</v>
          </cell>
          <cell r="DW25">
            <v>0</v>
          </cell>
          <cell r="DX25" t="str">
            <v>-</v>
          </cell>
          <cell r="DY25">
            <v>4</v>
          </cell>
          <cell r="DZ25">
            <v>37</v>
          </cell>
          <cell r="EA25">
            <v>6</v>
          </cell>
          <cell r="EB25" t="str">
            <v>-</v>
          </cell>
          <cell r="EC25">
            <v>20.689655172413794</v>
          </cell>
          <cell r="ED25" t="str">
            <v>-</v>
          </cell>
          <cell r="EE25">
            <v>3</v>
          </cell>
          <cell r="EF25" t="str">
            <v>-</v>
          </cell>
          <cell r="EG25">
            <v>7</v>
          </cell>
        </row>
        <row r="26">
          <cell r="C26">
            <v>700000084</v>
          </cell>
          <cell r="D26" t="str">
            <v>SECTOR LA SULTANA CAROLINA</v>
          </cell>
          <cell r="E26">
            <v>2026</v>
          </cell>
          <cell r="F26">
            <v>202601</v>
          </cell>
          <cell r="G26">
            <v>1619</v>
          </cell>
          <cell r="H26">
            <v>1822</v>
          </cell>
          <cell r="I26">
            <v>643</v>
          </cell>
          <cell r="J26" t="str">
            <v>-</v>
          </cell>
          <cell r="K26">
            <v>-81</v>
          </cell>
          <cell r="L26">
            <v>0</v>
          </cell>
          <cell r="M26">
            <v>416</v>
          </cell>
          <cell r="N26">
            <v>1013</v>
          </cell>
          <cell r="O26">
            <v>1</v>
          </cell>
          <cell r="P26" t="str">
            <v>-</v>
          </cell>
          <cell r="Q26">
            <v>1</v>
          </cell>
          <cell r="R26" t="str">
            <v>-</v>
          </cell>
          <cell r="S26">
            <v>6</v>
          </cell>
          <cell r="T26" t="str">
            <v>-</v>
          </cell>
          <cell r="U26">
            <v>413</v>
          </cell>
          <cell r="V26" t="str">
            <v>-</v>
          </cell>
          <cell r="W26">
            <v>2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355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138</v>
          </cell>
          <cell r="AH26" t="str">
            <v>-</v>
          </cell>
          <cell r="AI26" t="str">
            <v>-</v>
          </cell>
          <cell r="AJ26" t="str">
            <v>-</v>
          </cell>
          <cell r="AK26">
            <v>61</v>
          </cell>
          <cell r="AL26" t="str">
            <v>-</v>
          </cell>
          <cell r="AM26">
            <v>25.694873378628785</v>
          </cell>
          <cell r="AN26">
            <v>59.6</v>
          </cell>
          <cell r="AO26">
            <v>77</v>
          </cell>
          <cell r="AP26" t="str">
            <v>-</v>
          </cell>
          <cell r="AQ26">
            <v>164</v>
          </cell>
          <cell r="AR26" t="str">
            <v>-</v>
          </cell>
          <cell r="AS26">
            <v>0</v>
          </cell>
          <cell r="AT26" t="str">
            <v>-</v>
          </cell>
          <cell r="AU26">
            <v>94</v>
          </cell>
          <cell r="AV26" t="str">
            <v>-</v>
          </cell>
          <cell r="AW26">
            <v>20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383</v>
          </cell>
          <cell r="BB26">
            <v>877</v>
          </cell>
          <cell r="BC26">
            <v>23.656578134651017</v>
          </cell>
          <cell r="BD26">
            <v>51.6</v>
          </cell>
          <cell r="BE26" t="str">
            <v>-</v>
          </cell>
          <cell r="BF26" t="str">
            <v>-</v>
          </cell>
          <cell r="BG26">
            <v>529002.23999999999</v>
          </cell>
          <cell r="BH26">
            <v>497739</v>
          </cell>
          <cell r="BI26">
            <v>220064932.97999999</v>
          </cell>
          <cell r="BJ26">
            <v>504209870</v>
          </cell>
          <cell r="BK26">
            <v>218840843</v>
          </cell>
          <cell r="BL26" t="str">
            <v>-</v>
          </cell>
          <cell r="BM26">
            <v>1224089.98</v>
          </cell>
          <cell r="BN26" t="str">
            <v>-</v>
          </cell>
          <cell r="BO26">
            <v>164329824.98000002</v>
          </cell>
          <cell r="BP26" t="str">
            <v>-</v>
          </cell>
          <cell r="BQ26">
            <v>1224089.98</v>
          </cell>
          <cell r="BR26" t="str">
            <v>-</v>
          </cell>
          <cell r="BS26">
            <v>368</v>
          </cell>
          <cell r="BT26" t="str">
            <v>-</v>
          </cell>
          <cell r="BU26">
            <v>163105735</v>
          </cell>
          <cell r="BV26" t="str">
            <v>-</v>
          </cell>
          <cell r="BW26">
            <v>298</v>
          </cell>
          <cell r="BX26" t="str">
            <v>-</v>
          </cell>
          <cell r="BY26">
            <v>562</v>
          </cell>
          <cell r="BZ26" t="str">
            <v>-</v>
          </cell>
          <cell r="CA26">
            <v>52374823</v>
          </cell>
          <cell r="CB26" t="str">
            <v>-</v>
          </cell>
          <cell r="CC26">
            <v>653</v>
          </cell>
          <cell r="CD26" t="str">
            <v>-</v>
          </cell>
          <cell r="CE26">
            <v>491</v>
          </cell>
          <cell r="CF26" t="str">
            <v>-</v>
          </cell>
          <cell r="CG26">
            <v>0</v>
          </cell>
          <cell r="CH26" t="str">
            <v>-</v>
          </cell>
          <cell r="CI26">
            <v>161</v>
          </cell>
          <cell r="CJ26" t="str">
            <v>-</v>
          </cell>
          <cell r="CK26">
            <v>20</v>
          </cell>
          <cell r="CL26" t="str">
            <v>-</v>
          </cell>
          <cell r="CM26">
            <v>3360285</v>
          </cell>
          <cell r="CN26" t="str">
            <v>-</v>
          </cell>
          <cell r="CO26">
            <v>55735108</v>
          </cell>
          <cell r="CP26" t="str">
            <v>-</v>
          </cell>
          <cell r="CQ26">
            <v>5.2994170641229468E-4</v>
          </cell>
          <cell r="CR26" t="str">
            <v>-</v>
          </cell>
          <cell r="CS26">
            <v>-78</v>
          </cell>
          <cell r="CT26" t="str">
            <v>-</v>
          </cell>
          <cell r="CU26">
            <v>633</v>
          </cell>
          <cell r="CV26">
            <v>307</v>
          </cell>
          <cell r="CW26">
            <v>359</v>
          </cell>
          <cell r="CX26">
            <v>256</v>
          </cell>
          <cell r="CY26">
            <v>211</v>
          </cell>
          <cell r="CZ26">
            <v>142</v>
          </cell>
          <cell r="DA26">
            <v>106</v>
          </cell>
          <cell r="DB26">
            <v>75</v>
          </cell>
          <cell r="DC26">
            <v>65</v>
          </cell>
          <cell r="DD26">
            <v>52</v>
          </cell>
          <cell r="DE26">
            <v>97</v>
          </cell>
          <cell r="DF26">
            <v>85</v>
          </cell>
          <cell r="DG26">
            <v>268</v>
          </cell>
          <cell r="DH26">
            <v>212</v>
          </cell>
          <cell r="DI26">
            <v>15</v>
          </cell>
          <cell r="DJ26" t="str">
            <v>-</v>
          </cell>
          <cell r="DK26">
            <v>419</v>
          </cell>
          <cell r="DL26" t="str">
            <v>-</v>
          </cell>
          <cell r="DM26">
            <v>557</v>
          </cell>
          <cell r="DN26" t="str">
            <v>-</v>
          </cell>
          <cell r="DO26">
            <v>467</v>
          </cell>
          <cell r="DP26" t="str">
            <v>-</v>
          </cell>
          <cell r="DQ26">
            <v>0</v>
          </cell>
          <cell r="DR26" t="str">
            <v>-</v>
          </cell>
          <cell r="DS26">
            <v>156</v>
          </cell>
          <cell r="DT26" t="str">
            <v>-</v>
          </cell>
          <cell r="DU26">
            <v>20</v>
          </cell>
          <cell r="DV26" t="str">
            <v>-</v>
          </cell>
          <cell r="DW26">
            <v>0</v>
          </cell>
          <cell r="DX26" t="str">
            <v>-</v>
          </cell>
          <cell r="DY26">
            <v>19</v>
          </cell>
          <cell r="DZ26">
            <v>60</v>
          </cell>
          <cell r="EA26">
            <v>10</v>
          </cell>
          <cell r="EB26" t="str">
            <v>-</v>
          </cell>
          <cell r="EC26">
            <v>21.276595744680851</v>
          </cell>
          <cell r="ED26" t="str">
            <v>-</v>
          </cell>
          <cell r="EE26">
            <v>4</v>
          </cell>
          <cell r="EF26" t="str">
            <v>-</v>
          </cell>
          <cell r="EG26">
            <v>14</v>
          </cell>
        </row>
        <row r="27">
          <cell r="C27">
            <v>700000086</v>
          </cell>
          <cell r="D27" t="str">
            <v>Sector Gerente Colaborador</v>
          </cell>
          <cell r="E27">
            <v>2026</v>
          </cell>
          <cell r="F27">
            <v>202601</v>
          </cell>
          <cell r="G27">
            <v>0</v>
          </cell>
          <cell r="H27" t="str">
            <v>-</v>
          </cell>
          <cell r="I27">
            <v>0</v>
          </cell>
          <cell r="J27" t="str">
            <v>-</v>
          </cell>
          <cell r="K27">
            <v>0</v>
          </cell>
          <cell r="L27" t="str">
            <v>-</v>
          </cell>
          <cell r="M27">
            <v>0</v>
          </cell>
          <cell r="N27" t="str">
            <v>-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0</v>
          </cell>
          <cell r="T27" t="str">
            <v>-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0</v>
          </cell>
          <cell r="AH27" t="str">
            <v>-</v>
          </cell>
          <cell r="AI27" t="str">
            <v>-</v>
          </cell>
          <cell r="AJ27" t="str">
            <v>-</v>
          </cell>
          <cell r="AK27">
            <v>0</v>
          </cell>
          <cell r="AL27" t="str">
            <v>-</v>
          </cell>
          <cell r="AM27">
            <v>0</v>
          </cell>
          <cell r="AN27" t="str">
            <v>-</v>
          </cell>
          <cell r="AO27">
            <v>0</v>
          </cell>
          <cell r="AP27" t="str">
            <v>-</v>
          </cell>
          <cell r="AQ27">
            <v>0</v>
          </cell>
          <cell r="AR27" t="str">
            <v>-</v>
          </cell>
          <cell r="AS27">
            <v>0</v>
          </cell>
          <cell r="AT27" t="str">
            <v>-</v>
          </cell>
          <cell r="AU27">
            <v>0</v>
          </cell>
          <cell r="AV27" t="str">
            <v>-</v>
          </cell>
          <cell r="AW27">
            <v>0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0</v>
          </cell>
          <cell r="BB27" t="str">
            <v>-</v>
          </cell>
          <cell r="BC27">
            <v>0</v>
          </cell>
          <cell r="BD27" t="str">
            <v>-</v>
          </cell>
          <cell r="BE27" t="str">
            <v>-</v>
          </cell>
          <cell r="BF27" t="str">
            <v>-</v>
          </cell>
          <cell r="BG27">
            <v>0</v>
          </cell>
          <cell r="BH27" t="str">
            <v>-</v>
          </cell>
          <cell r="BI27">
            <v>0</v>
          </cell>
          <cell r="BJ27" t="str">
            <v>-</v>
          </cell>
          <cell r="BK27">
            <v>0</v>
          </cell>
          <cell r="BL27" t="str">
            <v>-</v>
          </cell>
          <cell r="BM27">
            <v>0</v>
          </cell>
          <cell r="BN27" t="str">
            <v>-</v>
          </cell>
          <cell r="BO27">
            <v>0</v>
          </cell>
          <cell r="BP27" t="str">
            <v>-</v>
          </cell>
          <cell r="BQ27">
            <v>0</v>
          </cell>
          <cell r="BR27" t="str">
            <v>-</v>
          </cell>
          <cell r="BS27">
            <v>0</v>
          </cell>
          <cell r="BT27" t="str">
            <v>-</v>
          </cell>
          <cell r="BU27">
            <v>0</v>
          </cell>
          <cell r="BV27" t="str">
            <v>-</v>
          </cell>
          <cell r="BW27">
            <v>0</v>
          </cell>
          <cell r="BX27" t="str">
            <v>-</v>
          </cell>
          <cell r="BY27">
            <v>0</v>
          </cell>
          <cell r="BZ27" t="str">
            <v>-</v>
          </cell>
          <cell r="CA27">
            <v>0</v>
          </cell>
          <cell r="CB27" t="str">
            <v>-</v>
          </cell>
          <cell r="CC27">
            <v>0</v>
          </cell>
          <cell r="CD27" t="str">
            <v>-</v>
          </cell>
          <cell r="CE27">
            <v>0</v>
          </cell>
          <cell r="CF27" t="str">
            <v>-</v>
          </cell>
          <cell r="CG27">
            <v>0</v>
          </cell>
          <cell r="CH27" t="str">
            <v>-</v>
          </cell>
          <cell r="CI27">
            <v>0</v>
          </cell>
          <cell r="CJ27" t="str">
            <v>-</v>
          </cell>
          <cell r="CK27">
            <v>0</v>
          </cell>
          <cell r="CL27" t="str">
            <v>-</v>
          </cell>
          <cell r="CM27">
            <v>0</v>
          </cell>
          <cell r="CN27" t="str">
            <v>-</v>
          </cell>
          <cell r="CO27">
            <v>0</v>
          </cell>
          <cell r="CP27" t="str">
            <v>-</v>
          </cell>
          <cell r="CQ27">
            <v>0</v>
          </cell>
          <cell r="CR27" t="str">
            <v>-</v>
          </cell>
          <cell r="CS27">
            <v>0</v>
          </cell>
          <cell r="CT27" t="str">
            <v>-</v>
          </cell>
          <cell r="CU27">
            <v>0</v>
          </cell>
          <cell r="CV27" t="str">
            <v>-</v>
          </cell>
          <cell r="CW27">
            <v>0</v>
          </cell>
          <cell r="CX27" t="str">
            <v>-</v>
          </cell>
          <cell r="CY27">
            <v>0</v>
          </cell>
          <cell r="CZ27" t="str">
            <v>-</v>
          </cell>
          <cell r="DA27">
            <v>0</v>
          </cell>
          <cell r="DB27" t="str">
            <v>-</v>
          </cell>
          <cell r="DC27">
            <v>0</v>
          </cell>
          <cell r="DD27" t="str">
            <v>-</v>
          </cell>
          <cell r="DE27">
            <v>0</v>
          </cell>
          <cell r="DF27" t="str">
            <v>-</v>
          </cell>
          <cell r="DG27">
            <v>0</v>
          </cell>
          <cell r="DH27" t="str">
            <v>-</v>
          </cell>
          <cell r="DI27">
            <v>0</v>
          </cell>
          <cell r="DJ27" t="str">
            <v>-</v>
          </cell>
          <cell r="DK27">
            <v>0</v>
          </cell>
          <cell r="DL27" t="str">
            <v>-</v>
          </cell>
          <cell r="DM27">
            <v>0</v>
          </cell>
          <cell r="DN27" t="str">
            <v>-</v>
          </cell>
          <cell r="DO27">
            <v>0</v>
          </cell>
          <cell r="DP27" t="str">
            <v>-</v>
          </cell>
          <cell r="DQ27">
            <v>0</v>
          </cell>
          <cell r="DR27" t="str">
            <v>-</v>
          </cell>
          <cell r="DS27">
            <v>0</v>
          </cell>
          <cell r="DT27" t="str">
            <v>-</v>
          </cell>
          <cell r="DU27">
            <v>0</v>
          </cell>
          <cell r="DV27" t="str">
            <v>-</v>
          </cell>
          <cell r="DW27">
            <v>0</v>
          </cell>
          <cell r="DX27" t="str">
            <v>-</v>
          </cell>
          <cell r="DY27">
            <v>0</v>
          </cell>
          <cell r="DZ27" t="str">
            <v>-</v>
          </cell>
          <cell r="EA27">
            <v>0</v>
          </cell>
          <cell r="EB27" t="str">
            <v>-</v>
          </cell>
          <cell r="EC27">
            <v>0</v>
          </cell>
          <cell r="ED27" t="str">
            <v>-</v>
          </cell>
          <cell r="EE27">
            <v>0</v>
          </cell>
          <cell r="EF27" t="str">
            <v>-</v>
          </cell>
          <cell r="EG27">
            <v>0</v>
          </cell>
        </row>
        <row r="28">
          <cell r="C28">
            <v>700000090</v>
          </cell>
          <cell r="D28" t="str">
            <v>SECTOR ROBLE VIVIANA</v>
          </cell>
          <cell r="E28">
            <v>2026</v>
          </cell>
          <cell r="F28">
            <v>202601</v>
          </cell>
          <cell r="G28">
            <v>0</v>
          </cell>
          <cell r="H28" t="str">
            <v>-</v>
          </cell>
          <cell r="I28">
            <v>0</v>
          </cell>
          <cell r="J28" t="str">
            <v>-</v>
          </cell>
          <cell r="K28">
            <v>0</v>
          </cell>
          <cell r="L28" t="str">
            <v>-</v>
          </cell>
          <cell r="M28">
            <v>0</v>
          </cell>
          <cell r="N28" t="str">
            <v>-</v>
          </cell>
          <cell r="O28">
            <v>0</v>
          </cell>
          <cell r="P28" t="str">
            <v>-</v>
          </cell>
          <cell r="Q28">
            <v>0</v>
          </cell>
          <cell r="R28" t="str">
            <v>-</v>
          </cell>
          <cell r="S28">
            <v>0</v>
          </cell>
          <cell r="T28" t="str">
            <v>-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0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0</v>
          </cell>
          <cell r="AH28" t="str">
            <v>-</v>
          </cell>
          <cell r="AI28" t="str">
            <v>-</v>
          </cell>
          <cell r="AJ28" t="str">
            <v>-</v>
          </cell>
          <cell r="AK28">
            <v>0</v>
          </cell>
          <cell r="AL28" t="str">
            <v>-</v>
          </cell>
          <cell r="AM28">
            <v>0</v>
          </cell>
          <cell r="AN28" t="str">
            <v>-</v>
          </cell>
          <cell r="AO28">
            <v>0</v>
          </cell>
          <cell r="AP28" t="str">
            <v>-</v>
          </cell>
          <cell r="AQ28">
            <v>0</v>
          </cell>
          <cell r="AR28" t="str">
            <v>-</v>
          </cell>
          <cell r="AS28">
            <v>0</v>
          </cell>
          <cell r="AT28" t="str">
            <v>-</v>
          </cell>
          <cell r="AU28">
            <v>0</v>
          </cell>
          <cell r="AV28" t="str">
            <v>-</v>
          </cell>
          <cell r="AW28">
            <v>0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0</v>
          </cell>
          <cell r="BB28" t="str">
            <v>-</v>
          </cell>
          <cell r="BC28">
            <v>0</v>
          </cell>
          <cell r="BD28" t="str">
            <v>-</v>
          </cell>
          <cell r="BE28" t="str">
            <v>-</v>
          </cell>
          <cell r="BF28" t="str">
            <v>-</v>
          </cell>
          <cell r="BG28">
            <v>0</v>
          </cell>
          <cell r="BH28" t="str">
            <v>-</v>
          </cell>
          <cell r="BI28">
            <v>0</v>
          </cell>
          <cell r="BJ28" t="str">
            <v>-</v>
          </cell>
          <cell r="BK28">
            <v>0</v>
          </cell>
          <cell r="BL28" t="str">
            <v>-</v>
          </cell>
          <cell r="BM28">
            <v>0</v>
          </cell>
          <cell r="BN28" t="str">
            <v>-</v>
          </cell>
          <cell r="BO28">
            <v>0</v>
          </cell>
          <cell r="BP28" t="str">
            <v>-</v>
          </cell>
          <cell r="BQ28">
            <v>0</v>
          </cell>
          <cell r="BR28" t="str">
            <v>-</v>
          </cell>
          <cell r="BS28">
            <v>0</v>
          </cell>
          <cell r="BT28" t="str">
            <v>-</v>
          </cell>
          <cell r="BU28">
            <v>0</v>
          </cell>
          <cell r="BV28" t="str">
            <v>-</v>
          </cell>
          <cell r="BW28">
            <v>0</v>
          </cell>
          <cell r="BX28" t="str">
            <v>-</v>
          </cell>
          <cell r="BY28">
            <v>0</v>
          </cell>
          <cell r="BZ28" t="str">
            <v>-</v>
          </cell>
          <cell r="CA28">
            <v>0</v>
          </cell>
          <cell r="CB28" t="str">
            <v>-</v>
          </cell>
          <cell r="CC28">
            <v>0</v>
          </cell>
          <cell r="CD28" t="str">
            <v>-</v>
          </cell>
          <cell r="CE28">
            <v>0</v>
          </cell>
          <cell r="CF28" t="str">
            <v>-</v>
          </cell>
          <cell r="CG28">
            <v>0</v>
          </cell>
          <cell r="CH28" t="str">
            <v>-</v>
          </cell>
          <cell r="CI28">
            <v>0</v>
          </cell>
          <cell r="CJ28" t="str">
            <v>-</v>
          </cell>
          <cell r="CK28">
            <v>0</v>
          </cell>
          <cell r="CL28" t="str">
            <v>-</v>
          </cell>
          <cell r="CM28">
            <v>0</v>
          </cell>
          <cell r="CN28" t="str">
            <v>-</v>
          </cell>
          <cell r="CO28">
            <v>0</v>
          </cell>
          <cell r="CP28" t="str">
            <v>-</v>
          </cell>
          <cell r="CQ28">
            <v>0</v>
          </cell>
          <cell r="CR28" t="str">
            <v>-</v>
          </cell>
          <cell r="CS28">
            <v>0</v>
          </cell>
          <cell r="CT28" t="str">
            <v>-</v>
          </cell>
          <cell r="CU28">
            <v>0</v>
          </cell>
          <cell r="CV28" t="str">
            <v>-</v>
          </cell>
          <cell r="CW28">
            <v>0</v>
          </cell>
          <cell r="CX28" t="str">
            <v>-</v>
          </cell>
          <cell r="CY28">
            <v>0</v>
          </cell>
          <cell r="CZ28" t="str">
            <v>-</v>
          </cell>
          <cell r="DA28">
            <v>0</v>
          </cell>
          <cell r="DB28" t="str">
            <v>-</v>
          </cell>
          <cell r="DC28">
            <v>0</v>
          </cell>
          <cell r="DD28" t="str">
            <v>-</v>
          </cell>
          <cell r="DE28">
            <v>0</v>
          </cell>
          <cell r="DF28" t="str">
            <v>-</v>
          </cell>
          <cell r="DG28">
            <v>0</v>
          </cell>
          <cell r="DH28" t="str">
            <v>-</v>
          </cell>
          <cell r="DI28">
            <v>0</v>
          </cell>
          <cell r="DJ28" t="str">
            <v>-</v>
          </cell>
          <cell r="DK28">
            <v>0</v>
          </cell>
          <cell r="DL28" t="str">
            <v>-</v>
          </cell>
          <cell r="DM28">
            <v>0</v>
          </cell>
          <cell r="DN28" t="str">
            <v>-</v>
          </cell>
          <cell r="DO28">
            <v>0</v>
          </cell>
          <cell r="DP28" t="str">
            <v>-</v>
          </cell>
          <cell r="DQ28">
            <v>0</v>
          </cell>
          <cell r="DR28" t="str">
            <v>-</v>
          </cell>
          <cell r="DS28">
            <v>0</v>
          </cell>
          <cell r="DT28" t="str">
            <v>-</v>
          </cell>
          <cell r="DU28">
            <v>0</v>
          </cell>
          <cell r="DV28" t="str">
            <v>-</v>
          </cell>
          <cell r="DW28">
            <v>0</v>
          </cell>
          <cell r="DX28" t="str">
            <v>-</v>
          </cell>
          <cell r="DY28">
            <v>0</v>
          </cell>
          <cell r="DZ28" t="str">
            <v>-</v>
          </cell>
          <cell r="EA28">
            <v>0</v>
          </cell>
          <cell r="EB28" t="str">
            <v>-</v>
          </cell>
          <cell r="EC28">
            <v>0</v>
          </cell>
          <cell r="ED28" t="str">
            <v>-</v>
          </cell>
          <cell r="EE28">
            <v>0</v>
          </cell>
          <cell r="EF28" t="str">
            <v>-</v>
          </cell>
          <cell r="EG28">
            <v>0</v>
          </cell>
        </row>
        <row r="29">
          <cell r="C29">
            <v>700000091</v>
          </cell>
          <cell r="D29" t="str">
            <v>SECTOR GUADUA CAROL</v>
          </cell>
          <cell r="E29">
            <v>2026</v>
          </cell>
          <cell r="F29">
            <v>202601</v>
          </cell>
          <cell r="G29">
            <v>1343</v>
          </cell>
          <cell r="H29">
            <v>1579</v>
          </cell>
          <cell r="I29">
            <v>591</v>
          </cell>
          <cell r="J29" t="str">
            <v>-</v>
          </cell>
          <cell r="K29">
            <v>-87</v>
          </cell>
          <cell r="L29">
            <v>0</v>
          </cell>
          <cell r="M29">
            <v>399</v>
          </cell>
          <cell r="N29">
            <v>863</v>
          </cell>
          <cell r="O29">
            <v>0</v>
          </cell>
          <cell r="P29" t="str">
            <v>-</v>
          </cell>
          <cell r="Q29">
            <v>3</v>
          </cell>
          <cell r="R29" t="str">
            <v>-</v>
          </cell>
          <cell r="S29">
            <v>7</v>
          </cell>
          <cell r="T29" t="str">
            <v>-</v>
          </cell>
          <cell r="U29">
            <v>395</v>
          </cell>
          <cell r="V29" t="str">
            <v>-</v>
          </cell>
          <cell r="W29">
            <v>1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358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140</v>
          </cell>
          <cell r="AH29" t="str">
            <v>-</v>
          </cell>
          <cell r="AI29" t="str">
            <v>-</v>
          </cell>
          <cell r="AJ29" t="str">
            <v>-</v>
          </cell>
          <cell r="AK29">
            <v>41</v>
          </cell>
          <cell r="AL29" t="str">
            <v>-</v>
          </cell>
          <cell r="AM29">
            <v>29.709605361131796</v>
          </cell>
          <cell r="AN29">
            <v>60.3</v>
          </cell>
          <cell r="AO29">
            <v>99</v>
          </cell>
          <cell r="AP29" t="str">
            <v>-</v>
          </cell>
          <cell r="AQ29">
            <v>150</v>
          </cell>
          <cell r="AR29" t="str">
            <v>-</v>
          </cell>
          <cell r="AS29">
            <v>0</v>
          </cell>
          <cell r="AT29" t="str">
            <v>-</v>
          </cell>
          <cell r="AU29">
            <v>97</v>
          </cell>
          <cell r="AV29" t="str">
            <v>-</v>
          </cell>
          <cell r="AW29">
            <v>12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373</v>
          </cell>
          <cell r="BB29">
            <v>761</v>
          </cell>
          <cell r="BC29">
            <v>27.773641102010426</v>
          </cell>
          <cell r="BD29">
            <v>53.1</v>
          </cell>
          <cell r="BE29" t="str">
            <v>-</v>
          </cell>
          <cell r="BF29" t="str">
            <v>-</v>
          </cell>
          <cell r="BG29">
            <v>549631.52</v>
          </cell>
          <cell r="BH29">
            <v>447963</v>
          </cell>
          <cell r="BI29">
            <v>219302977.75</v>
          </cell>
          <cell r="BJ29">
            <v>386592096</v>
          </cell>
          <cell r="BK29">
            <v>217114372</v>
          </cell>
          <cell r="BL29" t="str">
            <v>-</v>
          </cell>
          <cell r="BM29">
            <v>2188605.75</v>
          </cell>
          <cell r="BN29" t="str">
            <v>-</v>
          </cell>
          <cell r="BO29">
            <v>169536329.75</v>
          </cell>
          <cell r="BP29" t="str">
            <v>-</v>
          </cell>
          <cell r="BQ29">
            <v>2188605.75</v>
          </cell>
          <cell r="BR29" t="str">
            <v>-</v>
          </cell>
          <cell r="BS29">
            <v>371</v>
          </cell>
          <cell r="BT29" t="str">
            <v>-</v>
          </cell>
          <cell r="BU29">
            <v>167347724</v>
          </cell>
          <cell r="BV29" t="str">
            <v>-</v>
          </cell>
          <cell r="BW29">
            <v>238</v>
          </cell>
          <cell r="BX29" t="str">
            <v>-</v>
          </cell>
          <cell r="BY29">
            <v>367</v>
          </cell>
          <cell r="BZ29" t="str">
            <v>-</v>
          </cell>
          <cell r="CA29">
            <v>45379625</v>
          </cell>
          <cell r="CB29" t="str">
            <v>-</v>
          </cell>
          <cell r="CC29">
            <v>568</v>
          </cell>
          <cell r="CD29" t="str">
            <v>-</v>
          </cell>
          <cell r="CE29">
            <v>462</v>
          </cell>
          <cell r="CF29" t="str">
            <v>-</v>
          </cell>
          <cell r="CG29">
            <v>0</v>
          </cell>
          <cell r="CH29" t="str">
            <v>-</v>
          </cell>
          <cell r="CI29">
            <v>143</v>
          </cell>
          <cell r="CJ29" t="str">
            <v>-</v>
          </cell>
          <cell r="CK29">
            <v>14</v>
          </cell>
          <cell r="CL29" t="str">
            <v>-</v>
          </cell>
          <cell r="CM29">
            <v>4387023</v>
          </cell>
          <cell r="CN29" t="str">
            <v>-</v>
          </cell>
          <cell r="CO29">
            <v>49766648</v>
          </cell>
          <cell r="CP29" t="str">
            <v>-</v>
          </cell>
          <cell r="CQ29">
            <v>0</v>
          </cell>
          <cell r="CR29" t="str">
            <v>-</v>
          </cell>
          <cell r="CS29">
            <v>-47</v>
          </cell>
          <cell r="CT29" t="str">
            <v>-</v>
          </cell>
          <cell r="CU29">
            <v>524</v>
          </cell>
          <cell r="CV29">
            <v>263</v>
          </cell>
          <cell r="CW29">
            <v>233</v>
          </cell>
          <cell r="CX29">
            <v>174</v>
          </cell>
          <cell r="CY29">
            <v>187</v>
          </cell>
          <cell r="CZ29">
            <v>121</v>
          </cell>
          <cell r="DA29">
            <v>103</v>
          </cell>
          <cell r="DB29">
            <v>70</v>
          </cell>
          <cell r="DC29">
            <v>51</v>
          </cell>
          <cell r="DD29">
            <v>38</v>
          </cell>
          <cell r="DE29">
            <v>57</v>
          </cell>
          <cell r="DF29">
            <v>52</v>
          </cell>
          <cell r="DG29">
            <v>211</v>
          </cell>
          <cell r="DH29">
            <v>160</v>
          </cell>
          <cell r="DI29">
            <v>6</v>
          </cell>
          <cell r="DJ29" t="str">
            <v>-</v>
          </cell>
          <cell r="DK29">
            <v>265</v>
          </cell>
          <cell r="DL29" t="str">
            <v>-</v>
          </cell>
          <cell r="DM29">
            <v>487</v>
          </cell>
          <cell r="DN29" t="str">
            <v>-</v>
          </cell>
          <cell r="DO29">
            <v>436</v>
          </cell>
          <cell r="DP29" t="str">
            <v>-</v>
          </cell>
          <cell r="DQ29">
            <v>0</v>
          </cell>
          <cell r="DR29" t="str">
            <v>-</v>
          </cell>
          <cell r="DS29">
            <v>141</v>
          </cell>
          <cell r="DT29" t="str">
            <v>-</v>
          </cell>
          <cell r="DU29">
            <v>14</v>
          </cell>
          <cell r="DV29" t="str">
            <v>-</v>
          </cell>
          <cell r="DW29">
            <v>0</v>
          </cell>
          <cell r="DX29" t="str">
            <v>-</v>
          </cell>
          <cell r="DY29">
            <v>10</v>
          </cell>
          <cell r="DZ29">
            <v>35</v>
          </cell>
          <cell r="EA29">
            <v>11</v>
          </cell>
          <cell r="EB29" t="str">
            <v>-</v>
          </cell>
          <cell r="EC29">
            <v>34.375</v>
          </cell>
          <cell r="ED29" t="str">
            <v>-</v>
          </cell>
          <cell r="EE29">
            <v>4</v>
          </cell>
          <cell r="EF29" t="str">
            <v>-</v>
          </cell>
          <cell r="EG29">
            <v>16</v>
          </cell>
        </row>
        <row r="30">
          <cell r="C30">
            <v>700000092</v>
          </cell>
          <cell r="D30" t="str">
            <v>SECTOR PALMA DE CERA JOHANNA</v>
          </cell>
          <cell r="E30">
            <v>2026</v>
          </cell>
          <cell r="F30">
            <v>202601</v>
          </cell>
          <cell r="G30">
            <v>1609</v>
          </cell>
          <cell r="H30">
            <v>1761</v>
          </cell>
          <cell r="I30">
            <v>747</v>
          </cell>
          <cell r="J30" t="str">
            <v>-</v>
          </cell>
          <cell r="K30">
            <v>-97</v>
          </cell>
          <cell r="L30">
            <v>0</v>
          </cell>
          <cell r="M30">
            <v>511</v>
          </cell>
          <cell r="N30">
            <v>1027</v>
          </cell>
          <cell r="O30">
            <v>0</v>
          </cell>
          <cell r="P30" t="str">
            <v>-</v>
          </cell>
          <cell r="Q30">
            <v>2</v>
          </cell>
          <cell r="R30" t="str">
            <v>-</v>
          </cell>
          <cell r="S30">
            <v>8</v>
          </cell>
          <cell r="T30" t="str">
            <v>-</v>
          </cell>
          <cell r="U30">
            <v>508</v>
          </cell>
          <cell r="V30" t="str">
            <v>-</v>
          </cell>
          <cell r="W30">
            <v>1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452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166</v>
          </cell>
          <cell r="AH30" t="str">
            <v>-</v>
          </cell>
          <cell r="AI30" t="str">
            <v>-</v>
          </cell>
          <cell r="AJ30" t="str">
            <v>-</v>
          </cell>
          <cell r="AK30">
            <v>58</v>
          </cell>
          <cell r="AL30" t="str">
            <v>-</v>
          </cell>
          <cell r="AM30">
            <v>31.758856432566812</v>
          </cell>
          <cell r="AN30">
            <v>60.3</v>
          </cell>
          <cell r="AO30">
            <v>108</v>
          </cell>
          <cell r="AP30" t="str">
            <v>-</v>
          </cell>
          <cell r="AQ30">
            <v>198</v>
          </cell>
          <cell r="AR30" t="str">
            <v>-</v>
          </cell>
          <cell r="AS30">
            <v>0</v>
          </cell>
          <cell r="AT30" t="str">
            <v>-</v>
          </cell>
          <cell r="AU30">
            <v>116</v>
          </cell>
          <cell r="AV30" t="str">
            <v>-</v>
          </cell>
          <cell r="AW30">
            <v>30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477</v>
          </cell>
          <cell r="BB30">
            <v>928</v>
          </cell>
          <cell r="BC30">
            <v>29.645742697327531</v>
          </cell>
          <cell r="BD30">
            <v>54.5</v>
          </cell>
          <cell r="BE30" t="str">
            <v>-</v>
          </cell>
          <cell r="BF30" t="str">
            <v>-</v>
          </cell>
          <cell r="BG30">
            <v>488730.06</v>
          </cell>
          <cell r="BH30">
            <v>475273</v>
          </cell>
          <cell r="BI30">
            <v>249741058.59999999</v>
          </cell>
          <cell r="BJ30">
            <v>488105104</v>
          </cell>
          <cell r="BK30">
            <v>246600413</v>
          </cell>
          <cell r="BL30" t="str">
            <v>-</v>
          </cell>
          <cell r="BM30">
            <v>3140645.6</v>
          </cell>
          <cell r="BN30" t="str">
            <v>-</v>
          </cell>
          <cell r="BO30">
            <v>187820175.59999999</v>
          </cell>
          <cell r="BP30" t="str">
            <v>-</v>
          </cell>
          <cell r="BQ30">
            <v>3140645.6</v>
          </cell>
          <cell r="BR30" t="str">
            <v>-</v>
          </cell>
          <cell r="BS30">
            <v>454</v>
          </cell>
          <cell r="BT30" t="str">
            <v>-</v>
          </cell>
          <cell r="BU30">
            <v>184679530</v>
          </cell>
          <cell r="BV30" t="str">
            <v>-</v>
          </cell>
          <cell r="BW30">
            <v>322</v>
          </cell>
          <cell r="BX30" t="str">
            <v>-</v>
          </cell>
          <cell r="BY30">
            <v>392</v>
          </cell>
          <cell r="BZ30" t="str">
            <v>-</v>
          </cell>
          <cell r="CA30">
            <v>56666466</v>
          </cell>
          <cell r="CB30" t="str">
            <v>-</v>
          </cell>
          <cell r="CC30">
            <v>655</v>
          </cell>
          <cell r="CD30" t="str">
            <v>-</v>
          </cell>
          <cell r="CE30">
            <v>563</v>
          </cell>
          <cell r="CF30" t="str">
            <v>-</v>
          </cell>
          <cell r="CG30">
            <v>0</v>
          </cell>
          <cell r="CH30" t="str">
            <v>-</v>
          </cell>
          <cell r="CI30">
            <v>171</v>
          </cell>
          <cell r="CJ30" t="str">
            <v>-</v>
          </cell>
          <cell r="CK30">
            <v>34</v>
          </cell>
          <cell r="CL30" t="str">
            <v>-</v>
          </cell>
          <cell r="CM30">
            <v>5254417</v>
          </cell>
          <cell r="CN30" t="str">
            <v>-</v>
          </cell>
          <cell r="CO30">
            <v>61920883</v>
          </cell>
          <cell r="CP30" t="str">
            <v>-</v>
          </cell>
          <cell r="CQ30">
            <v>0</v>
          </cell>
          <cell r="CR30" t="str">
            <v>-</v>
          </cell>
          <cell r="CS30">
            <v>-24</v>
          </cell>
          <cell r="CT30" t="str">
            <v>-</v>
          </cell>
          <cell r="CU30">
            <v>638</v>
          </cell>
          <cell r="CV30">
            <v>302</v>
          </cell>
          <cell r="CW30">
            <v>310</v>
          </cell>
          <cell r="CX30">
            <v>226</v>
          </cell>
          <cell r="CY30">
            <v>150</v>
          </cell>
          <cell r="CZ30">
            <v>117</v>
          </cell>
          <cell r="DA30">
            <v>118</v>
          </cell>
          <cell r="DB30">
            <v>85</v>
          </cell>
          <cell r="DC30">
            <v>51</v>
          </cell>
          <cell r="DD30">
            <v>42</v>
          </cell>
          <cell r="DE30">
            <v>37</v>
          </cell>
          <cell r="DF30">
            <v>35</v>
          </cell>
          <cell r="DG30">
            <v>206</v>
          </cell>
          <cell r="DH30">
            <v>162</v>
          </cell>
          <cell r="DI30">
            <v>8</v>
          </cell>
          <cell r="DJ30" t="str">
            <v>-</v>
          </cell>
          <cell r="DK30">
            <v>292</v>
          </cell>
          <cell r="DL30" t="str">
            <v>-</v>
          </cell>
          <cell r="DM30">
            <v>569</v>
          </cell>
          <cell r="DN30" t="str">
            <v>-</v>
          </cell>
          <cell r="DO30">
            <v>545</v>
          </cell>
          <cell r="DP30" t="str">
            <v>-</v>
          </cell>
          <cell r="DQ30">
            <v>0</v>
          </cell>
          <cell r="DR30" t="str">
            <v>-</v>
          </cell>
          <cell r="DS30">
            <v>169</v>
          </cell>
          <cell r="DT30" t="str">
            <v>-</v>
          </cell>
          <cell r="DU30">
            <v>33</v>
          </cell>
          <cell r="DV30" t="str">
            <v>-</v>
          </cell>
          <cell r="DW30">
            <v>0</v>
          </cell>
          <cell r="DX30" t="str">
            <v>-</v>
          </cell>
          <cell r="DY30">
            <v>14</v>
          </cell>
          <cell r="DZ30">
            <v>34</v>
          </cell>
          <cell r="EA30">
            <v>20</v>
          </cell>
          <cell r="EB30" t="str">
            <v>-</v>
          </cell>
          <cell r="EC30">
            <v>51.282051282051277</v>
          </cell>
          <cell r="ED30" t="str">
            <v>-</v>
          </cell>
          <cell r="EE30">
            <v>6</v>
          </cell>
          <cell r="EF30" t="str">
            <v>-</v>
          </cell>
          <cell r="EG30">
            <v>20</v>
          </cell>
        </row>
        <row r="31">
          <cell r="C31">
            <v>700000094</v>
          </cell>
          <cell r="D31" t="str">
            <v>SECTOR OCOBO ZAIRA</v>
          </cell>
          <cell r="E31">
            <v>2026</v>
          </cell>
          <cell r="F31">
            <v>202601</v>
          </cell>
          <cell r="G31">
            <v>1427</v>
          </cell>
          <cell r="H31">
            <v>1536</v>
          </cell>
          <cell r="I31">
            <v>620</v>
          </cell>
          <cell r="J31" t="str">
            <v>-</v>
          </cell>
          <cell r="K31">
            <v>-47</v>
          </cell>
          <cell r="L31">
            <v>0</v>
          </cell>
          <cell r="M31">
            <v>492</v>
          </cell>
          <cell r="N31">
            <v>887</v>
          </cell>
          <cell r="O31">
            <v>0</v>
          </cell>
          <cell r="P31" t="str">
            <v>-</v>
          </cell>
          <cell r="Q31">
            <v>1</v>
          </cell>
          <cell r="R31" t="str">
            <v>-</v>
          </cell>
          <cell r="S31">
            <v>7</v>
          </cell>
          <cell r="T31" t="str">
            <v>-</v>
          </cell>
          <cell r="U31">
            <v>489</v>
          </cell>
          <cell r="V31" t="str">
            <v>-</v>
          </cell>
          <cell r="W31">
            <v>2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439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160</v>
          </cell>
          <cell r="AH31" t="str">
            <v>-</v>
          </cell>
          <cell r="AI31" t="str">
            <v>-</v>
          </cell>
          <cell r="AJ31" t="str">
            <v>-</v>
          </cell>
          <cell r="AK31">
            <v>53</v>
          </cell>
          <cell r="AL31" t="str">
            <v>-</v>
          </cell>
          <cell r="AM31">
            <v>34.477925718290123</v>
          </cell>
          <cell r="AN31">
            <v>60.3</v>
          </cell>
          <cell r="AO31">
            <v>107</v>
          </cell>
          <cell r="AP31" t="str">
            <v>-</v>
          </cell>
          <cell r="AQ31">
            <v>178</v>
          </cell>
          <cell r="AR31" t="str">
            <v>-</v>
          </cell>
          <cell r="AS31">
            <v>0</v>
          </cell>
          <cell r="AT31" t="str">
            <v>-</v>
          </cell>
          <cell r="AU31">
            <v>126</v>
          </cell>
          <cell r="AV31" t="str">
            <v>-</v>
          </cell>
          <cell r="AW31">
            <v>28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450</v>
          </cell>
          <cell r="BB31">
            <v>794</v>
          </cell>
          <cell r="BC31">
            <v>31.534688156972667</v>
          </cell>
          <cell r="BD31">
            <v>54</v>
          </cell>
          <cell r="BE31" t="str">
            <v>-</v>
          </cell>
          <cell r="BF31" t="str">
            <v>-</v>
          </cell>
          <cell r="BG31">
            <v>537847.16</v>
          </cell>
          <cell r="BH31">
            <v>485491</v>
          </cell>
          <cell r="BI31">
            <v>264620800.44999999</v>
          </cell>
          <cell r="BJ31">
            <v>430630513</v>
          </cell>
          <cell r="BK31">
            <v>263611608</v>
          </cell>
          <cell r="BL31" t="str">
            <v>-</v>
          </cell>
          <cell r="BM31">
            <v>1009192.45</v>
          </cell>
          <cell r="BN31" t="str">
            <v>-</v>
          </cell>
          <cell r="BO31">
            <v>206964663.44999999</v>
          </cell>
          <cell r="BP31" t="str">
            <v>-</v>
          </cell>
          <cell r="BQ31">
            <v>1009192.45</v>
          </cell>
          <cell r="BR31" t="str">
            <v>-</v>
          </cell>
          <cell r="BS31">
            <v>455</v>
          </cell>
          <cell r="BT31" t="str">
            <v>-</v>
          </cell>
          <cell r="BU31">
            <v>205955471</v>
          </cell>
          <cell r="BV31" t="str">
            <v>-</v>
          </cell>
          <cell r="BW31">
            <v>290</v>
          </cell>
          <cell r="BX31" t="str">
            <v>-</v>
          </cell>
          <cell r="BY31">
            <v>412</v>
          </cell>
          <cell r="BZ31" t="str">
            <v>-</v>
          </cell>
          <cell r="CA31">
            <v>51889102</v>
          </cell>
          <cell r="CB31" t="str">
            <v>-</v>
          </cell>
          <cell r="CC31">
            <v>574</v>
          </cell>
          <cell r="CD31" t="str">
            <v>-</v>
          </cell>
          <cell r="CE31">
            <v>438</v>
          </cell>
          <cell r="CF31" t="str">
            <v>-</v>
          </cell>
          <cell r="CG31">
            <v>0</v>
          </cell>
          <cell r="CH31" t="str">
            <v>-</v>
          </cell>
          <cell r="CI31">
            <v>163</v>
          </cell>
          <cell r="CJ31" t="str">
            <v>-</v>
          </cell>
          <cell r="CK31">
            <v>32</v>
          </cell>
          <cell r="CL31" t="str">
            <v>-</v>
          </cell>
          <cell r="CM31">
            <v>5417895</v>
          </cell>
          <cell r="CN31" t="str">
            <v>-</v>
          </cell>
          <cell r="CO31">
            <v>57306997</v>
          </cell>
          <cell r="CP31" t="str">
            <v>-</v>
          </cell>
          <cell r="CQ31">
            <v>0</v>
          </cell>
          <cell r="CR31" t="str">
            <v>-</v>
          </cell>
          <cell r="CS31">
            <v>-37</v>
          </cell>
          <cell r="CT31" t="str">
            <v>-</v>
          </cell>
          <cell r="CU31">
            <v>534</v>
          </cell>
          <cell r="CV31">
            <v>278</v>
          </cell>
          <cell r="CW31">
            <v>253</v>
          </cell>
          <cell r="CX31">
            <v>196</v>
          </cell>
          <cell r="CY31">
            <v>148</v>
          </cell>
          <cell r="CZ31">
            <v>114</v>
          </cell>
          <cell r="DA31">
            <v>78</v>
          </cell>
          <cell r="DB31">
            <v>57</v>
          </cell>
          <cell r="DC31">
            <v>65</v>
          </cell>
          <cell r="DD31">
            <v>60</v>
          </cell>
          <cell r="DE31">
            <v>50</v>
          </cell>
          <cell r="DF31">
            <v>46</v>
          </cell>
          <cell r="DG31">
            <v>193</v>
          </cell>
          <cell r="DH31">
            <v>163</v>
          </cell>
          <cell r="DI31">
            <v>9</v>
          </cell>
          <cell r="DJ31" t="str">
            <v>-</v>
          </cell>
          <cell r="DK31">
            <v>296</v>
          </cell>
          <cell r="DL31" t="str">
            <v>-</v>
          </cell>
          <cell r="DM31">
            <v>511</v>
          </cell>
          <cell r="DN31" t="str">
            <v>-</v>
          </cell>
          <cell r="DO31">
            <v>425</v>
          </cell>
          <cell r="DP31" t="str">
            <v>-</v>
          </cell>
          <cell r="DQ31">
            <v>0</v>
          </cell>
          <cell r="DR31" t="str">
            <v>-</v>
          </cell>
          <cell r="DS31">
            <v>163</v>
          </cell>
          <cell r="DT31" t="str">
            <v>-</v>
          </cell>
          <cell r="DU31">
            <v>32</v>
          </cell>
          <cell r="DV31" t="str">
            <v>-</v>
          </cell>
          <cell r="DW31">
            <v>0</v>
          </cell>
          <cell r="DX31" t="str">
            <v>-</v>
          </cell>
          <cell r="DY31">
            <v>14</v>
          </cell>
          <cell r="DZ31">
            <v>34</v>
          </cell>
          <cell r="EA31">
            <v>11</v>
          </cell>
          <cell r="EB31" t="str">
            <v>-</v>
          </cell>
          <cell r="EC31">
            <v>28.205128205128204</v>
          </cell>
          <cell r="ED31" t="str">
            <v>-</v>
          </cell>
          <cell r="EE31">
            <v>5</v>
          </cell>
          <cell r="EF31" t="str">
            <v>-</v>
          </cell>
          <cell r="EG31">
            <v>28</v>
          </cell>
        </row>
        <row r="32">
          <cell r="C32">
            <v>700000095</v>
          </cell>
          <cell r="D32" t="str">
            <v>SECTOR PIANGUITA KAROL</v>
          </cell>
          <cell r="E32">
            <v>2026</v>
          </cell>
          <cell r="F32">
            <v>202601</v>
          </cell>
          <cell r="G32">
            <v>1381</v>
          </cell>
          <cell r="H32">
            <v>1800</v>
          </cell>
          <cell r="I32">
            <v>534</v>
          </cell>
          <cell r="J32" t="str">
            <v>-</v>
          </cell>
          <cell r="K32">
            <v>-85</v>
          </cell>
          <cell r="L32">
            <v>0</v>
          </cell>
          <cell r="M32">
            <v>346</v>
          </cell>
          <cell r="N32">
            <v>856</v>
          </cell>
          <cell r="O32">
            <v>0</v>
          </cell>
          <cell r="P32" t="str">
            <v>-</v>
          </cell>
          <cell r="Q32">
            <v>0</v>
          </cell>
          <cell r="R32" t="str">
            <v>-</v>
          </cell>
          <cell r="S32">
            <v>0</v>
          </cell>
          <cell r="T32" t="str">
            <v>-</v>
          </cell>
          <cell r="U32">
            <v>346</v>
          </cell>
          <cell r="V32" t="str">
            <v>-</v>
          </cell>
          <cell r="W32">
            <v>0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286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159</v>
          </cell>
          <cell r="AH32" t="str">
            <v>-</v>
          </cell>
          <cell r="AI32" t="str">
            <v>-</v>
          </cell>
          <cell r="AJ32" t="str">
            <v>-</v>
          </cell>
          <cell r="AK32">
            <v>60</v>
          </cell>
          <cell r="AL32" t="str">
            <v>-</v>
          </cell>
          <cell r="AM32">
            <v>25.054308472121651</v>
          </cell>
          <cell r="AN32">
            <v>58.4</v>
          </cell>
          <cell r="AO32">
            <v>99</v>
          </cell>
          <cell r="AP32" t="str">
            <v>-</v>
          </cell>
          <cell r="AQ32">
            <v>118</v>
          </cell>
          <cell r="AR32" t="str">
            <v>-</v>
          </cell>
          <cell r="AS32">
            <v>0</v>
          </cell>
          <cell r="AT32" t="str">
            <v>-</v>
          </cell>
          <cell r="AU32">
            <v>55</v>
          </cell>
          <cell r="AV32" t="str">
            <v>-</v>
          </cell>
          <cell r="AW32">
            <v>14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302</v>
          </cell>
          <cell r="BB32">
            <v>722</v>
          </cell>
          <cell r="BC32">
            <v>21.868211440984794</v>
          </cell>
          <cell r="BD32">
            <v>49.2</v>
          </cell>
          <cell r="BE32" t="str">
            <v>-</v>
          </cell>
          <cell r="BF32" t="str">
            <v>-</v>
          </cell>
          <cell r="BG32">
            <v>413906.03</v>
          </cell>
          <cell r="BH32">
            <v>476016</v>
          </cell>
          <cell r="BI32">
            <v>143211486</v>
          </cell>
          <cell r="BJ32">
            <v>407470082</v>
          </cell>
          <cell r="BK32">
            <v>143211486</v>
          </cell>
          <cell r="BL32" t="str">
            <v>-</v>
          </cell>
          <cell r="BM32">
            <v>0</v>
          </cell>
          <cell r="BN32" t="str">
            <v>-</v>
          </cell>
          <cell r="BO32">
            <v>109357840</v>
          </cell>
          <cell r="BP32" t="str">
            <v>-</v>
          </cell>
          <cell r="BQ32">
            <v>0</v>
          </cell>
          <cell r="BR32" t="str">
            <v>-</v>
          </cell>
          <cell r="BS32">
            <v>306</v>
          </cell>
          <cell r="BT32" t="str">
            <v>-</v>
          </cell>
          <cell r="BU32">
            <v>109357840</v>
          </cell>
          <cell r="BV32" t="str">
            <v>-</v>
          </cell>
          <cell r="BW32">
            <v>203</v>
          </cell>
          <cell r="BX32" t="str">
            <v>-</v>
          </cell>
          <cell r="BY32">
            <v>435</v>
          </cell>
          <cell r="BZ32" t="str">
            <v>-</v>
          </cell>
          <cell r="CA32">
            <v>32765586</v>
          </cell>
          <cell r="CB32" t="str">
            <v>-</v>
          </cell>
          <cell r="CC32">
            <v>676</v>
          </cell>
          <cell r="CD32" t="str">
            <v>-</v>
          </cell>
          <cell r="CE32">
            <v>450</v>
          </cell>
          <cell r="CF32" t="str">
            <v>-</v>
          </cell>
          <cell r="CG32">
            <v>0</v>
          </cell>
          <cell r="CH32" t="str">
            <v>-</v>
          </cell>
          <cell r="CI32">
            <v>116</v>
          </cell>
          <cell r="CJ32" t="str">
            <v>-</v>
          </cell>
          <cell r="CK32">
            <v>16</v>
          </cell>
          <cell r="CL32" t="str">
            <v>-</v>
          </cell>
          <cell r="CM32">
            <v>1088060</v>
          </cell>
          <cell r="CN32" t="str">
            <v>-</v>
          </cell>
          <cell r="CO32">
            <v>33853646</v>
          </cell>
          <cell r="CP32" t="str">
            <v>-</v>
          </cell>
          <cell r="CQ32">
            <v>0</v>
          </cell>
          <cell r="CR32" t="str">
            <v>-</v>
          </cell>
          <cell r="CS32">
            <v>-104</v>
          </cell>
          <cell r="CT32" t="str">
            <v>-</v>
          </cell>
          <cell r="CU32">
            <v>518</v>
          </cell>
          <cell r="CV32">
            <v>266</v>
          </cell>
          <cell r="CW32">
            <v>333</v>
          </cell>
          <cell r="CX32">
            <v>227</v>
          </cell>
          <cell r="CY32">
            <v>184</v>
          </cell>
          <cell r="CZ32">
            <v>123</v>
          </cell>
          <cell r="DA32">
            <v>117</v>
          </cell>
          <cell r="DB32">
            <v>80</v>
          </cell>
          <cell r="DC32">
            <v>81</v>
          </cell>
          <cell r="DD32">
            <v>72</v>
          </cell>
          <cell r="DE32">
            <v>114</v>
          </cell>
          <cell r="DF32">
            <v>102</v>
          </cell>
          <cell r="DG32">
            <v>312</v>
          </cell>
          <cell r="DH32">
            <v>254</v>
          </cell>
          <cell r="DI32">
            <v>8</v>
          </cell>
          <cell r="DJ32" t="str">
            <v>-</v>
          </cell>
          <cell r="DK32">
            <v>304</v>
          </cell>
          <cell r="DL32" t="str">
            <v>-</v>
          </cell>
          <cell r="DM32">
            <v>543</v>
          </cell>
          <cell r="DN32" t="str">
            <v>-</v>
          </cell>
          <cell r="DO32">
            <v>409</v>
          </cell>
          <cell r="DP32" t="str">
            <v>-</v>
          </cell>
          <cell r="DQ32">
            <v>0</v>
          </cell>
          <cell r="DR32" t="str">
            <v>-</v>
          </cell>
          <cell r="DS32">
            <v>109</v>
          </cell>
          <cell r="DT32" t="str">
            <v>-</v>
          </cell>
          <cell r="DU32">
            <v>16</v>
          </cell>
          <cell r="DV32" t="str">
            <v>-</v>
          </cell>
          <cell r="DW32">
            <v>0</v>
          </cell>
          <cell r="DX32" t="str">
            <v>-</v>
          </cell>
          <cell r="DY32">
            <v>11</v>
          </cell>
          <cell r="DZ32">
            <v>43</v>
          </cell>
          <cell r="EA32">
            <v>14</v>
          </cell>
          <cell r="EB32" t="str">
            <v>-</v>
          </cell>
          <cell r="EC32">
            <v>33.333333333333329</v>
          </cell>
          <cell r="ED32" t="str">
            <v>-</v>
          </cell>
          <cell r="EE32">
            <v>3</v>
          </cell>
          <cell r="EF32" t="str">
            <v>-</v>
          </cell>
          <cell r="EG32">
            <v>33</v>
          </cell>
        </row>
        <row r="33">
          <cell r="C33">
            <v>700000097</v>
          </cell>
          <cell r="D33" t="str">
            <v>SECTOR CAÑA DE AZUCAR REINA</v>
          </cell>
          <cell r="E33">
            <v>2026</v>
          </cell>
          <cell r="F33">
            <v>202601</v>
          </cell>
          <cell r="G33">
            <v>2596</v>
          </cell>
          <cell r="H33">
            <v>2842</v>
          </cell>
          <cell r="I33">
            <v>1157</v>
          </cell>
          <cell r="J33" t="str">
            <v>-</v>
          </cell>
          <cell r="K33">
            <v>-202</v>
          </cell>
          <cell r="L33">
            <v>0</v>
          </cell>
          <cell r="M33">
            <v>526</v>
          </cell>
          <cell r="N33">
            <v>1693</v>
          </cell>
          <cell r="O33">
            <v>0</v>
          </cell>
          <cell r="P33" t="str">
            <v>-</v>
          </cell>
          <cell r="Q33">
            <v>0</v>
          </cell>
          <cell r="R33" t="str">
            <v>-</v>
          </cell>
          <cell r="S33">
            <v>2</v>
          </cell>
          <cell r="T33" t="str">
            <v>-</v>
          </cell>
          <cell r="U33">
            <v>525</v>
          </cell>
          <cell r="V33" t="str">
            <v>-</v>
          </cell>
          <cell r="W33">
            <v>1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469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177</v>
          </cell>
          <cell r="AH33" t="str">
            <v>-</v>
          </cell>
          <cell r="AI33" t="str">
            <v>-</v>
          </cell>
          <cell r="AJ33" t="str">
            <v>-</v>
          </cell>
          <cell r="AK33">
            <v>57</v>
          </cell>
          <cell r="AL33" t="str">
            <v>-</v>
          </cell>
          <cell r="AM33">
            <v>20.261941448382125</v>
          </cell>
          <cell r="AN33">
            <v>60.3</v>
          </cell>
          <cell r="AO33">
            <v>120</v>
          </cell>
          <cell r="AP33" t="str">
            <v>-</v>
          </cell>
          <cell r="AQ33">
            <v>197</v>
          </cell>
          <cell r="AR33" t="str">
            <v>-</v>
          </cell>
          <cell r="AS33">
            <v>0</v>
          </cell>
          <cell r="AT33" t="str">
            <v>-</v>
          </cell>
          <cell r="AU33">
            <v>122</v>
          </cell>
          <cell r="AV33" t="str">
            <v>-</v>
          </cell>
          <cell r="AW33">
            <v>30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477</v>
          </cell>
          <cell r="BB33">
            <v>1452</v>
          </cell>
          <cell r="BC33">
            <v>18.374422187981509</v>
          </cell>
          <cell r="BD33">
            <v>51.7</v>
          </cell>
          <cell r="BE33" t="str">
            <v>-</v>
          </cell>
          <cell r="BF33" t="str">
            <v>-</v>
          </cell>
          <cell r="BG33">
            <v>472761.91</v>
          </cell>
          <cell r="BH33">
            <v>454072</v>
          </cell>
          <cell r="BI33">
            <v>248672763.00999999</v>
          </cell>
          <cell r="BJ33">
            <v>768744131</v>
          </cell>
          <cell r="BK33">
            <v>248448529</v>
          </cell>
          <cell r="BL33" t="str">
            <v>-</v>
          </cell>
          <cell r="BM33">
            <v>224234.01</v>
          </cell>
          <cell r="BN33" t="str">
            <v>-</v>
          </cell>
          <cell r="BO33">
            <v>184687940.00999999</v>
          </cell>
          <cell r="BP33" t="str">
            <v>-</v>
          </cell>
          <cell r="BQ33">
            <v>224234.01</v>
          </cell>
          <cell r="BR33" t="str">
            <v>-</v>
          </cell>
          <cell r="BS33">
            <v>456</v>
          </cell>
          <cell r="BT33" t="str">
            <v>-</v>
          </cell>
          <cell r="BU33">
            <v>184463706</v>
          </cell>
          <cell r="BV33" t="str">
            <v>-</v>
          </cell>
          <cell r="BW33">
            <v>302</v>
          </cell>
          <cell r="BX33" t="str">
            <v>-</v>
          </cell>
          <cell r="BY33">
            <v>803</v>
          </cell>
          <cell r="BZ33" t="str">
            <v>-</v>
          </cell>
          <cell r="CA33">
            <v>59016782</v>
          </cell>
          <cell r="CB33" t="str">
            <v>-</v>
          </cell>
          <cell r="CC33">
            <v>1079</v>
          </cell>
          <cell r="CD33" t="str">
            <v>-</v>
          </cell>
          <cell r="CE33">
            <v>897</v>
          </cell>
          <cell r="CF33" t="str">
            <v>-</v>
          </cell>
          <cell r="CG33">
            <v>0</v>
          </cell>
          <cell r="CH33" t="str">
            <v>-</v>
          </cell>
          <cell r="CI33">
            <v>285</v>
          </cell>
          <cell r="CJ33" t="str">
            <v>-</v>
          </cell>
          <cell r="CK33">
            <v>45</v>
          </cell>
          <cell r="CL33" t="str">
            <v>-</v>
          </cell>
          <cell r="CM33">
            <v>4779940</v>
          </cell>
          <cell r="CN33" t="str">
            <v>-</v>
          </cell>
          <cell r="CO33">
            <v>63796722</v>
          </cell>
          <cell r="CP33" t="str">
            <v>-</v>
          </cell>
          <cell r="CQ33">
            <v>0</v>
          </cell>
          <cell r="CR33" t="str">
            <v>-</v>
          </cell>
          <cell r="CS33">
            <v>-177</v>
          </cell>
          <cell r="CT33" t="str">
            <v>-</v>
          </cell>
          <cell r="CU33">
            <v>1096</v>
          </cell>
          <cell r="CV33">
            <v>453</v>
          </cell>
          <cell r="CW33">
            <v>532</v>
          </cell>
          <cell r="CX33">
            <v>381</v>
          </cell>
          <cell r="CY33">
            <v>442</v>
          </cell>
          <cell r="CZ33">
            <v>272</v>
          </cell>
          <cell r="DA33">
            <v>226</v>
          </cell>
          <cell r="DB33">
            <v>161</v>
          </cell>
          <cell r="DC33">
            <v>99</v>
          </cell>
          <cell r="DD33">
            <v>78</v>
          </cell>
          <cell r="DE33">
            <v>188</v>
          </cell>
          <cell r="DF33">
            <v>166</v>
          </cell>
          <cell r="DG33">
            <v>513</v>
          </cell>
          <cell r="DH33">
            <v>405</v>
          </cell>
          <cell r="DI33">
            <v>9</v>
          </cell>
          <cell r="DJ33" t="str">
            <v>-</v>
          </cell>
          <cell r="DK33">
            <v>538</v>
          </cell>
          <cell r="DL33" t="str">
            <v>-</v>
          </cell>
          <cell r="DM33">
            <v>901</v>
          </cell>
          <cell r="DN33" t="str">
            <v>-</v>
          </cell>
          <cell r="DO33">
            <v>836</v>
          </cell>
          <cell r="DP33" t="str">
            <v>-</v>
          </cell>
          <cell r="DQ33">
            <v>0</v>
          </cell>
          <cell r="DR33" t="str">
            <v>-</v>
          </cell>
          <cell r="DS33">
            <v>276</v>
          </cell>
          <cell r="DT33" t="str">
            <v>-</v>
          </cell>
          <cell r="DU33">
            <v>45</v>
          </cell>
          <cell r="DV33" t="str">
            <v>-</v>
          </cell>
          <cell r="DW33">
            <v>0</v>
          </cell>
          <cell r="DX33" t="str">
            <v>-</v>
          </cell>
          <cell r="DY33">
            <v>14</v>
          </cell>
          <cell r="DZ33">
            <v>96</v>
          </cell>
          <cell r="EA33">
            <v>22</v>
          </cell>
          <cell r="EB33" t="str">
            <v>-</v>
          </cell>
          <cell r="EC33">
            <v>21.568627450980394</v>
          </cell>
          <cell r="ED33" t="str">
            <v>-</v>
          </cell>
          <cell r="EE33">
            <v>5</v>
          </cell>
          <cell r="EF33" t="str">
            <v>-</v>
          </cell>
          <cell r="EG33">
            <v>35</v>
          </cell>
        </row>
        <row r="34">
          <cell r="C34">
            <v>700000098</v>
          </cell>
          <cell r="D34" t="str">
            <v>SECTOR MOSAICO JULIETH</v>
          </cell>
          <cell r="E34">
            <v>2026</v>
          </cell>
          <cell r="F34">
            <v>202601</v>
          </cell>
          <cell r="G34">
            <v>1059</v>
          </cell>
          <cell r="H34">
            <v>1119</v>
          </cell>
          <cell r="I34">
            <v>467</v>
          </cell>
          <cell r="J34" t="str">
            <v>-</v>
          </cell>
          <cell r="K34">
            <v>15</v>
          </cell>
          <cell r="L34">
            <v>0</v>
          </cell>
          <cell r="M34">
            <v>627</v>
          </cell>
          <cell r="N34">
            <v>617</v>
          </cell>
          <cell r="O34">
            <v>0</v>
          </cell>
          <cell r="P34" t="str">
            <v>-</v>
          </cell>
          <cell r="Q34">
            <v>3</v>
          </cell>
          <cell r="R34" t="str">
            <v>-</v>
          </cell>
          <cell r="S34">
            <v>7</v>
          </cell>
          <cell r="T34" t="str">
            <v>-</v>
          </cell>
          <cell r="U34">
            <v>621</v>
          </cell>
          <cell r="V34" t="str">
            <v>-</v>
          </cell>
          <cell r="W34">
            <v>3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514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290</v>
          </cell>
          <cell r="AH34" t="str">
            <v>-</v>
          </cell>
          <cell r="AI34" t="str">
            <v>-</v>
          </cell>
          <cell r="AJ34" t="str">
            <v>-</v>
          </cell>
          <cell r="AK34">
            <v>113</v>
          </cell>
          <cell r="AL34" t="str">
            <v>-</v>
          </cell>
          <cell r="AM34">
            <v>59.206798866855529</v>
          </cell>
          <cell r="AN34">
            <v>59</v>
          </cell>
          <cell r="AO34">
            <v>177</v>
          </cell>
          <cell r="AP34" t="str">
            <v>-</v>
          </cell>
          <cell r="AQ34">
            <v>201</v>
          </cell>
          <cell r="AR34" t="str">
            <v>-</v>
          </cell>
          <cell r="AS34">
            <v>0</v>
          </cell>
          <cell r="AT34" t="str">
            <v>-</v>
          </cell>
          <cell r="AU34">
            <v>122</v>
          </cell>
          <cell r="AV34" t="str">
            <v>-</v>
          </cell>
          <cell r="AW34">
            <v>14</v>
          </cell>
          <cell r="AX34" t="str">
            <v>-</v>
          </cell>
          <cell r="AY34" t="str">
            <v>-</v>
          </cell>
          <cell r="AZ34" t="str">
            <v>-</v>
          </cell>
          <cell r="BA34">
            <v>534</v>
          </cell>
          <cell r="BB34">
            <v>539</v>
          </cell>
          <cell r="BC34">
            <v>50.424929178470258</v>
          </cell>
          <cell r="BD34">
            <v>51.6</v>
          </cell>
          <cell r="BE34" t="str">
            <v>-</v>
          </cell>
          <cell r="BF34" t="str">
            <v>-</v>
          </cell>
          <cell r="BG34">
            <v>567562.30000000005</v>
          </cell>
          <cell r="BH34">
            <v>549014</v>
          </cell>
          <cell r="BI34">
            <v>355861561.52999997</v>
          </cell>
          <cell r="BJ34">
            <v>338741858</v>
          </cell>
          <cell r="BK34">
            <v>351866168</v>
          </cell>
          <cell r="BL34" t="str">
            <v>-</v>
          </cell>
          <cell r="BM34">
            <v>3995393.5300000003</v>
          </cell>
          <cell r="BN34" t="str">
            <v>-</v>
          </cell>
          <cell r="BO34">
            <v>308119888.52999997</v>
          </cell>
          <cell r="BP34" t="str">
            <v>-</v>
          </cell>
          <cell r="BQ34">
            <v>3995393.5300000003</v>
          </cell>
          <cell r="BR34" t="str">
            <v>-</v>
          </cell>
          <cell r="BS34">
            <v>605</v>
          </cell>
          <cell r="BT34" t="str">
            <v>-</v>
          </cell>
          <cell r="BU34">
            <v>304124495</v>
          </cell>
          <cell r="BV34" t="str">
            <v>-</v>
          </cell>
          <cell r="BW34">
            <v>329</v>
          </cell>
          <cell r="BX34" t="str">
            <v>-</v>
          </cell>
          <cell r="BY34">
            <v>320</v>
          </cell>
          <cell r="BZ34" t="str">
            <v>-</v>
          </cell>
          <cell r="CA34">
            <v>40599613</v>
          </cell>
          <cell r="CB34" t="str">
            <v>-</v>
          </cell>
          <cell r="CC34">
            <v>365</v>
          </cell>
          <cell r="CD34" t="str">
            <v>-</v>
          </cell>
          <cell r="CE34">
            <v>326</v>
          </cell>
          <cell r="CF34" t="str">
            <v>-</v>
          </cell>
          <cell r="CG34">
            <v>0</v>
          </cell>
          <cell r="CH34" t="str">
            <v>-</v>
          </cell>
          <cell r="CI34">
            <v>142</v>
          </cell>
          <cell r="CJ34" t="str">
            <v>-</v>
          </cell>
          <cell r="CK34">
            <v>15</v>
          </cell>
          <cell r="CL34" t="str">
            <v>-</v>
          </cell>
          <cell r="CM34">
            <v>7142060</v>
          </cell>
          <cell r="CN34" t="str">
            <v>-</v>
          </cell>
          <cell r="CO34">
            <v>47741673</v>
          </cell>
          <cell r="CP34" t="str">
            <v>-</v>
          </cell>
          <cell r="CQ34">
            <v>0</v>
          </cell>
          <cell r="CR34" t="str">
            <v>-</v>
          </cell>
          <cell r="CS34">
            <v>-5</v>
          </cell>
          <cell r="CT34" t="str">
            <v>-</v>
          </cell>
          <cell r="CU34">
            <v>203</v>
          </cell>
          <cell r="CV34">
            <v>186</v>
          </cell>
          <cell r="CW34">
            <v>155</v>
          </cell>
          <cell r="CX34">
            <v>156</v>
          </cell>
          <cell r="CY34">
            <v>74</v>
          </cell>
          <cell r="CZ34">
            <v>86</v>
          </cell>
          <cell r="DA34">
            <v>43</v>
          </cell>
          <cell r="DB34">
            <v>50</v>
          </cell>
          <cell r="DC34">
            <v>28</v>
          </cell>
          <cell r="DD34">
            <v>34</v>
          </cell>
          <cell r="DE34">
            <v>38</v>
          </cell>
          <cell r="DF34">
            <v>37</v>
          </cell>
          <cell r="DG34">
            <v>109</v>
          </cell>
          <cell r="DH34">
            <v>121</v>
          </cell>
          <cell r="DI34">
            <v>20</v>
          </cell>
          <cell r="DJ34" t="str">
            <v>-</v>
          </cell>
          <cell r="DK34">
            <v>256</v>
          </cell>
          <cell r="DL34" t="str">
            <v>-</v>
          </cell>
          <cell r="DM34">
            <v>336</v>
          </cell>
          <cell r="DN34" t="str">
            <v>-</v>
          </cell>
          <cell r="DO34">
            <v>310</v>
          </cell>
          <cell r="DP34" t="str">
            <v>-</v>
          </cell>
          <cell r="DQ34">
            <v>0</v>
          </cell>
          <cell r="DR34" t="str">
            <v>-</v>
          </cell>
          <cell r="DS34">
            <v>142</v>
          </cell>
          <cell r="DT34" t="str">
            <v>-</v>
          </cell>
          <cell r="DU34">
            <v>15</v>
          </cell>
          <cell r="DV34" t="str">
            <v>-</v>
          </cell>
          <cell r="DW34">
            <v>0</v>
          </cell>
          <cell r="DX34" t="str">
            <v>-</v>
          </cell>
          <cell r="DY34">
            <v>33</v>
          </cell>
          <cell r="DZ34">
            <v>30</v>
          </cell>
          <cell r="EA34">
            <v>7</v>
          </cell>
          <cell r="EB34" t="str">
            <v>-</v>
          </cell>
          <cell r="EC34">
            <v>18.421052631578945</v>
          </cell>
          <cell r="ED34" t="str">
            <v>-</v>
          </cell>
          <cell r="EE34">
            <v>13</v>
          </cell>
          <cell r="EF34" t="str">
            <v>-</v>
          </cell>
          <cell r="EG34">
            <v>60</v>
          </cell>
        </row>
        <row r="35">
          <cell r="C35">
            <v>700000099</v>
          </cell>
          <cell r="D35" t="str">
            <v>SECTOR HICHA ANGELA</v>
          </cell>
          <cell r="E35">
            <v>2026</v>
          </cell>
          <cell r="F35">
            <v>202601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 t="str">
            <v>-</v>
          </cell>
          <cell r="EB35" t="str">
            <v>-</v>
          </cell>
          <cell r="EC35" t="str">
            <v>-</v>
          </cell>
          <cell r="ED35" t="str">
            <v>-</v>
          </cell>
          <cell r="EE35" t="str">
            <v>-</v>
          </cell>
          <cell r="EF35" t="str">
            <v>-</v>
          </cell>
          <cell r="EG35" t="str">
            <v>-</v>
          </cell>
        </row>
        <row r="36">
          <cell r="C36">
            <v>700000104</v>
          </cell>
          <cell r="D36" t="str">
            <v>SECTOR OLIVO PAULA</v>
          </cell>
          <cell r="E36">
            <v>2026</v>
          </cell>
          <cell r="F36">
            <v>202601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  <cell r="BC36" t="str">
            <v>-</v>
          </cell>
          <cell r="BD36" t="str">
            <v>-</v>
          </cell>
          <cell r="BE36" t="str">
            <v>-</v>
          </cell>
          <cell r="BF36" t="str">
            <v>-</v>
          </cell>
          <cell r="BG36" t="str">
            <v>-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 t="str">
            <v>-</v>
          </cell>
          <cell r="BO36" t="str">
            <v>-</v>
          </cell>
          <cell r="BP36" t="str">
            <v>-</v>
          </cell>
          <cell r="BQ36" t="str">
            <v>-</v>
          </cell>
          <cell r="BR36" t="str">
            <v>-</v>
          </cell>
          <cell r="BS36" t="str">
            <v>-</v>
          </cell>
          <cell r="BT36" t="str">
            <v>-</v>
          </cell>
          <cell r="BU36" t="str">
            <v>-</v>
          </cell>
          <cell r="BV36" t="str">
            <v>-</v>
          </cell>
          <cell r="BW36" t="str">
            <v>-</v>
          </cell>
          <cell r="BX36" t="str">
            <v>-</v>
          </cell>
          <cell r="BY36" t="str">
            <v>-</v>
          </cell>
          <cell r="BZ36" t="str">
            <v>-</v>
          </cell>
          <cell r="CA36" t="str">
            <v>-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 t="str">
            <v>-</v>
          </cell>
          <cell r="CS36" t="str">
            <v>-</v>
          </cell>
          <cell r="CT36" t="str">
            <v>-</v>
          </cell>
          <cell r="CU36" t="str">
            <v>-</v>
          </cell>
          <cell r="CV36" t="str">
            <v>-</v>
          </cell>
          <cell r="CW36" t="str">
            <v>-</v>
          </cell>
          <cell r="CX36" t="str">
            <v>-</v>
          </cell>
          <cell r="CY36" t="str">
            <v>-</v>
          </cell>
          <cell r="CZ36" t="str">
            <v>-</v>
          </cell>
          <cell r="DA36" t="str">
            <v>-</v>
          </cell>
          <cell r="DB36" t="str">
            <v>-</v>
          </cell>
          <cell r="DC36" t="str">
            <v>-</v>
          </cell>
          <cell r="DD36" t="str">
            <v>-</v>
          </cell>
          <cell r="DE36" t="str">
            <v>-</v>
          </cell>
          <cell r="DF36" t="str">
            <v>-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 t="str">
            <v>-</v>
          </cell>
          <cell r="DX36" t="str">
            <v>-</v>
          </cell>
          <cell r="DY36" t="str">
            <v>-</v>
          </cell>
          <cell r="DZ36" t="str">
            <v>-</v>
          </cell>
          <cell r="EA36" t="str">
            <v>-</v>
          </cell>
          <cell r="EB36" t="str">
            <v>-</v>
          </cell>
          <cell r="EC36" t="str">
            <v>-</v>
          </cell>
          <cell r="ED36" t="str">
            <v>-</v>
          </cell>
          <cell r="EE36" t="str">
            <v>-</v>
          </cell>
          <cell r="EF36" t="str">
            <v>-</v>
          </cell>
          <cell r="EG36" t="str">
            <v>-</v>
          </cell>
        </row>
        <row r="37">
          <cell r="C37">
            <v>700000105</v>
          </cell>
          <cell r="D37" t="str">
            <v>SECTOR ROSA ALEJANDRA</v>
          </cell>
          <cell r="E37">
            <v>2026</v>
          </cell>
          <cell r="F37">
            <v>202601</v>
          </cell>
          <cell r="G37">
            <v>1466</v>
          </cell>
          <cell r="H37">
            <v>1510</v>
          </cell>
          <cell r="I37">
            <v>649</v>
          </cell>
          <cell r="J37" t="str">
            <v>-</v>
          </cell>
          <cell r="K37">
            <v>-10</v>
          </cell>
          <cell r="L37">
            <v>0</v>
          </cell>
          <cell r="M37">
            <v>781</v>
          </cell>
          <cell r="N37">
            <v>908</v>
          </cell>
          <cell r="O37">
            <v>0</v>
          </cell>
          <cell r="P37" t="str">
            <v>-</v>
          </cell>
          <cell r="Q37">
            <v>3</v>
          </cell>
          <cell r="R37" t="str">
            <v>-</v>
          </cell>
          <cell r="S37">
            <v>17</v>
          </cell>
          <cell r="T37" t="str">
            <v>-</v>
          </cell>
          <cell r="U37">
            <v>771</v>
          </cell>
          <cell r="V37" t="str">
            <v>-</v>
          </cell>
          <cell r="W37">
            <v>7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653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309</v>
          </cell>
          <cell r="AH37" t="str">
            <v>-</v>
          </cell>
          <cell r="AI37" t="str">
            <v>-</v>
          </cell>
          <cell r="AJ37" t="str">
            <v>-</v>
          </cell>
          <cell r="AK37">
            <v>128</v>
          </cell>
          <cell r="AL37" t="str">
            <v>-</v>
          </cell>
          <cell r="AM37">
            <v>53.27421555252387</v>
          </cell>
          <cell r="AN37">
            <v>61.4</v>
          </cell>
          <cell r="AO37">
            <v>181</v>
          </cell>
          <cell r="AP37" t="str">
            <v>-</v>
          </cell>
          <cell r="AQ37">
            <v>305</v>
          </cell>
          <cell r="AR37" t="str">
            <v>-</v>
          </cell>
          <cell r="AS37">
            <v>0</v>
          </cell>
          <cell r="AT37" t="str">
            <v>-</v>
          </cell>
          <cell r="AU37">
            <v>141</v>
          </cell>
          <cell r="AV37" t="str">
            <v>-</v>
          </cell>
          <cell r="AW37">
            <v>26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702</v>
          </cell>
          <cell r="BB37">
            <v>812</v>
          </cell>
          <cell r="BC37">
            <v>47.885402455661662</v>
          </cell>
          <cell r="BD37">
            <v>54.9</v>
          </cell>
          <cell r="BE37" t="str">
            <v>-</v>
          </cell>
          <cell r="BF37" t="str">
            <v>-</v>
          </cell>
          <cell r="BG37">
            <v>665748.28</v>
          </cell>
          <cell r="BH37">
            <v>548275</v>
          </cell>
          <cell r="BI37">
            <v>519949409.06999999</v>
          </cell>
          <cell r="BJ37">
            <v>497833935</v>
          </cell>
          <cell r="BK37">
            <v>515235461</v>
          </cell>
          <cell r="BL37" t="str">
            <v>-</v>
          </cell>
          <cell r="BM37">
            <v>4713948.07</v>
          </cell>
          <cell r="BN37" t="str">
            <v>-</v>
          </cell>
          <cell r="BO37">
            <v>419250737.06999999</v>
          </cell>
          <cell r="BP37" t="str">
            <v>-</v>
          </cell>
          <cell r="BQ37">
            <v>4713948.07</v>
          </cell>
          <cell r="BR37" t="str">
            <v>-</v>
          </cell>
          <cell r="BS37">
            <v>733</v>
          </cell>
          <cell r="BT37" t="str">
            <v>-</v>
          </cell>
          <cell r="BU37">
            <v>414536789</v>
          </cell>
          <cell r="BV37" t="str">
            <v>-</v>
          </cell>
          <cell r="BW37">
            <v>473</v>
          </cell>
          <cell r="BX37" t="str">
            <v>-</v>
          </cell>
          <cell r="BY37">
            <v>427</v>
          </cell>
          <cell r="BZ37" t="str">
            <v>-</v>
          </cell>
          <cell r="CA37">
            <v>92955977</v>
          </cell>
          <cell r="CB37" t="str">
            <v>-</v>
          </cell>
          <cell r="CC37">
            <v>529</v>
          </cell>
          <cell r="CD37" t="str">
            <v>-</v>
          </cell>
          <cell r="CE37">
            <v>477</v>
          </cell>
          <cell r="CF37" t="str">
            <v>-</v>
          </cell>
          <cell r="CG37">
            <v>0</v>
          </cell>
          <cell r="CH37" t="str">
            <v>-</v>
          </cell>
          <cell r="CI37">
            <v>155</v>
          </cell>
          <cell r="CJ37" t="str">
            <v>-</v>
          </cell>
          <cell r="CK37">
            <v>28</v>
          </cell>
          <cell r="CL37" t="str">
            <v>-</v>
          </cell>
          <cell r="CM37">
            <v>7343335</v>
          </cell>
          <cell r="CN37" t="str">
            <v>-</v>
          </cell>
          <cell r="CO37">
            <v>100299312</v>
          </cell>
          <cell r="CP37" t="str">
            <v>-</v>
          </cell>
          <cell r="CQ37">
            <v>0</v>
          </cell>
          <cell r="CR37" t="str">
            <v>-</v>
          </cell>
          <cell r="CS37">
            <v>7</v>
          </cell>
          <cell r="CT37" t="str">
            <v>-</v>
          </cell>
          <cell r="CU37">
            <v>356</v>
          </cell>
          <cell r="CV37">
            <v>305</v>
          </cell>
          <cell r="CW37">
            <v>213</v>
          </cell>
          <cell r="CX37">
            <v>178</v>
          </cell>
          <cell r="CY37">
            <v>116</v>
          </cell>
          <cell r="CZ37">
            <v>94</v>
          </cell>
          <cell r="DA37">
            <v>67</v>
          </cell>
          <cell r="DB37">
            <v>54</v>
          </cell>
          <cell r="DC37">
            <v>49</v>
          </cell>
          <cell r="DD37">
            <v>43</v>
          </cell>
          <cell r="DE37">
            <v>34</v>
          </cell>
          <cell r="DF37">
            <v>35</v>
          </cell>
          <cell r="DG37">
            <v>150</v>
          </cell>
          <cell r="DH37">
            <v>132</v>
          </cell>
          <cell r="DI37">
            <v>25</v>
          </cell>
          <cell r="DJ37" t="str">
            <v>-</v>
          </cell>
          <cell r="DK37">
            <v>337</v>
          </cell>
          <cell r="DL37" t="str">
            <v>-</v>
          </cell>
          <cell r="DM37">
            <v>480</v>
          </cell>
          <cell r="DN37" t="str">
            <v>-</v>
          </cell>
          <cell r="DO37">
            <v>467</v>
          </cell>
          <cell r="DP37" t="str">
            <v>-</v>
          </cell>
          <cell r="DQ37">
            <v>0</v>
          </cell>
          <cell r="DR37" t="str">
            <v>-</v>
          </cell>
          <cell r="DS37">
            <v>154</v>
          </cell>
          <cell r="DT37" t="str">
            <v>-</v>
          </cell>
          <cell r="DU37">
            <v>28</v>
          </cell>
          <cell r="DV37" t="str">
            <v>-</v>
          </cell>
          <cell r="DW37">
            <v>0</v>
          </cell>
          <cell r="DX37" t="str">
            <v>-</v>
          </cell>
          <cell r="DY37">
            <v>42</v>
          </cell>
          <cell r="DZ37">
            <v>40</v>
          </cell>
          <cell r="EA37">
            <v>13</v>
          </cell>
          <cell r="EB37" t="str">
            <v>-</v>
          </cell>
          <cell r="EC37">
            <v>30.952380952380953</v>
          </cell>
          <cell r="ED37" t="str">
            <v>-</v>
          </cell>
          <cell r="EE37">
            <v>17</v>
          </cell>
          <cell r="EF37" t="str">
            <v>-</v>
          </cell>
          <cell r="EG37">
            <v>37</v>
          </cell>
        </row>
        <row r="38">
          <cell r="C38">
            <v>700000106</v>
          </cell>
          <cell r="D38" t="str">
            <v>SECTOR CAFÉ DIANA</v>
          </cell>
          <cell r="E38">
            <v>2026</v>
          </cell>
          <cell r="F38">
            <v>202601</v>
          </cell>
          <cell r="G38">
            <v>0</v>
          </cell>
          <cell r="H38" t="str">
            <v>-</v>
          </cell>
          <cell r="I38">
            <v>0</v>
          </cell>
          <cell r="J38" t="str">
            <v>-</v>
          </cell>
          <cell r="K38">
            <v>0</v>
          </cell>
          <cell r="L38" t="str">
            <v>-</v>
          </cell>
          <cell r="M38">
            <v>0</v>
          </cell>
          <cell r="N38" t="str">
            <v>-</v>
          </cell>
          <cell r="O38">
            <v>0</v>
          </cell>
          <cell r="P38" t="str">
            <v>-</v>
          </cell>
          <cell r="Q38">
            <v>0</v>
          </cell>
          <cell r="R38" t="str">
            <v>-</v>
          </cell>
          <cell r="S38">
            <v>0</v>
          </cell>
          <cell r="T38" t="str">
            <v>-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0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  <cell r="AH38" t="str">
            <v>-</v>
          </cell>
          <cell r="AI38" t="str">
            <v>-</v>
          </cell>
          <cell r="AJ38" t="str">
            <v>-</v>
          </cell>
          <cell r="AK38">
            <v>0</v>
          </cell>
          <cell r="AL38" t="str">
            <v>-</v>
          </cell>
          <cell r="AM38">
            <v>0</v>
          </cell>
          <cell r="AN38" t="str">
            <v>-</v>
          </cell>
          <cell r="AO38">
            <v>0</v>
          </cell>
          <cell r="AP38" t="str">
            <v>-</v>
          </cell>
          <cell r="AQ38">
            <v>0</v>
          </cell>
          <cell r="AR38" t="str">
            <v>-</v>
          </cell>
          <cell r="AS38">
            <v>0</v>
          </cell>
          <cell r="AT38" t="str">
            <v>-</v>
          </cell>
          <cell r="AU38">
            <v>0</v>
          </cell>
          <cell r="AV38" t="str">
            <v>-</v>
          </cell>
          <cell r="AW38">
            <v>0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0</v>
          </cell>
          <cell r="BB38" t="str">
            <v>-</v>
          </cell>
          <cell r="BC38">
            <v>0</v>
          </cell>
          <cell r="BD38" t="str">
            <v>-</v>
          </cell>
          <cell r="BE38" t="str">
            <v>-</v>
          </cell>
          <cell r="BF38" t="str">
            <v>-</v>
          </cell>
          <cell r="BG38">
            <v>0</v>
          </cell>
          <cell r="BH38" t="str">
            <v>-</v>
          </cell>
          <cell r="BI38">
            <v>0</v>
          </cell>
          <cell r="BJ38" t="str">
            <v>-</v>
          </cell>
          <cell r="BK38">
            <v>0</v>
          </cell>
          <cell r="BL38" t="str">
            <v>-</v>
          </cell>
          <cell r="BM38">
            <v>0</v>
          </cell>
          <cell r="BN38" t="str">
            <v>-</v>
          </cell>
          <cell r="BO38">
            <v>0</v>
          </cell>
          <cell r="BP38" t="str">
            <v>-</v>
          </cell>
          <cell r="BQ38">
            <v>0</v>
          </cell>
          <cell r="BR38" t="str">
            <v>-</v>
          </cell>
          <cell r="BS38">
            <v>0</v>
          </cell>
          <cell r="BT38" t="str">
            <v>-</v>
          </cell>
          <cell r="BU38">
            <v>0</v>
          </cell>
          <cell r="BV38" t="str">
            <v>-</v>
          </cell>
          <cell r="BW38">
            <v>0</v>
          </cell>
          <cell r="BX38" t="str">
            <v>-</v>
          </cell>
          <cell r="BY38">
            <v>0</v>
          </cell>
          <cell r="BZ38" t="str">
            <v>-</v>
          </cell>
          <cell r="CA38">
            <v>0</v>
          </cell>
          <cell r="CB38" t="str">
            <v>-</v>
          </cell>
          <cell r="CC38">
            <v>0</v>
          </cell>
          <cell r="CD38" t="str">
            <v>-</v>
          </cell>
          <cell r="CE38">
            <v>0</v>
          </cell>
          <cell r="CF38" t="str">
            <v>-</v>
          </cell>
          <cell r="CG38">
            <v>0</v>
          </cell>
          <cell r="CH38" t="str">
            <v>-</v>
          </cell>
          <cell r="CI38">
            <v>0</v>
          </cell>
          <cell r="CJ38" t="str">
            <v>-</v>
          </cell>
          <cell r="CK38">
            <v>0</v>
          </cell>
          <cell r="CL38" t="str">
            <v>-</v>
          </cell>
          <cell r="CM38">
            <v>0</v>
          </cell>
          <cell r="CN38" t="str">
            <v>-</v>
          </cell>
          <cell r="CO38">
            <v>0</v>
          </cell>
          <cell r="CP38" t="str">
            <v>-</v>
          </cell>
          <cell r="CQ38">
            <v>0</v>
          </cell>
          <cell r="CR38" t="str">
            <v>-</v>
          </cell>
          <cell r="CS38">
            <v>0</v>
          </cell>
          <cell r="CT38" t="str">
            <v>-</v>
          </cell>
          <cell r="CU38">
            <v>0</v>
          </cell>
          <cell r="CV38" t="str">
            <v>-</v>
          </cell>
          <cell r="CW38">
            <v>0</v>
          </cell>
          <cell r="CX38" t="str">
            <v>-</v>
          </cell>
          <cell r="CY38">
            <v>0</v>
          </cell>
          <cell r="CZ38" t="str">
            <v>-</v>
          </cell>
          <cell r="DA38">
            <v>0</v>
          </cell>
          <cell r="DB38" t="str">
            <v>-</v>
          </cell>
          <cell r="DC38">
            <v>0</v>
          </cell>
          <cell r="DD38" t="str">
            <v>-</v>
          </cell>
          <cell r="DE38">
            <v>0</v>
          </cell>
          <cell r="DF38" t="str">
            <v>-</v>
          </cell>
          <cell r="DG38">
            <v>0</v>
          </cell>
          <cell r="DH38" t="str">
            <v>-</v>
          </cell>
          <cell r="DI38">
            <v>0</v>
          </cell>
          <cell r="DJ38" t="str">
            <v>-</v>
          </cell>
          <cell r="DK38">
            <v>0</v>
          </cell>
          <cell r="DL38" t="str">
            <v>-</v>
          </cell>
          <cell r="DM38">
            <v>0</v>
          </cell>
          <cell r="DN38" t="str">
            <v>-</v>
          </cell>
          <cell r="DO38">
            <v>0</v>
          </cell>
          <cell r="DP38" t="str">
            <v>-</v>
          </cell>
          <cell r="DQ38">
            <v>0</v>
          </cell>
          <cell r="DR38" t="str">
            <v>-</v>
          </cell>
          <cell r="DS38">
            <v>0</v>
          </cell>
          <cell r="DT38" t="str">
            <v>-</v>
          </cell>
          <cell r="DU38">
            <v>0</v>
          </cell>
          <cell r="DV38" t="str">
            <v>-</v>
          </cell>
          <cell r="DW38">
            <v>0</v>
          </cell>
          <cell r="DX38" t="str">
            <v>-</v>
          </cell>
          <cell r="DY38">
            <v>0</v>
          </cell>
          <cell r="DZ38" t="str">
            <v>-</v>
          </cell>
          <cell r="EA38">
            <v>0</v>
          </cell>
          <cell r="EB38" t="str">
            <v>-</v>
          </cell>
          <cell r="EC38">
            <v>0</v>
          </cell>
          <cell r="ED38" t="str">
            <v>-</v>
          </cell>
          <cell r="EE38">
            <v>0</v>
          </cell>
          <cell r="EF38" t="str">
            <v>-</v>
          </cell>
          <cell r="EG38">
            <v>0</v>
          </cell>
        </row>
        <row r="39">
          <cell r="C39">
            <v>700000108</v>
          </cell>
          <cell r="D39" t="str">
            <v>SECTOR ORQUÍDEA CAROLINA</v>
          </cell>
          <cell r="E39">
            <v>2026</v>
          </cell>
          <cell r="F39">
            <v>202601</v>
          </cell>
          <cell r="G39">
            <v>1195</v>
          </cell>
          <cell r="H39">
            <v>1355</v>
          </cell>
          <cell r="I39">
            <v>518</v>
          </cell>
          <cell r="J39" t="str">
            <v>-</v>
          </cell>
          <cell r="K39">
            <v>-21</v>
          </cell>
          <cell r="L39">
            <v>0</v>
          </cell>
          <cell r="M39">
            <v>581</v>
          </cell>
          <cell r="N39">
            <v>750</v>
          </cell>
          <cell r="O39">
            <v>0</v>
          </cell>
          <cell r="P39" t="str">
            <v>-</v>
          </cell>
          <cell r="Q39">
            <v>3</v>
          </cell>
          <cell r="R39" t="str">
            <v>-</v>
          </cell>
          <cell r="S39">
            <v>12</v>
          </cell>
          <cell r="T39" t="str">
            <v>-</v>
          </cell>
          <cell r="U39">
            <v>573</v>
          </cell>
          <cell r="V39" t="str">
            <v>-</v>
          </cell>
          <cell r="W39">
            <v>5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510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241</v>
          </cell>
          <cell r="AH39" t="str">
            <v>-</v>
          </cell>
          <cell r="AI39" t="str">
            <v>-</v>
          </cell>
          <cell r="AJ39" t="str">
            <v>-</v>
          </cell>
          <cell r="AK39">
            <v>71</v>
          </cell>
          <cell r="AL39" t="str">
            <v>-</v>
          </cell>
          <cell r="AM39">
            <v>48.619246861924687</v>
          </cell>
          <cell r="AN39">
            <v>61.5</v>
          </cell>
          <cell r="AO39">
            <v>170</v>
          </cell>
          <cell r="AP39" t="str">
            <v>-</v>
          </cell>
          <cell r="AQ39">
            <v>216</v>
          </cell>
          <cell r="AR39" t="str">
            <v>-</v>
          </cell>
          <cell r="AS39">
            <v>0</v>
          </cell>
          <cell r="AT39" t="str">
            <v>-</v>
          </cell>
          <cell r="AU39">
            <v>108</v>
          </cell>
          <cell r="AV39" t="str">
            <v>-</v>
          </cell>
          <cell r="AW39">
            <v>16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537</v>
          </cell>
          <cell r="BB39">
            <v>650</v>
          </cell>
          <cell r="BC39">
            <v>44.937238493723846</v>
          </cell>
          <cell r="BD39">
            <v>53.3</v>
          </cell>
          <cell r="BE39" t="str">
            <v>-</v>
          </cell>
          <cell r="BF39" t="str">
            <v>-</v>
          </cell>
          <cell r="BG39">
            <v>563745.03</v>
          </cell>
          <cell r="BH39">
            <v>514171</v>
          </cell>
          <cell r="BI39">
            <v>327535860.76999998</v>
          </cell>
          <cell r="BJ39">
            <v>385628385</v>
          </cell>
          <cell r="BK39">
            <v>325771091</v>
          </cell>
          <cell r="BL39" t="str">
            <v>-</v>
          </cell>
          <cell r="BM39">
            <v>1764769.77</v>
          </cell>
          <cell r="BN39" t="str">
            <v>-</v>
          </cell>
          <cell r="BO39">
            <v>258239646.77000001</v>
          </cell>
          <cell r="BP39" t="str">
            <v>-</v>
          </cell>
          <cell r="BQ39">
            <v>1764769.77</v>
          </cell>
          <cell r="BR39" t="str">
            <v>-</v>
          </cell>
          <cell r="BS39">
            <v>535</v>
          </cell>
          <cell r="BT39" t="str">
            <v>-</v>
          </cell>
          <cell r="BU39">
            <v>256474877</v>
          </cell>
          <cell r="BV39" t="str">
            <v>-</v>
          </cell>
          <cell r="BW39">
            <v>357</v>
          </cell>
          <cell r="BX39" t="str">
            <v>-</v>
          </cell>
          <cell r="BY39">
            <v>338</v>
          </cell>
          <cell r="BZ39" t="str">
            <v>-</v>
          </cell>
          <cell r="CA39">
            <v>63760764</v>
          </cell>
          <cell r="CB39" t="str">
            <v>-</v>
          </cell>
          <cell r="CC39">
            <v>462</v>
          </cell>
          <cell r="CD39" t="str">
            <v>-</v>
          </cell>
          <cell r="CE39">
            <v>387</v>
          </cell>
          <cell r="CF39" t="str">
            <v>-</v>
          </cell>
          <cell r="CG39">
            <v>0</v>
          </cell>
          <cell r="CH39" t="str">
            <v>-</v>
          </cell>
          <cell r="CI39">
            <v>128</v>
          </cell>
          <cell r="CJ39" t="str">
            <v>-</v>
          </cell>
          <cell r="CK39">
            <v>17</v>
          </cell>
          <cell r="CL39" t="str">
            <v>-</v>
          </cell>
          <cell r="CM39">
            <v>5535450</v>
          </cell>
          <cell r="CN39" t="str">
            <v>-</v>
          </cell>
          <cell r="CO39">
            <v>69296214</v>
          </cell>
          <cell r="CP39" t="str">
            <v>-</v>
          </cell>
          <cell r="CQ39">
            <v>0</v>
          </cell>
          <cell r="CR39" t="str">
            <v>-</v>
          </cell>
          <cell r="CS39">
            <v>-27</v>
          </cell>
          <cell r="CT39" t="str">
            <v>-</v>
          </cell>
          <cell r="CU39">
            <v>340</v>
          </cell>
          <cell r="CV39">
            <v>266</v>
          </cell>
          <cell r="CW39">
            <v>171</v>
          </cell>
          <cell r="CX39">
            <v>149</v>
          </cell>
          <cell r="CY39">
            <v>103</v>
          </cell>
          <cell r="CZ39">
            <v>89</v>
          </cell>
          <cell r="DA39">
            <v>46</v>
          </cell>
          <cell r="DB39">
            <v>39</v>
          </cell>
          <cell r="DC39">
            <v>48</v>
          </cell>
          <cell r="DD39">
            <v>37</v>
          </cell>
          <cell r="DE39">
            <v>43</v>
          </cell>
          <cell r="DF39">
            <v>40</v>
          </cell>
          <cell r="DG39">
            <v>137</v>
          </cell>
          <cell r="DH39">
            <v>116</v>
          </cell>
          <cell r="DI39">
            <v>11</v>
          </cell>
          <cell r="DJ39" t="str">
            <v>-</v>
          </cell>
          <cell r="DK39">
            <v>256</v>
          </cell>
          <cell r="DL39" t="str">
            <v>-</v>
          </cell>
          <cell r="DM39">
            <v>421</v>
          </cell>
          <cell r="DN39" t="str">
            <v>-</v>
          </cell>
          <cell r="DO39">
            <v>375</v>
          </cell>
          <cell r="DP39" t="str">
            <v>-</v>
          </cell>
          <cell r="DQ39">
            <v>0</v>
          </cell>
          <cell r="DR39" t="str">
            <v>-</v>
          </cell>
          <cell r="DS39">
            <v>126</v>
          </cell>
          <cell r="DT39" t="str">
            <v>-</v>
          </cell>
          <cell r="DU39">
            <v>17</v>
          </cell>
          <cell r="DV39" t="str">
            <v>-</v>
          </cell>
          <cell r="DW39">
            <v>0</v>
          </cell>
          <cell r="DX39" t="str">
            <v>-</v>
          </cell>
          <cell r="DY39">
            <v>17</v>
          </cell>
          <cell r="DZ39">
            <v>50</v>
          </cell>
          <cell r="EA39">
            <v>10</v>
          </cell>
          <cell r="EB39" t="str">
            <v>-</v>
          </cell>
          <cell r="EC39">
            <v>33.333333333333329</v>
          </cell>
          <cell r="ED39" t="str">
            <v>-</v>
          </cell>
          <cell r="EE39">
            <v>6</v>
          </cell>
          <cell r="EF39" t="str">
            <v>-</v>
          </cell>
          <cell r="EG39">
            <v>27</v>
          </cell>
        </row>
        <row r="40">
          <cell r="C40">
            <v>700000109</v>
          </cell>
          <cell r="D40" t="str">
            <v>SECTOR PRALINÉ ANDREA</v>
          </cell>
          <cell r="E40">
            <v>2026</v>
          </cell>
          <cell r="F40">
            <v>202601</v>
          </cell>
          <cell r="G40">
            <v>1970</v>
          </cell>
          <cell r="H40">
            <v>2056</v>
          </cell>
          <cell r="I40">
            <v>782</v>
          </cell>
          <cell r="J40" t="str">
            <v>-</v>
          </cell>
          <cell r="K40">
            <v>-61</v>
          </cell>
          <cell r="L40">
            <v>0</v>
          </cell>
          <cell r="M40">
            <v>852</v>
          </cell>
          <cell r="N40">
            <v>1253</v>
          </cell>
          <cell r="O40">
            <v>0</v>
          </cell>
          <cell r="P40" t="str">
            <v>-</v>
          </cell>
          <cell r="Q40">
            <v>1</v>
          </cell>
          <cell r="R40" t="str">
            <v>-</v>
          </cell>
          <cell r="S40">
            <v>8</v>
          </cell>
          <cell r="T40" t="str">
            <v>-</v>
          </cell>
          <cell r="U40">
            <v>849</v>
          </cell>
          <cell r="V40" t="str">
            <v>-</v>
          </cell>
          <cell r="W40">
            <v>3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737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>
            <v>325</v>
          </cell>
          <cell r="AH40" t="str">
            <v>-</v>
          </cell>
          <cell r="AI40" t="str">
            <v>-</v>
          </cell>
          <cell r="AJ40" t="str">
            <v>-</v>
          </cell>
          <cell r="AK40">
            <v>115</v>
          </cell>
          <cell r="AL40" t="str">
            <v>-</v>
          </cell>
          <cell r="AM40">
            <v>43.248730964467001</v>
          </cell>
          <cell r="AN40">
            <v>61.7</v>
          </cell>
          <cell r="AO40">
            <v>210</v>
          </cell>
          <cell r="AP40" t="str">
            <v>-</v>
          </cell>
          <cell r="AQ40">
            <v>354</v>
          </cell>
          <cell r="AR40" t="str">
            <v>-</v>
          </cell>
          <cell r="AS40">
            <v>0</v>
          </cell>
          <cell r="AT40" t="str">
            <v>-</v>
          </cell>
          <cell r="AU40">
            <v>149</v>
          </cell>
          <cell r="AV40" t="str">
            <v>-</v>
          </cell>
          <cell r="AW40">
            <v>24</v>
          </cell>
          <cell r="AX40" t="str">
            <v>-</v>
          </cell>
          <cell r="AY40" t="str">
            <v>-</v>
          </cell>
          <cell r="AZ40" t="str">
            <v>-</v>
          </cell>
          <cell r="BA40">
            <v>790</v>
          </cell>
          <cell r="BB40">
            <v>1139</v>
          </cell>
          <cell r="BC40">
            <v>40.101522842639589</v>
          </cell>
          <cell r="BD40">
            <v>56.1</v>
          </cell>
          <cell r="BE40" t="str">
            <v>-</v>
          </cell>
          <cell r="BF40" t="str">
            <v>-</v>
          </cell>
          <cell r="BG40">
            <v>582896.23</v>
          </cell>
          <cell r="BH40">
            <v>478704</v>
          </cell>
          <cell r="BI40">
            <v>496627586</v>
          </cell>
          <cell r="BJ40">
            <v>599816193</v>
          </cell>
          <cell r="BK40">
            <v>495137029</v>
          </cell>
          <cell r="BL40" t="str">
            <v>-</v>
          </cell>
          <cell r="BM40">
            <v>1917891</v>
          </cell>
          <cell r="BN40" t="str">
            <v>-</v>
          </cell>
          <cell r="BO40">
            <v>370039178</v>
          </cell>
          <cell r="BP40" t="str">
            <v>-</v>
          </cell>
          <cell r="BQ40">
            <v>1917891</v>
          </cell>
          <cell r="BR40" t="str">
            <v>-</v>
          </cell>
          <cell r="BS40">
            <v>767</v>
          </cell>
          <cell r="BT40" t="str">
            <v>-</v>
          </cell>
          <cell r="BU40">
            <v>368121287</v>
          </cell>
          <cell r="BV40" t="str">
            <v>-</v>
          </cell>
          <cell r="BW40">
            <v>598</v>
          </cell>
          <cell r="BX40" t="str">
            <v>-</v>
          </cell>
          <cell r="BY40">
            <v>587</v>
          </cell>
          <cell r="BZ40" t="str">
            <v>-</v>
          </cell>
          <cell r="CA40">
            <v>116991961</v>
          </cell>
          <cell r="CB40" t="str">
            <v>-</v>
          </cell>
          <cell r="CC40">
            <v>757</v>
          </cell>
          <cell r="CD40" t="str">
            <v>-</v>
          </cell>
          <cell r="CE40">
            <v>587</v>
          </cell>
          <cell r="CF40" t="str">
            <v>-</v>
          </cell>
          <cell r="CG40">
            <v>0</v>
          </cell>
          <cell r="CH40" t="str">
            <v>-</v>
          </cell>
          <cell r="CI40">
            <v>182</v>
          </cell>
          <cell r="CJ40" t="str">
            <v>-</v>
          </cell>
          <cell r="CK40">
            <v>25</v>
          </cell>
          <cell r="CL40" t="str">
            <v>-</v>
          </cell>
          <cell r="CM40">
            <v>10023781</v>
          </cell>
          <cell r="CN40" t="str">
            <v>-</v>
          </cell>
          <cell r="CO40">
            <v>127015742</v>
          </cell>
          <cell r="CP40" t="str">
            <v>-</v>
          </cell>
          <cell r="CQ40">
            <v>0</v>
          </cell>
          <cell r="CR40" t="str">
            <v>-</v>
          </cell>
          <cell r="CS40">
            <v>-2</v>
          </cell>
          <cell r="CT40" t="str">
            <v>-</v>
          </cell>
          <cell r="CU40">
            <v>612</v>
          </cell>
          <cell r="CV40">
            <v>394</v>
          </cell>
          <cell r="CW40">
            <v>319</v>
          </cell>
          <cell r="CX40">
            <v>244</v>
          </cell>
          <cell r="CY40">
            <v>187</v>
          </cell>
          <cell r="CZ40">
            <v>132</v>
          </cell>
          <cell r="DA40">
            <v>99</v>
          </cell>
          <cell r="DB40">
            <v>75</v>
          </cell>
          <cell r="DC40">
            <v>43</v>
          </cell>
          <cell r="DD40">
            <v>20</v>
          </cell>
          <cell r="DE40">
            <v>26</v>
          </cell>
          <cell r="DF40">
            <v>28</v>
          </cell>
          <cell r="DG40">
            <v>168</v>
          </cell>
          <cell r="DH40">
            <v>123</v>
          </cell>
          <cell r="DI40">
            <v>18</v>
          </cell>
          <cell r="DJ40" t="str">
            <v>-</v>
          </cell>
          <cell r="DK40">
            <v>488</v>
          </cell>
          <cell r="DL40" t="str">
            <v>-</v>
          </cell>
          <cell r="DM40">
            <v>700</v>
          </cell>
          <cell r="DN40" t="str">
            <v>-</v>
          </cell>
          <cell r="DO40">
            <v>575</v>
          </cell>
          <cell r="DP40" t="str">
            <v>-</v>
          </cell>
          <cell r="DQ40">
            <v>0</v>
          </cell>
          <cell r="DR40" t="str">
            <v>-</v>
          </cell>
          <cell r="DS40">
            <v>182</v>
          </cell>
          <cell r="DT40" t="str">
            <v>-</v>
          </cell>
          <cell r="DU40">
            <v>25</v>
          </cell>
          <cell r="DV40" t="str">
            <v>-</v>
          </cell>
          <cell r="DW40">
            <v>0</v>
          </cell>
          <cell r="DX40" t="str">
            <v>-</v>
          </cell>
          <cell r="DY40">
            <v>27</v>
          </cell>
          <cell r="DZ40">
            <v>34</v>
          </cell>
          <cell r="EA40">
            <v>11</v>
          </cell>
          <cell r="EB40" t="str">
            <v>-</v>
          </cell>
          <cell r="EC40">
            <v>28.947368421052634</v>
          </cell>
          <cell r="ED40" t="str">
            <v>-</v>
          </cell>
          <cell r="EE40">
            <v>9</v>
          </cell>
          <cell r="EF40" t="str">
            <v>-</v>
          </cell>
          <cell r="EG40">
            <v>35</v>
          </cell>
        </row>
        <row r="41">
          <cell r="C41">
            <v>700000110</v>
          </cell>
          <cell r="D41" t="str">
            <v>SECTOR CUMARÚ JENIFER</v>
          </cell>
          <cell r="E41">
            <v>2026</v>
          </cell>
          <cell r="F41">
            <v>202601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  <cell r="BC41" t="str">
            <v>-</v>
          </cell>
          <cell r="BD41" t="str">
            <v>-</v>
          </cell>
          <cell r="BE41" t="str">
            <v>-</v>
          </cell>
          <cell r="BF41" t="str">
            <v>-</v>
          </cell>
          <cell r="BG41" t="str">
            <v>-</v>
          </cell>
          <cell r="BH41" t="str">
            <v>-</v>
          </cell>
          <cell r="BI41" t="str">
            <v>-</v>
          </cell>
          <cell r="BJ41" t="str">
            <v>-</v>
          </cell>
          <cell r="BK41" t="str">
            <v>-</v>
          </cell>
          <cell r="BL41" t="str">
            <v>-</v>
          </cell>
          <cell r="BM41" t="str">
            <v>-</v>
          </cell>
          <cell r="BN41" t="str">
            <v>-</v>
          </cell>
          <cell r="BO41" t="str">
            <v>-</v>
          </cell>
          <cell r="BP41" t="str">
            <v>-</v>
          </cell>
          <cell r="BQ41" t="str">
            <v>-</v>
          </cell>
          <cell r="BR41" t="str">
            <v>-</v>
          </cell>
          <cell r="BS41" t="str">
            <v>-</v>
          </cell>
          <cell r="BT41" t="str">
            <v>-</v>
          </cell>
          <cell r="BU41" t="str">
            <v>-</v>
          </cell>
          <cell r="BV41" t="str">
            <v>-</v>
          </cell>
          <cell r="BW41" t="str">
            <v>-</v>
          </cell>
          <cell r="BX41" t="str">
            <v>-</v>
          </cell>
          <cell r="BY41" t="str">
            <v>-</v>
          </cell>
          <cell r="BZ41" t="str">
            <v>-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  <cell r="DZ41" t="str">
            <v>-</v>
          </cell>
          <cell r="EA41" t="str">
            <v>-</v>
          </cell>
          <cell r="EB41" t="str">
            <v>-</v>
          </cell>
          <cell r="EC41" t="str">
            <v>-</v>
          </cell>
          <cell r="ED41" t="str">
            <v>-</v>
          </cell>
          <cell r="EE41" t="str">
            <v>-</v>
          </cell>
          <cell r="EF41" t="str">
            <v>-</v>
          </cell>
          <cell r="EG41" t="str">
            <v>-</v>
          </cell>
        </row>
        <row r="42">
          <cell r="C42">
            <v>700000111</v>
          </cell>
          <cell r="D42" t="str">
            <v>SECTOR PROPÓSITO ASTRYTH</v>
          </cell>
          <cell r="E42">
            <v>2026</v>
          </cell>
          <cell r="F42">
            <v>202601</v>
          </cell>
          <cell r="G42">
            <v>1749</v>
          </cell>
          <cell r="H42">
            <v>1849</v>
          </cell>
          <cell r="I42">
            <v>752</v>
          </cell>
          <cell r="J42" t="str">
            <v>-</v>
          </cell>
          <cell r="K42">
            <v>39</v>
          </cell>
          <cell r="L42">
            <v>0</v>
          </cell>
          <cell r="M42">
            <v>1152</v>
          </cell>
          <cell r="N42">
            <v>1059</v>
          </cell>
          <cell r="O42">
            <v>0</v>
          </cell>
          <cell r="P42" t="str">
            <v>-</v>
          </cell>
          <cell r="Q42">
            <v>5</v>
          </cell>
          <cell r="R42" t="str">
            <v>-</v>
          </cell>
          <cell r="S42">
            <v>14</v>
          </cell>
          <cell r="T42" t="str">
            <v>-</v>
          </cell>
          <cell r="U42">
            <v>1141</v>
          </cell>
          <cell r="V42" t="str">
            <v>-</v>
          </cell>
          <cell r="W42">
            <v>6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911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545</v>
          </cell>
          <cell r="AH42" t="str">
            <v>-</v>
          </cell>
          <cell r="AI42" t="str">
            <v>-</v>
          </cell>
          <cell r="AJ42" t="str">
            <v>-</v>
          </cell>
          <cell r="AK42">
            <v>241</v>
          </cell>
          <cell r="AL42" t="str">
            <v>-</v>
          </cell>
          <cell r="AM42">
            <v>65.866209262435689</v>
          </cell>
          <cell r="AN42">
            <v>61.9</v>
          </cell>
          <cell r="AO42">
            <v>304</v>
          </cell>
          <cell r="AP42" t="str">
            <v>-</v>
          </cell>
          <cell r="AQ42">
            <v>369</v>
          </cell>
          <cell r="AR42" t="str">
            <v>-</v>
          </cell>
          <cell r="AS42">
            <v>0</v>
          </cell>
          <cell r="AT42" t="str">
            <v>-</v>
          </cell>
          <cell r="AU42">
            <v>189</v>
          </cell>
          <cell r="AV42" t="str">
            <v>-</v>
          </cell>
          <cell r="AW42">
            <v>49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969</v>
          </cell>
          <cell r="BB42">
            <v>939</v>
          </cell>
          <cell r="BC42">
            <v>55.403087478559179</v>
          </cell>
          <cell r="BD42">
            <v>54.9</v>
          </cell>
          <cell r="BE42" t="str">
            <v>-</v>
          </cell>
          <cell r="BF42" t="str">
            <v>-</v>
          </cell>
          <cell r="BG42">
            <v>664112</v>
          </cell>
          <cell r="BH42">
            <v>615502</v>
          </cell>
          <cell r="BI42">
            <v>765057025.22000003</v>
          </cell>
          <cell r="BJ42">
            <v>651816267</v>
          </cell>
          <cell r="BK42">
            <v>760699873</v>
          </cell>
          <cell r="BL42" t="str">
            <v>-</v>
          </cell>
          <cell r="BM42">
            <v>4357152.22</v>
          </cell>
          <cell r="BN42" t="str">
            <v>-</v>
          </cell>
          <cell r="BO42">
            <v>598732036.22000003</v>
          </cell>
          <cell r="BP42" t="str">
            <v>-</v>
          </cell>
          <cell r="BQ42">
            <v>4357152.22</v>
          </cell>
          <cell r="BR42" t="str">
            <v>-</v>
          </cell>
          <cell r="BS42">
            <v>1051</v>
          </cell>
          <cell r="BT42" t="str">
            <v>-</v>
          </cell>
          <cell r="BU42">
            <v>594374884</v>
          </cell>
          <cell r="BV42" t="str">
            <v>-</v>
          </cell>
          <cell r="BW42">
            <v>716</v>
          </cell>
          <cell r="BX42" t="str">
            <v>-</v>
          </cell>
          <cell r="BY42">
            <v>559</v>
          </cell>
          <cell r="BZ42" t="str">
            <v>-</v>
          </cell>
          <cell r="CA42">
            <v>148329218</v>
          </cell>
          <cell r="CB42" t="str">
            <v>-</v>
          </cell>
          <cell r="CC42">
            <v>613</v>
          </cell>
          <cell r="CD42" t="str">
            <v>-</v>
          </cell>
          <cell r="CE42">
            <v>525</v>
          </cell>
          <cell r="CF42" t="str">
            <v>-</v>
          </cell>
          <cell r="CG42">
            <v>0</v>
          </cell>
          <cell r="CH42" t="str">
            <v>-</v>
          </cell>
          <cell r="CI42">
            <v>207</v>
          </cell>
          <cell r="CJ42" t="str">
            <v>-</v>
          </cell>
          <cell r="CK42">
            <v>52</v>
          </cell>
          <cell r="CL42" t="str">
            <v>-</v>
          </cell>
          <cell r="CM42">
            <v>17995771</v>
          </cell>
          <cell r="CN42" t="str">
            <v>-</v>
          </cell>
          <cell r="CO42">
            <v>166324989</v>
          </cell>
          <cell r="CP42" t="str">
            <v>-</v>
          </cell>
          <cell r="CQ42">
            <v>0</v>
          </cell>
          <cell r="CR42" t="str">
            <v>-</v>
          </cell>
          <cell r="CS42">
            <v>3</v>
          </cell>
          <cell r="CT42" t="str">
            <v>-</v>
          </cell>
          <cell r="CU42">
            <v>281</v>
          </cell>
          <cell r="CV42">
            <v>292</v>
          </cell>
          <cell r="CW42">
            <v>181</v>
          </cell>
          <cell r="CX42">
            <v>197</v>
          </cell>
          <cell r="CY42">
            <v>135</v>
          </cell>
          <cell r="CZ42">
            <v>138</v>
          </cell>
          <cell r="DA42">
            <v>75</v>
          </cell>
          <cell r="DB42">
            <v>99</v>
          </cell>
          <cell r="DC42">
            <v>66</v>
          </cell>
          <cell r="DD42">
            <v>70</v>
          </cell>
          <cell r="DE42">
            <v>67</v>
          </cell>
          <cell r="DF42">
            <v>77</v>
          </cell>
          <cell r="DG42">
            <v>208</v>
          </cell>
          <cell r="DH42">
            <v>246</v>
          </cell>
          <cell r="DI42">
            <v>52</v>
          </cell>
          <cell r="DJ42" t="str">
            <v>-</v>
          </cell>
          <cell r="DK42">
            <v>453</v>
          </cell>
          <cell r="DL42" t="str">
            <v>-</v>
          </cell>
          <cell r="DM42">
            <v>543</v>
          </cell>
          <cell r="DN42" t="str">
            <v>-</v>
          </cell>
          <cell r="DO42">
            <v>498</v>
          </cell>
          <cell r="DP42" t="str">
            <v>-</v>
          </cell>
          <cell r="DQ42">
            <v>0</v>
          </cell>
          <cell r="DR42" t="str">
            <v>-</v>
          </cell>
          <cell r="DS42">
            <v>203</v>
          </cell>
          <cell r="DT42" t="str">
            <v>-</v>
          </cell>
          <cell r="DU42">
            <v>51</v>
          </cell>
          <cell r="DV42" t="str">
            <v>-</v>
          </cell>
          <cell r="DW42">
            <v>0</v>
          </cell>
          <cell r="DX42" t="str">
            <v>-</v>
          </cell>
          <cell r="DY42">
            <v>73</v>
          </cell>
          <cell r="DZ42">
            <v>60</v>
          </cell>
          <cell r="EA42">
            <v>21</v>
          </cell>
          <cell r="EB42" t="str">
            <v>-</v>
          </cell>
          <cell r="EC42">
            <v>34.42622950819672</v>
          </cell>
          <cell r="ED42" t="str">
            <v>-</v>
          </cell>
          <cell r="EE42">
            <v>21</v>
          </cell>
          <cell r="EF42" t="str">
            <v>-</v>
          </cell>
          <cell r="EG42">
            <v>110</v>
          </cell>
        </row>
        <row r="43">
          <cell r="C43">
            <v>700000112</v>
          </cell>
          <cell r="D43" t="str">
            <v>SECTOR BAMBÚ MARÍA</v>
          </cell>
          <cell r="E43">
            <v>2026</v>
          </cell>
          <cell r="F43">
            <v>202601</v>
          </cell>
          <cell r="G43">
            <v>1462</v>
          </cell>
          <cell r="H43">
            <v>1469</v>
          </cell>
          <cell r="I43">
            <v>499</v>
          </cell>
          <cell r="J43" t="str">
            <v>-</v>
          </cell>
          <cell r="K43">
            <v>-13</v>
          </cell>
          <cell r="L43">
            <v>0</v>
          </cell>
          <cell r="M43">
            <v>683</v>
          </cell>
          <cell r="N43">
            <v>870</v>
          </cell>
          <cell r="O43">
            <v>0</v>
          </cell>
          <cell r="P43" t="str">
            <v>-</v>
          </cell>
          <cell r="Q43">
            <v>0</v>
          </cell>
          <cell r="R43" t="str">
            <v>-</v>
          </cell>
          <cell r="S43">
            <v>5</v>
          </cell>
          <cell r="T43" t="str">
            <v>-</v>
          </cell>
          <cell r="U43">
            <v>682</v>
          </cell>
          <cell r="V43" t="str">
            <v>-</v>
          </cell>
          <cell r="W43">
            <v>1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552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349</v>
          </cell>
          <cell r="AH43" t="str">
            <v>-</v>
          </cell>
          <cell r="AI43" t="str">
            <v>-</v>
          </cell>
          <cell r="AJ43" t="str">
            <v>-</v>
          </cell>
          <cell r="AK43">
            <v>128</v>
          </cell>
          <cell r="AL43" t="str">
            <v>-</v>
          </cell>
          <cell r="AM43">
            <v>46.716826265389876</v>
          </cell>
          <cell r="AN43">
            <v>58.9</v>
          </cell>
          <cell r="AO43">
            <v>221</v>
          </cell>
          <cell r="AP43" t="str">
            <v>-</v>
          </cell>
          <cell r="AQ43">
            <v>224</v>
          </cell>
          <cell r="AR43" t="str">
            <v>-</v>
          </cell>
          <cell r="AS43">
            <v>0</v>
          </cell>
          <cell r="AT43" t="str">
            <v>-</v>
          </cell>
          <cell r="AU43">
            <v>96</v>
          </cell>
          <cell r="AV43" t="str">
            <v>-</v>
          </cell>
          <cell r="AW43">
            <v>11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618</v>
          </cell>
          <cell r="BB43">
            <v>787</v>
          </cell>
          <cell r="BC43">
            <v>42.270861833105336</v>
          </cell>
          <cell r="BD43">
            <v>53.3</v>
          </cell>
          <cell r="BE43" t="str">
            <v>-</v>
          </cell>
          <cell r="BF43" t="str">
            <v>-</v>
          </cell>
          <cell r="BG43">
            <v>467380.56</v>
          </cell>
          <cell r="BH43">
            <v>457000</v>
          </cell>
          <cell r="BI43">
            <v>319220925.30000001</v>
          </cell>
          <cell r="BJ43">
            <v>397590190</v>
          </cell>
          <cell r="BK43">
            <v>318394658</v>
          </cell>
          <cell r="BL43" t="str">
            <v>-</v>
          </cell>
          <cell r="BM43">
            <v>826267.3</v>
          </cell>
          <cell r="BN43" t="str">
            <v>-</v>
          </cell>
          <cell r="BO43">
            <v>242636685.30000001</v>
          </cell>
          <cell r="BP43" t="str">
            <v>-</v>
          </cell>
          <cell r="BQ43">
            <v>826267.3</v>
          </cell>
          <cell r="BR43" t="str">
            <v>-</v>
          </cell>
          <cell r="BS43">
            <v>611</v>
          </cell>
          <cell r="BT43" t="str">
            <v>-</v>
          </cell>
          <cell r="BU43">
            <v>241810418</v>
          </cell>
          <cell r="BV43" t="str">
            <v>-</v>
          </cell>
          <cell r="BW43">
            <v>397</v>
          </cell>
          <cell r="BX43" t="str">
            <v>-</v>
          </cell>
          <cell r="BY43">
            <v>485</v>
          </cell>
          <cell r="BZ43" t="str">
            <v>-</v>
          </cell>
          <cell r="CA43">
            <v>70025695</v>
          </cell>
          <cell r="CB43" t="str">
            <v>-</v>
          </cell>
          <cell r="CC43">
            <v>600</v>
          </cell>
          <cell r="CD43" t="str">
            <v>-</v>
          </cell>
          <cell r="CE43">
            <v>391</v>
          </cell>
          <cell r="CF43" t="str">
            <v>-</v>
          </cell>
          <cell r="CG43">
            <v>0</v>
          </cell>
          <cell r="CH43" t="str">
            <v>-</v>
          </cell>
          <cell r="CI43">
            <v>113</v>
          </cell>
          <cell r="CJ43" t="str">
            <v>-</v>
          </cell>
          <cell r="CK43">
            <v>12</v>
          </cell>
          <cell r="CL43" t="str">
            <v>-</v>
          </cell>
          <cell r="CM43">
            <v>6558545</v>
          </cell>
          <cell r="CN43" t="str">
            <v>-</v>
          </cell>
          <cell r="CO43">
            <v>76584240</v>
          </cell>
          <cell r="CP43" t="str">
            <v>-</v>
          </cell>
          <cell r="CQ43">
            <v>0</v>
          </cell>
          <cell r="CR43" t="str">
            <v>-</v>
          </cell>
          <cell r="CS43">
            <v>-18</v>
          </cell>
          <cell r="CT43" t="str">
            <v>-</v>
          </cell>
          <cell r="CU43">
            <v>406</v>
          </cell>
          <cell r="CV43">
            <v>294</v>
          </cell>
          <cell r="CW43">
            <v>259</v>
          </cell>
          <cell r="CX43">
            <v>216</v>
          </cell>
          <cell r="CY43">
            <v>114</v>
          </cell>
          <cell r="CZ43">
            <v>101</v>
          </cell>
          <cell r="DA43">
            <v>60</v>
          </cell>
          <cell r="DB43">
            <v>52</v>
          </cell>
          <cell r="DC43">
            <v>42</v>
          </cell>
          <cell r="DD43">
            <v>49</v>
          </cell>
          <cell r="DE43">
            <v>40</v>
          </cell>
          <cell r="DF43">
            <v>39</v>
          </cell>
          <cell r="DG43">
            <v>142</v>
          </cell>
          <cell r="DH43">
            <v>140</v>
          </cell>
          <cell r="DI43">
            <v>17</v>
          </cell>
          <cell r="DJ43" t="str">
            <v>-</v>
          </cell>
          <cell r="DK43">
            <v>399</v>
          </cell>
          <cell r="DL43" t="str">
            <v>-</v>
          </cell>
          <cell r="DM43">
            <v>561</v>
          </cell>
          <cell r="DN43" t="str">
            <v>-</v>
          </cell>
          <cell r="DO43">
            <v>376</v>
          </cell>
          <cell r="DP43" t="str">
            <v>-</v>
          </cell>
          <cell r="DQ43">
            <v>0</v>
          </cell>
          <cell r="DR43" t="str">
            <v>-</v>
          </cell>
          <cell r="DS43">
            <v>111</v>
          </cell>
          <cell r="DT43" t="str">
            <v>-</v>
          </cell>
          <cell r="DU43">
            <v>12</v>
          </cell>
          <cell r="DV43" t="str">
            <v>-</v>
          </cell>
          <cell r="DW43">
            <v>0</v>
          </cell>
          <cell r="DX43" t="str">
            <v>-</v>
          </cell>
          <cell r="DY43">
            <v>24</v>
          </cell>
          <cell r="DZ43">
            <v>40</v>
          </cell>
          <cell r="EA43">
            <v>14</v>
          </cell>
          <cell r="EB43" t="str">
            <v>-</v>
          </cell>
          <cell r="EC43">
            <v>28.571428571428569</v>
          </cell>
          <cell r="ED43" t="str">
            <v>-</v>
          </cell>
          <cell r="EE43">
            <v>7</v>
          </cell>
          <cell r="EF43" t="str">
            <v>-</v>
          </cell>
          <cell r="EG43">
            <v>41</v>
          </cell>
        </row>
        <row r="44">
          <cell r="C44">
            <v>700000113</v>
          </cell>
          <cell r="D44" t="str">
            <v>SECTOR POMELO DIANA</v>
          </cell>
          <cell r="E44">
            <v>2026</v>
          </cell>
          <cell r="F44">
            <v>202601</v>
          </cell>
          <cell r="G44">
            <v>1474</v>
          </cell>
          <cell r="H44">
            <v>1540</v>
          </cell>
          <cell r="I44">
            <v>491</v>
          </cell>
          <cell r="J44" t="str">
            <v>-</v>
          </cell>
          <cell r="K44">
            <v>-31</v>
          </cell>
          <cell r="L44">
            <v>0</v>
          </cell>
          <cell r="M44">
            <v>706</v>
          </cell>
          <cell r="N44">
            <v>886</v>
          </cell>
          <cell r="O44">
            <v>0</v>
          </cell>
          <cell r="P44" t="str">
            <v>-</v>
          </cell>
          <cell r="Q44">
            <v>4</v>
          </cell>
          <cell r="R44" t="str">
            <v>-</v>
          </cell>
          <cell r="S44">
            <v>8</v>
          </cell>
          <cell r="T44" t="str">
            <v>-</v>
          </cell>
          <cell r="U44">
            <v>700</v>
          </cell>
          <cell r="V44" t="str">
            <v>-</v>
          </cell>
          <cell r="W44">
            <v>2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551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377</v>
          </cell>
          <cell r="AH44" t="str">
            <v>-</v>
          </cell>
          <cell r="AI44" t="str">
            <v>-</v>
          </cell>
          <cell r="AJ44" t="str">
            <v>-</v>
          </cell>
          <cell r="AK44">
            <v>154</v>
          </cell>
          <cell r="AL44" t="str">
            <v>-</v>
          </cell>
          <cell r="AM44">
            <v>47.896879240162818</v>
          </cell>
          <cell r="AN44">
            <v>58.9</v>
          </cell>
          <cell r="AO44">
            <v>223</v>
          </cell>
          <cell r="AP44" t="str">
            <v>-</v>
          </cell>
          <cell r="AQ44">
            <v>202</v>
          </cell>
          <cell r="AR44" t="str">
            <v>-</v>
          </cell>
          <cell r="AS44">
            <v>0</v>
          </cell>
          <cell r="AT44" t="str">
            <v>-</v>
          </cell>
          <cell r="AU44">
            <v>111</v>
          </cell>
          <cell r="AV44" t="str">
            <v>-</v>
          </cell>
          <cell r="AW44">
            <v>15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627</v>
          </cell>
          <cell r="BB44">
            <v>785</v>
          </cell>
          <cell r="BC44">
            <v>42.537313432835823</v>
          </cell>
          <cell r="BD44">
            <v>52.2</v>
          </cell>
          <cell r="BE44" t="str">
            <v>-</v>
          </cell>
          <cell r="BF44" t="str">
            <v>-</v>
          </cell>
          <cell r="BG44">
            <v>475150.76</v>
          </cell>
          <cell r="BH44">
            <v>457578</v>
          </cell>
          <cell r="BI44">
            <v>335456437</v>
          </cell>
          <cell r="BJ44">
            <v>405413915</v>
          </cell>
          <cell r="BK44">
            <v>333378147</v>
          </cell>
          <cell r="BL44" t="str">
            <v>-</v>
          </cell>
          <cell r="BM44">
            <v>2078290</v>
          </cell>
          <cell r="BN44" t="str">
            <v>-</v>
          </cell>
          <cell r="BO44">
            <v>287585899</v>
          </cell>
          <cell r="BP44" t="str">
            <v>-</v>
          </cell>
          <cell r="BQ44">
            <v>2078290</v>
          </cell>
          <cell r="BR44" t="str">
            <v>-</v>
          </cell>
          <cell r="BS44">
            <v>680</v>
          </cell>
          <cell r="BT44" t="str">
            <v>-</v>
          </cell>
          <cell r="BU44">
            <v>285507609</v>
          </cell>
          <cell r="BV44" t="str">
            <v>-</v>
          </cell>
          <cell r="BW44">
            <v>328</v>
          </cell>
          <cell r="BX44" t="str">
            <v>-</v>
          </cell>
          <cell r="BY44">
            <v>539</v>
          </cell>
          <cell r="BZ44" t="str">
            <v>-</v>
          </cell>
          <cell r="CA44">
            <v>42200248</v>
          </cell>
          <cell r="CB44" t="str">
            <v>-</v>
          </cell>
          <cell r="CC44">
            <v>609</v>
          </cell>
          <cell r="CD44" t="str">
            <v>-</v>
          </cell>
          <cell r="CE44">
            <v>367</v>
          </cell>
          <cell r="CF44" t="str">
            <v>-</v>
          </cell>
          <cell r="CG44">
            <v>0</v>
          </cell>
          <cell r="CH44" t="str">
            <v>-</v>
          </cell>
          <cell r="CI44">
            <v>131</v>
          </cell>
          <cell r="CJ44" t="str">
            <v>-</v>
          </cell>
          <cell r="CK44">
            <v>15</v>
          </cell>
          <cell r="CL44" t="str">
            <v>-</v>
          </cell>
          <cell r="CM44">
            <v>5670290</v>
          </cell>
          <cell r="CN44" t="str">
            <v>-</v>
          </cell>
          <cell r="CO44">
            <v>47870538</v>
          </cell>
          <cell r="CP44" t="str">
            <v>-</v>
          </cell>
          <cell r="CQ44">
            <v>0</v>
          </cell>
          <cell r="CR44" t="str">
            <v>-</v>
          </cell>
          <cell r="CS44">
            <v>-7</v>
          </cell>
          <cell r="CT44" t="str">
            <v>-</v>
          </cell>
          <cell r="CU44">
            <v>387</v>
          </cell>
          <cell r="CV44">
            <v>262</v>
          </cell>
          <cell r="CW44">
            <v>247</v>
          </cell>
          <cell r="CX44">
            <v>221</v>
          </cell>
          <cell r="CY44">
            <v>134</v>
          </cell>
          <cell r="CZ44">
            <v>127</v>
          </cell>
          <cell r="DA44">
            <v>83</v>
          </cell>
          <cell r="DB44">
            <v>72</v>
          </cell>
          <cell r="DC44">
            <v>70</v>
          </cell>
          <cell r="DD44">
            <v>72</v>
          </cell>
          <cell r="DE44">
            <v>35</v>
          </cell>
          <cell r="DF44">
            <v>32</v>
          </cell>
          <cell r="DG44">
            <v>188</v>
          </cell>
          <cell r="DH44">
            <v>176</v>
          </cell>
          <cell r="DI44">
            <v>20</v>
          </cell>
          <cell r="DJ44" t="str">
            <v>-</v>
          </cell>
          <cell r="DK44">
            <v>417</v>
          </cell>
          <cell r="DL44" t="str">
            <v>-</v>
          </cell>
          <cell r="DM44">
            <v>565</v>
          </cell>
          <cell r="DN44" t="str">
            <v>-</v>
          </cell>
          <cell r="DO44">
            <v>346</v>
          </cell>
          <cell r="DP44" t="str">
            <v>-</v>
          </cell>
          <cell r="DQ44">
            <v>0</v>
          </cell>
          <cell r="DR44" t="str">
            <v>-</v>
          </cell>
          <cell r="DS44">
            <v>130</v>
          </cell>
          <cell r="DT44" t="str">
            <v>-</v>
          </cell>
          <cell r="DU44">
            <v>15</v>
          </cell>
          <cell r="DV44" t="str">
            <v>-</v>
          </cell>
          <cell r="DW44">
            <v>0</v>
          </cell>
          <cell r="DX44" t="str">
            <v>-</v>
          </cell>
          <cell r="DY44">
            <v>31</v>
          </cell>
          <cell r="DZ44">
            <v>41</v>
          </cell>
          <cell r="EA44">
            <v>22</v>
          </cell>
          <cell r="EB44" t="str">
            <v>-</v>
          </cell>
          <cell r="EC44">
            <v>29.333333333333332</v>
          </cell>
          <cell r="ED44" t="str">
            <v>-</v>
          </cell>
          <cell r="EE44">
            <v>11</v>
          </cell>
          <cell r="EF44" t="str">
            <v>-</v>
          </cell>
          <cell r="EG44">
            <v>48</v>
          </cell>
        </row>
        <row r="45">
          <cell r="C45">
            <v>700000114</v>
          </cell>
          <cell r="D45" t="str">
            <v>SECTOR MACADAMIA MIREYA</v>
          </cell>
          <cell r="E45">
            <v>2026</v>
          </cell>
          <cell r="F45">
            <v>202601</v>
          </cell>
          <cell r="G45">
            <v>1743</v>
          </cell>
          <cell r="H45">
            <v>1767</v>
          </cell>
          <cell r="I45">
            <v>795</v>
          </cell>
          <cell r="J45" t="str">
            <v>-</v>
          </cell>
          <cell r="K45">
            <v>-70</v>
          </cell>
          <cell r="L45">
            <v>0</v>
          </cell>
          <cell r="M45">
            <v>776</v>
          </cell>
          <cell r="N45">
            <v>1102</v>
          </cell>
          <cell r="O45">
            <v>0</v>
          </cell>
          <cell r="P45" t="str">
            <v>-</v>
          </cell>
          <cell r="Q45">
            <v>0</v>
          </cell>
          <cell r="R45" t="str">
            <v>-</v>
          </cell>
          <cell r="S45">
            <v>0</v>
          </cell>
          <cell r="T45" t="str">
            <v>-</v>
          </cell>
          <cell r="U45">
            <v>777</v>
          </cell>
          <cell r="V45" t="str">
            <v>-</v>
          </cell>
          <cell r="W45">
            <v>0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691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289</v>
          </cell>
          <cell r="AH45" t="str">
            <v>-</v>
          </cell>
          <cell r="AI45" t="str">
            <v>-</v>
          </cell>
          <cell r="AJ45" t="str">
            <v>-</v>
          </cell>
          <cell r="AK45">
            <v>84</v>
          </cell>
          <cell r="AL45" t="str">
            <v>-</v>
          </cell>
          <cell r="AM45">
            <v>44.520940906483077</v>
          </cell>
          <cell r="AN45">
            <v>60.8</v>
          </cell>
          <cell r="AO45">
            <v>205</v>
          </cell>
          <cell r="AP45" t="str">
            <v>-</v>
          </cell>
          <cell r="AQ45">
            <v>307</v>
          </cell>
          <cell r="AR45" t="str">
            <v>-</v>
          </cell>
          <cell r="AS45">
            <v>0</v>
          </cell>
          <cell r="AT45" t="str">
            <v>-</v>
          </cell>
          <cell r="AU45">
            <v>156</v>
          </cell>
          <cell r="AV45" t="str">
            <v>-</v>
          </cell>
          <cell r="AW45">
            <v>23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729</v>
          </cell>
          <cell r="BB45">
            <v>1010</v>
          </cell>
          <cell r="BC45">
            <v>41.824440619621342</v>
          </cell>
          <cell r="BD45">
            <v>55.7</v>
          </cell>
          <cell r="BE45" t="str">
            <v>-</v>
          </cell>
          <cell r="BF45" t="str">
            <v>-</v>
          </cell>
          <cell r="BG45">
            <v>513168.66</v>
          </cell>
          <cell r="BH45">
            <v>501606</v>
          </cell>
          <cell r="BI45">
            <v>397816460</v>
          </cell>
          <cell r="BJ45">
            <v>552769350</v>
          </cell>
          <cell r="BK45">
            <v>398364239</v>
          </cell>
          <cell r="BL45" t="str">
            <v>-</v>
          </cell>
          <cell r="BM45">
            <v>0</v>
          </cell>
          <cell r="BN45" t="str">
            <v>-</v>
          </cell>
          <cell r="BO45">
            <v>340431770</v>
          </cell>
          <cell r="BP45" t="str">
            <v>-</v>
          </cell>
          <cell r="BQ45">
            <v>0</v>
          </cell>
          <cell r="BR45" t="str">
            <v>-</v>
          </cell>
          <cell r="BS45">
            <v>724</v>
          </cell>
          <cell r="BT45" t="str">
            <v>-</v>
          </cell>
          <cell r="BU45">
            <v>340431770</v>
          </cell>
          <cell r="BV45" t="str">
            <v>-</v>
          </cell>
          <cell r="BW45">
            <v>353</v>
          </cell>
          <cell r="BX45" t="str">
            <v>-</v>
          </cell>
          <cell r="BY45">
            <v>388</v>
          </cell>
          <cell r="BZ45" t="str">
            <v>-</v>
          </cell>
          <cell r="CA45">
            <v>51584395</v>
          </cell>
          <cell r="CB45" t="str">
            <v>-</v>
          </cell>
          <cell r="CC45">
            <v>721</v>
          </cell>
          <cell r="CD45" t="str">
            <v>-</v>
          </cell>
          <cell r="CE45">
            <v>582</v>
          </cell>
          <cell r="CF45" t="str">
            <v>-</v>
          </cell>
          <cell r="CG45">
            <v>0</v>
          </cell>
          <cell r="CH45" t="str">
            <v>-</v>
          </cell>
          <cell r="CI45">
            <v>210</v>
          </cell>
          <cell r="CJ45" t="str">
            <v>-</v>
          </cell>
          <cell r="CK45">
            <v>26</v>
          </cell>
          <cell r="CL45" t="str">
            <v>-</v>
          </cell>
          <cell r="CM45">
            <v>5800295</v>
          </cell>
          <cell r="CN45" t="str">
            <v>-</v>
          </cell>
          <cell r="CO45">
            <v>57384690</v>
          </cell>
          <cell r="CP45" t="str">
            <v>-</v>
          </cell>
          <cell r="CQ45">
            <v>0</v>
          </cell>
          <cell r="CR45" t="str">
            <v>-</v>
          </cell>
          <cell r="CS45">
            <v>-20</v>
          </cell>
          <cell r="CT45" t="str">
            <v>-</v>
          </cell>
          <cell r="CU45">
            <v>558</v>
          </cell>
          <cell r="CV45">
            <v>358</v>
          </cell>
          <cell r="CW45">
            <v>244</v>
          </cell>
          <cell r="CX45">
            <v>199</v>
          </cell>
          <cell r="CY45">
            <v>164</v>
          </cell>
          <cell r="CZ45">
            <v>129</v>
          </cell>
          <cell r="DA45">
            <v>94</v>
          </cell>
          <cell r="DB45">
            <v>71</v>
          </cell>
          <cell r="DC45">
            <v>53</v>
          </cell>
          <cell r="DD45">
            <v>41</v>
          </cell>
          <cell r="DE45">
            <v>38</v>
          </cell>
          <cell r="DF45">
            <v>34</v>
          </cell>
          <cell r="DG45">
            <v>185</v>
          </cell>
          <cell r="DH45">
            <v>146</v>
          </cell>
          <cell r="DI45">
            <v>12</v>
          </cell>
          <cell r="DJ45" t="str">
            <v>-</v>
          </cell>
          <cell r="DK45">
            <v>305</v>
          </cell>
          <cell r="DL45" t="str">
            <v>-</v>
          </cell>
          <cell r="DM45">
            <v>642</v>
          </cell>
          <cell r="DN45" t="str">
            <v>-</v>
          </cell>
          <cell r="DO45">
            <v>562</v>
          </cell>
          <cell r="DP45" t="str">
            <v>-</v>
          </cell>
          <cell r="DQ45">
            <v>0</v>
          </cell>
          <cell r="DR45" t="str">
            <v>-</v>
          </cell>
          <cell r="DS45">
            <v>207</v>
          </cell>
          <cell r="DT45" t="str">
            <v>-</v>
          </cell>
          <cell r="DU45">
            <v>26</v>
          </cell>
          <cell r="DV45" t="str">
            <v>-</v>
          </cell>
          <cell r="DW45">
            <v>0</v>
          </cell>
          <cell r="DX45" t="str">
            <v>-</v>
          </cell>
          <cell r="DY45">
            <v>18</v>
          </cell>
          <cell r="DZ45">
            <v>24</v>
          </cell>
          <cell r="EA45">
            <v>17</v>
          </cell>
          <cell r="EB45" t="str">
            <v>-</v>
          </cell>
          <cell r="EC45">
            <v>41.463414634146339</v>
          </cell>
          <cell r="ED45" t="str">
            <v>-</v>
          </cell>
          <cell r="EE45">
            <v>6</v>
          </cell>
          <cell r="EF45" t="str">
            <v>-</v>
          </cell>
          <cell r="EG45">
            <v>29</v>
          </cell>
        </row>
        <row r="46">
          <cell r="C46">
            <v>700000116</v>
          </cell>
          <cell r="D46" t="str">
            <v>SECTOR PRIMAVERA EVELING</v>
          </cell>
          <cell r="E46">
            <v>2026</v>
          </cell>
          <cell r="F46">
            <v>202601</v>
          </cell>
          <cell r="G46">
            <v>1716</v>
          </cell>
          <cell r="H46">
            <v>1855</v>
          </cell>
          <cell r="I46">
            <v>648</v>
          </cell>
          <cell r="J46" t="str">
            <v>-</v>
          </cell>
          <cell r="K46">
            <v>-36</v>
          </cell>
          <cell r="L46">
            <v>0</v>
          </cell>
          <cell r="M46">
            <v>744</v>
          </cell>
          <cell r="N46">
            <v>1070</v>
          </cell>
          <cell r="O46">
            <v>0</v>
          </cell>
          <cell r="P46" t="str">
            <v>-</v>
          </cell>
          <cell r="Q46">
            <v>2</v>
          </cell>
          <cell r="R46" t="str">
            <v>-</v>
          </cell>
          <cell r="S46">
            <v>14</v>
          </cell>
          <cell r="T46" t="str">
            <v>-</v>
          </cell>
          <cell r="U46">
            <v>737</v>
          </cell>
          <cell r="V46" t="str">
            <v>-</v>
          </cell>
          <cell r="W46">
            <v>6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631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317</v>
          </cell>
          <cell r="AH46" t="str">
            <v>-</v>
          </cell>
          <cell r="AI46" t="str">
            <v>-</v>
          </cell>
          <cell r="AJ46" t="str">
            <v>-</v>
          </cell>
          <cell r="AK46">
            <v>111</v>
          </cell>
          <cell r="AL46" t="str">
            <v>-</v>
          </cell>
          <cell r="AM46">
            <v>43.356643356643353</v>
          </cell>
          <cell r="AN46">
            <v>61.1</v>
          </cell>
          <cell r="AO46">
            <v>205</v>
          </cell>
          <cell r="AP46" t="str">
            <v>-</v>
          </cell>
          <cell r="AQ46">
            <v>285</v>
          </cell>
          <cell r="AR46" t="str">
            <v>-</v>
          </cell>
          <cell r="AS46">
            <v>0</v>
          </cell>
          <cell r="AT46" t="str">
            <v>-</v>
          </cell>
          <cell r="AU46">
            <v>125</v>
          </cell>
          <cell r="AV46" t="str">
            <v>-</v>
          </cell>
          <cell r="AW46">
            <v>16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668</v>
          </cell>
          <cell r="BB46">
            <v>965</v>
          </cell>
          <cell r="BC46">
            <v>38.927738927738922</v>
          </cell>
          <cell r="BD46">
            <v>55.1</v>
          </cell>
          <cell r="BE46" t="str">
            <v>-</v>
          </cell>
          <cell r="BF46" t="str">
            <v>-</v>
          </cell>
          <cell r="BG46">
            <v>522675.19</v>
          </cell>
          <cell r="BH46">
            <v>461371</v>
          </cell>
          <cell r="BI46">
            <v>388870339.73000002</v>
          </cell>
          <cell r="BJ46">
            <v>493666836</v>
          </cell>
          <cell r="BK46">
            <v>385656374</v>
          </cell>
          <cell r="BL46" t="str">
            <v>-</v>
          </cell>
          <cell r="BM46">
            <v>3714391.73</v>
          </cell>
          <cell r="BN46" t="str">
            <v>-</v>
          </cell>
          <cell r="BO46">
            <v>309706083.73000002</v>
          </cell>
          <cell r="BP46" t="str">
            <v>-</v>
          </cell>
          <cell r="BQ46">
            <v>3714391.73</v>
          </cell>
          <cell r="BR46" t="str">
            <v>-</v>
          </cell>
          <cell r="BS46">
            <v>695</v>
          </cell>
          <cell r="BT46" t="str">
            <v>-</v>
          </cell>
          <cell r="BU46">
            <v>305991692</v>
          </cell>
          <cell r="BV46" t="str">
            <v>-</v>
          </cell>
          <cell r="BW46">
            <v>455</v>
          </cell>
          <cell r="BX46" t="str">
            <v>-</v>
          </cell>
          <cell r="BY46">
            <v>484</v>
          </cell>
          <cell r="BZ46" t="str">
            <v>-</v>
          </cell>
          <cell r="CA46">
            <v>70208811</v>
          </cell>
          <cell r="CB46" t="str">
            <v>-</v>
          </cell>
          <cell r="CC46">
            <v>736</v>
          </cell>
          <cell r="CD46" t="str">
            <v>-</v>
          </cell>
          <cell r="CE46">
            <v>499</v>
          </cell>
          <cell r="CF46" t="str">
            <v>-</v>
          </cell>
          <cell r="CG46">
            <v>0</v>
          </cell>
          <cell r="CH46" t="str">
            <v>-</v>
          </cell>
          <cell r="CI46">
            <v>145</v>
          </cell>
          <cell r="CJ46" t="str">
            <v>-</v>
          </cell>
          <cell r="CK46">
            <v>17</v>
          </cell>
          <cell r="CL46" t="str">
            <v>-</v>
          </cell>
          <cell r="CM46">
            <v>8955445</v>
          </cell>
          <cell r="CN46" t="str">
            <v>-</v>
          </cell>
          <cell r="CO46">
            <v>79164256</v>
          </cell>
          <cell r="CP46" t="str">
            <v>-</v>
          </cell>
          <cell r="CQ46">
            <v>0</v>
          </cell>
          <cell r="CR46" t="str">
            <v>-</v>
          </cell>
          <cell r="CS46">
            <v>-11</v>
          </cell>
          <cell r="CT46" t="str">
            <v>-</v>
          </cell>
          <cell r="CU46">
            <v>523</v>
          </cell>
          <cell r="CV46">
            <v>336</v>
          </cell>
          <cell r="CW46">
            <v>298</v>
          </cell>
          <cell r="CX46">
            <v>227</v>
          </cell>
          <cell r="CY46">
            <v>150</v>
          </cell>
          <cell r="CZ46">
            <v>111</v>
          </cell>
          <cell r="DA46">
            <v>78</v>
          </cell>
          <cell r="DB46">
            <v>68</v>
          </cell>
          <cell r="DC46">
            <v>45</v>
          </cell>
          <cell r="DD46">
            <v>37</v>
          </cell>
          <cell r="DE46">
            <v>44</v>
          </cell>
          <cell r="DF46">
            <v>40</v>
          </cell>
          <cell r="DG46">
            <v>167</v>
          </cell>
          <cell r="DH46">
            <v>145</v>
          </cell>
          <cell r="DI46">
            <v>22</v>
          </cell>
          <cell r="DJ46" t="str">
            <v>-</v>
          </cell>
          <cell r="DK46">
            <v>391</v>
          </cell>
          <cell r="DL46" t="str">
            <v>-</v>
          </cell>
          <cell r="DM46">
            <v>674</v>
          </cell>
          <cell r="DN46" t="str">
            <v>-</v>
          </cell>
          <cell r="DO46">
            <v>486</v>
          </cell>
          <cell r="DP46" t="str">
            <v>-</v>
          </cell>
          <cell r="DQ46">
            <v>0</v>
          </cell>
          <cell r="DR46" t="str">
            <v>-</v>
          </cell>
          <cell r="DS46">
            <v>145</v>
          </cell>
          <cell r="DT46" t="str">
            <v>-</v>
          </cell>
          <cell r="DU46">
            <v>17</v>
          </cell>
          <cell r="DV46" t="str">
            <v>-</v>
          </cell>
          <cell r="DW46">
            <v>0</v>
          </cell>
          <cell r="DX46" t="str">
            <v>-</v>
          </cell>
          <cell r="DY46">
            <v>33</v>
          </cell>
          <cell r="DZ46">
            <v>40</v>
          </cell>
          <cell r="EA46">
            <v>13</v>
          </cell>
          <cell r="EB46" t="str">
            <v>-</v>
          </cell>
          <cell r="EC46">
            <v>50</v>
          </cell>
          <cell r="ED46" t="str">
            <v>-</v>
          </cell>
          <cell r="EE46">
            <v>11</v>
          </cell>
          <cell r="EF46" t="str">
            <v>-</v>
          </cell>
          <cell r="EG46">
            <v>43</v>
          </cell>
        </row>
        <row r="47">
          <cell r="C47">
            <v>700000119</v>
          </cell>
          <cell r="D47" t="str">
            <v>SECTOR CUMBIA ISABEL</v>
          </cell>
          <cell r="E47">
            <v>2026</v>
          </cell>
          <cell r="F47">
            <v>202601</v>
          </cell>
          <cell r="G47">
            <v>1871</v>
          </cell>
          <cell r="H47">
            <v>1818</v>
          </cell>
          <cell r="I47">
            <v>708</v>
          </cell>
          <cell r="J47" t="str">
            <v>-</v>
          </cell>
          <cell r="K47">
            <v>-82</v>
          </cell>
          <cell r="L47">
            <v>0</v>
          </cell>
          <cell r="M47">
            <v>607</v>
          </cell>
          <cell r="N47">
            <v>1165</v>
          </cell>
          <cell r="O47">
            <v>0</v>
          </cell>
          <cell r="P47" t="str">
            <v>-</v>
          </cell>
          <cell r="Q47">
            <v>0</v>
          </cell>
          <cell r="R47" t="str">
            <v>-</v>
          </cell>
          <cell r="S47">
            <v>8</v>
          </cell>
          <cell r="T47" t="str">
            <v>-</v>
          </cell>
          <cell r="U47">
            <v>607</v>
          </cell>
          <cell r="V47" t="str">
            <v>-</v>
          </cell>
          <cell r="W47">
            <v>0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483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258</v>
          </cell>
          <cell r="AH47" t="str">
            <v>-</v>
          </cell>
          <cell r="AI47" t="str">
            <v>-</v>
          </cell>
          <cell r="AJ47" t="str">
            <v>-</v>
          </cell>
          <cell r="AK47">
            <v>123</v>
          </cell>
          <cell r="AL47" t="str">
            <v>-</v>
          </cell>
          <cell r="AM47">
            <v>32.442544094067344</v>
          </cell>
          <cell r="AN47">
            <v>59.6</v>
          </cell>
          <cell r="AO47">
            <v>135</v>
          </cell>
          <cell r="AP47" t="str">
            <v>-</v>
          </cell>
          <cell r="AQ47">
            <v>206</v>
          </cell>
          <cell r="AR47" t="str">
            <v>-</v>
          </cell>
          <cell r="AS47">
            <v>0</v>
          </cell>
          <cell r="AT47" t="str">
            <v>-</v>
          </cell>
          <cell r="AU47">
            <v>114</v>
          </cell>
          <cell r="AV47" t="str">
            <v>-</v>
          </cell>
          <cell r="AW47">
            <v>28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556</v>
          </cell>
          <cell r="BB47">
            <v>1042</v>
          </cell>
          <cell r="BC47">
            <v>29.716729021913412</v>
          </cell>
          <cell r="BD47">
            <v>53.3</v>
          </cell>
          <cell r="BE47" t="str">
            <v>-</v>
          </cell>
          <cell r="BF47" t="str">
            <v>-</v>
          </cell>
          <cell r="BG47">
            <v>493038</v>
          </cell>
          <cell r="BH47">
            <v>452712</v>
          </cell>
          <cell r="BI47">
            <v>299274067.5</v>
          </cell>
          <cell r="BJ47">
            <v>527408945</v>
          </cell>
          <cell r="BK47">
            <v>298456466</v>
          </cell>
          <cell r="BL47" t="str">
            <v>-</v>
          </cell>
          <cell r="BM47">
            <v>817601.5</v>
          </cell>
          <cell r="BN47" t="str">
            <v>-</v>
          </cell>
          <cell r="BO47">
            <v>252735386.5</v>
          </cell>
          <cell r="BP47" t="str">
            <v>-</v>
          </cell>
          <cell r="BQ47">
            <v>817601.5</v>
          </cell>
          <cell r="BR47" t="str">
            <v>-</v>
          </cell>
          <cell r="BS47">
            <v>588</v>
          </cell>
          <cell r="BT47" t="str">
            <v>-</v>
          </cell>
          <cell r="BU47">
            <v>251917785</v>
          </cell>
          <cell r="BV47" t="str">
            <v>-</v>
          </cell>
          <cell r="BW47">
            <v>319</v>
          </cell>
          <cell r="BX47" t="str">
            <v>-</v>
          </cell>
          <cell r="BY47">
            <v>638</v>
          </cell>
          <cell r="BZ47" t="str">
            <v>-</v>
          </cell>
          <cell r="CA47">
            <v>42094746</v>
          </cell>
          <cell r="CB47" t="str">
            <v>-</v>
          </cell>
          <cell r="CC47">
            <v>751</v>
          </cell>
          <cell r="CD47" t="str">
            <v>-</v>
          </cell>
          <cell r="CE47">
            <v>524</v>
          </cell>
          <cell r="CF47" t="str">
            <v>-</v>
          </cell>
          <cell r="CG47">
            <v>0</v>
          </cell>
          <cell r="CH47" t="str">
            <v>-</v>
          </cell>
          <cell r="CI47">
            <v>185</v>
          </cell>
          <cell r="CJ47" t="str">
            <v>-</v>
          </cell>
          <cell r="CK47">
            <v>31</v>
          </cell>
          <cell r="CL47" t="str">
            <v>-</v>
          </cell>
          <cell r="CM47">
            <v>4443935</v>
          </cell>
          <cell r="CN47" t="str">
            <v>-</v>
          </cell>
          <cell r="CO47">
            <v>46538681</v>
          </cell>
          <cell r="CP47" t="str">
            <v>-</v>
          </cell>
          <cell r="CQ47">
            <v>0</v>
          </cell>
          <cell r="CR47" t="str">
            <v>-</v>
          </cell>
          <cell r="CS47">
            <v>-35</v>
          </cell>
          <cell r="CT47" t="str">
            <v>-</v>
          </cell>
          <cell r="CU47">
            <v>584</v>
          </cell>
          <cell r="CV47">
            <v>314</v>
          </cell>
          <cell r="CW47">
            <v>457</v>
          </cell>
          <cell r="CX47">
            <v>316</v>
          </cell>
          <cell r="CY47">
            <v>223</v>
          </cell>
          <cell r="CZ47">
            <v>149</v>
          </cell>
          <cell r="DA47">
            <v>115</v>
          </cell>
          <cell r="DB47">
            <v>98</v>
          </cell>
          <cell r="DC47">
            <v>82</v>
          </cell>
          <cell r="DD47">
            <v>70</v>
          </cell>
          <cell r="DE47">
            <v>62</v>
          </cell>
          <cell r="DF47">
            <v>57</v>
          </cell>
          <cell r="DG47">
            <v>259</v>
          </cell>
          <cell r="DH47">
            <v>225</v>
          </cell>
          <cell r="DI47">
            <v>25</v>
          </cell>
          <cell r="DJ47" t="str">
            <v>-</v>
          </cell>
          <cell r="DK47">
            <v>487</v>
          </cell>
          <cell r="DL47" t="str">
            <v>-</v>
          </cell>
          <cell r="DM47">
            <v>675</v>
          </cell>
          <cell r="DN47" t="str">
            <v>-</v>
          </cell>
          <cell r="DO47">
            <v>495</v>
          </cell>
          <cell r="DP47" t="str">
            <v>-</v>
          </cell>
          <cell r="DQ47">
            <v>0</v>
          </cell>
          <cell r="DR47" t="str">
            <v>-</v>
          </cell>
          <cell r="DS47">
            <v>182</v>
          </cell>
          <cell r="DT47" t="str">
            <v>-</v>
          </cell>
          <cell r="DU47">
            <v>31</v>
          </cell>
          <cell r="DV47" t="str">
            <v>-</v>
          </cell>
          <cell r="DW47">
            <v>0</v>
          </cell>
          <cell r="DX47" t="str">
            <v>-</v>
          </cell>
          <cell r="DY47">
            <v>30</v>
          </cell>
          <cell r="DZ47">
            <v>67</v>
          </cell>
          <cell r="EA47">
            <v>38</v>
          </cell>
          <cell r="EB47" t="str">
            <v>-</v>
          </cell>
          <cell r="EC47">
            <v>40.425531914893611</v>
          </cell>
          <cell r="ED47" t="str">
            <v>-</v>
          </cell>
          <cell r="EE47">
            <v>5</v>
          </cell>
          <cell r="EF47" t="str">
            <v>-</v>
          </cell>
          <cell r="EG47">
            <v>21</v>
          </cell>
        </row>
        <row r="48">
          <cell r="C48">
            <v>700000120</v>
          </cell>
          <cell r="D48" t="str">
            <v>SECTOR SALSA DORA</v>
          </cell>
          <cell r="E48">
            <v>2026</v>
          </cell>
          <cell r="F48">
            <v>202601</v>
          </cell>
          <cell r="G48">
            <v>1461</v>
          </cell>
          <cell r="H48">
            <v>1746</v>
          </cell>
          <cell r="I48">
            <v>616</v>
          </cell>
          <cell r="J48" t="str">
            <v>-</v>
          </cell>
          <cell r="K48">
            <v>-137</v>
          </cell>
          <cell r="L48">
            <v>0</v>
          </cell>
          <cell r="M48">
            <v>541</v>
          </cell>
          <cell r="N48">
            <v>939</v>
          </cell>
          <cell r="O48">
            <v>0</v>
          </cell>
          <cell r="P48" t="str">
            <v>-</v>
          </cell>
          <cell r="Q48">
            <v>0</v>
          </cell>
          <cell r="R48" t="str">
            <v>-</v>
          </cell>
          <cell r="S48">
            <v>4</v>
          </cell>
          <cell r="T48" t="str">
            <v>-</v>
          </cell>
          <cell r="U48">
            <v>541</v>
          </cell>
          <cell r="V48" t="str">
            <v>-</v>
          </cell>
          <cell r="W48">
            <v>0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440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229</v>
          </cell>
          <cell r="AH48" t="str">
            <v>-</v>
          </cell>
          <cell r="AI48" t="str">
            <v>-</v>
          </cell>
          <cell r="AJ48" t="str">
            <v>-</v>
          </cell>
          <cell r="AK48">
            <v>101</v>
          </cell>
          <cell r="AL48" t="str">
            <v>-</v>
          </cell>
          <cell r="AM48">
            <v>37.029431895961665</v>
          </cell>
          <cell r="AN48">
            <v>58.8</v>
          </cell>
          <cell r="AO48">
            <v>128</v>
          </cell>
          <cell r="AP48" t="str">
            <v>-</v>
          </cell>
          <cell r="AQ48">
            <v>186</v>
          </cell>
          <cell r="AR48" t="str">
            <v>-</v>
          </cell>
          <cell r="AS48">
            <v>0</v>
          </cell>
          <cell r="AT48" t="str">
            <v>-</v>
          </cell>
          <cell r="AU48">
            <v>113</v>
          </cell>
          <cell r="AV48" t="str">
            <v>-</v>
          </cell>
          <cell r="AW48">
            <v>13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478</v>
          </cell>
          <cell r="BB48">
            <v>758</v>
          </cell>
          <cell r="BC48">
            <v>32.717316906228611</v>
          </cell>
          <cell r="BD48">
            <v>47.5</v>
          </cell>
          <cell r="BE48" t="str">
            <v>-</v>
          </cell>
          <cell r="BF48" t="str">
            <v>-</v>
          </cell>
          <cell r="BG48">
            <v>523812.01</v>
          </cell>
          <cell r="BH48">
            <v>450542</v>
          </cell>
          <cell r="BI48">
            <v>283382298</v>
          </cell>
          <cell r="BJ48">
            <v>423059366</v>
          </cell>
          <cell r="BK48">
            <v>283061758</v>
          </cell>
          <cell r="BL48" t="str">
            <v>-</v>
          </cell>
          <cell r="BM48">
            <v>320540</v>
          </cell>
          <cell r="BN48" t="str">
            <v>-</v>
          </cell>
          <cell r="BO48">
            <v>221146196</v>
          </cell>
          <cell r="BP48" t="str">
            <v>-</v>
          </cell>
          <cell r="BQ48">
            <v>320540</v>
          </cell>
          <cell r="BR48" t="str">
            <v>-</v>
          </cell>
          <cell r="BS48">
            <v>507</v>
          </cell>
          <cell r="BT48" t="str">
            <v>-</v>
          </cell>
          <cell r="BU48">
            <v>220825656</v>
          </cell>
          <cell r="BV48" t="str">
            <v>-</v>
          </cell>
          <cell r="BW48">
            <v>351</v>
          </cell>
          <cell r="BX48" t="str">
            <v>-</v>
          </cell>
          <cell r="BY48">
            <v>641</v>
          </cell>
          <cell r="BZ48" t="str">
            <v>-</v>
          </cell>
          <cell r="CA48">
            <v>57606956</v>
          </cell>
          <cell r="CB48" t="str">
            <v>-</v>
          </cell>
          <cell r="CC48">
            <v>596</v>
          </cell>
          <cell r="CD48" t="str">
            <v>-</v>
          </cell>
          <cell r="CE48">
            <v>496</v>
          </cell>
          <cell r="CF48" t="str">
            <v>-</v>
          </cell>
          <cell r="CG48">
            <v>0</v>
          </cell>
          <cell r="CH48" t="str">
            <v>-</v>
          </cell>
          <cell r="CI48">
            <v>164</v>
          </cell>
          <cell r="CJ48" t="str">
            <v>-</v>
          </cell>
          <cell r="CK48">
            <v>15</v>
          </cell>
          <cell r="CL48" t="str">
            <v>-</v>
          </cell>
          <cell r="CM48">
            <v>4629146</v>
          </cell>
          <cell r="CN48" t="str">
            <v>-</v>
          </cell>
          <cell r="CO48">
            <v>62236102</v>
          </cell>
          <cell r="CP48" t="str">
            <v>-</v>
          </cell>
          <cell r="CQ48">
            <v>0</v>
          </cell>
          <cell r="CR48" t="str">
            <v>-</v>
          </cell>
          <cell r="CS48">
            <v>-102</v>
          </cell>
          <cell r="CT48" t="str">
            <v>-</v>
          </cell>
          <cell r="CU48">
            <v>386</v>
          </cell>
          <cell r="CV48">
            <v>234</v>
          </cell>
          <cell r="CW48">
            <v>322</v>
          </cell>
          <cell r="CX48">
            <v>239</v>
          </cell>
          <cell r="CY48">
            <v>212</v>
          </cell>
          <cell r="CZ48">
            <v>166</v>
          </cell>
          <cell r="DA48">
            <v>183</v>
          </cell>
          <cell r="DB48">
            <v>143</v>
          </cell>
          <cell r="DC48">
            <v>135</v>
          </cell>
          <cell r="DD48">
            <v>118</v>
          </cell>
          <cell r="DE48">
            <v>133</v>
          </cell>
          <cell r="DF48">
            <v>125</v>
          </cell>
          <cell r="DG48">
            <v>451</v>
          </cell>
          <cell r="DH48">
            <v>386</v>
          </cell>
          <cell r="DI48">
            <v>21</v>
          </cell>
          <cell r="DJ48" t="str">
            <v>-</v>
          </cell>
          <cell r="DK48">
            <v>379</v>
          </cell>
          <cell r="DL48" t="str">
            <v>-</v>
          </cell>
          <cell r="DM48">
            <v>466</v>
          </cell>
          <cell r="DN48" t="str">
            <v>-</v>
          </cell>
          <cell r="DO48">
            <v>441</v>
          </cell>
          <cell r="DP48" t="str">
            <v>-</v>
          </cell>
          <cell r="DQ48">
            <v>0</v>
          </cell>
          <cell r="DR48" t="str">
            <v>-</v>
          </cell>
          <cell r="DS48">
            <v>160</v>
          </cell>
          <cell r="DT48" t="str">
            <v>-</v>
          </cell>
          <cell r="DU48">
            <v>15</v>
          </cell>
          <cell r="DV48" t="str">
            <v>-</v>
          </cell>
          <cell r="DW48">
            <v>0</v>
          </cell>
          <cell r="DX48" t="str">
            <v>-</v>
          </cell>
          <cell r="DY48">
            <v>34</v>
          </cell>
          <cell r="DZ48">
            <v>81</v>
          </cell>
          <cell r="EA48">
            <v>21</v>
          </cell>
          <cell r="EB48" t="str">
            <v>-</v>
          </cell>
          <cell r="EC48">
            <v>29.166666666666668</v>
          </cell>
          <cell r="ED48" t="str">
            <v>-</v>
          </cell>
          <cell r="EE48">
            <v>13</v>
          </cell>
          <cell r="EF48" t="str">
            <v>-</v>
          </cell>
          <cell r="EG48">
            <v>29</v>
          </cell>
        </row>
        <row r="49">
          <cell r="C49">
            <v>700000121</v>
          </cell>
          <cell r="D49" t="str">
            <v>SECTOR FOLCLOR SANDRA</v>
          </cell>
          <cell r="E49">
            <v>2026</v>
          </cell>
          <cell r="F49">
            <v>202601</v>
          </cell>
          <cell r="G49">
            <v>1854</v>
          </cell>
          <cell r="H49">
            <v>2018</v>
          </cell>
          <cell r="I49">
            <v>759</v>
          </cell>
          <cell r="J49" t="str">
            <v>-</v>
          </cell>
          <cell r="K49">
            <v>-72</v>
          </cell>
          <cell r="L49">
            <v>0</v>
          </cell>
          <cell r="M49">
            <v>715</v>
          </cell>
          <cell r="N49">
            <v>1132</v>
          </cell>
          <cell r="O49">
            <v>0</v>
          </cell>
          <cell r="P49" t="str">
            <v>-</v>
          </cell>
          <cell r="Q49">
            <v>1</v>
          </cell>
          <cell r="R49" t="str">
            <v>-</v>
          </cell>
          <cell r="S49">
            <v>10</v>
          </cell>
          <cell r="T49" t="str">
            <v>-</v>
          </cell>
          <cell r="U49">
            <v>712</v>
          </cell>
          <cell r="V49" t="str">
            <v>-</v>
          </cell>
          <cell r="W49">
            <v>2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566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304</v>
          </cell>
          <cell r="AH49" t="str">
            <v>-</v>
          </cell>
          <cell r="AI49" t="str">
            <v>-</v>
          </cell>
          <cell r="AJ49" t="str">
            <v>-</v>
          </cell>
          <cell r="AK49">
            <v>143</v>
          </cell>
          <cell r="AL49" t="str">
            <v>-</v>
          </cell>
          <cell r="AM49">
            <v>38.565264293419631</v>
          </cell>
          <cell r="AN49">
            <v>58.7</v>
          </cell>
          <cell r="AO49">
            <v>161</v>
          </cell>
          <cell r="AP49" t="str">
            <v>-</v>
          </cell>
          <cell r="AQ49">
            <v>241</v>
          </cell>
          <cell r="AR49" t="str">
            <v>-</v>
          </cell>
          <cell r="AS49">
            <v>0</v>
          </cell>
          <cell r="AT49" t="str">
            <v>-</v>
          </cell>
          <cell r="AU49">
            <v>143</v>
          </cell>
          <cell r="AV49" t="str">
            <v>-</v>
          </cell>
          <cell r="AW49">
            <v>21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612</v>
          </cell>
          <cell r="BB49">
            <v>963</v>
          </cell>
          <cell r="BC49">
            <v>33.009708737864081</v>
          </cell>
          <cell r="BD49">
            <v>49.9</v>
          </cell>
          <cell r="BE49" t="str">
            <v>-</v>
          </cell>
          <cell r="BF49" t="str">
            <v>-</v>
          </cell>
          <cell r="BG49">
            <v>548656.9</v>
          </cell>
          <cell r="BH49">
            <v>474719</v>
          </cell>
          <cell r="BI49">
            <v>392289682.01999998</v>
          </cell>
          <cell r="BJ49">
            <v>537381745</v>
          </cell>
          <cell r="BK49">
            <v>391297812</v>
          </cell>
          <cell r="BL49" t="str">
            <v>-</v>
          </cell>
          <cell r="BM49">
            <v>991870.02</v>
          </cell>
          <cell r="BN49" t="str">
            <v>-</v>
          </cell>
          <cell r="BO49">
            <v>322039155.01999998</v>
          </cell>
          <cell r="BP49" t="str">
            <v>-</v>
          </cell>
          <cell r="BQ49">
            <v>991870.02</v>
          </cell>
          <cell r="BR49" t="str">
            <v>-</v>
          </cell>
          <cell r="BS49">
            <v>682</v>
          </cell>
          <cell r="BT49" t="str">
            <v>-</v>
          </cell>
          <cell r="BU49">
            <v>321047285</v>
          </cell>
          <cell r="BV49" t="str">
            <v>-</v>
          </cell>
          <cell r="BW49">
            <v>420</v>
          </cell>
          <cell r="BX49" t="str">
            <v>-</v>
          </cell>
          <cell r="BY49">
            <v>705</v>
          </cell>
          <cell r="BZ49" t="str">
            <v>-</v>
          </cell>
          <cell r="CA49">
            <v>63912541</v>
          </cell>
          <cell r="CB49" t="str">
            <v>-</v>
          </cell>
          <cell r="CC49">
            <v>702</v>
          </cell>
          <cell r="CD49" t="str">
            <v>-</v>
          </cell>
          <cell r="CE49">
            <v>593</v>
          </cell>
          <cell r="CF49" t="str">
            <v>-</v>
          </cell>
          <cell r="CG49">
            <v>0</v>
          </cell>
          <cell r="CH49" t="str">
            <v>-</v>
          </cell>
          <cell r="CI49">
            <v>195</v>
          </cell>
          <cell r="CJ49" t="str">
            <v>-</v>
          </cell>
          <cell r="CK49">
            <v>24</v>
          </cell>
          <cell r="CL49" t="str">
            <v>-</v>
          </cell>
          <cell r="CM49">
            <v>6337986</v>
          </cell>
          <cell r="CN49" t="str">
            <v>-</v>
          </cell>
          <cell r="CO49">
            <v>70250527</v>
          </cell>
          <cell r="CP49" t="str">
            <v>-</v>
          </cell>
          <cell r="CQ49">
            <v>0</v>
          </cell>
          <cell r="CR49" t="str">
            <v>-</v>
          </cell>
          <cell r="CS49">
            <v>-34</v>
          </cell>
          <cell r="CT49" t="str">
            <v>-</v>
          </cell>
          <cell r="CU49">
            <v>554</v>
          </cell>
          <cell r="CV49">
            <v>356</v>
          </cell>
          <cell r="CW49">
            <v>353</v>
          </cell>
          <cell r="CX49">
            <v>261</v>
          </cell>
          <cell r="CY49">
            <v>232</v>
          </cell>
          <cell r="CZ49">
            <v>173</v>
          </cell>
          <cell r="DA49">
            <v>151</v>
          </cell>
          <cell r="DB49">
            <v>126</v>
          </cell>
          <cell r="DC49">
            <v>124</v>
          </cell>
          <cell r="DD49">
            <v>108</v>
          </cell>
          <cell r="DE49">
            <v>96</v>
          </cell>
          <cell r="DF49">
            <v>91</v>
          </cell>
          <cell r="DG49">
            <v>371</v>
          </cell>
          <cell r="DH49">
            <v>325</v>
          </cell>
          <cell r="DI49">
            <v>58</v>
          </cell>
          <cell r="DJ49" t="str">
            <v>-</v>
          </cell>
          <cell r="DK49">
            <v>507</v>
          </cell>
          <cell r="DL49" t="str">
            <v>-</v>
          </cell>
          <cell r="DM49">
            <v>582</v>
          </cell>
          <cell r="DN49" t="str">
            <v>-</v>
          </cell>
          <cell r="DO49">
            <v>545</v>
          </cell>
          <cell r="DP49" t="str">
            <v>-</v>
          </cell>
          <cell r="DQ49">
            <v>0</v>
          </cell>
          <cell r="DR49" t="str">
            <v>-</v>
          </cell>
          <cell r="DS49">
            <v>190</v>
          </cell>
          <cell r="DT49" t="str">
            <v>-</v>
          </cell>
          <cell r="DU49">
            <v>24</v>
          </cell>
          <cell r="DV49" t="str">
            <v>-</v>
          </cell>
          <cell r="DW49">
            <v>0</v>
          </cell>
          <cell r="DX49" t="str">
            <v>-</v>
          </cell>
          <cell r="DY49">
            <v>64</v>
          </cell>
          <cell r="DZ49">
            <v>84</v>
          </cell>
          <cell r="EA49">
            <v>34</v>
          </cell>
          <cell r="EB49" t="str">
            <v>-</v>
          </cell>
          <cell r="EC49">
            <v>31.775700934579437</v>
          </cell>
          <cell r="ED49" t="str">
            <v>-</v>
          </cell>
          <cell r="EE49">
            <v>6</v>
          </cell>
          <cell r="EF49" t="str">
            <v>-</v>
          </cell>
          <cell r="EG49">
            <v>39</v>
          </cell>
        </row>
        <row r="50">
          <cell r="C50">
            <v>700000122</v>
          </cell>
          <cell r="D50" t="str">
            <v>SECTOR CALIPSO ROCIO</v>
          </cell>
          <cell r="E50">
            <v>2026</v>
          </cell>
          <cell r="F50">
            <v>202601</v>
          </cell>
          <cell r="G50">
            <v>0</v>
          </cell>
          <cell r="H50" t="str">
            <v>-</v>
          </cell>
          <cell r="I50">
            <v>0</v>
          </cell>
          <cell r="J50" t="str">
            <v>-</v>
          </cell>
          <cell r="K50">
            <v>0</v>
          </cell>
          <cell r="L50" t="str">
            <v>-</v>
          </cell>
          <cell r="M50">
            <v>0</v>
          </cell>
          <cell r="N50" t="str">
            <v>-</v>
          </cell>
          <cell r="O50">
            <v>0</v>
          </cell>
          <cell r="P50" t="str">
            <v>-</v>
          </cell>
          <cell r="Q50">
            <v>0</v>
          </cell>
          <cell r="R50" t="str">
            <v>-</v>
          </cell>
          <cell r="S50">
            <v>0</v>
          </cell>
          <cell r="T50" t="str">
            <v>-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0</v>
          </cell>
          <cell r="AH50" t="str">
            <v>-</v>
          </cell>
          <cell r="AI50" t="str">
            <v>-</v>
          </cell>
          <cell r="AJ50" t="str">
            <v>-</v>
          </cell>
          <cell r="AK50">
            <v>0</v>
          </cell>
          <cell r="AL50" t="str">
            <v>-</v>
          </cell>
          <cell r="AM50">
            <v>0</v>
          </cell>
          <cell r="AN50" t="str">
            <v>-</v>
          </cell>
          <cell r="AO50">
            <v>0</v>
          </cell>
          <cell r="AP50" t="str">
            <v>-</v>
          </cell>
          <cell r="AQ50">
            <v>0</v>
          </cell>
          <cell r="AR50" t="str">
            <v>-</v>
          </cell>
          <cell r="AS50">
            <v>0</v>
          </cell>
          <cell r="AT50" t="str">
            <v>-</v>
          </cell>
          <cell r="AU50">
            <v>0</v>
          </cell>
          <cell r="AV50" t="str">
            <v>-</v>
          </cell>
          <cell r="AW50">
            <v>0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0</v>
          </cell>
          <cell r="BB50" t="str">
            <v>-</v>
          </cell>
          <cell r="BC50">
            <v>0</v>
          </cell>
          <cell r="BD50" t="str">
            <v>-</v>
          </cell>
          <cell r="BE50" t="str">
            <v>-</v>
          </cell>
          <cell r="BF50" t="str">
            <v>-</v>
          </cell>
          <cell r="BG50">
            <v>0</v>
          </cell>
          <cell r="BH50" t="str">
            <v>-</v>
          </cell>
          <cell r="BI50">
            <v>0</v>
          </cell>
          <cell r="BJ50" t="str">
            <v>-</v>
          </cell>
          <cell r="BK50">
            <v>0</v>
          </cell>
          <cell r="BL50" t="str">
            <v>-</v>
          </cell>
          <cell r="BM50">
            <v>0</v>
          </cell>
          <cell r="BN50" t="str">
            <v>-</v>
          </cell>
          <cell r="BO50">
            <v>0</v>
          </cell>
          <cell r="BP50" t="str">
            <v>-</v>
          </cell>
          <cell r="BQ50">
            <v>0</v>
          </cell>
          <cell r="BR50" t="str">
            <v>-</v>
          </cell>
          <cell r="BS50">
            <v>0</v>
          </cell>
          <cell r="BT50" t="str">
            <v>-</v>
          </cell>
          <cell r="BU50">
            <v>0</v>
          </cell>
          <cell r="BV50" t="str">
            <v>-</v>
          </cell>
          <cell r="BW50">
            <v>0</v>
          </cell>
          <cell r="BX50" t="str">
            <v>-</v>
          </cell>
          <cell r="BY50">
            <v>0</v>
          </cell>
          <cell r="BZ50" t="str">
            <v>-</v>
          </cell>
          <cell r="CA50">
            <v>0</v>
          </cell>
          <cell r="CB50" t="str">
            <v>-</v>
          </cell>
          <cell r="CC50">
            <v>0</v>
          </cell>
          <cell r="CD50" t="str">
            <v>-</v>
          </cell>
          <cell r="CE50">
            <v>0</v>
          </cell>
          <cell r="CF50" t="str">
            <v>-</v>
          </cell>
          <cell r="CG50">
            <v>0</v>
          </cell>
          <cell r="CH50" t="str">
            <v>-</v>
          </cell>
          <cell r="CI50">
            <v>0</v>
          </cell>
          <cell r="CJ50" t="str">
            <v>-</v>
          </cell>
          <cell r="CK50">
            <v>0</v>
          </cell>
          <cell r="CL50" t="str">
            <v>-</v>
          </cell>
          <cell r="CM50">
            <v>0</v>
          </cell>
          <cell r="CN50" t="str">
            <v>-</v>
          </cell>
          <cell r="CO50">
            <v>0</v>
          </cell>
          <cell r="CP50" t="str">
            <v>-</v>
          </cell>
          <cell r="CQ50">
            <v>0</v>
          </cell>
          <cell r="CR50" t="str">
            <v>-</v>
          </cell>
          <cell r="CS50">
            <v>0</v>
          </cell>
          <cell r="CT50" t="str">
            <v>-</v>
          </cell>
          <cell r="CU50">
            <v>0</v>
          </cell>
          <cell r="CV50" t="str">
            <v>-</v>
          </cell>
          <cell r="CW50">
            <v>0</v>
          </cell>
          <cell r="CX50" t="str">
            <v>-</v>
          </cell>
          <cell r="CY50">
            <v>0</v>
          </cell>
          <cell r="CZ50" t="str">
            <v>-</v>
          </cell>
          <cell r="DA50">
            <v>0</v>
          </cell>
          <cell r="DB50" t="str">
            <v>-</v>
          </cell>
          <cell r="DC50">
            <v>0</v>
          </cell>
          <cell r="DD50" t="str">
            <v>-</v>
          </cell>
          <cell r="DE50">
            <v>0</v>
          </cell>
          <cell r="DF50" t="str">
            <v>-</v>
          </cell>
          <cell r="DG50">
            <v>0</v>
          </cell>
          <cell r="DH50" t="str">
            <v>-</v>
          </cell>
          <cell r="DI50">
            <v>0</v>
          </cell>
          <cell r="DJ50" t="str">
            <v>-</v>
          </cell>
          <cell r="DK50">
            <v>0</v>
          </cell>
          <cell r="DL50" t="str">
            <v>-</v>
          </cell>
          <cell r="DM50">
            <v>0</v>
          </cell>
          <cell r="DN50" t="str">
            <v>-</v>
          </cell>
          <cell r="DO50">
            <v>0</v>
          </cell>
          <cell r="DP50" t="str">
            <v>-</v>
          </cell>
          <cell r="DQ50">
            <v>0</v>
          </cell>
          <cell r="DR50" t="str">
            <v>-</v>
          </cell>
          <cell r="DS50">
            <v>0</v>
          </cell>
          <cell r="DT50" t="str">
            <v>-</v>
          </cell>
          <cell r="DU50">
            <v>0</v>
          </cell>
          <cell r="DV50" t="str">
            <v>-</v>
          </cell>
          <cell r="DW50">
            <v>0</v>
          </cell>
          <cell r="DX50" t="str">
            <v>-</v>
          </cell>
          <cell r="DY50">
            <v>0</v>
          </cell>
          <cell r="DZ50" t="str">
            <v>-</v>
          </cell>
          <cell r="EA50">
            <v>0</v>
          </cell>
          <cell r="EB50" t="str">
            <v>-</v>
          </cell>
          <cell r="EC50">
            <v>0</v>
          </cell>
          <cell r="ED50" t="str">
            <v>-</v>
          </cell>
          <cell r="EE50">
            <v>0</v>
          </cell>
          <cell r="EF50" t="str">
            <v>-</v>
          </cell>
          <cell r="EG50">
            <v>0</v>
          </cell>
        </row>
        <row r="51">
          <cell r="C51">
            <v>700000123</v>
          </cell>
          <cell r="D51" t="str">
            <v>SECTOR TAMBORA SARA</v>
          </cell>
          <cell r="E51">
            <v>2026</v>
          </cell>
          <cell r="F51">
            <v>202601</v>
          </cell>
          <cell r="G51">
            <v>2144</v>
          </cell>
          <cell r="H51">
            <v>2213</v>
          </cell>
          <cell r="I51">
            <v>838</v>
          </cell>
          <cell r="J51" t="str">
            <v>-</v>
          </cell>
          <cell r="K51">
            <v>-110</v>
          </cell>
          <cell r="L51">
            <v>0</v>
          </cell>
          <cell r="M51">
            <v>835</v>
          </cell>
          <cell r="N51">
            <v>1341</v>
          </cell>
          <cell r="O51">
            <v>0</v>
          </cell>
          <cell r="P51" t="str">
            <v>-</v>
          </cell>
          <cell r="Q51">
            <v>1</v>
          </cell>
          <cell r="R51" t="str">
            <v>-</v>
          </cell>
          <cell r="S51">
            <v>4</v>
          </cell>
          <cell r="T51" t="str">
            <v>-</v>
          </cell>
          <cell r="U51">
            <v>834</v>
          </cell>
          <cell r="V51" t="str">
            <v>-</v>
          </cell>
          <cell r="W51">
            <v>0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672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390</v>
          </cell>
          <cell r="AH51" t="str">
            <v>-</v>
          </cell>
          <cell r="AI51" t="str">
            <v>-</v>
          </cell>
          <cell r="AJ51" t="str">
            <v>-</v>
          </cell>
          <cell r="AK51">
            <v>162</v>
          </cell>
          <cell r="AL51" t="str">
            <v>-</v>
          </cell>
          <cell r="AM51">
            <v>38.945895522388057</v>
          </cell>
          <cell r="AN51">
            <v>59.5</v>
          </cell>
          <cell r="AO51">
            <v>228</v>
          </cell>
          <cell r="AP51" t="str">
            <v>-</v>
          </cell>
          <cell r="AQ51">
            <v>280</v>
          </cell>
          <cell r="AR51" t="str">
            <v>-</v>
          </cell>
          <cell r="AS51">
            <v>0</v>
          </cell>
          <cell r="AT51" t="str">
            <v>-</v>
          </cell>
          <cell r="AU51">
            <v>144</v>
          </cell>
          <cell r="AV51" t="str">
            <v>-</v>
          </cell>
          <cell r="AW51">
            <v>20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735</v>
          </cell>
          <cell r="BB51">
            <v>1160</v>
          </cell>
          <cell r="BC51">
            <v>34.281716417910445</v>
          </cell>
          <cell r="BD51">
            <v>51.5</v>
          </cell>
          <cell r="BE51" t="str">
            <v>-</v>
          </cell>
          <cell r="BF51" t="str">
            <v>-</v>
          </cell>
          <cell r="BG51">
            <v>479267.87</v>
          </cell>
          <cell r="BH51">
            <v>439001</v>
          </cell>
          <cell r="BI51">
            <v>400188671.5</v>
          </cell>
          <cell r="BJ51">
            <v>588700841</v>
          </cell>
          <cell r="BK51">
            <v>399834583</v>
          </cell>
          <cell r="BL51" t="str">
            <v>-</v>
          </cell>
          <cell r="BM51">
            <v>354088.5</v>
          </cell>
          <cell r="BN51" t="str">
            <v>-</v>
          </cell>
          <cell r="BO51">
            <v>328780241.5</v>
          </cell>
          <cell r="BP51" t="str">
            <v>-</v>
          </cell>
          <cell r="BQ51">
            <v>354088.5</v>
          </cell>
          <cell r="BR51" t="str">
            <v>-</v>
          </cell>
          <cell r="BS51">
            <v>807</v>
          </cell>
          <cell r="BT51" t="str">
            <v>-</v>
          </cell>
          <cell r="BU51">
            <v>328426153</v>
          </cell>
          <cell r="BV51" t="str">
            <v>-</v>
          </cell>
          <cell r="BW51">
            <v>477</v>
          </cell>
          <cell r="BX51" t="str">
            <v>-</v>
          </cell>
          <cell r="BY51">
            <v>776</v>
          </cell>
          <cell r="BZ51" t="str">
            <v>-</v>
          </cell>
          <cell r="CA51">
            <v>65372385</v>
          </cell>
          <cell r="CB51" t="str">
            <v>-</v>
          </cell>
          <cell r="CC51">
            <v>896</v>
          </cell>
          <cell r="CD51" t="str">
            <v>-</v>
          </cell>
          <cell r="CE51">
            <v>670</v>
          </cell>
          <cell r="CF51" t="str">
            <v>-</v>
          </cell>
          <cell r="CG51">
            <v>0</v>
          </cell>
          <cell r="CH51" t="str">
            <v>-</v>
          </cell>
          <cell r="CI51">
            <v>204</v>
          </cell>
          <cell r="CJ51" t="str">
            <v>-</v>
          </cell>
          <cell r="CK51">
            <v>22</v>
          </cell>
          <cell r="CL51" t="str">
            <v>-</v>
          </cell>
          <cell r="CM51">
            <v>6036045</v>
          </cell>
          <cell r="CN51" t="str">
            <v>-</v>
          </cell>
          <cell r="CO51">
            <v>71408430</v>
          </cell>
          <cell r="CP51" t="str">
            <v>-</v>
          </cell>
          <cell r="CQ51">
            <v>0</v>
          </cell>
          <cell r="CR51" t="str">
            <v>-</v>
          </cell>
          <cell r="CS51">
            <v>-55</v>
          </cell>
          <cell r="CT51" t="str">
            <v>-</v>
          </cell>
          <cell r="CU51">
            <v>679</v>
          </cell>
          <cell r="CV51">
            <v>407</v>
          </cell>
          <cell r="CW51">
            <v>351</v>
          </cell>
          <cell r="CX51">
            <v>277</v>
          </cell>
          <cell r="CY51">
            <v>279</v>
          </cell>
          <cell r="CZ51">
            <v>199</v>
          </cell>
          <cell r="DA51">
            <v>186</v>
          </cell>
          <cell r="DB51">
            <v>153</v>
          </cell>
          <cell r="DC51">
            <v>126</v>
          </cell>
          <cell r="DD51">
            <v>111</v>
          </cell>
          <cell r="DE51">
            <v>113</v>
          </cell>
          <cell r="DF51">
            <v>107</v>
          </cell>
          <cell r="DG51">
            <v>425</v>
          </cell>
          <cell r="DH51">
            <v>371</v>
          </cell>
          <cell r="DI51">
            <v>54</v>
          </cell>
          <cell r="DJ51" t="str">
            <v>-</v>
          </cell>
          <cell r="DK51">
            <v>530</v>
          </cell>
          <cell r="DL51" t="str">
            <v>-</v>
          </cell>
          <cell r="DM51">
            <v>775</v>
          </cell>
          <cell r="DN51" t="str">
            <v>-</v>
          </cell>
          <cell r="DO51">
            <v>619</v>
          </cell>
          <cell r="DP51" t="str">
            <v>-</v>
          </cell>
          <cell r="DQ51">
            <v>0</v>
          </cell>
          <cell r="DR51" t="str">
            <v>-</v>
          </cell>
          <cell r="DS51">
            <v>197</v>
          </cell>
          <cell r="DT51" t="str">
            <v>-</v>
          </cell>
          <cell r="DU51">
            <v>22</v>
          </cell>
          <cell r="DV51" t="str">
            <v>-</v>
          </cell>
          <cell r="DW51">
            <v>0</v>
          </cell>
          <cell r="DX51" t="str">
            <v>-</v>
          </cell>
          <cell r="DY51">
            <v>60</v>
          </cell>
          <cell r="DZ51">
            <v>87</v>
          </cell>
          <cell r="EA51">
            <v>34</v>
          </cell>
          <cell r="EB51" t="str">
            <v>-</v>
          </cell>
          <cell r="EC51">
            <v>40.476190476190474</v>
          </cell>
          <cell r="ED51" t="str">
            <v>-</v>
          </cell>
          <cell r="EE51">
            <v>6</v>
          </cell>
          <cell r="EF51" t="str">
            <v>-</v>
          </cell>
          <cell r="EG51">
            <v>40</v>
          </cell>
        </row>
        <row r="52">
          <cell r="C52">
            <v>700000125</v>
          </cell>
          <cell r="D52" t="str">
            <v>SECTOR CHARANGA KAREN</v>
          </cell>
          <cell r="E52">
            <v>2026</v>
          </cell>
          <cell r="F52">
            <v>202601</v>
          </cell>
          <cell r="G52">
            <v>1587</v>
          </cell>
          <cell r="H52">
            <v>1782</v>
          </cell>
          <cell r="I52">
            <v>688</v>
          </cell>
          <cell r="J52" t="str">
            <v>-</v>
          </cell>
          <cell r="K52">
            <v>-90</v>
          </cell>
          <cell r="L52">
            <v>0</v>
          </cell>
          <cell r="M52">
            <v>633</v>
          </cell>
          <cell r="N52">
            <v>1000</v>
          </cell>
          <cell r="O52">
            <v>0</v>
          </cell>
          <cell r="P52" t="str">
            <v>-</v>
          </cell>
          <cell r="Q52">
            <v>4</v>
          </cell>
          <cell r="R52" t="str">
            <v>-</v>
          </cell>
          <cell r="S52">
            <v>18</v>
          </cell>
          <cell r="T52" t="str">
            <v>-</v>
          </cell>
          <cell r="U52">
            <v>623</v>
          </cell>
          <cell r="V52" t="str">
            <v>-</v>
          </cell>
          <cell r="W52">
            <v>6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524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253</v>
          </cell>
          <cell r="AH52" t="str">
            <v>-</v>
          </cell>
          <cell r="AI52" t="str">
            <v>-</v>
          </cell>
          <cell r="AJ52" t="str">
            <v>-</v>
          </cell>
          <cell r="AK52">
            <v>108</v>
          </cell>
          <cell r="AL52" t="str">
            <v>-</v>
          </cell>
          <cell r="AM52">
            <v>39.886578449905478</v>
          </cell>
          <cell r="AN52">
            <v>59.7</v>
          </cell>
          <cell r="AO52">
            <v>145</v>
          </cell>
          <cell r="AP52" t="str">
            <v>-</v>
          </cell>
          <cell r="AQ52">
            <v>239</v>
          </cell>
          <cell r="AR52" t="str">
            <v>-</v>
          </cell>
          <cell r="AS52">
            <v>0</v>
          </cell>
          <cell r="AT52" t="str">
            <v>-</v>
          </cell>
          <cell r="AU52">
            <v>124</v>
          </cell>
          <cell r="AV52" t="str">
            <v>-</v>
          </cell>
          <cell r="AW52">
            <v>16</v>
          </cell>
          <cell r="AX52" t="str">
            <v>-</v>
          </cell>
          <cell r="AY52" t="str">
            <v>-</v>
          </cell>
          <cell r="AZ52" t="str">
            <v>-</v>
          </cell>
          <cell r="BA52">
            <v>581</v>
          </cell>
          <cell r="BB52">
            <v>867</v>
          </cell>
          <cell r="BC52">
            <v>36.609955891619407</v>
          </cell>
          <cell r="BD52">
            <v>51.7</v>
          </cell>
          <cell r="BE52" t="str">
            <v>-</v>
          </cell>
          <cell r="BF52" t="str">
            <v>-</v>
          </cell>
          <cell r="BG52">
            <v>520602.37</v>
          </cell>
          <cell r="BH52">
            <v>462382</v>
          </cell>
          <cell r="BI52">
            <v>329541303</v>
          </cell>
          <cell r="BJ52">
            <v>462382297</v>
          </cell>
          <cell r="BK52">
            <v>324801727</v>
          </cell>
          <cell r="BL52" t="str">
            <v>-</v>
          </cell>
          <cell r="BM52">
            <v>4739576</v>
          </cell>
          <cell r="BN52" t="str">
            <v>-</v>
          </cell>
          <cell r="BO52">
            <v>268541583</v>
          </cell>
          <cell r="BP52" t="str">
            <v>-</v>
          </cell>
          <cell r="BQ52">
            <v>4739576</v>
          </cell>
          <cell r="BR52" t="str">
            <v>-</v>
          </cell>
          <cell r="BS52">
            <v>603</v>
          </cell>
          <cell r="BT52" t="str">
            <v>-</v>
          </cell>
          <cell r="BU52">
            <v>263802007</v>
          </cell>
          <cell r="BV52" t="str">
            <v>-</v>
          </cell>
          <cell r="BW52">
            <v>379</v>
          </cell>
          <cell r="BX52" t="str">
            <v>-</v>
          </cell>
          <cell r="BY52">
            <v>535</v>
          </cell>
          <cell r="BZ52" t="str">
            <v>-</v>
          </cell>
          <cell r="CA52">
            <v>55061810</v>
          </cell>
          <cell r="CB52" t="str">
            <v>-</v>
          </cell>
          <cell r="CC52">
            <v>613</v>
          </cell>
          <cell r="CD52" t="str">
            <v>-</v>
          </cell>
          <cell r="CE52">
            <v>543</v>
          </cell>
          <cell r="CF52" t="str">
            <v>-</v>
          </cell>
          <cell r="CG52">
            <v>0</v>
          </cell>
          <cell r="CH52" t="str">
            <v>-</v>
          </cell>
          <cell r="CI52">
            <v>172</v>
          </cell>
          <cell r="CJ52" t="str">
            <v>-</v>
          </cell>
          <cell r="CK52">
            <v>21</v>
          </cell>
          <cell r="CL52" t="str">
            <v>-</v>
          </cell>
          <cell r="CM52">
            <v>5937910</v>
          </cell>
          <cell r="CN52" t="str">
            <v>-</v>
          </cell>
          <cell r="CO52">
            <v>60999720</v>
          </cell>
          <cell r="CP52" t="str">
            <v>-</v>
          </cell>
          <cell r="CQ52">
            <v>0</v>
          </cell>
          <cell r="CR52" t="str">
            <v>-</v>
          </cell>
          <cell r="CS52">
            <v>-55</v>
          </cell>
          <cell r="CT52" t="str">
            <v>-</v>
          </cell>
          <cell r="CU52">
            <v>444</v>
          </cell>
          <cell r="CV52">
            <v>275</v>
          </cell>
          <cell r="CW52">
            <v>347</v>
          </cell>
          <cell r="CX52">
            <v>269</v>
          </cell>
          <cell r="CY52">
            <v>163</v>
          </cell>
          <cell r="CZ52">
            <v>124</v>
          </cell>
          <cell r="DA52">
            <v>126</v>
          </cell>
          <cell r="DB52">
            <v>103</v>
          </cell>
          <cell r="DC52">
            <v>88</v>
          </cell>
          <cell r="DD52">
            <v>77</v>
          </cell>
          <cell r="DE52">
            <v>84</v>
          </cell>
          <cell r="DF52">
            <v>75</v>
          </cell>
          <cell r="DG52">
            <v>298</v>
          </cell>
          <cell r="DH52">
            <v>255</v>
          </cell>
          <cell r="DI52">
            <v>21</v>
          </cell>
          <cell r="DJ52" t="str">
            <v>-</v>
          </cell>
          <cell r="DK52">
            <v>369</v>
          </cell>
          <cell r="DL52" t="str">
            <v>-</v>
          </cell>
          <cell r="DM52">
            <v>529</v>
          </cell>
          <cell r="DN52" t="str">
            <v>-</v>
          </cell>
          <cell r="DO52">
            <v>497</v>
          </cell>
          <cell r="DP52" t="str">
            <v>-</v>
          </cell>
          <cell r="DQ52">
            <v>0</v>
          </cell>
          <cell r="DR52" t="str">
            <v>-</v>
          </cell>
          <cell r="DS52">
            <v>171</v>
          </cell>
          <cell r="DT52" t="str">
            <v>-</v>
          </cell>
          <cell r="DU52">
            <v>20</v>
          </cell>
          <cell r="DV52" t="str">
            <v>-</v>
          </cell>
          <cell r="DW52">
            <v>0</v>
          </cell>
          <cell r="DX52" t="str">
            <v>-</v>
          </cell>
          <cell r="DY52">
            <v>30</v>
          </cell>
          <cell r="DZ52">
            <v>67</v>
          </cell>
          <cell r="EA52">
            <v>29</v>
          </cell>
          <cell r="EB52" t="str">
            <v>-</v>
          </cell>
          <cell r="EC52">
            <v>40.845070422535215</v>
          </cell>
          <cell r="ED52" t="str">
            <v>-</v>
          </cell>
          <cell r="EE52">
            <v>9</v>
          </cell>
          <cell r="EF52" t="str">
            <v>-</v>
          </cell>
          <cell r="EG52">
            <v>22</v>
          </cell>
        </row>
        <row r="53">
          <cell r="C53">
            <v>700000128</v>
          </cell>
          <cell r="D53" t="str">
            <v>SECTOR BURITI MARGARITA</v>
          </cell>
          <cell r="E53">
            <v>2026</v>
          </cell>
          <cell r="F53">
            <v>202601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 t="str">
            <v>-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 t="str">
            <v>-</v>
          </cell>
          <cell r="BB53" t="str">
            <v>-</v>
          </cell>
          <cell r="BC53" t="str">
            <v>-</v>
          </cell>
          <cell r="BD53" t="str">
            <v>-</v>
          </cell>
          <cell r="BE53" t="str">
            <v>-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J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O53" t="str">
            <v>-</v>
          </cell>
          <cell r="BP53" t="str">
            <v>-</v>
          </cell>
          <cell r="BQ53" t="str">
            <v>-</v>
          </cell>
          <cell r="BR53" t="str">
            <v>-</v>
          </cell>
          <cell r="BS53" t="str">
            <v>-</v>
          </cell>
          <cell r="BT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 t="str">
            <v>-</v>
          </cell>
          <cell r="BY53" t="str">
            <v>-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 t="str">
            <v>-</v>
          </cell>
          <cell r="CN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 t="str">
            <v>-</v>
          </cell>
          <cell r="CS53" t="str">
            <v>-</v>
          </cell>
          <cell r="CT53" t="str">
            <v>-</v>
          </cell>
          <cell r="CU53" t="str">
            <v>-</v>
          </cell>
          <cell r="CV53" t="str">
            <v>-</v>
          </cell>
          <cell r="CW53" t="str">
            <v>-</v>
          </cell>
          <cell r="CX53" t="str">
            <v>-</v>
          </cell>
          <cell r="CY53" t="str">
            <v>-</v>
          </cell>
          <cell r="CZ53" t="str">
            <v>-</v>
          </cell>
          <cell r="DA53" t="str">
            <v>-</v>
          </cell>
          <cell r="DB53" t="str">
            <v>-</v>
          </cell>
          <cell r="DC53" t="str">
            <v>-</v>
          </cell>
          <cell r="DD53" t="str">
            <v>-</v>
          </cell>
          <cell r="DE53" t="str">
            <v>-</v>
          </cell>
          <cell r="DF53" t="str">
            <v>-</v>
          </cell>
          <cell r="DG53" t="str">
            <v>-</v>
          </cell>
          <cell r="DH53" t="str">
            <v>-</v>
          </cell>
          <cell r="DI53" t="str">
            <v>-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 t="str">
            <v>-</v>
          </cell>
          <cell r="DX53" t="str">
            <v>-</v>
          </cell>
          <cell r="DY53" t="str">
            <v>-</v>
          </cell>
          <cell r="DZ53" t="str">
            <v>-</v>
          </cell>
          <cell r="EA53" t="str">
            <v>-</v>
          </cell>
          <cell r="EB53" t="str">
            <v>-</v>
          </cell>
          <cell r="EC53" t="str">
            <v>-</v>
          </cell>
          <cell r="ED53" t="str">
            <v>-</v>
          </cell>
          <cell r="EE53" t="str">
            <v>-</v>
          </cell>
          <cell r="EF53" t="str">
            <v>-</v>
          </cell>
          <cell r="EG53" t="str">
            <v>-</v>
          </cell>
        </row>
        <row r="54">
          <cell r="C54">
            <v>700000131</v>
          </cell>
          <cell r="D54" t="str">
            <v>SECTOR PILONERAS EMNA</v>
          </cell>
          <cell r="E54">
            <v>2026</v>
          </cell>
          <cell r="F54">
            <v>202601</v>
          </cell>
          <cell r="G54">
            <v>1653</v>
          </cell>
          <cell r="H54">
            <v>1699</v>
          </cell>
          <cell r="I54">
            <v>592</v>
          </cell>
          <cell r="J54" t="str">
            <v>-</v>
          </cell>
          <cell r="K54">
            <v>-43</v>
          </cell>
          <cell r="L54">
            <v>0</v>
          </cell>
          <cell r="M54">
            <v>664</v>
          </cell>
          <cell r="N54">
            <v>1005</v>
          </cell>
          <cell r="O54">
            <v>0</v>
          </cell>
          <cell r="P54" t="str">
            <v>-</v>
          </cell>
          <cell r="Q54">
            <v>1</v>
          </cell>
          <cell r="R54" t="str">
            <v>-</v>
          </cell>
          <cell r="S54">
            <v>2</v>
          </cell>
          <cell r="T54" t="str">
            <v>-</v>
          </cell>
          <cell r="U54">
            <v>663</v>
          </cell>
          <cell r="V54" t="str">
            <v>-</v>
          </cell>
          <cell r="W54">
            <v>0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529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322</v>
          </cell>
          <cell r="AH54" t="str">
            <v>-</v>
          </cell>
          <cell r="AI54" t="str">
            <v>-</v>
          </cell>
          <cell r="AJ54" t="str">
            <v>-</v>
          </cell>
          <cell r="AK54">
            <v>134</v>
          </cell>
          <cell r="AL54" t="str">
            <v>-</v>
          </cell>
          <cell r="AM54">
            <v>40.169388989715671</v>
          </cell>
          <cell r="AN54">
            <v>59.1</v>
          </cell>
          <cell r="AO54">
            <v>188</v>
          </cell>
          <cell r="AP54" t="str">
            <v>-</v>
          </cell>
          <cell r="AQ54">
            <v>234</v>
          </cell>
          <cell r="AR54" t="str">
            <v>-</v>
          </cell>
          <cell r="AS54">
            <v>0</v>
          </cell>
          <cell r="AT54" t="str">
            <v>-</v>
          </cell>
          <cell r="AU54">
            <v>93</v>
          </cell>
          <cell r="AV54" t="str">
            <v>-</v>
          </cell>
          <cell r="AW54">
            <v>14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592</v>
          </cell>
          <cell r="BB54">
            <v>878</v>
          </cell>
          <cell r="BC54">
            <v>35.813672111312769</v>
          </cell>
          <cell r="BD54">
            <v>51.6</v>
          </cell>
          <cell r="BE54" t="str">
            <v>-</v>
          </cell>
          <cell r="BF54" t="str">
            <v>-</v>
          </cell>
          <cell r="BG54">
            <v>448307.11</v>
          </cell>
          <cell r="BH54">
            <v>407101</v>
          </cell>
          <cell r="BI54">
            <v>297675918</v>
          </cell>
          <cell r="BJ54">
            <v>409136219</v>
          </cell>
          <cell r="BK54">
            <v>297707134</v>
          </cell>
          <cell r="BL54" t="str">
            <v>-</v>
          </cell>
          <cell r="BM54">
            <v>350850</v>
          </cell>
          <cell r="BN54" t="str">
            <v>-</v>
          </cell>
          <cell r="BO54">
            <v>253965113</v>
          </cell>
          <cell r="BP54" t="str">
            <v>-</v>
          </cell>
          <cell r="BQ54">
            <v>350850</v>
          </cell>
          <cell r="BR54" t="str">
            <v>-</v>
          </cell>
          <cell r="BS54">
            <v>644</v>
          </cell>
          <cell r="BT54" t="str">
            <v>-</v>
          </cell>
          <cell r="BU54">
            <v>253614263</v>
          </cell>
          <cell r="BV54" t="str">
            <v>-</v>
          </cell>
          <cell r="BW54">
            <v>313</v>
          </cell>
          <cell r="BX54" t="str">
            <v>-</v>
          </cell>
          <cell r="BY54">
            <v>610</v>
          </cell>
          <cell r="BZ54" t="str">
            <v>-</v>
          </cell>
          <cell r="CA54">
            <v>39516575</v>
          </cell>
          <cell r="CB54" t="str">
            <v>-</v>
          </cell>
          <cell r="CC54">
            <v>682</v>
          </cell>
          <cell r="CD54" t="str">
            <v>-</v>
          </cell>
          <cell r="CE54">
            <v>491</v>
          </cell>
          <cell r="CF54" t="str">
            <v>-</v>
          </cell>
          <cell r="CG54">
            <v>0</v>
          </cell>
          <cell r="CH54" t="str">
            <v>-</v>
          </cell>
          <cell r="CI54">
            <v>121</v>
          </cell>
          <cell r="CJ54" t="str">
            <v>-</v>
          </cell>
          <cell r="CK54">
            <v>16</v>
          </cell>
          <cell r="CL54" t="str">
            <v>-</v>
          </cell>
          <cell r="CM54">
            <v>4194230</v>
          </cell>
          <cell r="CN54" t="str">
            <v>-</v>
          </cell>
          <cell r="CO54">
            <v>43710805</v>
          </cell>
          <cell r="CP54" t="str">
            <v>-</v>
          </cell>
          <cell r="CQ54">
            <v>0</v>
          </cell>
          <cell r="CR54" t="str">
            <v>-</v>
          </cell>
          <cell r="CS54">
            <v>-48</v>
          </cell>
          <cell r="CT54" t="str">
            <v>-</v>
          </cell>
          <cell r="CU54">
            <v>493</v>
          </cell>
          <cell r="CV54">
            <v>314</v>
          </cell>
          <cell r="CW54">
            <v>308</v>
          </cell>
          <cell r="CX54">
            <v>252</v>
          </cell>
          <cell r="CY54">
            <v>188</v>
          </cell>
          <cell r="CZ54">
            <v>142</v>
          </cell>
          <cell r="DA54">
            <v>99</v>
          </cell>
          <cell r="DB54">
            <v>84</v>
          </cell>
          <cell r="DC54">
            <v>80</v>
          </cell>
          <cell r="DD54">
            <v>71</v>
          </cell>
          <cell r="DE54">
            <v>89</v>
          </cell>
          <cell r="DF54">
            <v>84</v>
          </cell>
          <cell r="DG54">
            <v>268</v>
          </cell>
          <cell r="DH54">
            <v>239</v>
          </cell>
          <cell r="DI54">
            <v>39</v>
          </cell>
          <cell r="DJ54" t="str">
            <v>-</v>
          </cell>
          <cell r="DK54">
            <v>475</v>
          </cell>
          <cell r="DL54" t="str">
            <v>-</v>
          </cell>
          <cell r="DM54">
            <v>585</v>
          </cell>
          <cell r="DN54" t="str">
            <v>-</v>
          </cell>
          <cell r="DO54">
            <v>459</v>
          </cell>
          <cell r="DP54" t="str">
            <v>-</v>
          </cell>
          <cell r="DQ54">
            <v>0</v>
          </cell>
          <cell r="DR54" t="str">
            <v>-</v>
          </cell>
          <cell r="DS54">
            <v>117</v>
          </cell>
          <cell r="DT54" t="str">
            <v>-</v>
          </cell>
          <cell r="DU54">
            <v>16</v>
          </cell>
          <cell r="DV54" t="str">
            <v>-</v>
          </cell>
          <cell r="DW54">
            <v>0</v>
          </cell>
          <cell r="DX54" t="str">
            <v>-</v>
          </cell>
          <cell r="DY54">
            <v>44</v>
          </cell>
          <cell r="DZ54">
            <v>69</v>
          </cell>
          <cell r="EA54">
            <v>32</v>
          </cell>
          <cell r="EB54" t="str">
            <v>-</v>
          </cell>
          <cell r="EC54">
            <v>42.666666666666671</v>
          </cell>
          <cell r="ED54" t="str">
            <v>-</v>
          </cell>
          <cell r="EE54">
            <v>5</v>
          </cell>
          <cell r="EF54" t="str">
            <v>-</v>
          </cell>
          <cell r="EG54">
            <v>28</v>
          </cell>
        </row>
        <row r="55">
          <cell r="C55">
            <v>700000132</v>
          </cell>
          <cell r="D55" t="str">
            <v>SECTOR VALLENATO YULIETH</v>
          </cell>
          <cell r="E55">
            <v>2026</v>
          </cell>
          <cell r="F55">
            <v>202601</v>
          </cell>
          <cell r="G55">
            <v>1282</v>
          </cell>
          <cell r="H55">
            <v>1453</v>
          </cell>
          <cell r="I55">
            <v>476</v>
          </cell>
          <cell r="J55" t="str">
            <v>-</v>
          </cell>
          <cell r="K55">
            <v>-36</v>
          </cell>
          <cell r="L55">
            <v>0</v>
          </cell>
          <cell r="M55">
            <v>508</v>
          </cell>
          <cell r="N55">
            <v>780</v>
          </cell>
          <cell r="O55">
            <v>0</v>
          </cell>
          <cell r="P55" t="str">
            <v>-</v>
          </cell>
          <cell r="Q55">
            <v>1</v>
          </cell>
          <cell r="R55" t="str">
            <v>-</v>
          </cell>
          <cell r="S55">
            <v>5</v>
          </cell>
          <cell r="T55" t="str">
            <v>-</v>
          </cell>
          <cell r="U55">
            <v>504</v>
          </cell>
          <cell r="V55" t="str">
            <v>-</v>
          </cell>
          <cell r="W55">
            <v>3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424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224</v>
          </cell>
          <cell r="AH55" t="str">
            <v>-</v>
          </cell>
          <cell r="AI55" t="str">
            <v>-</v>
          </cell>
          <cell r="AJ55" t="str">
            <v>-</v>
          </cell>
          <cell r="AK55">
            <v>83</v>
          </cell>
          <cell r="AL55" t="str">
            <v>-</v>
          </cell>
          <cell r="AM55">
            <v>39.625585023400937</v>
          </cell>
          <cell r="AN55">
            <v>59.1</v>
          </cell>
          <cell r="AO55">
            <v>141</v>
          </cell>
          <cell r="AP55" t="str">
            <v>-</v>
          </cell>
          <cell r="AQ55">
            <v>194</v>
          </cell>
          <cell r="AR55" t="str">
            <v>-</v>
          </cell>
          <cell r="AS55">
            <v>0</v>
          </cell>
          <cell r="AT55" t="str">
            <v>-</v>
          </cell>
          <cell r="AU55">
            <v>75</v>
          </cell>
          <cell r="AV55" t="str">
            <v>-</v>
          </cell>
          <cell r="AW55">
            <v>14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448</v>
          </cell>
          <cell r="BB55">
            <v>691</v>
          </cell>
          <cell r="BC55">
            <v>34.945397815912635</v>
          </cell>
          <cell r="BD55">
            <v>52.3</v>
          </cell>
          <cell r="BE55" t="str">
            <v>-</v>
          </cell>
          <cell r="BF55" t="str">
            <v>-</v>
          </cell>
          <cell r="BG55">
            <v>522254.36</v>
          </cell>
          <cell r="BH55">
            <v>444823</v>
          </cell>
          <cell r="BI55">
            <v>265305213.66999999</v>
          </cell>
          <cell r="BJ55">
            <v>346962120</v>
          </cell>
          <cell r="BK55">
            <v>250401850</v>
          </cell>
          <cell r="BL55" t="str">
            <v>-</v>
          </cell>
          <cell r="BM55">
            <v>14903363.67</v>
          </cell>
          <cell r="BN55" t="str">
            <v>-</v>
          </cell>
          <cell r="BO55">
            <v>225785888.66999999</v>
          </cell>
          <cell r="BP55" t="str">
            <v>-</v>
          </cell>
          <cell r="BQ55">
            <v>14903363.67</v>
          </cell>
          <cell r="BR55" t="str">
            <v>-</v>
          </cell>
          <cell r="BS55">
            <v>499</v>
          </cell>
          <cell r="BT55" t="str">
            <v>-</v>
          </cell>
          <cell r="BU55">
            <v>210882525</v>
          </cell>
          <cell r="BV55" t="str">
            <v>-</v>
          </cell>
          <cell r="BW55">
            <v>267</v>
          </cell>
          <cell r="BX55" t="str">
            <v>-</v>
          </cell>
          <cell r="BY55">
            <v>393</v>
          </cell>
          <cell r="BZ55" t="str">
            <v>-</v>
          </cell>
          <cell r="CA55">
            <v>36140955</v>
          </cell>
          <cell r="CB55" t="str">
            <v>-</v>
          </cell>
          <cell r="CC55">
            <v>573</v>
          </cell>
          <cell r="CD55" t="str">
            <v>-</v>
          </cell>
          <cell r="CE55">
            <v>376</v>
          </cell>
          <cell r="CF55" t="str">
            <v>-</v>
          </cell>
          <cell r="CG55">
            <v>0</v>
          </cell>
          <cell r="CH55" t="str">
            <v>-</v>
          </cell>
          <cell r="CI55">
            <v>104</v>
          </cell>
          <cell r="CJ55" t="str">
            <v>-</v>
          </cell>
          <cell r="CK55">
            <v>16</v>
          </cell>
          <cell r="CL55" t="str">
            <v>-</v>
          </cell>
          <cell r="CM55">
            <v>3378370</v>
          </cell>
          <cell r="CN55" t="str">
            <v>-</v>
          </cell>
          <cell r="CO55">
            <v>39519325</v>
          </cell>
          <cell r="CP55" t="str">
            <v>-</v>
          </cell>
          <cell r="CQ55">
            <v>0</v>
          </cell>
          <cell r="CR55" t="str">
            <v>-</v>
          </cell>
          <cell r="CS55">
            <v>-39</v>
          </cell>
          <cell r="CT55" t="str">
            <v>-</v>
          </cell>
          <cell r="CU55">
            <v>378</v>
          </cell>
          <cell r="CV55">
            <v>242</v>
          </cell>
          <cell r="CW55">
            <v>212</v>
          </cell>
          <cell r="CX55">
            <v>160</v>
          </cell>
          <cell r="CY55">
            <v>184</v>
          </cell>
          <cell r="CZ55">
            <v>131</v>
          </cell>
          <cell r="DA55">
            <v>76</v>
          </cell>
          <cell r="DB55">
            <v>66</v>
          </cell>
          <cell r="DC55">
            <v>48</v>
          </cell>
          <cell r="DD55">
            <v>46</v>
          </cell>
          <cell r="DE55">
            <v>57</v>
          </cell>
          <cell r="DF55">
            <v>59</v>
          </cell>
          <cell r="DG55">
            <v>181</v>
          </cell>
          <cell r="DH55">
            <v>171</v>
          </cell>
          <cell r="DI55">
            <v>14</v>
          </cell>
          <cell r="DJ55" t="str">
            <v>-</v>
          </cell>
          <cell r="DK55">
            <v>297</v>
          </cell>
          <cell r="DL55" t="str">
            <v>-</v>
          </cell>
          <cell r="DM55">
            <v>508</v>
          </cell>
          <cell r="DN55" t="str">
            <v>-</v>
          </cell>
          <cell r="DO55">
            <v>358</v>
          </cell>
          <cell r="DP55" t="str">
            <v>-</v>
          </cell>
          <cell r="DQ55">
            <v>0</v>
          </cell>
          <cell r="DR55" t="str">
            <v>-</v>
          </cell>
          <cell r="DS55">
            <v>102</v>
          </cell>
          <cell r="DT55" t="str">
            <v>-</v>
          </cell>
          <cell r="DU55">
            <v>16</v>
          </cell>
          <cell r="DV55" t="str">
            <v>-</v>
          </cell>
          <cell r="DW55">
            <v>0</v>
          </cell>
          <cell r="DX55" t="str">
            <v>-</v>
          </cell>
          <cell r="DY55">
            <v>19</v>
          </cell>
          <cell r="DZ55">
            <v>38</v>
          </cell>
          <cell r="EA55">
            <v>15</v>
          </cell>
          <cell r="EB55" t="str">
            <v>-</v>
          </cell>
          <cell r="EC55">
            <v>40.54054054054054</v>
          </cell>
          <cell r="ED55" t="str">
            <v>-</v>
          </cell>
          <cell r="EE55">
            <v>5</v>
          </cell>
          <cell r="EF55" t="str">
            <v>-</v>
          </cell>
          <cell r="EG55">
            <v>41</v>
          </cell>
        </row>
        <row r="56">
          <cell r="C56">
            <v>700000133</v>
          </cell>
          <cell r="D56" t="str">
            <v>SECTOR INSPIRACIÓN VANESA</v>
          </cell>
          <cell r="E56">
            <v>2026</v>
          </cell>
          <cell r="F56">
            <v>202601</v>
          </cell>
          <cell r="G56">
            <v>1044</v>
          </cell>
          <cell r="H56">
            <v>1259</v>
          </cell>
          <cell r="I56">
            <v>487</v>
          </cell>
          <cell r="J56" t="str">
            <v>-</v>
          </cell>
          <cell r="K56">
            <v>-32</v>
          </cell>
          <cell r="L56">
            <v>0</v>
          </cell>
          <cell r="M56">
            <v>530</v>
          </cell>
          <cell r="N56">
            <v>636</v>
          </cell>
          <cell r="O56">
            <v>0</v>
          </cell>
          <cell r="P56" t="str">
            <v>-</v>
          </cell>
          <cell r="Q56">
            <v>0</v>
          </cell>
          <cell r="R56" t="str">
            <v>-</v>
          </cell>
          <cell r="S56">
            <v>1</v>
          </cell>
          <cell r="T56" t="str">
            <v>-</v>
          </cell>
          <cell r="U56">
            <v>529</v>
          </cell>
          <cell r="V56" t="str">
            <v>-</v>
          </cell>
          <cell r="W56">
            <v>0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469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198</v>
          </cell>
          <cell r="AH56" t="str">
            <v>-</v>
          </cell>
          <cell r="AI56" t="str">
            <v>-</v>
          </cell>
          <cell r="AJ56" t="str">
            <v>-</v>
          </cell>
          <cell r="AK56">
            <v>61</v>
          </cell>
          <cell r="AL56" t="str">
            <v>-</v>
          </cell>
          <cell r="AM56">
            <v>50.76628352490421</v>
          </cell>
          <cell r="AN56">
            <v>59</v>
          </cell>
          <cell r="AO56">
            <v>137</v>
          </cell>
          <cell r="AP56" t="str">
            <v>-</v>
          </cell>
          <cell r="AQ56">
            <v>211</v>
          </cell>
          <cell r="AR56" t="str">
            <v>-</v>
          </cell>
          <cell r="AS56">
            <v>0</v>
          </cell>
          <cell r="AT56" t="str">
            <v>-</v>
          </cell>
          <cell r="AU56">
            <v>105</v>
          </cell>
          <cell r="AV56" t="str">
            <v>-</v>
          </cell>
          <cell r="AW56">
            <v>16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475</v>
          </cell>
          <cell r="BB56">
            <v>549</v>
          </cell>
          <cell r="BC56">
            <v>45.498084291187737</v>
          </cell>
          <cell r="BD56">
            <v>50.9</v>
          </cell>
          <cell r="BE56" t="str">
            <v>-</v>
          </cell>
          <cell r="BF56" t="str">
            <v>-</v>
          </cell>
          <cell r="BG56">
            <v>545245.5</v>
          </cell>
          <cell r="BH56">
            <v>517008</v>
          </cell>
          <cell r="BI56">
            <v>288980115</v>
          </cell>
          <cell r="BJ56">
            <v>328817192</v>
          </cell>
          <cell r="BK56">
            <v>288812145</v>
          </cell>
          <cell r="BL56" t="str">
            <v>-</v>
          </cell>
          <cell r="BM56">
            <v>167970</v>
          </cell>
          <cell r="BN56" t="str">
            <v>-</v>
          </cell>
          <cell r="BO56">
            <v>252433960</v>
          </cell>
          <cell r="BP56" t="str">
            <v>-</v>
          </cell>
          <cell r="BQ56">
            <v>167970</v>
          </cell>
          <cell r="BR56" t="str">
            <v>-</v>
          </cell>
          <cell r="BS56">
            <v>520</v>
          </cell>
          <cell r="BT56" t="str">
            <v>-</v>
          </cell>
          <cell r="BU56">
            <v>252265990</v>
          </cell>
          <cell r="BV56" t="str">
            <v>-</v>
          </cell>
          <cell r="BW56">
            <v>247</v>
          </cell>
          <cell r="BX56" t="str">
            <v>-</v>
          </cell>
          <cell r="BY56">
            <v>263</v>
          </cell>
          <cell r="BZ56" t="str">
            <v>-</v>
          </cell>
          <cell r="CA56">
            <v>30883635</v>
          </cell>
          <cell r="CB56" t="str">
            <v>-</v>
          </cell>
          <cell r="CC56">
            <v>438</v>
          </cell>
          <cell r="CD56" t="str">
            <v>-</v>
          </cell>
          <cell r="CE56">
            <v>377</v>
          </cell>
          <cell r="CF56" t="str">
            <v>-</v>
          </cell>
          <cell r="CG56">
            <v>0</v>
          </cell>
          <cell r="CH56" t="str">
            <v>-</v>
          </cell>
          <cell r="CI56">
            <v>124</v>
          </cell>
          <cell r="CJ56" t="str">
            <v>-</v>
          </cell>
          <cell r="CK56">
            <v>17</v>
          </cell>
          <cell r="CL56" t="str">
            <v>-</v>
          </cell>
          <cell r="CM56">
            <v>5662520</v>
          </cell>
          <cell r="CN56" t="str">
            <v>-</v>
          </cell>
          <cell r="CO56">
            <v>36546155</v>
          </cell>
          <cell r="CP56" t="str">
            <v>-</v>
          </cell>
          <cell r="CQ56">
            <v>0</v>
          </cell>
          <cell r="CR56" t="str">
            <v>-</v>
          </cell>
          <cell r="CS56">
            <v>-40</v>
          </cell>
          <cell r="CT56" t="str">
            <v>-</v>
          </cell>
          <cell r="CU56">
            <v>217</v>
          </cell>
          <cell r="CV56">
            <v>180</v>
          </cell>
          <cell r="CW56">
            <v>160</v>
          </cell>
          <cell r="CX56">
            <v>146</v>
          </cell>
          <cell r="CY56">
            <v>137</v>
          </cell>
          <cell r="CZ56">
            <v>116</v>
          </cell>
          <cell r="DA56">
            <v>65</v>
          </cell>
          <cell r="DB56">
            <v>59</v>
          </cell>
          <cell r="DC56">
            <v>49</v>
          </cell>
          <cell r="DD56">
            <v>42</v>
          </cell>
          <cell r="DE56">
            <v>61</v>
          </cell>
          <cell r="DF56">
            <v>56</v>
          </cell>
          <cell r="DG56">
            <v>175</v>
          </cell>
          <cell r="DH56">
            <v>157</v>
          </cell>
          <cell r="DI56">
            <v>18</v>
          </cell>
          <cell r="DJ56" t="str">
            <v>-</v>
          </cell>
          <cell r="DK56">
            <v>183</v>
          </cell>
          <cell r="DL56" t="str">
            <v>-</v>
          </cell>
          <cell r="DM56">
            <v>374</v>
          </cell>
          <cell r="DN56" t="str">
            <v>-</v>
          </cell>
          <cell r="DO56">
            <v>349</v>
          </cell>
          <cell r="DP56" t="str">
            <v>-</v>
          </cell>
          <cell r="DQ56">
            <v>0</v>
          </cell>
          <cell r="DR56" t="str">
            <v>-</v>
          </cell>
          <cell r="DS56">
            <v>121</v>
          </cell>
          <cell r="DT56" t="str">
            <v>-</v>
          </cell>
          <cell r="DU56">
            <v>17</v>
          </cell>
          <cell r="DV56" t="str">
            <v>-</v>
          </cell>
          <cell r="DW56">
            <v>0</v>
          </cell>
          <cell r="DX56" t="str">
            <v>-</v>
          </cell>
          <cell r="DY56">
            <v>21</v>
          </cell>
          <cell r="DZ56">
            <v>35</v>
          </cell>
          <cell r="EA56">
            <v>8</v>
          </cell>
          <cell r="EB56" t="str">
            <v>-</v>
          </cell>
          <cell r="EC56">
            <v>28.571428571428569</v>
          </cell>
          <cell r="ED56" t="str">
            <v>-</v>
          </cell>
          <cell r="EE56">
            <v>3</v>
          </cell>
          <cell r="EF56" t="str">
            <v>-</v>
          </cell>
          <cell r="EG56">
            <v>34</v>
          </cell>
        </row>
        <row r="57">
          <cell r="C57">
            <v>700000135</v>
          </cell>
          <cell r="D57" t="str">
            <v>SECTOR PINO VIVIANA</v>
          </cell>
          <cell r="E57">
            <v>2026</v>
          </cell>
          <cell r="F57">
            <v>202601</v>
          </cell>
          <cell r="G57">
            <v>1865</v>
          </cell>
          <cell r="H57">
            <v>2045</v>
          </cell>
          <cell r="I57">
            <v>831</v>
          </cell>
          <cell r="J57" t="str">
            <v>-</v>
          </cell>
          <cell r="K57">
            <v>-160</v>
          </cell>
          <cell r="L57">
            <v>0</v>
          </cell>
          <cell r="M57">
            <v>514</v>
          </cell>
          <cell r="N57">
            <v>1235</v>
          </cell>
          <cell r="O57">
            <v>0</v>
          </cell>
          <cell r="P57" t="str">
            <v>-</v>
          </cell>
          <cell r="Q57">
            <v>1</v>
          </cell>
          <cell r="R57" t="str">
            <v>-</v>
          </cell>
          <cell r="S57">
            <v>4</v>
          </cell>
          <cell r="T57" t="str">
            <v>-</v>
          </cell>
          <cell r="U57">
            <v>511</v>
          </cell>
          <cell r="V57" t="str">
            <v>-</v>
          </cell>
          <cell r="W57">
            <v>2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442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182</v>
          </cell>
          <cell r="AH57" t="str">
            <v>-</v>
          </cell>
          <cell r="AI57" t="str">
            <v>-</v>
          </cell>
          <cell r="AJ57" t="str">
            <v>-</v>
          </cell>
          <cell r="AK57">
            <v>73</v>
          </cell>
          <cell r="AL57" t="str">
            <v>-</v>
          </cell>
          <cell r="AM57">
            <v>27.560321715817693</v>
          </cell>
          <cell r="AN57">
            <v>60.3</v>
          </cell>
          <cell r="AO57">
            <v>109</v>
          </cell>
          <cell r="AP57" t="str">
            <v>-</v>
          </cell>
          <cell r="AQ57">
            <v>175</v>
          </cell>
          <cell r="AR57" t="str">
            <v>-</v>
          </cell>
          <cell r="AS57">
            <v>0</v>
          </cell>
          <cell r="AT57" t="str">
            <v>-</v>
          </cell>
          <cell r="AU57">
            <v>127</v>
          </cell>
          <cell r="AV57" t="str">
            <v>-</v>
          </cell>
          <cell r="AW57">
            <v>31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461</v>
          </cell>
          <cell r="BB57">
            <v>1071</v>
          </cell>
          <cell r="BC57">
            <v>24.718498659517426</v>
          </cell>
          <cell r="BD57">
            <v>52.3</v>
          </cell>
          <cell r="BE57" t="str">
            <v>-</v>
          </cell>
          <cell r="BF57" t="str">
            <v>-</v>
          </cell>
          <cell r="BG57">
            <v>628085.52</v>
          </cell>
          <cell r="BH57">
            <v>500256</v>
          </cell>
          <cell r="BI57">
            <v>322835958.99000001</v>
          </cell>
          <cell r="BJ57">
            <v>617816136</v>
          </cell>
          <cell r="BK57">
            <v>322087220</v>
          </cell>
          <cell r="BL57" t="str">
            <v>-</v>
          </cell>
          <cell r="BM57">
            <v>748738.99</v>
          </cell>
          <cell r="BN57" t="str">
            <v>-</v>
          </cell>
          <cell r="BO57">
            <v>276786560.99000001</v>
          </cell>
          <cell r="BP57" t="str">
            <v>-</v>
          </cell>
          <cell r="BQ57">
            <v>748738.99</v>
          </cell>
          <cell r="BR57" t="str">
            <v>-</v>
          </cell>
          <cell r="BS57">
            <v>487</v>
          </cell>
          <cell r="BT57" t="str">
            <v>-</v>
          </cell>
          <cell r="BU57">
            <v>276037822</v>
          </cell>
          <cell r="BV57" t="str">
            <v>-</v>
          </cell>
          <cell r="BW57">
            <v>283</v>
          </cell>
          <cell r="BX57" t="str">
            <v>-</v>
          </cell>
          <cell r="BY57">
            <v>558</v>
          </cell>
          <cell r="BZ57" t="str">
            <v>-</v>
          </cell>
          <cell r="CA57">
            <v>40690726</v>
          </cell>
          <cell r="CB57" t="str">
            <v>-</v>
          </cell>
          <cell r="CC57">
            <v>795</v>
          </cell>
          <cell r="CD57" t="str">
            <v>-</v>
          </cell>
          <cell r="CE57">
            <v>601</v>
          </cell>
          <cell r="CF57" t="str">
            <v>-</v>
          </cell>
          <cell r="CG57">
            <v>0</v>
          </cell>
          <cell r="CH57" t="str">
            <v>-</v>
          </cell>
          <cell r="CI57">
            <v>236</v>
          </cell>
          <cell r="CJ57" t="str">
            <v>-</v>
          </cell>
          <cell r="CK57">
            <v>37</v>
          </cell>
          <cell r="CL57" t="str">
            <v>-</v>
          </cell>
          <cell r="CM57">
            <v>4653532</v>
          </cell>
          <cell r="CN57" t="str">
            <v>-</v>
          </cell>
          <cell r="CO57">
            <v>45344258</v>
          </cell>
          <cell r="CP57" t="str">
            <v>-</v>
          </cell>
          <cell r="CQ57">
            <v>0</v>
          </cell>
          <cell r="CR57" t="str">
            <v>-</v>
          </cell>
          <cell r="CS57">
            <v>-68</v>
          </cell>
          <cell r="CT57" t="str">
            <v>-</v>
          </cell>
          <cell r="CU57">
            <v>680</v>
          </cell>
          <cell r="CV57">
            <v>315</v>
          </cell>
          <cell r="CW57">
            <v>411</v>
          </cell>
          <cell r="CX57">
            <v>275</v>
          </cell>
          <cell r="CY57">
            <v>260</v>
          </cell>
          <cell r="CZ57">
            <v>175</v>
          </cell>
          <cell r="DA57">
            <v>187</v>
          </cell>
          <cell r="DB57">
            <v>141</v>
          </cell>
          <cell r="DC57">
            <v>90</v>
          </cell>
          <cell r="DD57">
            <v>73</v>
          </cell>
          <cell r="DE57">
            <v>85</v>
          </cell>
          <cell r="DF57">
            <v>77</v>
          </cell>
          <cell r="DG57">
            <v>362</v>
          </cell>
          <cell r="DH57">
            <v>291</v>
          </cell>
          <cell r="DI57">
            <v>16</v>
          </cell>
          <cell r="DJ57" t="str">
            <v>-</v>
          </cell>
          <cell r="DK57">
            <v>393</v>
          </cell>
          <cell r="DL57" t="str">
            <v>-</v>
          </cell>
          <cell r="DM57">
            <v>642</v>
          </cell>
          <cell r="DN57" t="str">
            <v>-</v>
          </cell>
          <cell r="DO57">
            <v>563</v>
          </cell>
          <cell r="DP57" t="str">
            <v>-</v>
          </cell>
          <cell r="DQ57">
            <v>0</v>
          </cell>
          <cell r="DR57" t="str">
            <v>-</v>
          </cell>
          <cell r="DS57">
            <v>233</v>
          </cell>
          <cell r="DT57" t="str">
            <v>-</v>
          </cell>
          <cell r="DU57">
            <v>35</v>
          </cell>
          <cell r="DV57" t="str">
            <v>-</v>
          </cell>
          <cell r="DW57">
            <v>0</v>
          </cell>
          <cell r="DX57" t="str">
            <v>-</v>
          </cell>
          <cell r="DY57">
            <v>21</v>
          </cell>
          <cell r="DZ57">
            <v>59</v>
          </cell>
          <cell r="EA57">
            <v>16</v>
          </cell>
          <cell r="EB57" t="str">
            <v>-</v>
          </cell>
          <cell r="EC57">
            <v>24.242424242424242</v>
          </cell>
          <cell r="ED57" t="str">
            <v>-</v>
          </cell>
          <cell r="EE57">
            <v>5</v>
          </cell>
          <cell r="EF57" t="str">
            <v>-</v>
          </cell>
          <cell r="EG57">
            <v>32</v>
          </cell>
        </row>
        <row r="58">
          <cell r="C58">
            <v>700000137</v>
          </cell>
          <cell r="D58" t="str">
            <v>SECTOR CAÑAHUATE ESPERANZA</v>
          </cell>
          <cell r="E58">
            <v>2026</v>
          </cell>
          <cell r="F58">
            <v>202601</v>
          </cell>
          <cell r="G58">
            <v>1323</v>
          </cell>
          <cell r="H58">
            <v>1408</v>
          </cell>
          <cell r="I58">
            <v>655</v>
          </cell>
          <cell r="J58" t="str">
            <v>-</v>
          </cell>
          <cell r="K58">
            <v>-78</v>
          </cell>
          <cell r="L58">
            <v>0</v>
          </cell>
          <cell r="M58">
            <v>433</v>
          </cell>
          <cell r="N58">
            <v>845</v>
          </cell>
          <cell r="O58">
            <v>0</v>
          </cell>
          <cell r="P58" t="str">
            <v>-</v>
          </cell>
          <cell r="Q58">
            <v>0</v>
          </cell>
          <cell r="R58" t="str">
            <v>-</v>
          </cell>
          <cell r="S58">
            <v>0</v>
          </cell>
          <cell r="T58" t="str">
            <v>-</v>
          </cell>
          <cell r="U58">
            <v>433</v>
          </cell>
          <cell r="V58" t="str">
            <v>-</v>
          </cell>
          <cell r="W58">
            <v>0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387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130</v>
          </cell>
          <cell r="AH58" t="str">
            <v>-</v>
          </cell>
          <cell r="AI58" t="str">
            <v>-</v>
          </cell>
          <cell r="AJ58" t="str">
            <v>-</v>
          </cell>
          <cell r="AK58">
            <v>47</v>
          </cell>
          <cell r="AL58" t="str">
            <v>-</v>
          </cell>
          <cell r="AM58">
            <v>32.7286470143613</v>
          </cell>
          <cell r="AN58">
            <v>60.3</v>
          </cell>
          <cell r="AO58">
            <v>83</v>
          </cell>
          <cell r="AP58" t="str">
            <v>-</v>
          </cell>
          <cell r="AQ58">
            <v>152</v>
          </cell>
          <cell r="AR58" t="str">
            <v>-</v>
          </cell>
          <cell r="AS58">
            <v>0</v>
          </cell>
          <cell r="AT58" t="str">
            <v>-</v>
          </cell>
          <cell r="AU58">
            <v>124</v>
          </cell>
          <cell r="AV58" t="str">
            <v>-</v>
          </cell>
          <cell r="AW58">
            <v>28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417</v>
          </cell>
          <cell r="BB58">
            <v>764</v>
          </cell>
          <cell r="BC58">
            <v>31.519274376417233</v>
          </cell>
          <cell r="BD58">
            <v>54.5</v>
          </cell>
          <cell r="BE58" t="str">
            <v>-</v>
          </cell>
          <cell r="BF58" t="str">
            <v>-</v>
          </cell>
          <cell r="BG58">
            <v>610187.66</v>
          </cell>
          <cell r="BH58">
            <v>536207</v>
          </cell>
          <cell r="BI58">
            <v>264211258</v>
          </cell>
          <cell r="BJ58">
            <v>453094668</v>
          </cell>
          <cell r="BK58">
            <v>264211258</v>
          </cell>
          <cell r="BL58" t="str">
            <v>-</v>
          </cell>
          <cell r="BM58">
            <v>0</v>
          </cell>
          <cell r="BN58" t="str">
            <v>-</v>
          </cell>
          <cell r="BO58">
            <v>225706252</v>
          </cell>
          <cell r="BP58" t="str">
            <v>-</v>
          </cell>
          <cell r="BQ58">
            <v>0</v>
          </cell>
          <cell r="BR58" t="str">
            <v>-</v>
          </cell>
          <cell r="BS58">
            <v>412</v>
          </cell>
          <cell r="BT58" t="str">
            <v>-</v>
          </cell>
          <cell r="BU58">
            <v>225706252</v>
          </cell>
          <cell r="BV58" t="str">
            <v>-</v>
          </cell>
          <cell r="BW58">
            <v>200</v>
          </cell>
          <cell r="BX58" t="str">
            <v>-</v>
          </cell>
          <cell r="BY58">
            <v>297</v>
          </cell>
          <cell r="BZ58" t="str">
            <v>-</v>
          </cell>
          <cell r="CA58">
            <v>35682766</v>
          </cell>
          <cell r="CB58" t="str">
            <v>-</v>
          </cell>
          <cell r="CC58">
            <v>516</v>
          </cell>
          <cell r="CD58" t="str">
            <v>-</v>
          </cell>
          <cell r="CE58">
            <v>447</v>
          </cell>
          <cell r="CF58" t="str">
            <v>-</v>
          </cell>
          <cell r="CG58">
            <v>0</v>
          </cell>
          <cell r="CH58" t="str">
            <v>-</v>
          </cell>
          <cell r="CI58">
            <v>210</v>
          </cell>
          <cell r="CJ58" t="str">
            <v>-</v>
          </cell>
          <cell r="CK58">
            <v>42</v>
          </cell>
          <cell r="CL58" t="str">
            <v>-</v>
          </cell>
          <cell r="CM58">
            <v>2822240</v>
          </cell>
          <cell r="CN58" t="str">
            <v>-</v>
          </cell>
          <cell r="CO58">
            <v>38505006</v>
          </cell>
          <cell r="CP58" t="str">
            <v>-</v>
          </cell>
          <cell r="CQ58">
            <v>0</v>
          </cell>
          <cell r="CR58" t="str">
            <v>-</v>
          </cell>
          <cell r="CS58">
            <v>-47</v>
          </cell>
          <cell r="CT58" t="str">
            <v>-</v>
          </cell>
          <cell r="CU58">
            <v>494</v>
          </cell>
          <cell r="CV58">
            <v>248</v>
          </cell>
          <cell r="CW58">
            <v>253</v>
          </cell>
          <cell r="CX58">
            <v>185</v>
          </cell>
          <cell r="CY58">
            <v>143</v>
          </cell>
          <cell r="CZ58">
            <v>110</v>
          </cell>
          <cell r="DA58">
            <v>90</v>
          </cell>
          <cell r="DB58">
            <v>61</v>
          </cell>
          <cell r="DC58">
            <v>43</v>
          </cell>
          <cell r="DD58">
            <v>34</v>
          </cell>
          <cell r="DE58">
            <v>56</v>
          </cell>
          <cell r="DF58">
            <v>49</v>
          </cell>
          <cell r="DG58">
            <v>189</v>
          </cell>
          <cell r="DH58">
            <v>144</v>
          </cell>
          <cell r="DI58">
            <v>7</v>
          </cell>
          <cell r="DJ58" t="str">
            <v>-</v>
          </cell>
          <cell r="DK58">
            <v>220</v>
          </cell>
          <cell r="DL58" t="str">
            <v>-</v>
          </cell>
          <cell r="DM58">
            <v>448</v>
          </cell>
          <cell r="DN58" t="str">
            <v>-</v>
          </cell>
          <cell r="DO58">
            <v>412</v>
          </cell>
          <cell r="DP58" t="str">
            <v>-</v>
          </cell>
          <cell r="DQ58">
            <v>0</v>
          </cell>
          <cell r="DR58" t="str">
            <v>-</v>
          </cell>
          <cell r="DS58">
            <v>201</v>
          </cell>
          <cell r="DT58" t="str">
            <v>-</v>
          </cell>
          <cell r="DU58">
            <v>42</v>
          </cell>
          <cell r="DV58" t="str">
            <v>-</v>
          </cell>
          <cell r="DW58">
            <v>0</v>
          </cell>
          <cell r="DX58" t="str">
            <v>-</v>
          </cell>
          <cell r="DY58">
            <v>9</v>
          </cell>
          <cell r="DZ58">
            <v>29</v>
          </cell>
          <cell r="EA58">
            <v>18</v>
          </cell>
          <cell r="EB58" t="str">
            <v>-</v>
          </cell>
          <cell r="EC58">
            <v>50</v>
          </cell>
          <cell r="ED58" t="str">
            <v>-</v>
          </cell>
          <cell r="EE58">
            <v>2</v>
          </cell>
          <cell r="EF58" t="str">
            <v>-</v>
          </cell>
          <cell r="EG58">
            <v>7</v>
          </cell>
        </row>
        <row r="59">
          <cell r="C59">
            <v>700000138</v>
          </cell>
          <cell r="D59" t="str">
            <v>SECTOR FLOR AMARILLO MARIA FERNANDA</v>
          </cell>
          <cell r="E59">
            <v>2026</v>
          </cell>
          <cell r="F59">
            <v>202601</v>
          </cell>
          <cell r="G59">
            <v>0</v>
          </cell>
          <cell r="H59" t="str">
            <v>-</v>
          </cell>
          <cell r="I59">
            <v>0</v>
          </cell>
          <cell r="J59" t="str">
            <v>-</v>
          </cell>
          <cell r="K59">
            <v>0</v>
          </cell>
          <cell r="L59" t="str">
            <v>-</v>
          </cell>
          <cell r="M59">
            <v>0</v>
          </cell>
          <cell r="N59" t="str">
            <v>-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0</v>
          </cell>
          <cell r="T59" t="str">
            <v>-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0</v>
          </cell>
          <cell r="AH59" t="str">
            <v>-</v>
          </cell>
          <cell r="AI59" t="str">
            <v>-</v>
          </cell>
          <cell r="AJ59" t="str">
            <v>-</v>
          </cell>
          <cell r="AK59">
            <v>0</v>
          </cell>
          <cell r="AL59" t="str">
            <v>-</v>
          </cell>
          <cell r="AM59">
            <v>0</v>
          </cell>
          <cell r="AN59" t="str">
            <v>-</v>
          </cell>
          <cell r="AO59">
            <v>0</v>
          </cell>
          <cell r="AP59" t="str">
            <v>-</v>
          </cell>
          <cell r="AQ59">
            <v>0</v>
          </cell>
          <cell r="AR59" t="str">
            <v>-</v>
          </cell>
          <cell r="AS59">
            <v>0</v>
          </cell>
          <cell r="AT59" t="str">
            <v>-</v>
          </cell>
          <cell r="AU59">
            <v>0</v>
          </cell>
          <cell r="AV59" t="str">
            <v>-</v>
          </cell>
          <cell r="AW59">
            <v>0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0</v>
          </cell>
          <cell r="BB59" t="str">
            <v>-</v>
          </cell>
          <cell r="BC59">
            <v>0</v>
          </cell>
          <cell r="BD59" t="str">
            <v>-</v>
          </cell>
          <cell r="BE59" t="str">
            <v>-</v>
          </cell>
          <cell r="BF59" t="str">
            <v>-</v>
          </cell>
          <cell r="BG59">
            <v>0</v>
          </cell>
          <cell r="BH59" t="str">
            <v>-</v>
          </cell>
          <cell r="BI59">
            <v>0</v>
          </cell>
          <cell r="BJ59" t="str">
            <v>-</v>
          </cell>
          <cell r="BK59">
            <v>0</v>
          </cell>
          <cell r="BL59" t="str">
            <v>-</v>
          </cell>
          <cell r="BM59">
            <v>0</v>
          </cell>
          <cell r="BN59" t="str">
            <v>-</v>
          </cell>
          <cell r="BO59">
            <v>0</v>
          </cell>
          <cell r="BP59" t="str">
            <v>-</v>
          </cell>
          <cell r="BQ59">
            <v>0</v>
          </cell>
          <cell r="BR59" t="str">
            <v>-</v>
          </cell>
          <cell r="BS59">
            <v>0</v>
          </cell>
          <cell r="BT59" t="str">
            <v>-</v>
          </cell>
          <cell r="BU59">
            <v>0</v>
          </cell>
          <cell r="BV59" t="str">
            <v>-</v>
          </cell>
          <cell r="BW59">
            <v>0</v>
          </cell>
          <cell r="BX59" t="str">
            <v>-</v>
          </cell>
          <cell r="BY59">
            <v>0</v>
          </cell>
          <cell r="BZ59" t="str">
            <v>-</v>
          </cell>
          <cell r="CA59">
            <v>0</v>
          </cell>
          <cell r="CB59" t="str">
            <v>-</v>
          </cell>
          <cell r="CC59">
            <v>0</v>
          </cell>
          <cell r="CD59" t="str">
            <v>-</v>
          </cell>
          <cell r="CE59">
            <v>0</v>
          </cell>
          <cell r="CF59" t="str">
            <v>-</v>
          </cell>
          <cell r="CG59">
            <v>0</v>
          </cell>
          <cell r="CH59" t="str">
            <v>-</v>
          </cell>
          <cell r="CI59">
            <v>0</v>
          </cell>
          <cell r="CJ59" t="str">
            <v>-</v>
          </cell>
          <cell r="CK59">
            <v>0</v>
          </cell>
          <cell r="CL59" t="str">
            <v>-</v>
          </cell>
          <cell r="CM59">
            <v>0</v>
          </cell>
          <cell r="CN59" t="str">
            <v>-</v>
          </cell>
          <cell r="CO59">
            <v>0</v>
          </cell>
          <cell r="CP59" t="str">
            <v>-</v>
          </cell>
          <cell r="CQ59">
            <v>0</v>
          </cell>
          <cell r="CR59" t="str">
            <v>-</v>
          </cell>
          <cell r="CS59">
            <v>0</v>
          </cell>
          <cell r="CT59" t="str">
            <v>-</v>
          </cell>
          <cell r="CU59">
            <v>0</v>
          </cell>
          <cell r="CV59" t="str">
            <v>-</v>
          </cell>
          <cell r="CW59">
            <v>0</v>
          </cell>
          <cell r="CX59" t="str">
            <v>-</v>
          </cell>
          <cell r="CY59">
            <v>0</v>
          </cell>
          <cell r="CZ59" t="str">
            <v>-</v>
          </cell>
          <cell r="DA59">
            <v>0</v>
          </cell>
          <cell r="DB59" t="str">
            <v>-</v>
          </cell>
          <cell r="DC59">
            <v>0</v>
          </cell>
          <cell r="DD59" t="str">
            <v>-</v>
          </cell>
          <cell r="DE59">
            <v>0</v>
          </cell>
          <cell r="DF59" t="str">
            <v>-</v>
          </cell>
          <cell r="DG59">
            <v>0</v>
          </cell>
          <cell r="DH59" t="str">
            <v>-</v>
          </cell>
          <cell r="DI59">
            <v>0</v>
          </cell>
          <cell r="DJ59" t="str">
            <v>-</v>
          </cell>
          <cell r="DK59">
            <v>0</v>
          </cell>
          <cell r="DL59" t="str">
            <v>-</v>
          </cell>
          <cell r="DM59">
            <v>0</v>
          </cell>
          <cell r="DN59" t="str">
            <v>-</v>
          </cell>
          <cell r="DO59">
            <v>0</v>
          </cell>
          <cell r="DP59" t="str">
            <v>-</v>
          </cell>
          <cell r="DQ59">
            <v>0</v>
          </cell>
          <cell r="DR59" t="str">
            <v>-</v>
          </cell>
          <cell r="DS59">
            <v>0</v>
          </cell>
          <cell r="DT59" t="str">
            <v>-</v>
          </cell>
          <cell r="DU59">
            <v>0</v>
          </cell>
          <cell r="DV59" t="str">
            <v>-</v>
          </cell>
          <cell r="DW59">
            <v>0</v>
          </cell>
          <cell r="DX59" t="str">
            <v>-</v>
          </cell>
          <cell r="DY59">
            <v>0</v>
          </cell>
          <cell r="DZ59" t="str">
            <v>-</v>
          </cell>
          <cell r="EA59">
            <v>0</v>
          </cell>
          <cell r="EB59" t="str">
            <v>-</v>
          </cell>
          <cell r="EC59">
            <v>0</v>
          </cell>
          <cell r="ED59" t="str">
            <v>-</v>
          </cell>
          <cell r="EE59">
            <v>0</v>
          </cell>
          <cell r="EF59" t="str">
            <v>-</v>
          </cell>
          <cell r="EG59">
            <v>0</v>
          </cell>
        </row>
        <row r="60">
          <cell r="C60">
            <v>700000139</v>
          </cell>
          <cell r="D60" t="str">
            <v>SECTOR CACAO DIANA</v>
          </cell>
          <cell r="E60">
            <v>2026</v>
          </cell>
          <cell r="F60">
            <v>202601</v>
          </cell>
          <cell r="G60">
            <v>1672</v>
          </cell>
          <cell r="H60">
            <v>2003</v>
          </cell>
          <cell r="I60">
            <v>798</v>
          </cell>
          <cell r="J60" t="str">
            <v>-</v>
          </cell>
          <cell r="K60">
            <v>-144</v>
          </cell>
          <cell r="L60">
            <v>0</v>
          </cell>
          <cell r="M60">
            <v>392</v>
          </cell>
          <cell r="N60">
            <v>1096</v>
          </cell>
          <cell r="O60">
            <v>0</v>
          </cell>
          <cell r="P60" t="str">
            <v>-</v>
          </cell>
          <cell r="Q60">
            <v>1</v>
          </cell>
          <cell r="R60" t="str">
            <v>-</v>
          </cell>
          <cell r="S60">
            <v>4</v>
          </cell>
          <cell r="T60" t="str">
            <v>-</v>
          </cell>
          <cell r="U60">
            <v>389</v>
          </cell>
          <cell r="V60" t="str">
            <v>-</v>
          </cell>
          <cell r="W60">
            <v>2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351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117</v>
          </cell>
          <cell r="AH60" t="str">
            <v>-</v>
          </cell>
          <cell r="AI60" t="str">
            <v>-</v>
          </cell>
          <cell r="AJ60" t="str">
            <v>-</v>
          </cell>
          <cell r="AK60">
            <v>41</v>
          </cell>
          <cell r="AL60" t="str">
            <v>-</v>
          </cell>
          <cell r="AM60">
            <v>23.444976076555022</v>
          </cell>
          <cell r="AN60">
            <v>60.3</v>
          </cell>
          <cell r="AO60">
            <v>76</v>
          </cell>
          <cell r="AP60" t="str">
            <v>-</v>
          </cell>
          <cell r="AQ60">
            <v>166</v>
          </cell>
          <cell r="AR60" t="str">
            <v>-</v>
          </cell>
          <cell r="AS60">
            <v>0</v>
          </cell>
          <cell r="AT60" t="str">
            <v>-</v>
          </cell>
          <cell r="AU60">
            <v>81</v>
          </cell>
          <cell r="AV60" t="str">
            <v>-</v>
          </cell>
          <cell r="AW60">
            <v>28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369</v>
          </cell>
          <cell r="BB60">
            <v>948</v>
          </cell>
          <cell r="BC60">
            <v>22.06937799043062</v>
          </cell>
          <cell r="BD60">
            <v>52.1</v>
          </cell>
          <cell r="BE60" t="str">
            <v>-</v>
          </cell>
          <cell r="BF60" t="str">
            <v>-</v>
          </cell>
          <cell r="BG60">
            <v>601731.54</v>
          </cell>
          <cell r="BH60">
            <v>493548</v>
          </cell>
          <cell r="BI60">
            <v>235878763.69999999</v>
          </cell>
          <cell r="BJ60">
            <v>540928310</v>
          </cell>
          <cell r="BK60">
            <v>235358689</v>
          </cell>
          <cell r="BL60" t="str">
            <v>-</v>
          </cell>
          <cell r="BM60">
            <v>520074.7</v>
          </cell>
          <cell r="BN60" t="str">
            <v>-</v>
          </cell>
          <cell r="BO60">
            <v>174519272.69999999</v>
          </cell>
          <cell r="BP60" t="str">
            <v>-</v>
          </cell>
          <cell r="BQ60">
            <v>520074.69999999995</v>
          </cell>
          <cell r="BR60" t="str">
            <v>-</v>
          </cell>
          <cell r="BS60">
            <v>356</v>
          </cell>
          <cell r="BT60" t="str">
            <v>-</v>
          </cell>
          <cell r="BU60">
            <v>173999198</v>
          </cell>
          <cell r="BV60" t="str">
            <v>-</v>
          </cell>
          <cell r="BW60">
            <v>227</v>
          </cell>
          <cell r="BX60" t="str">
            <v>-</v>
          </cell>
          <cell r="BY60">
            <v>487</v>
          </cell>
          <cell r="BZ60" t="str">
            <v>-</v>
          </cell>
          <cell r="CA60">
            <v>57959419</v>
          </cell>
          <cell r="CB60" t="str">
            <v>-</v>
          </cell>
          <cell r="CC60">
            <v>643</v>
          </cell>
          <cell r="CD60" t="str">
            <v>-</v>
          </cell>
          <cell r="CE60">
            <v>610</v>
          </cell>
          <cell r="CF60" t="str">
            <v>-</v>
          </cell>
          <cell r="CG60">
            <v>0</v>
          </cell>
          <cell r="CH60" t="str">
            <v>-</v>
          </cell>
          <cell r="CI60">
            <v>201</v>
          </cell>
          <cell r="CJ60" t="str">
            <v>-</v>
          </cell>
          <cell r="CK60">
            <v>36</v>
          </cell>
          <cell r="CL60" t="str">
            <v>-</v>
          </cell>
          <cell r="CM60">
            <v>3400072</v>
          </cell>
          <cell r="CN60" t="str">
            <v>-</v>
          </cell>
          <cell r="CO60">
            <v>61359491</v>
          </cell>
          <cell r="CP60" t="str">
            <v>-</v>
          </cell>
          <cell r="CQ60">
            <v>0</v>
          </cell>
          <cell r="CR60" t="str">
            <v>-</v>
          </cell>
          <cell r="CS60">
            <v>-83</v>
          </cell>
          <cell r="CT60" t="str">
            <v>-</v>
          </cell>
          <cell r="CU60">
            <v>703</v>
          </cell>
          <cell r="CV60">
            <v>314</v>
          </cell>
          <cell r="CW60">
            <v>315</v>
          </cell>
          <cell r="CX60">
            <v>234</v>
          </cell>
          <cell r="CY60">
            <v>262</v>
          </cell>
          <cell r="CZ60">
            <v>155</v>
          </cell>
          <cell r="DA60">
            <v>154</v>
          </cell>
          <cell r="DB60">
            <v>106</v>
          </cell>
          <cell r="DC60">
            <v>61</v>
          </cell>
          <cell r="DD60">
            <v>46</v>
          </cell>
          <cell r="DE60">
            <v>90</v>
          </cell>
          <cell r="DF60">
            <v>77</v>
          </cell>
          <cell r="DG60">
            <v>305</v>
          </cell>
          <cell r="DH60">
            <v>229</v>
          </cell>
          <cell r="DI60">
            <v>5</v>
          </cell>
          <cell r="DJ60" t="str">
            <v>-</v>
          </cell>
          <cell r="DK60">
            <v>347</v>
          </cell>
          <cell r="DL60" t="str">
            <v>-</v>
          </cell>
          <cell r="DM60">
            <v>527</v>
          </cell>
          <cell r="DN60" t="str">
            <v>-</v>
          </cell>
          <cell r="DO60">
            <v>566</v>
          </cell>
          <cell r="DP60" t="str">
            <v>-</v>
          </cell>
          <cell r="DQ60">
            <v>0</v>
          </cell>
          <cell r="DR60" t="str">
            <v>-</v>
          </cell>
          <cell r="DS60">
            <v>197</v>
          </cell>
          <cell r="DT60" t="str">
            <v>-</v>
          </cell>
          <cell r="DU60">
            <v>35</v>
          </cell>
          <cell r="DV60" t="str">
            <v>-</v>
          </cell>
          <cell r="DW60">
            <v>0</v>
          </cell>
          <cell r="DX60" t="str">
            <v>-</v>
          </cell>
          <cell r="DY60">
            <v>8</v>
          </cell>
          <cell r="DZ60">
            <v>57</v>
          </cell>
          <cell r="EA60">
            <v>16</v>
          </cell>
          <cell r="EB60" t="str">
            <v>-</v>
          </cell>
          <cell r="EC60">
            <v>31.372549019607842</v>
          </cell>
          <cell r="ED60" t="str">
            <v>-</v>
          </cell>
          <cell r="EE60">
            <v>3</v>
          </cell>
          <cell r="EF60" t="str">
            <v>-</v>
          </cell>
          <cell r="EG60">
            <v>15</v>
          </cell>
        </row>
        <row r="61">
          <cell r="C61">
            <v>700000141</v>
          </cell>
          <cell r="D61" t="str">
            <v>SECTOR TALENTO MARIBEL</v>
          </cell>
          <cell r="E61">
            <v>2026</v>
          </cell>
          <cell r="F61">
            <v>202601</v>
          </cell>
          <cell r="G61">
            <v>0</v>
          </cell>
          <cell r="H61" t="str">
            <v>-</v>
          </cell>
          <cell r="I61">
            <v>0</v>
          </cell>
          <cell r="J61" t="str">
            <v>-</v>
          </cell>
          <cell r="K61">
            <v>0</v>
          </cell>
          <cell r="L61" t="str">
            <v>-</v>
          </cell>
          <cell r="M61">
            <v>0</v>
          </cell>
          <cell r="N61" t="str">
            <v>-</v>
          </cell>
          <cell r="O61">
            <v>0</v>
          </cell>
          <cell r="P61" t="str">
            <v>-</v>
          </cell>
          <cell r="Q61">
            <v>0</v>
          </cell>
          <cell r="R61" t="str">
            <v>-</v>
          </cell>
          <cell r="S61">
            <v>0</v>
          </cell>
          <cell r="T61" t="str">
            <v>-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0</v>
          </cell>
          <cell r="AH61" t="str">
            <v>-</v>
          </cell>
          <cell r="AI61" t="str">
            <v>-</v>
          </cell>
          <cell r="AJ61" t="str">
            <v>-</v>
          </cell>
          <cell r="AK61">
            <v>0</v>
          </cell>
          <cell r="AL61" t="str">
            <v>-</v>
          </cell>
          <cell r="AM61">
            <v>0</v>
          </cell>
          <cell r="AN61" t="str">
            <v>-</v>
          </cell>
          <cell r="AO61">
            <v>0</v>
          </cell>
          <cell r="AP61" t="str">
            <v>-</v>
          </cell>
          <cell r="AQ61">
            <v>0</v>
          </cell>
          <cell r="AR61" t="str">
            <v>-</v>
          </cell>
          <cell r="AS61">
            <v>0</v>
          </cell>
          <cell r="AT61" t="str">
            <v>-</v>
          </cell>
          <cell r="AU61">
            <v>0</v>
          </cell>
          <cell r="AV61" t="str">
            <v>-</v>
          </cell>
          <cell r="AW61">
            <v>0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0</v>
          </cell>
          <cell r="BB61" t="str">
            <v>-</v>
          </cell>
          <cell r="BC61">
            <v>0</v>
          </cell>
          <cell r="BD61" t="str">
            <v>-</v>
          </cell>
          <cell r="BE61" t="str">
            <v>-</v>
          </cell>
          <cell r="BF61" t="str">
            <v>-</v>
          </cell>
          <cell r="BG61">
            <v>0</v>
          </cell>
          <cell r="BH61" t="str">
            <v>-</v>
          </cell>
          <cell r="BI61">
            <v>0</v>
          </cell>
          <cell r="BJ61" t="str">
            <v>-</v>
          </cell>
          <cell r="BK61">
            <v>0</v>
          </cell>
          <cell r="BL61" t="str">
            <v>-</v>
          </cell>
          <cell r="BM61">
            <v>0</v>
          </cell>
          <cell r="BN61" t="str">
            <v>-</v>
          </cell>
          <cell r="BO61">
            <v>0</v>
          </cell>
          <cell r="BP61" t="str">
            <v>-</v>
          </cell>
          <cell r="BQ61">
            <v>0</v>
          </cell>
          <cell r="BR61" t="str">
            <v>-</v>
          </cell>
          <cell r="BS61">
            <v>0</v>
          </cell>
          <cell r="BT61" t="str">
            <v>-</v>
          </cell>
          <cell r="BU61">
            <v>0</v>
          </cell>
          <cell r="BV61" t="str">
            <v>-</v>
          </cell>
          <cell r="BW61">
            <v>0</v>
          </cell>
          <cell r="BX61" t="str">
            <v>-</v>
          </cell>
          <cell r="BY61">
            <v>0</v>
          </cell>
          <cell r="BZ61" t="str">
            <v>-</v>
          </cell>
          <cell r="CA61">
            <v>0</v>
          </cell>
          <cell r="CB61" t="str">
            <v>-</v>
          </cell>
          <cell r="CC61">
            <v>0</v>
          </cell>
          <cell r="CD61" t="str">
            <v>-</v>
          </cell>
          <cell r="CE61">
            <v>0</v>
          </cell>
          <cell r="CF61" t="str">
            <v>-</v>
          </cell>
          <cell r="CG61">
            <v>0</v>
          </cell>
          <cell r="CH61" t="str">
            <v>-</v>
          </cell>
          <cell r="CI61">
            <v>0</v>
          </cell>
          <cell r="CJ61" t="str">
            <v>-</v>
          </cell>
          <cell r="CK61">
            <v>0</v>
          </cell>
          <cell r="CL61" t="str">
            <v>-</v>
          </cell>
          <cell r="CM61">
            <v>0</v>
          </cell>
          <cell r="CN61" t="str">
            <v>-</v>
          </cell>
          <cell r="CO61">
            <v>0</v>
          </cell>
          <cell r="CP61" t="str">
            <v>-</v>
          </cell>
          <cell r="CQ61">
            <v>0</v>
          </cell>
          <cell r="CR61" t="str">
            <v>-</v>
          </cell>
          <cell r="CS61">
            <v>0</v>
          </cell>
          <cell r="CT61" t="str">
            <v>-</v>
          </cell>
          <cell r="CU61">
            <v>0</v>
          </cell>
          <cell r="CV61" t="str">
            <v>-</v>
          </cell>
          <cell r="CW61">
            <v>0</v>
          </cell>
          <cell r="CX61" t="str">
            <v>-</v>
          </cell>
          <cell r="CY61">
            <v>0</v>
          </cell>
          <cell r="CZ61" t="str">
            <v>-</v>
          </cell>
          <cell r="DA61">
            <v>0</v>
          </cell>
          <cell r="DB61" t="str">
            <v>-</v>
          </cell>
          <cell r="DC61">
            <v>0</v>
          </cell>
          <cell r="DD61" t="str">
            <v>-</v>
          </cell>
          <cell r="DE61">
            <v>0</v>
          </cell>
          <cell r="DF61" t="str">
            <v>-</v>
          </cell>
          <cell r="DG61">
            <v>0</v>
          </cell>
          <cell r="DH61" t="str">
            <v>-</v>
          </cell>
          <cell r="DI61">
            <v>0</v>
          </cell>
          <cell r="DJ61" t="str">
            <v>-</v>
          </cell>
          <cell r="DK61">
            <v>0</v>
          </cell>
          <cell r="DL61" t="str">
            <v>-</v>
          </cell>
          <cell r="DM61">
            <v>0</v>
          </cell>
          <cell r="DN61" t="str">
            <v>-</v>
          </cell>
          <cell r="DO61">
            <v>0</v>
          </cell>
          <cell r="DP61" t="str">
            <v>-</v>
          </cell>
          <cell r="DQ61">
            <v>0</v>
          </cell>
          <cell r="DR61" t="str">
            <v>-</v>
          </cell>
          <cell r="DS61">
            <v>0</v>
          </cell>
          <cell r="DT61" t="str">
            <v>-</v>
          </cell>
          <cell r="DU61">
            <v>0</v>
          </cell>
          <cell r="DV61" t="str">
            <v>-</v>
          </cell>
          <cell r="DW61">
            <v>0</v>
          </cell>
          <cell r="DX61" t="str">
            <v>-</v>
          </cell>
          <cell r="DY61">
            <v>0</v>
          </cell>
          <cell r="DZ61" t="str">
            <v>-</v>
          </cell>
          <cell r="EA61">
            <v>0</v>
          </cell>
          <cell r="EB61" t="str">
            <v>-</v>
          </cell>
          <cell r="EC61">
            <v>0</v>
          </cell>
          <cell r="ED61" t="str">
            <v>-</v>
          </cell>
          <cell r="EE61">
            <v>0</v>
          </cell>
          <cell r="EF61" t="str">
            <v>-</v>
          </cell>
          <cell r="EG61">
            <v>0</v>
          </cell>
        </row>
        <row r="62">
          <cell r="C62">
            <v>700000146</v>
          </cell>
          <cell r="D62" t="str">
            <v>SNAC</v>
          </cell>
          <cell r="E62">
            <v>2026</v>
          </cell>
          <cell r="F62">
            <v>202601</v>
          </cell>
          <cell r="G62">
            <v>0</v>
          </cell>
          <cell r="H62" t="str">
            <v>-</v>
          </cell>
          <cell r="I62">
            <v>0</v>
          </cell>
          <cell r="J62" t="str">
            <v>-</v>
          </cell>
          <cell r="K62">
            <v>0</v>
          </cell>
          <cell r="L62" t="str">
            <v>-</v>
          </cell>
          <cell r="M62">
            <v>0</v>
          </cell>
          <cell r="N62" t="str">
            <v>-</v>
          </cell>
          <cell r="O62">
            <v>0</v>
          </cell>
          <cell r="P62" t="str">
            <v>-</v>
          </cell>
          <cell r="Q62">
            <v>0</v>
          </cell>
          <cell r="R62" t="str">
            <v>-</v>
          </cell>
          <cell r="S62">
            <v>0</v>
          </cell>
          <cell r="T62" t="str">
            <v>-</v>
          </cell>
          <cell r="U62">
            <v>0</v>
          </cell>
          <cell r="V62" t="str">
            <v>-</v>
          </cell>
          <cell r="W62">
            <v>0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0</v>
          </cell>
          <cell r="AH62" t="str">
            <v>-</v>
          </cell>
          <cell r="AI62" t="str">
            <v>-</v>
          </cell>
          <cell r="AJ62" t="str">
            <v>-</v>
          </cell>
          <cell r="AK62">
            <v>0</v>
          </cell>
          <cell r="AL62" t="str">
            <v>-</v>
          </cell>
          <cell r="AM62">
            <v>0</v>
          </cell>
          <cell r="AN62" t="str">
            <v>-</v>
          </cell>
          <cell r="AO62">
            <v>0</v>
          </cell>
          <cell r="AP62" t="str">
            <v>-</v>
          </cell>
          <cell r="AQ62">
            <v>0</v>
          </cell>
          <cell r="AR62" t="str">
            <v>-</v>
          </cell>
          <cell r="AS62">
            <v>0</v>
          </cell>
          <cell r="AT62" t="str">
            <v>-</v>
          </cell>
          <cell r="AU62">
            <v>0</v>
          </cell>
          <cell r="AV62" t="str">
            <v>-</v>
          </cell>
          <cell r="AW62">
            <v>0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0</v>
          </cell>
          <cell r="BB62" t="str">
            <v>-</v>
          </cell>
          <cell r="BC62">
            <v>0</v>
          </cell>
          <cell r="BD62" t="str">
            <v>-</v>
          </cell>
          <cell r="BE62" t="str">
            <v>-</v>
          </cell>
          <cell r="BF62" t="str">
            <v>-</v>
          </cell>
          <cell r="BG62">
            <v>0</v>
          </cell>
          <cell r="BH62" t="str">
            <v>-</v>
          </cell>
          <cell r="BI62">
            <v>0</v>
          </cell>
          <cell r="BJ62" t="str">
            <v>-</v>
          </cell>
          <cell r="BK62">
            <v>0</v>
          </cell>
          <cell r="BL62" t="str">
            <v>-</v>
          </cell>
          <cell r="BM62">
            <v>0</v>
          </cell>
          <cell r="BN62" t="str">
            <v>-</v>
          </cell>
          <cell r="BO62">
            <v>0</v>
          </cell>
          <cell r="BP62" t="str">
            <v>-</v>
          </cell>
          <cell r="BQ62">
            <v>0</v>
          </cell>
          <cell r="BR62" t="str">
            <v>-</v>
          </cell>
          <cell r="BS62">
            <v>0</v>
          </cell>
          <cell r="BT62" t="str">
            <v>-</v>
          </cell>
          <cell r="BU62">
            <v>0</v>
          </cell>
          <cell r="BV62" t="str">
            <v>-</v>
          </cell>
          <cell r="BW62">
            <v>0</v>
          </cell>
          <cell r="BX62" t="str">
            <v>-</v>
          </cell>
          <cell r="BY62">
            <v>0</v>
          </cell>
          <cell r="BZ62" t="str">
            <v>-</v>
          </cell>
          <cell r="CA62">
            <v>0</v>
          </cell>
          <cell r="CB62" t="str">
            <v>-</v>
          </cell>
          <cell r="CC62">
            <v>0</v>
          </cell>
          <cell r="CD62" t="str">
            <v>-</v>
          </cell>
          <cell r="CE62">
            <v>0</v>
          </cell>
          <cell r="CF62" t="str">
            <v>-</v>
          </cell>
          <cell r="CG62">
            <v>0</v>
          </cell>
          <cell r="CH62" t="str">
            <v>-</v>
          </cell>
          <cell r="CI62">
            <v>0</v>
          </cell>
          <cell r="CJ62" t="str">
            <v>-</v>
          </cell>
          <cell r="CK62">
            <v>0</v>
          </cell>
          <cell r="CL62" t="str">
            <v>-</v>
          </cell>
          <cell r="CM62">
            <v>0</v>
          </cell>
          <cell r="CN62" t="str">
            <v>-</v>
          </cell>
          <cell r="CO62">
            <v>0</v>
          </cell>
          <cell r="CP62" t="str">
            <v>-</v>
          </cell>
          <cell r="CQ62">
            <v>0</v>
          </cell>
          <cell r="CR62" t="str">
            <v>-</v>
          </cell>
          <cell r="CS62">
            <v>0</v>
          </cell>
          <cell r="CT62" t="str">
            <v>-</v>
          </cell>
          <cell r="CU62">
            <v>0</v>
          </cell>
          <cell r="CV62" t="str">
            <v>-</v>
          </cell>
          <cell r="CW62">
            <v>0</v>
          </cell>
          <cell r="CX62" t="str">
            <v>-</v>
          </cell>
          <cell r="CY62">
            <v>0</v>
          </cell>
          <cell r="CZ62" t="str">
            <v>-</v>
          </cell>
          <cell r="DA62">
            <v>0</v>
          </cell>
          <cell r="DB62" t="str">
            <v>-</v>
          </cell>
          <cell r="DC62">
            <v>0</v>
          </cell>
          <cell r="DD62" t="str">
            <v>-</v>
          </cell>
          <cell r="DE62">
            <v>0</v>
          </cell>
          <cell r="DF62" t="str">
            <v>-</v>
          </cell>
          <cell r="DG62">
            <v>0</v>
          </cell>
          <cell r="DH62" t="str">
            <v>-</v>
          </cell>
          <cell r="DI62">
            <v>0</v>
          </cell>
          <cell r="DJ62" t="str">
            <v>-</v>
          </cell>
          <cell r="DK62">
            <v>0</v>
          </cell>
          <cell r="DL62" t="str">
            <v>-</v>
          </cell>
          <cell r="DM62">
            <v>0</v>
          </cell>
          <cell r="DN62" t="str">
            <v>-</v>
          </cell>
          <cell r="DO62">
            <v>0</v>
          </cell>
          <cell r="DP62" t="str">
            <v>-</v>
          </cell>
          <cell r="DQ62">
            <v>0</v>
          </cell>
          <cell r="DR62" t="str">
            <v>-</v>
          </cell>
          <cell r="DS62">
            <v>0</v>
          </cell>
          <cell r="DT62" t="str">
            <v>-</v>
          </cell>
          <cell r="DU62">
            <v>0</v>
          </cell>
          <cell r="DV62" t="str">
            <v>-</v>
          </cell>
          <cell r="DW62">
            <v>0</v>
          </cell>
          <cell r="DX62" t="str">
            <v>-</v>
          </cell>
          <cell r="DY62">
            <v>0</v>
          </cell>
          <cell r="DZ62" t="str">
            <v>-</v>
          </cell>
          <cell r="EA62">
            <v>0</v>
          </cell>
          <cell r="EB62" t="str">
            <v>-</v>
          </cell>
          <cell r="EC62">
            <v>0</v>
          </cell>
          <cell r="ED62" t="str">
            <v>-</v>
          </cell>
          <cell r="EE62">
            <v>0</v>
          </cell>
          <cell r="EF62" t="str">
            <v>-</v>
          </cell>
          <cell r="EG62">
            <v>0</v>
          </cell>
        </row>
        <row r="63">
          <cell r="C63">
            <v>700000148</v>
          </cell>
          <cell r="D63" t="str">
            <v>SECTOR BACHATA LEONOR</v>
          </cell>
          <cell r="E63">
            <v>2026</v>
          </cell>
          <cell r="F63">
            <v>202601</v>
          </cell>
          <cell r="G63">
            <v>1694</v>
          </cell>
          <cell r="H63">
            <v>1729</v>
          </cell>
          <cell r="I63">
            <v>613</v>
          </cell>
          <cell r="J63" t="str">
            <v>-</v>
          </cell>
          <cell r="K63">
            <v>-67</v>
          </cell>
          <cell r="L63">
            <v>0</v>
          </cell>
          <cell r="M63">
            <v>696</v>
          </cell>
          <cell r="N63">
            <v>1046</v>
          </cell>
          <cell r="O63">
            <v>0</v>
          </cell>
          <cell r="P63" t="str">
            <v>-</v>
          </cell>
          <cell r="Q63">
            <v>1</v>
          </cell>
          <cell r="R63" t="str">
            <v>-</v>
          </cell>
          <cell r="S63">
            <v>7</v>
          </cell>
          <cell r="T63" t="str">
            <v>-</v>
          </cell>
          <cell r="U63">
            <v>694</v>
          </cell>
          <cell r="V63" t="str">
            <v>-</v>
          </cell>
          <cell r="W63">
            <v>1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533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356</v>
          </cell>
          <cell r="AH63" t="str">
            <v>-</v>
          </cell>
          <cell r="AI63" t="str">
            <v>-</v>
          </cell>
          <cell r="AJ63" t="str">
            <v>-</v>
          </cell>
          <cell r="AK63">
            <v>163</v>
          </cell>
          <cell r="AL63" t="str">
            <v>-</v>
          </cell>
          <cell r="AM63">
            <v>41.086186540731994</v>
          </cell>
          <cell r="AN63">
            <v>59.1</v>
          </cell>
          <cell r="AO63">
            <v>193</v>
          </cell>
          <cell r="AP63" t="str">
            <v>-</v>
          </cell>
          <cell r="AQ63">
            <v>214</v>
          </cell>
          <cell r="AR63" t="str">
            <v>-</v>
          </cell>
          <cell r="AS63">
            <v>0</v>
          </cell>
          <cell r="AT63" t="str">
            <v>-</v>
          </cell>
          <cell r="AU63">
            <v>112</v>
          </cell>
          <cell r="AV63" t="str">
            <v>-</v>
          </cell>
          <cell r="AW63">
            <v>14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596</v>
          </cell>
          <cell r="BB63">
            <v>874</v>
          </cell>
          <cell r="BC63">
            <v>35.182998819362453</v>
          </cell>
          <cell r="BD63">
            <v>49.4</v>
          </cell>
          <cell r="BE63" t="str">
            <v>-</v>
          </cell>
          <cell r="BF63" t="str">
            <v>-</v>
          </cell>
          <cell r="BG63">
            <v>499503.95</v>
          </cell>
          <cell r="BH63">
            <v>446130</v>
          </cell>
          <cell r="BI63">
            <v>347654749</v>
          </cell>
          <cell r="BJ63">
            <v>466652484</v>
          </cell>
          <cell r="BK63">
            <v>346923776</v>
          </cell>
          <cell r="BL63" t="str">
            <v>-</v>
          </cell>
          <cell r="BM63">
            <v>730973</v>
          </cell>
          <cell r="BN63" t="str">
            <v>-</v>
          </cell>
          <cell r="BO63">
            <v>280771249</v>
          </cell>
          <cell r="BP63" t="str">
            <v>-</v>
          </cell>
          <cell r="BQ63">
            <v>730973</v>
          </cell>
          <cell r="BR63" t="str">
            <v>-</v>
          </cell>
          <cell r="BS63">
            <v>651</v>
          </cell>
          <cell r="BT63" t="str">
            <v>-</v>
          </cell>
          <cell r="BU63">
            <v>280040276</v>
          </cell>
          <cell r="BV63" t="str">
            <v>-</v>
          </cell>
          <cell r="BW63">
            <v>407</v>
          </cell>
          <cell r="BX63" t="str">
            <v>-</v>
          </cell>
          <cell r="BY63">
            <v>739</v>
          </cell>
          <cell r="BZ63" t="str">
            <v>-</v>
          </cell>
          <cell r="CA63">
            <v>61534945</v>
          </cell>
          <cell r="CB63" t="str">
            <v>-</v>
          </cell>
          <cell r="CC63">
            <v>669</v>
          </cell>
          <cell r="CD63" t="str">
            <v>-</v>
          </cell>
          <cell r="CE63">
            <v>488</v>
          </cell>
          <cell r="CF63" t="str">
            <v>-</v>
          </cell>
          <cell r="CG63">
            <v>0</v>
          </cell>
          <cell r="CH63" t="str">
            <v>-</v>
          </cell>
          <cell r="CI63">
            <v>151</v>
          </cell>
          <cell r="CJ63" t="str">
            <v>-</v>
          </cell>
          <cell r="CK63">
            <v>17</v>
          </cell>
          <cell r="CL63" t="str">
            <v>-</v>
          </cell>
          <cell r="CM63">
            <v>5348555</v>
          </cell>
          <cell r="CN63" t="str">
            <v>-</v>
          </cell>
          <cell r="CO63">
            <v>66883500</v>
          </cell>
          <cell r="CP63" t="str">
            <v>-</v>
          </cell>
          <cell r="CQ63">
            <v>0</v>
          </cell>
          <cell r="CR63" t="str">
            <v>-</v>
          </cell>
          <cell r="CS63">
            <v>-55</v>
          </cell>
          <cell r="CT63" t="str">
            <v>-</v>
          </cell>
          <cell r="CU63">
            <v>477</v>
          </cell>
          <cell r="CV63">
            <v>310</v>
          </cell>
          <cell r="CW63">
            <v>343</v>
          </cell>
          <cell r="CX63">
            <v>281</v>
          </cell>
          <cell r="CY63">
            <v>178</v>
          </cell>
          <cell r="CZ63">
            <v>138</v>
          </cell>
          <cell r="DA63">
            <v>147</v>
          </cell>
          <cell r="DB63">
            <v>122</v>
          </cell>
          <cell r="DC63">
            <v>106</v>
          </cell>
          <cell r="DD63">
            <v>98</v>
          </cell>
          <cell r="DE63">
            <v>117</v>
          </cell>
          <cell r="DF63">
            <v>108</v>
          </cell>
          <cell r="DG63">
            <v>370</v>
          </cell>
          <cell r="DH63">
            <v>328</v>
          </cell>
          <cell r="DI63">
            <v>57</v>
          </cell>
          <cell r="DJ63" t="str">
            <v>-</v>
          </cell>
          <cell r="DK63">
            <v>515</v>
          </cell>
          <cell r="DL63" t="str">
            <v>-</v>
          </cell>
          <cell r="DM63">
            <v>566</v>
          </cell>
          <cell r="DN63" t="str">
            <v>-</v>
          </cell>
          <cell r="DO63">
            <v>450</v>
          </cell>
          <cell r="DP63" t="str">
            <v>-</v>
          </cell>
          <cell r="DQ63">
            <v>0</v>
          </cell>
          <cell r="DR63" t="str">
            <v>-</v>
          </cell>
          <cell r="DS63">
            <v>146</v>
          </cell>
          <cell r="DT63" t="str">
            <v>-</v>
          </cell>
          <cell r="DU63">
            <v>17</v>
          </cell>
          <cell r="DV63" t="str">
            <v>-</v>
          </cell>
          <cell r="DW63">
            <v>0</v>
          </cell>
          <cell r="DX63" t="str">
            <v>-</v>
          </cell>
          <cell r="DY63">
            <v>63</v>
          </cell>
          <cell r="DZ63">
            <v>92</v>
          </cell>
          <cell r="EA63">
            <v>43</v>
          </cell>
          <cell r="EB63" t="str">
            <v>-</v>
          </cell>
          <cell r="EC63">
            <v>39.814814814814817</v>
          </cell>
          <cell r="ED63" t="str">
            <v>-</v>
          </cell>
          <cell r="EE63">
            <v>6</v>
          </cell>
          <cell r="EF63" t="str">
            <v>-</v>
          </cell>
          <cell r="EG63">
            <v>37</v>
          </cell>
        </row>
        <row r="64">
          <cell r="C64">
            <v>700000149</v>
          </cell>
          <cell r="D64" t="str">
            <v>SECTOR CHAMPETA MARIBEL</v>
          </cell>
          <cell r="E64">
            <v>2026</v>
          </cell>
          <cell r="F64">
            <v>202601</v>
          </cell>
          <cell r="G64">
            <v>1594</v>
          </cell>
          <cell r="H64">
            <v>1833</v>
          </cell>
          <cell r="I64">
            <v>609</v>
          </cell>
          <cell r="J64" t="str">
            <v>-</v>
          </cell>
          <cell r="K64">
            <v>-85</v>
          </cell>
          <cell r="L64">
            <v>0</v>
          </cell>
          <cell r="M64">
            <v>627</v>
          </cell>
          <cell r="N64">
            <v>983</v>
          </cell>
          <cell r="O64">
            <v>0</v>
          </cell>
          <cell r="P64" t="str">
            <v>-</v>
          </cell>
          <cell r="Q64">
            <v>1</v>
          </cell>
          <cell r="R64" t="str">
            <v>-</v>
          </cell>
          <cell r="S64">
            <v>10</v>
          </cell>
          <cell r="T64" t="str">
            <v>-</v>
          </cell>
          <cell r="U64">
            <v>625</v>
          </cell>
          <cell r="V64" t="str">
            <v>-</v>
          </cell>
          <cell r="W64">
            <v>1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508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266</v>
          </cell>
          <cell r="AH64" t="str">
            <v>-</v>
          </cell>
          <cell r="AI64" t="str">
            <v>-</v>
          </cell>
          <cell r="AJ64" t="str">
            <v>-</v>
          </cell>
          <cell r="AK64">
            <v>119</v>
          </cell>
          <cell r="AL64" t="str">
            <v>-</v>
          </cell>
          <cell r="AM64">
            <v>39.335006273525721</v>
          </cell>
          <cell r="AN64">
            <v>58.5</v>
          </cell>
          <cell r="AO64">
            <v>147</v>
          </cell>
          <cell r="AP64" t="str">
            <v>-</v>
          </cell>
          <cell r="AQ64">
            <v>253</v>
          </cell>
          <cell r="AR64" t="str">
            <v>-</v>
          </cell>
          <cell r="AS64">
            <v>0</v>
          </cell>
          <cell r="AT64" t="str">
            <v>-</v>
          </cell>
          <cell r="AU64">
            <v>96</v>
          </cell>
          <cell r="AV64" t="str">
            <v>-</v>
          </cell>
          <cell r="AW64">
            <v>12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573</v>
          </cell>
          <cell r="BB64">
            <v>845</v>
          </cell>
          <cell r="BC64">
            <v>35.947302383939771</v>
          </cell>
          <cell r="BD64">
            <v>50.3</v>
          </cell>
          <cell r="BE64" t="str">
            <v>-</v>
          </cell>
          <cell r="BF64" t="str">
            <v>-</v>
          </cell>
          <cell r="BG64">
            <v>457425.44</v>
          </cell>
          <cell r="BH64">
            <v>421089</v>
          </cell>
          <cell r="BI64">
            <v>286805754</v>
          </cell>
          <cell r="BJ64">
            <v>413930672</v>
          </cell>
          <cell r="BK64">
            <v>285632323</v>
          </cell>
          <cell r="BL64" t="str">
            <v>-</v>
          </cell>
          <cell r="BM64">
            <v>1173431</v>
          </cell>
          <cell r="BN64" t="str">
            <v>-</v>
          </cell>
          <cell r="BO64">
            <v>222845674</v>
          </cell>
          <cell r="BP64" t="str">
            <v>-</v>
          </cell>
          <cell r="BQ64">
            <v>1173431</v>
          </cell>
          <cell r="BR64" t="str">
            <v>-</v>
          </cell>
          <cell r="BS64">
            <v>593</v>
          </cell>
          <cell r="BT64" t="str">
            <v>-</v>
          </cell>
          <cell r="BU64">
            <v>221672243</v>
          </cell>
          <cell r="BV64" t="str">
            <v>-</v>
          </cell>
          <cell r="BW64">
            <v>394</v>
          </cell>
          <cell r="BX64" t="str">
            <v>-</v>
          </cell>
          <cell r="BY64">
            <v>581</v>
          </cell>
          <cell r="BZ64" t="str">
            <v>-</v>
          </cell>
          <cell r="CA64">
            <v>58294659</v>
          </cell>
          <cell r="CB64" t="str">
            <v>-</v>
          </cell>
          <cell r="CC64">
            <v>667</v>
          </cell>
          <cell r="CD64" t="str">
            <v>-</v>
          </cell>
          <cell r="CE64">
            <v>512</v>
          </cell>
          <cell r="CF64" t="str">
            <v>-</v>
          </cell>
          <cell r="CG64">
            <v>0</v>
          </cell>
          <cell r="CH64" t="str">
            <v>-</v>
          </cell>
          <cell r="CI64">
            <v>129</v>
          </cell>
          <cell r="CJ64" t="str">
            <v>-</v>
          </cell>
          <cell r="CK64">
            <v>12</v>
          </cell>
          <cell r="CL64" t="str">
            <v>-</v>
          </cell>
          <cell r="CM64">
            <v>4930485</v>
          </cell>
          <cell r="CN64" t="str">
            <v>-</v>
          </cell>
          <cell r="CO64">
            <v>63225144</v>
          </cell>
          <cell r="CP64" t="str">
            <v>-</v>
          </cell>
          <cell r="CQ64">
            <v>0</v>
          </cell>
          <cell r="CR64" t="str">
            <v>-</v>
          </cell>
          <cell r="CS64">
            <v>-76</v>
          </cell>
          <cell r="CT64" t="str">
            <v>-</v>
          </cell>
          <cell r="CU64">
            <v>514</v>
          </cell>
          <cell r="CV64">
            <v>344</v>
          </cell>
          <cell r="CW64">
            <v>264</v>
          </cell>
          <cell r="CX64">
            <v>210</v>
          </cell>
          <cell r="CY64">
            <v>189</v>
          </cell>
          <cell r="CZ64">
            <v>142</v>
          </cell>
          <cell r="DA64">
            <v>122</v>
          </cell>
          <cell r="DB64">
            <v>97</v>
          </cell>
          <cell r="DC64">
            <v>91</v>
          </cell>
          <cell r="DD64">
            <v>80</v>
          </cell>
          <cell r="DE64">
            <v>94</v>
          </cell>
          <cell r="DF64">
            <v>89</v>
          </cell>
          <cell r="DG64">
            <v>307</v>
          </cell>
          <cell r="DH64">
            <v>266</v>
          </cell>
          <cell r="DI64">
            <v>15</v>
          </cell>
          <cell r="DJ64" t="str">
            <v>-</v>
          </cell>
          <cell r="DK64">
            <v>409</v>
          </cell>
          <cell r="DL64" t="str">
            <v>-</v>
          </cell>
          <cell r="DM64">
            <v>576</v>
          </cell>
          <cell r="DN64" t="str">
            <v>-</v>
          </cell>
          <cell r="DO64">
            <v>470</v>
          </cell>
          <cell r="DP64" t="str">
            <v>-</v>
          </cell>
          <cell r="DQ64">
            <v>0</v>
          </cell>
          <cell r="DR64" t="str">
            <v>-</v>
          </cell>
          <cell r="DS64">
            <v>127</v>
          </cell>
          <cell r="DT64" t="str">
            <v>-</v>
          </cell>
          <cell r="DU64">
            <v>12</v>
          </cell>
          <cell r="DV64" t="str">
            <v>-</v>
          </cell>
          <cell r="DW64">
            <v>0</v>
          </cell>
          <cell r="DX64" t="str">
            <v>-</v>
          </cell>
          <cell r="DY64">
            <v>22</v>
          </cell>
          <cell r="DZ64">
            <v>64</v>
          </cell>
          <cell r="EA64">
            <v>22</v>
          </cell>
          <cell r="EB64" t="str">
            <v>-</v>
          </cell>
          <cell r="EC64">
            <v>35.483870967741936</v>
          </cell>
          <cell r="ED64" t="str">
            <v>-</v>
          </cell>
          <cell r="EE64">
            <v>7</v>
          </cell>
          <cell r="EF64" t="str">
            <v>-</v>
          </cell>
          <cell r="EG64">
            <v>32</v>
          </cell>
        </row>
        <row r="65">
          <cell r="C65">
            <v>700000151</v>
          </cell>
          <cell r="D65" t="str">
            <v>SECTOR CEREZO MARÍA DEL PILAR</v>
          </cell>
          <cell r="E65">
            <v>2026</v>
          </cell>
          <cell r="F65">
            <v>202601</v>
          </cell>
          <cell r="G65">
            <v>1705</v>
          </cell>
          <cell r="H65">
            <v>1956</v>
          </cell>
          <cell r="I65">
            <v>743</v>
          </cell>
          <cell r="J65" t="str">
            <v>-</v>
          </cell>
          <cell r="K65">
            <v>-118</v>
          </cell>
          <cell r="L65">
            <v>0</v>
          </cell>
          <cell r="M65">
            <v>496</v>
          </cell>
          <cell r="N65">
            <v>1103</v>
          </cell>
          <cell r="O65">
            <v>0</v>
          </cell>
          <cell r="P65" t="str">
            <v>-</v>
          </cell>
          <cell r="Q65">
            <v>0</v>
          </cell>
          <cell r="R65" t="str">
            <v>-</v>
          </cell>
          <cell r="S65">
            <v>2</v>
          </cell>
          <cell r="T65" t="str">
            <v>-</v>
          </cell>
          <cell r="U65">
            <v>495</v>
          </cell>
          <cell r="V65" t="str">
            <v>-</v>
          </cell>
          <cell r="W65">
            <v>1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435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188</v>
          </cell>
          <cell r="AH65" t="str">
            <v>-</v>
          </cell>
          <cell r="AI65" t="str">
            <v>-</v>
          </cell>
          <cell r="AJ65" t="str">
            <v>-</v>
          </cell>
          <cell r="AK65">
            <v>61</v>
          </cell>
          <cell r="AL65" t="str">
            <v>-</v>
          </cell>
          <cell r="AM65">
            <v>29.09090909090909</v>
          </cell>
          <cell r="AN65">
            <v>60.3</v>
          </cell>
          <cell r="AO65">
            <v>127</v>
          </cell>
          <cell r="AP65" t="str">
            <v>-</v>
          </cell>
          <cell r="AQ65">
            <v>178</v>
          </cell>
          <cell r="AR65" t="str">
            <v>-</v>
          </cell>
          <cell r="AS65">
            <v>0</v>
          </cell>
          <cell r="AT65" t="str">
            <v>-</v>
          </cell>
          <cell r="AU65">
            <v>111</v>
          </cell>
          <cell r="AV65" t="str">
            <v>-</v>
          </cell>
          <cell r="AW65">
            <v>19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453</v>
          </cell>
          <cell r="BB65">
            <v>954</v>
          </cell>
          <cell r="BC65">
            <v>26.568914956011731</v>
          </cell>
          <cell r="BD65">
            <v>52.2</v>
          </cell>
          <cell r="BE65" t="str">
            <v>-</v>
          </cell>
          <cell r="BF65" t="str">
            <v>-</v>
          </cell>
          <cell r="BG65">
            <v>521113.26</v>
          </cell>
          <cell r="BH65">
            <v>486962</v>
          </cell>
          <cell r="BI65">
            <v>258472177</v>
          </cell>
          <cell r="BJ65">
            <v>537118900</v>
          </cell>
          <cell r="BK65">
            <v>258298107</v>
          </cell>
          <cell r="BL65" t="str">
            <v>-</v>
          </cell>
          <cell r="BM65">
            <v>174070</v>
          </cell>
          <cell r="BN65" t="str">
            <v>-</v>
          </cell>
          <cell r="BO65">
            <v>220648635</v>
          </cell>
          <cell r="BP65" t="str">
            <v>-</v>
          </cell>
          <cell r="BQ65">
            <v>174070</v>
          </cell>
          <cell r="BR65" t="str">
            <v>-</v>
          </cell>
          <cell r="BS65">
            <v>479</v>
          </cell>
          <cell r="BT65" t="str">
            <v>-</v>
          </cell>
          <cell r="BU65">
            <v>220474565</v>
          </cell>
          <cell r="BV65" t="str">
            <v>-</v>
          </cell>
          <cell r="BW65">
            <v>256</v>
          </cell>
          <cell r="BX65" t="str">
            <v>-</v>
          </cell>
          <cell r="BY65">
            <v>499</v>
          </cell>
          <cell r="BZ65" t="str">
            <v>-</v>
          </cell>
          <cell r="CA65">
            <v>34072252</v>
          </cell>
          <cell r="CB65" t="str">
            <v>-</v>
          </cell>
          <cell r="CC65">
            <v>715</v>
          </cell>
          <cell r="CD65" t="str">
            <v>-</v>
          </cell>
          <cell r="CE65">
            <v>574</v>
          </cell>
          <cell r="CF65" t="str">
            <v>-</v>
          </cell>
          <cell r="CG65">
            <v>0</v>
          </cell>
          <cell r="CH65" t="str">
            <v>-</v>
          </cell>
          <cell r="CI65">
            <v>192</v>
          </cell>
          <cell r="CJ65" t="str">
            <v>-</v>
          </cell>
          <cell r="CK65">
            <v>25</v>
          </cell>
          <cell r="CL65" t="str">
            <v>-</v>
          </cell>
          <cell r="CM65">
            <v>3751290</v>
          </cell>
          <cell r="CN65" t="str">
            <v>-</v>
          </cell>
          <cell r="CO65">
            <v>37823542</v>
          </cell>
          <cell r="CP65" t="str">
            <v>-</v>
          </cell>
          <cell r="CQ65">
            <v>0</v>
          </cell>
          <cell r="CR65" t="str">
            <v>-</v>
          </cell>
          <cell r="CS65">
            <v>-58</v>
          </cell>
          <cell r="CT65" t="str">
            <v>-</v>
          </cell>
          <cell r="CU65">
            <v>567</v>
          </cell>
          <cell r="CV65">
            <v>313</v>
          </cell>
          <cell r="CW65">
            <v>438</v>
          </cell>
          <cell r="CX65">
            <v>259</v>
          </cell>
          <cell r="CY65">
            <v>204</v>
          </cell>
          <cell r="CZ65">
            <v>141</v>
          </cell>
          <cell r="DA65">
            <v>144</v>
          </cell>
          <cell r="DB65">
            <v>106</v>
          </cell>
          <cell r="DC65">
            <v>81</v>
          </cell>
          <cell r="DD65">
            <v>69</v>
          </cell>
          <cell r="DE65">
            <v>75</v>
          </cell>
          <cell r="DF65">
            <v>66</v>
          </cell>
          <cell r="DG65">
            <v>300</v>
          </cell>
          <cell r="DH65">
            <v>241</v>
          </cell>
          <cell r="DI65">
            <v>11</v>
          </cell>
          <cell r="DJ65" t="str">
            <v>-</v>
          </cell>
          <cell r="DK65">
            <v>347</v>
          </cell>
          <cell r="DL65" t="str">
            <v>-</v>
          </cell>
          <cell r="DM65">
            <v>615</v>
          </cell>
          <cell r="DN65" t="str">
            <v>-</v>
          </cell>
          <cell r="DO65">
            <v>533</v>
          </cell>
          <cell r="DP65" t="str">
            <v>-</v>
          </cell>
          <cell r="DQ65">
            <v>0</v>
          </cell>
          <cell r="DR65" t="str">
            <v>-</v>
          </cell>
          <cell r="DS65">
            <v>187</v>
          </cell>
          <cell r="DT65" t="str">
            <v>-</v>
          </cell>
          <cell r="DU65">
            <v>23</v>
          </cell>
          <cell r="DV65" t="str">
            <v>-</v>
          </cell>
          <cell r="DW65">
            <v>0</v>
          </cell>
          <cell r="DX65" t="str">
            <v>-</v>
          </cell>
          <cell r="DY65">
            <v>19</v>
          </cell>
          <cell r="DZ65">
            <v>62</v>
          </cell>
          <cell r="EA65">
            <v>18</v>
          </cell>
          <cell r="EB65" t="str">
            <v>-</v>
          </cell>
          <cell r="EC65">
            <v>36.734693877551024</v>
          </cell>
          <cell r="ED65" t="str">
            <v>-</v>
          </cell>
          <cell r="EE65">
            <v>8</v>
          </cell>
          <cell r="EF65" t="str">
            <v>-</v>
          </cell>
          <cell r="EG65">
            <v>24</v>
          </cell>
        </row>
        <row r="66">
          <cell r="C66">
            <v>700000154</v>
          </cell>
          <cell r="D66" t="str">
            <v>SECTOR CASTAÑO JENNY</v>
          </cell>
          <cell r="E66">
            <v>2026</v>
          </cell>
          <cell r="F66">
            <v>202601</v>
          </cell>
          <cell r="G66">
            <v>2494</v>
          </cell>
          <cell r="H66">
            <v>2491</v>
          </cell>
          <cell r="I66">
            <v>940</v>
          </cell>
          <cell r="J66" t="str">
            <v>-</v>
          </cell>
          <cell r="K66">
            <v>-116</v>
          </cell>
          <cell r="L66">
            <v>0</v>
          </cell>
          <cell r="M66">
            <v>669</v>
          </cell>
          <cell r="N66">
            <v>1574</v>
          </cell>
          <cell r="O66">
            <v>0</v>
          </cell>
          <cell r="P66" t="str">
            <v>-</v>
          </cell>
          <cell r="Q66">
            <v>0</v>
          </cell>
          <cell r="R66" t="str">
            <v>-</v>
          </cell>
          <cell r="S66">
            <v>2</v>
          </cell>
          <cell r="T66" t="str">
            <v>-</v>
          </cell>
          <cell r="U66">
            <v>669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581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292</v>
          </cell>
          <cell r="AH66" t="str">
            <v>-</v>
          </cell>
          <cell r="AI66" t="str">
            <v>-</v>
          </cell>
          <cell r="AJ66" t="str">
            <v>-</v>
          </cell>
          <cell r="AK66">
            <v>88</v>
          </cell>
          <cell r="AL66" t="str">
            <v>-</v>
          </cell>
          <cell r="AM66">
            <v>26.82437850842021</v>
          </cell>
          <cell r="AN66">
            <v>60.3</v>
          </cell>
          <cell r="AO66">
            <v>204</v>
          </cell>
          <cell r="AP66" t="str">
            <v>-</v>
          </cell>
          <cell r="AQ66">
            <v>264</v>
          </cell>
          <cell r="AR66" t="str">
            <v>-</v>
          </cell>
          <cell r="AS66">
            <v>0</v>
          </cell>
          <cell r="AT66" t="str">
            <v>-</v>
          </cell>
          <cell r="AU66">
            <v>103</v>
          </cell>
          <cell r="AV66" t="str">
            <v>-</v>
          </cell>
          <cell r="AW66">
            <v>10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642</v>
          </cell>
          <cell r="BB66">
            <v>1446</v>
          </cell>
          <cell r="BC66">
            <v>25.741780272654367</v>
          </cell>
          <cell r="BD66">
            <v>55.4</v>
          </cell>
          <cell r="BE66" t="str">
            <v>-</v>
          </cell>
          <cell r="BF66" t="str">
            <v>-</v>
          </cell>
          <cell r="BG66">
            <v>514741.17</v>
          </cell>
          <cell r="BH66">
            <v>478810</v>
          </cell>
          <cell r="BI66">
            <v>344361845</v>
          </cell>
          <cell r="BJ66">
            <v>753647367</v>
          </cell>
          <cell r="BK66">
            <v>344179910</v>
          </cell>
          <cell r="BL66" t="str">
            <v>-</v>
          </cell>
          <cell r="BM66">
            <v>181935</v>
          </cell>
          <cell r="BN66" t="str">
            <v>-</v>
          </cell>
          <cell r="BO66">
            <v>318591220</v>
          </cell>
          <cell r="BP66" t="str">
            <v>-</v>
          </cell>
          <cell r="BQ66">
            <v>181935</v>
          </cell>
          <cell r="BR66" t="str">
            <v>-</v>
          </cell>
          <cell r="BS66">
            <v>649</v>
          </cell>
          <cell r="BT66" t="str">
            <v>-</v>
          </cell>
          <cell r="BU66">
            <v>318409285</v>
          </cell>
          <cell r="BV66" t="str">
            <v>-</v>
          </cell>
          <cell r="BW66">
            <v>172</v>
          </cell>
          <cell r="BX66" t="str">
            <v>-</v>
          </cell>
          <cell r="BY66">
            <v>580</v>
          </cell>
          <cell r="BZ66" t="str">
            <v>-</v>
          </cell>
          <cell r="CA66">
            <v>23037314</v>
          </cell>
          <cell r="CB66" t="str">
            <v>-</v>
          </cell>
          <cell r="CC66">
            <v>1218</v>
          </cell>
          <cell r="CD66" t="str">
            <v>-</v>
          </cell>
          <cell r="CE66">
            <v>796</v>
          </cell>
          <cell r="CF66" t="str">
            <v>-</v>
          </cell>
          <cell r="CG66">
            <v>0</v>
          </cell>
          <cell r="CH66" t="str">
            <v>-</v>
          </cell>
          <cell r="CI66">
            <v>165</v>
          </cell>
          <cell r="CJ66" t="str">
            <v>-</v>
          </cell>
          <cell r="CK66">
            <v>11</v>
          </cell>
          <cell r="CL66" t="str">
            <v>-</v>
          </cell>
          <cell r="CM66">
            <v>2408866</v>
          </cell>
          <cell r="CN66" t="str">
            <v>-</v>
          </cell>
          <cell r="CO66">
            <v>25446180</v>
          </cell>
          <cell r="CP66" t="str">
            <v>-</v>
          </cell>
          <cell r="CQ66">
            <v>0</v>
          </cell>
          <cell r="CR66" t="str">
            <v>-</v>
          </cell>
          <cell r="CS66">
            <v>-62</v>
          </cell>
          <cell r="CT66" t="str">
            <v>-</v>
          </cell>
          <cell r="CU66">
            <v>1156</v>
          </cell>
          <cell r="CV66">
            <v>474</v>
          </cell>
          <cell r="CW66">
            <v>439</v>
          </cell>
          <cell r="CX66">
            <v>350</v>
          </cell>
          <cell r="CY66">
            <v>230</v>
          </cell>
          <cell r="CZ66">
            <v>198</v>
          </cell>
          <cell r="DA66">
            <v>129</v>
          </cell>
          <cell r="DB66">
            <v>97</v>
          </cell>
          <cell r="DC66">
            <v>74</v>
          </cell>
          <cell r="DD66">
            <v>60</v>
          </cell>
          <cell r="DE66">
            <v>73</v>
          </cell>
          <cell r="DF66">
            <v>64</v>
          </cell>
          <cell r="DG66">
            <v>276</v>
          </cell>
          <cell r="DH66">
            <v>221</v>
          </cell>
          <cell r="DI66">
            <v>7</v>
          </cell>
          <cell r="DJ66" t="str">
            <v>-</v>
          </cell>
          <cell r="DK66">
            <v>454</v>
          </cell>
          <cell r="DL66" t="str">
            <v>-</v>
          </cell>
          <cell r="DM66">
            <v>1100</v>
          </cell>
          <cell r="DN66" t="str">
            <v>-</v>
          </cell>
          <cell r="DO66">
            <v>768</v>
          </cell>
          <cell r="DP66" t="str">
            <v>-</v>
          </cell>
          <cell r="DQ66">
            <v>0</v>
          </cell>
          <cell r="DR66" t="str">
            <v>-</v>
          </cell>
          <cell r="DS66">
            <v>161</v>
          </cell>
          <cell r="DT66" t="str">
            <v>-</v>
          </cell>
          <cell r="DU66">
            <v>11</v>
          </cell>
          <cell r="DV66" t="str">
            <v>-</v>
          </cell>
          <cell r="DW66">
            <v>0</v>
          </cell>
          <cell r="DX66" t="str">
            <v>-</v>
          </cell>
          <cell r="DY66">
            <v>11</v>
          </cell>
          <cell r="DZ66">
            <v>56</v>
          </cell>
          <cell r="EA66">
            <v>28</v>
          </cell>
          <cell r="EB66" t="str">
            <v>-</v>
          </cell>
          <cell r="EC66">
            <v>50</v>
          </cell>
          <cell r="ED66" t="str">
            <v>-</v>
          </cell>
          <cell r="EE66">
            <v>4</v>
          </cell>
          <cell r="EF66" t="str">
            <v>-</v>
          </cell>
          <cell r="EG66">
            <v>16</v>
          </cell>
        </row>
        <row r="67">
          <cell r="C67">
            <v>700000162</v>
          </cell>
          <cell r="D67" t="str">
            <v xml:space="preserve">SECTOR_PRUEBAS </v>
          </cell>
          <cell r="E67">
            <v>2026</v>
          </cell>
          <cell r="F67">
            <v>202601</v>
          </cell>
          <cell r="G67">
            <v>1</v>
          </cell>
          <cell r="H67" t="str">
            <v>-</v>
          </cell>
          <cell r="I67">
            <v>0</v>
          </cell>
          <cell r="J67" t="str">
            <v>-</v>
          </cell>
          <cell r="K67">
            <v>0</v>
          </cell>
          <cell r="L67" t="str">
            <v>-</v>
          </cell>
          <cell r="M67">
            <v>1</v>
          </cell>
          <cell r="N67" t="str">
            <v>-</v>
          </cell>
          <cell r="O67">
            <v>0</v>
          </cell>
          <cell r="P67" t="str">
            <v>-</v>
          </cell>
          <cell r="Q67">
            <v>0</v>
          </cell>
          <cell r="R67" t="str">
            <v>-</v>
          </cell>
          <cell r="S67">
            <v>0</v>
          </cell>
          <cell r="T67" t="str">
            <v>-</v>
          </cell>
          <cell r="U67">
            <v>1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1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1</v>
          </cell>
          <cell r="AH67" t="str">
            <v>-</v>
          </cell>
          <cell r="AI67" t="str">
            <v>-</v>
          </cell>
          <cell r="AJ67" t="str">
            <v>-</v>
          </cell>
          <cell r="AK67">
            <v>0</v>
          </cell>
          <cell r="AL67" t="str">
            <v>-</v>
          </cell>
          <cell r="AM67">
            <v>100</v>
          </cell>
          <cell r="AN67" t="str">
            <v>-</v>
          </cell>
          <cell r="AO67">
            <v>1</v>
          </cell>
          <cell r="AP67" t="str">
            <v>-</v>
          </cell>
          <cell r="AQ67">
            <v>0</v>
          </cell>
          <cell r="AR67" t="str">
            <v>-</v>
          </cell>
          <cell r="AS67">
            <v>0</v>
          </cell>
          <cell r="AT67" t="str">
            <v>-</v>
          </cell>
          <cell r="AU67">
            <v>0</v>
          </cell>
          <cell r="AV67" t="str">
            <v>-</v>
          </cell>
          <cell r="AW67">
            <v>0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0</v>
          </cell>
          <cell r="BB67" t="str">
            <v>-</v>
          </cell>
          <cell r="BC67">
            <v>0</v>
          </cell>
          <cell r="BD67" t="str">
            <v>-</v>
          </cell>
          <cell r="BE67" t="str">
            <v>-</v>
          </cell>
          <cell r="BF67" t="str">
            <v>-</v>
          </cell>
          <cell r="BG67">
            <v>2526657</v>
          </cell>
          <cell r="BH67" t="str">
            <v>-</v>
          </cell>
          <cell r="BI67">
            <v>2526657</v>
          </cell>
          <cell r="BJ67" t="str">
            <v>-</v>
          </cell>
          <cell r="BK67">
            <v>2526657</v>
          </cell>
          <cell r="BL67" t="str">
            <v>-</v>
          </cell>
          <cell r="BM67">
            <v>0</v>
          </cell>
          <cell r="BN67" t="str">
            <v>-</v>
          </cell>
          <cell r="BO67">
            <v>510727</v>
          </cell>
          <cell r="BP67" t="str">
            <v>-</v>
          </cell>
          <cell r="BQ67">
            <v>0</v>
          </cell>
          <cell r="BR67" t="str">
            <v>-</v>
          </cell>
          <cell r="BS67">
            <v>1</v>
          </cell>
          <cell r="BT67" t="str">
            <v>-</v>
          </cell>
          <cell r="BU67">
            <v>510727</v>
          </cell>
          <cell r="BV67" t="str">
            <v>-</v>
          </cell>
          <cell r="BW67">
            <v>1</v>
          </cell>
          <cell r="BX67" t="str">
            <v>-</v>
          </cell>
          <cell r="BY67">
            <v>0</v>
          </cell>
          <cell r="BZ67" t="str">
            <v>-</v>
          </cell>
          <cell r="CA67">
            <v>2015930</v>
          </cell>
          <cell r="CB67" t="str">
            <v>-</v>
          </cell>
          <cell r="CC67">
            <v>1</v>
          </cell>
          <cell r="CD67" t="str">
            <v>-</v>
          </cell>
          <cell r="CE67">
            <v>0</v>
          </cell>
          <cell r="CF67" t="str">
            <v>-</v>
          </cell>
          <cell r="CG67">
            <v>0</v>
          </cell>
          <cell r="CH67" t="str">
            <v>-</v>
          </cell>
          <cell r="CI67">
            <v>0</v>
          </cell>
          <cell r="CJ67" t="str">
            <v>-</v>
          </cell>
          <cell r="CK67">
            <v>0</v>
          </cell>
          <cell r="CL67" t="str">
            <v>-</v>
          </cell>
          <cell r="CM67">
            <v>0</v>
          </cell>
          <cell r="CN67" t="str">
            <v>-</v>
          </cell>
          <cell r="CO67">
            <v>2015930</v>
          </cell>
          <cell r="CP67" t="str">
            <v>-</v>
          </cell>
          <cell r="CQ67">
            <v>0</v>
          </cell>
          <cell r="CR67" t="str">
            <v>-</v>
          </cell>
          <cell r="CS67">
            <v>0</v>
          </cell>
          <cell r="CT67" t="str">
            <v>-</v>
          </cell>
          <cell r="CU67">
            <v>0</v>
          </cell>
          <cell r="CV67" t="str">
            <v>-</v>
          </cell>
          <cell r="CW67">
            <v>0</v>
          </cell>
          <cell r="CX67" t="str">
            <v>-</v>
          </cell>
          <cell r="CY67">
            <v>0</v>
          </cell>
          <cell r="CZ67" t="str">
            <v>-</v>
          </cell>
          <cell r="DA67">
            <v>0</v>
          </cell>
          <cell r="DB67" t="str">
            <v>-</v>
          </cell>
          <cell r="DC67">
            <v>0</v>
          </cell>
          <cell r="DD67" t="str">
            <v>-</v>
          </cell>
          <cell r="DE67">
            <v>0</v>
          </cell>
          <cell r="DF67" t="str">
            <v>-</v>
          </cell>
          <cell r="DG67">
            <v>0</v>
          </cell>
          <cell r="DH67" t="str">
            <v>-</v>
          </cell>
          <cell r="DI67">
            <v>0</v>
          </cell>
          <cell r="DJ67" t="str">
            <v>-</v>
          </cell>
          <cell r="DK67">
            <v>0</v>
          </cell>
          <cell r="DL67" t="str">
            <v>-</v>
          </cell>
          <cell r="DM67">
            <v>1</v>
          </cell>
          <cell r="DN67" t="str">
            <v>-</v>
          </cell>
          <cell r="DO67">
            <v>0</v>
          </cell>
          <cell r="DP67" t="str">
            <v>-</v>
          </cell>
          <cell r="DQ67">
            <v>0</v>
          </cell>
          <cell r="DR67" t="str">
            <v>-</v>
          </cell>
          <cell r="DS67">
            <v>0</v>
          </cell>
          <cell r="DT67" t="str">
            <v>-</v>
          </cell>
          <cell r="DU67">
            <v>0</v>
          </cell>
          <cell r="DV67" t="str">
            <v>-</v>
          </cell>
          <cell r="DW67">
            <v>0</v>
          </cell>
          <cell r="DX67" t="str">
            <v>-</v>
          </cell>
          <cell r="DY67">
            <v>0</v>
          </cell>
          <cell r="DZ67" t="str">
            <v>-</v>
          </cell>
          <cell r="EA67">
            <v>0</v>
          </cell>
          <cell r="EB67" t="str">
            <v>-</v>
          </cell>
          <cell r="EC67">
            <v>0</v>
          </cell>
          <cell r="ED67" t="str">
            <v>-</v>
          </cell>
          <cell r="EE67">
            <v>0</v>
          </cell>
          <cell r="EF67" t="str">
            <v>-</v>
          </cell>
          <cell r="EG67">
            <v>1</v>
          </cell>
        </row>
        <row r="68">
          <cell r="C68">
            <v>700000173</v>
          </cell>
          <cell r="D68" t="str">
            <v>SECTOR NULO</v>
          </cell>
          <cell r="E68">
            <v>2026</v>
          </cell>
          <cell r="F68">
            <v>202601</v>
          </cell>
          <cell r="G68">
            <v>0</v>
          </cell>
          <cell r="H68" t="str">
            <v>-</v>
          </cell>
          <cell r="I68">
            <v>0</v>
          </cell>
          <cell r="J68" t="str">
            <v>-</v>
          </cell>
          <cell r="K68">
            <v>0</v>
          </cell>
          <cell r="L68" t="str">
            <v>-</v>
          </cell>
          <cell r="M68">
            <v>0</v>
          </cell>
          <cell r="N68" t="str">
            <v>-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0</v>
          </cell>
          <cell r="T68" t="str">
            <v>-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  <cell r="AH68" t="str">
            <v>-</v>
          </cell>
          <cell r="AI68" t="str">
            <v>-</v>
          </cell>
          <cell r="AJ68" t="str">
            <v>-</v>
          </cell>
          <cell r="AK68">
            <v>0</v>
          </cell>
          <cell r="AL68" t="str">
            <v>-</v>
          </cell>
          <cell r="AM68">
            <v>0</v>
          </cell>
          <cell r="AN68" t="str">
            <v>-</v>
          </cell>
          <cell r="AO68">
            <v>0</v>
          </cell>
          <cell r="AP68" t="str">
            <v>-</v>
          </cell>
          <cell r="AQ68">
            <v>0</v>
          </cell>
          <cell r="AR68" t="str">
            <v>-</v>
          </cell>
          <cell r="AS68">
            <v>0</v>
          </cell>
          <cell r="AT68" t="str">
            <v>-</v>
          </cell>
          <cell r="AU68">
            <v>0</v>
          </cell>
          <cell r="AV68" t="str">
            <v>-</v>
          </cell>
          <cell r="AW68">
            <v>0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0</v>
          </cell>
          <cell r="BB68" t="str">
            <v>-</v>
          </cell>
          <cell r="BC68">
            <v>0</v>
          </cell>
          <cell r="BD68" t="str">
            <v>-</v>
          </cell>
          <cell r="BE68" t="str">
            <v>-</v>
          </cell>
          <cell r="BF68" t="str">
            <v>-</v>
          </cell>
          <cell r="BG68">
            <v>0</v>
          </cell>
          <cell r="BH68" t="str">
            <v>-</v>
          </cell>
          <cell r="BI68">
            <v>0</v>
          </cell>
          <cell r="BJ68" t="str">
            <v>-</v>
          </cell>
          <cell r="BK68">
            <v>0</v>
          </cell>
          <cell r="BL68" t="str">
            <v>-</v>
          </cell>
          <cell r="BM68">
            <v>0</v>
          </cell>
          <cell r="BN68" t="str">
            <v>-</v>
          </cell>
          <cell r="BO68">
            <v>0</v>
          </cell>
          <cell r="BP68" t="str">
            <v>-</v>
          </cell>
          <cell r="BQ68">
            <v>0</v>
          </cell>
          <cell r="BR68" t="str">
            <v>-</v>
          </cell>
          <cell r="BS68">
            <v>0</v>
          </cell>
          <cell r="BT68" t="str">
            <v>-</v>
          </cell>
          <cell r="BU68">
            <v>0</v>
          </cell>
          <cell r="BV68" t="str">
            <v>-</v>
          </cell>
          <cell r="BW68">
            <v>0</v>
          </cell>
          <cell r="BX68" t="str">
            <v>-</v>
          </cell>
          <cell r="BY68">
            <v>0</v>
          </cell>
          <cell r="BZ68" t="str">
            <v>-</v>
          </cell>
          <cell r="CA68">
            <v>0</v>
          </cell>
          <cell r="CB68" t="str">
            <v>-</v>
          </cell>
          <cell r="CC68">
            <v>0</v>
          </cell>
          <cell r="CD68" t="str">
            <v>-</v>
          </cell>
          <cell r="CE68">
            <v>0</v>
          </cell>
          <cell r="CF68" t="str">
            <v>-</v>
          </cell>
          <cell r="CG68">
            <v>0</v>
          </cell>
          <cell r="CH68" t="str">
            <v>-</v>
          </cell>
          <cell r="CI68">
            <v>0</v>
          </cell>
          <cell r="CJ68" t="str">
            <v>-</v>
          </cell>
          <cell r="CK68">
            <v>0</v>
          </cell>
          <cell r="CL68" t="str">
            <v>-</v>
          </cell>
          <cell r="CM68">
            <v>0</v>
          </cell>
          <cell r="CN68" t="str">
            <v>-</v>
          </cell>
          <cell r="CO68">
            <v>0</v>
          </cell>
          <cell r="CP68" t="str">
            <v>-</v>
          </cell>
          <cell r="CQ68">
            <v>0</v>
          </cell>
          <cell r="CR68" t="str">
            <v>-</v>
          </cell>
          <cell r="CS68">
            <v>0</v>
          </cell>
          <cell r="CT68" t="str">
            <v>-</v>
          </cell>
          <cell r="CU68">
            <v>0</v>
          </cell>
          <cell r="CV68" t="str">
            <v>-</v>
          </cell>
          <cell r="CW68">
            <v>0</v>
          </cell>
          <cell r="CX68" t="str">
            <v>-</v>
          </cell>
          <cell r="CY68">
            <v>0</v>
          </cell>
          <cell r="CZ68" t="str">
            <v>-</v>
          </cell>
          <cell r="DA68">
            <v>0</v>
          </cell>
          <cell r="DB68" t="str">
            <v>-</v>
          </cell>
          <cell r="DC68">
            <v>0</v>
          </cell>
          <cell r="DD68" t="str">
            <v>-</v>
          </cell>
          <cell r="DE68">
            <v>0</v>
          </cell>
          <cell r="DF68" t="str">
            <v>-</v>
          </cell>
          <cell r="DG68">
            <v>0</v>
          </cell>
          <cell r="DH68" t="str">
            <v>-</v>
          </cell>
          <cell r="DI68">
            <v>0</v>
          </cell>
          <cell r="DJ68" t="str">
            <v>-</v>
          </cell>
          <cell r="DK68">
            <v>0</v>
          </cell>
          <cell r="DL68" t="str">
            <v>-</v>
          </cell>
          <cell r="DM68">
            <v>0</v>
          </cell>
          <cell r="DN68" t="str">
            <v>-</v>
          </cell>
          <cell r="DO68">
            <v>0</v>
          </cell>
          <cell r="DP68" t="str">
            <v>-</v>
          </cell>
          <cell r="DQ68">
            <v>0</v>
          </cell>
          <cell r="DR68" t="str">
            <v>-</v>
          </cell>
          <cell r="DS68">
            <v>0</v>
          </cell>
          <cell r="DT68" t="str">
            <v>-</v>
          </cell>
          <cell r="DU68">
            <v>0</v>
          </cell>
          <cell r="DV68" t="str">
            <v>-</v>
          </cell>
          <cell r="DW68">
            <v>0</v>
          </cell>
          <cell r="DX68" t="str">
            <v>-</v>
          </cell>
          <cell r="DY68">
            <v>0</v>
          </cell>
          <cell r="DZ68" t="str">
            <v>-</v>
          </cell>
          <cell r="EA68">
            <v>0</v>
          </cell>
          <cell r="EB68" t="str">
            <v>-</v>
          </cell>
          <cell r="EC68">
            <v>0</v>
          </cell>
          <cell r="ED68" t="str">
            <v>-</v>
          </cell>
          <cell r="EE68">
            <v>0</v>
          </cell>
          <cell r="EF68" t="str">
            <v>-</v>
          </cell>
          <cell r="EG68">
            <v>0</v>
          </cell>
        </row>
        <row r="69">
          <cell r="C69">
            <v>700000176</v>
          </cell>
          <cell r="D69" t="str">
            <v>SECTOR CAUDAL CECILIA</v>
          </cell>
          <cell r="E69">
            <v>2026</v>
          </cell>
          <cell r="F69">
            <v>202601</v>
          </cell>
          <cell r="G69">
            <v>1376</v>
          </cell>
          <cell r="H69">
            <v>1475</v>
          </cell>
          <cell r="I69">
            <v>675</v>
          </cell>
          <cell r="J69" t="str">
            <v>-</v>
          </cell>
          <cell r="K69">
            <v>-44</v>
          </cell>
          <cell r="L69">
            <v>0</v>
          </cell>
          <cell r="M69">
            <v>773</v>
          </cell>
          <cell r="N69">
            <v>826</v>
          </cell>
          <cell r="O69">
            <v>0</v>
          </cell>
          <cell r="P69" t="str">
            <v>-</v>
          </cell>
          <cell r="Q69">
            <v>0</v>
          </cell>
          <cell r="R69" t="str">
            <v>-</v>
          </cell>
          <cell r="S69">
            <v>5</v>
          </cell>
          <cell r="T69" t="str">
            <v>-</v>
          </cell>
          <cell r="U69">
            <v>769</v>
          </cell>
          <cell r="V69" t="str">
            <v>-</v>
          </cell>
          <cell r="W69">
            <v>4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659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303</v>
          </cell>
          <cell r="AH69" t="str">
            <v>-</v>
          </cell>
          <cell r="AI69" t="str">
            <v>-</v>
          </cell>
          <cell r="AJ69" t="str">
            <v>-</v>
          </cell>
          <cell r="AK69">
            <v>114</v>
          </cell>
          <cell r="AL69" t="str">
            <v>-</v>
          </cell>
          <cell r="AM69">
            <v>56.177325581395351</v>
          </cell>
          <cell r="AN69">
            <v>58.1</v>
          </cell>
          <cell r="AO69">
            <v>189</v>
          </cell>
          <cell r="AP69" t="str">
            <v>-</v>
          </cell>
          <cell r="AQ69">
            <v>275</v>
          </cell>
          <cell r="AR69" t="str">
            <v>-</v>
          </cell>
          <cell r="AS69">
            <v>0</v>
          </cell>
          <cell r="AT69" t="str">
            <v>-</v>
          </cell>
          <cell r="AU69">
            <v>161</v>
          </cell>
          <cell r="AV69" t="str">
            <v>-</v>
          </cell>
          <cell r="AW69">
            <v>34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682</v>
          </cell>
          <cell r="BB69">
            <v>709</v>
          </cell>
          <cell r="BC69">
            <v>49.563953488372093</v>
          </cell>
          <cell r="BD69">
            <v>49.9</v>
          </cell>
          <cell r="BE69" t="str">
            <v>-</v>
          </cell>
          <cell r="BF69" t="str">
            <v>-</v>
          </cell>
          <cell r="BG69">
            <v>661811.72</v>
          </cell>
          <cell r="BH69">
            <v>660869</v>
          </cell>
          <cell r="BI69">
            <v>511580462.97000003</v>
          </cell>
          <cell r="BJ69">
            <v>545878070</v>
          </cell>
          <cell r="BK69">
            <v>509754867</v>
          </cell>
          <cell r="BL69" t="str">
            <v>-</v>
          </cell>
          <cell r="BM69">
            <v>1825595.97</v>
          </cell>
          <cell r="BN69" t="str">
            <v>-</v>
          </cell>
          <cell r="BO69">
            <v>425511734.97000003</v>
          </cell>
          <cell r="BP69" t="str">
            <v>-</v>
          </cell>
          <cell r="BQ69">
            <v>1825595.97</v>
          </cell>
          <cell r="BR69" t="str">
            <v>-</v>
          </cell>
          <cell r="BS69">
            <v>751</v>
          </cell>
          <cell r="BT69" t="str">
            <v>-</v>
          </cell>
          <cell r="BU69">
            <v>423686139</v>
          </cell>
          <cell r="BV69" t="str">
            <v>-</v>
          </cell>
          <cell r="BW69">
            <v>450</v>
          </cell>
          <cell r="BX69" t="str">
            <v>-</v>
          </cell>
          <cell r="BY69">
            <v>368</v>
          </cell>
          <cell r="BZ69" t="str">
            <v>-</v>
          </cell>
          <cell r="CA69">
            <v>75497868</v>
          </cell>
          <cell r="CB69" t="str">
            <v>-</v>
          </cell>
          <cell r="CC69">
            <v>505</v>
          </cell>
          <cell r="CD69" t="str">
            <v>-</v>
          </cell>
          <cell r="CE69">
            <v>458</v>
          </cell>
          <cell r="CF69" t="str">
            <v>-</v>
          </cell>
          <cell r="CG69">
            <v>0</v>
          </cell>
          <cell r="CH69" t="str">
            <v>-</v>
          </cell>
          <cell r="CI69">
            <v>207</v>
          </cell>
          <cell r="CJ69" t="str">
            <v>-</v>
          </cell>
          <cell r="CK69">
            <v>37</v>
          </cell>
          <cell r="CL69" t="str">
            <v>-</v>
          </cell>
          <cell r="CM69">
            <v>10570860</v>
          </cell>
          <cell r="CN69" t="str">
            <v>-</v>
          </cell>
          <cell r="CO69">
            <v>86068728</v>
          </cell>
          <cell r="CP69" t="str">
            <v>-</v>
          </cell>
          <cell r="CQ69">
            <v>0</v>
          </cell>
          <cell r="CR69" t="str">
            <v>-</v>
          </cell>
          <cell r="CS69">
            <v>-16</v>
          </cell>
          <cell r="CT69" t="str">
            <v>-</v>
          </cell>
          <cell r="CU69">
            <v>262</v>
          </cell>
          <cell r="CV69">
            <v>277</v>
          </cell>
          <cell r="CW69">
            <v>221</v>
          </cell>
          <cell r="CX69">
            <v>201</v>
          </cell>
          <cell r="CY69">
            <v>120</v>
          </cell>
          <cell r="CZ69">
            <v>99</v>
          </cell>
          <cell r="DA69">
            <v>99</v>
          </cell>
          <cell r="DB69">
            <v>93</v>
          </cell>
          <cell r="DC69">
            <v>53</v>
          </cell>
          <cell r="DD69">
            <v>56</v>
          </cell>
          <cell r="DE69">
            <v>47</v>
          </cell>
          <cell r="DF69">
            <v>48</v>
          </cell>
          <cell r="DG69">
            <v>199</v>
          </cell>
          <cell r="DH69">
            <v>197</v>
          </cell>
          <cell r="DI69">
            <v>22</v>
          </cell>
          <cell r="DJ69" t="str">
            <v>-</v>
          </cell>
          <cell r="DK69">
            <v>259</v>
          </cell>
          <cell r="DL69" t="str">
            <v>-</v>
          </cell>
          <cell r="DM69">
            <v>442</v>
          </cell>
          <cell r="DN69" t="str">
            <v>-</v>
          </cell>
          <cell r="DO69">
            <v>435</v>
          </cell>
          <cell r="DP69" t="str">
            <v>-</v>
          </cell>
          <cell r="DQ69">
            <v>0</v>
          </cell>
          <cell r="DR69" t="str">
            <v>-</v>
          </cell>
          <cell r="DS69">
            <v>203</v>
          </cell>
          <cell r="DT69" t="str">
            <v>-</v>
          </cell>
          <cell r="DU69">
            <v>37</v>
          </cell>
          <cell r="DV69" t="str">
            <v>-</v>
          </cell>
          <cell r="DW69">
            <v>0</v>
          </cell>
          <cell r="DX69" t="str">
            <v>-</v>
          </cell>
          <cell r="DY69">
            <v>31</v>
          </cell>
          <cell r="DZ69">
            <v>50</v>
          </cell>
          <cell r="EA69">
            <v>26</v>
          </cell>
          <cell r="EB69" t="str">
            <v>-</v>
          </cell>
          <cell r="EC69">
            <v>52</v>
          </cell>
          <cell r="ED69" t="str">
            <v>-</v>
          </cell>
          <cell r="EE69">
            <v>9</v>
          </cell>
          <cell r="EF69" t="str">
            <v>-</v>
          </cell>
          <cell r="EG69">
            <v>60</v>
          </cell>
        </row>
        <row r="70">
          <cell r="C70">
            <v>700000178</v>
          </cell>
          <cell r="D70" t="str">
            <v>SECTOR DESTELLO KARINA</v>
          </cell>
          <cell r="E70">
            <v>2026</v>
          </cell>
          <cell r="F70">
            <v>202601</v>
          </cell>
          <cell r="G70">
            <v>1588</v>
          </cell>
          <cell r="H70">
            <v>1615</v>
          </cell>
          <cell r="I70">
            <v>610</v>
          </cell>
          <cell r="J70" t="str">
            <v>-</v>
          </cell>
          <cell r="K70">
            <v>18</v>
          </cell>
          <cell r="L70">
            <v>0</v>
          </cell>
          <cell r="M70">
            <v>921</v>
          </cell>
          <cell r="N70">
            <v>925</v>
          </cell>
          <cell r="O70">
            <v>0</v>
          </cell>
          <cell r="P70" t="str">
            <v>-</v>
          </cell>
          <cell r="Q70">
            <v>1</v>
          </cell>
          <cell r="R70" t="str">
            <v>-</v>
          </cell>
          <cell r="S70">
            <v>3</v>
          </cell>
          <cell r="T70" t="str">
            <v>-</v>
          </cell>
          <cell r="U70">
            <v>919</v>
          </cell>
          <cell r="V70" t="str">
            <v>-</v>
          </cell>
          <cell r="W70">
            <v>1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713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475</v>
          </cell>
          <cell r="AH70" t="str">
            <v>-</v>
          </cell>
          <cell r="AI70" t="str">
            <v>-</v>
          </cell>
          <cell r="AJ70" t="str">
            <v>-</v>
          </cell>
          <cell r="AK70">
            <v>208</v>
          </cell>
          <cell r="AL70" t="str">
            <v>-</v>
          </cell>
          <cell r="AM70">
            <v>57.997481108312343</v>
          </cell>
          <cell r="AN70">
            <v>59</v>
          </cell>
          <cell r="AO70">
            <v>267</v>
          </cell>
          <cell r="AP70" t="str">
            <v>-</v>
          </cell>
          <cell r="AQ70">
            <v>297</v>
          </cell>
          <cell r="AR70" t="str">
            <v>-</v>
          </cell>
          <cell r="AS70">
            <v>0</v>
          </cell>
          <cell r="AT70" t="str">
            <v>-</v>
          </cell>
          <cell r="AU70">
            <v>126</v>
          </cell>
          <cell r="AV70" t="str">
            <v>-</v>
          </cell>
          <cell r="AW70">
            <v>23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756</v>
          </cell>
          <cell r="BB70">
            <v>785</v>
          </cell>
          <cell r="BC70">
            <v>47.607052896725435</v>
          </cell>
          <cell r="BD70">
            <v>50.1</v>
          </cell>
          <cell r="BE70" t="str">
            <v>-</v>
          </cell>
          <cell r="BF70" t="str">
            <v>-</v>
          </cell>
          <cell r="BG70">
            <v>532526.53</v>
          </cell>
          <cell r="BH70">
            <v>502702</v>
          </cell>
          <cell r="BI70">
            <v>490456936.80000001</v>
          </cell>
          <cell r="BJ70">
            <v>464999589</v>
          </cell>
          <cell r="BK70">
            <v>482506851</v>
          </cell>
          <cell r="BL70" t="str">
            <v>-</v>
          </cell>
          <cell r="BM70">
            <v>7950085.7999999998</v>
          </cell>
          <cell r="BN70" t="str">
            <v>-</v>
          </cell>
          <cell r="BO70">
            <v>408049489.80000001</v>
          </cell>
          <cell r="BP70" t="str">
            <v>-</v>
          </cell>
          <cell r="BQ70">
            <v>7950085.7999999998</v>
          </cell>
          <cell r="BR70" t="str">
            <v>-</v>
          </cell>
          <cell r="BS70">
            <v>856</v>
          </cell>
          <cell r="BT70" t="str">
            <v>-</v>
          </cell>
          <cell r="BU70">
            <v>400099404</v>
          </cell>
          <cell r="BV70" t="str">
            <v>-</v>
          </cell>
          <cell r="BW70">
            <v>465</v>
          </cell>
          <cell r="BX70" t="str">
            <v>-</v>
          </cell>
          <cell r="BY70">
            <v>655</v>
          </cell>
          <cell r="BZ70" t="str">
            <v>-</v>
          </cell>
          <cell r="CA70">
            <v>73246197</v>
          </cell>
          <cell r="CB70" t="str">
            <v>-</v>
          </cell>
          <cell r="CC70">
            <v>566</v>
          </cell>
          <cell r="CD70" t="str">
            <v>-</v>
          </cell>
          <cell r="CE70">
            <v>460</v>
          </cell>
          <cell r="CF70" t="str">
            <v>-</v>
          </cell>
          <cell r="CG70">
            <v>0</v>
          </cell>
          <cell r="CH70" t="str">
            <v>-</v>
          </cell>
          <cell r="CI70">
            <v>155</v>
          </cell>
          <cell r="CJ70" t="str">
            <v>-</v>
          </cell>
          <cell r="CK70">
            <v>25</v>
          </cell>
          <cell r="CL70" t="str">
            <v>-</v>
          </cell>
          <cell r="CM70">
            <v>9161250</v>
          </cell>
          <cell r="CN70" t="str">
            <v>-</v>
          </cell>
          <cell r="CO70">
            <v>82407447</v>
          </cell>
          <cell r="CP70" t="str">
            <v>-</v>
          </cell>
          <cell r="CQ70">
            <v>0</v>
          </cell>
          <cell r="CR70" t="str">
            <v>-</v>
          </cell>
          <cell r="CS70">
            <v>-21</v>
          </cell>
          <cell r="CT70" t="str">
            <v>-</v>
          </cell>
          <cell r="CU70">
            <v>291</v>
          </cell>
          <cell r="CV70">
            <v>265</v>
          </cell>
          <cell r="CW70">
            <v>250</v>
          </cell>
          <cell r="CX70">
            <v>239</v>
          </cell>
          <cell r="CY70">
            <v>126</v>
          </cell>
          <cell r="CZ70">
            <v>132</v>
          </cell>
          <cell r="DA70">
            <v>98</v>
          </cell>
          <cell r="DB70">
            <v>113</v>
          </cell>
          <cell r="DC70">
            <v>76</v>
          </cell>
          <cell r="DD70">
            <v>84</v>
          </cell>
          <cell r="DE70">
            <v>99</v>
          </cell>
          <cell r="DF70">
            <v>100</v>
          </cell>
          <cell r="DG70">
            <v>273</v>
          </cell>
          <cell r="DH70">
            <v>297</v>
          </cell>
          <cell r="DI70">
            <v>74</v>
          </cell>
          <cell r="DJ70" t="str">
            <v>-</v>
          </cell>
          <cell r="DK70">
            <v>468</v>
          </cell>
          <cell r="DL70" t="str">
            <v>-</v>
          </cell>
          <cell r="DM70">
            <v>510</v>
          </cell>
          <cell r="DN70" t="str">
            <v>-</v>
          </cell>
          <cell r="DO70">
            <v>435</v>
          </cell>
          <cell r="DP70" t="str">
            <v>-</v>
          </cell>
          <cell r="DQ70">
            <v>0</v>
          </cell>
          <cell r="DR70" t="str">
            <v>-</v>
          </cell>
          <cell r="DS70">
            <v>150</v>
          </cell>
          <cell r="DT70" t="str">
            <v>-</v>
          </cell>
          <cell r="DU70">
            <v>25</v>
          </cell>
          <cell r="DV70" t="str">
            <v>-</v>
          </cell>
          <cell r="DW70">
            <v>0</v>
          </cell>
          <cell r="DX70" t="str">
            <v>-</v>
          </cell>
          <cell r="DY70">
            <v>81</v>
          </cell>
          <cell r="DZ70">
            <v>78</v>
          </cell>
          <cell r="EA70">
            <v>18</v>
          </cell>
          <cell r="EB70" t="str">
            <v>-</v>
          </cell>
          <cell r="EC70">
            <v>18.367346938775512</v>
          </cell>
          <cell r="ED70" t="str">
            <v>-</v>
          </cell>
          <cell r="EE70">
            <v>7</v>
          </cell>
          <cell r="EF70" t="str">
            <v>-</v>
          </cell>
          <cell r="EG70">
            <v>84</v>
          </cell>
        </row>
        <row r="71">
          <cell r="C71">
            <v>700000180</v>
          </cell>
          <cell r="D71" t="str">
            <v>SECTOR TROPICAL MARIA INES</v>
          </cell>
          <cell r="E71">
            <v>2026</v>
          </cell>
          <cell r="F71">
            <v>202601</v>
          </cell>
          <cell r="G71">
            <v>2052</v>
          </cell>
          <cell r="H71">
            <v>2268</v>
          </cell>
          <cell r="I71">
            <v>718</v>
          </cell>
          <cell r="J71" t="str">
            <v>-</v>
          </cell>
          <cell r="K71">
            <v>-105</v>
          </cell>
          <cell r="L71">
            <v>0</v>
          </cell>
          <cell r="M71">
            <v>781</v>
          </cell>
          <cell r="N71">
            <v>1262</v>
          </cell>
          <cell r="O71">
            <v>0</v>
          </cell>
          <cell r="P71" t="str">
            <v>-</v>
          </cell>
          <cell r="Q71">
            <v>0</v>
          </cell>
          <cell r="R71" t="str">
            <v>-</v>
          </cell>
          <cell r="S71">
            <v>3</v>
          </cell>
          <cell r="T71" t="str">
            <v>-</v>
          </cell>
          <cell r="U71">
            <v>781</v>
          </cell>
          <cell r="V71" t="str">
            <v>-</v>
          </cell>
          <cell r="W71">
            <v>0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626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389</v>
          </cell>
          <cell r="AH71" t="str">
            <v>-</v>
          </cell>
          <cell r="AI71" t="str">
            <v>-</v>
          </cell>
          <cell r="AJ71" t="str">
            <v>-</v>
          </cell>
          <cell r="AK71">
            <v>153</v>
          </cell>
          <cell r="AL71" t="str">
            <v>-</v>
          </cell>
          <cell r="AM71">
            <v>38.060428849902536</v>
          </cell>
          <cell r="AN71">
            <v>58.5</v>
          </cell>
          <cell r="AO71">
            <v>236</v>
          </cell>
          <cell r="AP71" t="str">
            <v>-</v>
          </cell>
          <cell r="AQ71">
            <v>271</v>
          </cell>
          <cell r="AR71" t="str">
            <v>-</v>
          </cell>
          <cell r="AS71">
            <v>0</v>
          </cell>
          <cell r="AT71" t="str">
            <v>-</v>
          </cell>
          <cell r="AU71">
            <v>103</v>
          </cell>
          <cell r="AV71" t="str">
            <v>-</v>
          </cell>
          <cell r="AW71">
            <v>16</v>
          </cell>
          <cell r="AX71" t="str">
            <v>-</v>
          </cell>
          <cell r="AY71" t="str">
            <v>-</v>
          </cell>
          <cell r="AZ71" t="str">
            <v>-</v>
          </cell>
          <cell r="BA71">
            <v>656</v>
          </cell>
          <cell r="BB71">
            <v>1074</v>
          </cell>
          <cell r="BC71">
            <v>31.968810916179336</v>
          </cell>
          <cell r="BD71">
            <v>49.8</v>
          </cell>
          <cell r="BE71" t="str">
            <v>-</v>
          </cell>
          <cell r="BF71" t="str">
            <v>-</v>
          </cell>
          <cell r="BG71">
            <v>444289.76</v>
          </cell>
          <cell r="BH71">
            <v>395672</v>
          </cell>
          <cell r="BI71">
            <v>346990304</v>
          </cell>
          <cell r="BJ71">
            <v>499337851</v>
          </cell>
          <cell r="BK71">
            <v>346609231</v>
          </cell>
          <cell r="BL71" t="str">
            <v>-</v>
          </cell>
          <cell r="BM71">
            <v>381073</v>
          </cell>
          <cell r="BN71" t="str">
            <v>-</v>
          </cell>
          <cell r="BO71">
            <v>256978005</v>
          </cell>
          <cell r="BP71" t="str">
            <v>-</v>
          </cell>
          <cell r="BQ71">
            <v>381073</v>
          </cell>
          <cell r="BR71" t="str">
            <v>-</v>
          </cell>
          <cell r="BS71">
            <v>695</v>
          </cell>
          <cell r="BT71" t="str">
            <v>-</v>
          </cell>
          <cell r="BU71">
            <v>256596932</v>
          </cell>
          <cell r="BV71" t="str">
            <v>-</v>
          </cell>
          <cell r="BW71">
            <v>543</v>
          </cell>
          <cell r="BX71" t="str">
            <v>-</v>
          </cell>
          <cell r="BY71">
            <v>814</v>
          </cell>
          <cell r="BZ71" t="str">
            <v>-</v>
          </cell>
          <cell r="CA71">
            <v>80511159</v>
          </cell>
          <cell r="CB71" t="str">
            <v>-</v>
          </cell>
          <cell r="CC71">
            <v>883</v>
          </cell>
          <cell r="CD71" t="str">
            <v>-</v>
          </cell>
          <cell r="CE71">
            <v>593</v>
          </cell>
          <cell r="CF71" t="str">
            <v>-</v>
          </cell>
          <cell r="CG71">
            <v>0</v>
          </cell>
          <cell r="CH71" t="str">
            <v>-</v>
          </cell>
          <cell r="CI71">
            <v>148</v>
          </cell>
          <cell r="CJ71" t="str">
            <v>-</v>
          </cell>
          <cell r="CK71">
            <v>18</v>
          </cell>
          <cell r="CL71" t="str">
            <v>-</v>
          </cell>
          <cell r="CM71">
            <v>9501140</v>
          </cell>
          <cell r="CN71" t="str">
            <v>-</v>
          </cell>
          <cell r="CO71">
            <v>90012299</v>
          </cell>
          <cell r="CP71" t="str">
            <v>-</v>
          </cell>
          <cell r="CQ71">
            <v>0</v>
          </cell>
          <cell r="CR71" t="str">
            <v>-</v>
          </cell>
          <cell r="CS71">
            <v>-69</v>
          </cell>
          <cell r="CT71" t="str">
            <v>-</v>
          </cell>
          <cell r="CU71">
            <v>547</v>
          </cell>
          <cell r="CV71">
            <v>358</v>
          </cell>
          <cell r="CW71">
            <v>472</v>
          </cell>
          <cell r="CX71">
            <v>324</v>
          </cell>
          <cell r="CY71">
            <v>252</v>
          </cell>
          <cell r="CZ71">
            <v>172</v>
          </cell>
          <cell r="DA71">
            <v>180</v>
          </cell>
          <cell r="DB71">
            <v>167</v>
          </cell>
          <cell r="DC71">
            <v>111</v>
          </cell>
          <cell r="DD71">
            <v>101</v>
          </cell>
          <cell r="DE71">
            <v>115</v>
          </cell>
          <cell r="DF71">
            <v>111</v>
          </cell>
          <cell r="DG71">
            <v>406</v>
          </cell>
          <cell r="DH71">
            <v>379</v>
          </cell>
          <cell r="DI71">
            <v>40</v>
          </cell>
          <cell r="DJ71" t="str">
            <v>-</v>
          </cell>
          <cell r="DK71">
            <v>586</v>
          </cell>
          <cell r="DL71" t="str">
            <v>-</v>
          </cell>
          <cell r="DM71">
            <v>745</v>
          </cell>
          <cell r="DN71" t="str">
            <v>-</v>
          </cell>
          <cell r="DO71">
            <v>553</v>
          </cell>
          <cell r="DP71" t="str">
            <v>-</v>
          </cell>
          <cell r="DQ71">
            <v>0</v>
          </cell>
          <cell r="DR71" t="str">
            <v>-</v>
          </cell>
          <cell r="DS71">
            <v>147</v>
          </cell>
          <cell r="DT71" t="str">
            <v>-</v>
          </cell>
          <cell r="DU71">
            <v>18</v>
          </cell>
          <cell r="DV71" t="str">
            <v>-</v>
          </cell>
          <cell r="DW71">
            <v>0</v>
          </cell>
          <cell r="DX71" t="str">
            <v>-</v>
          </cell>
          <cell r="DY71">
            <v>54</v>
          </cell>
          <cell r="DZ71">
            <v>89</v>
          </cell>
          <cell r="EA71">
            <v>43</v>
          </cell>
          <cell r="EB71" t="str">
            <v>-</v>
          </cell>
          <cell r="EC71">
            <v>43</v>
          </cell>
          <cell r="ED71" t="str">
            <v>-</v>
          </cell>
          <cell r="EE71">
            <v>14</v>
          </cell>
          <cell r="EF71" t="str">
            <v>-</v>
          </cell>
          <cell r="EG71">
            <v>71</v>
          </cell>
        </row>
        <row r="72">
          <cell r="C72">
            <v>700000182</v>
          </cell>
          <cell r="D72" t="str">
            <v>SECTOR MANIGUA PAOLA</v>
          </cell>
          <cell r="E72">
            <v>2026</v>
          </cell>
          <cell r="F72">
            <v>202601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 t="str">
            <v>-</v>
          </cell>
          <cell r="BB72" t="str">
            <v>-</v>
          </cell>
          <cell r="BC72" t="str">
            <v>-</v>
          </cell>
          <cell r="BD72" t="str">
            <v>-</v>
          </cell>
          <cell r="BE72" t="str">
            <v>-</v>
          </cell>
          <cell r="BF72" t="str">
            <v>-</v>
          </cell>
          <cell r="BG72" t="str">
            <v>-</v>
          </cell>
          <cell r="BH72" t="str">
            <v>-</v>
          </cell>
          <cell r="BI72" t="str">
            <v>-</v>
          </cell>
          <cell r="BJ72" t="str">
            <v>-</v>
          </cell>
          <cell r="BK72" t="str">
            <v>-</v>
          </cell>
          <cell r="BL72" t="str">
            <v>-</v>
          </cell>
          <cell r="BM72" t="str">
            <v>-</v>
          </cell>
          <cell r="BN72" t="str">
            <v>-</v>
          </cell>
          <cell r="BO72" t="str">
            <v>-</v>
          </cell>
          <cell r="BP72" t="str">
            <v>-</v>
          </cell>
          <cell r="BQ72" t="str">
            <v>-</v>
          </cell>
          <cell r="BR72" t="str">
            <v>-</v>
          </cell>
          <cell r="BS72" t="str">
            <v>-</v>
          </cell>
          <cell r="BT72" t="str">
            <v>-</v>
          </cell>
          <cell r="BU72" t="str">
            <v>-</v>
          </cell>
          <cell r="BV72" t="str">
            <v>-</v>
          </cell>
          <cell r="BW72" t="str">
            <v>-</v>
          </cell>
          <cell r="BX72" t="str">
            <v>-</v>
          </cell>
          <cell r="BY72" t="str">
            <v>-</v>
          </cell>
          <cell r="BZ72" t="str">
            <v>-</v>
          </cell>
          <cell r="CA72" t="str">
            <v>-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 t="str">
            <v>-</v>
          </cell>
          <cell r="CN72" t="str">
            <v>-</v>
          </cell>
          <cell r="CO72" t="str">
            <v>-</v>
          </cell>
          <cell r="CP72" t="str">
            <v>-</v>
          </cell>
          <cell r="CQ72" t="str">
            <v>-</v>
          </cell>
          <cell r="CR72" t="str">
            <v>-</v>
          </cell>
          <cell r="CS72" t="str">
            <v>-</v>
          </cell>
          <cell r="CT72" t="str">
            <v>-</v>
          </cell>
          <cell r="CU72" t="str">
            <v>-</v>
          </cell>
          <cell r="CV72" t="str">
            <v>-</v>
          </cell>
          <cell r="CW72" t="str">
            <v>-</v>
          </cell>
          <cell r="CX72" t="str">
            <v>-</v>
          </cell>
          <cell r="CY72" t="str">
            <v>-</v>
          </cell>
          <cell r="CZ72" t="str">
            <v>-</v>
          </cell>
          <cell r="DA72" t="str">
            <v>-</v>
          </cell>
          <cell r="DB72" t="str">
            <v>-</v>
          </cell>
          <cell r="DC72" t="str">
            <v>-</v>
          </cell>
          <cell r="DD72" t="str">
            <v>-</v>
          </cell>
          <cell r="DE72" t="str">
            <v>-</v>
          </cell>
          <cell r="DF72" t="str">
            <v>-</v>
          </cell>
          <cell r="DG72" t="str">
            <v>-</v>
          </cell>
          <cell r="DH72" t="str">
            <v>-</v>
          </cell>
          <cell r="DI72" t="str">
            <v>-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 t="str">
            <v>-</v>
          </cell>
          <cell r="DX72" t="str">
            <v>-</v>
          </cell>
          <cell r="DY72" t="str">
            <v>-</v>
          </cell>
          <cell r="DZ72" t="str">
            <v>-</v>
          </cell>
          <cell r="EA72" t="str">
            <v>-</v>
          </cell>
          <cell r="EB72" t="str">
            <v>-</v>
          </cell>
          <cell r="EC72" t="str">
            <v>-</v>
          </cell>
          <cell r="ED72" t="str">
            <v>-</v>
          </cell>
          <cell r="EE72" t="str">
            <v>-</v>
          </cell>
          <cell r="EF72" t="str">
            <v>-</v>
          </cell>
          <cell r="EG72" t="str">
            <v>-</v>
          </cell>
        </row>
        <row r="73">
          <cell r="C73">
            <v>700000183</v>
          </cell>
          <cell r="D73" t="str">
            <v>SECTOR PRIPRIOCA KELLY</v>
          </cell>
          <cell r="E73">
            <v>2026</v>
          </cell>
          <cell r="F73">
            <v>202601</v>
          </cell>
          <cell r="G73">
            <v>1072</v>
          </cell>
          <cell r="H73">
            <v>1196</v>
          </cell>
          <cell r="I73">
            <v>455</v>
          </cell>
          <cell r="J73" t="str">
            <v>-</v>
          </cell>
          <cell r="K73">
            <v>-53</v>
          </cell>
          <cell r="L73">
            <v>0</v>
          </cell>
          <cell r="M73">
            <v>423</v>
          </cell>
          <cell r="N73">
            <v>686</v>
          </cell>
          <cell r="O73">
            <v>0</v>
          </cell>
          <cell r="P73" t="str">
            <v>-</v>
          </cell>
          <cell r="Q73">
            <v>0</v>
          </cell>
          <cell r="R73" t="str">
            <v>-</v>
          </cell>
          <cell r="S73">
            <v>2</v>
          </cell>
          <cell r="T73" t="str">
            <v>-</v>
          </cell>
          <cell r="U73">
            <v>423</v>
          </cell>
          <cell r="V73" t="str">
            <v>-</v>
          </cell>
          <cell r="W73">
            <v>0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362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158</v>
          </cell>
          <cell r="AH73" t="str">
            <v>-</v>
          </cell>
          <cell r="AI73" t="str">
            <v>-</v>
          </cell>
          <cell r="AJ73" t="str">
            <v>-</v>
          </cell>
          <cell r="AK73">
            <v>61</v>
          </cell>
          <cell r="AL73" t="str">
            <v>-</v>
          </cell>
          <cell r="AM73">
            <v>39.458955223880601</v>
          </cell>
          <cell r="AN73">
            <v>61</v>
          </cell>
          <cell r="AO73">
            <v>97</v>
          </cell>
          <cell r="AP73" t="str">
            <v>-</v>
          </cell>
          <cell r="AQ73">
            <v>169</v>
          </cell>
          <cell r="AR73" t="str">
            <v>-</v>
          </cell>
          <cell r="AS73">
            <v>0</v>
          </cell>
          <cell r="AT73" t="str">
            <v>-</v>
          </cell>
          <cell r="AU73">
            <v>77</v>
          </cell>
          <cell r="AV73" t="str">
            <v>-</v>
          </cell>
          <cell r="AW73">
            <v>19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394</v>
          </cell>
          <cell r="BB73">
            <v>592</v>
          </cell>
          <cell r="BC73">
            <v>36.753731343283583</v>
          </cell>
          <cell r="BD73">
            <v>52.6</v>
          </cell>
          <cell r="BE73" t="str">
            <v>-</v>
          </cell>
          <cell r="BF73" t="str">
            <v>-</v>
          </cell>
          <cell r="BG73">
            <v>601936.47</v>
          </cell>
          <cell r="BH73">
            <v>522484</v>
          </cell>
          <cell r="BI73">
            <v>254619128</v>
          </cell>
          <cell r="BJ73">
            <v>358423772</v>
          </cell>
          <cell r="BK73">
            <v>254460353</v>
          </cell>
          <cell r="BL73" t="str">
            <v>-</v>
          </cell>
          <cell r="BM73">
            <v>158775</v>
          </cell>
          <cell r="BN73" t="str">
            <v>-</v>
          </cell>
          <cell r="BO73">
            <v>191779460</v>
          </cell>
          <cell r="BP73" t="str">
            <v>-</v>
          </cell>
          <cell r="BQ73">
            <v>158775</v>
          </cell>
          <cell r="BR73" t="str">
            <v>-</v>
          </cell>
          <cell r="BS73">
            <v>379</v>
          </cell>
          <cell r="BT73" t="str">
            <v>-</v>
          </cell>
          <cell r="BU73">
            <v>191620685</v>
          </cell>
          <cell r="BV73" t="str">
            <v>-</v>
          </cell>
          <cell r="BW73">
            <v>296</v>
          </cell>
          <cell r="BX73" t="str">
            <v>-</v>
          </cell>
          <cell r="BY73">
            <v>326</v>
          </cell>
          <cell r="BZ73" t="str">
            <v>-</v>
          </cell>
          <cell r="CA73">
            <v>56227363</v>
          </cell>
          <cell r="CB73" t="str">
            <v>-</v>
          </cell>
          <cell r="CC73">
            <v>415</v>
          </cell>
          <cell r="CD73" t="str">
            <v>-</v>
          </cell>
          <cell r="CE73">
            <v>338</v>
          </cell>
          <cell r="CF73" t="str">
            <v>-</v>
          </cell>
          <cell r="CG73">
            <v>0</v>
          </cell>
          <cell r="CH73" t="str">
            <v>-</v>
          </cell>
          <cell r="CI73">
            <v>108</v>
          </cell>
          <cell r="CJ73" t="str">
            <v>-</v>
          </cell>
          <cell r="CK73">
            <v>19</v>
          </cell>
          <cell r="CL73" t="str">
            <v>-</v>
          </cell>
          <cell r="CM73">
            <v>6612305</v>
          </cell>
          <cell r="CN73" t="str">
            <v>-</v>
          </cell>
          <cell r="CO73">
            <v>62839668</v>
          </cell>
          <cell r="CP73" t="str">
            <v>-</v>
          </cell>
          <cell r="CQ73">
            <v>0</v>
          </cell>
          <cell r="CR73" t="str">
            <v>-</v>
          </cell>
          <cell r="CS73">
            <v>-30</v>
          </cell>
          <cell r="CT73" t="str">
            <v>-</v>
          </cell>
          <cell r="CU73">
            <v>366</v>
          </cell>
          <cell r="CV73">
            <v>238</v>
          </cell>
          <cell r="CW73">
            <v>183</v>
          </cell>
          <cell r="CX73">
            <v>136</v>
          </cell>
          <cell r="CY73">
            <v>100</v>
          </cell>
          <cell r="CZ73">
            <v>77</v>
          </cell>
          <cell r="DA73">
            <v>69</v>
          </cell>
          <cell r="DB73">
            <v>50</v>
          </cell>
          <cell r="DC73">
            <v>23</v>
          </cell>
          <cell r="DD73">
            <v>11</v>
          </cell>
          <cell r="DE73">
            <v>42</v>
          </cell>
          <cell r="DF73">
            <v>38</v>
          </cell>
          <cell r="DG73">
            <v>134</v>
          </cell>
          <cell r="DH73">
            <v>99</v>
          </cell>
          <cell r="DI73">
            <v>10</v>
          </cell>
          <cell r="DJ73" t="str">
            <v>-</v>
          </cell>
          <cell r="DK73">
            <v>246</v>
          </cell>
          <cell r="DL73" t="str">
            <v>-</v>
          </cell>
          <cell r="DM73">
            <v>371</v>
          </cell>
          <cell r="DN73" t="str">
            <v>-</v>
          </cell>
          <cell r="DO73">
            <v>329</v>
          </cell>
          <cell r="DP73" t="str">
            <v>-</v>
          </cell>
          <cell r="DQ73">
            <v>0</v>
          </cell>
          <cell r="DR73" t="str">
            <v>-</v>
          </cell>
          <cell r="DS73">
            <v>107</v>
          </cell>
          <cell r="DT73" t="str">
            <v>-</v>
          </cell>
          <cell r="DU73">
            <v>19</v>
          </cell>
          <cell r="DV73" t="str">
            <v>-</v>
          </cell>
          <cell r="DW73">
            <v>0</v>
          </cell>
          <cell r="DX73" t="str">
            <v>-</v>
          </cell>
          <cell r="DY73">
            <v>12</v>
          </cell>
          <cell r="DZ73">
            <v>42</v>
          </cell>
          <cell r="EA73">
            <v>10</v>
          </cell>
          <cell r="EB73" t="str">
            <v>-</v>
          </cell>
          <cell r="EC73">
            <v>37.037037037037038</v>
          </cell>
          <cell r="ED73" t="str">
            <v>-</v>
          </cell>
          <cell r="EE73">
            <v>2</v>
          </cell>
          <cell r="EF73" t="str">
            <v>-</v>
          </cell>
          <cell r="EG73">
            <v>17</v>
          </cell>
        </row>
        <row r="74">
          <cell r="C74">
            <v>700000186</v>
          </cell>
          <cell r="D74" t="str">
            <v>SECTOR MIRRA PATRICIA</v>
          </cell>
          <cell r="E74">
            <v>2026</v>
          </cell>
          <cell r="F74">
            <v>202601</v>
          </cell>
          <cell r="G74">
            <v>1069</v>
          </cell>
          <cell r="H74">
            <v>1200</v>
          </cell>
          <cell r="I74">
            <v>539</v>
          </cell>
          <cell r="J74" t="str">
            <v>-</v>
          </cell>
          <cell r="K74">
            <v>-17</v>
          </cell>
          <cell r="L74">
            <v>0</v>
          </cell>
          <cell r="M74">
            <v>588</v>
          </cell>
          <cell r="N74">
            <v>670</v>
          </cell>
          <cell r="O74">
            <v>0</v>
          </cell>
          <cell r="P74" t="str">
            <v>-</v>
          </cell>
          <cell r="Q74">
            <v>0</v>
          </cell>
          <cell r="R74" t="str">
            <v>-</v>
          </cell>
          <cell r="S74">
            <v>5</v>
          </cell>
          <cell r="T74" t="str">
            <v>-</v>
          </cell>
          <cell r="U74">
            <v>586</v>
          </cell>
          <cell r="V74" t="str">
            <v>-</v>
          </cell>
          <cell r="W74">
            <v>2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517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211</v>
          </cell>
          <cell r="AH74" t="str">
            <v>-</v>
          </cell>
          <cell r="AI74" t="str">
            <v>-</v>
          </cell>
          <cell r="AJ74" t="str">
            <v>-</v>
          </cell>
          <cell r="AK74">
            <v>71</v>
          </cell>
          <cell r="AL74" t="str">
            <v>-</v>
          </cell>
          <cell r="AM74">
            <v>55.004677268475213</v>
          </cell>
          <cell r="AN74">
            <v>61.8</v>
          </cell>
          <cell r="AO74">
            <v>140</v>
          </cell>
          <cell r="AP74" t="str">
            <v>-</v>
          </cell>
          <cell r="AQ74">
            <v>213</v>
          </cell>
          <cell r="AR74" t="str">
            <v>-</v>
          </cell>
          <cell r="AS74">
            <v>0</v>
          </cell>
          <cell r="AT74" t="str">
            <v>-</v>
          </cell>
          <cell r="AU74">
            <v>131</v>
          </cell>
          <cell r="AV74" t="str">
            <v>-</v>
          </cell>
          <cell r="AW74">
            <v>33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533</v>
          </cell>
          <cell r="BB74">
            <v>588</v>
          </cell>
          <cell r="BC74">
            <v>49.859681945743681</v>
          </cell>
          <cell r="BD74">
            <v>54.2</v>
          </cell>
          <cell r="BE74" t="str">
            <v>-</v>
          </cell>
          <cell r="BF74" t="str">
            <v>-</v>
          </cell>
          <cell r="BG74">
            <v>645410.02</v>
          </cell>
          <cell r="BH74">
            <v>613218</v>
          </cell>
          <cell r="BI74">
            <v>379501094.5</v>
          </cell>
          <cell r="BJ74">
            <v>410856108</v>
          </cell>
          <cell r="BK74">
            <v>377619767</v>
          </cell>
          <cell r="BL74" t="str">
            <v>-</v>
          </cell>
          <cell r="BM74">
            <v>1881327.5</v>
          </cell>
          <cell r="BN74" t="str">
            <v>-</v>
          </cell>
          <cell r="BO74">
            <v>308544964.5</v>
          </cell>
          <cell r="BP74" t="str">
            <v>-</v>
          </cell>
          <cell r="BQ74">
            <v>1881327.5</v>
          </cell>
          <cell r="BR74" t="str">
            <v>-</v>
          </cell>
          <cell r="BS74">
            <v>558</v>
          </cell>
          <cell r="BT74" t="str">
            <v>-</v>
          </cell>
          <cell r="BU74">
            <v>306663637</v>
          </cell>
          <cell r="BV74" t="str">
            <v>-</v>
          </cell>
          <cell r="BW74">
            <v>346</v>
          </cell>
          <cell r="BX74" t="str">
            <v>-</v>
          </cell>
          <cell r="BY74">
            <v>255</v>
          </cell>
          <cell r="BZ74" t="str">
            <v>-</v>
          </cell>
          <cell r="CA74">
            <v>66337969</v>
          </cell>
          <cell r="CB74" t="str">
            <v>-</v>
          </cell>
          <cell r="CC74">
            <v>378</v>
          </cell>
          <cell r="CD74" t="str">
            <v>-</v>
          </cell>
          <cell r="CE74">
            <v>375</v>
          </cell>
          <cell r="CF74" t="str">
            <v>-</v>
          </cell>
          <cell r="CG74">
            <v>0</v>
          </cell>
          <cell r="CH74" t="str">
            <v>-</v>
          </cell>
          <cell r="CI74">
            <v>158</v>
          </cell>
          <cell r="CJ74" t="str">
            <v>-</v>
          </cell>
          <cell r="CK74">
            <v>35</v>
          </cell>
          <cell r="CL74" t="str">
            <v>-</v>
          </cell>
          <cell r="CM74">
            <v>4618161</v>
          </cell>
          <cell r="CN74" t="str">
            <v>-</v>
          </cell>
          <cell r="CO74">
            <v>70956130</v>
          </cell>
          <cell r="CP74" t="str">
            <v>-</v>
          </cell>
          <cell r="CQ74">
            <v>0</v>
          </cell>
          <cell r="CR74" t="str">
            <v>-</v>
          </cell>
          <cell r="CS74">
            <v>-10</v>
          </cell>
          <cell r="CT74" t="str">
            <v>-</v>
          </cell>
          <cell r="CU74">
            <v>191</v>
          </cell>
          <cell r="CV74">
            <v>192</v>
          </cell>
          <cell r="CW74">
            <v>197</v>
          </cell>
          <cell r="CX74">
            <v>160</v>
          </cell>
          <cell r="CY74">
            <v>93</v>
          </cell>
          <cell r="CZ74">
            <v>73</v>
          </cell>
          <cell r="DA74">
            <v>57</v>
          </cell>
          <cell r="DB74">
            <v>43</v>
          </cell>
          <cell r="DC74">
            <v>42</v>
          </cell>
          <cell r="DD74">
            <v>35</v>
          </cell>
          <cell r="DE74">
            <v>33</v>
          </cell>
          <cell r="DF74">
            <v>37</v>
          </cell>
          <cell r="DG74">
            <v>132</v>
          </cell>
          <cell r="DH74">
            <v>115</v>
          </cell>
          <cell r="DI74">
            <v>16</v>
          </cell>
          <cell r="DJ74" t="str">
            <v>-</v>
          </cell>
          <cell r="DK74">
            <v>198</v>
          </cell>
          <cell r="DL74" t="str">
            <v>-</v>
          </cell>
          <cell r="DM74">
            <v>332</v>
          </cell>
          <cell r="DN74" t="str">
            <v>-</v>
          </cell>
          <cell r="DO74">
            <v>349</v>
          </cell>
          <cell r="DP74" t="str">
            <v>-</v>
          </cell>
          <cell r="DQ74">
            <v>0</v>
          </cell>
          <cell r="DR74" t="str">
            <v>-</v>
          </cell>
          <cell r="DS74">
            <v>155</v>
          </cell>
          <cell r="DT74" t="str">
            <v>-</v>
          </cell>
          <cell r="DU74">
            <v>35</v>
          </cell>
          <cell r="DV74" t="str">
            <v>-</v>
          </cell>
          <cell r="DW74">
            <v>0</v>
          </cell>
          <cell r="DX74" t="str">
            <v>-</v>
          </cell>
          <cell r="DY74">
            <v>23</v>
          </cell>
          <cell r="DZ74">
            <v>32</v>
          </cell>
          <cell r="EA74">
            <v>17</v>
          </cell>
          <cell r="EB74" t="str">
            <v>-</v>
          </cell>
          <cell r="EC74">
            <v>54.838709677419352</v>
          </cell>
          <cell r="ED74" t="str">
            <v>-</v>
          </cell>
          <cell r="EE74">
            <v>7</v>
          </cell>
          <cell r="EF74" t="str">
            <v>-</v>
          </cell>
          <cell r="EG74">
            <v>32</v>
          </cell>
        </row>
        <row r="75">
          <cell r="C75">
            <v>700000187</v>
          </cell>
          <cell r="D75" t="str">
            <v>SECTOR SANDALO MARIA VICTORIA</v>
          </cell>
          <cell r="E75">
            <v>2026</v>
          </cell>
          <cell r="F75">
            <v>202601</v>
          </cell>
          <cell r="G75">
            <v>0</v>
          </cell>
          <cell r="H75" t="str">
            <v>-</v>
          </cell>
          <cell r="I75">
            <v>0</v>
          </cell>
          <cell r="J75" t="str">
            <v>-</v>
          </cell>
          <cell r="K75">
            <v>0</v>
          </cell>
          <cell r="L75" t="str">
            <v>-</v>
          </cell>
          <cell r="M75">
            <v>0</v>
          </cell>
          <cell r="N75" t="str">
            <v>-</v>
          </cell>
          <cell r="O75">
            <v>0</v>
          </cell>
          <cell r="P75" t="str">
            <v>-</v>
          </cell>
          <cell r="Q75">
            <v>0</v>
          </cell>
          <cell r="R75" t="str">
            <v>-</v>
          </cell>
          <cell r="S75">
            <v>0</v>
          </cell>
          <cell r="T75" t="str">
            <v>-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  <cell r="AH75" t="str">
            <v>-</v>
          </cell>
          <cell r="AI75" t="str">
            <v>-</v>
          </cell>
          <cell r="AJ75" t="str">
            <v>-</v>
          </cell>
          <cell r="AK75">
            <v>0</v>
          </cell>
          <cell r="AL75" t="str">
            <v>-</v>
          </cell>
          <cell r="AM75">
            <v>0</v>
          </cell>
          <cell r="AN75" t="str">
            <v>-</v>
          </cell>
          <cell r="AO75">
            <v>0</v>
          </cell>
          <cell r="AP75" t="str">
            <v>-</v>
          </cell>
          <cell r="AQ75">
            <v>0</v>
          </cell>
          <cell r="AR75" t="str">
            <v>-</v>
          </cell>
          <cell r="AS75">
            <v>0</v>
          </cell>
          <cell r="AT75" t="str">
            <v>-</v>
          </cell>
          <cell r="AU75">
            <v>0</v>
          </cell>
          <cell r="AV75" t="str">
            <v>-</v>
          </cell>
          <cell r="AW75">
            <v>0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0</v>
          </cell>
          <cell r="BB75" t="str">
            <v>-</v>
          </cell>
          <cell r="BC75">
            <v>0</v>
          </cell>
          <cell r="BD75" t="str">
            <v>-</v>
          </cell>
          <cell r="BE75" t="str">
            <v>-</v>
          </cell>
          <cell r="BF75" t="str">
            <v>-</v>
          </cell>
          <cell r="BG75">
            <v>0</v>
          </cell>
          <cell r="BH75" t="str">
            <v>-</v>
          </cell>
          <cell r="BI75">
            <v>0</v>
          </cell>
          <cell r="BJ75" t="str">
            <v>-</v>
          </cell>
          <cell r="BK75">
            <v>0</v>
          </cell>
          <cell r="BL75" t="str">
            <v>-</v>
          </cell>
          <cell r="BM75">
            <v>0</v>
          </cell>
          <cell r="BN75" t="str">
            <v>-</v>
          </cell>
          <cell r="BO75">
            <v>0</v>
          </cell>
          <cell r="BP75" t="str">
            <v>-</v>
          </cell>
          <cell r="BQ75">
            <v>0</v>
          </cell>
          <cell r="BR75" t="str">
            <v>-</v>
          </cell>
          <cell r="BS75">
            <v>0</v>
          </cell>
          <cell r="BT75" t="str">
            <v>-</v>
          </cell>
          <cell r="BU75">
            <v>0</v>
          </cell>
          <cell r="BV75" t="str">
            <v>-</v>
          </cell>
          <cell r="BW75">
            <v>0</v>
          </cell>
          <cell r="BX75" t="str">
            <v>-</v>
          </cell>
          <cell r="BY75">
            <v>0</v>
          </cell>
          <cell r="BZ75" t="str">
            <v>-</v>
          </cell>
          <cell r="CA75">
            <v>0</v>
          </cell>
          <cell r="CB75" t="str">
            <v>-</v>
          </cell>
          <cell r="CC75">
            <v>0</v>
          </cell>
          <cell r="CD75" t="str">
            <v>-</v>
          </cell>
          <cell r="CE75">
            <v>0</v>
          </cell>
          <cell r="CF75" t="str">
            <v>-</v>
          </cell>
          <cell r="CG75">
            <v>0</v>
          </cell>
          <cell r="CH75" t="str">
            <v>-</v>
          </cell>
          <cell r="CI75">
            <v>0</v>
          </cell>
          <cell r="CJ75" t="str">
            <v>-</v>
          </cell>
          <cell r="CK75">
            <v>0</v>
          </cell>
          <cell r="CL75" t="str">
            <v>-</v>
          </cell>
          <cell r="CM75">
            <v>0</v>
          </cell>
          <cell r="CN75" t="str">
            <v>-</v>
          </cell>
          <cell r="CO75">
            <v>0</v>
          </cell>
          <cell r="CP75" t="str">
            <v>-</v>
          </cell>
          <cell r="CQ75">
            <v>0</v>
          </cell>
          <cell r="CR75" t="str">
            <v>-</v>
          </cell>
          <cell r="CS75">
            <v>0</v>
          </cell>
          <cell r="CT75" t="str">
            <v>-</v>
          </cell>
          <cell r="CU75">
            <v>0</v>
          </cell>
          <cell r="CV75" t="str">
            <v>-</v>
          </cell>
          <cell r="CW75">
            <v>0</v>
          </cell>
          <cell r="CX75" t="str">
            <v>-</v>
          </cell>
          <cell r="CY75">
            <v>0</v>
          </cell>
          <cell r="CZ75" t="str">
            <v>-</v>
          </cell>
          <cell r="DA75">
            <v>0</v>
          </cell>
          <cell r="DB75" t="str">
            <v>-</v>
          </cell>
          <cell r="DC75">
            <v>0</v>
          </cell>
          <cell r="DD75" t="str">
            <v>-</v>
          </cell>
          <cell r="DE75">
            <v>0</v>
          </cell>
          <cell r="DF75" t="str">
            <v>-</v>
          </cell>
          <cell r="DG75">
            <v>0</v>
          </cell>
          <cell r="DH75" t="str">
            <v>-</v>
          </cell>
          <cell r="DI75">
            <v>0</v>
          </cell>
          <cell r="DJ75" t="str">
            <v>-</v>
          </cell>
          <cell r="DK75">
            <v>0</v>
          </cell>
          <cell r="DL75" t="str">
            <v>-</v>
          </cell>
          <cell r="DM75">
            <v>0</v>
          </cell>
          <cell r="DN75" t="str">
            <v>-</v>
          </cell>
          <cell r="DO75">
            <v>0</v>
          </cell>
          <cell r="DP75" t="str">
            <v>-</v>
          </cell>
          <cell r="DQ75">
            <v>0</v>
          </cell>
          <cell r="DR75" t="str">
            <v>-</v>
          </cell>
          <cell r="DS75">
            <v>0</v>
          </cell>
          <cell r="DT75" t="str">
            <v>-</v>
          </cell>
          <cell r="DU75">
            <v>0</v>
          </cell>
          <cell r="DV75" t="str">
            <v>-</v>
          </cell>
          <cell r="DW75">
            <v>0</v>
          </cell>
          <cell r="DX75" t="str">
            <v>-</v>
          </cell>
          <cell r="DY75">
            <v>0</v>
          </cell>
          <cell r="DZ75" t="str">
            <v>-</v>
          </cell>
          <cell r="EA75">
            <v>0</v>
          </cell>
          <cell r="EB75" t="str">
            <v>-</v>
          </cell>
          <cell r="EC75">
            <v>0</v>
          </cell>
          <cell r="ED75" t="str">
            <v>-</v>
          </cell>
          <cell r="EE75">
            <v>0</v>
          </cell>
          <cell r="EF75" t="str">
            <v>-</v>
          </cell>
          <cell r="EG75">
            <v>0</v>
          </cell>
        </row>
        <row r="76">
          <cell r="C76">
            <v>700000188</v>
          </cell>
          <cell r="D76" t="str">
            <v>SECTOR PARAÍSO ROSARIO</v>
          </cell>
          <cell r="E76">
            <v>2026</v>
          </cell>
          <cell r="F76">
            <v>202601</v>
          </cell>
          <cell r="G76">
            <v>1666</v>
          </cell>
          <cell r="H76">
            <v>1799</v>
          </cell>
          <cell r="I76">
            <v>710</v>
          </cell>
          <cell r="J76" t="str">
            <v>-</v>
          </cell>
          <cell r="K76">
            <v>-103</v>
          </cell>
          <cell r="L76">
            <v>0</v>
          </cell>
          <cell r="M76">
            <v>508</v>
          </cell>
          <cell r="N76">
            <v>1058</v>
          </cell>
          <cell r="O76">
            <v>0</v>
          </cell>
          <cell r="P76" t="str">
            <v>-</v>
          </cell>
          <cell r="Q76">
            <v>3</v>
          </cell>
          <cell r="R76" t="str">
            <v>-</v>
          </cell>
          <cell r="S76">
            <v>5</v>
          </cell>
          <cell r="T76" t="str">
            <v>-</v>
          </cell>
          <cell r="U76">
            <v>505</v>
          </cell>
          <cell r="V76" t="str">
            <v>-</v>
          </cell>
          <cell r="W76">
            <v>0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451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168</v>
          </cell>
          <cell r="AH76" t="str">
            <v>-</v>
          </cell>
          <cell r="AI76" t="str">
            <v>-</v>
          </cell>
          <cell r="AJ76" t="str">
            <v>-</v>
          </cell>
          <cell r="AK76">
            <v>57</v>
          </cell>
          <cell r="AL76" t="str">
            <v>-</v>
          </cell>
          <cell r="AM76">
            <v>30.4921968787515</v>
          </cell>
          <cell r="AN76">
            <v>59.9</v>
          </cell>
          <cell r="AO76">
            <v>111</v>
          </cell>
          <cell r="AP76" t="str">
            <v>-</v>
          </cell>
          <cell r="AQ76">
            <v>186</v>
          </cell>
          <cell r="AR76" t="str">
            <v>-</v>
          </cell>
          <cell r="AS76">
            <v>0</v>
          </cell>
          <cell r="AT76" t="str">
            <v>-</v>
          </cell>
          <cell r="AU76">
            <v>129</v>
          </cell>
          <cell r="AV76" t="str">
            <v>-</v>
          </cell>
          <cell r="AW76">
            <v>25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486</v>
          </cell>
          <cell r="BB76">
            <v>939</v>
          </cell>
          <cell r="BC76">
            <v>29.171668667466989</v>
          </cell>
          <cell r="BD76">
            <v>53.1</v>
          </cell>
          <cell r="BE76" t="str">
            <v>-</v>
          </cell>
          <cell r="BF76" t="str">
            <v>-</v>
          </cell>
          <cell r="BG76">
            <v>488330.01</v>
          </cell>
          <cell r="BH76">
            <v>499300</v>
          </cell>
          <cell r="BI76">
            <v>248071643.99000001</v>
          </cell>
          <cell r="BJ76">
            <v>528258972</v>
          </cell>
          <cell r="BK76">
            <v>247439359</v>
          </cell>
          <cell r="BL76" t="str">
            <v>-</v>
          </cell>
          <cell r="BM76">
            <v>632284.99</v>
          </cell>
          <cell r="BN76" t="str">
            <v>-</v>
          </cell>
          <cell r="BO76">
            <v>184873328.99000001</v>
          </cell>
          <cell r="BP76" t="str">
            <v>-</v>
          </cell>
          <cell r="BQ76">
            <v>632284.99</v>
          </cell>
          <cell r="BR76" t="str">
            <v>-</v>
          </cell>
          <cell r="BS76">
            <v>457</v>
          </cell>
          <cell r="BT76" t="str">
            <v>-</v>
          </cell>
          <cell r="BU76">
            <v>184241044</v>
          </cell>
          <cell r="BV76" t="str">
            <v>-</v>
          </cell>
          <cell r="BW76">
            <v>325</v>
          </cell>
          <cell r="BX76" t="str">
            <v>-</v>
          </cell>
          <cell r="BY76">
            <v>518</v>
          </cell>
          <cell r="BZ76" t="str">
            <v>-</v>
          </cell>
          <cell r="CA76">
            <v>60715155</v>
          </cell>
          <cell r="CB76" t="str">
            <v>-</v>
          </cell>
          <cell r="CC76">
            <v>648</v>
          </cell>
          <cell r="CD76" t="str">
            <v>-</v>
          </cell>
          <cell r="CE76">
            <v>520</v>
          </cell>
          <cell r="CF76" t="str">
            <v>-</v>
          </cell>
          <cell r="CG76">
            <v>0</v>
          </cell>
          <cell r="CH76" t="str">
            <v>-</v>
          </cell>
          <cell r="CI76">
            <v>189</v>
          </cell>
          <cell r="CJ76" t="str">
            <v>-</v>
          </cell>
          <cell r="CK76">
            <v>28</v>
          </cell>
          <cell r="CL76" t="str">
            <v>-</v>
          </cell>
          <cell r="CM76">
            <v>2483160</v>
          </cell>
          <cell r="CN76" t="str">
            <v>-</v>
          </cell>
          <cell r="CO76">
            <v>63198315</v>
          </cell>
          <cell r="CP76" t="str">
            <v>-</v>
          </cell>
          <cell r="CQ76">
            <v>0</v>
          </cell>
          <cell r="CR76" t="str">
            <v>-</v>
          </cell>
          <cell r="CS76">
            <v>-69</v>
          </cell>
          <cell r="CT76" t="str">
            <v>-</v>
          </cell>
          <cell r="CU76">
            <v>654</v>
          </cell>
          <cell r="CV76">
            <v>327</v>
          </cell>
          <cell r="CW76">
            <v>341</v>
          </cell>
          <cell r="CX76">
            <v>252</v>
          </cell>
          <cell r="CY76">
            <v>163</v>
          </cell>
          <cell r="CZ76">
            <v>122</v>
          </cell>
          <cell r="DA76">
            <v>117</v>
          </cell>
          <cell r="DB76">
            <v>82</v>
          </cell>
          <cell r="DC76">
            <v>45</v>
          </cell>
          <cell r="DD76">
            <v>39</v>
          </cell>
          <cell r="DE76">
            <v>75</v>
          </cell>
          <cell r="DF76">
            <v>67</v>
          </cell>
          <cell r="DG76">
            <v>237</v>
          </cell>
          <cell r="DH76">
            <v>188</v>
          </cell>
          <cell r="DI76">
            <v>6</v>
          </cell>
          <cell r="DJ76" t="str">
            <v>-</v>
          </cell>
          <cell r="DK76">
            <v>385</v>
          </cell>
          <cell r="DL76" t="str">
            <v>-</v>
          </cell>
          <cell r="DM76">
            <v>571</v>
          </cell>
          <cell r="DN76" t="str">
            <v>-</v>
          </cell>
          <cell r="DO76">
            <v>497</v>
          </cell>
          <cell r="DP76" t="str">
            <v>-</v>
          </cell>
          <cell r="DQ76">
            <v>0</v>
          </cell>
          <cell r="DR76" t="str">
            <v>-</v>
          </cell>
          <cell r="DS76">
            <v>185</v>
          </cell>
          <cell r="DT76" t="str">
            <v>-</v>
          </cell>
          <cell r="DU76">
            <v>28</v>
          </cell>
          <cell r="DV76" t="str">
            <v>-</v>
          </cell>
          <cell r="DW76">
            <v>0</v>
          </cell>
          <cell r="DX76" t="str">
            <v>-</v>
          </cell>
          <cell r="DY76">
            <v>8</v>
          </cell>
          <cell r="DZ76">
            <v>52</v>
          </cell>
          <cell r="EA76">
            <v>33</v>
          </cell>
          <cell r="EB76" t="str">
            <v>-</v>
          </cell>
          <cell r="EC76">
            <v>50.769230769230766</v>
          </cell>
          <cell r="ED76" t="str">
            <v>-</v>
          </cell>
          <cell r="EE76">
            <v>2</v>
          </cell>
          <cell r="EF76" t="str">
            <v>-</v>
          </cell>
          <cell r="EG76">
            <v>14</v>
          </cell>
        </row>
        <row r="77">
          <cell r="C77">
            <v>700000193</v>
          </cell>
          <cell r="D77" t="str">
            <v>SECTOR CEDRO MARILUZ</v>
          </cell>
          <cell r="E77">
            <v>2026</v>
          </cell>
          <cell r="F77">
            <v>202601</v>
          </cell>
          <cell r="G77">
            <v>1166</v>
          </cell>
          <cell r="H77">
            <v>1266</v>
          </cell>
          <cell r="I77">
            <v>525</v>
          </cell>
          <cell r="J77" t="str">
            <v>-</v>
          </cell>
          <cell r="K77">
            <v>-46</v>
          </cell>
          <cell r="L77">
            <v>0</v>
          </cell>
          <cell r="M77">
            <v>339</v>
          </cell>
          <cell r="N77">
            <v>732</v>
          </cell>
          <cell r="O77">
            <v>0</v>
          </cell>
          <cell r="P77" t="str">
            <v>-</v>
          </cell>
          <cell r="Q77">
            <v>0</v>
          </cell>
          <cell r="R77" t="str">
            <v>-</v>
          </cell>
          <cell r="S77">
            <v>0</v>
          </cell>
          <cell r="T77" t="str">
            <v>-</v>
          </cell>
          <cell r="U77">
            <v>339</v>
          </cell>
          <cell r="V77" t="str">
            <v>-</v>
          </cell>
          <cell r="W77">
            <v>0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280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133</v>
          </cell>
          <cell r="AH77" t="str">
            <v>-</v>
          </cell>
          <cell r="AI77" t="str">
            <v>-</v>
          </cell>
          <cell r="AJ77" t="str">
            <v>-</v>
          </cell>
          <cell r="AK77">
            <v>59</v>
          </cell>
          <cell r="AL77" t="str">
            <v>-</v>
          </cell>
          <cell r="AM77">
            <v>29.073756432246999</v>
          </cell>
          <cell r="AN77">
            <v>60.3</v>
          </cell>
          <cell r="AO77">
            <v>74</v>
          </cell>
          <cell r="AP77" t="str">
            <v>-</v>
          </cell>
          <cell r="AQ77">
            <v>103</v>
          </cell>
          <cell r="AR77" t="str">
            <v>-</v>
          </cell>
          <cell r="AS77">
            <v>0</v>
          </cell>
          <cell r="AT77" t="str">
            <v>-</v>
          </cell>
          <cell r="AU77">
            <v>76</v>
          </cell>
          <cell r="AV77" t="str">
            <v>-</v>
          </cell>
          <cell r="AW77">
            <v>27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289</v>
          </cell>
          <cell r="BB77">
            <v>626</v>
          </cell>
          <cell r="BC77">
            <v>24.78559176672384</v>
          </cell>
          <cell r="BD77">
            <v>51.6</v>
          </cell>
          <cell r="BE77" t="str">
            <v>-</v>
          </cell>
          <cell r="BF77" t="str">
            <v>-</v>
          </cell>
          <cell r="BG77">
            <v>574969.96</v>
          </cell>
          <cell r="BH77">
            <v>540655</v>
          </cell>
          <cell r="BI77">
            <v>194914818</v>
          </cell>
          <cell r="BJ77">
            <v>395759753</v>
          </cell>
          <cell r="BK77">
            <v>194914818</v>
          </cell>
          <cell r="BL77" t="str">
            <v>-</v>
          </cell>
          <cell r="BM77">
            <v>0</v>
          </cell>
          <cell r="BN77" t="str">
            <v>-</v>
          </cell>
          <cell r="BO77">
            <v>145980506</v>
          </cell>
          <cell r="BP77" t="str">
            <v>-</v>
          </cell>
          <cell r="BQ77">
            <v>0</v>
          </cell>
          <cell r="BR77" t="str">
            <v>-</v>
          </cell>
          <cell r="BS77">
            <v>317</v>
          </cell>
          <cell r="BT77" t="str">
            <v>-</v>
          </cell>
          <cell r="BU77">
            <v>145980506</v>
          </cell>
          <cell r="BV77" t="str">
            <v>-</v>
          </cell>
          <cell r="BW77">
            <v>191</v>
          </cell>
          <cell r="BX77" t="str">
            <v>-</v>
          </cell>
          <cell r="BY77">
            <v>331</v>
          </cell>
          <cell r="BZ77" t="str">
            <v>-</v>
          </cell>
          <cell r="CA77">
            <v>46226807</v>
          </cell>
          <cell r="CB77" t="str">
            <v>-</v>
          </cell>
          <cell r="CC77">
            <v>470</v>
          </cell>
          <cell r="CD77" t="str">
            <v>-</v>
          </cell>
          <cell r="CE77">
            <v>381</v>
          </cell>
          <cell r="CF77" t="str">
            <v>-</v>
          </cell>
          <cell r="CG77">
            <v>0</v>
          </cell>
          <cell r="CH77" t="str">
            <v>-</v>
          </cell>
          <cell r="CI77">
            <v>146</v>
          </cell>
          <cell r="CJ77" t="str">
            <v>-</v>
          </cell>
          <cell r="CK77">
            <v>36</v>
          </cell>
          <cell r="CL77" t="str">
            <v>-</v>
          </cell>
          <cell r="CM77">
            <v>2707505</v>
          </cell>
          <cell r="CN77" t="str">
            <v>-</v>
          </cell>
          <cell r="CO77">
            <v>48934312</v>
          </cell>
          <cell r="CP77" t="str">
            <v>-</v>
          </cell>
          <cell r="CQ77">
            <v>0</v>
          </cell>
          <cell r="CR77" t="str">
            <v>-</v>
          </cell>
          <cell r="CS77">
            <v>-22</v>
          </cell>
          <cell r="CT77" t="str">
            <v>-</v>
          </cell>
          <cell r="CU77">
            <v>438</v>
          </cell>
          <cell r="CV77">
            <v>219</v>
          </cell>
          <cell r="CW77">
            <v>266</v>
          </cell>
          <cell r="CX77">
            <v>177</v>
          </cell>
          <cell r="CY77">
            <v>123</v>
          </cell>
          <cell r="CZ77">
            <v>96</v>
          </cell>
          <cell r="DA77">
            <v>83</v>
          </cell>
          <cell r="DB77">
            <v>62</v>
          </cell>
          <cell r="DC77">
            <v>66</v>
          </cell>
          <cell r="DD77">
            <v>55</v>
          </cell>
          <cell r="DE77">
            <v>49</v>
          </cell>
          <cell r="DF77">
            <v>46</v>
          </cell>
          <cell r="DG77">
            <v>198</v>
          </cell>
          <cell r="DH77">
            <v>163</v>
          </cell>
          <cell r="DI77">
            <v>16</v>
          </cell>
          <cell r="DJ77" t="str">
            <v>-</v>
          </cell>
          <cell r="DK77">
            <v>249</v>
          </cell>
          <cell r="DL77" t="str">
            <v>-</v>
          </cell>
          <cell r="DM77">
            <v>392</v>
          </cell>
          <cell r="DN77" t="str">
            <v>-</v>
          </cell>
          <cell r="DO77">
            <v>346</v>
          </cell>
          <cell r="DP77" t="str">
            <v>-</v>
          </cell>
          <cell r="DQ77">
            <v>0</v>
          </cell>
          <cell r="DR77" t="str">
            <v>-</v>
          </cell>
          <cell r="DS77">
            <v>143</v>
          </cell>
          <cell r="DT77" t="str">
            <v>-</v>
          </cell>
          <cell r="DU77">
            <v>36</v>
          </cell>
          <cell r="DV77" t="str">
            <v>-</v>
          </cell>
          <cell r="DW77">
            <v>0</v>
          </cell>
          <cell r="DX77" t="str">
            <v>-</v>
          </cell>
          <cell r="DY77">
            <v>27</v>
          </cell>
          <cell r="DZ77">
            <v>48</v>
          </cell>
          <cell r="EA77">
            <v>19</v>
          </cell>
          <cell r="EB77" t="str">
            <v>-</v>
          </cell>
          <cell r="EC77">
            <v>29.230769230769234</v>
          </cell>
          <cell r="ED77" t="str">
            <v>-</v>
          </cell>
          <cell r="EE77">
            <v>11</v>
          </cell>
          <cell r="EF77" t="str">
            <v>-</v>
          </cell>
          <cell r="EG77">
            <v>23</v>
          </cell>
        </row>
        <row r="78">
          <cell r="C78">
            <v>700000194</v>
          </cell>
          <cell r="D78" t="str">
            <v>SECTOR LLUVIA MARCELA</v>
          </cell>
          <cell r="E78">
            <v>2026</v>
          </cell>
          <cell r="F78">
            <v>202601</v>
          </cell>
          <cell r="G78">
            <v>1426</v>
          </cell>
          <cell r="H78">
            <v>1379</v>
          </cell>
          <cell r="I78">
            <v>568</v>
          </cell>
          <cell r="J78" t="str">
            <v>-</v>
          </cell>
          <cell r="K78">
            <v>-6</v>
          </cell>
          <cell r="L78">
            <v>0</v>
          </cell>
          <cell r="M78">
            <v>745</v>
          </cell>
          <cell r="N78">
            <v>812</v>
          </cell>
          <cell r="O78">
            <v>0</v>
          </cell>
          <cell r="P78" t="str">
            <v>-</v>
          </cell>
          <cell r="Q78">
            <v>1</v>
          </cell>
          <cell r="R78" t="str">
            <v>-</v>
          </cell>
          <cell r="S78">
            <v>5</v>
          </cell>
          <cell r="T78" t="str">
            <v>-</v>
          </cell>
          <cell r="U78">
            <v>743</v>
          </cell>
          <cell r="V78" t="str">
            <v>-</v>
          </cell>
          <cell r="W78">
            <v>1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598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378</v>
          </cell>
          <cell r="AH78" t="str">
            <v>-</v>
          </cell>
          <cell r="AI78" t="str">
            <v>-</v>
          </cell>
          <cell r="AJ78" t="str">
            <v>-</v>
          </cell>
          <cell r="AK78">
            <v>147</v>
          </cell>
          <cell r="AL78" t="str">
            <v>-</v>
          </cell>
          <cell r="AM78">
            <v>52.244039270687239</v>
          </cell>
          <cell r="AN78">
            <v>56.7</v>
          </cell>
          <cell r="AO78">
            <v>231</v>
          </cell>
          <cell r="AP78" t="str">
            <v>-</v>
          </cell>
          <cell r="AQ78">
            <v>241</v>
          </cell>
          <cell r="AR78" t="str">
            <v>-</v>
          </cell>
          <cell r="AS78">
            <v>0</v>
          </cell>
          <cell r="AT78" t="str">
            <v>-</v>
          </cell>
          <cell r="AU78">
            <v>110</v>
          </cell>
          <cell r="AV78" t="str">
            <v>-</v>
          </cell>
          <cell r="AW78">
            <v>16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640</v>
          </cell>
          <cell r="BB78">
            <v>700</v>
          </cell>
          <cell r="BC78">
            <v>44.880785413744739</v>
          </cell>
          <cell r="BD78">
            <v>48.9</v>
          </cell>
          <cell r="BE78">
            <v>0</v>
          </cell>
          <cell r="BF78" t="str">
            <v>-</v>
          </cell>
          <cell r="BG78">
            <v>595696.6</v>
          </cell>
          <cell r="BH78">
            <v>582031</v>
          </cell>
          <cell r="BI78">
            <v>443793966</v>
          </cell>
          <cell r="BJ78">
            <v>472608859</v>
          </cell>
          <cell r="BK78">
            <v>442864049</v>
          </cell>
          <cell r="BL78" t="str">
            <v>-</v>
          </cell>
          <cell r="BM78">
            <v>929917</v>
          </cell>
          <cell r="BN78" t="str">
            <v>-</v>
          </cell>
          <cell r="BO78">
            <v>346300681</v>
          </cell>
          <cell r="BP78" t="str">
            <v>-</v>
          </cell>
          <cell r="BQ78">
            <v>929917</v>
          </cell>
          <cell r="BR78" t="str">
            <v>-</v>
          </cell>
          <cell r="BS78">
            <v>694</v>
          </cell>
          <cell r="BT78" t="str">
            <v>-</v>
          </cell>
          <cell r="BU78">
            <v>345370764</v>
          </cell>
          <cell r="BV78" t="str">
            <v>-</v>
          </cell>
          <cell r="BW78">
            <v>484</v>
          </cell>
          <cell r="BX78" t="str">
            <v>-</v>
          </cell>
          <cell r="BY78">
            <v>393</v>
          </cell>
          <cell r="BZ78" t="str">
            <v>-</v>
          </cell>
          <cell r="CA78">
            <v>87336325</v>
          </cell>
          <cell r="CB78" t="str">
            <v>-</v>
          </cell>
          <cell r="CC78">
            <v>597</v>
          </cell>
          <cell r="CD78" t="str">
            <v>-</v>
          </cell>
          <cell r="CE78">
            <v>431</v>
          </cell>
          <cell r="CF78" t="str">
            <v>-</v>
          </cell>
          <cell r="CG78">
            <v>0</v>
          </cell>
          <cell r="CH78" t="str">
            <v>-</v>
          </cell>
          <cell r="CI78">
            <v>143</v>
          </cell>
          <cell r="CJ78" t="str">
            <v>-</v>
          </cell>
          <cell r="CK78">
            <v>16</v>
          </cell>
          <cell r="CL78" t="str">
            <v>-</v>
          </cell>
          <cell r="CM78">
            <v>10156960</v>
          </cell>
          <cell r="CN78" t="str">
            <v>-</v>
          </cell>
          <cell r="CO78">
            <v>97493285</v>
          </cell>
          <cell r="CP78" t="str">
            <v>-</v>
          </cell>
          <cell r="CQ78">
            <v>0</v>
          </cell>
          <cell r="CR78" t="str">
            <v>-</v>
          </cell>
          <cell r="CS78">
            <v>-9</v>
          </cell>
          <cell r="CT78" t="str">
            <v>-</v>
          </cell>
          <cell r="CU78">
            <v>334</v>
          </cell>
          <cell r="CV78">
            <v>294</v>
          </cell>
          <cell r="CW78">
            <v>228</v>
          </cell>
          <cell r="CX78">
            <v>222</v>
          </cell>
          <cell r="CY78">
            <v>119</v>
          </cell>
          <cell r="CZ78">
            <v>105</v>
          </cell>
          <cell r="DA78">
            <v>72</v>
          </cell>
          <cell r="DB78">
            <v>67</v>
          </cell>
          <cell r="DC78">
            <v>47</v>
          </cell>
          <cell r="DD78">
            <v>51</v>
          </cell>
          <cell r="DE78">
            <v>35</v>
          </cell>
          <cell r="DF78">
            <v>43</v>
          </cell>
          <cell r="DG78">
            <v>154</v>
          </cell>
          <cell r="DH78">
            <v>161</v>
          </cell>
          <cell r="DI78">
            <v>19</v>
          </cell>
          <cell r="DJ78" t="str">
            <v>-</v>
          </cell>
          <cell r="DK78">
            <v>317</v>
          </cell>
          <cell r="DL78" t="str">
            <v>-</v>
          </cell>
          <cell r="DM78">
            <v>541</v>
          </cell>
          <cell r="DN78" t="str">
            <v>-</v>
          </cell>
          <cell r="DO78">
            <v>414</v>
          </cell>
          <cell r="DP78" t="str">
            <v>-</v>
          </cell>
          <cell r="DQ78">
            <v>0</v>
          </cell>
          <cell r="DR78" t="str">
            <v>-</v>
          </cell>
          <cell r="DS78">
            <v>138</v>
          </cell>
          <cell r="DT78" t="str">
            <v>-</v>
          </cell>
          <cell r="DU78">
            <v>16</v>
          </cell>
          <cell r="DV78" t="str">
            <v>-</v>
          </cell>
          <cell r="DW78">
            <v>0</v>
          </cell>
          <cell r="DX78" t="str">
            <v>-</v>
          </cell>
          <cell r="DY78">
            <v>26</v>
          </cell>
          <cell r="DZ78">
            <v>38</v>
          </cell>
          <cell r="EA78">
            <v>33</v>
          </cell>
          <cell r="EB78" t="str">
            <v>-</v>
          </cell>
          <cell r="EC78">
            <v>71.739130434782609</v>
          </cell>
          <cell r="ED78" t="str">
            <v>-</v>
          </cell>
          <cell r="EE78">
            <v>7</v>
          </cell>
          <cell r="EF78" t="str">
            <v>-</v>
          </cell>
          <cell r="EG78">
            <v>79</v>
          </cell>
        </row>
        <row r="79">
          <cell r="C79">
            <v>700000196</v>
          </cell>
          <cell r="D79" t="str">
            <v>SECTOR YARUMO</v>
          </cell>
          <cell r="E79">
            <v>2026</v>
          </cell>
          <cell r="F79">
            <v>202601</v>
          </cell>
          <cell r="G79">
            <v>0</v>
          </cell>
          <cell r="H79" t="str">
            <v>-</v>
          </cell>
          <cell r="I79">
            <v>0</v>
          </cell>
          <cell r="J79" t="str">
            <v>-</v>
          </cell>
          <cell r="K79">
            <v>0</v>
          </cell>
          <cell r="L79" t="str">
            <v>-</v>
          </cell>
          <cell r="M79">
            <v>0</v>
          </cell>
          <cell r="N79" t="str">
            <v>-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0</v>
          </cell>
          <cell r="T79" t="str">
            <v>-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0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0</v>
          </cell>
          <cell r="AH79" t="str">
            <v>-</v>
          </cell>
          <cell r="AI79" t="str">
            <v>-</v>
          </cell>
          <cell r="AJ79" t="str">
            <v>-</v>
          </cell>
          <cell r="AK79">
            <v>0</v>
          </cell>
          <cell r="AL79" t="str">
            <v>-</v>
          </cell>
          <cell r="AM79">
            <v>0</v>
          </cell>
          <cell r="AN79" t="str">
            <v>-</v>
          </cell>
          <cell r="AO79">
            <v>0</v>
          </cell>
          <cell r="AP79" t="str">
            <v>-</v>
          </cell>
          <cell r="AQ79">
            <v>0</v>
          </cell>
          <cell r="AR79" t="str">
            <v>-</v>
          </cell>
          <cell r="AS79">
            <v>0</v>
          </cell>
          <cell r="AT79" t="str">
            <v>-</v>
          </cell>
          <cell r="AU79">
            <v>0</v>
          </cell>
          <cell r="AV79" t="str">
            <v>-</v>
          </cell>
          <cell r="AW79">
            <v>0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0</v>
          </cell>
          <cell r="BB79" t="str">
            <v>-</v>
          </cell>
          <cell r="BC79">
            <v>0</v>
          </cell>
          <cell r="BD79" t="str">
            <v>-</v>
          </cell>
          <cell r="BE79" t="str">
            <v>-</v>
          </cell>
          <cell r="BF79" t="str">
            <v>-</v>
          </cell>
          <cell r="BG79">
            <v>0</v>
          </cell>
          <cell r="BH79" t="str">
            <v>-</v>
          </cell>
          <cell r="BI79">
            <v>0</v>
          </cell>
          <cell r="BJ79" t="str">
            <v>-</v>
          </cell>
          <cell r="BK79">
            <v>0</v>
          </cell>
          <cell r="BL79" t="str">
            <v>-</v>
          </cell>
          <cell r="BM79">
            <v>0</v>
          </cell>
          <cell r="BN79" t="str">
            <v>-</v>
          </cell>
          <cell r="BO79">
            <v>0</v>
          </cell>
          <cell r="BP79" t="str">
            <v>-</v>
          </cell>
          <cell r="BQ79">
            <v>0</v>
          </cell>
          <cell r="BR79" t="str">
            <v>-</v>
          </cell>
          <cell r="BS79">
            <v>0</v>
          </cell>
          <cell r="BT79" t="str">
            <v>-</v>
          </cell>
          <cell r="BU79">
            <v>0</v>
          </cell>
          <cell r="BV79" t="str">
            <v>-</v>
          </cell>
          <cell r="BW79">
            <v>0</v>
          </cell>
          <cell r="BX79" t="str">
            <v>-</v>
          </cell>
          <cell r="BY79">
            <v>0</v>
          </cell>
          <cell r="BZ79" t="str">
            <v>-</v>
          </cell>
          <cell r="CA79">
            <v>0</v>
          </cell>
          <cell r="CB79" t="str">
            <v>-</v>
          </cell>
          <cell r="CC79">
            <v>0</v>
          </cell>
          <cell r="CD79" t="str">
            <v>-</v>
          </cell>
          <cell r="CE79">
            <v>0</v>
          </cell>
          <cell r="CF79" t="str">
            <v>-</v>
          </cell>
          <cell r="CG79">
            <v>0</v>
          </cell>
          <cell r="CH79" t="str">
            <v>-</v>
          </cell>
          <cell r="CI79">
            <v>0</v>
          </cell>
          <cell r="CJ79" t="str">
            <v>-</v>
          </cell>
          <cell r="CK79">
            <v>0</v>
          </cell>
          <cell r="CL79" t="str">
            <v>-</v>
          </cell>
          <cell r="CM79">
            <v>0</v>
          </cell>
          <cell r="CN79" t="str">
            <v>-</v>
          </cell>
          <cell r="CO79">
            <v>0</v>
          </cell>
          <cell r="CP79" t="str">
            <v>-</v>
          </cell>
          <cell r="CQ79">
            <v>0</v>
          </cell>
          <cell r="CR79" t="str">
            <v>-</v>
          </cell>
          <cell r="CS79">
            <v>0</v>
          </cell>
          <cell r="CT79" t="str">
            <v>-</v>
          </cell>
          <cell r="CU79">
            <v>0</v>
          </cell>
          <cell r="CV79" t="str">
            <v>-</v>
          </cell>
          <cell r="CW79">
            <v>0</v>
          </cell>
          <cell r="CX79" t="str">
            <v>-</v>
          </cell>
          <cell r="CY79">
            <v>0</v>
          </cell>
          <cell r="CZ79" t="str">
            <v>-</v>
          </cell>
          <cell r="DA79">
            <v>0</v>
          </cell>
          <cell r="DB79" t="str">
            <v>-</v>
          </cell>
          <cell r="DC79">
            <v>0</v>
          </cell>
          <cell r="DD79" t="str">
            <v>-</v>
          </cell>
          <cell r="DE79">
            <v>0</v>
          </cell>
          <cell r="DF79" t="str">
            <v>-</v>
          </cell>
          <cell r="DG79">
            <v>0</v>
          </cell>
          <cell r="DH79" t="str">
            <v>-</v>
          </cell>
          <cell r="DI79">
            <v>0</v>
          </cell>
          <cell r="DJ79" t="str">
            <v>-</v>
          </cell>
          <cell r="DK79">
            <v>0</v>
          </cell>
          <cell r="DL79" t="str">
            <v>-</v>
          </cell>
          <cell r="DM79">
            <v>0</v>
          </cell>
          <cell r="DN79" t="str">
            <v>-</v>
          </cell>
          <cell r="DO79">
            <v>0</v>
          </cell>
          <cell r="DP79" t="str">
            <v>-</v>
          </cell>
          <cell r="DQ79">
            <v>0</v>
          </cell>
          <cell r="DR79" t="str">
            <v>-</v>
          </cell>
          <cell r="DS79">
            <v>0</v>
          </cell>
          <cell r="DT79" t="str">
            <v>-</v>
          </cell>
          <cell r="DU79">
            <v>0</v>
          </cell>
          <cell r="DV79" t="str">
            <v>-</v>
          </cell>
          <cell r="DW79">
            <v>0</v>
          </cell>
          <cell r="DX79" t="str">
            <v>-</v>
          </cell>
          <cell r="DY79">
            <v>0</v>
          </cell>
          <cell r="DZ79" t="str">
            <v>-</v>
          </cell>
          <cell r="EA79">
            <v>0</v>
          </cell>
          <cell r="EB79" t="str">
            <v>-</v>
          </cell>
          <cell r="EC79">
            <v>0</v>
          </cell>
          <cell r="ED79" t="str">
            <v>-</v>
          </cell>
          <cell r="EE79">
            <v>0</v>
          </cell>
          <cell r="EF79" t="str">
            <v>-</v>
          </cell>
          <cell r="EG79">
            <v>0</v>
          </cell>
        </row>
        <row r="80">
          <cell r="C80">
            <v>700000197</v>
          </cell>
          <cell r="D80" t="str">
            <v>SECTOR BAMBU SANDRA</v>
          </cell>
          <cell r="E80">
            <v>2026</v>
          </cell>
          <cell r="F80">
            <v>202601</v>
          </cell>
          <cell r="G80">
            <v>1268</v>
          </cell>
          <cell r="H80">
            <v>1352</v>
          </cell>
          <cell r="I80">
            <v>583</v>
          </cell>
          <cell r="J80" t="str">
            <v>-</v>
          </cell>
          <cell r="K80">
            <v>-71</v>
          </cell>
          <cell r="L80">
            <v>0</v>
          </cell>
          <cell r="M80">
            <v>398</v>
          </cell>
          <cell r="N80">
            <v>807</v>
          </cell>
          <cell r="O80">
            <v>0</v>
          </cell>
          <cell r="P80" t="str">
            <v>-</v>
          </cell>
          <cell r="Q80">
            <v>1</v>
          </cell>
          <cell r="R80" t="str">
            <v>-</v>
          </cell>
          <cell r="S80">
            <v>2</v>
          </cell>
          <cell r="T80" t="str">
            <v>-</v>
          </cell>
          <cell r="U80">
            <v>397</v>
          </cell>
          <cell r="V80" t="str">
            <v>-</v>
          </cell>
          <cell r="W80">
            <v>0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349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127</v>
          </cell>
          <cell r="AH80" t="str">
            <v>-</v>
          </cell>
          <cell r="AI80" t="str">
            <v>-</v>
          </cell>
          <cell r="AJ80" t="str">
            <v>-</v>
          </cell>
          <cell r="AK80">
            <v>48</v>
          </cell>
          <cell r="AL80" t="str">
            <v>-</v>
          </cell>
          <cell r="AM80">
            <v>31.388012618296528</v>
          </cell>
          <cell r="AN80">
            <v>60.3</v>
          </cell>
          <cell r="AO80">
            <v>78</v>
          </cell>
          <cell r="AP80" t="str">
            <v>-</v>
          </cell>
          <cell r="AQ80">
            <v>133</v>
          </cell>
          <cell r="AR80" t="str">
            <v>-</v>
          </cell>
          <cell r="AS80">
            <v>0</v>
          </cell>
          <cell r="AT80" t="str">
            <v>-</v>
          </cell>
          <cell r="AU80">
            <v>116</v>
          </cell>
          <cell r="AV80" t="str">
            <v>-</v>
          </cell>
          <cell r="AW80">
            <v>22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379</v>
          </cell>
          <cell r="BB80">
            <v>726</v>
          </cell>
          <cell r="BC80">
            <v>29.889589905362772</v>
          </cell>
          <cell r="BD80">
            <v>54.2</v>
          </cell>
          <cell r="BE80" t="str">
            <v>-</v>
          </cell>
          <cell r="BF80" t="str">
            <v>-</v>
          </cell>
          <cell r="BG80">
            <v>553484.85</v>
          </cell>
          <cell r="BH80">
            <v>498934</v>
          </cell>
          <cell r="BI80">
            <v>220286972</v>
          </cell>
          <cell r="BJ80">
            <v>402639791</v>
          </cell>
          <cell r="BK80">
            <v>219988867</v>
          </cell>
          <cell r="BL80" t="str">
            <v>-</v>
          </cell>
          <cell r="BM80">
            <v>298105</v>
          </cell>
          <cell r="BN80" t="str">
            <v>-</v>
          </cell>
          <cell r="BO80">
            <v>184634721</v>
          </cell>
          <cell r="BP80" t="str">
            <v>-</v>
          </cell>
          <cell r="BQ80">
            <v>298105</v>
          </cell>
          <cell r="BR80" t="str">
            <v>-</v>
          </cell>
          <cell r="BS80">
            <v>383</v>
          </cell>
          <cell r="BT80" t="str">
            <v>-</v>
          </cell>
          <cell r="BU80">
            <v>184336616</v>
          </cell>
          <cell r="BV80" t="str">
            <v>-</v>
          </cell>
          <cell r="BW80">
            <v>207</v>
          </cell>
          <cell r="BX80" t="str">
            <v>-</v>
          </cell>
          <cell r="BY80">
            <v>347</v>
          </cell>
          <cell r="BZ80" t="str">
            <v>-</v>
          </cell>
          <cell r="CA80">
            <v>32806181</v>
          </cell>
          <cell r="CB80" t="str">
            <v>-</v>
          </cell>
          <cell r="CC80">
            <v>489</v>
          </cell>
          <cell r="CD80" t="str">
            <v>-</v>
          </cell>
          <cell r="CE80">
            <v>399</v>
          </cell>
          <cell r="CF80" t="str">
            <v>-</v>
          </cell>
          <cell r="CG80">
            <v>0</v>
          </cell>
          <cell r="CH80" t="str">
            <v>-</v>
          </cell>
          <cell r="CI80">
            <v>180</v>
          </cell>
          <cell r="CJ80" t="str">
            <v>-</v>
          </cell>
          <cell r="CK80">
            <v>25</v>
          </cell>
          <cell r="CL80" t="str">
            <v>-</v>
          </cell>
          <cell r="CM80">
            <v>2846070</v>
          </cell>
          <cell r="CN80" t="str">
            <v>-</v>
          </cell>
          <cell r="CO80">
            <v>35652251</v>
          </cell>
          <cell r="CP80" t="str">
            <v>-</v>
          </cell>
          <cell r="CQ80">
            <v>0</v>
          </cell>
          <cell r="CR80" t="str">
            <v>-</v>
          </cell>
          <cell r="CS80">
            <v>-33</v>
          </cell>
          <cell r="CT80" t="str">
            <v>-</v>
          </cell>
          <cell r="CU80">
            <v>463</v>
          </cell>
          <cell r="CV80">
            <v>238</v>
          </cell>
          <cell r="CW80">
            <v>277</v>
          </cell>
          <cell r="CX80">
            <v>188</v>
          </cell>
          <cell r="CY80">
            <v>130</v>
          </cell>
          <cell r="CZ80">
            <v>97</v>
          </cell>
          <cell r="DA80">
            <v>86</v>
          </cell>
          <cell r="DB80">
            <v>60</v>
          </cell>
          <cell r="DC80">
            <v>41</v>
          </cell>
          <cell r="DD80">
            <v>32</v>
          </cell>
          <cell r="DE80">
            <v>45</v>
          </cell>
          <cell r="DF80">
            <v>40</v>
          </cell>
          <cell r="DG80">
            <v>172</v>
          </cell>
          <cell r="DH80">
            <v>132</v>
          </cell>
          <cell r="DI80">
            <v>8</v>
          </cell>
          <cell r="DJ80" t="str">
            <v>-</v>
          </cell>
          <cell r="DK80">
            <v>247</v>
          </cell>
          <cell r="DL80" t="str">
            <v>-</v>
          </cell>
          <cell r="DM80">
            <v>437</v>
          </cell>
          <cell r="DN80" t="str">
            <v>-</v>
          </cell>
          <cell r="DO80">
            <v>380</v>
          </cell>
          <cell r="DP80" t="str">
            <v>-</v>
          </cell>
          <cell r="DQ80">
            <v>0</v>
          </cell>
          <cell r="DR80" t="str">
            <v>-</v>
          </cell>
          <cell r="DS80">
            <v>178</v>
          </cell>
          <cell r="DT80" t="str">
            <v>-</v>
          </cell>
          <cell r="DU80">
            <v>25</v>
          </cell>
          <cell r="DV80" t="str">
            <v>-</v>
          </cell>
          <cell r="DW80">
            <v>0</v>
          </cell>
          <cell r="DX80" t="str">
            <v>-</v>
          </cell>
          <cell r="DY80">
            <v>12</v>
          </cell>
          <cell r="DZ80">
            <v>34</v>
          </cell>
          <cell r="EA80">
            <v>21</v>
          </cell>
          <cell r="EB80" t="str">
            <v>-</v>
          </cell>
          <cell r="EC80">
            <v>43.75</v>
          </cell>
          <cell r="ED80" t="str">
            <v>-</v>
          </cell>
          <cell r="EE80">
            <v>4</v>
          </cell>
          <cell r="EF80" t="str">
            <v>-</v>
          </cell>
          <cell r="EG80">
            <v>7</v>
          </cell>
        </row>
        <row r="81">
          <cell r="C81">
            <v>700000202</v>
          </cell>
          <cell r="D81" t="str">
            <v>SECTOR MUSICA DIANA</v>
          </cell>
          <cell r="E81">
            <v>2026</v>
          </cell>
          <cell r="F81">
            <v>202601</v>
          </cell>
          <cell r="G81">
            <v>2346</v>
          </cell>
          <cell r="H81">
            <v>2432</v>
          </cell>
          <cell r="I81">
            <v>883</v>
          </cell>
          <cell r="J81" t="str">
            <v>-</v>
          </cell>
          <cell r="K81">
            <v>-111</v>
          </cell>
          <cell r="L81">
            <v>0</v>
          </cell>
          <cell r="M81">
            <v>841</v>
          </cell>
          <cell r="N81">
            <v>1473</v>
          </cell>
          <cell r="O81">
            <v>0</v>
          </cell>
          <cell r="P81" t="str">
            <v>-</v>
          </cell>
          <cell r="Q81">
            <v>3</v>
          </cell>
          <cell r="R81" t="str">
            <v>-</v>
          </cell>
          <cell r="S81">
            <v>11</v>
          </cell>
          <cell r="T81" t="str">
            <v>-</v>
          </cell>
          <cell r="U81">
            <v>833</v>
          </cell>
          <cell r="V81" t="str">
            <v>-</v>
          </cell>
          <cell r="W81">
            <v>5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681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373</v>
          </cell>
          <cell r="AH81" t="str">
            <v>-</v>
          </cell>
          <cell r="AI81" t="str">
            <v>-</v>
          </cell>
          <cell r="AJ81" t="str">
            <v>-</v>
          </cell>
          <cell r="AK81">
            <v>159</v>
          </cell>
          <cell r="AL81" t="str">
            <v>-</v>
          </cell>
          <cell r="AM81">
            <v>35.848252344416025</v>
          </cell>
          <cell r="AN81">
            <v>59.8</v>
          </cell>
          <cell r="AO81">
            <v>214</v>
          </cell>
          <cell r="AP81" t="str">
            <v>-</v>
          </cell>
          <cell r="AQ81">
            <v>323</v>
          </cell>
          <cell r="AR81" t="str">
            <v>-</v>
          </cell>
          <cell r="AS81">
            <v>0</v>
          </cell>
          <cell r="AT81" t="str">
            <v>-</v>
          </cell>
          <cell r="AU81">
            <v>126</v>
          </cell>
          <cell r="AV81" t="str">
            <v>-</v>
          </cell>
          <cell r="AW81">
            <v>18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764</v>
          </cell>
          <cell r="BB81">
            <v>1303</v>
          </cell>
          <cell r="BC81">
            <v>32.566069906223362</v>
          </cell>
          <cell r="BD81">
            <v>52.9</v>
          </cell>
          <cell r="BE81" t="str">
            <v>-</v>
          </cell>
          <cell r="BF81" t="str">
            <v>-</v>
          </cell>
          <cell r="BG81">
            <v>453241.71</v>
          </cell>
          <cell r="BH81">
            <v>407758</v>
          </cell>
          <cell r="BI81">
            <v>381176274.98000002</v>
          </cell>
          <cell r="BJ81">
            <v>600626966</v>
          </cell>
          <cell r="BK81">
            <v>379578617</v>
          </cell>
          <cell r="BL81" t="str">
            <v>-</v>
          </cell>
          <cell r="BM81">
            <v>1597657.98</v>
          </cell>
          <cell r="BN81" t="str">
            <v>-</v>
          </cell>
          <cell r="BO81">
            <v>307930645.98000002</v>
          </cell>
          <cell r="BP81" t="str">
            <v>-</v>
          </cell>
          <cell r="BQ81">
            <v>1597657.98</v>
          </cell>
          <cell r="BR81" t="str">
            <v>-</v>
          </cell>
          <cell r="BS81">
            <v>775</v>
          </cell>
          <cell r="BT81" t="str">
            <v>-</v>
          </cell>
          <cell r="BU81">
            <v>306332988</v>
          </cell>
          <cell r="BV81" t="str">
            <v>-</v>
          </cell>
          <cell r="BW81">
            <v>460</v>
          </cell>
          <cell r="BX81" t="str">
            <v>-</v>
          </cell>
          <cell r="BY81">
            <v>830</v>
          </cell>
          <cell r="BZ81" t="str">
            <v>-</v>
          </cell>
          <cell r="CA81">
            <v>65936117</v>
          </cell>
          <cell r="CB81" t="str">
            <v>-</v>
          </cell>
          <cell r="CC81">
            <v>937</v>
          </cell>
          <cell r="CD81" t="str">
            <v>-</v>
          </cell>
          <cell r="CE81">
            <v>727</v>
          </cell>
          <cell r="CF81" t="str">
            <v>-</v>
          </cell>
          <cell r="CG81">
            <v>0</v>
          </cell>
          <cell r="CH81" t="str">
            <v>-</v>
          </cell>
          <cell r="CI81">
            <v>183</v>
          </cell>
          <cell r="CJ81" t="str">
            <v>-</v>
          </cell>
          <cell r="CK81">
            <v>24</v>
          </cell>
          <cell r="CL81" t="str">
            <v>-</v>
          </cell>
          <cell r="CM81">
            <v>7309512</v>
          </cell>
          <cell r="CN81" t="str">
            <v>-</v>
          </cell>
          <cell r="CO81">
            <v>73245629</v>
          </cell>
          <cell r="CP81" t="str">
            <v>-</v>
          </cell>
          <cell r="CQ81">
            <v>0</v>
          </cell>
          <cell r="CR81" t="str">
            <v>-</v>
          </cell>
          <cell r="CS81">
            <v>-79</v>
          </cell>
          <cell r="CT81" t="str">
            <v>-</v>
          </cell>
          <cell r="CU81">
            <v>866</v>
          </cell>
          <cell r="CV81">
            <v>476</v>
          </cell>
          <cell r="CW81">
            <v>401</v>
          </cell>
          <cell r="CX81">
            <v>325</v>
          </cell>
          <cell r="CY81">
            <v>238</v>
          </cell>
          <cell r="CZ81">
            <v>172</v>
          </cell>
          <cell r="DA81">
            <v>164</v>
          </cell>
          <cell r="DB81">
            <v>137</v>
          </cell>
          <cell r="DC81">
            <v>80</v>
          </cell>
          <cell r="DD81">
            <v>71</v>
          </cell>
          <cell r="DE81">
            <v>113</v>
          </cell>
          <cell r="DF81">
            <v>103</v>
          </cell>
          <cell r="DG81">
            <v>357</v>
          </cell>
          <cell r="DH81">
            <v>311</v>
          </cell>
          <cell r="DI81">
            <v>39</v>
          </cell>
          <cell r="DJ81" t="str">
            <v>-</v>
          </cell>
          <cell r="DK81">
            <v>632</v>
          </cell>
          <cell r="DL81" t="str">
            <v>-</v>
          </cell>
          <cell r="DM81">
            <v>829</v>
          </cell>
          <cell r="DN81" t="str">
            <v>-</v>
          </cell>
          <cell r="DO81">
            <v>681</v>
          </cell>
          <cell r="DP81" t="str">
            <v>-</v>
          </cell>
          <cell r="DQ81">
            <v>0</v>
          </cell>
          <cell r="DR81" t="str">
            <v>-</v>
          </cell>
          <cell r="DS81">
            <v>179</v>
          </cell>
          <cell r="DT81" t="str">
            <v>-</v>
          </cell>
          <cell r="DU81">
            <v>23</v>
          </cell>
          <cell r="DV81" t="str">
            <v>-</v>
          </cell>
          <cell r="DW81">
            <v>0</v>
          </cell>
          <cell r="DX81" t="str">
            <v>-</v>
          </cell>
          <cell r="DY81">
            <v>46</v>
          </cell>
          <cell r="DZ81">
            <v>91</v>
          </cell>
          <cell r="EA81">
            <v>36</v>
          </cell>
          <cell r="EB81" t="str">
            <v>-</v>
          </cell>
          <cell r="EC81">
            <v>36.734693877551024</v>
          </cell>
          <cell r="ED81" t="str">
            <v>-</v>
          </cell>
          <cell r="EE81">
            <v>7</v>
          </cell>
          <cell r="EF81" t="str">
            <v>-</v>
          </cell>
          <cell r="EG81">
            <v>31</v>
          </cell>
        </row>
        <row r="82">
          <cell r="C82">
            <v>700000205</v>
          </cell>
          <cell r="D82" t="str">
            <v>SECTOR MERENGUE REMEDIOS</v>
          </cell>
          <cell r="E82">
            <v>2026</v>
          </cell>
          <cell r="F82">
            <v>202601</v>
          </cell>
          <cell r="G82">
            <v>1523</v>
          </cell>
          <cell r="H82">
            <v>1534</v>
          </cell>
          <cell r="I82">
            <v>550</v>
          </cell>
          <cell r="J82" t="str">
            <v>-</v>
          </cell>
          <cell r="K82">
            <v>-74</v>
          </cell>
          <cell r="L82">
            <v>0</v>
          </cell>
          <cell r="M82">
            <v>495</v>
          </cell>
          <cell r="N82">
            <v>936</v>
          </cell>
          <cell r="O82">
            <v>0</v>
          </cell>
          <cell r="P82" t="str">
            <v>-</v>
          </cell>
          <cell r="Q82">
            <v>0</v>
          </cell>
          <cell r="R82" t="str">
            <v>-</v>
          </cell>
          <cell r="S82">
            <v>2</v>
          </cell>
          <cell r="T82" t="str">
            <v>-</v>
          </cell>
          <cell r="U82">
            <v>495</v>
          </cell>
          <cell r="V82" t="str">
            <v>-</v>
          </cell>
          <cell r="W82">
            <v>0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407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218</v>
          </cell>
          <cell r="AH82" t="str">
            <v>-</v>
          </cell>
          <cell r="AI82" t="str">
            <v>-</v>
          </cell>
          <cell r="AJ82" t="str">
            <v>-</v>
          </cell>
          <cell r="AK82">
            <v>86</v>
          </cell>
          <cell r="AL82" t="str">
            <v>-</v>
          </cell>
          <cell r="AM82">
            <v>32.501641497045306</v>
          </cell>
          <cell r="AN82">
            <v>58.5</v>
          </cell>
          <cell r="AO82">
            <v>132</v>
          </cell>
          <cell r="AP82" t="str">
            <v>-</v>
          </cell>
          <cell r="AQ82">
            <v>169</v>
          </cell>
          <cell r="AR82" t="str">
            <v>-</v>
          </cell>
          <cell r="AS82">
            <v>0</v>
          </cell>
          <cell r="AT82" t="str">
            <v>-</v>
          </cell>
          <cell r="AU82">
            <v>94</v>
          </cell>
          <cell r="AV82" t="str">
            <v>-</v>
          </cell>
          <cell r="AW82">
            <v>12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425</v>
          </cell>
          <cell r="BB82">
            <v>766</v>
          </cell>
          <cell r="BC82">
            <v>27.905449770190415</v>
          </cell>
          <cell r="BD82">
            <v>47.9</v>
          </cell>
          <cell r="BE82" t="str">
            <v>-</v>
          </cell>
          <cell r="BF82" t="str">
            <v>-</v>
          </cell>
          <cell r="BG82">
            <v>644437.64</v>
          </cell>
          <cell r="BH82">
            <v>485275</v>
          </cell>
          <cell r="BI82">
            <v>318996632</v>
          </cell>
          <cell r="BJ82">
            <v>454217787</v>
          </cell>
          <cell r="BK82">
            <v>318793733</v>
          </cell>
          <cell r="BL82" t="str">
            <v>-</v>
          </cell>
          <cell r="BM82">
            <v>202899</v>
          </cell>
          <cell r="BN82" t="str">
            <v>-</v>
          </cell>
          <cell r="BO82">
            <v>277081909</v>
          </cell>
          <cell r="BP82" t="str">
            <v>-</v>
          </cell>
          <cell r="BQ82">
            <v>202899</v>
          </cell>
          <cell r="BR82" t="str">
            <v>-</v>
          </cell>
          <cell r="BS82">
            <v>470</v>
          </cell>
          <cell r="BT82" t="str">
            <v>-</v>
          </cell>
          <cell r="BU82">
            <v>276879010</v>
          </cell>
          <cell r="BV82" t="str">
            <v>-</v>
          </cell>
          <cell r="BW82">
            <v>250</v>
          </cell>
          <cell r="BX82" t="str">
            <v>-</v>
          </cell>
          <cell r="BY82">
            <v>664</v>
          </cell>
          <cell r="BZ82" t="str">
            <v>-</v>
          </cell>
          <cell r="CA82">
            <v>37790882</v>
          </cell>
          <cell r="CB82" t="str">
            <v>-</v>
          </cell>
          <cell r="CC82">
            <v>619</v>
          </cell>
          <cell r="CD82" t="str">
            <v>-</v>
          </cell>
          <cell r="CE82">
            <v>439</v>
          </cell>
          <cell r="CF82" t="str">
            <v>-</v>
          </cell>
          <cell r="CG82">
            <v>0</v>
          </cell>
          <cell r="CH82" t="str">
            <v>-</v>
          </cell>
          <cell r="CI82">
            <v>139</v>
          </cell>
          <cell r="CJ82" t="str">
            <v>-</v>
          </cell>
          <cell r="CK82">
            <v>13</v>
          </cell>
          <cell r="CL82" t="str">
            <v>-</v>
          </cell>
          <cell r="CM82">
            <v>3860391</v>
          </cell>
          <cell r="CN82" t="str">
            <v>-</v>
          </cell>
          <cell r="CO82">
            <v>41651273</v>
          </cell>
          <cell r="CP82" t="str">
            <v>-</v>
          </cell>
          <cell r="CQ82">
            <v>0</v>
          </cell>
          <cell r="CR82" t="str">
            <v>-</v>
          </cell>
          <cell r="CS82">
            <v>-76</v>
          </cell>
          <cell r="CT82" t="str">
            <v>-</v>
          </cell>
          <cell r="CU82">
            <v>517</v>
          </cell>
          <cell r="CV82">
            <v>317</v>
          </cell>
          <cell r="CW82">
            <v>295</v>
          </cell>
          <cell r="CX82">
            <v>221</v>
          </cell>
          <cell r="CY82">
            <v>216</v>
          </cell>
          <cell r="CZ82">
            <v>152</v>
          </cell>
          <cell r="DA82">
            <v>125</v>
          </cell>
          <cell r="DB82">
            <v>104</v>
          </cell>
          <cell r="DC82">
            <v>118</v>
          </cell>
          <cell r="DD82">
            <v>103</v>
          </cell>
          <cell r="DE82">
            <v>110</v>
          </cell>
          <cell r="DF82">
            <v>103</v>
          </cell>
          <cell r="DG82">
            <v>353</v>
          </cell>
          <cell r="DH82">
            <v>310</v>
          </cell>
          <cell r="DI82">
            <v>34</v>
          </cell>
          <cell r="DJ82" t="str">
            <v>-</v>
          </cell>
          <cell r="DK82">
            <v>426</v>
          </cell>
          <cell r="DL82" t="str">
            <v>-</v>
          </cell>
          <cell r="DM82">
            <v>545</v>
          </cell>
          <cell r="DN82" t="str">
            <v>-</v>
          </cell>
          <cell r="DO82">
            <v>401</v>
          </cell>
          <cell r="DP82" t="str">
            <v>-</v>
          </cell>
          <cell r="DQ82">
            <v>0</v>
          </cell>
          <cell r="DR82" t="str">
            <v>-</v>
          </cell>
          <cell r="DS82">
            <v>136</v>
          </cell>
          <cell r="DT82" t="str">
            <v>-</v>
          </cell>
          <cell r="DU82">
            <v>13</v>
          </cell>
          <cell r="DV82" t="str">
            <v>-</v>
          </cell>
          <cell r="DW82">
            <v>0</v>
          </cell>
          <cell r="DX82" t="str">
            <v>-</v>
          </cell>
          <cell r="DY82">
            <v>38</v>
          </cell>
          <cell r="DZ82">
            <v>94</v>
          </cell>
          <cell r="EA82">
            <v>23</v>
          </cell>
          <cell r="EB82" t="str">
            <v>-</v>
          </cell>
          <cell r="EC82">
            <v>31.081081081081081</v>
          </cell>
          <cell r="ED82" t="str">
            <v>-</v>
          </cell>
          <cell r="EE82">
            <v>4</v>
          </cell>
          <cell r="EF82" t="str">
            <v>-</v>
          </cell>
          <cell r="EG82">
            <v>32</v>
          </cell>
        </row>
        <row r="83">
          <cell r="C83">
            <v>700000210</v>
          </cell>
          <cell r="D83" t="str">
            <v>SECTOR ANIS DIANA</v>
          </cell>
          <cell r="E83">
            <v>2026</v>
          </cell>
          <cell r="F83">
            <v>202601</v>
          </cell>
          <cell r="G83">
            <v>1703</v>
          </cell>
          <cell r="H83">
            <v>1739</v>
          </cell>
          <cell r="I83">
            <v>640</v>
          </cell>
          <cell r="J83" t="str">
            <v>-</v>
          </cell>
          <cell r="K83">
            <v>-100</v>
          </cell>
          <cell r="L83">
            <v>0</v>
          </cell>
          <cell r="M83">
            <v>672</v>
          </cell>
          <cell r="N83">
            <v>1075</v>
          </cell>
          <cell r="O83">
            <v>0</v>
          </cell>
          <cell r="P83" t="str">
            <v>-</v>
          </cell>
          <cell r="Q83">
            <v>2</v>
          </cell>
          <cell r="R83" t="str">
            <v>-</v>
          </cell>
          <cell r="S83">
            <v>10</v>
          </cell>
          <cell r="T83" t="str">
            <v>-</v>
          </cell>
          <cell r="U83">
            <v>666</v>
          </cell>
          <cell r="V83" t="str">
            <v>-</v>
          </cell>
          <cell r="W83">
            <v>4</v>
          </cell>
          <cell r="X83" t="str">
            <v>-</v>
          </cell>
          <cell r="Y83" t="str">
            <v>-</v>
          </cell>
          <cell r="Z83" t="str">
            <v>-</v>
          </cell>
          <cell r="AA83">
            <v>568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281</v>
          </cell>
          <cell r="AH83" t="str">
            <v>-</v>
          </cell>
          <cell r="AI83" t="str">
            <v>-</v>
          </cell>
          <cell r="AJ83" t="str">
            <v>-</v>
          </cell>
          <cell r="AK83">
            <v>104</v>
          </cell>
          <cell r="AL83" t="str">
            <v>-</v>
          </cell>
          <cell r="AM83">
            <v>39.459776864357018</v>
          </cell>
          <cell r="AN83">
            <v>59.6</v>
          </cell>
          <cell r="AO83">
            <v>177</v>
          </cell>
          <cell r="AP83" t="str">
            <v>-</v>
          </cell>
          <cell r="AQ83">
            <v>243</v>
          </cell>
          <cell r="AR83" t="str">
            <v>-</v>
          </cell>
          <cell r="AS83">
            <v>0</v>
          </cell>
          <cell r="AT83" t="str">
            <v>-</v>
          </cell>
          <cell r="AU83">
            <v>115</v>
          </cell>
          <cell r="AV83" t="str">
            <v>-</v>
          </cell>
          <cell r="AW83">
            <v>33</v>
          </cell>
          <cell r="AX83" t="str">
            <v>-</v>
          </cell>
          <cell r="AY83" t="str">
            <v>-</v>
          </cell>
          <cell r="AZ83" t="str">
            <v>-</v>
          </cell>
          <cell r="BA83">
            <v>631</v>
          </cell>
          <cell r="BB83">
            <v>965</v>
          </cell>
          <cell r="BC83">
            <v>37.052260716382854</v>
          </cell>
          <cell r="BD83">
            <v>53.5</v>
          </cell>
          <cell r="BE83" t="str">
            <v>-</v>
          </cell>
          <cell r="BF83" t="str">
            <v>-</v>
          </cell>
          <cell r="BG83">
            <v>708514.17</v>
          </cell>
          <cell r="BH83">
            <v>573802</v>
          </cell>
          <cell r="BI83">
            <v>476121525</v>
          </cell>
          <cell r="BJ83">
            <v>616837435</v>
          </cell>
          <cell r="BK83">
            <v>473744378</v>
          </cell>
          <cell r="BL83" t="str">
            <v>-</v>
          </cell>
          <cell r="BM83">
            <v>2377147</v>
          </cell>
          <cell r="BN83" t="str">
            <v>-</v>
          </cell>
          <cell r="BO83">
            <v>282223761</v>
          </cell>
          <cell r="BP83" t="str">
            <v>-</v>
          </cell>
          <cell r="BQ83">
            <v>2377147</v>
          </cell>
          <cell r="BR83" t="str">
            <v>-</v>
          </cell>
          <cell r="BS83">
            <v>585</v>
          </cell>
          <cell r="BT83" t="str">
            <v>-</v>
          </cell>
          <cell r="BU83">
            <v>279846614</v>
          </cell>
          <cell r="BV83" t="str">
            <v>-</v>
          </cell>
          <cell r="BW83">
            <v>484</v>
          </cell>
          <cell r="BX83" t="str">
            <v>-</v>
          </cell>
          <cell r="BY83">
            <v>567</v>
          </cell>
          <cell r="BZ83" t="str">
            <v>-</v>
          </cell>
          <cell r="CA83">
            <v>180767864</v>
          </cell>
          <cell r="CB83" t="str">
            <v>-</v>
          </cell>
          <cell r="CC83">
            <v>696</v>
          </cell>
          <cell r="CD83" t="str">
            <v>-</v>
          </cell>
          <cell r="CE83">
            <v>483</v>
          </cell>
          <cell r="CF83" t="str">
            <v>-</v>
          </cell>
          <cell r="CG83">
            <v>0</v>
          </cell>
          <cell r="CH83" t="str">
            <v>-</v>
          </cell>
          <cell r="CI83">
            <v>145</v>
          </cell>
          <cell r="CJ83" t="str">
            <v>-</v>
          </cell>
          <cell r="CK83">
            <v>38</v>
          </cell>
          <cell r="CL83" t="str">
            <v>-</v>
          </cell>
          <cell r="CM83">
            <v>13363240</v>
          </cell>
          <cell r="CN83" t="str">
            <v>-</v>
          </cell>
          <cell r="CO83">
            <v>194131104</v>
          </cell>
          <cell r="CP83" t="str">
            <v>-</v>
          </cell>
          <cell r="CQ83">
            <v>0</v>
          </cell>
          <cell r="CR83" t="str">
            <v>-</v>
          </cell>
          <cell r="CS83">
            <v>-36</v>
          </cell>
          <cell r="CT83" t="str">
            <v>-</v>
          </cell>
          <cell r="CU83">
            <v>567</v>
          </cell>
          <cell r="CV83">
            <v>363</v>
          </cell>
          <cell r="CW83">
            <v>297</v>
          </cell>
          <cell r="CX83">
            <v>213</v>
          </cell>
          <cell r="CY83">
            <v>167</v>
          </cell>
          <cell r="CZ83">
            <v>122</v>
          </cell>
          <cell r="DA83">
            <v>125</v>
          </cell>
          <cell r="DB83">
            <v>93</v>
          </cell>
          <cell r="DC83">
            <v>53</v>
          </cell>
          <cell r="DD83">
            <v>50</v>
          </cell>
          <cell r="DE83">
            <v>48</v>
          </cell>
          <cell r="DF83">
            <v>46</v>
          </cell>
          <cell r="DG83">
            <v>226</v>
          </cell>
          <cell r="DH83">
            <v>189</v>
          </cell>
          <cell r="DI83">
            <v>12</v>
          </cell>
          <cell r="DJ83" t="str">
            <v>-</v>
          </cell>
          <cell r="DK83">
            <v>428</v>
          </cell>
          <cell r="DL83" t="str">
            <v>-</v>
          </cell>
          <cell r="DM83">
            <v>635</v>
          </cell>
          <cell r="DN83" t="str">
            <v>-</v>
          </cell>
          <cell r="DO83">
            <v>461</v>
          </cell>
          <cell r="DP83" t="str">
            <v>-</v>
          </cell>
          <cell r="DQ83">
            <v>0</v>
          </cell>
          <cell r="DR83" t="str">
            <v>-</v>
          </cell>
          <cell r="DS83">
            <v>142</v>
          </cell>
          <cell r="DT83" t="str">
            <v>-</v>
          </cell>
          <cell r="DU83">
            <v>37</v>
          </cell>
          <cell r="DV83" t="str">
            <v>-</v>
          </cell>
          <cell r="DW83">
            <v>0</v>
          </cell>
          <cell r="DX83" t="str">
            <v>-</v>
          </cell>
          <cell r="DY83">
            <v>14</v>
          </cell>
          <cell r="DZ83">
            <v>46</v>
          </cell>
          <cell r="EA83">
            <v>14</v>
          </cell>
          <cell r="EB83" t="str">
            <v>-</v>
          </cell>
          <cell r="EC83">
            <v>25.454545454545453</v>
          </cell>
          <cell r="ED83" t="str">
            <v>-</v>
          </cell>
          <cell r="EE83">
            <v>2</v>
          </cell>
          <cell r="EF83" t="str">
            <v>-</v>
          </cell>
          <cell r="EG83">
            <v>27</v>
          </cell>
        </row>
        <row r="84">
          <cell r="C84">
            <v>700000217</v>
          </cell>
          <cell r="D84" t="str">
            <v>SECTOR FUENTE MARIA</v>
          </cell>
          <cell r="E84">
            <v>2026</v>
          </cell>
          <cell r="F84">
            <v>202601</v>
          </cell>
          <cell r="G84">
            <v>0</v>
          </cell>
          <cell r="H84" t="str">
            <v>-</v>
          </cell>
          <cell r="I84">
            <v>0</v>
          </cell>
          <cell r="J84" t="str">
            <v>-</v>
          </cell>
          <cell r="K84">
            <v>0</v>
          </cell>
          <cell r="L84" t="str">
            <v>-</v>
          </cell>
          <cell r="M84">
            <v>0</v>
          </cell>
          <cell r="N84" t="str">
            <v>-</v>
          </cell>
          <cell r="O84">
            <v>0</v>
          </cell>
          <cell r="P84" t="str">
            <v>-</v>
          </cell>
          <cell r="Q84">
            <v>0</v>
          </cell>
          <cell r="R84" t="str">
            <v>-</v>
          </cell>
          <cell r="S84">
            <v>0</v>
          </cell>
          <cell r="T84" t="str">
            <v>-</v>
          </cell>
          <cell r="U84">
            <v>0</v>
          </cell>
          <cell r="V84" t="str">
            <v>-</v>
          </cell>
          <cell r="W84">
            <v>0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0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0</v>
          </cell>
          <cell r="AH84" t="str">
            <v>-</v>
          </cell>
          <cell r="AI84" t="str">
            <v>-</v>
          </cell>
          <cell r="AJ84" t="str">
            <v>-</v>
          </cell>
          <cell r="AK84">
            <v>0</v>
          </cell>
          <cell r="AL84" t="str">
            <v>-</v>
          </cell>
          <cell r="AM84">
            <v>0</v>
          </cell>
          <cell r="AN84" t="str">
            <v>-</v>
          </cell>
          <cell r="AO84">
            <v>0</v>
          </cell>
          <cell r="AP84" t="str">
            <v>-</v>
          </cell>
          <cell r="AQ84">
            <v>0</v>
          </cell>
          <cell r="AR84" t="str">
            <v>-</v>
          </cell>
          <cell r="AS84">
            <v>0</v>
          </cell>
          <cell r="AT84" t="str">
            <v>-</v>
          </cell>
          <cell r="AU84">
            <v>0</v>
          </cell>
          <cell r="AV84" t="str">
            <v>-</v>
          </cell>
          <cell r="AW84">
            <v>0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-</v>
          </cell>
          <cell r="BC84">
            <v>0</v>
          </cell>
          <cell r="BD84" t="str">
            <v>-</v>
          </cell>
          <cell r="BE84" t="str">
            <v>-</v>
          </cell>
          <cell r="BF84" t="str">
            <v>-</v>
          </cell>
          <cell r="BG84">
            <v>0</v>
          </cell>
          <cell r="BH84" t="str">
            <v>-</v>
          </cell>
          <cell r="BI84">
            <v>0</v>
          </cell>
          <cell r="BJ84" t="str">
            <v>-</v>
          </cell>
          <cell r="BK84">
            <v>0</v>
          </cell>
          <cell r="BL84" t="str">
            <v>-</v>
          </cell>
          <cell r="BM84">
            <v>0</v>
          </cell>
          <cell r="BN84" t="str">
            <v>-</v>
          </cell>
          <cell r="BO84">
            <v>0</v>
          </cell>
          <cell r="BP84" t="str">
            <v>-</v>
          </cell>
          <cell r="BQ84">
            <v>0</v>
          </cell>
          <cell r="BR84" t="str">
            <v>-</v>
          </cell>
          <cell r="BS84">
            <v>0</v>
          </cell>
          <cell r="BT84" t="str">
            <v>-</v>
          </cell>
          <cell r="BU84">
            <v>0</v>
          </cell>
          <cell r="BV84" t="str">
            <v>-</v>
          </cell>
          <cell r="BW84">
            <v>0</v>
          </cell>
          <cell r="BX84" t="str">
            <v>-</v>
          </cell>
          <cell r="BY84">
            <v>0</v>
          </cell>
          <cell r="BZ84" t="str">
            <v>-</v>
          </cell>
          <cell r="CA84">
            <v>0</v>
          </cell>
          <cell r="CB84" t="str">
            <v>-</v>
          </cell>
          <cell r="CC84">
            <v>0</v>
          </cell>
          <cell r="CD84" t="str">
            <v>-</v>
          </cell>
          <cell r="CE84">
            <v>0</v>
          </cell>
          <cell r="CF84" t="str">
            <v>-</v>
          </cell>
          <cell r="CG84">
            <v>0</v>
          </cell>
          <cell r="CH84" t="str">
            <v>-</v>
          </cell>
          <cell r="CI84">
            <v>0</v>
          </cell>
          <cell r="CJ84" t="str">
            <v>-</v>
          </cell>
          <cell r="CK84">
            <v>0</v>
          </cell>
          <cell r="CL84" t="str">
            <v>-</v>
          </cell>
          <cell r="CM84">
            <v>0</v>
          </cell>
          <cell r="CN84" t="str">
            <v>-</v>
          </cell>
          <cell r="CO84">
            <v>0</v>
          </cell>
          <cell r="CP84" t="str">
            <v>-</v>
          </cell>
          <cell r="CQ84">
            <v>0</v>
          </cell>
          <cell r="CR84" t="str">
            <v>-</v>
          </cell>
          <cell r="CS84">
            <v>0</v>
          </cell>
          <cell r="CT84" t="str">
            <v>-</v>
          </cell>
          <cell r="CU84">
            <v>0</v>
          </cell>
          <cell r="CV84" t="str">
            <v>-</v>
          </cell>
          <cell r="CW84">
            <v>0</v>
          </cell>
          <cell r="CX84" t="str">
            <v>-</v>
          </cell>
          <cell r="CY84">
            <v>0</v>
          </cell>
          <cell r="CZ84" t="str">
            <v>-</v>
          </cell>
          <cell r="DA84">
            <v>0</v>
          </cell>
          <cell r="DB84" t="str">
            <v>-</v>
          </cell>
          <cell r="DC84">
            <v>0</v>
          </cell>
          <cell r="DD84" t="str">
            <v>-</v>
          </cell>
          <cell r="DE84">
            <v>0</v>
          </cell>
          <cell r="DF84" t="str">
            <v>-</v>
          </cell>
          <cell r="DG84">
            <v>0</v>
          </cell>
          <cell r="DH84" t="str">
            <v>-</v>
          </cell>
          <cell r="DI84">
            <v>0</v>
          </cell>
          <cell r="DJ84" t="str">
            <v>-</v>
          </cell>
          <cell r="DK84">
            <v>0</v>
          </cell>
          <cell r="DL84" t="str">
            <v>-</v>
          </cell>
          <cell r="DM84">
            <v>0</v>
          </cell>
          <cell r="DN84" t="str">
            <v>-</v>
          </cell>
          <cell r="DO84">
            <v>0</v>
          </cell>
          <cell r="DP84" t="str">
            <v>-</v>
          </cell>
          <cell r="DQ84">
            <v>0</v>
          </cell>
          <cell r="DR84" t="str">
            <v>-</v>
          </cell>
          <cell r="DS84">
            <v>0</v>
          </cell>
          <cell r="DT84" t="str">
            <v>-</v>
          </cell>
          <cell r="DU84">
            <v>0</v>
          </cell>
          <cell r="DV84" t="str">
            <v>-</v>
          </cell>
          <cell r="DW84">
            <v>0</v>
          </cell>
          <cell r="DX84" t="str">
            <v>-</v>
          </cell>
          <cell r="DY84">
            <v>0</v>
          </cell>
          <cell r="DZ84" t="str">
            <v>-</v>
          </cell>
          <cell r="EA84">
            <v>0</v>
          </cell>
          <cell r="EB84" t="str">
            <v>-</v>
          </cell>
          <cell r="EC84">
            <v>0</v>
          </cell>
          <cell r="ED84" t="str">
            <v>-</v>
          </cell>
          <cell r="EE84">
            <v>0</v>
          </cell>
          <cell r="EF84" t="str">
            <v>-</v>
          </cell>
          <cell r="EG84">
            <v>0</v>
          </cell>
        </row>
        <row r="85">
          <cell r="C85">
            <v>700000218</v>
          </cell>
          <cell r="D85" t="str">
            <v>SECTOR OLEOS MARISOL</v>
          </cell>
          <cell r="E85">
            <v>2026</v>
          </cell>
          <cell r="F85">
            <v>202601</v>
          </cell>
          <cell r="G85" t="str">
            <v>-</v>
          </cell>
          <cell r="H85" t="str">
            <v>-</v>
          </cell>
          <cell r="I85" t="str">
            <v>-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  <cell r="BC85" t="str">
            <v>-</v>
          </cell>
          <cell r="BD85" t="str">
            <v>-</v>
          </cell>
          <cell r="BE85" t="str">
            <v>-</v>
          </cell>
          <cell r="BF85" t="str">
            <v>-</v>
          </cell>
          <cell r="BG85" t="str">
            <v>-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 t="str">
            <v>-</v>
          </cell>
          <cell r="BO85" t="str">
            <v>-</v>
          </cell>
          <cell r="BP85" t="str">
            <v>-</v>
          </cell>
          <cell r="BQ85" t="str">
            <v>-</v>
          </cell>
          <cell r="BR85" t="str">
            <v>-</v>
          </cell>
          <cell r="BS85" t="str">
            <v>-</v>
          </cell>
          <cell r="BT85" t="str">
            <v>-</v>
          </cell>
          <cell r="BU85" t="str">
            <v>-</v>
          </cell>
          <cell r="BV85" t="str">
            <v>-</v>
          </cell>
          <cell r="BW85" t="str">
            <v>-</v>
          </cell>
          <cell r="BX85" t="str">
            <v>-</v>
          </cell>
          <cell r="BY85" t="str">
            <v>-</v>
          </cell>
          <cell r="BZ85" t="str">
            <v>-</v>
          </cell>
          <cell r="CA85" t="str">
            <v>-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 t="str">
            <v>-</v>
          </cell>
          <cell r="CN85" t="str">
            <v>-</v>
          </cell>
          <cell r="CO85" t="str">
            <v>-</v>
          </cell>
          <cell r="CP85" t="str">
            <v>-</v>
          </cell>
          <cell r="CQ85" t="str">
            <v>-</v>
          </cell>
          <cell r="CR85" t="str">
            <v>-</v>
          </cell>
          <cell r="CS85" t="str">
            <v>-</v>
          </cell>
          <cell r="CT85" t="str">
            <v>-</v>
          </cell>
          <cell r="CU85" t="str">
            <v>-</v>
          </cell>
          <cell r="CV85" t="str">
            <v>-</v>
          </cell>
          <cell r="CW85" t="str">
            <v>-</v>
          </cell>
          <cell r="CX85" t="str">
            <v>-</v>
          </cell>
          <cell r="CY85" t="str">
            <v>-</v>
          </cell>
          <cell r="CZ85" t="str">
            <v>-</v>
          </cell>
          <cell r="DA85" t="str">
            <v>-</v>
          </cell>
          <cell r="DB85" t="str">
            <v>-</v>
          </cell>
          <cell r="DC85" t="str">
            <v>-</v>
          </cell>
          <cell r="DD85" t="str">
            <v>-</v>
          </cell>
          <cell r="DE85" t="str">
            <v>-</v>
          </cell>
          <cell r="DF85" t="str">
            <v>-</v>
          </cell>
          <cell r="DG85" t="str">
            <v>-</v>
          </cell>
          <cell r="DH85" t="str">
            <v>-</v>
          </cell>
          <cell r="DI85" t="str">
            <v>-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 t="str">
            <v>-</v>
          </cell>
          <cell r="DX85" t="str">
            <v>-</v>
          </cell>
          <cell r="DY85" t="str">
            <v>-</v>
          </cell>
          <cell r="DZ85" t="str">
            <v>-</v>
          </cell>
          <cell r="EA85" t="str">
            <v>-</v>
          </cell>
          <cell r="EB85" t="str">
            <v>-</v>
          </cell>
          <cell r="EC85" t="str">
            <v>-</v>
          </cell>
          <cell r="ED85" t="str">
            <v>-</v>
          </cell>
          <cell r="EE85" t="str">
            <v>-</v>
          </cell>
          <cell r="EF85" t="str">
            <v>-</v>
          </cell>
          <cell r="EG85" t="str">
            <v>-</v>
          </cell>
        </row>
        <row r="86">
          <cell r="C86">
            <v>700000221</v>
          </cell>
          <cell r="D86" t="str">
            <v>SECTOR NUBES VERDES ANA CAROLINA</v>
          </cell>
          <cell r="E86">
            <v>2026</v>
          </cell>
          <cell r="F86">
            <v>202601</v>
          </cell>
          <cell r="G86">
            <v>1214</v>
          </cell>
          <cell r="H86">
            <v>1491</v>
          </cell>
          <cell r="I86">
            <v>463</v>
          </cell>
          <cell r="J86" t="str">
            <v>-</v>
          </cell>
          <cell r="K86">
            <v>-101</v>
          </cell>
          <cell r="L86">
            <v>0</v>
          </cell>
          <cell r="M86">
            <v>297</v>
          </cell>
          <cell r="N86">
            <v>776</v>
          </cell>
          <cell r="O86">
            <v>0</v>
          </cell>
          <cell r="P86" t="str">
            <v>-</v>
          </cell>
          <cell r="Q86">
            <v>0</v>
          </cell>
          <cell r="R86" t="str">
            <v>-</v>
          </cell>
          <cell r="S86">
            <v>1</v>
          </cell>
          <cell r="T86" t="str">
            <v>-</v>
          </cell>
          <cell r="U86">
            <v>297</v>
          </cell>
          <cell r="V86" t="str">
            <v>-</v>
          </cell>
          <cell r="W86">
            <v>0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234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130</v>
          </cell>
          <cell r="AH86" t="str">
            <v>-</v>
          </cell>
          <cell r="AI86" t="str">
            <v>-</v>
          </cell>
          <cell r="AJ86" t="str">
            <v>-</v>
          </cell>
          <cell r="AK86">
            <v>63</v>
          </cell>
          <cell r="AL86" t="str">
            <v>-</v>
          </cell>
          <cell r="AM86">
            <v>24.464579901153215</v>
          </cell>
          <cell r="AN86">
            <v>59.1</v>
          </cell>
          <cell r="AO86">
            <v>67</v>
          </cell>
          <cell r="AP86" t="str">
            <v>-</v>
          </cell>
          <cell r="AQ86">
            <v>88</v>
          </cell>
          <cell r="AR86" t="str">
            <v>-</v>
          </cell>
          <cell r="AS86">
            <v>0</v>
          </cell>
          <cell r="AT86" t="str">
            <v>-</v>
          </cell>
          <cell r="AU86">
            <v>54</v>
          </cell>
          <cell r="AV86" t="str">
            <v>-</v>
          </cell>
          <cell r="AW86">
            <v>25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252</v>
          </cell>
          <cell r="BB86">
            <v>640</v>
          </cell>
          <cell r="BC86">
            <v>20.757825370675455</v>
          </cell>
          <cell r="BD86">
            <v>48.7</v>
          </cell>
          <cell r="BE86" t="str">
            <v>-</v>
          </cell>
          <cell r="BF86" t="str">
            <v>-</v>
          </cell>
          <cell r="BG86">
            <v>590246.55000000005</v>
          </cell>
          <cell r="BH86">
            <v>531934</v>
          </cell>
          <cell r="BI86">
            <v>175303224</v>
          </cell>
          <cell r="BJ86">
            <v>412780432</v>
          </cell>
          <cell r="BK86">
            <v>175216494</v>
          </cell>
          <cell r="BL86" t="str">
            <v>-</v>
          </cell>
          <cell r="BM86">
            <v>86730</v>
          </cell>
          <cell r="BN86" t="str">
            <v>-</v>
          </cell>
          <cell r="BO86">
            <v>112294412</v>
          </cell>
          <cell r="BP86" t="str">
            <v>-</v>
          </cell>
          <cell r="BQ86">
            <v>86730</v>
          </cell>
          <cell r="BR86" t="str">
            <v>-</v>
          </cell>
          <cell r="BS86">
            <v>233</v>
          </cell>
          <cell r="BT86" t="str">
            <v>-</v>
          </cell>
          <cell r="BU86">
            <v>112207682</v>
          </cell>
          <cell r="BV86" t="str">
            <v>-</v>
          </cell>
          <cell r="BW86">
            <v>189</v>
          </cell>
          <cell r="BX86" t="str">
            <v>-</v>
          </cell>
          <cell r="BY86">
            <v>539</v>
          </cell>
          <cell r="BZ86" t="str">
            <v>-</v>
          </cell>
          <cell r="CA86">
            <v>60659547</v>
          </cell>
          <cell r="CB86" t="str">
            <v>-</v>
          </cell>
          <cell r="CC86">
            <v>495</v>
          </cell>
          <cell r="CD86" t="str">
            <v>-</v>
          </cell>
          <cell r="CE86">
            <v>346</v>
          </cell>
          <cell r="CF86" t="str">
            <v>-</v>
          </cell>
          <cell r="CG86">
            <v>0</v>
          </cell>
          <cell r="CH86" t="str">
            <v>-</v>
          </cell>
          <cell r="CI86">
            <v>109</v>
          </cell>
          <cell r="CJ86" t="str">
            <v>-</v>
          </cell>
          <cell r="CK86">
            <v>38</v>
          </cell>
          <cell r="CL86" t="str">
            <v>-</v>
          </cell>
          <cell r="CM86">
            <v>2349265</v>
          </cell>
          <cell r="CN86" t="str">
            <v>-</v>
          </cell>
          <cell r="CO86">
            <v>63008812</v>
          </cell>
          <cell r="CP86" t="str">
            <v>-</v>
          </cell>
          <cell r="CQ86">
            <v>0</v>
          </cell>
          <cell r="CR86" t="str">
            <v>-</v>
          </cell>
          <cell r="CS86">
            <v>-99</v>
          </cell>
          <cell r="CT86" t="str">
            <v>-</v>
          </cell>
          <cell r="CU86">
            <v>412</v>
          </cell>
          <cell r="CV86">
            <v>190</v>
          </cell>
          <cell r="CW86">
            <v>319</v>
          </cell>
          <cell r="CX86">
            <v>215</v>
          </cell>
          <cell r="CY86">
            <v>186</v>
          </cell>
          <cell r="CZ86">
            <v>123</v>
          </cell>
          <cell r="DA86">
            <v>127</v>
          </cell>
          <cell r="DB86">
            <v>92</v>
          </cell>
          <cell r="DC86">
            <v>80</v>
          </cell>
          <cell r="DD86">
            <v>65</v>
          </cell>
          <cell r="DE86">
            <v>106</v>
          </cell>
          <cell r="DF86">
            <v>101</v>
          </cell>
          <cell r="DG86">
            <v>313</v>
          </cell>
          <cell r="DH86">
            <v>258</v>
          </cell>
          <cell r="DI86">
            <v>7</v>
          </cell>
          <cell r="DJ86" t="str">
            <v>-</v>
          </cell>
          <cell r="DK86">
            <v>341</v>
          </cell>
          <cell r="DL86" t="str">
            <v>-</v>
          </cell>
          <cell r="DM86">
            <v>410</v>
          </cell>
          <cell r="DN86" t="str">
            <v>-</v>
          </cell>
          <cell r="DO86">
            <v>322</v>
          </cell>
          <cell r="DP86" t="str">
            <v>-</v>
          </cell>
          <cell r="DQ86">
            <v>0</v>
          </cell>
          <cell r="DR86" t="str">
            <v>-</v>
          </cell>
          <cell r="DS86">
            <v>103</v>
          </cell>
          <cell r="DT86" t="str">
            <v>-</v>
          </cell>
          <cell r="DU86">
            <v>38</v>
          </cell>
          <cell r="DV86" t="str">
            <v>-</v>
          </cell>
          <cell r="DW86">
            <v>0</v>
          </cell>
          <cell r="DX86" t="str">
            <v>-</v>
          </cell>
          <cell r="DY86">
            <v>9</v>
          </cell>
          <cell r="DZ86">
            <v>43</v>
          </cell>
          <cell r="EA86">
            <v>12</v>
          </cell>
          <cell r="EB86" t="str">
            <v>-</v>
          </cell>
          <cell r="EC86">
            <v>35.294117647058826</v>
          </cell>
          <cell r="ED86" t="str">
            <v>-</v>
          </cell>
          <cell r="EE86">
            <v>2</v>
          </cell>
          <cell r="EF86" t="str">
            <v>-</v>
          </cell>
          <cell r="EG86">
            <v>36</v>
          </cell>
        </row>
        <row r="87">
          <cell r="C87">
            <v>700000223</v>
          </cell>
          <cell r="D87" t="str">
            <v>SECTOR TINTINDEO GINA</v>
          </cell>
          <cell r="E87">
            <v>2026</v>
          </cell>
          <cell r="F87">
            <v>202601</v>
          </cell>
          <cell r="G87">
            <v>1545</v>
          </cell>
          <cell r="H87">
            <v>1700</v>
          </cell>
          <cell r="I87">
            <v>619</v>
          </cell>
          <cell r="J87" t="str">
            <v>-</v>
          </cell>
          <cell r="K87">
            <v>-70</v>
          </cell>
          <cell r="L87">
            <v>0</v>
          </cell>
          <cell r="M87">
            <v>403</v>
          </cell>
          <cell r="N87">
            <v>963</v>
          </cell>
          <cell r="O87">
            <v>0</v>
          </cell>
          <cell r="P87" t="str">
            <v>-</v>
          </cell>
          <cell r="Q87">
            <v>2</v>
          </cell>
          <cell r="R87" t="str">
            <v>-</v>
          </cell>
          <cell r="S87">
            <v>7</v>
          </cell>
          <cell r="T87" t="str">
            <v>-</v>
          </cell>
          <cell r="U87">
            <v>401</v>
          </cell>
          <cell r="V87" t="str">
            <v>-</v>
          </cell>
          <cell r="W87">
            <v>0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342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151</v>
          </cell>
          <cell r="AH87" t="str">
            <v>-</v>
          </cell>
          <cell r="AI87" t="str">
            <v>-</v>
          </cell>
          <cell r="AJ87" t="str">
            <v>-</v>
          </cell>
          <cell r="AK87">
            <v>59</v>
          </cell>
          <cell r="AL87" t="str">
            <v>-</v>
          </cell>
          <cell r="AM87">
            <v>26.084142394822006</v>
          </cell>
          <cell r="AN87">
            <v>59.6</v>
          </cell>
          <cell r="AO87">
            <v>92</v>
          </cell>
          <cell r="AP87" t="str">
            <v>-</v>
          </cell>
          <cell r="AQ87">
            <v>139</v>
          </cell>
          <cell r="AR87" t="str">
            <v>-</v>
          </cell>
          <cell r="AS87">
            <v>0</v>
          </cell>
          <cell r="AT87" t="str">
            <v>-</v>
          </cell>
          <cell r="AU87">
            <v>97</v>
          </cell>
          <cell r="AV87" t="str">
            <v>-</v>
          </cell>
          <cell r="AW87">
            <v>14</v>
          </cell>
          <cell r="AX87" t="str">
            <v>-</v>
          </cell>
          <cell r="AY87" t="str">
            <v>-</v>
          </cell>
          <cell r="AZ87" t="str">
            <v>-</v>
          </cell>
          <cell r="BA87">
            <v>374</v>
          </cell>
          <cell r="BB87">
            <v>850</v>
          </cell>
          <cell r="BC87">
            <v>24.207119741100325</v>
          </cell>
          <cell r="BD87">
            <v>52.6</v>
          </cell>
          <cell r="BE87" t="str">
            <v>-</v>
          </cell>
          <cell r="BF87" t="str">
            <v>-</v>
          </cell>
          <cell r="BG87">
            <v>458005.86</v>
          </cell>
          <cell r="BH87">
            <v>481395</v>
          </cell>
          <cell r="BI87">
            <v>184576361.25</v>
          </cell>
          <cell r="BJ87">
            <v>463583837</v>
          </cell>
          <cell r="BK87">
            <v>183738576</v>
          </cell>
          <cell r="BL87" t="str">
            <v>-</v>
          </cell>
          <cell r="BM87">
            <v>837785.25</v>
          </cell>
          <cell r="BN87" t="str">
            <v>-</v>
          </cell>
          <cell r="BO87">
            <v>143075647.25</v>
          </cell>
          <cell r="BP87" t="str">
            <v>-</v>
          </cell>
          <cell r="BQ87">
            <v>837785.25</v>
          </cell>
          <cell r="BR87" t="str">
            <v>-</v>
          </cell>
          <cell r="BS87">
            <v>370</v>
          </cell>
          <cell r="BT87" t="str">
            <v>-</v>
          </cell>
          <cell r="BU87">
            <v>142237862</v>
          </cell>
          <cell r="BV87" t="str">
            <v>-</v>
          </cell>
          <cell r="BW87">
            <v>257</v>
          </cell>
          <cell r="BX87" t="str">
            <v>-</v>
          </cell>
          <cell r="BY87">
            <v>490</v>
          </cell>
          <cell r="BZ87" t="str">
            <v>-</v>
          </cell>
          <cell r="CA87">
            <v>38046629</v>
          </cell>
          <cell r="CB87" t="str">
            <v>-</v>
          </cell>
          <cell r="CC87">
            <v>640</v>
          </cell>
          <cell r="CD87" t="str">
            <v>-</v>
          </cell>
          <cell r="CE87">
            <v>482</v>
          </cell>
          <cell r="CF87" t="str">
            <v>-</v>
          </cell>
          <cell r="CG87">
            <v>0</v>
          </cell>
          <cell r="CH87" t="str">
            <v>-</v>
          </cell>
          <cell r="CI87">
            <v>146</v>
          </cell>
          <cell r="CJ87" t="str">
            <v>-</v>
          </cell>
          <cell r="CK87">
            <v>18</v>
          </cell>
          <cell r="CL87" t="str">
            <v>-</v>
          </cell>
          <cell r="CM87">
            <v>3454085</v>
          </cell>
          <cell r="CN87" t="str">
            <v>-</v>
          </cell>
          <cell r="CO87">
            <v>41500714</v>
          </cell>
          <cell r="CP87" t="str">
            <v>-</v>
          </cell>
          <cell r="CQ87">
            <v>0</v>
          </cell>
          <cell r="CR87" t="str">
            <v>-</v>
          </cell>
          <cell r="CS87">
            <v>-57</v>
          </cell>
          <cell r="CT87" t="str">
            <v>-</v>
          </cell>
          <cell r="CU87">
            <v>671</v>
          </cell>
          <cell r="CV87">
            <v>309</v>
          </cell>
          <cell r="CW87">
            <v>333</v>
          </cell>
          <cell r="CX87">
            <v>256</v>
          </cell>
          <cell r="CY87">
            <v>138</v>
          </cell>
          <cell r="CZ87">
            <v>103</v>
          </cell>
          <cell r="DA87">
            <v>92</v>
          </cell>
          <cell r="DB87">
            <v>63</v>
          </cell>
          <cell r="DC87">
            <v>69</v>
          </cell>
          <cell r="DD87">
            <v>56</v>
          </cell>
          <cell r="DE87">
            <v>72</v>
          </cell>
          <cell r="DF87">
            <v>63</v>
          </cell>
          <cell r="DG87">
            <v>233</v>
          </cell>
          <cell r="DH87">
            <v>182</v>
          </cell>
          <cell r="DI87">
            <v>10</v>
          </cell>
          <cell r="DJ87" t="str">
            <v>-</v>
          </cell>
          <cell r="DK87">
            <v>362</v>
          </cell>
          <cell r="DL87" t="str">
            <v>-</v>
          </cell>
          <cell r="DM87">
            <v>562</v>
          </cell>
          <cell r="DN87" t="str">
            <v>-</v>
          </cell>
          <cell r="DO87">
            <v>459</v>
          </cell>
          <cell r="DP87" t="str">
            <v>-</v>
          </cell>
          <cell r="DQ87">
            <v>0</v>
          </cell>
          <cell r="DR87" t="str">
            <v>-</v>
          </cell>
          <cell r="DS87">
            <v>142</v>
          </cell>
          <cell r="DT87" t="str">
            <v>-</v>
          </cell>
          <cell r="DU87">
            <v>18</v>
          </cell>
          <cell r="DV87" t="str">
            <v>-</v>
          </cell>
          <cell r="DW87">
            <v>0</v>
          </cell>
          <cell r="DX87" t="str">
            <v>-</v>
          </cell>
          <cell r="DY87">
            <v>15</v>
          </cell>
          <cell r="DZ87">
            <v>48</v>
          </cell>
          <cell r="EA87">
            <v>16</v>
          </cell>
          <cell r="EB87" t="str">
            <v>-</v>
          </cell>
          <cell r="EC87">
            <v>39.024390243902438</v>
          </cell>
          <cell r="ED87" t="str">
            <v>-</v>
          </cell>
          <cell r="EE87">
            <v>5</v>
          </cell>
          <cell r="EF87" t="str">
            <v>-</v>
          </cell>
          <cell r="EG87">
            <v>14</v>
          </cell>
        </row>
        <row r="88">
          <cell r="C88">
            <v>700000224</v>
          </cell>
          <cell r="D88" t="str">
            <v>SECTOR FARALLONES PAOLA</v>
          </cell>
          <cell r="E88">
            <v>2026</v>
          </cell>
          <cell r="F88">
            <v>202601</v>
          </cell>
          <cell r="G88">
            <v>1673</v>
          </cell>
          <cell r="H88">
            <v>1928</v>
          </cell>
          <cell r="I88">
            <v>676</v>
          </cell>
          <cell r="J88" t="str">
            <v>-</v>
          </cell>
          <cell r="K88">
            <v>-101</v>
          </cell>
          <cell r="L88">
            <v>0</v>
          </cell>
          <cell r="M88">
            <v>429</v>
          </cell>
          <cell r="N88">
            <v>1051</v>
          </cell>
          <cell r="O88">
            <v>0</v>
          </cell>
          <cell r="P88" t="str">
            <v>-</v>
          </cell>
          <cell r="Q88">
            <v>3</v>
          </cell>
          <cell r="R88" t="str">
            <v>-</v>
          </cell>
          <cell r="S88">
            <v>9</v>
          </cell>
          <cell r="T88" t="str">
            <v>-</v>
          </cell>
          <cell r="U88">
            <v>423</v>
          </cell>
          <cell r="V88" t="str">
            <v>-</v>
          </cell>
          <cell r="W88">
            <v>3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379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156</v>
          </cell>
          <cell r="AH88" t="str">
            <v>-</v>
          </cell>
          <cell r="AI88" t="str">
            <v>-</v>
          </cell>
          <cell r="AJ88" t="str">
            <v>-</v>
          </cell>
          <cell r="AK88">
            <v>50</v>
          </cell>
          <cell r="AL88" t="str">
            <v>-</v>
          </cell>
          <cell r="AM88">
            <v>25.642558278541543</v>
          </cell>
          <cell r="AN88">
            <v>59.6</v>
          </cell>
          <cell r="AO88">
            <v>106</v>
          </cell>
          <cell r="AP88" t="str">
            <v>-</v>
          </cell>
          <cell r="AQ88">
            <v>166</v>
          </cell>
          <cell r="AR88" t="str">
            <v>-</v>
          </cell>
          <cell r="AS88">
            <v>0</v>
          </cell>
          <cell r="AT88" t="str">
            <v>-</v>
          </cell>
          <cell r="AU88">
            <v>95</v>
          </cell>
          <cell r="AV88" t="str">
            <v>-</v>
          </cell>
          <cell r="AW88">
            <v>12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406</v>
          </cell>
          <cell r="BB88">
            <v>934</v>
          </cell>
          <cell r="BC88">
            <v>24.267782426778243</v>
          </cell>
          <cell r="BD88">
            <v>53</v>
          </cell>
          <cell r="BE88" t="str">
            <v>-</v>
          </cell>
          <cell r="BF88" t="str">
            <v>-</v>
          </cell>
          <cell r="BG88">
            <v>460980.35</v>
          </cell>
          <cell r="BH88">
            <v>488101</v>
          </cell>
          <cell r="BI88">
            <v>197760568.25</v>
          </cell>
          <cell r="BJ88">
            <v>512993792</v>
          </cell>
          <cell r="BK88">
            <v>196537312</v>
          </cell>
          <cell r="BL88" t="str">
            <v>-</v>
          </cell>
          <cell r="BM88">
            <v>1223256.25</v>
          </cell>
          <cell r="BN88" t="str">
            <v>-</v>
          </cell>
          <cell r="BO88">
            <v>150898242.25</v>
          </cell>
          <cell r="BP88" t="str">
            <v>-</v>
          </cell>
          <cell r="BQ88">
            <v>1223256.25</v>
          </cell>
          <cell r="BR88" t="str">
            <v>-</v>
          </cell>
          <cell r="BS88">
            <v>387</v>
          </cell>
          <cell r="BT88" t="str">
            <v>-</v>
          </cell>
          <cell r="BU88">
            <v>149674986</v>
          </cell>
          <cell r="BV88" t="str">
            <v>-</v>
          </cell>
          <cell r="BW88">
            <v>256</v>
          </cell>
          <cell r="BX88" t="str">
            <v>-</v>
          </cell>
          <cell r="BY88">
            <v>504</v>
          </cell>
          <cell r="BZ88" t="str">
            <v>-</v>
          </cell>
          <cell r="CA88">
            <v>43306113</v>
          </cell>
          <cell r="CB88" t="str">
            <v>-</v>
          </cell>
          <cell r="CC88">
            <v>690</v>
          </cell>
          <cell r="CD88" t="str">
            <v>-</v>
          </cell>
          <cell r="CE88">
            <v>523</v>
          </cell>
          <cell r="CF88" t="str">
            <v>-</v>
          </cell>
          <cell r="CG88">
            <v>0</v>
          </cell>
          <cell r="CH88" t="str">
            <v>-</v>
          </cell>
          <cell r="CI88">
            <v>165</v>
          </cell>
          <cell r="CJ88" t="str">
            <v>-</v>
          </cell>
          <cell r="CK88">
            <v>15</v>
          </cell>
          <cell r="CL88" t="str">
            <v>-</v>
          </cell>
          <cell r="CM88">
            <v>2834175</v>
          </cell>
          <cell r="CN88" t="str">
            <v>-</v>
          </cell>
          <cell r="CO88">
            <v>46140288</v>
          </cell>
          <cell r="CP88" t="str">
            <v>-</v>
          </cell>
          <cell r="CQ88">
            <v>0</v>
          </cell>
          <cell r="CR88" t="str">
            <v>-</v>
          </cell>
          <cell r="CS88">
            <v>-32</v>
          </cell>
          <cell r="CT88" t="str">
            <v>-</v>
          </cell>
          <cell r="CU88">
            <v>663</v>
          </cell>
          <cell r="CV88">
            <v>303</v>
          </cell>
          <cell r="CW88">
            <v>377</v>
          </cell>
          <cell r="CX88">
            <v>269</v>
          </cell>
          <cell r="CY88">
            <v>204</v>
          </cell>
          <cell r="CZ88">
            <v>129</v>
          </cell>
          <cell r="DA88">
            <v>114</v>
          </cell>
          <cell r="DB88">
            <v>81</v>
          </cell>
          <cell r="DC88">
            <v>67</v>
          </cell>
          <cell r="DD88">
            <v>61</v>
          </cell>
          <cell r="DE88">
            <v>43</v>
          </cell>
          <cell r="DF88">
            <v>39</v>
          </cell>
          <cell r="DG88">
            <v>224</v>
          </cell>
          <cell r="DH88">
            <v>181</v>
          </cell>
          <cell r="DI88">
            <v>4</v>
          </cell>
          <cell r="DJ88" t="str">
            <v>-</v>
          </cell>
          <cell r="DK88">
            <v>389</v>
          </cell>
          <cell r="DL88" t="str">
            <v>-</v>
          </cell>
          <cell r="DM88">
            <v>608</v>
          </cell>
          <cell r="DN88" t="str">
            <v>-</v>
          </cell>
          <cell r="DO88">
            <v>500</v>
          </cell>
          <cell r="DP88" t="str">
            <v>-</v>
          </cell>
          <cell r="DQ88">
            <v>0</v>
          </cell>
          <cell r="DR88" t="str">
            <v>-</v>
          </cell>
          <cell r="DS88">
            <v>161</v>
          </cell>
          <cell r="DT88" t="str">
            <v>-</v>
          </cell>
          <cell r="DU88">
            <v>15</v>
          </cell>
          <cell r="DV88" t="str">
            <v>-</v>
          </cell>
          <cell r="DW88">
            <v>0</v>
          </cell>
          <cell r="DX88" t="str">
            <v>-</v>
          </cell>
          <cell r="DY88">
            <v>7</v>
          </cell>
          <cell r="DZ88">
            <v>45</v>
          </cell>
          <cell r="EA88">
            <v>19</v>
          </cell>
          <cell r="EB88" t="str">
            <v>-</v>
          </cell>
          <cell r="EC88">
            <v>43.18181818181818</v>
          </cell>
          <cell r="ED88" t="str">
            <v>-</v>
          </cell>
          <cell r="EE88">
            <v>3</v>
          </cell>
          <cell r="EF88" t="str">
            <v>-</v>
          </cell>
          <cell r="EG88">
            <v>16</v>
          </cell>
        </row>
        <row r="89">
          <cell r="C89">
            <v>700000225</v>
          </cell>
          <cell r="D89" t="str">
            <v>SECTOR EMOCIÓN GLORIA</v>
          </cell>
          <cell r="E89">
            <v>2026</v>
          </cell>
          <cell r="F89">
            <v>202601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  <cell r="BC89" t="str">
            <v>-</v>
          </cell>
          <cell r="BD89" t="str">
            <v>-</v>
          </cell>
          <cell r="BE89" t="str">
            <v>-</v>
          </cell>
          <cell r="BF89" t="str">
            <v>-</v>
          </cell>
          <cell r="BG89" t="str">
            <v>-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 t="str">
            <v>-</v>
          </cell>
          <cell r="BM89" t="str">
            <v>-</v>
          </cell>
          <cell r="BN89" t="str">
            <v>-</v>
          </cell>
          <cell r="BO89" t="str">
            <v>-</v>
          </cell>
          <cell r="BP89" t="str">
            <v>-</v>
          </cell>
          <cell r="BQ89" t="str">
            <v>-</v>
          </cell>
          <cell r="BR89" t="str">
            <v>-</v>
          </cell>
          <cell r="BS89" t="str">
            <v>-</v>
          </cell>
          <cell r="BT89" t="str">
            <v>-</v>
          </cell>
          <cell r="BU89" t="str">
            <v>-</v>
          </cell>
          <cell r="BV89" t="str">
            <v>-</v>
          </cell>
          <cell r="BW89" t="str">
            <v>-</v>
          </cell>
          <cell r="BX89" t="str">
            <v>-</v>
          </cell>
          <cell r="BY89" t="str">
            <v>-</v>
          </cell>
          <cell r="BZ89" t="str">
            <v>-</v>
          </cell>
          <cell r="CA89" t="str">
            <v>-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 t="str">
            <v>-</v>
          </cell>
          <cell r="CN89" t="str">
            <v>-</v>
          </cell>
          <cell r="CO89" t="str">
            <v>-</v>
          </cell>
          <cell r="CP89" t="str">
            <v>-</v>
          </cell>
          <cell r="CQ89" t="str">
            <v>-</v>
          </cell>
          <cell r="CR89" t="str">
            <v>-</v>
          </cell>
          <cell r="CS89" t="str">
            <v>-</v>
          </cell>
          <cell r="CT89" t="str">
            <v>-</v>
          </cell>
          <cell r="CU89" t="str">
            <v>-</v>
          </cell>
          <cell r="CV89" t="str">
            <v>-</v>
          </cell>
          <cell r="CW89" t="str">
            <v>-</v>
          </cell>
          <cell r="CX89" t="str">
            <v>-</v>
          </cell>
          <cell r="CY89" t="str">
            <v>-</v>
          </cell>
          <cell r="CZ89" t="str">
            <v>-</v>
          </cell>
          <cell r="DA89" t="str">
            <v>-</v>
          </cell>
          <cell r="DB89" t="str">
            <v>-</v>
          </cell>
          <cell r="DC89" t="str">
            <v>-</v>
          </cell>
          <cell r="DD89" t="str">
            <v>-</v>
          </cell>
          <cell r="DE89" t="str">
            <v>-</v>
          </cell>
          <cell r="DF89" t="str">
            <v>-</v>
          </cell>
          <cell r="DG89" t="str">
            <v>-</v>
          </cell>
          <cell r="DH89" t="str">
            <v>-</v>
          </cell>
          <cell r="DI89" t="str">
            <v>-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 t="str">
            <v>-</v>
          </cell>
          <cell r="DX89" t="str">
            <v>-</v>
          </cell>
          <cell r="DY89" t="str">
            <v>-</v>
          </cell>
          <cell r="DZ89" t="str">
            <v>-</v>
          </cell>
          <cell r="EA89" t="str">
            <v>-</v>
          </cell>
          <cell r="EB89" t="str">
            <v>-</v>
          </cell>
          <cell r="EC89" t="str">
            <v>-</v>
          </cell>
          <cell r="ED89" t="str">
            <v>-</v>
          </cell>
          <cell r="EE89" t="str">
            <v>-</v>
          </cell>
          <cell r="EF89" t="str">
            <v>-</v>
          </cell>
          <cell r="EG89" t="str">
            <v>-</v>
          </cell>
        </row>
        <row r="90">
          <cell r="C90">
            <v>700000229</v>
          </cell>
          <cell r="D90" t="str">
            <v>SECTOR CASIA CAROLINA</v>
          </cell>
          <cell r="E90">
            <v>2026</v>
          </cell>
          <cell r="F90">
            <v>202601</v>
          </cell>
          <cell r="G90">
            <v>0</v>
          </cell>
          <cell r="H90" t="str">
            <v>-</v>
          </cell>
          <cell r="I90">
            <v>0</v>
          </cell>
          <cell r="J90" t="str">
            <v>-</v>
          </cell>
          <cell r="K90">
            <v>0</v>
          </cell>
          <cell r="L90" t="str">
            <v>-</v>
          </cell>
          <cell r="M90">
            <v>0</v>
          </cell>
          <cell r="N90" t="str">
            <v>-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0</v>
          </cell>
          <cell r="T90" t="str">
            <v>-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0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0</v>
          </cell>
          <cell r="AH90" t="str">
            <v>-</v>
          </cell>
          <cell r="AI90" t="str">
            <v>-</v>
          </cell>
          <cell r="AJ90" t="str">
            <v>-</v>
          </cell>
          <cell r="AK90">
            <v>0</v>
          </cell>
          <cell r="AL90" t="str">
            <v>-</v>
          </cell>
          <cell r="AM90">
            <v>0</v>
          </cell>
          <cell r="AN90" t="str">
            <v>-</v>
          </cell>
          <cell r="AO90">
            <v>0</v>
          </cell>
          <cell r="AP90" t="str">
            <v>-</v>
          </cell>
          <cell r="AQ90">
            <v>0</v>
          </cell>
          <cell r="AR90" t="str">
            <v>-</v>
          </cell>
          <cell r="AS90">
            <v>0</v>
          </cell>
          <cell r="AT90" t="str">
            <v>-</v>
          </cell>
          <cell r="AU90">
            <v>0</v>
          </cell>
          <cell r="AV90" t="str">
            <v>-</v>
          </cell>
          <cell r="AW90">
            <v>0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0</v>
          </cell>
          <cell r="BB90" t="str">
            <v>-</v>
          </cell>
          <cell r="BC90">
            <v>0</v>
          </cell>
          <cell r="BD90" t="str">
            <v>-</v>
          </cell>
          <cell r="BE90" t="str">
            <v>-</v>
          </cell>
          <cell r="BF90" t="str">
            <v>-</v>
          </cell>
          <cell r="BG90">
            <v>0</v>
          </cell>
          <cell r="BH90" t="str">
            <v>-</v>
          </cell>
          <cell r="BI90">
            <v>0</v>
          </cell>
          <cell r="BJ90" t="str">
            <v>-</v>
          </cell>
          <cell r="BK90">
            <v>0</v>
          </cell>
          <cell r="BL90" t="str">
            <v>-</v>
          </cell>
          <cell r="BM90">
            <v>0</v>
          </cell>
          <cell r="BN90" t="str">
            <v>-</v>
          </cell>
          <cell r="BO90">
            <v>0</v>
          </cell>
          <cell r="BP90" t="str">
            <v>-</v>
          </cell>
          <cell r="BQ90">
            <v>0</v>
          </cell>
          <cell r="BR90" t="str">
            <v>-</v>
          </cell>
          <cell r="BS90">
            <v>0</v>
          </cell>
          <cell r="BT90" t="str">
            <v>-</v>
          </cell>
          <cell r="BU90">
            <v>0</v>
          </cell>
          <cell r="BV90" t="str">
            <v>-</v>
          </cell>
          <cell r="BW90">
            <v>0</v>
          </cell>
          <cell r="BX90" t="str">
            <v>-</v>
          </cell>
          <cell r="BY90">
            <v>0</v>
          </cell>
          <cell r="BZ90" t="str">
            <v>-</v>
          </cell>
          <cell r="CA90">
            <v>0</v>
          </cell>
          <cell r="CB90" t="str">
            <v>-</v>
          </cell>
          <cell r="CC90">
            <v>0</v>
          </cell>
          <cell r="CD90" t="str">
            <v>-</v>
          </cell>
          <cell r="CE90">
            <v>0</v>
          </cell>
          <cell r="CF90" t="str">
            <v>-</v>
          </cell>
          <cell r="CG90">
            <v>0</v>
          </cell>
          <cell r="CH90" t="str">
            <v>-</v>
          </cell>
          <cell r="CI90">
            <v>0</v>
          </cell>
          <cell r="CJ90" t="str">
            <v>-</v>
          </cell>
          <cell r="CK90">
            <v>0</v>
          </cell>
          <cell r="CL90" t="str">
            <v>-</v>
          </cell>
          <cell r="CM90">
            <v>0</v>
          </cell>
          <cell r="CN90" t="str">
            <v>-</v>
          </cell>
          <cell r="CO90">
            <v>0</v>
          </cell>
          <cell r="CP90" t="str">
            <v>-</v>
          </cell>
          <cell r="CQ90">
            <v>0</v>
          </cell>
          <cell r="CR90" t="str">
            <v>-</v>
          </cell>
          <cell r="CS90">
            <v>0</v>
          </cell>
          <cell r="CT90" t="str">
            <v>-</v>
          </cell>
          <cell r="CU90">
            <v>0</v>
          </cell>
          <cell r="CV90" t="str">
            <v>-</v>
          </cell>
          <cell r="CW90">
            <v>0</v>
          </cell>
          <cell r="CX90" t="str">
            <v>-</v>
          </cell>
          <cell r="CY90">
            <v>0</v>
          </cell>
          <cell r="CZ90" t="str">
            <v>-</v>
          </cell>
          <cell r="DA90">
            <v>0</v>
          </cell>
          <cell r="DB90" t="str">
            <v>-</v>
          </cell>
          <cell r="DC90">
            <v>0</v>
          </cell>
          <cell r="DD90" t="str">
            <v>-</v>
          </cell>
          <cell r="DE90">
            <v>0</v>
          </cell>
          <cell r="DF90" t="str">
            <v>-</v>
          </cell>
          <cell r="DG90">
            <v>0</v>
          </cell>
          <cell r="DH90" t="str">
            <v>-</v>
          </cell>
          <cell r="DI90">
            <v>0</v>
          </cell>
          <cell r="DJ90" t="str">
            <v>-</v>
          </cell>
          <cell r="DK90">
            <v>0</v>
          </cell>
          <cell r="DL90" t="str">
            <v>-</v>
          </cell>
          <cell r="DM90">
            <v>0</v>
          </cell>
          <cell r="DN90" t="str">
            <v>-</v>
          </cell>
          <cell r="DO90">
            <v>0</v>
          </cell>
          <cell r="DP90" t="str">
            <v>-</v>
          </cell>
          <cell r="DQ90">
            <v>0</v>
          </cell>
          <cell r="DR90" t="str">
            <v>-</v>
          </cell>
          <cell r="DS90">
            <v>0</v>
          </cell>
          <cell r="DT90" t="str">
            <v>-</v>
          </cell>
          <cell r="DU90">
            <v>0</v>
          </cell>
          <cell r="DV90" t="str">
            <v>-</v>
          </cell>
          <cell r="DW90">
            <v>0</v>
          </cell>
          <cell r="DX90" t="str">
            <v>-</v>
          </cell>
          <cell r="DY90">
            <v>0</v>
          </cell>
          <cell r="DZ90" t="str">
            <v>-</v>
          </cell>
          <cell r="EA90">
            <v>0</v>
          </cell>
          <cell r="EB90" t="str">
            <v>-</v>
          </cell>
          <cell r="EC90">
            <v>0</v>
          </cell>
          <cell r="ED90" t="str">
            <v>-</v>
          </cell>
          <cell r="EE90">
            <v>0</v>
          </cell>
          <cell r="EF90" t="str">
            <v>-</v>
          </cell>
          <cell r="EG90">
            <v>0</v>
          </cell>
        </row>
        <row r="91">
          <cell r="C91">
            <v>700000232</v>
          </cell>
          <cell r="D91" t="str">
            <v>SECTOR EXPRESIÓN NAYIBE</v>
          </cell>
          <cell r="E91">
            <v>2026</v>
          </cell>
          <cell r="F91">
            <v>202601</v>
          </cell>
          <cell r="G91">
            <v>1260</v>
          </cell>
          <cell r="H91">
            <v>1390</v>
          </cell>
          <cell r="I91">
            <v>476</v>
          </cell>
          <cell r="J91" t="str">
            <v>-</v>
          </cell>
          <cell r="K91">
            <v>-51</v>
          </cell>
          <cell r="L91">
            <v>0</v>
          </cell>
          <cell r="M91">
            <v>655</v>
          </cell>
          <cell r="N91">
            <v>751</v>
          </cell>
          <cell r="O91">
            <v>0</v>
          </cell>
          <cell r="P91" t="str">
            <v>-</v>
          </cell>
          <cell r="Q91">
            <v>4</v>
          </cell>
          <cell r="R91" t="str">
            <v>-</v>
          </cell>
          <cell r="S91">
            <v>18</v>
          </cell>
          <cell r="T91" t="str">
            <v>-</v>
          </cell>
          <cell r="U91">
            <v>642</v>
          </cell>
          <cell r="V91" t="str">
            <v>-</v>
          </cell>
          <cell r="W91">
            <v>8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533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317</v>
          </cell>
          <cell r="AH91" t="str">
            <v>-</v>
          </cell>
          <cell r="AI91" t="str">
            <v>-</v>
          </cell>
          <cell r="AJ91" t="str">
            <v>-</v>
          </cell>
          <cell r="AK91">
            <v>122</v>
          </cell>
          <cell r="AL91" t="str">
            <v>-</v>
          </cell>
          <cell r="AM91">
            <v>51.984126984126988</v>
          </cell>
          <cell r="AN91">
            <v>57.3</v>
          </cell>
          <cell r="AO91">
            <v>195</v>
          </cell>
          <cell r="AP91" t="str">
            <v>-</v>
          </cell>
          <cell r="AQ91">
            <v>212</v>
          </cell>
          <cell r="AR91" t="str">
            <v>-</v>
          </cell>
          <cell r="AS91">
            <v>0</v>
          </cell>
          <cell r="AT91" t="str">
            <v>-</v>
          </cell>
          <cell r="AU91">
            <v>106</v>
          </cell>
          <cell r="AV91" t="str">
            <v>-</v>
          </cell>
          <cell r="AW91">
            <v>20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550</v>
          </cell>
          <cell r="BB91">
            <v>619</v>
          </cell>
          <cell r="BC91">
            <v>43.650793650793652</v>
          </cell>
          <cell r="BD91">
            <v>47.3</v>
          </cell>
          <cell r="BE91" t="str">
            <v>-</v>
          </cell>
          <cell r="BF91" t="str">
            <v>-</v>
          </cell>
          <cell r="BG91">
            <v>616427.51</v>
          </cell>
          <cell r="BH91">
            <v>542394</v>
          </cell>
          <cell r="BI91">
            <v>403760017.00999999</v>
          </cell>
          <cell r="BJ91">
            <v>407338010</v>
          </cell>
          <cell r="BK91">
            <v>399786302</v>
          </cell>
          <cell r="BL91" t="str">
            <v>-</v>
          </cell>
          <cell r="BM91">
            <v>3973715.01</v>
          </cell>
          <cell r="BN91" t="str">
            <v>-</v>
          </cell>
          <cell r="BO91">
            <v>308145999.00999999</v>
          </cell>
          <cell r="BP91" t="str">
            <v>-</v>
          </cell>
          <cell r="BQ91">
            <v>3973715.01</v>
          </cell>
          <cell r="BR91" t="str">
            <v>-</v>
          </cell>
          <cell r="BS91">
            <v>638</v>
          </cell>
          <cell r="BT91" t="str">
            <v>-</v>
          </cell>
          <cell r="BU91">
            <v>304172284</v>
          </cell>
          <cell r="BV91" t="str">
            <v>-</v>
          </cell>
          <cell r="BW91">
            <v>360</v>
          </cell>
          <cell r="BX91" t="str">
            <v>-</v>
          </cell>
          <cell r="BY91">
            <v>476</v>
          </cell>
          <cell r="BZ91" t="str">
            <v>-</v>
          </cell>
          <cell r="CA91">
            <v>86318049</v>
          </cell>
          <cell r="CB91" t="str">
            <v>-</v>
          </cell>
          <cell r="CC91">
            <v>533</v>
          </cell>
          <cell r="CD91" t="str">
            <v>-</v>
          </cell>
          <cell r="CE91">
            <v>355</v>
          </cell>
          <cell r="CF91" t="str">
            <v>-</v>
          </cell>
          <cell r="CG91">
            <v>0</v>
          </cell>
          <cell r="CH91" t="str">
            <v>-</v>
          </cell>
          <cell r="CI91">
            <v>120</v>
          </cell>
          <cell r="CJ91" t="str">
            <v>-</v>
          </cell>
          <cell r="CK91">
            <v>22</v>
          </cell>
          <cell r="CL91" t="str">
            <v>-</v>
          </cell>
          <cell r="CM91">
            <v>9295969</v>
          </cell>
          <cell r="CN91" t="str">
            <v>-</v>
          </cell>
          <cell r="CO91">
            <v>95614018</v>
          </cell>
          <cell r="CP91" t="str">
            <v>-</v>
          </cell>
          <cell r="CQ91">
            <v>0</v>
          </cell>
          <cell r="CR91" t="str">
            <v>-</v>
          </cell>
          <cell r="CS91">
            <v>-53</v>
          </cell>
          <cell r="CT91" t="str">
            <v>-</v>
          </cell>
          <cell r="CU91">
            <v>237</v>
          </cell>
          <cell r="CV91">
            <v>230</v>
          </cell>
          <cell r="CW91">
            <v>198</v>
          </cell>
          <cell r="CX91">
            <v>181</v>
          </cell>
          <cell r="CY91">
            <v>170</v>
          </cell>
          <cell r="CZ91">
            <v>124</v>
          </cell>
          <cell r="DA91">
            <v>108</v>
          </cell>
          <cell r="DB91">
            <v>111</v>
          </cell>
          <cell r="DC91">
            <v>56</v>
          </cell>
          <cell r="DD91">
            <v>57</v>
          </cell>
          <cell r="DE91">
            <v>82</v>
          </cell>
          <cell r="DF91">
            <v>81</v>
          </cell>
          <cell r="DG91">
            <v>246</v>
          </cell>
          <cell r="DH91">
            <v>249</v>
          </cell>
          <cell r="DI91">
            <v>15</v>
          </cell>
          <cell r="DJ91" t="str">
            <v>-</v>
          </cell>
          <cell r="DK91">
            <v>322</v>
          </cell>
          <cell r="DL91" t="str">
            <v>-</v>
          </cell>
          <cell r="DM91">
            <v>462</v>
          </cell>
          <cell r="DN91" t="str">
            <v>-</v>
          </cell>
          <cell r="DO91">
            <v>336</v>
          </cell>
          <cell r="DP91" t="str">
            <v>-</v>
          </cell>
          <cell r="DQ91">
            <v>0</v>
          </cell>
          <cell r="DR91" t="str">
            <v>-</v>
          </cell>
          <cell r="DS91">
            <v>118</v>
          </cell>
          <cell r="DT91" t="str">
            <v>-</v>
          </cell>
          <cell r="DU91">
            <v>22</v>
          </cell>
          <cell r="DV91" t="str">
            <v>-</v>
          </cell>
          <cell r="DW91">
            <v>0</v>
          </cell>
          <cell r="DX91" t="str">
            <v>-</v>
          </cell>
          <cell r="DY91">
            <v>31</v>
          </cell>
          <cell r="DZ91">
            <v>60</v>
          </cell>
          <cell r="EA91">
            <v>15</v>
          </cell>
          <cell r="EB91" t="str">
            <v>-</v>
          </cell>
          <cell r="EC91">
            <v>32.608695652173914</v>
          </cell>
          <cell r="ED91" t="str">
            <v>-</v>
          </cell>
          <cell r="EE91">
            <v>16</v>
          </cell>
          <cell r="EF91" t="str">
            <v>-</v>
          </cell>
          <cell r="EG91">
            <v>74</v>
          </cell>
        </row>
        <row r="92">
          <cell r="C92">
            <v>700000235</v>
          </cell>
          <cell r="D92" t="str">
            <v>SECTOR ISLA EVELIN</v>
          </cell>
          <cell r="E92">
            <v>2026</v>
          </cell>
          <cell r="F92">
            <v>202601</v>
          </cell>
          <cell r="G92">
            <v>1502</v>
          </cell>
          <cell r="H92">
            <v>1453</v>
          </cell>
          <cell r="I92">
            <v>520</v>
          </cell>
          <cell r="J92" t="str">
            <v>-</v>
          </cell>
          <cell r="K92">
            <v>90</v>
          </cell>
          <cell r="L92">
            <v>0</v>
          </cell>
          <cell r="M92">
            <v>861</v>
          </cell>
          <cell r="N92">
            <v>796</v>
          </cell>
          <cell r="O92">
            <v>0</v>
          </cell>
          <cell r="P92" t="str">
            <v>-</v>
          </cell>
          <cell r="Q92">
            <v>0</v>
          </cell>
          <cell r="R92" t="str">
            <v>-</v>
          </cell>
          <cell r="S92">
            <v>1</v>
          </cell>
          <cell r="T92" t="str">
            <v>-</v>
          </cell>
          <cell r="U92">
            <v>860</v>
          </cell>
          <cell r="V92" t="str">
            <v>-</v>
          </cell>
          <cell r="W92">
            <v>1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679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500</v>
          </cell>
          <cell r="AH92" t="str">
            <v>-</v>
          </cell>
          <cell r="AI92" t="str">
            <v>-</v>
          </cell>
          <cell r="AJ92" t="str">
            <v>-</v>
          </cell>
          <cell r="AK92">
            <v>182</v>
          </cell>
          <cell r="AL92" t="str">
            <v>-</v>
          </cell>
          <cell r="AM92">
            <v>57.323568575233018</v>
          </cell>
          <cell r="AN92">
            <v>53.1</v>
          </cell>
          <cell r="AO92">
            <v>318</v>
          </cell>
          <cell r="AP92" t="str">
            <v>-</v>
          </cell>
          <cell r="AQ92">
            <v>261</v>
          </cell>
          <cell r="AR92" t="str">
            <v>-</v>
          </cell>
          <cell r="AS92">
            <v>0</v>
          </cell>
          <cell r="AT92" t="str">
            <v>-</v>
          </cell>
          <cell r="AU92">
            <v>87</v>
          </cell>
          <cell r="AV92" t="str">
            <v>-</v>
          </cell>
          <cell r="AW92">
            <v>13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687</v>
          </cell>
          <cell r="BB92">
            <v>662</v>
          </cell>
          <cell r="BC92">
            <v>45.739014647137147</v>
          </cell>
          <cell r="BD92">
            <v>44.2</v>
          </cell>
          <cell r="BE92" t="str">
            <v>-</v>
          </cell>
          <cell r="BF92" t="str">
            <v>-</v>
          </cell>
          <cell r="BG92">
            <v>477932.14</v>
          </cell>
          <cell r="BH92">
            <v>515714</v>
          </cell>
          <cell r="BI92">
            <v>411499570</v>
          </cell>
          <cell r="BJ92">
            <v>410508317</v>
          </cell>
          <cell r="BK92">
            <v>410590088</v>
          </cell>
          <cell r="BL92" t="str">
            <v>-</v>
          </cell>
          <cell r="BM92">
            <v>909482</v>
          </cell>
          <cell r="BN92" t="str">
            <v>-</v>
          </cell>
          <cell r="BO92">
            <v>310854213</v>
          </cell>
          <cell r="BP92" t="str">
            <v>-</v>
          </cell>
          <cell r="BQ92">
            <v>909482</v>
          </cell>
          <cell r="BR92" t="str">
            <v>-</v>
          </cell>
          <cell r="BS92">
            <v>768</v>
          </cell>
          <cell r="BT92" t="str">
            <v>-</v>
          </cell>
          <cell r="BU92">
            <v>309944731</v>
          </cell>
          <cell r="BV92" t="str">
            <v>-</v>
          </cell>
          <cell r="BW92">
            <v>558</v>
          </cell>
          <cell r="BX92" t="str">
            <v>-</v>
          </cell>
          <cell r="BY92">
            <v>480</v>
          </cell>
          <cell r="BZ92" t="str">
            <v>-</v>
          </cell>
          <cell r="CA92">
            <v>87241213</v>
          </cell>
          <cell r="CB92" t="str">
            <v>-</v>
          </cell>
          <cell r="CC92">
            <v>664</v>
          </cell>
          <cell r="CD92" t="str">
            <v>-</v>
          </cell>
          <cell r="CE92">
            <v>415</v>
          </cell>
          <cell r="CF92" t="str">
            <v>-</v>
          </cell>
          <cell r="CG92">
            <v>0</v>
          </cell>
          <cell r="CH92" t="str">
            <v>-</v>
          </cell>
          <cell r="CI92">
            <v>116</v>
          </cell>
          <cell r="CJ92" t="str">
            <v>-</v>
          </cell>
          <cell r="CK92">
            <v>13</v>
          </cell>
          <cell r="CL92" t="str">
            <v>-</v>
          </cell>
          <cell r="CM92">
            <v>13404144</v>
          </cell>
          <cell r="CN92" t="str">
            <v>-</v>
          </cell>
          <cell r="CO92">
            <v>100645357</v>
          </cell>
          <cell r="CP92" t="str">
            <v>-</v>
          </cell>
          <cell r="CQ92">
            <v>0</v>
          </cell>
          <cell r="CR92" t="str">
            <v>-</v>
          </cell>
          <cell r="CS92">
            <v>-20</v>
          </cell>
          <cell r="CT92" t="str">
            <v>-</v>
          </cell>
          <cell r="CU92">
            <v>289</v>
          </cell>
          <cell r="CV92">
            <v>294</v>
          </cell>
          <cell r="CW92">
            <v>262</v>
          </cell>
          <cell r="CX92">
            <v>270</v>
          </cell>
          <cell r="CY92">
            <v>90</v>
          </cell>
          <cell r="CZ92">
            <v>102</v>
          </cell>
          <cell r="DA92">
            <v>80</v>
          </cell>
          <cell r="DB92">
            <v>109</v>
          </cell>
          <cell r="DC92">
            <v>50</v>
          </cell>
          <cell r="DD92">
            <v>60</v>
          </cell>
          <cell r="DE92">
            <v>56</v>
          </cell>
          <cell r="DF92">
            <v>64</v>
          </cell>
          <cell r="DG92">
            <v>186</v>
          </cell>
          <cell r="DH92">
            <v>233</v>
          </cell>
          <cell r="DI92">
            <v>21</v>
          </cell>
          <cell r="DJ92" t="str">
            <v>-</v>
          </cell>
          <cell r="DK92">
            <v>381</v>
          </cell>
          <cell r="DL92" t="str">
            <v>-</v>
          </cell>
          <cell r="DM92">
            <v>601</v>
          </cell>
          <cell r="DN92" t="str">
            <v>-</v>
          </cell>
          <cell r="DO92">
            <v>393</v>
          </cell>
          <cell r="DP92" t="str">
            <v>-</v>
          </cell>
          <cell r="DQ92">
            <v>0</v>
          </cell>
          <cell r="DR92" t="str">
            <v>-</v>
          </cell>
          <cell r="DS92">
            <v>114</v>
          </cell>
          <cell r="DT92" t="str">
            <v>-</v>
          </cell>
          <cell r="DU92">
            <v>13</v>
          </cell>
          <cell r="DV92" t="str">
            <v>-</v>
          </cell>
          <cell r="DW92">
            <v>0</v>
          </cell>
          <cell r="DX92" t="str">
            <v>-</v>
          </cell>
          <cell r="DY92">
            <v>36</v>
          </cell>
          <cell r="DZ92">
            <v>38</v>
          </cell>
          <cell r="EA92">
            <v>7</v>
          </cell>
          <cell r="EB92" t="str">
            <v>-</v>
          </cell>
          <cell r="EC92">
            <v>28.000000000000004</v>
          </cell>
          <cell r="ED92" t="str">
            <v>-</v>
          </cell>
          <cell r="EE92">
            <v>15</v>
          </cell>
          <cell r="EF92" t="str">
            <v>-</v>
          </cell>
          <cell r="EG92">
            <v>137</v>
          </cell>
        </row>
        <row r="93">
          <cell r="C93">
            <v>700000238</v>
          </cell>
          <cell r="D93" t="str">
            <v>SECTOR GERANIO DIANA</v>
          </cell>
          <cell r="E93">
            <v>2026</v>
          </cell>
          <cell r="F93">
            <v>202601</v>
          </cell>
          <cell r="G93">
            <v>1202</v>
          </cell>
          <cell r="H93">
            <v>1318</v>
          </cell>
          <cell r="I93">
            <v>539</v>
          </cell>
          <cell r="J93" t="str">
            <v>-</v>
          </cell>
          <cell r="K93">
            <v>-32</v>
          </cell>
          <cell r="L93">
            <v>0</v>
          </cell>
          <cell r="M93">
            <v>615</v>
          </cell>
          <cell r="N93">
            <v>761</v>
          </cell>
          <cell r="O93">
            <v>0</v>
          </cell>
          <cell r="P93" t="str">
            <v>-</v>
          </cell>
          <cell r="Q93">
            <v>1</v>
          </cell>
          <cell r="R93" t="str">
            <v>-</v>
          </cell>
          <cell r="S93">
            <v>4</v>
          </cell>
          <cell r="T93" t="str">
            <v>-</v>
          </cell>
          <cell r="U93">
            <v>612</v>
          </cell>
          <cell r="V93" t="str">
            <v>-</v>
          </cell>
          <cell r="W93">
            <v>2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525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238</v>
          </cell>
          <cell r="AH93" t="str">
            <v>-</v>
          </cell>
          <cell r="AI93" t="str">
            <v>-</v>
          </cell>
          <cell r="AJ93" t="str">
            <v>-</v>
          </cell>
          <cell r="AK93">
            <v>90</v>
          </cell>
          <cell r="AL93" t="str">
            <v>-</v>
          </cell>
          <cell r="AM93">
            <v>51.164725457570711</v>
          </cell>
          <cell r="AN93">
            <v>61.6</v>
          </cell>
          <cell r="AO93">
            <v>148</v>
          </cell>
          <cell r="AP93" t="str">
            <v>-</v>
          </cell>
          <cell r="AQ93">
            <v>239</v>
          </cell>
          <cell r="AR93" t="str">
            <v>-</v>
          </cell>
          <cell r="AS93">
            <v>0</v>
          </cell>
          <cell r="AT93" t="str">
            <v>-</v>
          </cell>
          <cell r="AU93">
            <v>119</v>
          </cell>
          <cell r="AV93" t="str">
            <v>-</v>
          </cell>
          <cell r="AW93">
            <v>19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556</v>
          </cell>
          <cell r="BB93">
            <v>659</v>
          </cell>
          <cell r="BC93">
            <v>46.256239600665552</v>
          </cell>
          <cell r="BD93">
            <v>53.4</v>
          </cell>
          <cell r="BE93" t="str">
            <v>-</v>
          </cell>
          <cell r="BF93" t="str">
            <v>-</v>
          </cell>
          <cell r="BG93">
            <v>628615.93999999994</v>
          </cell>
          <cell r="BH93">
            <v>527355</v>
          </cell>
          <cell r="BI93">
            <v>386598805.50999999</v>
          </cell>
          <cell r="BJ93">
            <v>401317198</v>
          </cell>
          <cell r="BK93">
            <v>385539595</v>
          </cell>
          <cell r="BL93" t="str">
            <v>-</v>
          </cell>
          <cell r="BM93">
            <v>1059210.51</v>
          </cell>
          <cell r="BN93" t="str">
            <v>-</v>
          </cell>
          <cell r="BO93">
            <v>289026084.50999999</v>
          </cell>
          <cell r="BP93" t="str">
            <v>-</v>
          </cell>
          <cell r="BQ93">
            <v>1059210.51</v>
          </cell>
          <cell r="BR93" t="str">
            <v>-</v>
          </cell>
          <cell r="BS93">
            <v>559</v>
          </cell>
          <cell r="BT93" t="str">
            <v>-</v>
          </cell>
          <cell r="BU93">
            <v>287966874</v>
          </cell>
          <cell r="BV93" t="str">
            <v>-</v>
          </cell>
          <cell r="BW93">
            <v>416</v>
          </cell>
          <cell r="BX93" t="str">
            <v>-</v>
          </cell>
          <cell r="BY93">
            <v>338</v>
          </cell>
          <cell r="BZ93" t="str">
            <v>-</v>
          </cell>
          <cell r="CA93">
            <v>90765435</v>
          </cell>
          <cell r="CB93" t="str">
            <v>-</v>
          </cell>
          <cell r="CC93">
            <v>461</v>
          </cell>
          <cell r="CD93" t="str">
            <v>-</v>
          </cell>
          <cell r="CE93">
            <v>392</v>
          </cell>
          <cell r="CF93" t="str">
            <v>-</v>
          </cell>
          <cell r="CG93">
            <v>0</v>
          </cell>
          <cell r="CH93" t="str">
            <v>-</v>
          </cell>
          <cell r="CI93">
            <v>142</v>
          </cell>
          <cell r="CJ93" t="str">
            <v>-</v>
          </cell>
          <cell r="CK93">
            <v>22</v>
          </cell>
          <cell r="CL93" t="str">
            <v>-</v>
          </cell>
          <cell r="CM93">
            <v>6472785</v>
          </cell>
          <cell r="CN93" t="str">
            <v>-</v>
          </cell>
          <cell r="CO93">
            <v>97238220</v>
          </cell>
          <cell r="CP93" t="str">
            <v>-</v>
          </cell>
          <cell r="CQ93">
            <v>0</v>
          </cell>
          <cell r="CR93" t="str">
            <v>-</v>
          </cell>
          <cell r="CS93">
            <v>-15</v>
          </cell>
          <cell r="CT93" t="str">
            <v>-</v>
          </cell>
          <cell r="CU93">
            <v>307</v>
          </cell>
          <cell r="CV93">
            <v>255</v>
          </cell>
          <cell r="CW93">
            <v>191</v>
          </cell>
          <cell r="CX93">
            <v>154</v>
          </cell>
          <cell r="CY93">
            <v>89</v>
          </cell>
          <cell r="CZ93">
            <v>76</v>
          </cell>
          <cell r="DA93">
            <v>72</v>
          </cell>
          <cell r="DB93">
            <v>55</v>
          </cell>
          <cell r="DC93">
            <v>33</v>
          </cell>
          <cell r="DD93">
            <v>18</v>
          </cell>
          <cell r="DE93">
            <v>48</v>
          </cell>
          <cell r="DF93">
            <v>44</v>
          </cell>
          <cell r="DG93">
            <v>153</v>
          </cell>
          <cell r="DH93">
            <v>117</v>
          </cell>
          <cell r="DI93">
            <v>23</v>
          </cell>
          <cell r="DJ93" t="str">
            <v>-</v>
          </cell>
          <cell r="DK93">
            <v>256</v>
          </cell>
          <cell r="DL93" t="str">
            <v>-</v>
          </cell>
          <cell r="DM93">
            <v>407</v>
          </cell>
          <cell r="DN93" t="str">
            <v>-</v>
          </cell>
          <cell r="DO93">
            <v>377</v>
          </cell>
          <cell r="DP93" t="str">
            <v>-</v>
          </cell>
          <cell r="DQ93">
            <v>0</v>
          </cell>
          <cell r="DR93" t="str">
            <v>-</v>
          </cell>
          <cell r="DS93">
            <v>141</v>
          </cell>
          <cell r="DT93" t="str">
            <v>-</v>
          </cell>
          <cell r="DU93">
            <v>21</v>
          </cell>
          <cell r="DV93" t="str">
            <v>-</v>
          </cell>
          <cell r="DW93">
            <v>0</v>
          </cell>
          <cell r="DX93" t="str">
            <v>-</v>
          </cell>
          <cell r="DY93">
            <v>33</v>
          </cell>
          <cell r="DZ93">
            <v>40</v>
          </cell>
          <cell r="EA93">
            <v>3</v>
          </cell>
          <cell r="EB93" t="str">
            <v>-</v>
          </cell>
          <cell r="EC93">
            <v>10</v>
          </cell>
          <cell r="ED93" t="str">
            <v>-</v>
          </cell>
          <cell r="EE93">
            <v>10</v>
          </cell>
          <cell r="EF93" t="str">
            <v>-</v>
          </cell>
          <cell r="EG93">
            <v>26</v>
          </cell>
        </row>
        <row r="94">
          <cell r="C94">
            <v>700000239</v>
          </cell>
          <cell r="D94" t="str">
            <v>SECTOR HIERBABUENA ANDREA</v>
          </cell>
          <cell r="E94">
            <v>2026</v>
          </cell>
          <cell r="F94">
            <v>202601</v>
          </cell>
          <cell r="G94">
            <v>1098</v>
          </cell>
          <cell r="H94">
            <v>1228</v>
          </cell>
          <cell r="I94">
            <v>496</v>
          </cell>
          <cell r="J94" t="str">
            <v>-</v>
          </cell>
          <cell r="K94">
            <v>-15</v>
          </cell>
          <cell r="L94">
            <v>0</v>
          </cell>
          <cell r="M94">
            <v>548</v>
          </cell>
          <cell r="N94">
            <v>687</v>
          </cell>
          <cell r="O94">
            <v>0</v>
          </cell>
          <cell r="P94" t="str">
            <v>-</v>
          </cell>
          <cell r="Q94">
            <v>0</v>
          </cell>
          <cell r="R94" t="str">
            <v>-</v>
          </cell>
          <cell r="S94">
            <v>1</v>
          </cell>
          <cell r="T94" t="str">
            <v>-</v>
          </cell>
          <cell r="U94">
            <v>547</v>
          </cell>
          <cell r="V94" t="str">
            <v>-</v>
          </cell>
          <cell r="W94">
            <v>1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476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191</v>
          </cell>
          <cell r="AH94" t="str">
            <v>-</v>
          </cell>
          <cell r="AI94" t="str">
            <v>-</v>
          </cell>
          <cell r="AJ94" t="str">
            <v>-</v>
          </cell>
          <cell r="AK94">
            <v>72</v>
          </cell>
          <cell r="AL94" t="str">
            <v>-</v>
          </cell>
          <cell r="AM94">
            <v>49.908925318761383</v>
          </cell>
          <cell r="AN94">
            <v>61.7</v>
          </cell>
          <cell r="AO94">
            <v>119</v>
          </cell>
          <cell r="AP94" t="str">
            <v>-</v>
          </cell>
          <cell r="AQ94">
            <v>209</v>
          </cell>
          <cell r="AR94" t="str">
            <v>-</v>
          </cell>
          <cell r="AS94">
            <v>0</v>
          </cell>
          <cell r="AT94" t="str">
            <v>-</v>
          </cell>
          <cell r="AU94">
            <v>122</v>
          </cell>
          <cell r="AV94" t="str">
            <v>-</v>
          </cell>
          <cell r="AW94">
            <v>26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490</v>
          </cell>
          <cell r="BB94">
            <v>599</v>
          </cell>
          <cell r="BC94">
            <v>44.626593806921676</v>
          </cell>
          <cell r="BD94">
            <v>53.8</v>
          </cell>
          <cell r="BE94" t="str">
            <v>-</v>
          </cell>
          <cell r="BF94" t="str">
            <v>-</v>
          </cell>
          <cell r="BG94">
            <v>665790.12</v>
          </cell>
          <cell r="BH94">
            <v>568285</v>
          </cell>
          <cell r="BI94">
            <v>364852987</v>
          </cell>
          <cell r="BJ94">
            <v>390411853</v>
          </cell>
          <cell r="BK94">
            <v>364742044</v>
          </cell>
          <cell r="BL94" t="str">
            <v>-</v>
          </cell>
          <cell r="BM94">
            <v>110943</v>
          </cell>
          <cell r="BN94" t="str">
            <v>-</v>
          </cell>
          <cell r="BO94">
            <v>270932565</v>
          </cell>
          <cell r="BP94" t="str">
            <v>-</v>
          </cell>
          <cell r="BQ94">
            <v>110943.00000000001</v>
          </cell>
          <cell r="BR94" t="str">
            <v>-</v>
          </cell>
          <cell r="BS94">
            <v>491</v>
          </cell>
          <cell r="BT94" t="str">
            <v>-</v>
          </cell>
          <cell r="BU94">
            <v>270821622</v>
          </cell>
          <cell r="BV94" t="str">
            <v>-</v>
          </cell>
          <cell r="BW94">
            <v>394</v>
          </cell>
          <cell r="BX94" t="str">
            <v>-</v>
          </cell>
          <cell r="BY94">
            <v>356</v>
          </cell>
          <cell r="BZ94" t="str">
            <v>-</v>
          </cell>
          <cell r="CA94">
            <v>88357157</v>
          </cell>
          <cell r="CB94" t="str">
            <v>-</v>
          </cell>
          <cell r="CC94">
            <v>346</v>
          </cell>
          <cell r="CD94" t="str">
            <v>-</v>
          </cell>
          <cell r="CE94">
            <v>337</v>
          </cell>
          <cell r="CF94" t="str">
            <v>-</v>
          </cell>
          <cell r="CG94">
            <v>0</v>
          </cell>
          <cell r="CH94" t="str">
            <v>-</v>
          </cell>
          <cell r="CI94">
            <v>142</v>
          </cell>
          <cell r="CJ94" t="str">
            <v>-</v>
          </cell>
          <cell r="CK94">
            <v>28</v>
          </cell>
          <cell r="CL94" t="str">
            <v>-</v>
          </cell>
          <cell r="CM94">
            <v>5563265</v>
          </cell>
          <cell r="CN94" t="str">
            <v>-</v>
          </cell>
          <cell r="CO94">
            <v>93920422</v>
          </cell>
          <cell r="CP94" t="str">
            <v>-</v>
          </cell>
          <cell r="CQ94">
            <v>0</v>
          </cell>
          <cell r="CR94" t="str">
            <v>-</v>
          </cell>
          <cell r="CS94">
            <v>-5</v>
          </cell>
          <cell r="CT94" t="str">
            <v>-</v>
          </cell>
          <cell r="CU94">
            <v>293</v>
          </cell>
          <cell r="CV94">
            <v>224</v>
          </cell>
          <cell r="CW94">
            <v>154</v>
          </cell>
          <cell r="CX94">
            <v>136</v>
          </cell>
          <cell r="CY94">
            <v>103</v>
          </cell>
          <cell r="CZ94">
            <v>82</v>
          </cell>
          <cell r="DA94">
            <v>52</v>
          </cell>
          <cell r="DB94">
            <v>44</v>
          </cell>
          <cell r="DC94">
            <v>34</v>
          </cell>
          <cell r="DD94">
            <v>22</v>
          </cell>
          <cell r="DE94">
            <v>25</v>
          </cell>
          <cell r="DF94">
            <v>27</v>
          </cell>
          <cell r="DG94">
            <v>111</v>
          </cell>
          <cell r="DH94">
            <v>93</v>
          </cell>
          <cell r="DI94">
            <v>12</v>
          </cell>
          <cell r="DJ94" t="str">
            <v>-</v>
          </cell>
          <cell r="DK94">
            <v>281</v>
          </cell>
          <cell r="DL94" t="str">
            <v>-</v>
          </cell>
          <cell r="DM94">
            <v>321</v>
          </cell>
          <cell r="DN94" t="str">
            <v>-</v>
          </cell>
          <cell r="DO94">
            <v>326</v>
          </cell>
          <cell r="DP94" t="str">
            <v>-</v>
          </cell>
          <cell r="DQ94">
            <v>0</v>
          </cell>
          <cell r="DR94" t="str">
            <v>-</v>
          </cell>
          <cell r="DS94">
            <v>142</v>
          </cell>
          <cell r="DT94" t="str">
            <v>-</v>
          </cell>
          <cell r="DU94">
            <v>28</v>
          </cell>
          <cell r="DV94" t="str">
            <v>-</v>
          </cell>
          <cell r="DW94">
            <v>0</v>
          </cell>
          <cell r="DX94" t="str">
            <v>-</v>
          </cell>
          <cell r="DY94">
            <v>21</v>
          </cell>
          <cell r="DZ94">
            <v>33</v>
          </cell>
          <cell r="EA94">
            <v>4</v>
          </cell>
          <cell r="EB94" t="str">
            <v>-</v>
          </cell>
          <cell r="EC94">
            <v>15.384615384615385</v>
          </cell>
          <cell r="ED94" t="str">
            <v>-</v>
          </cell>
          <cell r="EE94">
            <v>9</v>
          </cell>
          <cell r="EF94" t="str">
            <v>-</v>
          </cell>
          <cell r="EG94">
            <v>37</v>
          </cell>
        </row>
        <row r="95">
          <cell r="C95">
            <v>700000240</v>
          </cell>
          <cell r="D95" t="str">
            <v>SECTOR TIERRA DE ORO CLAUDIA</v>
          </cell>
          <cell r="E95">
            <v>2026</v>
          </cell>
          <cell r="F95">
            <v>202601</v>
          </cell>
          <cell r="G95">
            <v>1601</v>
          </cell>
          <cell r="H95">
            <v>1820</v>
          </cell>
          <cell r="I95">
            <v>676</v>
          </cell>
          <cell r="J95" t="str">
            <v>-</v>
          </cell>
          <cell r="K95">
            <v>-159</v>
          </cell>
          <cell r="L95">
            <v>0</v>
          </cell>
          <cell r="M95">
            <v>400</v>
          </cell>
          <cell r="N95">
            <v>1045</v>
          </cell>
          <cell r="O95">
            <v>0</v>
          </cell>
          <cell r="P95" t="str">
            <v>-</v>
          </cell>
          <cell r="Q95">
            <v>0</v>
          </cell>
          <cell r="R95" t="str">
            <v>-</v>
          </cell>
          <cell r="S95">
            <v>1</v>
          </cell>
          <cell r="T95" t="str">
            <v>-</v>
          </cell>
          <cell r="U95">
            <v>400</v>
          </cell>
          <cell r="V95" t="str">
            <v>-</v>
          </cell>
          <cell r="W95">
            <v>0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365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127</v>
          </cell>
          <cell r="AH95" t="str">
            <v>-</v>
          </cell>
          <cell r="AI95" t="str">
            <v>-</v>
          </cell>
          <cell r="AJ95" t="str">
            <v>-</v>
          </cell>
          <cell r="AK95">
            <v>35</v>
          </cell>
          <cell r="AL95" t="str">
            <v>-</v>
          </cell>
          <cell r="AM95">
            <v>24.984384759525298</v>
          </cell>
          <cell r="AN95">
            <v>59.3</v>
          </cell>
          <cell r="AO95">
            <v>92</v>
          </cell>
          <cell r="AP95" t="str">
            <v>-</v>
          </cell>
          <cell r="AQ95">
            <v>154</v>
          </cell>
          <cell r="AR95" t="str">
            <v>-</v>
          </cell>
          <cell r="AS95">
            <v>0</v>
          </cell>
          <cell r="AT95" t="str">
            <v>-</v>
          </cell>
          <cell r="AU95">
            <v>101</v>
          </cell>
          <cell r="AV95" t="str">
            <v>-</v>
          </cell>
          <cell r="AW95">
            <v>18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368</v>
          </cell>
          <cell r="BB95">
            <v>900</v>
          </cell>
          <cell r="BC95">
            <v>22.985633978763271</v>
          </cell>
          <cell r="BD95">
            <v>51.1</v>
          </cell>
          <cell r="BE95" t="str">
            <v>-</v>
          </cell>
          <cell r="BF95" t="str">
            <v>-</v>
          </cell>
          <cell r="BG95">
            <v>485045.59</v>
          </cell>
          <cell r="BH95">
            <v>481119</v>
          </cell>
          <cell r="BI95">
            <v>194018236</v>
          </cell>
          <cell r="BJ95">
            <v>502769276</v>
          </cell>
          <cell r="BK95">
            <v>193925536</v>
          </cell>
          <cell r="BL95" t="str">
            <v>-</v>
          </cell>
          <cell r="BM95">
            <v>92700</v>
          </cell>
          <cell r="BN95" t="str">
            <v>-</v>
          </cell>
          <cell r="BO95">
            <v>130224420</v>
          </cell>
          <cell r="BP95" t="str">
            <v>-</v>
          </cell>
          <cell r="BQ95">
            <v>92700</v>
          </cell>
          <cell r="BR95" t="str">
            <v>-</v>
          </cell>
          <cell r="BS95">
            <v>312</v>
          </cell>
          <cell r="BT95" t="str">
            <v>-</v>
          </cell>
          <cell r="BU95">
            <v>130131720</v>
          </cell>
          <cell r="BV95" t="str">
            <v>-</v>
          </cell>
          <cell r="BW95">
            <v>289</v>
          </cell>
          <cell r="BX95" t="str">
            <v>-</v>
          </cell>
          <cell r="BY95">
            <v>487</v>
          </cell>
          <cell r="BZ95" t="str">
            <v>-</v>
          </cell>
          <cell r="CA95">
            <v>61478041</v>
          </cell>
          <cell r="CB95" t="str">
            <v>-</v>
          </cell>
          <cell r="CC95">
            <v>732</v>
          </cell>
          <cell r="CD95" t="str">
            <v>-</v>
          </cell>
          <cell r="CE95">
            <v>509</v>
          </cell>
          <cell r="CF95" t="str">
            <v>-</v>
          </cell>
          <cell r="CG95">
            <v>0</v>
          </cell>
          <cell r="CH95" t="str">
            <v>-</v>
          </cell>
          <cell r="CI95">
            <v>180</v>
          </cell>
          <cell r="CJ95" t="str">
            <v>-</v>
          </cell>
          <cell r="CK95">
            <v>25</v>
          </cell>
          <cell r="CL95" t="str">
            <v>-</v>
          </cell>
          <cell r="CM95">
            <v>2315775</v>
          </cell>
          <cell r="CN95" t="str">
            <v>-</v>
          </cell>
          <cell r="CO95">
            <v>63793816</v>
          </cell>
          <cell r="CP95" t="str">
            <v>-</v>
          </cell>
          <cell r="CQ95">
            <v>0</v>
          </cell>
          <cell r="CR95" t="str">
            <v>-</v>
          </cell>
          <cell r="CS95">
            <v>-68</v>
          </cell>
          <cell r="CT95" t="str">
            <v>-</v>
          </cell>
          <cell r="CU95">
            <v>600</v>
          </cell>
          <cell r="CV95">
            <v>263</v>
          </cell>
          <cell r="CW95">
            <v>409</v>
          </cell>
          <cell r="CX95">
            <v>274</v>
          </cell>
          <cell r="CY95">
            <v>192</v>
          </cell>
          <cell r="CZ95">
            <v>133</v>
          </cell>
          <cell r="DA95">
            <v>174</v>
          </cell>
          <cell r="DB95">
            <v>123</v>
          </cell>
          <cell r="DC95">
            <v>83</v>
          </cell>
          <cell r="DD95">
            <v>69</v>
          </cell>
          <cell r="DE95">
            <v>75</v>
          </cell>
          <cell r="DF95">
            <v>67</v>
          </cell>
          <cell r="DG95">
            <v>332</v>
          </cell>
          <cell r="DH95">
            <v>259</v>
          </cell>
          <cell r="DI95">
            <v>6</v>
          </cell>
          <cell r="DJ95" t="str">
            <v>-</v>
          </cell>
          <cell r="DK95">
            <v>319</v>
          </cell>
          <cell r="DL95" t="str">
            <v>-</v>
          </cell>
          <cell r="DM95">
            <v>606</v>
          </cell>
          <cell r="DN95" t="str">
            <v>-</v>
          </cell>
          <cell r="DO95">
            <v>473</v>
          </cell>
          <cell r="DP95" t="str">
            <v>-</v>
          </cell>
          <cell r="DQ95">
            <v>0</v>
          </cell>
          <cell r="DR95" t="str">
            <v>-</v>
          </cell>
          <cell r="DS95">
            <v>178</v>
          </cell>
          <cell r="DT95" t="str">
            <v>-</v>
          </cell>
          <cell r="DU95">
            <v>25</v>
          </cell>
          <cell r="DV95" t="str">
            <v>-</v>
          </cell>
          <cell r="DW95">
            <v>0</v>
          </cell>
          <cell r="DX95" t="str">
            <v>-</v>
          </cell>
          <cell r="DY95">
            <v>8</v>
          </cell>
          <cell r="DZ95">
            <v>45</v>
          </cell>
          <cell r="EA95">
            <v>11</v>
          </cell>
          <cell r="EB95" t="str">
            <v>-</v>
          </cell>
          <cell r="EC95">
            <v>29.72972972972973</v>
          </cell>
          <cell r="ED95" t="str">
            <v>-</v>
          </cell>
          <cell r="EE95">
            <v>2</v>
          </cell>
          <cell r="EF95" t="str">
            <v>-</v>
          </cell>
          <cell r="EG95">
            <v>24</v>
          </cell>
        </row>
        <row r="96">
          <cell r="C96">
            <v>700000244</v>
          </cell>
          <cell r="D96" t="str">
            <v>SECTOR FLUIR ANA</v>
          </cell>
          <cell r="E96">
            <v>2026</v>
          </cell>
          <cell r="F96">
            <v>202601</v>
          </cell>
          <cell r="G96">
            <v>1070</v>
          </cell>
          <cell r="H96">
            <v>1186</v>
          </cell>
          <cell r="I96">
            <v>529</v>
          </cell>
          <cell r="J96" t="str">
            <v>-</v>
          </cell>
          <cell r="K96">
            <v>19</v>
          </cell>
          <cell r="L96">
            <v>0</v>
          </cell>
          <cell r="M96">
            <v>720</v>
          </cell>
          <cell r="N96">
            <v>677</v>
          </cell>
          <cell r="O96">
            <v>0</v>
          </cell>
          <cell r="P96" t="str">
            <v>-</v>
          </cell>
          <cell r="Q96">
            <v>1</v>
          </cell>
          <cell r="R96" t="str">
            <v>-</v>
          </cell>
          <cell r="S96">
            <v>5</v>
          </cell>
          <cell r="T96" t="str">
            <v>-</v>
          </cell>
          <cell r="U96">
            <v>717</v>
          </cell>
          <cell r="V96" t="str">
            <v>-</v>
          </cell>
          <cell r="W96">
            <v>2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616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286</v>
          </cell>
          <cell r="AH96" t="str">
            <v>-</v>
          </cell>
          <cell r="AI96" t="str">
            <v>-</v>
          </cell>
          <cell r="AJ96" t="str">
            <v>-</v>
          </cell>
          <cell r="AK96">
            <v>104</v>
          </cell>
          <cell r="AL96" t="str">
            <v>-</v>
          </cell>
          <cell r="AM96">
            <v>67.289719626168221</v>
          </cell>
          <cell r="AN96">
            <v>64.5</v>
          </cell>
          <cell r="AO96">
            <v>182</v>
          </cell>
          <cell r="AP96" t="str">
            <v>-</v>
          </cell>
          <cell r="AQ96">
            <v>277</v>
          </cell>
          <cell r="AR96" t="str">
            <v>-</v>
          </cell>
          <cell r="AS96">
            <v>0</v>
          </cell>
          <cell r="AT96" t="str">
            <v>-</v>
          </cell>
          <cell r="AU96">
            <v>117</v>
          </cell>
          <cell r="AV96" t="str">
            <v>-</v>
          </cell>
          <cell r="AW96">
            <v>40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646</v>
          </cell>
          <cell r="BB96">
            <v>621</v>
          </cell>
          <cell r="BC96">
            <v>60.373831775700936</v>
          </cell>
          <cell r="BD96">
            <v>59.1</v>
          </cell>
          <cell r="BE96">
            <v>0</v>
          </cell>
          <cell r="BF96" t="str">
            <v>-</v>
          </cell>
          <cell r="BG96">
            <v>686574.11</v>
          </cell>
          <cell r="BH96">
            <v>610322</v>
          </cell>
          <cell r="BI96">
            <v>494333358.08000004</v>
          </cell>
          <cell r="BJ96">
            <v>413187881</v>
          </cell>
          <cell r="BK96">
            <v>493496602</v>
          </cell>
          <cell r="BL96" t="str">
            <v>-</v>
          </cell>
          <cell r="BM96">
            <v>836756.08</v>
          </cell>
          <cell r="BN96" t="str">
            <v>-</v>
          </cell>
          <cell r="BO96">
            <v>345059174.08000004</v>
          </cell>
          <cell r="BP96" t="str">
            <v>-</v>
          </cell>
          <cell r="BQ96">
            <v>836756.08</v>
          </cell>
          <cell r="BR96" t="str">
            <v>-</v>
          </cell>
          <cell r="BS96">
            <v>628</v>
          </cell>
          <cell r="BT96" t="str">
            <v>-</v>
          </cell>
          <cell r="BU96">
            <v>344222418</v>
          </cell>
          <cell r="BV96" t="str">
            <v>-</v>
          </cell>
          <cell r="BW96">
            <v>516</v>
          </cell>
          <cell r="BX96" t="str">
            <v>-</v>
          </cell>
          <cell r="BY96">
            <v>261</v>
          </cell>
          <cell r="BZ96" t="str">
            <v>-</v>
          </cell>
          <cell r="CA96">
            <v>138117384</v>
          </cell>
          <cell r="CB96" t="str">
            <v>-</v>
          </cell>
          <cell r="CC96">
            <v>351</v>
          </cell>
          <cell r="CD96" t="str">
            <v>-</v>
          </cell>
          <cell r="CE96">
            <v>382</v>
          </cell>
          <cell r="CF96" t="str">
            <v>-</v>
          </cell>
          <cell r="CG96">
            <v>0</v>
          </cell>
          <cell r="CH96" t="str">
            <v>-</v>
          </cell>
          <cell r="CI96">
            <v>127</v>
          </cell>
          <cell r="CJ96" t="str">
            <v>-</v>
          </cell>
          <cell r="CK96">
            <v>40</v>
          </cell>
          <cell r="CL96" t="str">
            <v>-</v>
          </cell>
          <cell r="CM96">
            <v>11156800</v>
          </cell>
          <cell r="CN96" t="str">
            <v>-</v>
          </cell>
          <cell r="CO96">
            <v>149274184</v>
          </cell>
          <cell r="CP96" t="str">
            <v>-</v>
          </cell>
          <cell r="CQ96">
            <v>0</v>
          </cell>
          <cell r="CR96" t="str">
            <v>-</v>
          </cell>
          <cell r="CS96">
            <v>-11</v>
          </cell>
          <cell r="CT96" t="str">
            <v>-</v>
          </cell>
          <cell r="CU96">
            <v>153</v>
          </cell>
          <cell r="CV96">
            <v>181</v>
          </cell>
          <cell r="CW96">
            <v>118</v>
          </cell>
          <cell r="CX96">
            <v>114</v>
          </cell>
          <cell r="CY96">
            <v>79</v>
          </cell>
          <cell r="CZ96">
            <v>79</v>
          </cell>
          <cell r="DA96">
            <v>34</v>
          </cell>
          <cell r="DB96">
            <v>34</v>
          </cell>
          <cell r="DC96">
            <v>20</v>
          </cell>
          <cell r="DD96">
            <v>21</v>
          </cell>
          <cell r="DE96">
            <v>37</v>
          </cell>
          <cell r="DF96">
            <v>48</v>
          </cell>
          <cell r="DG96">
            <v>91</v>
          </cell>
          <cell r="DH96">
            <v>103</v>
          </cell>
          <cell r="DI96">
            <v>16</v>
          </cell>
          <cell r="DJ96" t="str">
            <v>-</v>
          </cell>
          <cell r="DK96">
            <v>217</v>
          </cell>
          <cell r="DL96" t="str">
            <v>-</v>
          </cell>
          <cell r="DM96">
            <v>324</v>
          </cell>
          <cell r="DN96" t="str">
            <v>-</v>
          </cell>
          <cell r="DO96">
            <v>363</v>
          </cell>
          <cell r="DP96" t="str">
            <v>-</v>
          </cell>
          <cell r="DQ96">
            <v>0</v>
          </cell>
          <cell r="DR96" t="str">
            <v>-</v>
          </cell>
          <cell r="DS96">
            <v>126</v>
          </cell>
          <cell r="DT96" t="str">
            <v>-</v>
          </cell>
          <cell r="DU96">
            <v>40</v>
          </cell>
          <cell r="DV96" t="str">
            <v>-</v>
          </cell>
          <cell r="DW96">
            <v>0</v>
          </cell>
          <cell r="DX96" t="str">
            <v>-</v>
          </cell>
          <cell r="DY96">
            <v>26</v>
          </cell>
          <cell r="DZ96">
            <v>28</v>
          </cell>
          <cell r="EA96">
            <v>18</v>
          </cell>
          <cell r="EB96" t="str">
            <v>-</v>
          </cell>
          <cell r="EC96">
            <v>48.648648648648653</v>
          </cell>
          <cell r="ED96" t="str">
            <v>-</v>
          </cell>
          <cell r="EE96">
            <v>10</v>
          </cell>
          <cell r="EF96" t="str">
            <v>-</v>
          </cell>
          <cell r="EG96">
            <v>48</v>
          </cell>
        </row>
        <row r="97">
          <cell r="C97">
            <v>700000245</v>
          </cell>
          <cell r="D97" t="str">
            <v>SECTOR ARTESANÍA FERNANDA</v>
          </cell>
          <cell r="E97">
            <v>2026</v>
          </cell>
          <cell r="F97">
            <v>202601</v>
          </cell>
          <cell r="G97">
            <v>1548</v>
          </cell>
          <cell r="H97">
            <v>1528</v>
          </cell>
          <cell r="I97">
            <v>592</v>
          </cell>
          <cell r="J97" t="str">
            <v>-</v>
          </cell>
          <cell r="K97">
            <v>20</v>
          </cell>
          <cell r="L97">
            <v>0</v>
          </cell>
          <cell r="M97">
            <v>883</v>
          </cell>
          <cell r="N97">
            <v>881</v>
          </cell>
          <cell r="O97">
            <v>0</v>
          </cell>
          <cell r="P97" t="str">
            <v>-</v>
          </cell>
          <cell r="Q97">
            <v>4</v>
          </cell>
          <cell r="R97" t="str">
            <v>-</v>
          </cell>
          <cell r="S97">
            <v>17</v>
          </cell>
          <cell r="T97" t="str">
            <v>-</v>
          </cell>
          <cell r="U97">
            <v>875</v>
          </cell>
          <cell r="V97" t="str">
            <v>-</v>
          </cell>
          <cell r="W97">
            <v>4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719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445</v>
          </cell>
          <cell r="AH97" t="str">
            <v>-</v>
          </cell>
          <cell r="AI97" t="str">
            <v>-</v>
          </cell>
          <cell r="AJ97" t="str">
            <v>-</v>
          </cell>
          <cell r="AK97">
            <v>164</v>
          </cell>
          <cell r="AL97" t="str">
            <v>-</v>
          </cell>
          <cell r="AM97">
            <v>57.041343669250644</v>
          </cell>
          <cell r="AN97">
            <v>57.7</v>
          </cell>
          <cell r="AO97">
            <v>281</v>
          </cell>
          <cell r="AP97" t="str">
            <v>-</v>
          </cell>
          <cell r="AQ97">
            <v>321</v>
          </cell>
          <cell r="AR97" t="str">
            <v>-</v>
          </cell>
          <cell r="AS97">
            <v>0</v>
          </cell>
          <cell r="AT97" t="str">
            <v>-</v>
          </cell>
          <cell r="AU97">
            <v>100</v>
          </cell>
          <cell r="AV97" t="str">
            <v>-</v>
          </cell>
          <cell r="AW97">
            <v>17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755</v>
          </cell>
          <cell r="BB97">
            <v>772</v>
          </cell>
          <cell r="BC97">
            <v>48.772609819121449</v>
          </cell>
          <cell r="BD97">
            <v>50.5</v>
          </cell>
          <cell r="BE97" t="str">
            <v>-</v>
          </cell>
          <cell r="BF97" t="str">
            <v>-</v>
          </cell>
          <cell r="BG97">
            <v>504382.66</v>
          </cell>
          <cell r="BH97">
            <v>487805</v>
          </cell>
          <cell r="BI97">
            <v>445369891.98000002</v>
          </cell>
          <cell r="BJ97">
            <v>429756548</v>
          </cell>
          <cell r="BK97">
            <v>442659324</v>
          </cell>
          <cell r="BL97" t="str">
            <v>-</v>
          </cell>
          <cell r="BM97">
            <v>2710567.98</v>
          </cell>
          <cell r="BN97" t="str">
            <v>-</v>
          </cell>
          <cell r="BO97">
            <v>325270511.99000001</v>
          </cell>
          <cell r="BP97" t="str">
            <v>-</v>
          </cell>
          <cell r="BQ97">
            <v>2634492.9900000002</v>
          </cell>
          <cell r="BR97" t="str">
            <v>-</v>
          </cell>
          <cell r="BS97">
            <v>762</v>
          </cell>
          <cell r="BT97" t="str">
            <v>-</v>
          </cell>
          <cell r="BU97">
            <v>322636019</v>
          </cell>
          <cell r="BV97" t="str">
            <v>-</v>
          </cell>
          <cell r="BW97">
            <v>580</v>
          </cell>
          <cell r="BX97" t="str">
            <v>-</v>
          </cell>
          <cell r="BY97">
            <v>470</v>
          </cell>
          <cell r="BZ97" t="str">
            <v>-</v>
          </cell>
          <cell r="CA97">
            <v>107332715</v>
          </cell>
          <cell r="CB97" t="str">
            <v>-</v>
          </cell>
          <cell r="CC97">
            <v>627</v>
          </cell>
          <cell r="CD97" t="str">
            <v>-</v>
          </cell>
          <cell r="CE97">
            <v>474</v>
          </cell>
          <cell r="CF97" t="str">
            <v>-</v>
          </cell>
          <cell r="CG97">
            <v>0</v>
          </cell>
          <cell r="CH97" t="str">
            <v>-</v>
          </cell>
          <cell r="CI97">
            <v>115</v>
          </cell>
          <cell r="CJ97" t="str">
            <v>-</v>
          </cell>
          <cell r="CK97">
            <v>18</v>
          </cell>
          <cell r="CL97" t="str">
            <v>-</v>
          </cell>
          <cell r="CM97">
            <v>12690590</v>
          </cell>
          <cell r="CN97" t="str">
            <v>-</v>
          </cell>
          <cell r="CO97">
            <v>120023305</v>
          </cell>
          <cell r="CP97" t="str">
            <v>-</v>
          </cell>
          <cell r="CQ97">
            <v>0</v>
          </cell>
          <cell r="CR97" t="str">
            <v>-</v>
          </cell>
          <cell r="CS97">
            <v>-7</v>
          </cell>
          <cell r="CT97" t="str">
            <v>-</v>
          </cell>
          <cell r="CU97">
            <v>325</v>
          </cell>
          <cell r="CV97">
            <v>322</v>
          </cell>
          <cell r="CW97">
            <v>225</v>
          </cell>
          <cell r="CX97">
            <v>211</v>
          </cell>
          <cell r="CY97">
            <v>115</v>
          </cell>
          <cell r="CZ97">
            <v>114</v>
          </cell>
          <cell r="DA97">
            <v>64</v>
          </cell>
          <cell r="DB97">
            <v>71</v>
          </cell>
          <cell r="DC97">
            <v>42</v>
          </cell>
          <cell r="DD97">
            <v>47</v>
          </cell>
          <cell r="DE97">
            <v>50</v>
          </cell>
          <cell r="DF97">
            <v>56</v>
          </cell>
          <cell r="DG97">
            <v>156</v>
          </cell>
          <cell r="DH97">
            <v>174</v>
          </cell>
          <cell r="DI97">
            <v>24</v>
          </cell>
          <cell r="DJ97" t="str">
            <v>-</v>
          </cell>
          <cell r="DK97">
            <v>371</v>
          </cell>
          <cell r="DL97" t="str">
            <v>-</v>
          </cell>
          <cell r="DM97">
            <v>585</v>
          </cell>
          <cell r="DN97" t="str">
            <v>-</v>
          </cell>
          <cell r="DO97">
            <v>459</v>
          </cell>
          <cell r="DP97" t="str">
            <v>-</v>
          </cell>
          <cell r="DQ97">
            <v>0</v>
          </cell>
          <cell r="DR97" t="str">
            <v>-</v>
          </cell>
          <cell r="DS97">
            <v>115</v>
          </cell>
          <cell r="DT97" t="str">
            <v>-</v>
          </cell>
          <cell r="DU97">
            <v>18</v>
          </cell>
          <cell r="DV97" t="str">
            <v>-</v>
          </cell>
          <cell r="DW97">
            <v>0</v>
          </cell>
          <cell r="DX97" t="str">
            <v>-</v>
          </cell>
          <cell r="DY97">
            <v>43</v>
          </cell>
          <cell r="DZ97">
            <v>41</v>
          </cell>
          <cell r="EA97">
            <v>17</v>
          </cell>
          <cell r="EB97" t="str">
            <v>-</v>
          </cell>
          <cell r="EC97">
            <v>32.075471698113205</v>
          </cell>
          <cell r="ED97" t="str">
            <v>-</v>
          </cell>
          <cell r="EE97">
            <v>19</v>
          </cell>
          <cell r="EF97" t="str">
            <v>-</v>
          </cell>
          <cell r="EG97">
            <v>86</v>
          </cell>
        </row>
        <row r="98">
          <cell r="C98">
            <v>700000247</v>
          </cell>
          <cell r="D98" t="str">
            <v>SECTOR JAZMÍN DIANA</v>
          </cell>
          <cell r="E98">
            <v>2026</v>
          </cell>
          <cell r="F98">
            <v>202601</v>
          </cell>
          <cell r="G98">
            <v>2082</v>
          </cell>
          <cell r="H98">
            <v>2040</v>
          </cell>
          <cell r="I98">
            <v>838</v>
          </cell>
          <cell r="J98" t="str">
            <v>-</v>
          </cell>
          <cell r="K98">
            <v>-39</v>
          </cell>
          <cell r="L98">
            <v>0</v>
          </cell>
          <cell r="M98">
            <v>960</v>
          </cell>
          <cell r="N98">
            <v>1319</v>
          </cell>
          <cell r="O98">
            <v>0</v>
          </cell>
          <cell r="P98" t="str">
            <v>-</v>
          </cell>
          <cell r="Q98">
            <v>2</v>
          </cell>
          <cell r="R98" t="str">
            <v>-</v>
          </cell>
          <cell r="S98">
            <v>5</v>
          </cell>
          <cell r="T98" t="str">
            <v>-</v>
          </cell>
          <cell r="U98">
            <v>956</v>
          </cell>
          <cell r="V98" t="str">
            <v>-</v>
          </cell>
          <cell r="W98">
            <v>2</v>
          </cell>
          <cell r="X98" t="str">
            <v>-</v>
          </cell>
          <cell r="Y98" t="str">
            <v>-</v>
          </cell>
          <cell r="Z98" t="str">
            <v>-</v>
          </cell>
          <cell r="AA98">
            <v>802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395</v>
          </cell>
          <cell r="AH98" t="str">
            <v>-</v>
          </cell>
          <cell r="AI98" t="str">
            <v>-</v>
          </cell>
          <cell r="AJ98" t="str">
            <v>-</v>
          </cell>
          <cell r="AK98">
            <v>157</v>
          </cell>
          <cell r="AL98" t="str">
            <v>-</v>
          </cell>
          <cell r="AM98">
            <v>46.10951008645533</v>
          </cell>
          <cell r="AN98">
            <v>62</v>
          </cell>
          <cell r="AO98">
            <v>238</v>
          </cell>
          <cell r="AP98" t="str">
            <v>-</v>
          </cell>
          <cell r="AQ98">
            <v>377</v>
          </cell>
          <cell r="AR98" t="str">
            <v>-</v>
          </cell>
          <cell r="AS98">
            <v>0</v>
          </cell>
          <cell r="AT98" t="str">
            <v>-</v>
          </cell>
          <cell r="AU98">
            <v>168</v>
          </cell>
          <cell r="AV98" t="str">
            <v>-</v>
          </cell>
          <cell r="AW98">
            <v>19</v>
          </cell>
          <cell r="AX98" t="str">
            <v>-</v>
          </cell>
          <cell r="AY98" t="str">
            <v>-</v>
          </cell>
          <cell r="AZ98" t="str">
            <v>-</v>
          </cell>
          <cell r="BA98">
            <v>889</v>
          </cell>
          <cell r="BB98">
            <v>1203</v>
          </cell>
          <cell r="BC98">
            <v>42.699327569644574</v>
          </cell>
          <cell r="BD98">
            <v>56.5</v>
          </cell>
          <cell r="BE98" t="str">
            <v>-</v>
          </cell>
          <cell r="BF98" t="str">
            <v>-</v>
          </cell>
          <cell r="BG98">
            <v>547119.48</v>
          </cell>
          <cell r="BH98">
            <v>464649</v>
          </cell>
          <cell r="BI98">
            <v>525234704.51999998</v>
          </cell>
          <cell r="BJ98">
            <v>612872237</v>
          </cell>
          <cell r="BK98">
            <v>524100945</v>
          </cell>
          <cell r="BL98" t="str">
            <v>-</v>
          </cell>
          <cell r="BM98">
            <v>1133759.52</v>
          </cell>
          <cell r="BN98" t="str">
            <v>-</v>
          </cell>
          <cell r="BO98">
            <v>391223230.51999998</v>
          </cell>
          <cell r="BP98" t="str">
            <v>-</v>
          </cell>
          <cell r="BQ98">
            <v>1133759.52</v>
          </cell>
          <cell r="BR98" t="str">
            <v>-</v>
          </cell>
          <cell r="BS98">
            <v>866</v>
          </cell>
          <cell r="BT98" t="str">
            <v>-</v>
          </cell>
          <cell r="BU98">
            <v>390089471</v>
          </cell>
          <cell r="BV98" t="str">
            <v>-</v>
          </cell>
          <cell r="BW98">
            <v>646</v>
          </cell>
          <cell r="BX98" t="str">
            <v>-</v>
          </cell>
          <cell r="BY98">
            <v>655</v>
          </cell>
          <cell r="BZ98" t="str">
            <v>-</v>
          </cell>
          <cell r="CA98">
            <v>122417964</v>
          </cell>
          <cell r="CB98" t="str">
            <v>-</v>
          </cell>
          <cell r="CC98">
            <v>742</v>
          </cell>
          <cell r="CD98" t="str">
            <v>-</v>
          </cell>
          <cell r="CE98">
            <v>647</v>
          </cell>
          <cell r="CF98" t="str">
            <v>-</v>
          </cell>
          <cell r="CG98">
            <v>0</v>
          </cell>
          <cell r="CH98" t="str">
            <v>-</v>
          </cell>
          <cell r="CI98">
            <v>197</v>
          </cell>
          <cell r="CJ98" t="str">
            <v>-</v>
          </cell>
          <cell r="CK98">
            <v>20</v>
          </cell>
          <cell r="CL98" t="str">
            <v>-</v>
          </cell>
          <cell r="CM98">
            <v>11593510</v>
          </cell>
          <cell r="CN98" t="str">
            <v>-</v>
          </cell>
          <cell r="CO98">
            <v>134011474</v>
          </cell>
          <cell r="CP98" t="str">
            <v>-</v>
          </cell>
          <cell r="CQ98">
            <v>0</v>
          </cell>
          <cell r="CR98" t="str">
            <v>-</v>
          </cell>
          <cell r="CS98">
            <v>-14</v>
          </cell>
          <cell r="CT98" t="str">
            <v>-</v>
          </cell>
          <cell r="CU98">
            <v>603</v>
          </cell>
          <cell r="CV98">
            <v>413</v>
          </cell>
          <cell r="CW98">
            <v>350</v>
          </cell>
          <cell r="CX98">
            <v>270</v>
          </cell>
          <cell r="CY98">
            <v>169</v>
          </cell>
          <cell r="CZ98">
            <v>132</v>
          </cell>
          <cell r="DA98">
            <v>85</v>
          </cell>
          <cell r="DB98">
            <v>67</v>
          </cell>
          <cell r="DC98">
            <v>55</v>
          </cell>
          <cell r="DD98">
            <v>43</v>
          </cell>
          <cell r="DE98">
            <v>40</v>
          </cell>
          <cell r="DF98">
            <v>39</v>
          </cell>
          <cell r="DG98">
            <v>180</v>
          </cell>
          <cell r="DH98">
            <v>149</v>
          </cell>
          <cell r="DI98">
            <v>28</v>
          </cell>
          <cell r="DJ98" t="str">
            <v>-</v>
          </cell>
          <cell r="DK98">
            <v>549</v>
          </cell>
          <cell r="DL98" t="str">
            <v>-</v>
          </cell>
          <cell r="DM98">
            <v>694</v>
          </cell>
          <cell r="DN98" t="str">
            <v>-</v>
          </cell>
          <cell r="DO98">
            <v>625</v>
          </cell>
          <cell r="DP98" t="str">
            <v>-</v>
          </cell>
          <cell r="DQ98">
            <v>0</v>
          </cell>
          <cell r="DR98" t="str">
            <v>-</v>
          </cell>
          <cell r="DS98">
            <v>193</v>
          </cell>
          <cell r="DT98" t="str">
            <v>-</v>
          </cell>
          <cell r="DU98">
            <v>20</v>
          </cell>
          <cell r="DV98" t="str">
            <v>-</v>
          </cell>
          <cell r="DW98">
            <v>0</v>
          </cell>
          <cell r="DX98" t="str">
            <v>-</v>
          </cell>
          <cell r="DY98">
            <v>37</v>
          </cell>
          <cell r="DZ98">
            <v>50</v>
          </cell>
          <cell r="EA98">
            <v>15</v>
          </cell>
          <cell r="EB98" t="str">
            <v>-</v>
          </cell>
          <cell r="EC98">
            <v>25</v>
          </cell>
          <cell r="ED98" t="str">
            <v>-</v>
          </cell>
          <cell r="EE98">
            <v>9</v>
          </cell>
          <cell r="EF98" t="str">
            <v>-</v>
          </cell>
          <cell r="EG98">
            <v>34</v>
          </cell>
        </row>
        <row r="99">
          <cell r="C99">
            <v>700000248</v>
          </cell>
          <cell r="D99" t="str">
            <v>SECTOR VALLE DE ATRIZ IVONNE</v>
          </cell>
          <cell r="E99">
            <v>2026</v>
          </cell>
          <cell r="F99">
            <v>202601</v>
          </cell>
          <cell r="G99">
            <v>2299</v>
          </cell>
          <cell r="H99">
            <v>2294</v>
          </cell>
          <cell r="I99">
            <v>692</v>
          </cell>
          <cell r="J99" t="str">
            <v>-</v>
          </cell>
          <cell r="K99">
            <v>-145</v>
          </cell>
          <cell r="L99">
            <v>0</v>
          </cell>
          <cell r="M99">
            <v>472</v>
          </cell>
          <cell r="N99">
            <v>1445</v>
          </cell>
          <cell r="O99">
            <v>0</v>
          </cell>
          <cell r="P99" t="str">
            <v>-</v>
          </cell>
          <cell r="Q99">
            <v>0</v>
          </cell>
          <cell r="R99" t="str">
            <v>-</v>
          </cell>
          <cell r="S99">
            <v>1</v>
          </cell>
          <cell r="T99" t="str">
            <v>-</v>
          </cell>
          <cell r="U99">
            <v>472</v>
          </cell>
          <cell r="V99" t="str">
            <v>-</v>
          </cell>
          <cell r="W99">
            <v>0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394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195</v>
          </cell>
          <cell r="AH99" t="str">
            <v>-</v>
          </cell>
          <cell r="AI99" t="str">
            <v>-</v>
          </cell>
          <cell r="AJ99" t="str">
            <v>-</v>
          </cell>
          <cell r="AK99">
            <v>77</v>
          </cell>
          <cell r="AL99" t="str">
            <v>-</v>
          </cell>
          <cell r="AM99">
            <v>20.530665506742064</v>
          </cell>
          <cell r="AN99">
            <v>59.1</v>
          </cell>
          <cell r="AO99">
            <v>118</v>
          </cell>
          <cell r="AP99" t="str">
            <v>-</v>
          </cell>
          <cell r="AQ99">
            <v>158</v>
          </cell>
          <cell r="AR99" t="str">
            <v>-</v>
          </cell>
          <cell r="AS99">
            <v>0</v>
          </cell>
          <cell r="AT99" t="str">
            <v>-</v>
          </cell>
          <cell r="AU99">
            <v>84</v>
          </cell>
          <cell r="AV99" t="str">
            <v>-</v>
          </cell>
          <cell r="AW99">
            <v>34</v>
          </cell>
          <cell r="AX99" t="str">
            <v>-</v>
          </cell>
          <cell r="AY99" t="str">
            <v>-</v>
          </cell>
          <cell r="AZ99" t="str">
            <v>-</v>
          </cell>
          <cell r="BA99">
            <v>433</v>
          </cell>
          <cell r="BB99">
            <v>1269</v>
          </cell>
          <cell r="BC99">
            <v>18.834275772074815</v>
          </cell>
          <cell r="BD99">
            <v>51.9</v>
          </cell>
          <cell r="BE99" t="str">
            <v>-</v>
          </cell>
          <cell r="BF99" t="str">
            <v>-</v>
          </cell>
          <cell r="BG99">
            <v>549401.61</v>
          </cell>
          <cell r="BH99">
            <v>468134</v>
          </cell>
          <cell r="BI99">
            <v>259317561</v>
          </cell>
          <cell r="BJ99">
            <v>676453156</v>
          </cell>
          <cell r="BK99">
            <v>259260486</v>
          </cell>
          <cell r="BL99" t="str">
            <v>-</v>
          </cell>
          <cell r="BM99">
            <v>57075</v>
          </cell>
          <cell r="BN99" t="str">
            <v>-</v>
          </cell>
          <cell r="BO99">
            <v>199048458</v>
          </cell>
          <cell r="BP99" t="str">
            <v>-</v>
          </cell>
          <cell r="BQ99">
            <v>57075</v>
          </cell>
          <cell r="BR99" t="str">
            <v>-</v>
          </cell>
          <cell r="BS99">
            <v>428</v>
          </cell>
          <cell r="BT99" t="str">
            <v>-</v>
          </cell>
          <cell r="BU99">
            <v>198991383</v>
          </cell>
          <cell r="BV99" t="str">
            <v>-</v>
          </cell>
          <cell r="BW99">
            <v>217</v>
          </cell>
          <cell r="BX99" t="str">
            <v>-</v>
          </cell>
          <cell r="BY99">
            <v>999</v>
          </cell>
          <cell r="BZ99" t="str">
            <v>-</v>
          </cell>
          <cell r="CA99">
            <v>56655378</v>
          </cell>
          <cell r="CB99" t="str">
            <v>-</v>
          </cell>
          <cell r="CC99">
            <v>930</v>
          </cell>
          <cell r="CD99" t="str">
            <v>-</v>
          </cell>
          <cell r="CE99">
            <v>514</v>
          </cell>
          <cell r="CF99" t="str">
            <v>-</v>
          </cell>
          <cell r="CG99">
            <v>0</v>
          </cell>
          <cell r="CH99" t="str">
            <v>-</v>
          </cell>
          <cell r="CI99">
            <v>156</v>
          </cell>
          <cell r="CJ99" t="str">
            <v>-</v>
          </cell>
          <cell r="CK99">
            <v>43</v>
          </cell>
          <cell r="CL99" t="str">
            <v>-</v>
          </cell>
          <cell r="CM99">
            <v>3613725</v>
          </cell>
          <cell r="CN99" t="str">
            <v>-</v>
          </cell>
          <cell r="CO99">
            <v>60269103</v>
          </cell>
          <cell r="CP99" t="str">
            <v>-</v>
          </cell>
          <cell r="CQ99">
            <v>0</v>
          </cell>
          <cell r="CR99" t="str">
            <v>-</v>
          </cell>
          <cell r="CS99">
            <v>-84</v>
          </cell>
          <cell r="CT99" t="str">
            <v>-</v>
          </cell>
          <cell r="CU99">
            <v>1035</v>
          </cell>
          <cell r="CV99">
            <v>435</v>
          </cell>
          <cell r="CW99">
            <v>473</v>
          </cell>
          <cell r="CX99">
            <v>349</v>
          </cell>
          <cell r="CY99">
            <v>319</v>
          </cell>
          <cell r="CZ99">
            <v>207</v>
          </cell>
          <cell r="DA99">
            <v>169</v>
          </cell>
          <cell r="DB99">
            <v>124</v>
          </cell>
          <cell r="DC99">
            <v>74</v>
          </cell>
          <cell r="DD99">
            <v>65</v>
          </cell>
          <cell r="DE99">
            <v>101</v>
          </cell>
          <cell r="DF99">
            <v>92</v>
          </cell>
          <cell r="DG99">
            <v>344</v>
          </cell>
          <cell r="DH99">
            <v>281</v>
          </cell>
          <cell r="DI99">
            <v>11</v>
          </cell>
          <cell r="DJ99" t="str">
            <v>-</v>
          </cell>
          <cell r="DK99">
            <v>771</v>
          </cell>
          <cell r="DL99" t="str">
            <v>-</v>
          </cell>
          <cell r="DM99">
            <v>835</v>
          </cell>
          <cell r="DN99" t="str">
            <v>-</v>
          </cell>
          <cell r="DO99">
            <v>499</v>
          </cell>
          <cell r="DP99" t="str">
            <v>-</v>
          </cell>
          <cell r="DQ99">
            <v>0</v>
          </cell>
          <cell r="DR99" t="str">
            <v>-</v>
          </cell>
          <cell r="DS99">
            <v>151</v>
          </cell>
          <cell r="DT99" t="str">
            <v>-</v>
          </cell>
          <cell r="DU99">
            <v>42</v>
          </cell>
          <cell r="DV99" t="str">
            <v>-</v>
          </cell>
          <cell r="DW99">
            <v>0</v>
          </cell>
          <cell r="DX99" t="str">
            <v>-</v>
          </cell>
          <cell r="DY99">
            <v>18</v>
          </cell>
          <cell r="DZ99">
            <v>88</v>
          </cell>
          <cell r="EA99">
            <v>38</v>
          </cell>
          <cell r="EB99" t="str">
            <v>-</v>
          </cell>
          <cell r="EC99">
            <v>31.147540983606557</v>
          </cell>
          <cell r="ED99" t="str">
            <v>-</v>
          </cell>
          <cell r="EE99">
            <v>7</v>
          </cell>
          <cell r="EF99" t="str">
            <v>-</v>
          </cell>
          <cell r="EG99">
            <v>21</v>
          </cell>
        </row>
        <row r="100">
          <cell r="C100">
            <v>700000252</v>
          </cell>
          <cell r="D100" t="str">
            <v xml:space="preserve">SECTOR ARRAYAN MARIA </v>
          </cell>
          <cell r="E100">
            <v>2026</v>
          </cell>
          <cell r="F100">
            <v>202601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 t="str">
            <v>-</v>
          </cell>
          <cell r="BQ100" t="str">
            <v>-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 t="str">
            <v>-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 t="str">
            <v>-</v>
          </cell>
          <cell r="CN100" t="str">
            <v>-</v>
          </cell>
          <cell r="CO100" t="str">
            <v>-</v>
          </cell>
          <cell r="CP100" t="str">
            <v>-</v>
          </cell>
          <cell r="CQ100" t="str">
            <v>-</v>
          </cell>
          <cell r="CR100" t="str">
            <v>-</v>
          </cell>
          <cell r="CS100" t="str">
            <v>-</v>
          </cell>
          <cell r="CT100" t="str">
            <v>-</v>
          </cell>
          <cell r="CU100" t="str">
            <v>-</v>
          </cell>
          <cell r="CV100" t="str">
            <v>-</v>
          </cell>
          <cell r="CW100" t="str">
            <v>-</v>
          </cell>
          <cell r="CX100" t="str">
            <v>-</v>
          </cell>
          <cell r="CY100" t="str">
            <v>-</v>
          </cell>
          <cell r="CZ100" t="str">
            <v>-</v>
          </cell>
          <cell r="DA100" t="str">
            <v>-</v>
          </cell>
          <cell r="DB100" t="str">
            <v>-</v>
          </cell>
          <cell r="DC100" t="str">
            <v>-</v>
          </cell>
          <cell r="DD100" t="str">
            <v>-</v>
          </cell>
          <cell r="DE100" t="str">
            <v>-</v>
          </cell>
          <cell r="DF100" t="str">
            <v>-</v>
          </cell>
          <cell r="DG100" t="str">
            <v>-</v>
          </cell>
          <cell r="DH100" t="str">
            <v>-</v>
          </cell>
          <cell r="DI100" t="str">
            <v>-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 t="str">
            <v>-</v>
          </cell>
          <cell r="DX100" t="str">
            <v>-</v>
          </cell>
          <cell r="DY100" t="str">
            <v>-</v>
          </cell>
          <cell r="DZ100" t="str">
            <v>-</v>
          </cell>
          <cell r="EA100" t="str">
            <v>-</v>
          </cell>
          <cell r="EB100" t="str">
            <v>-</v>
          </cell>
          <cell r="EC100" t="str">
            <v>-</v>
          </cell>
          <cell r="ED100" t="str">
            <v>-</v>
          </cell>
          <cell r="EE100" t="str">
            <v>-</v>
          </cell>
          <cell r="EF100" t="str">
            <v>-</v>
          </cell>
          <cell r="EG100" t="str">
            <v>-</v>
          </cell>
        </row>
        <row r="101">
          <cell r="C101">
            <v>700000253</v>
          </cell>
          <cell r="D101" t="str">
            <v>SECTOR ALAMO LAURA</v>
          </cell>
          <cell r="E101">
            <v>2026</v>
          </cell>
          <cell r="F101">
            <v>202601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  <cell r="BC101" t="str">
            <v>-</v>
          </cell>
          <cell r="BD101" t="str">
            <v>-</v>
          </cell>
          <cell r="BE101" t="str">
            <v>-</v>
          </cell>
          <cell r="BF101" t="str">
            <v>-</v>
          </cell>
          <cell r="BG101" t="str">
            <v>-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 t="str">
            <v>-</v>
          </cell>
          <cell r="BO101" t="str">
            <v>-</v>
          </cell>
          <cell r="BP101" t="str">
            <v>-</v>
          </cell>
          <cell r="BQ101" t="str">
            <v>-</v>
          </cell>
          <cell r="BR101" t="str">
            <v>-</v>
          </cell>
          <cell r="BS101" t="str">
            <v>-</v>
          </cell>
          <cell r="BT101" t="str">
            <v>-</v>
          </cell>
          <cell r="BU101" t="str">
            <v>-</v>
          </cell>
          <cell r="BV101" t="str">
            <v>-</v>
          </cell>
          <cell r="BW101" t="str">
            <v>-</v>
          </cell>
          <cell r="BX101" t="str">
            <v>-</v>
          </cell>
          <cell r="BY101" t="str">
            <v>-</v>
          </cell>
          <cell r="BZ101" t="str">
            <v>-</v>
          </cell>
          <cell r="CA101" t="str">
            <v>-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 t="str">
            <v>-</v>
          </cell>
          <cell r="CN101" t="str">
            <v>-</v>
          </cell>
          <cell r="CO101" t="str">
            <v>-</v>
          </cell>
          <cell r="CP101" t="str">
            <v>-</v>
          </cell>
          <cell r="CQ101" t="str">
            <v>-</v>
          </cell>
          <cell r="CR101" t="str">
            <v>-</v>
          </cell>
          <cell r="CS101" t="str">
            <v>-</v>
          </cell>
          <cell r="CT101" t="str">
            <v>-</v>
          </cell>
          <cell r="CU101" t="str">
            <v>-</v>
          </cell>
          <cell r="CV101" t="str">
            <v>-</v>
          </cell>
          <cell r="CW101" t="str">
            <v>-</v>
          </cell>
          <cell r="CX101" t="str">
            <v>-</v>
          </cell>
          <cell r="CY101" t="str">
            <v>-</v>
          </cell>
          <cell r="CZ101" t="str">
            <v>-</v>
          </cell>
          <cell r="DA101" t="str">
            <v>-</v>
          </cell>
          <cell r="DB101" t="str">
            <v>-</v>
          </cell>
          <cell r="DC101" t="str">
            <v>-</v>
          </cell>
          <cell r="DD101" t="str">
            <v>-</v>
          </cell>
          <cell r="DE101" t="str">
            <v>-</v>
          </cell>
          <cell r="DF101" t="str">
            <v>-</v>
          </cell>
          <cell r="DG101" t="str">
            <v>-</v>
          </cell>
          <cell r="DH101" t="str">
            <v>-</v>
          </cell>
          <cell r="DI101" t="str">
            <v>-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 t="str">
            <v>-</v>
          </cell>
          <cell r="DX101" t="str">
            <v>-</v>
          </cell>
          <cell r="DY101" t="str">
            <v>-</v>
          </cell>
          <cell r="DZ101" t="str">
            <v>-</v>
          </cell>
          <cell r="EA101" t="str">
            <v>-</v>
          </cell>
          <cell r="EB101" t="str">
            <v>-</v>
          </cell>
          <cell r="EC101" t="str">
            <v>-</v>
          </cell>
          <cell r="ED101" t="str">
            <v>-</v>
          </cell>
          <cell r="EE101" t="str">
            <v>-</v>
          </cell>
          <cell r="EF101" t="str">
            <v>-</v>
          </cell>
          <cell r="EG101" t="str">
            <v>-</v>
          </cell>
        </row>
        <row r="102">
          <cell r="C102">
            <v>700000254</v>
          </cell>
          <cell r="D102" t="str">
            <v>SECTOR CREATIVIDAD YOMAIRA</v>
          </cell>
          <cell r="E102">
            <v>2026</v>
          </cell>
          <cell r="F102">
            <v>202601</v>
          </cell>
          <cell r="G102">
            <v>1216</v>
          </cell>
          <cell r="H102">
            <v>1241</v>
          </cell>
          <cell r="I102">
            <v>456</v>
          </cell>
          <cell r="J102" t="str">
            <v>-</v>
          </cell>
          <cell r="K102">
            <v>-7</v>
          </cell>
          <cell r="L102">
            <v>0</v>
          </cell>
          <cell r="M102">
            <v>675</v>
          </cell>
          <cell r="N102">
            <v>721</v>
          </cell>
          <cell r="O102">
            <v>0</v>
          </cell>
          <cell r="P102" t="str">
            <v>-</v>
          </cell>
          <cell r="Q102">
            <v>0</v>
          </cell>
          <cell r="R102" t="str">
            <v>-</v>
          </cell>
          <cell r="S102">
            <v>2</v>
          </cell>
          <cell r="T102" t="str">
            <v>-</v>
          </cell>
          <cell r="U102">
            <v>673</v>
          </cell>
          <cell r="V102" t="str">
            <v>-</v>
          </cell>
          <cell r="W102">
            <v>2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523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332</v>
          </cell>
          <cell r="AH102" t="str">
            <v>-</v>
          </cell>
          <cell r="AI102" t="str">
            <v>-</v>
          </cell>
          <cell r="AJ102" t="str">
            <v>-</v>
          </cell>
          <cell r="AK102">
            <v>152</v>
          </cell>
          <cell r="AL102" t="str">
            <v>-</v>
          </cell>
          <cell r="AM102">
            <v>55.50986842105263</v>
          </cell>
          <cell r="AN102">
            <v>59</v>
          </cell>
          <cell r="AO102">
            <v>180</v>
          </cell>
          <cell r="AP102" t="str">
            <v>-</v>
          </cell>
          <cell r="AQ102">
            <v>237</v>
          </cell>
          <cell r="AR102" t="str">
            <v>-</v>
          </cell>
          <cell r="AS102">
            <v>0</v>
          </cell>
          <cell r="AT102" t="str">
            <v>-</v>
          </cell>
          <cell r="AU102">
            <v>92</v>
          </cell>
          <cell r="AV102" t="str">
            <v>-</v>
          </cell>
          <cell r="AW102">
            <v>14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598</v>
          </cell>
          <cell r="BB102">
            <v>619</v>
          </cell>
          <cell r="BC102">
            <v>49.17763157894737</v>
          </cell>
          <cell r="BD102">
            <v>50.6</v>
          </cell>
          <cell r="BE102" t="str">
            <v>-</v>
          </cell>
          <cell r="BF102" t="str">
            <v>-</v>
          </cell>
          <cell r="BG102">
            <v>482957.07</v>
          </cell>
          <cell r="BH102">
            <v>470683</v>
          </cell>
          <cell r="BI102">
            <v>325996020.5</v>
          </cell>
          <cell r="BJ102">
            <v>339362441</v>
          </cell>
          <cell r="BK102">
            <v>325496483</v>
          </cell>
          <cell r="BL102" t="str">
            <v>-</v>
          </cell>
          <cell r="BM102">
            <v>499537.5</v>
          </cell>
          <cell r="BN102" t="str">
            <v>-</v>
          </cell>
          <cell r="BO102">
            <v>256228281.5</v>
          </cell>
          <cell r="BP102" t="str">
            <v>-</v>
          </cell>
          <cell r="BQ102">
            <v>499537.5</v>
          </cell>
          <cell r="BR102" t="str">
            <v>-</v>
          </cell>
          <cell r="BS102">
            <v>603</v>
          </cell>
          <cell r="BT102" t="str">
            <v>-</v>
          </cell>
          <cell r="BU102">
            <v>255728744</v>
          </cell>
          <cell r="BV102" t="str">
            <v>-</v>
          </cell>
          <cell r="BW102">
            <v>373</v>
          </cell>
          <cell r="BX102" t="str">
            <v>-</v>
          </cell>
          <cell r="BY102">
            <v>466</v>
          </cell>
          <cell r="BZ102" t="str">
            <v>-</v>
          </cell>
          <cell r="CA102">
            <v>64358854</v>
          </cell>
          <cell r="CB102" t="str">
            <v>-</v>
          </cell>
          <cell r="CC102">
            <v>452</v>
          </cell>
          <cell r="CD102" t="str">
            <v>-</v>
          </cell>
          <cell r="CE102">
            <v>346</v>
          </cell>
          <cell r="CF102" t="str">
            <v>-</v>
          </cell>
          <cell r="CG102">
            <v>0</v>
          </cell>
          <cell r="CH102" t="str">
            <v>-</v>
          </cell>
          <cell r="CI102">
            <v>106</v>
          </cell>
          <cell r="CJ102" t="str">
            <v>-</v>
          </cell>
          <cell r="CK102">
            <v>14</v>
          </cell>
          <cell r="CL102" t="str">
            <v>-</v>
          </cell>
          <cell r="CM102">
            <v>5408885</v>
          </cell>
          <cell r="CN102" t="str">
            <v>-</v>
          </cell>
          <cell r="CO102">
            <v>69767739</v>
          </cell>
          <cell r="CP102" t="str">
            <v>-</v>
          </cell>
          <cell r="CQ102">
            <v>0</v>
          </cell>
          <cell r="CR102" t="str">
            <v>-</v>
          </cell>
          <cell r="CS102">
            <v>-28</v>
          </cell>
          <cell r="CT102" t="str">
            <v>-</v>
          </cell>
          <cell r="CU102">
            <v>255</v>
          </cell>
          <cell r="CV102">
            <v>240</v>
          </cell>
          <cell r="CW102">
            <v>168</v>
          </cell>
          <cell r="CX102">
            <v>178</v>
          </cell>
          <cell r="CY102">
            <v>118</v>
          </cell>
          <cell r="CZ102">
            <v>102</v>
          </cell>
          <cell r="DA102">
            <v>55</v>
          </cell>
          <cell r="DB102">
            <v>57</v>
          </cell>
          <cell r="DC102">
            <v>50</v>
          </cell>
          <cell r="DD102">
            <v>46</v>
          </cell>
          <cell r="DE102">
            <v>63</v>
          </cell>
          <cell r="DF102">
            <v>55</v>
          </cell>
          <cell r="DG102">
            <v>168</v>
          </cell>
          <cell r="DH102">
            <v>158</v>
          </cell>
          <cell r="DI102">
            <v>32</v>
          </cell>
          <cell r="DJ102" t="str">
            <v>-</v>
          </cell>
          <cell r="DK102">
            <v>366</v>
          </cell>
          <cell r="DL102" t="str">
            <v>-</v>
          </cell>
          <cell r="DM102">
            <v>394</v>
          </cell>
          <cell r="DN102" t="str">
            <v>-</v>
          </cell>
          <cell r="DO102">
            <v>337</v>
          </cell>
          <cell r="DP102" t="str">
            <v>-</v>
          </cell>
          <cell r="DQ102">
            <v>0</v>
          </cell>
          <cell r="DR102" t="str">
            <v>-</v>
          </cell>
          <cell r="DS102">
            <v>105</v>
          </cell>
          <cell r="DT102" t="str">
            <v>-</v>
          </cell>
          <cell r="DU102">
            <v>14</v>
          </cell>
          <cell r="DV102" t="str">
            <v>-</v>
          </cell>
          <cell r="DW102">
            <v>0</v>
          </cell>
          <cell r="DX102" t="str">
            <v>-</v>
          </cell>
          <cell r="DY102">
            <v>35</v>
          </cell>
          <cell r="DZ102">
            <v>50</v>
          </cell>
          <cell r="EA102">
            <v>21</v>
          </cell>
          <cell r="EB102" t="str">
            <v>-</v>
          </cell>
          <cell r="EC102">
            <v>32.307692307692307</v>
          </cell>
          <cell r="ED102" t="str">
            <v>-</v>
          </cell>
          <cell r="EE102">
            <v>3</v>
          </cell>
          <cell r="EF102" t="str">
            <v>-</v>
          </cell>
          <cell r="EG102">
            <v>42</v>
          </cell>
        </row>
        <row r="103">
          <cell r="C103">
            <v>700000255</v>
          </cell>
          <cell r="D103" t="str">
            <v xml:space="preserve">SECTOR CEIBA DEYSI </v>
          </cell>
          <cell r="E103">
            <v>2026</v>
          </cell>
          <cell r="F103">
            <v>202601</v>
          </cell>
          <cell r="G103">
            <v>1706</v>
          </cell>
          <cell r="H103">
            <v>1765</v>
          </cell>
          <cell r="I103">
            <v>586</v>
          </cell>
          <cell r="J103" t="str">
            <v>-</v>
          </cell>
          <cell r="K103">
            <v>-56</v>
          </cell>
          <cell r="L103">
            <v>0</v>
          </cell>
          <cell r="M103">
            <v>611</v>
          </cell>
          <cell r="N103">
            <v>1064</v>
          </cell>
          <cell r="O103">
            <v>0</v>
          </cell>
          <cell r="P103" t="str">
            <v>-</v>
          </cell>
          <cell r="Q103">
            <v>0</v>
          </cell>
          <cell r="R103" t="str">
            <v>-</v>
          </cell>
          <cell r="S103">
            <v>2</v>
          </cell>
          <cell r="T103" t="str">
            <v>-</v>
          </cell>
          <cell r="U103">
            <v>610</v>
          </cell>
          <cell r="V103" t="str">
            <v>-</v>
          </cell>
          <cell r="W103">
            <v>1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481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320</v>
          </cell>
          <cell r="AH103" t="str">
            <v>-</v>
          </cell>
          <cell r="AI103" t="str">
            <v>-</v>
          </cell>
          <cell r="AJ103" t="str">
            <v>-</v>
          </cell>
          <cell r="AK103">
            <v>130</v>
          </cell>
          <cell r="AL103" t="str">
            <v>-</v>
          </cell>
          <cell r="AM103">
            <v>35.8147713950762</v>
          </cell>
          <cell r="AN103">
            <v>60.3</v>
          </cell>
          <cell r="AO103">
            <v>190</v>
          </cell>
          <cell r="AP103" t="str">
            <v>-</v>
          </cell>
          <cell r="AQ103">
            <v>184</v>
          </cell>
          <cell r="AR103" t="str">
            <v>-</v>
          </cell>
          <cell r="AS103">
            <v>0</v>
          </cell>
          <cell r="AT103" t="str">
            <v>-</v>
          </cell>
          <cell r="AU103">
            <v>84</v>
          </cell>
          <cell r="AV103" t="str">
            <v>-</v>
          </cell>
          <cell r="AW103">
            <v>23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574</v>
          </cell>
          <cell r="BB103">
            <v>963</v>
          </cell>
          <cell r="BC103">
            <v>33.645955451348179</v>
          </cell>
          <cell r="BD103">
            <v>54.6</v>
          </cell>
          <cell r="BE103" t="str">
            <v>-</v>
          </cell>
          <cell r="BF103" t="str">
            <v>-</v>
          </cell>
          <cell r="BG103">
            <v>428976.85</v>
          </cell>
          <cell r="BH103">
            <v>428985</v>
          </cell>
          <cell r="BI103">
            <v>262104854.25</v>
          </cell>
          <cell r="BJ103">
            <v>456440329</v>
          </cell>
          <cell r="BK103">
            <v>261996488</v>
          </cell>
          <cell r="BL103" t="str">
            <v>-</v>
          </cell>
          <cell r="BM103">
            <v>108366.25</v>
          </cell>
          <cell r="BN103" t="str">
            <v>-</v>
          </cell>
          <cell r="BO103">
            <v>231515665.25</v>
          </cell>
          <cell r="BP103" t="str">
            <v>-</v>
          </cell>
          <cell r="BQ103">
            <v>108366.25000000001</v>
          </cell>
          <cell r="BR103" t="str">
            <v>-</v>
          </cell>
          <cell r="BS103">
            <v>586</v>
          </cell>
          <cell r="BT103" t="str">
            <v>-</v>
          </cell>
          <cell r="BU103">
            <v>231407299</v>
          </cell>
          <cell r="BV103" t="str">
            <v>-</v>
          </cell>
          <cell r="BW103">
            <v>211</v>
          </cell>
          <cell r="BX103" t="str">
            <v>-</v>
          </cell>
          <cell r="BY103">
            <v>616</v>
          </cell>
          <cell r="BZ103" t="str">
            <v>-</v>
          </cell>
          <cell r="CA103">
            <v>27836779</v>
          </cell>
          <cell r="CB103" t="str">
            <v>-</v>
          </cell>
          <cell r="CC103">
            <v>697</v>
          </cell>
          <cell r="CD103" t="str">
            <v>-</v>
          </cell>
          <cell r="CE103">
            <v>445</v>
          </cell>
          <cell r="CF103" t="str">
            <v>-</v>
          </cell>
          <cell r="CG103">
            <v>0</v>
          </cell>
          <cell r="CH103" t="str">
            <v>-</v>
          </cell>
          <cell r="CI103">
            <v>139</v>
          </cell>
          <cell r="CJ103" t="str">
            <v>-</v>
          </cell>
          <cell r="CK103">
            <v>24</v>
          </cell>
          <cell r="CL103" t="str">
            <v>-</v>
          </cell>
          <cell r="CM103">
            <v>2987820</v>
          </cell>
          <cell r="CN103" t="str">
            <v>-</v>
          </cell>
          <cell r="CO103">
            <v>30824599</v>
          </cell>
          <cell r="CP103" t="str">
            <v>-</v>
          </cell>
          <cell r="CQ103">
            <v>0</v>
          </cell>
          <cell r="CR103" t="str">
            <v>-</v>
          </cell>
          <cell r="CS103">
            <v>-48</v>
          </cell>
          <cell r="CT103" t="str">
            <v>-</v>
          </cell>
          <cell r="CU103">
            <v>635</v>
          </cell>
          <cell r="CV103">
            <v>340</v>
          </cell>
          <cell r="CW103">
            <v>301</v>
          </cell>
          <cell r="CX103">
            <v>237</v>
          </cell>
          <cell r="CY103">
            <v>159</v>
          </cell>
          <cell r="CZ103">
            <v>131</v>
          </cell>
          <cell r="DA103">
            <v>82</v>
          </cell>
          <cell r="DB103">
            <v>65</v>
          </cell>
          <cell r="DC103">
            <v>69</v>
          </cell>
          <cell r="DD103">
            <v>61</v>
          </cell>
          <cell r="DE103">
            <v>64</v>
          </cell>
          <cell r="DF103">
            <v>58</v>
          </cell>
          <cell r="DG103">
            <v>215</v>
          </cell>
          <cell r="DH103">
            <v>184</v>
          </cell>
          <cell r="DI103">
            <v>14</v>
          </cell>
          <cell r="DJ103" t="str">
            <v>-</v>
          </cell>
          <cell r="DK103">
            <v>480</v>
          </cell>
          <cell r="DL103" t="str">
            <v>-</v>
          </cell>
          <cell r="DM103">
            <v>640</v>
          </cell>
          <cell r="DN103" t="str">
            <v>-</v>
          </cell>
          <cell r="DO103">
            <v>424</v>
          </cell>
          <cell r="DP103" t="str">
            <v>-</v>
          </cell>
          <cell r="DQ103">
            <v>0</v>
          </cell>
          <cell r="DR103" t="str">
            <v>-</v>
          </cell>
          <cell r="DS103">
            <v>138</v>
          </cell>
          <cell r="DT103" t="str">
            <v>-</v>
          </cell>
          <cell r="DU103">
            <v>24</v>
          </cell>
          <cell r="DV103" t="str">
            <v>-</v>
          </cell>
          <cell r="DW103">
            <v>0</v>
          </cell>
          <cell r="DX103" t="str">
            <v>-</v>
          </cell>
          <cell r="DY103">
            <v>16</v>
          </cell>
          <cell r="DZ103">
            <v>49</v>
          </cell>
          <cell r="EA103">
            <v>28</v>
          </cell>
          <cell r="EB103" t="str">
            <v>-</v>
          </cell>
          <cell r="EC103">
            <v>45.161290322580641</v>
          </cell>
          <cell r="ED103" t="str">
            <v>-</v>
          </cell>
          <cell r="EE103">
            <v>2</v>
          </cell>
          <cell r="EF103" t="str">
            <v>-</v>
          </cell>
          <cell r="EG103">
            <v>21</v>
          </cell>
        </row>
        <row r="104">
          <cell r="C104">
            <v>700000256</v>
          </cell>
          <cell r="D104" t="str">
            <v>SECTOR FANDANGO LUISA</v>
          </cell>
          <cell r="E104">
            <v>2026</v>
          </cell>
          <cell r="F104">
            <v>202601</v>
          </cell>
          <cell r="G104">
            <v>1402</v>
          </cell>
          <cell r="H104">
            <v>1628</v>
          </cell>
          <cell r="I104">
            <v>635</v>
          </cell>
          <cell r="J104" t="str">
            <v>-</v>
          </cell>
          <cell r="K104">
            <v>-86</v>
          </cell>
          <cell r="L104">
            <v>0</v>
          </cell>
          <cell r="M104">
            <v>565</v>
          </cell>
          <cell r="N104">
            <v>885</v>
          </cell>
          <cell r="O104">
            <v>0</v>
          </cell>
          <cell r="P104" t="str">
            <v>-</v>
          </cell>
          <cell r="Q104">
            <v>2</v>
          </cell>
          <cell r="R104" t="str">
            <v>-</v>
          </cell>
          <cell r="S104">
            <v>9</v>
          </cell>
          <cell r="T104" t="str">
            <v>-</v>
          </cell>
          <cell r="U104">
            <v>561</v>
          </cell>
          <cell r="V104" t="str">
            <v>-</v>
          </cell>
          <cell r="W104">
            <v>2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486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218</v>
          </cell>
          <cell r="AH104" t="str">
            <v>-</v>
          </cell>
          <cell r="AI104" t="str">
            <v>-</v>
          </cell>
          <cell r="AJ104" t="str">
            <v>-</v>
          </cell>
          <cell r="AK104">
            <v>79</v>
          </cell>
          <cell r="AL104" t="str">
            <v>-</v>
          </cell>
          <cell r="AM104">
            <v>40.299572039942937</v>
          </cell>
          <cell r="AN104">
            <v>59.5</v>
          </cell>
          <cell r="AO104">
            <v>139</v>
          </cell>
          <cell r="AP104" t="str">
            <v>-</v>
          </cell>
          <cell r="AQ104">
            <v>213</v>
          </cell>
          <cell r="AR104" t="str">
            <v>-</v>
          </cell>
          <cell r="AS104">
            <v>0</v>
          </cell>
          <cell r="AT104" t="str">
            <v>-</v>
          </cell>
          <cell r="AU104">
            <v>118</v>
          </cell>
          <cell r="AV104" t="str">
            <v>-</v>
          </cell>
          <cell r="AW104">
            <v>16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513</v>
          </cell>
          <cell r="BB104">
            <v>761</v>
          </cell>
          <cell r="BC104">
            <v>36.59058487874465</v>
          </cell>
          <cell r="BD104">
            <v>51.1</v>
          </cell>
          <cell r="BE104" t="str">
            <v>-</v>
          </cell>
          <cell r="BF104" t="str">
            <v>-</v>
          </cell>
          <cell r="BG104">
            <v>524115.1</v>
          </cell>
          <cell r="BH104">
            <v>469094</v>
          </cell>
          <cell r="BI104">
            <v>296125032.80000001</v>
          </cell>
          <cell r="BJ104">
            <v>415148557</v>
          </cell>
          <cell r="BK104">
            <v>295320569</v>
          </cell>
          <cell r="BL104" t="str">
            <v>-</v>
          </cell>
          <cell r="BM104">
            <v>804463.8</v>
          </cell>
          <cell r="BN104" t="str">
            <v>-</v>
          </cell>
          <cell r="BO104">
            <v>239767209.80000001</v>
          </cell>
          <cell r="BP104" t="str">
            <v>-</v>
          </cell>
          <cell r="BQ104">
            <v>804463.8</v>
          </cell>
          <cell r="BR104" t="str">
            <v>-</v>
          </cell>
          <cell r="BS104">
            <v>549</v>
          </cell>
          <cell r="BT104" t="str">
            <v>-</v>
          </cell>
          <cell r="BU104">
            <v>238962746</v>
          </cell>
          <cell r="BV104" t="str">
            <v>-</v>
          </cell>
          <cell r="BW104">
            <v>346</v>
          </cell>
          <cell r="BX104" t="str">
            <v>-</v>
          </cell>
          <cell r="BY104">
            <v>517</v>
          </cell>
          <cell r="BZ104" t="str">
            <v>-</v>
          </cell>
          <cell r="CA104">
            <v>49614313</v>
          </cell>
          <cell r="CB104" t="str">
            <v>-</v>
          </cell>
          <cell r="CC104">
            <v>490</v>
          </cell>
          <cell r="CD104" t="str">
            <v>-</v>
          </cell>
          <cell r="CE104">
            <v>475</v>
          </cell>
          <cell r="CF104" t="str">
            <v>-</v>
          </cell>
          <cell r="CG104">
            <v>0</v>
          </cell>
          <cell r="CH104" t="str">
            <v>-</v>
          </cell>
          <cell r="CI104">
            <v>175</v>
          </cell>
          <cell r="CJ104" t="str">
            <v>-</v>
          </cell>
          <cell r="CK104">
            <v>17</v>
          </cell>
          <cell r="CL104" t="str">
            <v>-</v>
          </cell>
          <cell r="CM104">
            <v>6186460</v>
          </cell>
          <cell r="CN104" t="str">
            <v>-</v>
          </cell>
          <cell r="CO104">
            <v>55800773</v>
          </cell>
          <cell r="CP104" t="str">
            <v>-</v>
          </cell>
          <cell r="CQ104">
            <v>0</v>
          </cell>
          <cell r="CR104" t="str">
            <v>-</v>
          </cell>
          <cell r="CS104">
            <v>-41</v>
          </cell>
          <cell r="CT104" t="str">
            <v>-</v>
          </cell>
          <cell r="CU104">
            <v>477</v>
          </cell>
          <cell r="CV104">
            <v>300</v>
          </cell>
          <cell r="CW104">
            <v>227</v>
          </cell>
          <cell r="CX104">
            <v>191</v>
          </cell>
          <cell r="CY104">
            <v>133</v>
          </cell>
          <cell r="CZ104">
            <v>98</v>
          </cell>
          <cell r="DA104">
            <v>120</v>
          </cell>
          <cell r="DB104">
            <v>99</v>
          </cell>
          <cell r="DC104">
            <v>89</v>
          </cell>
          <cell r="DD104">
            <v>80</v>
          </cell>
          <cell r="DE104">
            <v>63</v>
          </cell>
          <cell r="DF104">
            <v>57</v>
          </cell>
          <cell r="DG104">
            <v>272</v>
          </cell>
          <cell r="DH104">
            <v>236</v>
          </cell>
          <cell r="DI104">
            <v>12</v>
          </cell>
          <cell r="DJ104" t="str">
            <v>-</v>
          </cell>
          <cell r="DK104">
            <v>336</v>
          </cell>
          <cell r="DL104" t="str">
            <v>-</v>
          </cell>
          <cell r="DM104">
            <v>431</v>
          </cell>
          <cell r="DN104" t="str">
            <v>-</v>
          </cell>
          <cell r="DO104">
            <v>448</v>
          </cell>
          <cell r="DP104" t="str">
            <v>-</v>
          </cell>
          <cell r="DQ104">
            <v>0</v>
          </cell>
          <cell r="DR104" t="str">
            <v>-</v>
          </cell>
          <cell r="DS104">
            <v>170</v>
          </cell>
          <cell r="DT104" t="str">
            <v>-</v>
          </cell>
          <cell r="DU104">
            <v>17</v>
          </cell>
          <cell r="DV104" t="str">
            <v>-</v>
          </cell>
          <cell r="DW104">
            <v>0</v>
          </cell>
          <cell r="DX104" t="str">
            <v>-</v>
          </cell>
          <cell r="DY104">
            <v>23</v>
          </cell>
          <cell r="DZ104">
            <v>59</v>
          </cell>
          <cell r="EA104">
            <v>15</v>
          </cell>
          <cell r="EB104" t="str">
            <v>-</v>
          </cell>
          <cell r="EC104">
            <v>32.608695652173914</v>
          </cell>
          <cell r="ED104" t="str">
            <v>-</v>
          </cell>
          <cell r="EE104">
            <v>11</v>
          </cell>
          <cell r="EF104" t="str">
            <v>-</v>
          </cell>
          <cell r="EG104">
            <v>29</v>
          </cell>
        </row>
        <row r="105">
          <cell r="C105">
            <v>700000258</v>
          </cell>
          <cell r="D105" t="str">
            <v>SECTOR FAUNA HERCILIA</v>
          </cell>
          <cell r="E105">
            <v>2026</v>
          </cell>
          <cell r="F105">
            <v>202601</v>
          </cell>
          <cell r="G105">
            <v>2381</v>
          </cell>
          <cell r="H105">
            <v>2244</v>
          </cell>
          <cell r="I105">
            <v>975</v>
          </cell>
          <cell r="J105" t="str">
            <v>-</v>
          </cell>
          <cell r="K105">
            <v>42</v>
          </cell>
          <cell r="L105">
            <v>0</v>
          </cell>
          <cell r="M105">
            <v>1464</v>
          </cell>
          <cell r="N105">
            <v>1404</v>
          </cell>
          <cell r="O105">
            <v>0</v>
          </cell>
          <cell r="P105" t="str">
            <v>-</v>
          </cell>
          <cell r="Q105">
            <v>2</v>
          </cell>
          <cell r="R105" t="str">
            <v>-</v>
          </cell>
          <cell r="S105">
            <v>9</v>
          </cell>
          <cell r="T105" t="str">
            <v>-</v>
          </cell>
          <cell r="U105">
            <v>1455</v>
          </cell>
          <cell r="V105" t="str">
            <v>-</v>
          </cell>
          <cell r="W105">
            <v>7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1145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721</v>
          </cell>
          <cell r="AH105" t="str">
            <v>-</v>
          </cell>
          <cell r="AI105" t="str">
            <v>-</v>
          </cell>
          <cell r="AJ105" t="str">
            <v>-</v>
          </cell>
          <cell r="AK105">
            <v>319</v>
          </cell>
          <cell r="AL105" t="str">
            <v>-</v>
          </cell>
          <cell r="AM105">
            <v>61.486770264594703</v>
          </cell>
          <cell r="AN105">
            <v>60.1</v>
          </cell>
          <cell r="AO105">
            <v>402</v>
          </cell>
          <cell r="AP105" t="str">
            <v>-</v>
          </cell>
          <cell r="AQ105">
            <v>490</v>
          </cell>
          <cell r="AR105" t="str">
            <v>-</v>
          </cell>
          <cell r="AS105">
            <v>0</v>
          </cell>
          <cell r="AT105" t="str">
            <v>-</v>
          </cell>
          <cell r="AU105">
            <v>219</v>
          </cell>
          <cell r="AV105" t="str">
            <v>-</v>
          </cell>
          <cell r="AW105">
            <v>34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1231</v>
          </cell>
          <cell r="BB105">
            <v>1234</v>
          </cell>
          <cell r="BC105">
            <v>51.700965980680394</v>
          </cell>
          <cell r="BD105">
            <v>52.8</v>
          </cell>
          <cell r="BE105" t="str">
            <v>-</v>
          </cell>
          <cell r="BF105" t="str">
            <v>-</v>
          </cell>
          <cell r="BG105">
            <v>562841.48</v>
          </cell>
          <cell r="BH105">
            <v>556968</v>
          </cell>
          <cell r="BI105">
            <v>823999921.98000002</v>
          </cell>
          <cell r="BJ105">
            <v>781983160</v>
          </cell>
          <cell r="BK105">
            <v>821469275</v>
          </cell>
          <cell r="BL105" t="str">
            <v>-</v>
          </cell>
          <cell r="BM105">
            <v>2530646.98</v>
          </cell>
          <cell r="BN105" t="str">
            <v>-</v>
          </cell>
          <cell r="BO105">
            <v>660723185.98000002</v>
          </cell>
          <cell r="BP105" t="str">
            <v>-</v>
          </cell>
          <cell r="BQ105">
            <v>2530646.98</v>
          </cell>
          <cell r="BR105" t="str">
            <v>-</v>
          </cell>
          <cell r="BS105">
            <v>1366</v>
          </cell>
          <cell r="BT105" t="str">
            <v>-</v>
          </cell>
          <cell r="BU105">
            <v>658192539</v>
          </cell>
          <cell r="BV105" t="str">
            <v>-</v>
          </cell>
          <cell r="BW105">
            <v>832</v>
          </cell>
          <cell r="BX105" t="str">
            <v>-</v>
          </cell>
          <cell r="BY105">
            <v>784</v>
          </cell>
          <cell r="BZ105" t="str">
            <v>-</v>
          </cell>
          <cell r="CA105">
            <v>146892965</v>
          </cell>
          <cell r="CB105" t="str">
            <v>-</v>
          </cell>
          <cell r="CC105">
            <v>863</v>
          </cell>
          <cell r="CD105" t="str">
            <v>-</v>
          </cell>
          <cell r="CE105">
            <v>746</v>
          </cell>
          <cell r="CF105" t="str">
            <v>-</v>
          </cell>
          <cell r="CG105">
            <v>0</v>
          </cell>
          <cell r="CH105" t="str">
            <v>-</v>
          </cell>
          <cell r="CI105">
            <v>251</v>
          </cell>
          <cell r="CJ105" t="str">
            <v>-</v>
          </cell>
          <cell r="CK105">
            <v>34</v>
          </cell>
          <cell r="CL105" t="str">
            <v>-</v>
          </cell>
          <cell r="CM105">
            <v>15632540</v>
          </cell>
          <cell r="CN105" t="str">
            <v>-</v>
          </cell>
          <cell r="CO105">
            <v>162525505</v>
          </cell>
          <cell r="CP105" t="str">
            <v>-</v>
          </cell>
          <cell r="CQ105">
            <v>0</v>
          </cell>
          <cell r="CR105" t="str">
            <v>-</v>
          </cell>
          <cell r="CS105">
            <v>-13</v>
          </cell>
          <cell r="CT105" t="str">
            <v>-</v>
          </cell>
          <cell r="CU105">
            <v>409</v>
          </cell>
          <cell r="CV105">
            <v>405</v>
          </cell>
          <cell r="CW105">
            <v>327</v>
          </cell>
          <cell r="CX105">
            <v>335</v>
          </cell>
          <cell r="CY105">
            <v>181</v>
          </cell>
          <cell r="CZ105">
            <v>174</v>
          </cell>
          <cell r="DA105">
            <v>110</v>
          </cell>
          <cell r="DB105">
            <v>135</v>
          </cell>
          <cell r="DC105">
            <v>86</v>
          </cell>
          <cell r="DD105">
            <v>102</v>
          </cell>
          <cell r="DE105">
            <v>101</v>
          </cell>
          <cell r="DF105">
            <v>106</v>
          </cell>
          <cell r="DG105">
            <v>297</v>
          </cell>
          <cell r="DH105">
            <v>343</v>
          </cell>
          <cell r="DI105">
            <v>85</v>
          </cell>
          <cell r="DJ105" t="str">
            <v>-</v>
          </cell>
          <cell r="DK105">
            <v>636</v>
          </cell>
          <cell r="DL105" t="str">
            <v>-</v>
          </cell>
          <cell r="DM105">
            <v>770</v>
          </cell>
          <cell r="DN105" t="str">
            <v>-</v>
          </cell>
          <cell r="DO105">
            <v>694</v>
          </cell>
          <cell r="DP105" t="str">
            <v>-</v>
          </cell>
          <cell r="DQ105">
            <v>0</v>
          </cell>
          <cell r="DR105" t="str">
            <v>-</v>
          </cell>
          <cell r="DS105">
            <v>247</v>
          </cell>
          <cell r="DT105" t="str">
            <v>-</v>
          </cell>
          <cell r="DU105">
            <v>34</v>
          </cell>
          <cell r="DV105" t="str">
            <v>-</v>
          </cell>
          <cell r="DW105">
            <v>0</v>
          </cell>
          <cell r="DX105" t="str">
            <v>-</v>
          </cell>
          <cell r="DY105">
            <v>101</v>
          </cell>
          <cell r="DZ105">
            <v>90</v>
          </cell>
          <cell r="EA105">
            <v>52</v>
          </cell>
          <cell r="EB105" t="str">
            <v>-</v>
          </cell>
          <cell r="EC105">
            <v>47.706422018348626</v>
          </cell>
          <cell r="ED105" t="str">
            <v>-</v>
          </cell>
          <cell r="EE105">
            <v>16</v>
          </cell>
          <cell r="EF105" t="str">
            <v>-</v>
          </cell>
          <cell r="EG105">
            <v>131</v>
          </cell>
        </row>
        <row r="106">
          <cell r="C106">
            <v>700000260</v>
          </cell>
          <cell r="D106" t="str">
            <v>SECTOR CANTO MILENA</v>
          </cell>
          <cell r="E106">
            <v>2026</v>
          </cell>
          <cell r="F106">
            <v>202601</v>
          </cell>
          <cell r="G106">
            <v>0</v>
          </cell>
          <cell r="H106" t="str">
            <v>-</v>
          </cell>
          <cell r="I106">
            <v>0</v>
          </cell>
          <cell r="J106" t="str">
            <v>-</v>
          </cell>
          <cell r="K106">
            <v>0</v>
          </cell>
          <cell r="L106" t="str">
            <v>-</v>
          </cell>
          <cell r="M106">
            <v>0</v>
          </cell>
          <cell r="N106" t="str">
            <v>-</v>
          </cell>
          <cell r="O106">
            <v>0</v>
          </cell>
          <cell r="P106" t="str">
            <v>-</v>
          </cell>
          <cell r="Q106">
            <v>0</v>
          </cell>
          <cell r="R106" t="str">
            <v>-</v>
          </cell>
          <cell r="S106">
            <v>0</v>
          </cell>
          <cell r="T106" t="str">
            <v>-</v>
          </cell>
          <cell r="U106">
            <v>0</v>
          </cell>
          <cell r="V106" t="str">
            <v>-</v>
          </cell>
          <cell r="W106">
            <v>0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0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0</v>
          </cell>
          <cell r="AH106" t="str">
            <v>-</v>
          </cell>
          <cell r="AI106" t="str">
            <v>-</v>
          </cell>
          <cell r="AJ106" t="str">
            <v>-</v>
          </cell>
          <cell r="AK106">
            <v>0</v>
          </cell>
          <cell r="AL106" t="str">
            <v>-</v>
          </cell>
          <cell r="AM106">
            <v>0</v>
          </cell>
          <cell r="AN106" t="str">
            <v>-</v>
          </cell>
          <cell r="AO106">
            <v>0</v>
          </cell>
          <cell r="AP106" t="str">
            <v>-</v>
          </cell>
          <cell r="AQ106">
            <v>0</v>
          </cell>
          <cell r="AR106" t="str">
            <v>-</v>
          </cell>
          <cell r="AS106">
            <v>0</v>
          </cell>
          <cell r="AT106" t="str">
            <v>-</v>
          </cell>
          <cell r="AU106">
            <v>0</v>
          </cell>
          <cell r="AV106" t="str">
            <v>-</v>
          </cell>
          <cell r="AW106">
            <v>0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0</v>
          </cell>
          <cell r="BB106" t="str">
            <v>-</v>
          </cell>
          <cell r="BC106">
            <v>0</v>
          </cell>
          <cell r="BD106" t="str">
            <v>-</v>
          </cell>
          <cell r="BE106" t="str">
            <v>-</v>
          </cell>
          <cell r="BF106" t="str">
            <v>-</v>
          </cell>
          <cell r="BG106">
            <v>0</v>
          </cell>
          <cell r="BH106" t="str">
            <v>-</v>
          </cell>
          <cell r="BI106">
            <v>0</v>
          </cell>
          <cell r="BJ106" t="str">
            <v>-</v>
          </cell>
          <cell r="BK106">
            <v>0</v>
          </cell>
          <cell r="BL106" t="str">
            <v>-</v>
          </cell>
          <cell r="BM106">
            <v>0</v>
          </cell>
          <cell r="BN106" t="str">
            <v>-</v>
          </cell>
          <cell r="BO106">
            <v>0</v>
          </cell>
          <cell r="BP106" t="str">
            <v>-</v>
          </cell>
          <cell r="BQ106">
            <v>0</v>
          </cell>
          <cell r="BR106" t="str">
            <v>-</v>
          </cell>
          <cell r="BS106">
            <v>0</v>
          </cell>
          <cell r="BT106" t="str">
            <v>-</v>
          </cell>
          <cell r="BU106">
            <v>0</v>
          </cell>
          <cell r="BV106" t="str">
            <v>-</v>
          </cell>
          <cell r="BW106">
            <v>0</v>
          </cell>
          <cell r="BX106" t="str">
            <v>-</v>
          </cell>
          <cell r="BY106">
            <v>0</v>
          </cell>
          <cell r="BZ106" t="str">
            <v>-</v>
          </cell>
          <cell r="CA106">
            <v>0</v>
          </cell>
          <cell r="CB106" t="str">
            <v>-</v>
          </cell>
          <cell r="CC106">
            <v>0</v>
          </cell>
          <cell r="CD106" t="str">
            <v>-</v>
          </cell>
          <cell r="CE106">
            <v>0</v>
          </cell>
          <cell r="CF106" t="str">
            <v>-</v>
          </cell>
          <cell r="CG106">
            <v>0</v>
          </cell>
          <cell r="CH106" t="str">
            <v>-</v>
          </cell>
          <cell r="CI106">
            <v>0</v>
          </cell>
          <cell r="CJ106" t="str">
            <v>-</v>
          </cell>
          <cell r="CK106">
            <v>0</v>
          </cell>
          <cell r="CL106" t="str">
            <v>-</v>
          </cell>
          <cell r="CM106">
            <v>0</v>
          </cell>
          <cell r="CN106" t="str">
            <v>-</v>
          </cell>
          <cell r="CO106">
            <v>0</v>
          </cell>
          <cell r="CP106" t="str">
            <v>-</v>
          </cell>
          <cell r="CQ106">
            <v>0</v>
          </cell>
          <cell r="CR106" t="str">
            <v>-</v>
          </cell>
          <cell r="CS106">
            <v>0</v>
          </cell>
          <cell r="CT106" t="str">
            <v>-</v>
          </cell>
          <cell r="CU106">
            <v>0</v>
          </cell>
          <cell r="CV106" t="str">
            <v>-</v>
          </cell>
          <cell r="CW106">
            <v>0</v>
          </cell>
          <cell r="CX106" t="str">
            <v>-</v>
          </cell>
          <cell r="CY106">
            <v>0</v>
          </cell>
          <cell r="CZ106" t="str">
            <v>-</v>
          </cell>
          <cell r="DA106">
            <v>0</v>
          </cell>
          <cell r="DB106" t="str">
            <v>-</v>
          </cell>
          <cell r="DC106">
            <v>0</v>
          </cell>
          <cell r="DD106" t="str">
            <v>-</v>
          </cell>
          <cell r="DE106">
            <v>0</v>
          </cell>
          <cell r="DF106" t="str">
            <v>-</v>
          </cell>
          <cell r="DG106">
            <v>0</v>
          </cell>
          <cell r="DH106" t="str">
            <v>-</v>
          </cell>
          <cell r="DI106">
            <v>0</v>
          </cell>
          <cell r="DJ106" t="str">
            <v>-</v>
          </cell>
          <cell r="DK106">
            <v>0</v>
          </cell>
          <cell r="DL106" t="str">
            <v>-</v>
          </cell>
          <cell r="DM106">
            <v>0</v>
          </cell>
          <cell r="DN106" t="str">
            <v>-</v>
          </cell>
          <cell r="DO106">
            <v>0</v>
          </cell>
          <cell r="DP106" t="str">
            <v>-</v>
          </cell>
          <cell r="DQ106">
            <v>0</v>
          </cell>
          <cell r="DR106" t="str">
            <v>-</v>
          </cell>
          <cell r="DS106">
            <v>0</v>
          </cell>
          <cell r="DT106" t="str">
            <v>-</v>
          </cell>
          <cell r="DU106">
            <v>0</v>
          </cell>
          <cell r="DV106" t="str">
            <v>-</v>
          </cell>
          <cell r="DW106">
            <v>0</v>
          </cell>
          <cell r="DX106" t="str">
            <v>-</v>
          </cell>
          <cell r="DY106">
            <v>0</v>
          </cell>
          <cell r="DZ106" t="str">
            <v>-</v>
          </cell>
          <cell r="EA106">
            <v>0</v>
          </cell>
          <cell r="EB106" t="str">
            <v>-</v>
          </cell>
          <cell r="EC106">
            <v>0</v>
          </cell>
          <cell r="ED106" t="str">
            <v>-</v>
          </cell>
          <cell r="EE106">
            <v>0</v>
          </cell>
          <cell r="EF106" t="str">
            <v>-</v>
          </cell>
          <cell r="EG106">
            <v>0</v>
          </cell>
        </row>
        <row r="107">
          <cell r="C107">
            <v>700000261</v>
          </cell>
          <cell r="D107" t="str">
            <v>SECTOR PAYANÉS JULIANA</v>
          </cell>
          <cell r="E107">
            <v>2026</v>
          </cell>
          <cell r="F107">
            <v>202601</v>
          </cell>
          <cell r="G107">
            <v>1906</v>
          </cell>
          <cell r="H107">
            <v>1962</v>
          </cell>
          <cell r="I107">
            <v>729</v>
          </cell>
          <cell r="J107" t="str">
            <v>-</v>
          </cell>
          <cell r="K107">
            <v>-150</v>
          </cell>
          <cell r="L107">
            <v>0</v>
          </cell>
          <cell r="M107">
            <v>423</v>
          </cell>
          <cell r="N107">
            <v>1221</v>
          </cell>
          <cell r="O107">
            <v>0</v>
          </cell>
          <cell r="P107" t="str">
            <v>-</v>
          </cell>
          <cell r="Q107">
            <v>1</v>
          </cell>
          <cell r="R107" t="str">
            <v>-</v>
          </cell>
          <cell r="S107">
            <v>6</v>
          </cell>
          <cell r="T107" t="str">
            <v>-</v>
          </cell>
          <cell r="U107">
            <v>421</v>
          </cell>
          <cell r="V107" t="str">
            <v>-</v>
          </cell>
          <cell r="W107">
            <v>1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369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155</v>
          </cell>
          <cell r="AH107" t="str">
            <v>-</v>
          </cell>
          <cell r="AI107" t="str">
            <v>-</v>
          </cell>
          <cell r="AJ107" t="str">
            <v>-</v>
          </cell>
          <cell r="AK107">
            <v>54</v>
          </cell>
          <cell r="AL107" t="str">
            <v>-</v>
          </cell>
          <cell r="AM107">
            <v>22.193074501573975</v>
          </cell>
          <cell r="AN107">
            <v>59.6</v>
          </cell>
          <cell r="AO107">
            <v>101</v>
          </cell>
          <cell r="AP107" t="str">
            <v>-</v>
          </cell>
          <cell r="AQ107">
            <v>129</v>
          </cell>
          <cell r="AR107" t="str">
            <v>-</v>
          </cell>
          <cell r="AS107">
            <v>0</v>
          </cell>
          <cell r="AT107" t="str">
            <v>-</v>
          </cell>
          <cell r="AU107">
            <v>106</v>
          </cell>
          <cell r="AV107" t="str">
            <v>-</v>
          </cell>
          <cell r="AW107">
            <v>33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389</v>
          </cell>
          <cell r="BB107">
            <v>1039</v>
          </cell>
          <cell r="BC107">
            <v>20.409233997901364</v>
          </cell>
          <cell r="BD107">
            <v>50.7</v>
          </cell>
          <cell r="BE107" t="str">
            <v>-</v>
          </cell>
          <cell r="BF107" t="str">
            <v>-</v>
          </cell>
          <cell r="BG107">
            <v>533865.05000000005</v>
          </cell>
          <cell r="BH107">
            <v>490710</v>
          </cell>
          <cell r="BI107">
            <v>225824917.5</v>
          </cell>
          <cell r="BJ107">
            <v>599156495</v>
          </cell>
          <cell r="BK107">
            <v>225312254</v>
          </cell>
          <cell r="BL107" t="str">
            <v>-</v>
          </cell>
          <cell r="BM107">
            <v>512663.5</v>
          </cell>
          <cell r="BN107" t="str">
            <v>-</v>
          </cell>
          <cell r="BO107">
            <v>185367571.5</v>
          </cell>
          <cell r="BP107" t="str">
            <v>-</v>
          </cell>
          <cell r="BQ107">
            <v>512663.5</v>
          </cell>
          <cell r="BR107" t="str">
            <v>-</v>
          </cell>
          <cell r="BS107">
            <v>390</v>
          </cell>
          <cell r="BT107" t="str">
            <v>-</v>
          </cell>
          <cell r="BU107">
            <v>184854908</v>
          </cell>
          <cell r="BV107" t="str">
            <v>-</v>
          </cell>
          <cell r="BW107">
            <v>230</v>
          </cell>
          <cell r="BX107" t="str">
            <v>-</v>
          </cell>
          <cell r="BY107">
            <v>723</v>
          </cell>
          <cell r="BZ107" t="str">
            <v>-</v>
          </cell>
          <cell r="CA107">
            <v>36854731</v>
          </cell>
          <cell r="CB107" t="str">
            <v>-</v>
          </cell>
          <cell r="CC107">
            <v>820</v>
          </cell>
          <cell r="CD107" t="str">
            <v>-</v>
          </cell>
          <cell r="CE107">
            <v>532</v>
          </cell>
          <cell r="CF107" t="str">
            <v>-</v>
          </cell>
          <cell r="CG107">
            <v>0</v>
          </cell>
          <cell r="CH107" t="str">
            <v>-</v>
          </cell>
          <cell r="CI107">
            <v>195</v>
          </cell>
          <cell r="CJ107" t="str">
            <v>-</v>
          </cell>
          <cell r="CK107">
            <v>38</v>
          </cell>
          <cell r="CL107" t="str">
            <v>-</v>
          </cell>
          <cell r="CM107">
            <v>3602615</v>
          </cell>
          <cell r="CN107" t="str">
            <v>-</v>
          </cell>
          <cell r="CO107">
            <v>40457346</v>
          </cell>
          <cell r="CP107" t="str">
            <v>-</v>
          </cell>
          <cell r="CQ107">
            <v>0</v>
          </cell>
          <cell r="CR107" t="str">
            <v>-</v>
          </cell>
          <cell r="CS107">
            <v>-102</v>
          </cell>
          <cell r="CT107" t="str">
            <v>-</v>
          </cell>
          <cell r="CU107">
            <v>853</v>
          </cell>
          <cell r="CV107">
            <v>370</v>
          </cell>
          <cell r="CW107">
            <v>374</v>
          </cell>
          <cell r="CX107">
            <v>283</v>
          </cell>
          <cell r="CY107">
            <v>256</v>
          </cell>
          <cell r="CZ107">
            <v>171</v>
          </cell>
          <cell r="DA107">
            <v>172</v>
          </cell>
          <cell r="DB107">
            <v>125</v>
          </cell>
          <cell r="DC107">
            <v>115</v>
          </cell>
          <cell r="DD107">
            <v>95</v>
          </cell>
          <cell r="DE107">
            <v>115</v>
          </cell>
          <cell r="DF107">
            <v>104</v>
          </cell>
          <cell r="DG107">
            <v>402</v>
          </cell>
          <cell r="DH107">
            <v>324</v>
          </cell>
          <cell r="DI107">
            <v>11</v>
          </cell>
          <cell r="DJ107" t="str">
            <v>-</v>
          </cell>
          <cell r="DK107">
            <v>481</v>
          </cell>
          <cell r="DL107" t="str">
            <v>-</v>
          </cell>
          <cell r="DM107">
            <v>696</v>
          </cell>
          <cell r="DN107" t="str">
            <v>-</v>
          </cell>
          <cell r="DO107">
            <v>500</v>
          </cell>
          <cell r="DP107" t="str">
            <v>-</v>
          </cell>
          <cell r="DQ107">
            <v>0</v>
          </cell>
          <cell r="DR107" t="str">
            <v>-</v>
          </cell>
          <cell r="DS107">
            <v>191</v>
          </cell>
          <cell r="DT107" t="str">
            <v>-</v>
          </cell>
          <cell r="DU107">
            <v>38</v>
          </cell>
          <cell r="DV107" t="str">
            <v>-</v>
          </cell>
          <cell r="DW107">
            <v>0</v>
          </cell>
          <cell r="DX107" t="str">
            <v>-</v>
          </cell>
          <cell r="DY107">
            <v>15</v>
          </cell>
          <cell r="DZ107">
            <v>77</v>
          </cell>
          <cell r="EA107">
            <v>18</v>
          </cell>
          <cell r="EB107" t="str">
            <v>-</v>
          </cell>
          <cell r="EC107">
            <v>31.578947368421051</v>
          </cell>
          <cell r="ED107" t="str">
            <v>-</v>
          </cell>
          <cell r="EE107">
            <v>4</v>
          </cell>
          <cell r="EF107" t="str">
            <v>-</v>
          </cell>
          <cell r="EG107">
            <v>19</v>
          </cell>
        </row>
        <row r="108">
          <cell r="C108">
            <v>700000262</v>
          </cell>
          <cell r="D108" t="str">
            <v xml:space="preserve">SECTOR BAHÍA ALEJANDRA </v>
          </cell>
          <cell r="E108">
            <v>2026</v>
          </cell>
          <cell r="F108">
            <v>202601</v>
          </cell>
          <cell r="G108">
            <v>1630</v>
          </cell>
          <cell r="H108">
            <v>1698</v>
          </cell>
          <cell r="I108">
            <v>720</v>
          </cell>
          <cell r="J108" t="str">
            <v>-</v>
          </cell>
          <cell r="K108">
            <v>16</v>
          </cell>
          <cell r="L108">
            <v>0</v>
          </cell>
          <cell r="M108">
            <v>1023</v>
          </cell>
          <cell r="N108">
            <v>977</v>
          </cell>
          <cell r="O108">
            <v>0</v>
          </cell>
          <cell r="P108" t="str">
            <v>-</v>
          </cell>
          <cell r="Q108">
            <v>5</v>
          </cell>
          <cell r="R108" t="str">
            <v>-</v>
          </cell>
          <cell r="S108">
            <v>21</v>
          </cell>
          <cell r="T108" t="str">
            <v>-</v>
          </cell>
          <cell r="U108">
            <v>1007</v>
          </cell>
          <cell r="V108" t="str">
            <v>-</v>
          </cell>
          <cell r="W108">
            <v>11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825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446</v>
          </cell>
          <cell r="AH108" t="str">
            <v>-</v>
          </cell>
          <cell r="AI108" t="str">
            <v>-</v>
          </cell>
          <cell r="AJ108" t="str">
            <v>-</v>
          </cell>
          <cell r="AK108">
            <v>198</v>
          </cell>
          <cell r="AL108" t="str">
            <v>-</v>
          </cell>
          <cell r="AM108">
            <v>62.760736196319023</v>
          </cell>
          <cell r="AN108">
            <v>60.5</v>
          </cell>
          <cell r="AO108">
            <v>248</v>
          </cell>
          <cell r="AP108" t="str">
            <v>-</v>
          </cell>
          <cell r="AQ108">
            <v>339</v>
          </cell>
          <cell r="AR108" t="str">
            <v>-</v>
          </cell>
          <cell r="AS108">
            <v>0</v>
          </cell>
          <cell r="AT108" t="str">
            <v>-</v>
          </cell>
          <cell r="AU108">
            <v>192</v>
          </cell>
          <cell r="AV108" t="str">
            <v>-</v>
          </cell>
          <cell r="AW108">
            <v>46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905</v>
          </cell>
          <cell r="BB108">
            <v>875</v>
          </cell>
          <cell r="BC108">
            <v>55.521472392638039</v>
          </cell>
          <cell r="BD108">
            <v>54.2</v>
          </cell>
          <cell r="BE108" t="str">
            <v>-</v>
          </cell>
          <cell r="BF108" t="str">
            <v>-</v>
          </cell>
          <cell r="BG108">
            <v>800461.97</v>
          </cell>
          <cell r="BH108">
            <v>679315</v>
          </cell>
          <cell r="BI108">
            <v>818872594.99000001</v>
          </cell>
          <cell r="BJ108">
            <v>663691090</v>
          </cell>
          <cell r="BK108">
            <v>770093338</v>
          </cell>
          <cell r="BL108" t="str">
            <v>-</v>
          </cell>
          <cell r="BM108">
            <v>48779256.989999995</v>
          </cell>
          <cell r="BN108" t="str">
            <v>-</v>
          </cell>
          <cell r="BO108">
            <v>613424928.99000001</v>
          </cell>
          <cell r="BP108" t="str">
            <v>-</v>
          </cell>
          <cell r="BQ108">
            <v>48779256.989999995</v>
          </cell>
          <cell r="BR108" t="str">
            <v>-</v>
          </cell>
          <cell r="BS108">
            <v>927</v>
          </cell>
          <cell r="BT108" t="str">
            <v>-</v>
          </cell>
          <cell r="BU108">
            <v>564645672</v>
          </cell>
          <cell r="BV108" t="str">
            <v>-</v>
          </cell>
          <cell r="BW108">
            <v>713</v>
          </cell>
          <cell r="BX108" t="str">
            <v>-</v>
          </cell>
          <cell r="BY108">
            <v>515</v>
          </cell>
          <cell r="BZ108" t="str">
            <v>-</v>
          </cell>
          <cell r="CA108">
            <v>190335776</v>
          </cell>
          <cell r="CB108" t="str">
            <v>-</v>
          </cell>
          <cell r="CC108">
            <v>521</v>
          </cell>
          <cell r="CD108" t="str">
            <v>-</v>
          </cell>
          <cell r="CE108">
            <v>480</v>
          </cell>
          <cell r="CF108" t="str">
            <v>-</v>
          </cell>
          <cell r="CG108">
            <v>0</v>
          </cell>
          <cell r="CH108" t="str">
            <v>-</v>
          </cell>
          <cell r="CI108">
            <v>214</v>
          </cell>
          <cell r="CJ108" t="str">
            <v>-</v>
          </cell>
          <cell r="CK108">
            <v>48</v>
          </cell>
          <cell r="CL108" t="str">
            <v>-</v>
          </cell>
          <cell r="CM108">
            <v>15111890</v>
          </cell>
          <cell r="CN108" t="str">
            <v>-</v>
          </cell>
          <cell r="CO108">
            <v>205447666</v>
          </cell>
          <cell r="CP108" t="str">
            <v>-</v>
          </cell>
          <cell r="CQ108">
            <v>0</v>
          </cell>
          <cell r="CR108" t="str">
            <v>-</v>
          </cell>
          <cell r="CS108">
            <v>0</v>
          </cell>
          <cell r="CT108" t="str">
            <v>-</v>
          </cell>
          <cell r="CU108">
            <v>320</v>
          </cell>
          <cell r="CV108">
            <v>319</v>
          </cell>
          <cell r="CW108">
            <v>188</v>
          </cell>
          <cell r="CX108">
            <v>202</v>
          </cell>
          <cell r="CY108">
            <v>99</v>
          </cell>
          <cell r="CZ108">
            <v>117</v>
          </cell>
          <cell r="DA108">
            <v>56</v>
          </cell>
          <cell r="DB108">
            <v>66</v>
          </cell>
          <cell r="DC108">
            <v>43</v>
          </cell>
          <cell r="DD108">
            <v>43</v>
          </cell>
          <cell r="DE108">
            <v>49</v>
          </cell>
          <cell r="DF108">
            <v>50</v>
          </cell>
          <cell r="DG108">
            <v>148</v>
          </cell>
          <cell r="DH108">
            <v>159</v>
          </cell>
          <cell r="DI108">
            <v>34</v>
          </cell>
          <cell r="DJ108" t="str">
            <v>-</v>
          </cell>
          <cell r="DK108">
            <v>425</v>
          </cell>
          <cell r="DL108" t="str">
            <v>-</v>
          </cell>
          <cell r="DM108">
            <v>485</v>
          </cell>
          <cell r="DN108" t="str">
            <v>-</v>
          </cell>
          <cell r="DO108">
            <v>461</v>
          </cell>
          <cell r="DP108" t="str">
            <v>-</v>
          </cell>
          <cell r="DQ108">
            <v>0</v>
          </cell>
          <cell r="DR108" t="str">
            <v>-</v>
          </cell>
          <cell r="DS108">
            <v>211</v>
          </cell>
          <cell r="DT108" t="str">
            <v>-</v>
          </cell>
          <cell r="DU108">
            <v>48</v>
          </cell>
          <cell r="DV108" t="str">
            <v>-</v>
          </cell>
          <cell r="DW108">
            <v>0</v>
          </cell>
          <cell r="DX108" t="str">
            <v>-</v>
          </cell>
          <cell r="DY108">
            <v>50</v>
          </cell>
          <cell r="DZ108">
            <v>46</v>
          </cell>
          <cell r="EA108">
            <v>18</v>
          </cell>
          <cell r="EB108" t="str">
            <v>-</v>
          </cell>
          <cell r="EC108">
            <v>37.5</v>
          </cell>
          <cell r="ED108" t="str">
            <v>-</v>
          </cell>
          <cell r="EE108">
            <v>16</v>
          </cell>
          <cell r="EF108" t="str">
            <v>-</v>
          </cell>
          <cell r="EG108">
            <v>68</v>
          </cell>
        </row>
        <row r="109">
          <cell r="C109">
            <v>700000265</v>
          </cell>
          <cell r="D109" t="str">
            <v>SECTOR NACIMIENTO MARCELA</v>
          </cell>
          <cell r="E109">
            <v>2026</v>
          </cell>
          <cell r="F109">
            <v>202601</v>
          </cell>
          <cell r="G109">
            <v>1683</v>
          </cell>
          <cell r="H109">
            <v>1751</v>
          </cell>
          <cell r="I109">
            <v>875</v>
          </cell>
          <cell r="J109" t="str">
            <v>-</v>
          </cell>
          <cell r="K109">
            <v>-9</v>
          </cell>
          <cell r="L109">
            <v>0</v>
          </cell>
          <cell r="M109">
            <v>1083</v>
          </cell>
          <cell r="N109">
            <v>1098</v>
          </cell>
          <cell r="O109">
            <v>0</v>
          </cell>
          <cell r="P109" t="str">
            <v>-</v>
          </cell>
          <cell r="Q109">
            <v>3</v>
          </cell>
          <cell r="R109" t="str">
            <v>-</v>
          </cell>
          <cell r="S109">
            <v>21</v>
          </cell>
          <cell r="T109" t="str">
            <v>-</v>
          </cell>
          <cell r="U109">
            <v>1071</v>
          </cell>
          <cell r="V109" t="str">
            <v>-</v>
          </cell>
          <cell r="W109">
            <v>9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967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361</v>
          </cell>
          <cell r="AH109" t="str">
            <v>-</v>
          </cell>
          <cell r="AI109" t="str">
            <v>-</v>
          </cell>
          <cell r="AJ109" t="str">
            <v>-</v>
          </cell>
          <cell r="AK109">
            <v>116</v>
          </cell>
          <cell r="AL109" t="str">
            <v>-</v>
          </cell>
          <cell r="AM109">
            <v>64.349376114082006</v>
          </cell>
          <cell r="AN109">
            <v>64.900000000000006</v>
          </cell>
          <cell r="AO109">
            <v>245</v>
          </cell>
          <cell r="AP109" t="str">
            <v>-</v>
          </cell>
          <cell r="AQ109">
            <v>444</v>
          </cell>
          <cell r="AR109" t="str">
            <v>-</v>
          </cell>
          <cell r="AS109">
            <v>0</v>
          </cell>
          <cell r="AT109" t="str">
            <v>-</v>
          </cell>
          <cell r="AU109">
            <v>232</v>
          </cell>
          <cell r="AV109" t="str">
            <v>-</v>
          </cell>
          <cell r="AW109">
            <v>46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1002</v>
          </cell>
          <cell r="BB109">
            <v>1021</v>
          </cell>
          <cell r="BC109">
            <v>59.536541889483061</v>
          </cell>
          <cell r="BD109">
            <v>60.3</v>
          </cell>
          <cell r="BE109" t="str">
            <v>-</v>
          </cell>
          <cell r="BF109" t="str">
            <v>-</v>
          </cell>
          <cell r="BG109">
            <v>750587</v>
          </cell>
          <cell r="BH109">
            <v>636690</v>
          </cell>
          <cell r="BI109">
            <v>812885724.73000002</v>
          </cell>
          <cell r="BJ109">
            <v>699085337</v>
          </cell>
          <cell r="BK109">
            <v>800573004</v>
          </cell>
          <cell r="BL109" t="str">
            <v>-</v>
          </cell>
          <cell r="BM109">
            <v>12312720.73</v>
          </cell>
          <cell r="BN109" t="str">
            <v>-</v>
          </cell>
          <cell r="BO109">
            <v>616025782.73000002</v>
          </cell>
          <cell r="BP109" t="str">
            <v>-</v>
          </cell>
          <cell r="BQ109">
            <v>12257840.73</v>
          </cell>
          <cell r="BR109" t="str">
            <v>-</v>
          </cell>
          <cell r="BS109">
            <v>993</v>
          </cell>
          <cell r="BT109" t="str">
            <v>-</v>
          </cell>
          <cell r="BU109">
            <v>603767942</v>
          </cell>
          <cell r="BV109" t="str">
            <v>-</v>
          </cell>
          <cell r="BW109">
            <v>786</v>
          </cell>
          <cell r="BX109" t="str">
            <v>-</v>
          </cell>
          <cell r="BY109">
            <v>395</v>
          </cell>
          <cell r="BZ109" t="str">
            <v>-</v>
          </cell>
          <cell r="CA109">
            <v>179828912</v>
          </cell>
          <cell r="CB109" t="str">
            <v>-</v>
          </cell>
          <cell r="CC109">
            <v>541</v>
          </cell>
          <cell r="CD109" t="str">
            <v>-</v>
          </cell>
          <cell r="CE109">
            <v>597</v>
          </cell>
          <cell r="CF109" t="str">
            <v>-</v>
          </cell>
          <cell r="CG109">
            <v>0</v>
          </cell>
          <cell r="CH109" t="str">
            <v>-</v>
          </cell>
          <cell r="CI109">
            <v>255</v>
          </cell>
          <cell r="CJ109" t="str">
            <v>-</v>
          </cell>
          <cell r="CK109">
            <v>46</v>
          </cell>
          <cell r="CL109" t="str">
            <v>-</v>
          </cell>
          <cell r="CM109">
            <v>16976150</v>
          </cell>
          <cell r="CN109" t="str">
            <v>-</v>
          </cell>
          <cell r="CO109">
            <v>196805062</v>
          </cell>
          <cell r="CP109" t="str">
            <v>-</v>
          </cell>
          <cell r="CQ109">
            <v>0</v>
          </cell>
          <cell r="CR109" t="str">
            <v>-</v>
          </cell>
          <cell r="CS109">
            <v>-17</v>
          </cell>
          <cell r="CT109" t="str">
            <v>-</v>
          </cell>
          <cell r="CU109">
            <v>303</v>
          </cell>
          <cell r="CV109">
            <v>294</v>
          </cell>
          <cell r="CW109">
            <v>195</v>
          </cell>
          <cell r="CX109">
            <v>185</v>
          </cell>
          <cell r="CY109">
            <v>102</v>
          </cell>
          <cell r="CZ109">
            <v>103</v>
          </cell>
          <cell r="DA109">
            <v>60</v>
          </cell>
          <cell r="DB109">
            <v>63</v>
          </cell>
          <cell r="DC109">
            <v>42</v>
          </cell>
          <cell r="DD109">
            <v>44</v>
          </cell>
          <cell r="DE109">
            <v>49</v>
          </cell>
          <cell r="DF109">
            <v>50</v>
          </cell>
          <cell r="DG109">
            <v>151</v>
          </cell>
          <cell r="DH109">
            <v>157</v>
          </cell>
          <cell r="DI109">
            <v>15</v>
          </cell>
          <cell r="DJ109" t="str">
            <v>-</v>
          </cell>
          <cell r="DK109">
            <v>323</v>
          </cell>
          <cell r="DL109" t="str">
            <v>-</v>
          </cell>
          <cell r="DM109">
            <v>485</v>
          </cell>
          <cell r="DN109" t="str">
            <v>-</v>
          </cell>
          <cell r="DO109">
            <v>577</v>
          </cell>
          <cell r="DP109" t="str">
            <v>-</v>
          </cell>
          <cell r="DQ109">
            <v>0</v>
          </cell>
          <cell r="DR109" t="str">
            <v>-</v>
          </cell>
          <cell r="DS109">
            <v>252</v>
          </cell>
          <cell r="DT109" t="str">
            <v>-</v>
          </cell>
          <cell r="DU109">
            <v>46</v>
          </cell>
          <cell r="DV109" t="str">
            <v>-</v>
          </cell>
          <cell r="DW109">
            <v>0</v>
          </cell>
          <cell r="DX109" t="str">
            <v>-</v>
          </cell>
          <cell r="DY109">
            <v>32</v>
          </cell>
          <cell r="DZ109">
            <v>32</v>
          </cell>
          <cell r="EA109">
            <v>21</v>
          </cell>
          <cell r="EB109" t="str">
            <v>-</v>
          </cell>
          <cell r="EC109">
            <v>43.75</v>
          </cell>
          <cell r="ED109" t="str">
            <v>-</v>
          </cell>
          <cell r="EE109">
            <v>17</v>
          </cell>
          <cell r="EF109" t="str">
            <v>-</v>
          </cell>
          <cell r="EG109">
            <v>49</v>
          </cell>
        </row>
        <row r="110">
          <cell r="C110">
            <v>700000266</v>
          </cell>
          <cell r="D110" t="str">
            <v>SECTOR POMARROSA NATHALIA</v>
          </cell>
          <cell r="E110">
            <v>2026</v>
          </cell>
          <cell r="F110">
            <v>202601</v>
          </cell>
          <cell r="G110">
            <v>1693</v>
          </cell>
          <cell r="H110">
            <v>1874</v>
          </cell>
          <cell r="I110">
            <v>759</v>
          </cell>
          <cell r="J110" t="str">
            <v>-</v>
          </cell>
          <cell r="K110">
            <v>-134</v>
          </cell>
          <cell r="L110">
            <v>0</v>
          </cell>
          <cell r="M110">
            <v>468</v>
          </cell>
          <cell r="N110">
            <v>1101</v>
          </cell>
          <cell r="O110">
            <v>0</v>
          </cell>
          <cell r="P110" t="str">
            <v>-</v>
          </cell>
          <cell r="Q110">
            <v>7</v>
          </cell>
          <cell r="R110" t="str">
            <v>-</v>
          </cell>
          <cell r="S110">
            <v>20</v>
          </cell>
          <cell r="T110" t="str">
            <v>-</v>
          </cell>
          <cell r="U110">
            <v>456</v>
          </cell>
          <cell r="V110" t="str">
            <v>-</v>
          </cell>
          <cell r="W110">
            <v>5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400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161</v>
          </cell>
          <cell r="AH110" t="str">
            <v>-</v>
          </cell>
          <cell r="AI110" t="str">
            <v>-</v>
          </cell>
          <cell r="AJ110" t="str">
            <v>-</v>
          </cell>
          <cell r="AK110">
            <v>68</v>
          </cell>
          <cell r="AL110" t="str">
            <v>-</v>
          </cell>
          <cell r="AM110">
            <v>27.643236857649146</v>
          </cell>
          <cell r="AN110">
            <v>60.3</v>
          </cell>
          <cell r="AO110">
            <v>93</v>
          </cell>
          <cell r="AP110" t="str">
            <v>-</v>
          </cell>
          <cell r="AQ110">
            <v>178</v>
          </cell>
          <cell r="AR110" t="str">
            <v>-</v>
          </cell>
          <cell r="AS110">
            <v>0</v>
          </cell>
          <cell r="AT110" t="str">
            <v>-</v>
          </cell>
          <cell r="AU110">
            <v>103</v>
          </cell>
          <cell r="AV110" t="str">
            <v>-</v>
          </cell>
          <cell r="AW110">
            <v>26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429</v>
          </cell>
          <cell r="BB110">
            <v>977</v>
          </cell>
          <cell r="BC110">
            <v>25.339633786178382</v>
          </cell>
          <cell r="BD110">
            <v>53.5</v>
          </cell>
          <cell r="BE110" t="str">
            <v>-</v>
          </cell>
          <cell r="BF110" t="str">
            <v>-</v>
          </cell>
          <cell r="BG110">
            <v>598032.23</v>
          </cell>
          <cell r="BH110">
            <v>499289</v>
          </cell>
          <cell r="BI110">
            <v>279879081.65000004</v>
          </cell>
          <cell r="BJ110">
            <v>549717121</v>
          </cell>
          <cell r="BK110">
            <v>271021772</v>
          </cell>
          <cell r="BL110" t="str">
            <v>-</v>
          </cell>
          <cell r="BM110">
            <v>8857309.6500000004</v>
          </cell>
          <cell r="BN110" t="str">
            <v>-</v>
          </cell>
          <cell r="BO110">
            <v>234576523.65000001</v>
          </cell>
          <cell r="BP110" t="str">
            <v>-</v>
          </cell>
          <cell r="BQ110">
            <v>8857309.6500000004</v>
          </cell>
          <cell r="BR110" t="str">
            <v>-</v>
          </cell>
          <cell r="BS110">
            <v>438</v>
          </cell>
          <cell r="BT110" t="str">
            <v>-</v>
          </cell>
          <cell r="BU110">
            <v>225719214</v>
          </cell>
          <cell r="BV110" t="str">
            <v>-</v>
          </cell>
          <cell r="BW110">
            <v>264</v>
          </cell>
          <cell r="BX110" t="str">
            <v>-</v>
          </cell>
          <cell r="BY110">
            <v>506</v>
          </cell>
          <cell r="BZ110" t="str">
            <v>-</v>
          </cell>
          <cell r="CA110">
            <v>41024077</v>
          </cell>
          <cell r="CB110" t="str">
            <v>-</v>
          </cell>
          <cell r="CC110">
            <v>690</v>
          </cell>
          <cell r="CD110" t="str">
            <v>-</v>
          </cell>
          <cell r="CE110">
            <v>578</v>
          </cell>
          <cell r="CF110" t="str">
            <v>-</v>
          </cell>
          <cell r="CG110">
            <v>0</v>
          </cell>
          <cell r="CH110" t="str">
            <v>-</v>
          </cell>
          <cell r="CI110">
            <v>182</v>
          </cell>
          <cell r="CJ110" t="str">
            <v>-</v>
          </cell>
          <cell r="CK110">
            <v>28</v>
          </cell>
          <cell r="CL110" t="str">
            <v>-</v>
          </cell>
          <cell r="CM110">
            <v>4278481</v>
          </cell>
          <cell r="CN110" t="str">
            <v>-</v>
          </cell>
          <cell r="CO110">
            <v>45302558</v>
          </cell>
          <cell r="CP110" t="str">
            <v>-</v>
          </cell>
          <cell r="CQ110">
            <v>0</v>
          </cell>
          <cell r="CR110" t="str">
            <v>-</v>
          </cell>
          <cell r="CS110">
            <v>-48</v>
          </cell>
          <cell r="CT110" t="str">
            <v>-</v>
          </cell>
          <cell r="CU110">
            <v>665</v>
          </cell>
          <cell r="CV110">
            <v>311</v>
          </cell>
          <cell r="CW110">
            <v>333</v>
          </cell>
          <cell r="CX110">
            <v>215</v>
          </cell>
          <cell r="CY110">
            <v>227</v>
          </cell>
          <cell r="CZ110">
            <v>151</v>
          </cell>
          <cell r="DA110">
            <v>152</v>
          </cell>
          <cell r="DB110">
            <v>116</v>
          </cell>
          <cell r="DC110">
            <v>83</v>
          </cell>
          <cell r="DD110">
            <v>72</v>
          </cell>
          <cell r="DE110">
            <v>56</v>
          </cell>
          <cell r="DF110">
            <v>49</v>
          </cell>
          <cell r="DG110">
            <v>291</v>
          </cell>
          <cell r="DH110">
            <v>237</v>
          </cell>
          <cell r="DI110">
            <v>6</v>
          </cell>
          <cell r="DJ110" t="str">
            <v>-</v>
          </cell>
          <cell r="DK110">
            <v>355</v>
          </cell>
          <cell r="DL110" t="str">
            <v>-</v>
          </cell>
          <cell r="DM110">
            <v>579</v>
          </cell>
          <cell r="DN110" t="str">
            <v>-</v>
          </cell>
          <cell r="DO110">
            <v>551</v>
          </cell>
          <cell r="DP110" t="str">
            <v>-</v>
          </cell>
          <cell r="DQ110">
            <v>0</v>
          </cell>
          <cell r="DR110" t="str">
            <v>-</v>
          </cell>
          <cell r="DS110">
            <v>180</v>
          </cell>
          <cell r="DT110" t="str">
            <v>-</v>
          </cell>
          <cell r="DU110">
            <v>28</v>
          </cell>
          <cell r="DV110" t="str">
            <v>-</v>
          </cell>
          <cell r="DW110">
            <v>0</v>
          </cell>
          <cell r="DX110" t="str">
            <v>-</v>
          </cell>
          <cell r="DY110">
            <v>9</v>
          </cell>
          <cell r="DZ110">
            <v>39</v>
          </cell>
          <cell r="EA110">
            <v>17</v>
          </cell>
          <cell r="EB110" t="str">
            <v>-</v>
          </cell>
          <cell r="EC110">
            <v>42.5</v>
          </cell>
          <cell r="ED110" t="str">
            <v>-</v>
          </cell>
          <cell r="EE110">
            <v>3</v>
          </cell>
          <cell r="EF110" t="str">
            <v>-</v>
          </cell>
          <cell r="EG110">
            <v>30</v>
          </cell>
        </row>
        <row r="111">
          <cell r="C111">
            <v>700000269</v>
          </cell>
          <cell r="D111" t="str">
            <v>SECTOR OLIVO BLANCA</v>
          </cell>
          <cell r="E111">
            <v>2026</v>
          </cell>
          <cell r="F111">
            <v>202601</v>
          </cell>
          <cell r="G111">
            <v>1559</v>
          </cell>
          <cell r="H111">
            <v>1748</v>
          </cell>
          <cell r="I111">
            <v>683</v>
          </cell>
          <cell r="J111" t="str">
            <v>-</v>
          </cell>
          <cell r="K111">
            <v>-107</v>
          </cell>
          <cell r="L111">
            <v>0</v>
          </cell>
          <cell r="M111">
            <v>463</v>
          </cell>
          <cell r="N111">
            <v>1005</v>
          </cell>
          <cell r="O111">
            <v>0</v>
          </cell>
          <cell r="P111" t="str">
            <v>-</v>
          </cell>
          <cell r="Q111">
            <v>0</v>
          </cell>
          <cell r="R111" t="str">
            <v>-</v>
          </cell>
          <cell r="S111">
            <v>2</v>
          </cell>
          <cell r="T111" t="str">
            <v>-</v>
          </cell>
          <cell r="U111">
            <v>463</v>
          </cell>
          <cell r="V111" t="str">
            <v>-</v>
          </cell>
          <cell r="W111">
            <v>0</v>
          </cell>
          <cell r="X111" t="str">
            <v>-</v>
          </cell>
          <cell r="Y111" t="str">
            <v>-</v>
          </cell>
          <cell r="Z111" t="str">
            <v>-</v>
          </cell>
          <cell r="AA111">
            <v>409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>
            <v>161</v>
          </cell>
          <cell r="AH111" t="str">
            <v>-</v>
          </cell>
          <cell r="AI111" t="str">
            <v>-</v>
          </cell>
          <cell r="AJ111" t="str">
            <v>-</v>
          </cell>
          <cell r="AK111">
            <v>53</v>
          </cell>
          <cell r="AL111" t="str">
            <v>-</v>
          </cell>
          <cell r="AM111">
            <v>29.698524695317513</v>
          </cell>
          <cell r="AN111">
            <v>60.3</v>
          </cell>
          <cell r="AO111">
            <v>108</v>
          </cell>
          <cell r="AP111" t="str">
            <v>-</v>
          </cell>
          <cell r="AQ111">
            <v>180</v>
          </cell>
          <cell r="AR111" t="str">
            <v>-</v>
          </cell>
          <cell r="AS111">
            <v>0</v>
          </cell>
          <cell r="AT111" t="str">
            <v>-</v>
          </cell>
          <cell r="AU111">
            <v>101</v>
          </cell>
          <cell r="AV111" t="str">
            <v>-</v>
          </cell>
          <cell r="AW111">
            <v>20</v>
          </cell>
          <cell r="AX111" t="str">
            <v>-</v>
          </cell>
          <cell r="AY111" t="str">
            <v>-</v>
          </cell>
          <cell r="AZ111" t="str">
            <v>-</v>
          </cell>
          <cell r="BA111">
            <v>428</v>
          </cell>
          <cell r="BB111">
            <v>873</v>
          </cell>
          <cell r="BC111">
            <v>27.453495830660678</v>
          </cell>
          <cell r="BD111">
            <v>52.3</v>
          </cell>
          <cell r="BE111" t="str">
            <v>-</v>
          </cell>
          <cell r="BF111" t="str">
            <v>-</v>
          </cell>
          <cell r="BG111">
            <v>507687.29</v>
          </cell>
          <cell r="BH111">
            <v>497258</v>
          </cell>
          <cell r="BI111">
            <v>235059216</v>
          </cell>
          <cell r="BJ111">
            <v>499744358</v>
          </cell>
          <cell r="BK111">
            <v>234858876</v>
          </cell>
          <cell r="BL111" t="str">
            <v>-</v>
          </cell>
          <cell r="BM111">
            <v>200340</v>
          </cell>
          <cell r="BN111" t="str">
            <v>-</v>
          </cell>
          <cell r="BO111">
            <v>197504826</v>
          </cell>
          <cell r="BP111" t="str">
            <v>-</v>
          </cell>
          <cell r="BQ111">
            <v>200340</v>
          </cell>
          <cell r="BR111" t="str">
            <v>-</v>
          </cell>
          <cell r="BS111">
            <v>452</v>
          </cell>
          <cell r="BT111" t="str">
            <v>-</v>
          </cell>
          <cell r="BU111">
            <v>197304486</v>
          </cell>
          <cell r="BV111" t="str">
            <v>-</v>
          </cell>
          <cell r="BW111">
            <v>250</v>
          </cell>
          <cell r="BX111" t="str">
            <v>-</v>
          </cell>
          <cell r="BY111">
            <v>453</v>
          </cell>
          <cell r="BZ111" t="str">
            <v>-</v>
          </cell>
          <cell r="CA111">
            <v>31888988</v>
          </cell>
          <cell r="CB111" t="str">
            <v>-</v>
          </cell>
          <cell r="CC111">
            <v>663</v>
          </cell>
          <cell r="CD111" t="str">
            <v>-</v>
          </cell>
          <cell r="CE111">
            <v>521</v>
          </cell>
          <cell r="CF111" t="str">
            <v>-</v>
          </cell>
          <cell r="CG111">
            <v>0</v>
          </cell>
          <cell r="CH111" t="str">
            <v>-</v>
          </cell>
          <cell r="CI111">
            <v>171</v>
          </cell>
          <cell r="CJ111" t="str">
            <v>-</v>
          </cell>
          <cell r="CK111">
            <v>23</v>
          </cell>
          <cell r="CL111" t="str">
            <v>-</v>
          </cell>
          <cell r="CM111">
            <v>5136285</v>
          </cell>
          <cell r="CN111" t="str">
            <v>-</v>
          </cell>
          <cell r="CO111">
            <v>37025273</v>
          </cell>
          <cell r="CP111" t="str">
            <v>-</v>
          </cell>
          <cell r="CQ111">
            <v>0</v>
          </cell>
          <cell r="CR111" t="str">
            <v>-</v>
          </cell>
          <cell r="CS111">
            <v>-55</v>
          </cell>
          <cell r="CT111" t="str">
            <v>-</v>
          </cell>
          <cell r="CU111">
            <v>573</v>
          </cell>
          <cell r="CV111">
            <v>290</v>
          </cell>
          <cell r="CW111">
            <v>297</v>
          </cell>
          <cell r="CX111">
            <v>220</v>
          </cell>
          <cell r="CY111">
            <v>226</v>
          </cell>
          <cell r="CZ111">
            <v>143</v>
          </cell>
          <cell r="DA111">
            <v>129</v>
          </cell>
          <cell r="DB111">
            <v>94</v>
          </cell>
          <cell r="DC111">
            <v>77</v>
          </cell>
          <cell r="DD111">
            <v>63</v>
          </cell>
          <cell r="DE111">
            <v>67</v>
          </cell>
          <cell r="DF111">
            <v>61</v>
          </cell>
          <cell r="DG111">
            <v>273</v>
          </cell>
          <cell r="DH111">
            <v>218</v>
          </cell>
          <cell r="DI111">
            <v>9</v>
          </cell>
          <cell r="DJ111" t="str">
            <v>-</v>
          </cell>
          <cell r="DK111">
            <v>307</v>
          </cell>
          <cell r="DL111" t="str">
            <v>-</v>
          </cell>
          <cell r="DM111">
            <v>568</v>
          </cell>
          <cell r="DN111" t="str">
            <v>-</v>
          </cell>
          <cell r="DO111">
            <v>494</v>
          </cell>
          <cell r="DP111" t="str">
            <v>-</v>
          </cell>
          <cell r="DQ111">
            <v>0</v>
          </cell>
          <cell r="DR111" t="str">
            <v>-</v>
          </cell>
          <cell r="DS111">
            <v>166</v>
          </cell>
          <cell r="DT111" t="str">
            <v>-</v>
          </cell>
          <cell r="DU111">
            <v>23</v>
          </cell>
          <cell r="DV111" t="str">
            <v>-</v>
          </cell>
          <cell r="DW111">
            <v>0</v>
          </cell>
          <cell r="DX111" t="str">
            <v>-</v>
          </cell>
          <cell r="DY111">
            <v>12</v>
          </cell>
          <cell r="DZ111">
            <v>54</v>
          </cell>
          <cell r="EA111">
            <v>17</v>
          </cell>
          <cell r="EB111" t="str">
            <v>-</v>
          </cell>
          <cell r="EC111">
            <v>38.636363636363633</v>
          </cell>
          <cell r="ED111" t="str">
            <v>-</v>
          </cell>
          <cell r="EE111">
            <v>3</v>
          </cell>
          <cell r="EF111" t="str">
            <v>-</v>
          </cell>
          <cell r="EG111">
            <v>23</v>
          </cell>
        </row>
        <row r="112">
          <cell r="C112">
            <v>700000273</v>
          </cell>
          <cell r="D112" t="str">
            <v>SECTOR PIMIENTA ROSA ADRIANA</v>
          </cell>
          <cell r="E112">
            <v>2026</v>
          </cell>
          <cell r="F112">
            <v>202601</v>
          </cell>
          <cell r="G112">
            <v>1445</v>
          </cell>
          <cell r="H112">
            <v>1413</v>
          </cell>
          <cell r="I112">
            <v>531</v>
          </cell>
          <cell r="J112" t="str">
            <v>-</v>
          </cell>
          <cell r="K112">
            <v>4</v>
          </cell>
          <cell r="L112">
            <v>0</v>
          </cell>
          <cell r="M112">
            <v>671</v>
          </cell>
          <cell r="N112">
            <v>881</v>
          </cell>
          <cell r="O112">
            <v>0</v>
          </cell>
          <cell r="P112" t="str">
            <v>-</v>
          </cell>
          <cell r="Q112">
            <v>1</v>
          </cell>
          <cell r="R112" t="str">
            <v>-</v>
          </cell>
          <cell r="S112">
            <v>12</v>
          </cell>
          <cell r="T112" t="str">
            <v>-</v>
          </cell>
          <cell r="U112">
            <v>665</v>
          </cell>
          <cell r="V112" t="str">
            <v>-</v>
          </cell>
          <cell r="W112">
            <v>5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540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316</v>
          </cell>
          <cell r="AH112" t="str">
            <v>-</v>
          </cell>
          <cell r="AI112" t="str">
            <v>-</v>
          </cell>
          <cell r="AJ112" t="str">
            <v>-</v>
          </cell>
          <cell r="AK112">
            <v>129</v>
          </cell>
          <cell r="AL112" t="str">
            <v>-</v>
          </cell>
          <cell r="AM112">
            <v>46.435986159169552</v>
          </cell>
          <cell r="AN112">
            <v>61.1</v>
          </cell>
          <cell r="AO112">
            <v>187</v>
          </cell>
          <cell r="AP112" t="str">
            <v>-</v>
          </cell>
          <cell r="AQ112">
            <v>263</v>
          </cell>
          <cell r="AR112" t="str">
            <v>-</v>
          </cell>
          <cell r="AS112">
            <v>0</v>
          </cell>
          <cell r="AT112" t="str">
            <v>-</v>
          </cell>
          <cell r="AU112">
            <v>78</v>
          </cell>
          <cell r="AV112" t="str">
            <v>-</v>
          </cell>
          <cell r="AW112">
            <v>12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600</v>
          </cell>
          <cell r="BB112">
            <v>805</v>
          </cell>
          <cell r="BC112">
            <v>41.522491349480966</v>
          </cell>
          <cell r="BD112">
            <v>55.8</v>
          </cell>
          <cell r="BE112" t="str">
            <v>-</v>
          </cell>
          <cell r="BF112" t="str">
            <v>-</v>
          </cell>
          <cell r="BG112">
            <v>467700.26</v>
          </cell>
          <cell r="BH112">
            <v>453589</v>
          </cell>
          <cell r="BI112">
            <v>313826874.74000001</v>
          </cell>
          <cell r="BJ112">
            <v>399611934</v>
          </cell>
          <cell r="BK112">
            <v>311003519</v>
          </cell>
          <cell r="BL112" t="str">
            <v>-</v>
          </cell>
          <cell r="BM112">
            <v>2823355.74</v>
          </cell>
          <cell r="BN112" t="str">
            <v>-</v>
          </cell>
          <cell r="BO112">
            <v>226293046.74000001</v>
          </cell>
          <cell r="BP112" t="str">
            <v>-</v>
          </cell>
          <cell r="BQ112">
            <v>2823355.74</v>
          </cell>
          <cell r="BR112" t="str">
            <v>-</v>
          </cell>
          <cell r="BS112">
            <v>563</v>
          </cell>
          <cell r="BT112" t="str">
            <v>-</v>
          </cell>
          <cell r="BU112">
            <v>223469691</v>
          </cell>
          <cell r="BV112" t="str">
            <v>-</v>
          </cell>
          <cell r="BW112">
            <v>450</v>
          </cell>
          <cell r="BX112" t="str">
            <v>-</v>
          </cell>
          <cell r="BY112">
            <v>463</v>
          </cell>
          <cell r="BZ112" t="str">
            <v>-</v>
          </cell>
          <cell r="CA112">
            <v>78746697</v>
          </cell>
          <cell r="CB112" t="str">
            <v>-</v>
          </cell>
          <cell r="CC112">
            <v>559</v>
          </cell>
          <cell r="CD112" t="str">
            <v>-</v>
          </cell>
          <cell r="CE112">
            <v>442</v>
          </cell>
          <cell r="CF112" t="str">
            <v>-</v>
          </cell>
          <cell r="CG112">
            <v>0</v>
          </cell>
          <cell r="CH112" t="str">
            <v>-</v>
          </cell>
          <cell r="CI112">
            <v>93</v>
          </cell>
          <cell r="CJ112" t="str">
            <v>-</v>
          </cell>
          <cell r="CK112">
            <v>12</v>
          </cell>
          <cell r="CL112" t="str">
            <v>-</v>
          </cell>
          <cell r="CM112">
            <v>7862290</v>
          </cell>
          <cell r="CN112" t="str">
            <v>-</v>
          </cell>
          <cell r="CO112">
            <v>86608987</v>
          </cell>
          <cell r="CP112" t="str">
            <v>-</v>
          </cell>
          <cell r="CQ112">
            <v>0</v>
          </cell>
          <cell r="CR112" t="str">
            <v>-</v>
          </cell>
          <cell r="CS112">
            <v>0</v>
          </cell>
          <cell r="CT112" t="str">
            <v>-</v>
          </cell>
          <cell r="CU112">
            <v>421</v>
          </cell>
          <cell r="CV112">
            <v>289</v>
          </cell>
          <cell r="CW112">
            <v>228</v>
          </cell>
          <cell r="CX112">
            <v>181</v>
          </cell>
          <cell r="CY112">
            <v>125</v>
          </cell>
          <cell r="CZ112">
            <v>100</v>
          </cell>
          <cell r="DA112">
            <v>54</v>
          </cell>
          <cell r="DB112">
            <v>44</v>
          </cell>
          <cell r="DC112">
            <v>37</v>
          </cell>
          <cell r="DD112">
            <v>41</v>
          </cell>
          <cell r="DE112">
            <v>34</v>
          </cell>
          <cell r="DF112">
            <v>38</v>
          </cell>
          <cell r="DG112">
            <v>125</v>
          </cell>
          <cell r="DH112">
            <v>123</v>
          </cell>
          <cell r="DI112">
            <v>26</v>
          </cell>
          <cell r="DJ112" t="str">
            <v>-</v>
          </cell>
          <cell r="DK112">
            <v>383</v>
          </cell>
          <cell r="DL112" t="str">
            <v>-</v>
          </cell>
          <cell r="DM112">
            <v>529</v>
          </cell>
          <cell r="DN112" t="str">
            <v>-</v>
          </cell>
          <cell r="DO112">
            <v>426</v>
          </cell>
          <cell r="DP112" t="str">
            <v>-</v>
          </cell>
          <cell r="DQ112">
            <v>0</v>
          </cell>
          <cell r="DR112" t="str">
            <v>-</v>
          </cell>
          <cell r="DS112">
            <v>93</v>
          </cell>
          <cell r="DT112" t="str">
            <v>-</v>
          </cell>
          <cell r="DU112">
            <v>12</v>
          </cell>
          <cell r="DV112" t="str">
            <v>-</v>
          </cell>
          <cell r="DW112">
            <v>0</v>
          </cell>
          <cell r="DX112" t="str">
            <v>-</v>
          </cell>
          <cell r="DY112">
            <v>35</v>
          </cell>
          <cell r="DZ112">
            <v>38</v>
          </cell>
          <cell r="EA112">
            <v>12</v>
          </cell>
          <cell r="EB112" t="str">
            <v>-</v>
          </cell>
          <cell r="EC112">
            <v>29.268292682926827</v>
          </cell>
          <cell r="ED112" t="str">
            <v>-</v>
          </cell>
          <cell r="EE112">
            <v>9</v>
          </cell>
          <cell r="EF112" t="str">
            <v>-</v>
          </cell>
          <cell r="EG112">
            <v>36</v>
          </cell>
        </row>
        <row r="113">
          <cell r="C113">
            <v>700000274</v>
          </cell>
          <cell r="D113" t="str">
            <v>SECTOR ÁMBAR LUCIA</v>
          </cell>
          <cell r="E113">
            <v>2026</v>
          </cell>
          <cell r="F113">
            <v>202601</v>
          </cell>
          <cell r="G113">
            <v>1839</v>
          </cell>
          <cell r="H113">
            <v>2017</v>
          </cell>
          <cell r="I113">
            <v>703</v>
          </cell>
          <cell r="J113" t="str">
            <v>-</v>
          </cell>
          <cell r="K113">
            <v>-78</v>
          </cell>
          <cell r="L113">
            <v>0</v>
          </cell>
          <cell r="M113">
            <v>742</v>
          </cell>
          <cell r="N113">
            <v>1114</v>
          </cell>
          <cell r="O113">
            <v>0</v>
          </cell>
          <cell r="P113" t="str">
            <v>-</v>
          </cell>
          <cell r="Q113">
            <v>5</v>
          </cell>
          <cell r="R113" t="str">
            <v>-</v>
          </cell>
          <cell r="S113">
            <v>23</v>
          </cell>
          <cell r="T113" t="str">
            <v>-</v>
          </cell>
          <cell r="U113">
            <v>729</v>
          </cell>
          <cell r="V113" t="str">
            <v>-</v>
          </cell>
          <cell r="W113">
            <v>8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628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333</v>
          </cell>
          <cell r="AH113" t="str">
            <v>-</v>
          </cell>
          <cell r="AI113" t="str">
            <v>-</v>
          </cell>
          <cell r="AJ113" t="str">
            <v>-</v>
          </cell>
          <cell r="AK113">
            <v>114</v>
          </cell>
          <cell r="AL113" t="str">
            <v>-</v>
          </cell>
          <cell r="AM113">
            <v>40.348015225666124</v>
          </cell>
          <cell r="AN113">
            <v>58</v>
          </cell>
          <cell r="AO113">
            <v>219</v>
          </cell>
          <cell r="AP113" t="str">
            <v>-</v>
          </cell>
          <cell r="AQ113">
            <v>273</v>
          </cell>
          <cell r="AR113" t="str">
            <v>-</v>
          </cell>
          <cell r="AS113">
            <v>0</v>
          </cell>
          <cell r="AT113" t="str">
            <v>-</v>
          </cell>
          <cell r="AU113">
            <v>118</v>
          </cell>
          <cell r="AV113" t="str">
            <v>-</v>
          </cell>
          <cell r="AW113">
            <v>18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657</v>
          </cell>
          <cell r="BB113">
            <v>960</v>
          </cell>
          <cell r="BC113">
            <v>35.725938009787924</v>
          </cell>
          <cell r="BD113">
            <v>50</v>
          </cell>
          <cell r="BE113" t="str">
            <v>-</v>
          </cell>
          <cell r="BF113" t="str">
            <v>-</v>
          </cell>
          <cell r="BG113">
            <v>512777.13</v>
          </cell>
          <cell r="BH113">
            <v>488646</v>
          </cell>
          <cell r="BI113">
            <v>380480628.02999997</v>
          </cell>
          <cell r="BJ113">
            <v>544351295</v>
          </cell>
          <cell r="BK113">
            <v>375760743</v>
          </cell>
          <cell r="BL113" t="str">
            <v>-</v>
          </cell>
          <cell r="BM113">
            <v>4719885.0299999993</v>
          </cell>
          <cell r="BN113" t="str">
            <v>-</v>
          </cell>
          <cell r="BO113">
            <v>296168010.02999997</v>
          </cell>
          <cell r="BP113" t="str">
            <v>-</v>
          </cell>
          <cell r="BQ113">
            <v>4719885.0299999993</v>
          </cell>
          <cell r="BR113" t="str">
            <v>-</v>
          </cell>
          <cell r="BS113">
            <v>696</v>
          </cell>
          <cell r="BT113" t="str">
            <v>-</v>
          </cell>
          <cell r="BU113">
            <v>291448125</v>
          </cell>
          <cell r="BV113" t="str">
            <v>-</v>
          </cell>
          <cell r="BW113">
            <v>427</v>
          </cell>
          <cell r="BX113" t="str">
            <v>-</v>
          </cell>
          <cell r="BY113">
            <v>624</v>
          </cell>
          <cell r="BZ113" t="str">
            <v>-</v>
          </cell>
          <cell r="CA113">
            <v>77102922</v>
          </cell>
          <cell r="CB113" t="str">
            <v>-</v>
          </cell>
          <cell r="CC113">
            <v>778</v>
          </cell>
          <cell r="CD113" t="str">
            <v>-</v>
          </cell>
          <cell r="CE113">
            <v>561</v>
          </cell>
          <cell r="CF113" t="str">
            <v>-</v>
          </cell>
          <cell r="CG113">
            <v>0</v>
          </cell>
          <cell r="CH113" t="str">
            <v>-</v>
          </cell>
          <cell r="CI113">
            <v>158</v>
          </cell>
          <cell r="CJ113" t="str">
            <v>-</v>
          </cell>
          <cell r="CK113">
            <v>18</v>
          </cell>
          <cell r="CL113" t="str">
            <v>-</v>
          </cell>
          <cell r="CM113">
            <v>6713890</v>
          </cell>
          <cell r="CN113" t="str">
            <v>-</v>
          </cell>
          <cell r="CO113">
            <v>83816812</v>
          </cell>
          <cell r="CP113" t="str">
            <v>-</v>
          </cell>
          <cell r="CQ113">
            <v>0</v>
          </cell>
          <cell r="CR113" t="str">
            <v>-</v>
          </cell>
          <cell r="CS113">
            <v>-32</v>
          </cell>
          <cell r="CT113" t="str">
            <v>-</v>
          </cell>
          <cell r="CU113">
            <v>558</v>
          </cell>
          <cell r="CV113">
            <v>371</v>
          </cell>
          <cell r="CW113">
            <v>375</v>
          </cell>
          <cell r="CX113">
            <v>291</v>
          </cell>
          <cell r="CY113">
            <v>164</v>
          </cell>
          <cell r="CZ113">
            <v>137</v>
          </cell>
          <cell r="DA113">
            <v>129</v>
          </cell>
          <cell r="DB113">
            <v>106</v>
          </cell>
          <cell r="DC113">
            <v>114</v>
          </cell>
          <cell r="DD113">
            <v>104</v>
          </cell>
          <cell r="DE113">
            <v>57</v>
          </cell>
          <cell r="DF113">
            <v>58</v>
          </cell>
          <cell r="DG113">
            <v>300</v>
          </cell>
          <cell r="DH113">
            <v>268</v>
          </cell>
          <cell r="DI113">
            <v>18</v>
          </cell>
          <cell r="DJ113" t="str">
            <v>-</v>
          </cell>
          <cell r="DK113">
            <v>440</v>
          </cell>
          <cell r="DL113" t="str">
            <v>-</v>
          </cell>
          <cell r="DM113">
            <v>696</v>
          </cell>
          <cell r="DN113" t="str">
            <v>-</v>
          </cell>
          <cell r="DO113">
            <v>532</v>
          </cell>
          <cell r="DP113" t="str">
            <v>-</v>
          </cell>
          <cell r="DQ113">
            <v>0</v>
          </cell>
          <cell r="DR113" t="str">
            <v>-</v>
          </cell>
          <cell r="DS113">
            <v>153</v>
          </cell>
          <cell r="DT113" t="str">
            <v>-</v>
          </cell>
          <cell r="DU113">
            <v>18</v>
          </cell>
          <cell r="DV113" t="str">
            <v>-</v>
          </cell>
          <cell r="DW113">
            <v>0</v>
          </cell>
          <cell r="DX113" t="str">
            <v>-</v>
          </cell>
          <cell r="DY113">
            <v>26</v>
          </cell>
          <cell r="DZ113">
            <v>62</v>
          </cell>
          <cell r="EA113">
            <v>14</v>
          </cell>
          <cell r="EB113" t="str">
            <v>-</v>
          </cell>
          <cell r="EC113">
            <v>23.728813559322035</v>
          </cell>
          <cell r="ED113" t="str">
            <v>-</v>
          </cell>
          <cell r="EE113">
            <v>8</v>
          </cell>
          <cell r="EF113" t="str">
            <v>-</v>
          </cell>
          <cell r="EG113">
            <v>59</v>
          </cell>
        </row>
        <row r="114">
          <cell r="C114">
            <v>700000276</v>
          </cell>
          <cell r="D114" t="str">
            <v>SECTOR MORICHE EVELIN</v>
          </cell>
          <cell r="E114">
            <v>2026</v>
          </cell>
          <cell r="F114">
            <v>202601</v>
          </cell>
          <cell r="G114">
            <v>895</v>
          </cell>
          <cell r="H114">
            <v>1044</v>
          </cell>
          <cell r="I114">
            <v>343</v>
          </cell>
          <cell r="J114" t="str">
            <v>-</v>
          </cell>
          <cell r="K114">
            <v>-75</v>
          </cell>
          <cell r="L114">
            <v>0</v>
          </cell>
          <cell r="M114">
            <v>239</v>
          </cell>
          <cell r="N114">
            <v>576</v>
          </cell>
          <cell r="O114">
            <v>0</v>
          </cell>
          <cell r="P114" t="str">
            <v>-</v>
          </cell>
          <cell r="Q114">
            <v>0</v>
          </cell>
          <cell r="R114" t="str">
            <v>-</v>
          </cell>
          <cell r="S114">
            <v>1</v>
          </cell>
          <cell r="T114" t="str">
            <v>-</v>
          </cell>
          <cell r="U114">
            <v>238</v>
          </cell>
          <cell r="V114" t="str">
            <v>-</v>
          </cell>
          <cell r="W114">
            <v>1</v>
          </cell>
          <cell r="X114" t="str">
            <v>-</v>
          </cell>
          <cell r="Y114" t="str">
            <v>-</v>
          </cell>
          <cell r="Z114" t="str">
            <v>-</v>
          </cell>
          <cell r="AA114">
            <v>207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>
            <v>98</v>
          </cell>
          <cell r="AH114" t="str">
            <v>-</v>
          </cell>
          <cell r="AI114" t="str">
            <v>-</v>
          </cell>
          <cell r="AJ114" t="str">
            <v>-</v>
          </cell>
          <cell r="AK114">
            <v>32</v>
          </cell>
          <cell r="AL114" t="str">
            <v>-</v>
          </cell>
          <cell r="AM114">
            <v>26.703910614525139</v>
          </cell>
          <cell r="AN114">
            <v>59.1</v>
          </cell>
          <cell r="AO114">
            <v>66</v>
          </cell>
          <cell r="AP114" t="str">
            <v>-</v>
          </cell>
          <cell r="AQ114">
            <v>96</v>
          </cell>
          <cell r="AR114" t="str">
            <v>-</v>
          </cell>
          <cell r="AS114">
            <v>0</v>
          </cell>
          <cell r="AT114" t="str">
            <v>-</v>
          </cell>
          <cell r="AU114">
            <v>34</v>
          </cell>
          <cell r="AV114" t="str">
            <v>-</v>
          </cell>
          <cell r="AW114">
            <v>11</v>
          </cell>
          <cell r="AX114" t="str">
            <v>-</v>
          </cell>
          <cell r="AY114" t="str">
            <v>-</v>
          </cell>
          <cell r="AZ114" t="str">
            <v>-</v>
          </cell>
          <cell r="BA114">
            <v>227</v>
          </cell>
          <cell r="BB114">
            <v>497</v>
          </cell>
          <cell r="BC114">
            <v>25.363128491620113</v>
          </cell>
          <cell r="BD114">
            <v>51</v>
          </cell>
          <cell r="BE114" t="str">
            <v>-</v>
          </cell>
          <cell r="BF114" t="str">
            <v>-</v>
          </cell>
          <cell r="BG114">
            <v>491151.22</v>
          </cell>
          <cell r="BH114">
            <v>486162</v>
          </cell>
          <cell r="BI114">
            <v>117385142</v>
          </cell>
          <cell r="BJ114">
            <v>280029412</v>
          </cell>
          <cell r="BK114">
            <v>117247014</v>
          </cell>
          <cell r="BL114" t="str">
            <v>-</v>
          </cell>
          <cell r="BM114">
            <v>138128</v>
          </cell>
          <cell r="BN114" t="str">
            <v>-</v>
          </cell>
          <cell r="BO114">
            <v>91892425</v>
          </cell>
          <cell r="BP114" t="str">
            <v>-</v>
          </cell>
          <cell r="BQ114">
            <v>138128</v>
          </cell>
          <cell r="BR114" t="str">
            <v>-</v>
          </cell>
          <cell r="BS114">
            <v>222</v>
          </cell>
          <cell r="BT114" t="str">
            <v>-</v>
          </cell>
          <cell r="BU114">
            <v>91754297</v>
          </cell>
          <cell r="BV114" t="str">
            <v>-</v>
          </cell>
          <cell r="BW114">
            <v>115</v>
          </cell>
          <cell r="BX114" t="str">
            <v>-</v>
          </cell>
          <cell r="BY114">
            <v>289</v>
          </cell>
          <cell r="BZ114" t="str">
            <v>-</v>
          </cell>
          <cell r="CA114">
            <v>21429277</v>
          </cell>
          <cell r="CB114" t="str">
            <v>-</v>
          </cell>
          <cell r="CC114">
            <v>425</v>
          </cell>
          <cell r="CD114" t="str">
            <v>-</v>
          </cell>
          <cell r="CE114">
            <v>283</v>
          </cell>
          <cell r="CF114" t="str">
            <v>-</v>
          </cell>
          <cell r="CG114">
            <v>0</v>
          </cell>
          <cell r="CH114" t="str">
            <v>-</v>
          </cell>
          <cell r="CI114">
            <v>75</v>
          </cell>
          <cell r="CJ114" t="str">
            <v>-</v>
          </cell>
          <cell r="CK114">
            <v>14</v>
          </cell>
          <cell r="CL114" t="str">
            <v>-</v>
          </cell>
          <cell r="CM114">
            <v>4063440</v>
          </cell>
          <cell r="CN114" t="str">
            <v>-</v>
          </cell>
          <cell r="CO114">
            <v>25492717</v>
          </cell>
          <cell r="CP114" t="str">
            <v>-</v>
          </cell>
          <cell r="CQ114">
            <v>0</v>
          </cell>
          <cell r="CR114" t="str">
            <v>-</v>
          </cell>
          <cell r="CS114">
            <v>-53</v>
          </cell>
          <cell r="CT114" t="str">
            <v>-</v>
          </cell>
          <cell r="CU114">
            <v>343</v>
          </cell>
          <cell r="CV114">
            <v>162</v>
          </cell>
          <cell r="CW114">
            <v>163</v>
          </cell>
          <cell r="CX114">
            <v>136</v>
          </cell>
          <cell r="CY114">
            <v>150</v>
          </cell>
          <cell r="CZ114">
            <v>92</v>
          </cell>
          <cell r="DA114">
            <v>80</v>
          </cell>
          <cell r="DB114">
            <v>56</v>
          </cell>
          <cell r="DC114">
            <v>57</v>
          </cell>
          <cell r="DD114">
            <v>44</v>
          </cell>
          <cell r="DE114">
            <v>54</v>
          </cell>
          <cell r="DF114">
            <v>49</v>
          </cell>
          <cell r="DG114">
            <v>191</v>
          </cell>
          <cell r="DH114">
            <v>149</v>
          </cell>
          <cell r="DI114">
            <v>1</v>
          </cell>
          <cell r="DJ114" t="str">
            <v>-</v>
          </cell>
          <cell r="DK114">
            <v>193</v>
          </cell>
          <cell r="DL114" t="str">
            <v>-</v>
          </cell>
          <cell r="DM114">
            <v>359</v>
          </cell>
          <cell r="DN114" t="str">
            <v>-</v>
          </cell>
          <cell r="DO114">
            <v>255</v>
          </cell>
          <cell r="DP114" t="str">
            <v>-</v>
          </cell>
          <cell r="DQ114">
            <v>0</v>
          </cell>
          <cell r="DR114" t="str">
            <v>-</v>
          </cell>
          <cell r="DS114">
            <v>74</v>
          </cell>
          <cell r="DT114" t="str">
            <v>-</v>
          </cell>
          <cell r="DU114">
            <v>14</v>
          </cell>
          <cell r="DV114" t="str">
            <v>-</v>
          </cell>
          <cell r="DW114">
            <v>0</v>
          </cell>
          <cell r="DX114" t="str">
            <v>-</v>
          </cell>
          <cell r="DY114">
            <v>1</v>
          </cell>
          <cell r="DZ114">
            <v>26</v>
          </cell>
          <cell r="EA114">
            <v>11</v>
          </cell>
          <cell r="EB114" t="str">
            <v>-</v>
          </cell>
          <cell r="EC114">
            <v>30.555555555555557</v>
          </cell>
          <cell r="ED114" t="str">
            <v>-</v>
          </cell>
          <cell r="EE114">
            <v>0</v>
          </cell>
          <cell r="EF114" t="str">
            <v>-</v>
          </cell>
          <cell r="EG114">
            <v>11</v>
          </cell>
        </row>
        <row r="115">
          <cell r="C115">
            <v>700000278</v>
          </cell>
          <cell r="D115" t="str">
            <v>SECTOR CREACIÓN PERLA</v>
          </cell>
          <cell r="E115">
            <v>2026</v>
          </cell>
          <cell r="F115">
            <v>202601</v>
          </cell>
          <cell r="G115">
            <v>1210</v>
          </cell>
          <cell r="H115">
            <v>1307</v>
          </cell>
          <cell r="I115">
            <v>447</v>
          </cell>
          <cell r="J115" t="str">
            <v>-</v>
          </cell>
          <cell r="K115">
            <v>-47</v>
          </cell>
          <cell r="L115">
            <v>0</v>
          </cell>
          <cell r="M115">
            <v>670</v>
          </cell>
          <cell r="N115">
            <v>742</v>
          </cell>
          <cell r="O115">
            <v>0</v>
          </cell>
          <cell r="P115" t="str">
            <v>-</v>
          </cell>
          <cell r="Q115">
            <v>2</v>
          </cell>
          <cell r="R115" t="str">
            <v>-</v>
          </cell>
          <cell r="S115">
            <v>4</v>
          </cell>
          <cell r="T115" t="str">
            <v>-</v>
          </cell>
          <cell r="U115">
            <v>668</v>
          </cell>
          <cell r="V115" t="str">
            <v>-</v>
          </cell>
          <cell r="W115">
            <v>0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541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344</v>
          </cell>
          <cell r="AH115" t="str">
            <v>-</v>
          </cell>
          <cell r="AI115" t="str">
            <v>-</v>
          </cell>
          <cell r="AJ115" t="str">
            <v>-</v>
          </cell>
          <cell r="AK115">
            <v>129</v>
          </cell>
          <cell r="AL115" t="str">
            <v>-</v>
          </cell>
          <cell r="AM115">
            <v>55.371900826446286</v>
          </cell>
          <cell r="AN115">
            <v>59</v>
          </cell>
          <cell r="AO115">
            <v>215</v>
          </cell>
          <cell r="AP115" t="str">
            <v>-</v>
          </cell>
          <cell r="AQ115">
            <v>235</v>
          </cell>
          <cell r="AR115" t="str">
            <v>-</v>
          </cell>
          <cell r="AS115">
            <v>0</v>
          </cell>
          <cell r="AT115" t="str">
            <v>-</v>
          </cell>
          <cell r="AU115">
            <v>78</v>
          </cell>
          <cell r="AV115" t="str">
            <v>-</v>
          </cell>
          <cell r="AW115">
            <v>13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584</v>
          </cell>
          <cell r="BB115">
            <v>631</v>
          </cell>
          <cell r="BC115">
            <v>48.264462809917354</v>
          </cell>
          <cell r="BD115">
            <v>50.2</v>
          </cell>
          <cell r="BE115" t="str">
            <v>-</v>
          </cell>
          <cell r="BF115" t="str">
            <v>-</v>
          </cell>
          <cell r="BG115">
            <v>502185.64</v>
          </cell>
          <cell r="BH115">
            <v>482330</v>
          </cell>
          <cell r="BI115">
            <v>336464378</v>
          </cell>
          <cell r="BJ115">
            <v>357889168</v>
          </cell>
          <cell r="BK115">
            <v>336014828</v>
          </cell>
          <cell r="BL115" t="str">
            <v>-</v>
          </cell>
          <cell r="BM115">
            <v>449550</v>
          </cell>
          <cell r="BN115" t="str">
            <v>-</v>
          </cell>
          <cell r="BO115">
            <v>264120833</v>
          </cell>
          <cell r="BP115" t="str">
            <v>-</v>
          </cell>
          <cell r="BQ115">
            <v>449550</v>
          </cell>
          <cell r="BR115" t="str">
            <v>-</v>
          </cell>
          <cell r="BS115">
            <v>593</v>
          </cell>
          <cell r="BT115" t="str">
            <v>-</v>
          </cell>
          <cell r="BU115">
            <v>263671283</v>
          </cell>
          <cell r="BV115" t="str">
            <v>-</v>
          </cell>
          <cell r="BW115">
            <v>397</v>
          </cell>
          <cell r="BX115" t="str">
            <v>-</v>
          </cell>
          <cell r="BY115">
            <v>482</v>
          </cell>
          <cell r="BZ115" t="str">
            <v>-</v>
          </cell>
          <cell r="CA115">
            <v>65914245</v>
          </cell>
          <cell r="CB115" t="str">
            <v>-</v>
          </cell>
          <cell r="CC115">
            <v>469</v>
          </cell>
          <cell r="CD115" t="str">
            <v>-</v>
          </cell>
          <cell r="CE115">
            <v>368</v>
          </cell>
          <cell r="CF115" t="str">
            <v>-</v>
          </cell>
          <cell r="CG115">
            <v>0</v>
          </cell>
          <cell r="CH115" t="str">
            <v>-</v>
          </cell>
          <cell r="CI115">
            <v>94</v>
          </cell>
          <cell r="CJ115" t="str">
            <v>-</v>
          </cell>
          <cell r="CK115">
            <v>13</v>
          </cell>
          <cell r="CL115" t="str">
            <v>-</v>
          </cell>
          <cell r="CM115">
            <v>6429300</v>
          </cell>
          <cell r="CN115" t="str">
            <v>-</v>
          </cell>
          <cell r="CO115">
            <v>72343545</v>
          </cell>
          <cell r="CP115" t="str">
            <v>-</v>
          </cell>
          <cell r="CQ115">
            <v>0</v>
          </cell>
          <cell r="CR115" t="str">
            <v>-</v>
          </cell>
          <cell r="CS115">
            <v>-40</v>
          </cell>
          <cell r="CT115" t="str">
            <v>-</v>
          </cell>
          <cell r="CU115">
            <v>229</v>
          </cell>
          <cell r="CV115">
            <v>206</v>
          </cell>
          <cell r="CW115">
            <v>178</v>
          </cell>
          <cell r="CX115">
            <v>165</v>
          </cell>
          <cell r="CY115">
            <v>133</v>
          </cell>
          <cell r="CZ115">
            <v>121</v>
          </cell>
          <cell r="DA115">
            <v>90</v>
          </cell>
          <cell r="DB115">
            <v>104</v>
          </cell>
          <cell r="DC115">
            <v>64</v>
          </cell>
          <cell r="DD115">
            <v>64</v>
          </cell>
          <cell r="DE115">
            <v>62</v>
          </cell>
          <cell r="DF115">
            <v>66</v>
          </cell>
          <cell r="DG115">
            <v>216</v>
          </cell>
          <cell r="DH115">
            <v>234</v>
          </cell>
          <cell r="DI115">
            <v>19</v>
          </cell>
          <cell r="DJ115" t="str">
            <v>-</v>
          </cell>
          <cell r="DK115">
            <v>344</v>
          </cell>
          <cell r="DL115" t="str">
            <v>-</v>
          </cell>
          <cell r="DM115">
            <v>419</v>
          </cell>
          <cell r="DN115" t="str">
            <v>-</v>
          </cell>
          <cell r="DO115">
            <v>347</v>
          </cell>
          <cell r="DP115" t="str">
            <v>-</v>
          </cell>
          <cell r="DQ115">
            <v>0</v>
          </cell>
          <cell r="DR115" t="str">
            <v>-</v>
          </cell>
          <cell r="DS115">
            <v>87</v>
          </cell>
          <cell r="DT115" t="str">
            <v>-</v>
          </cell>
          <cell r="DU115">
            <v>13</v>
          </cell>
          <cell r="DV115" t="str">
            <v>-</v>
          </cell>
          <cell r="DW115">
            <v>0</v>
          </cell>
          <cell r="DX115" t="str">
            <v>-</v>
          </cell>
          <cell r="DY115">
            <v>22</v>
          </cell>
          <cell r="DZ115">
            <v>63</v>
          </cell>
          <cell r="EA115">
            <v>21</v>
          </cell>
          <cell r="EB115" t="str">
            <v>-</v>
          </cell>
          <cell r="EC115">
            <v>33.87096774193548</v>
          </cell>
          <cell r="ED115" t="str">
            <v>-</v>
          </cell>
          <cell r="EE115">
            <v>3</v>
          </cell>
          <cell r="EF115" t="str">
            <v>-</v>
          </cell>
          <cell r="EG115">
            <v>65</v>
          </cell>
        </row>
        <row r="116">
          <cell r="C116">
            <v>700000279</v>
          </cell>
          <cell r="D116" t="str">
            <v>SECTOR GAITA AYSHA</v>
          </cell>
          <cell r="E116">
            <v>2026</v>
          </cell>
          <cell r="F116">
            <v>202601</v>
          </cell>
          <cell r="G116">
            <v>1173</v>
          </cell>
          <cell r="H116">
            <v>1363</v>
          </cell>
          <cell r="I116">
            <v>451</v>
          </cell>
          <cell r="J116" t="str">
            <v>-</v>
          </cell>
          <cell r="K116">
            <v>-51</v>
          </cell>
          <cell r="L116">
            <v>0</v>
          </cell>
          <cell r="M116">
            <v>479</v>
          </cell>
          <cell r="N116">
            <v>720</v>
          </cell>
          <cell r="O116">
            <v>0</v>
          </cell>
          <cell r="P116" t="str">
            <v>-</v>
          </cell>
          <cell r="Q116">
            <v>2</v>
          </cell>
          <cell r="R116" t="str">
            <v>-</v>
          </cell>
          <cell r="S116">
            <v>6</v>
          </cell>
          <cell r="T116" t="str">
            <v>-</v>
          </cell>
          <cell r="U116">
            <v>476</v>
          </cell>
          <cell r="V116" t="str">
            <v>-</v>
          </cell>
          <cell r="W116">
            <v>1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390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219</v>
          </cell>
          <cell r="AH116" t="str">
            <v>-</v>
          </cell>
          <cell r="AI116" t="str">
            <v>-</v>
          </cell>
          <cell r="AJ116" t="str">
            <v>-</v>
          </cell>
          <cell r="AK116">
            <v>87</v>
          </cell>
          <cell r="AL116" t="str">
            <v>-</v>
          </cell>
          <cell r="AM116">
            <v>40.835464620630866</v>
          </cell>
          <cell r="AN116">
            <v>58.8</v>
          </cell>
          <cell r="AO116">
            <v>132</v>
          </cell>
          <cell r="AP116" t="str">
            <v>-</v>
          </cell>
          <cell r="AQ116">
            <v>175</v>
          </cell>
          <cell r="AR116" t="str">
            <v>-</v>
          </cell>
          <cell r="AS116">
            <v>0</v>
          </cell>
          <cell r="AT116" t="str">
            <v>-</v>
          </cell>
          <cell r="AU116">
            <v>76</v>
          </cell>
          <cell r="AV116" t="str">
            <v>-</v>
          </cell>
          <cell r="AW116">
            <v>7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413</v>
          </cell>
          <cell r="BB116">
            <v>622</v>
          </cell>
          <cell r="BC116">
            <v>35.208866155157715</v>
          </cell>
          <cell r="BD116">
            <v>50.8</v>
          </cell>
          <cell r="BE116" t="str">
            <v>-</v>
          </cell>
          <cell r="BF116" t="str">
            <v>-</v>
          </cell>
          <cell r="BG116">
            <v>458774.41</v>
          </cell>
          <cell r="BH116">
            <v>430482</v>
          </cell>
          <cell r="BI116">
            <v>219752941.25</v>
          </cell>
          <cell r="BJ116">
            <v>309946991</v>
          </cell>
          <cell r="BK116">
            <v>218902590</v>
          </cell>
          <cell r="BL116" t="str">
            <v>-</v>
          </cell>
          <cell r="BM116">
            <v>850351.25</v>
          </cell>
          <cell r="BN116" t="str">
            <v>-</v>
          </cell>
          <cell r="BO116">
            <v>167299452.25</v>
          </cell>
          <cell r="BP116" t="str">
            <v>-</v>
          </cell>
          <cell r="BQ116">
            <v>850351.25</v>
          </cell>
          <cell r="BR116" t="str">
            <v>-</v>
          </cell>
          <cell r="BS116">
            <v>443</v>
          </cell>
          <cell r="BT116" t="str">
            <v>-</v>
          </cell>
          <cell r="BU116">
            <v>166449101</v>
          </cell>
          <cell r="BV116" t="str">
            <v>-</v>
          </cell>
          <cell r="BW116">
            <v>290</v>
          </cell>
          <cell r="BX116" t="str">
            <v>-</v>
          </cell>
          <cell r="BY116">
            <v>438</v>
          </cell>
          <cell r="BZ116" t="str">
            <v>-</v>
          </cell>
          <cell r="CA116">
            <v>48455763</v>
          </cell>
          <cell r="CB116" t="str">
            <v>-</v>
          </cell>
          <cell r="CC116">
            <v>479</v>
          </cell>
          <cell r="CD116" t="str">
            <v>-</v>
          </cell>
          <cell r="CE116">
            <v>358</v>
          </cell>
          <cell r="CF116" t="str">
            <v>-</v>
          </cell>
          <cell r="CG116">
            <v>0</v>
          </cell>
          <cell r="CH116" t="str">
            <v>-</v>
          </cell>
          <cell r="CI116">
            <v>112</v>
          </cell>
          <cell r="CJ116" t="str">
            <v>-</v>
          </cell>
          <cell r="CK116">
            <v>9</v>
          </cell>
          <cell r="CL116" t="str">
            <v>-</v>
          </cell>
          <cell r="CM116">
            <v>3863485</v>
          </cell>
          <cell r="CN116" t="str">
            <v>-</v>
          </cell>
          <cell r="CO116">
            <v>52319248</v>
          </cell>
          <cell r="CP116" t="str">
            <v>-</v>
          </cell>
          <cell r="CQ116">
            <v>0</v>
          </cell>
          <cell r="CR116" t="str">
            <v>-</v>
          </cell>
          <cell r="CS116">
            <v>-42</v>
          </cell>
          <cell r="CT116" t="str">
            <v>-</v>
          </cell>
          <cell r="CU116">
            <v>325</v>
          </cell>
          <cell r="CV116">
            <v>208</v>
          </cell>
          <cell r="CW116">
            <v>226</v>
          </cell>
          <cell r="CX116">
            <v>174</v>
          </cell>
          <cell r="CY116">
            <v>143</v>
          </cell>
          <cell r="CZ116">
            <v>103</v>
          </cell>
          <cell r="DA116">
            <v>92</v>
          </cell>
          <cell r="DB116">
            <v>83</v>
          </cell>
          <cell r="DC116">
            <v>64</v>
          </cell>
          <cell r="DD116">
            <v>57</v>
          </cell>
          <cell r="DE116">
            <v>69</v>
          </cell>
          <cell r="DF116">
            <v>66</v>
          </cell>
          <cell r="DG116">
            <v>225</v>
          </cell>
          <cell r="DH116">
            <v>206</v>
          </cell>
          <cell r="DI116">
            <v>17</v>
          </cell>
          <cell r="DJ116" t="str">
            <v>-</v>
          </cell>
          <cell r="DK116">
            <v>308</v>
          </cell>
          <cell r="DL116" t="str">
            <v>-</v>
          </cell>
          <cell r="DM116">
            <v>412</v>
          </cell>
          <cell r="DN116" t="str">
            <v>-</v>
          </cell>
          <cell r="DO116">
            <v>333</v>
          </cell>
          <cell r="DP116" t="str">
            <v>-</v>
          </cell>
          <cell r="DQ116">
            <v>0</v>
          </cell>
          <cell r="DR116" t="str">
            <v>-</v>
          </cell>
          <cell r="DS116">
            <v>109</v>
          </cell>
          <cell r="DT116" t="str">
            <v>-</v>
          </cell>
          <cell r="DU116">
            <v>9</v>
          </cell>
          <cell r="DV116" t="str">
            <v>-</v>
          </cell>
          <cell r="DW116">
            <v>0</v>
          </cell>
          <cell r="DX116" t="str">
            <v>-</v>
          </cell>
          <cell r="DY116">
            <v>28</v>
          </cell>
          <cell r="DZ116">
            <v>41</v>
          </cell>
          <cell r="EA116">
            <v>15</v>
          </cell>
          <cell r="EB116" t="str">
            <v>-</v>
          </cell>
          <cell r="EC116">
            <v>28.846153846153843</v>
          </cell>
          <cell r="ED116" t="str">
            <v>-</v>
          </cell>
          <cell r="EE116">
            <v>11</v>
          </cell>
          <cell r="EF116" t="str">
            <v>-</v>
          </cell>
          <cell r="EG116">
            <v>38</v>
          </cell>
        </row>
        <row r="117">
          <cell r="C117">
            <v>700000280</v>
          </cell>
          <cell r="D117" t="str">
            <v>SECTOR LAGUNA CATALINA</v>
          </cell>
          <cell r="E117">
            <v>2026</v>
          </cell>
          <cell r="F117">
            <v>202601</v>
          </cell>
          <cell r="G117">
            <v>1985</v>
          </cell>
          <cell r="H117">
            <v>2279</v>
          </cell>
          <cell r="I117">
            <v>911</v>
          </cell>
          <cell r="J117" t="str">
            <v>-</v>
          </cell>
          <cell r="K117">
            <v>-44</v>
          </cell>
          <cell r="L117">
            <v>0</v>
          </cell>
          <cell r="M117">
            <v>1110</v>
          </cell>
          <cell r="N117">
            <v>1217</v>
          </cell>
          <cell r="O117">
            <v>0</v>
          </cell>
          <cell r="P117" t="str">
            <v>-</v>
          </cell>
          <cell r="Q117">
            <v>11</v>
          </cell>
          <cell r="R117" t="str">
            <v>-</v>
          </cell>
          <cell r="S117">
            <v>47</v>
          </cell>
          <cell r="T117" t="str">
            <v>-</v>
          </cell>
          <cell r="U117">
            <v>1089</v>
          </cell>
          <cell r="V117" t="str">
            <v>-</v>
          </cell>
          <cell r="W117">
            <v>10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971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437</v>
          </cell>
          <cell r="AH117" t="str">
            <v>-</v>
          </cell>
          <cell r="AI117" t="str">
            <v>-</v>
          </cell>
          <cell r="AJ117" t="str">
            <v>-</v>
          </cell>
          <cell r="AK117">
            <v>139</v>
          </cell>
          <cell r="AL117" t="str">
            <v>-</v>
          </cell>
          <cell r="AM117">
            <v>55.91939546599496</v>
          </cell>
          <cell r="AN117">
            <v>59.9</v>
          </cell>
          <cell r="AO117">
            <v>298</v>
          </cell>
          <cell r="AP117" t="str">
            <v>-</v>
          </cell>
          <cell r="AQ117">
            <v>410</v>
          </cell>
          <cell r="AR117" t="str">
            <v>-</v>
          </cell>
          <cell r="AS117">
            <v>0</v>
          </cell>
          <cell r="AT117" t="str">
            <v>-</v>
          </cell>
          <cell r="AU117">
            <v>236</v>
          </cell>
          <cell r="AV117" t="str">
            <v>-</v>
          </cell>
          <cell r="AW117">
            <v>27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999</v>
          </cell>
          <cell r="BB117">
            <v>1066</v>
          </cell>
          <cell r="BC117">
            <v>50.327455919395469</v>
          </cell>
          <cell r="BD117">
            <v>52.5</v>
          </cell>
          <cell r="BE117" t="str">
            <v>-</v>
          </cell>
          <cell r="BF117" t="str">
            <v>-</v>
          </cell>
          <cell r="BG117">
            <v>625208.5</v>
          </cell>
          <cell r="BH117">
            <v>591384</v>
          </cell>
          <cell r="BI117">
            <v>693981437.50999999</v>
          </cell>
          <cell r="BJ117">
            <v>719714891</v>
          </cell>
          <cell r="BK117">
            <v>682784977</v>
          </cell>
          <cell r="BL117" t="str">
            <v>-</v>
          </cell>
          <cell r="BM117">
            <v>11196460.51</v>
          </cell>
          <cell r="BN117" t="str">
            <v>-</v>
          </cell>
          <cell r="BO117">
            <v>560274621.50999999</v>
          </cell>
          <cell r="BP117" t="str">
            <v>-</v>
          </cell>
          <cell r="BQ117">
            <v>11196460.51</v>
          </cell>
          <cell r="BR117" t="str">
            <v>-</v>
          </cell>
          <cell r="BS117">
            <v>1064</v>
          </cell>
          <cell r="BT117" t="str">
            <v>-</v>
          </cell>
          <cell r="BU117">
            <v>549078161</v>
          </cell>
          <cell r="BV117" t="str">
            <v>-</v>
          </cell>
          <cell r="BW117">
            <v>722</v>
          </cell>
          <cell r="BX117" t="str">
            <v>-</v>
          </cell>
          <cell r="BY117">
            <v>517</v>
          </cell>
          <cell r="BZ117" t="str">
            <v>-</v>
          </cell>
          <cell r="CA117">
            <v>118452591</v>
          </cell>
          <cell r="CB117" t="str">
            <v>-</v>
          </cell>
          <cell r="CC117">
            <v>780</v>
          </cell>
          <cell r="CD117" t="str">
            <v>-</v>
          </cell>
          <cell r="CE117">
            <v>644</v>
          </cell>
          <cell r="CF117" t="str">
            <v>-</v>
          </cell>
          <cell r="CG117">
            <v>0</v>
          </cell>
          <cell r="CH117" t="str">
            <v>-</v>
          </cell>
          <cell r="CI117">
            <v>272</v>
          </cell>
          <cell r="CJ117" t="str">
            <v>-</v>
          </cell>
          <cell r="CK117">
            <v>30</v>
          </cell>
          <cell r="CL117" t="str">
            <v>-</v>
          </cell>
          <cell r="CM117">
            <v>15254225</v>
          </cell>
          <cell r="CN117" t="str">
            <v>-</v>
          </cell>
          <cell r="CO117">
            <v>133706816</v>
          </cell>
          <cell r="CP117" t="str">
            <v>-</v>
          </cell>
          <cell r="CQ117">
            <v>0</v>
          </cell>
          <cell r="CR117" t="str">
            <v>-</v>
          </cell>
          <cell r="CS117">
            <v>-32</v>
          </cell>
          <cell r="CT117" t="str">
            <v>-</v>
          </cell>
          <cell r="CU117">
            <v>430</v>
          </cell>
          <cell r="CV117">
            <v>398</v>
          </cell>
          <cell r="CW117">
            <v>269</v>
          </cell>
          <cell r="CX117">
            <v>259</v>
          </cell>
          <cell r="CY117">
            <v>176</v>
          </cell>
          <cell r="CZ117">
            <v>155</v>
          </cell>
          <cell r="DA117">
            <v>106</v>
          </cell>
          <cell r="DB117">
            <v>90</v>
          </cell>
          <cell r="DC117">
            <v>88</v>
          </cell>
          <cell r="DD117">
            <v>70</v>
          </cell>
          <cell r="DE117">
            <v>64</v>
          </cell>
          <cell r="DF117">
            <v>67</v>
          </cell>
          <cell r="DG117">
            <v>258</v>
          </cell>
          <cell r="DH117">
            <v>227</v>
          </cell>
          <cell r="DI117">
            <v>19</v>
          </cell>
          <cell r="DJ117" t="str">
            <v>-</v>
          </cell>
          <cell r="DK117">
            <v>380</v>
          </cell>
          <cell r="DL117" t="str">
            <v>-</v>
          </cell>
          <cell r="DM117">
            <v>694</v>
          </cell>
          <cell r="DN117" t="str">
            <v>-</v>
          </cell>
          <cell r="DO117">
            <v>612</v>
          </cell>
          <cell r="DP117" t="str">
            <v>-</v>
          </cell>
          <cell r="DQ117">
            <v>0</v>
          </cell>
          <cell r="DR117" t="str">
            <v>-</v>
          </cell>
          <cell r="DS117">
            <v>269</v>
          </cell>
          <cell r="DT117" t="str">
            <v>-</v>
          </cell>
          <cell r="DU117">
            <v>30</v>
          </cell>
          <cell r="DV117" t="str">
            <v>-</v>
          </cell>
          <cell r="DW117">
            <v>0</v>
          </cell>
          <cell r="DX117" t="str">
            <v>-</v>
          </cell>
          <cell r="DY117">
            <v>32</v>
          </cell>
          <cell r="DZ117">
            <v>47</v>
          </cell>
          <cell r="EA117">
            <v>11</v>
          </cell>
          <cell r="EB117" t="str">
            <v>-</v>
          </cell>
          <cell r="EC117">
            <v>24.444444444444443</v>
          </cell>
          <cell r="ED117" t="str">
            <v>-</v>
          </cell>
          <cell r="EE117">
            <v>13</v>
          </cell>
          <cell r="EF117" t="str">
            <v>-</v>
          </cell>
          <cell r="EG117">
            <v>79</v>
          </cell>
        </row>
        <row r="118">
          <cell r="C118">
            <v>700000281</v>
          </cell>
          <cell r="D118" t="str">
            <v>SECTOR PICASSO REGINA</v>
          </cell>
          <cell r="E118">
            <v>2026</v>
          </cell>
          <cell r="F118">
            <v>202601</v>
          </cell>
          <cell r="G118">
            <v>1321</v>
          </cell>
          <cell r="H118">
            <v>1471</v>
          </cell>
          <cell r="I118">
            <v>520</v>
          </cell>
          <cell r="J118" t="str">
            <v>-</v>
          </cell>
          <cell r="K118">
            <v>16</v>
          </cell>
          <cell r="L118">
            <v>0</v>
          </cell>
          <cell r="M118">
            <v>808</v>
          </cell>
          <cell r="N118">
            <v>770</v>
          </cell>
          <cell r="O118">
            <v>0</v>
          </cell>
          <cell r="P118" t="str">
            <v>-</v>
          </cell>
          <cell r="Q118">
            <v>0</v>
          </cell>
          <cell r="R118" t="str">
            <v>-</v>
          </cell>
          <cell r="S118">
            <v>3</v>
          </cell>
          <cell r="T118" t="str">
            <v>-</v>
          </cell>
          <cell r="U118">
            <v>807</v>
          </cell>
          <cell r="V118" t="str">
            <v>-</v>
          </cell>
          <cell r="W118">
            <v>1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660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405</v>
          </cell>
          <cell r="AH118" t="str">
            <v>-</v>
          </cell>
          <cell r="AI118" t="str">
            <v>-</v>
          </cell>
          <cell r="AJ118" t="str">
            <v>-</v>
          </cell>
          <cell r="AK118">
            <v>148</v>
          </cell>
          <cell r="AL118" t="str">
            <v>-</v>
          </cell>
          <cell r="AM118">
            <v>61.165783497350489</v>
          </cell>
          <cell r="AN118">
            <v>59</v>
          </cell>
          <cell r="AO118">
            <v>257</v>
          </cell>
          <cell r="AP118" t="str">
            <v>-</v>
          </cell>
          <cell r="AQ118">
            <v>289</v>
          </cell>
          <cell r="AR118" t="str">
            <v>-</v>
          </cell>
          <cell r="AS118">
            <v>0</v>
          </cell>
          <cell r="AT118" t="str">
            <v>-</v>
          </cell>
          <cell r="AU118">
            <v>100</v>
          </cell>
          <cell r="AV118" t="str">
            <v>-</v>
          </cell>
          <cell r="AW118">
            <v>14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689</v>
          </cell>
          <cell r="BB118">
            <v>658</v>
          </cell>
          <cell r="BC118">
            <v>52.157456472369411</v>
          </cell>
          <cell r="BD118">
            <v>50.4</v>
          </cell>
          <cell r="BE118" t="str">
            <v>-</v>
          </cell>
          <cell r="BF118" t="str">
            <v>-</v>
          </cell>
          <cell r="BG118">
            <v>496499.57</v>
          </cell>
          <cell r="BH118">
            <v>468034</v>
          </cell>
          <cell r="BI118">
            <v>401171649.5</v>
          </cell>
          <cell r="BJ118">
            <v>360386204</v>
          </cell>
          <cell r="BK118">
            <v>400184883</v>
          </cell>
          <cell r="BL118" t="str">
            <v>-</v>
          </cell>
          <cell r="BM118">
            <v>986766.5</v>
          </cell>
          <cell r="BN118" t="str">
            <v>-</v>
          </cell>
          <cell r="BO118">
            <v>306839169.5</v>
          </cell>
          <cell r="BP118" t="str">
            <v>-</v>
          </cell>
          <cell r="BQ118">
            <v>986766.5</v>
          </cell>
          <cell r="BR118" t="str">
            <v>-</v>
          </cell>
          <cell r="BS118">
            <v>702</v>
          </cell>
          <cell r="BT118" t="str">
            <v>-</v>
          </cell>
          <cell r="BU118">
            <v>305852403</v>
          </cell>
          <cell r="BV118" t="str">
            <v>-</v>
          </cell>
          <cell r="BW118">
            <v>498</v>
          </cell>
          <cell r="BX118" t="str">
            <v>-</v>
          </cell>
          <cell r="BY118">
            <v>411</v>
          </cell>
          <cell r="BZ118" t="str">
            <v>-</v>
          </cell>
          <cell r="CA118">
            <v>85962845</v>
          </cell>
          <cell r="CB118" t="str">
            <v>-</v>
          </cell>
          <cell r="CC118">
            <v>562</v>
          </cell>
          <cell r="CD118" t="str">
            <v>-</v>
          </cell>
          <cell r="CE118">
            <v>417</v>
          </cell>
          <cell r="CF118" t="str">
            <v>-</v>
          </cell>
          <cell r="CG118">
            <v>0</v>
          </cell>
          <cell r="CH118" t="str">
            <v>-</v>
          </cell>
          <cell r="CI118">
            <v>109</v>
          </cell>
          <cell r="CJ118" t="str">
            <v>-</v>
          </cell>
          <cell r="CK118">
            <v>14</v>
          </cell>
          <cell r="CL118" t="str">
            <v>-</v>
          </cell>
          <cell r="CM118">
            <v>8369635</v>
          </cell>
          <cell r="CN118" t="str">
            <v>-</v>
          </cell>
          <cell r="CO118">
            <v>94332480</v>
          </cell>
          <cell r="CP118" t="str">
            <v>-</v>
          </cell>
          <cell r="CQ118">
            <v>0</v>
          </cell>
          <cell r="CR118" t="str">
            <v>-</v>
          </cell>
          <cell r="CS118">
            <v>-18</v>
          </cell>
          <cell r="CT118" t="str">
            <v>-</v>
          </cell>
          <cell r="CU118">
            <v>244</v>
          </cell>
          <cell r="CV118">
            <v>242</v>
          </cell>
          <cell r="CW118">
            <v>150</v>
          </cell>
          <cell r="CX118">
            <v>176</v>
          </cell>
          <cell r="CY118">
            <v>119</v>
          </cell>
          <cell r="CZ118">
            <v>127</v>
          </cell>
          <cell r="DA118">
            <v>65</v>
          </cell>
          <cell r="DB118">
            <v>70</v>
          </cell>
          <cell r="DC118">
            <v>56</v>
          </cell>
          <cell r="DD118">
            <v>52</v>
          </cell>
          <cell r="DE118">
            <v>69</v>
          </cell>
          <cell r="DF118">
            <v>73</v>
          </cell>
          <cell r="DG118">
            <v>192</v>
          </cell>
          <cell r="DH118">
            <v>195</v>
          </cell>
          <cell r="DI118">
            <v>40</v>
          </cell>
          <cell r="DJ118" t="str">
            <v>-</v>
          </cell>
          <cell r="DK118">
            <v>305</v>
          </cell>
          <cell r="DL118" t="str">
            <v>-</v>
          </cell>
          <cell r="DM118">
            <v>496</v>
          </cell>
          <cell r="DN118" t="str">
            <v>-</v>
          </cell>
          <cell r="DO118">
            <v>397</v>
          </cell>
          <cell r="DP118" t="str">
            <v>-</v>
          </cell>
          <cell r="DQ118">
            <v>0</v>
          </cell>
          <cell r="DR118" t="str">
            <v>-</v>
          </cell>
          <cell r="DS118">
            <v>109</v>
          </cell>
          <cell r="DT118" t="str">
            <v>-</v>
          </cell>
          <cell r="DU118">
            <v>14</v>
          </cell>
          <cell r="DV118" t="str">
            <v>-</v>
          </cell>
          <cell r="DW118">
            <v>0</v>
          </cell>
          <cell r="DX118" t="str">
            <v>-</v>
          </cell>
          <cell r="DY118">
            <v>54</v>
          </cell>
          <cell r="DZ118">
            <v>50</v>
          </cell>
          <cell r="EA118">
            <v>13</v>
          </cell>
          <cell r="EB118" t="str">
            <v>-</v>
          </cell>
          <cell r="EC118">
            <v>29.545454545454547</v>
          </cell>
          <cell r="ED118" t="str">
            <v>-</v>
          </cell>
          <cell r="EE118">
            <v>14</v>
          </cell>
          <cell r="EF118" t="str">
            <v>-</v>
          </cell>
          <cell r="EG118">
            <v>65</v>
          </cell>
        </row>
        <row r="119">
          <cell r="C119">
            <v>700000287</v>
          </cell>
          <cell r="D119" t="str">
            <v>SECTOR ENERGÍA JULIANA</v>
          </cell>
          <cell r="E119">
            <v>2026</v>
          </cell>
          <cell r="F119">
            <v>202601</v>
          </cell>
          <cell r="G119">
            <v>1765</v>
          </cell>
          <cell r="H119">
            <v>1950</v>
          </cell>
          <cell r="I119">
            <v>774</v>
          </cell>
          <cell r="J119" t="str">
            <v>-</v>
          </cell>
          <cell r="K119">
            <v>7</v>
          </cell>
          <cell r="L119">
            <v>0</v>
          </cell>
          <cell r="M119">
            <v>1045</v>
          </cell>
          <cell r="N119">
            <v>1051</v>
          </cell>
          <cell r="O119">
            <v>0</v>
          </cell>
          <cell r="P119" t="str">
            <v>-</v>
          </cell>
          <cell r="Q119">
            <v>15</v>
          </cell>
          <cell r="R119" t="str">
            <v>-</v>
          </cell>
          <cell r="S119">
            <v>38</v>
          </cell>
          <cell r="T119" t="str">
            <v>-</v>
          </cell>
          <cell r="U119">
            <v>1018</v>
          </cell>
          <cell r="V119" t="str">
            <v>-</v>
          </cell>
          <cell r="W119">
            <v>12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833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>
            <v>474</v>
          </cell>
          <cell r="AH119" t="str">
            <v>-</v>
          </cell>
          <cell r="AI119" t="str">
            <v>-</v>
          </cell>
          <cell r="AJ119" t="str">
            <v>-</v>
          </cell>
          <cell r="AK119">
            <v>212</v>
          </cell>
          <cell r="AL119" t="str">
            <v>-</v>
          </cell>
          <cell r="AM119">
            <v>59.206798866855529</v>
          </cell>
          <cell r="AN119">
            <v>59.9</v>
          </cell>
          <cell r="AO119">
            <v>262</v>
          </cell>
          <cell r="AP119" t="str">
            <v>-</v>
          </cell>
          <cell r="AQ119">
            <v>353</v>
          </cell>
          <cell r="AR119" t="str">
            <v>-</v>
          </cell>
          <cell r="AS119">
            <v>0</v>
          </cell>
          <cell r="AT119" t="str">
            <v>-</v>
          </cell>
          <cell r="AU119">
            <v>177</v>
          </cell>
          <cell r="AV119" t="str">
            <v>-</v>
          </cell>
          <cell r="AW119">
            <v>41</v>
          </cell>
          <cell r="AX119" t="str">
            <v>-</v>
          </cell>
          <cell r="AY119" t="str">
            <v>-</v>
          </cell>
          <cell r="AZ119" t="str">
            <v>-</v>
          </cell>
          <cell r="BA119">
            <v>898</v>
          </cell>
          <cell r="BB119">
            <v>926</v>
          </cell>
          <cell r="BC119">
            <v>50.87818696883852</v>
          </cell>
          <cell r="BD119">
            <v>52.7</v>
          </cell>
          <cell r="BE119" t="str">
            <v>-</v>
          </cell>
          <cell r="BF119" t="str">
            <v>-</v>
          </cell>
          <cell r="BG119">
            <v>715430.05</v>
          </cell>
          <cell r="BH119">
            <v>618780</v>
          </cell>
          <cell r="BI119">
            <v>747624402.67999995</v>
          </cell>
          <cell r="BJ119">
            <v>650337921</v>
          </cell>
          <cell r="BK119">
            <v>731668272</v>
          </cell>
          <cell r="BL119" t="str">
            <v>-</v>
          </cell>
          <cell r="BM119">
            <v>15956130.68</v>
          </cell>
          <cell r="BN119" t="str">
            <v>-</v>
          </cell>
          <cell r="BO119">
            <v>585439140.68000007</v>
          </cell>
          <cell r="BP119" t="str">
            <v>-</v>
          </cell>
          <cell r="BQ119">
            <v>15956130.68</v>
          </cell>
          <cell r="BR119" t="str">
            <v>-</v>
          </cell>
          <cell r="BS119">
            <v>992</v>
          </cell>
          <cell r="BT119" t="str">
            <v>-</v>
          </cell>
          <cell r="BU119">
            <v>569483010</v>
          </cell>
          <cell r="BV119" t="str">
            <v>-</v>
          </cell>
          <cell r="BW119">
            <v>684</v>
          </cell>
          <cell r="BX119" t="str">
            <v>-</v>
          </cell>
          <cell r="BY119">
            <v>549</v>
          </cell>
          <cell r="BZ119" t="str">
            <v>-</v>
          </cell>
          <cell r="CA119">
            <v>148325327</v>
          </cell>
          <cell r="CB119" t="str">
            <v>-</v>
          </cell>
          <cell r="CC119">
            <v>638</v>
          </cell>
          <cell r="CD119" t="str">
            <v>-</v>
          </cell>
          <cell r="CE119">
            <v>565</v>
          </cell>
          <cell r="CF119" t="str">
            <v>-</v>
          </cell>
          <cell r="CG119">
            <v>0</v>
          </cell>
          <cell r="CH119" t="str">
            <v>-</v>
          </cell>
          <cell r="CI119">
            <v>207</v>
          </cell>
          <cell r="CJ119" t="str">
            <v>-</v>
          </cell>
          <cell r="CK119">
            <v>41</v>
          </cell>
          <cell r="CL119" t="str">
            <v>-</v>
          </cell>
          <cell r="CM119">
            <v>13859935</v>
          </cell>
          <cell r="CN119" t="str">
            <v>-</v>
          </cell>
          <cell r="CO119">
            <v>162185262</v>
          </cell>
          <cell r="CP119" t="str">
            <v>-</v>
          </cell>
          <cell r="CQ119">
            <v>0</v>
          </cell>
          <cell r="CR119" t="str">
            <v>-</v>
          </cell>
          <cell r="CS119">
            <v>5</v>
          </cell>
          <cell r="CT119" t="str">
            <v>-</v>
          </cell>
          <cell r="CU119">
            <v>336</v>
          </cell>
          <cell r="CV119">
            <v>322</v>
          </cell>
          <cell r="CW119">
            <v>213</v>
          </cell>
          <cell r="CX119">
            <v>215</v>
          </cell>
          <cell r="CY119">
            <v>171</v>
          </cell>
          <cell r="CZ119">
            <v>153</v>
          </cell>
          <cell r="DA119">
            <v>96</v>
          </cell>
          <cell r="DB119">
            <v>97</v>
          </cell>
          <cell r="DC119">
            <v>83</v>
          </cell>
          <cell r="DD119">
            <v>88</v>
          </cell>
          <cell r="DE119">
            <v>57</v>
          </cell>
          <cell r="DF119">
            <v>61</v>
          </cell>
          <cell r="DG119">
            <v>236</v>
          </cell>
          <cell r="DH119">
            <v>246</v>
          </cell>
          <cell r="DI119">
            <v>41</v>
          </cell>
          <cell r="DJ119" t="str">
            <v>-</v>
          </cell>
          <cell r="DK119">
            <v>438</v>
          </cell>
          <cell r="DL119" t="str">
            <v>-</v>
          </cell>
          <cell r="DM119">
            <v>552</v>
          </cell>
          <cell r="DN119" t="str">
            <v>-</v>
          </cell>
          <cell r="DO119">
            <v>534</v>
          </cell>
          <cell r="DP119" t="str">
            <v>-</v>
          </cell>
          <cell r="DQ119">
            <v>0</v>
          </cell>
          <cell r="DR119" t="str">
            <v>-</v>
          </cell>
          <cell r="DS119">
            <v>199</v>
          </cell>
          <cell r="DT119" t="str">
            <v>-</v>
          </cell>
          <cell r="DU119">
            <v>41</v>
          </cell>
          <cell r="DV119" t="str">
            <v>-</v>
          </cell>
          <cell r="DW119">
            <v>0</v>
          </cell>
          <cell r="DX119" t="str">
            <v>-</v>
          </cell>
          <cell r="DY119">
            <v>62</v>
          </cell>
          <cell r="DZ119">
            <v>49</v>
          </cell>
          <cell r="EA119">
            <v>14</v>
          </cell>
          <cell r="EB119" t="str">
            <v>-</v>
          </cell>
          <cell r="EC119">
            <v>18.421052631578945</v>
          </cell>
          <cell r="ED119" t="str">
            <v>-</v>
          </cell>
          <cell r="EE119">
            <v>21</v>
          </cell>
          <cell r="EF119" t="str">
            <v>-</v>
          </cell>
          <cell r="EG119">
            <v>86</v>
          </cell>
        </row>
        <row r="120">
          <cell r="C120">
            <v>700000293</v>
          </cell>
          <cell r="D120" t="str">
            <v>SECTOR VIDA</v>
          </cell>
          <cell r="E120">
            <v>2026</v>
          </cell>
          <cell r="F120">
            <v>202601</v>
          </cell>
          <cell r="G120">
            <v>0</v>
          </cell>
          <cell r="H120" t="str">
            <v>-</v>
          </cell>
          <cell r="I120">
            <v>0</v>
          </cell>
          <cell r="J120" t="str">
            <v>-</v>
          </cell>
          <cell r="K120">
            <v>0</v>
          </cell>
          <cell r="L120" t="str">
            <v>-</v>
          </cell>
          <cell r="M120">
            <v>0</v>
          </cell>
          <cell r="N120" t="str">
            <v>-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0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0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0</v>
          </cell>
          <cell r="AH120" t="str">
            <v>-</v>
          </cell>
          <cell r="AI120" t="str">
            <v>-</v>
          </cell>
          <cell r="AJ120" t="str">
            <v>-</v>
          </cell>
          <cell r="AK120">
            <v>0</v>
          </cell>
          <cell r="AL120" t="str">
            <v>-</v>
          </cell>
          <cell r="AM120">
            <v>0</v>
          </cell>
          <cell r="AN120" t="str">
            <v>-</v>
          </cell>
          <cell r="AO120">
            <v>0</v>
          </cell>
          <cell r="AP120" t="str">
            <v>-</v>
          </cell>
          <cell r="AQ120">
            <v>0</v>
          </cell>
          <cell r="AR120" t="str">
            <v>-</v>
          </cell>
          <cell r="AS120">
            <v>0</v>
          </cell>
          <cell r="AT120" t="str">
            <v>-</v>
          </cell>
          <cell r="AU120">
            <v>0</v>
          </cell>
          <cell r="AV120" t="str">
            <v>-</v>
          </cell>
          <cell r="AW120">
            <v>0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0</v>
          </cell>
          <cell r="BB120" t="str">
            <v>-</v>
          </cell>
          <cell r="BC120">
            <v>0</v>
          </cell>
          <cell r="BD120" t="str">
            <v>-</v>
          </cell>
          <cell r="BE120" t="str">
            <v>-</v>
          </cell>
          <cell r="BF120" t="str">
            <v>-</v>
          </cell>
          <cell r="BG120">
            <v>0</v>
          </cell>
          <cell r="BH120" t="str">
            <v>-</v>
          </cell>
          <cell r="BI120">
            <v>0</v>
          </cell>
          <cell r="BJ120" t="str">
            <v>-</v>
          </cell>
          <cell r="BK120">
            <v>0</v>
          </cell>
          <cell r="BL120" t="str">
            <v>-</v>
          </cell>
          <cell r="BM120">
            <v>0</v>
          </cell>
          <cell r="BN120" t="str">
            <v>-</v>
          </cell>
          <cell r="BO120">
            <v>0</v>
          </cell>
          <cell r="BP120" t="str">
            <v>-</v>
          </cell>
          <cell r="BQ120">
            <v>0</v>
          </cell>
          <cell r="BR120" t="str">
            <v>-</v>
          </cell>
          <cell r="BS120">
            <v>0</v>
          </cell>
          <cell r="BT120" t="str">
            <v>-</v>
          </cell>
          <cell r="BU120">
            <v>0</v>
          </cell>
          <cell r="BV120" t="str">
            <v>-</v>
          </cell>
          <cell r="BW120">
            <v>0</v>
          </cell>
          <cell r="BX120" t="str">
            <v>-</v>
          </cell>
          <cell r="BY120">
            <v>0</v>
          </cell>
          <cell r="BZ120" t="str">
            <v>-</v>
          </cell>
          <cell r="CA120">
            <v>0</v>
          </cell>
          <cell r="CB120" t="str">
            <v>-</v>
          </cell>
          <cell r="CC120">
            <v>0</v>
          </cell>
          <cell r="CD120" t="str">
            <v>-</v>
          </cell>
          <cell r="CE120">
            <v>0</v>
          </cell>
          <cell r="CF120" t="str">
            <v>-</v>
          </cell>
          <cell r="CG120">
            <v>0</v>
          </cell>
          <cell r="CH120" t="str">
            <v>-</v>
          </cell>
          <cell r="CI120">
            <v>0</v>
          </cell>
          <cell r="CJ120" t="str">
            <v>-</v>
          </cell>
          <cell r="CK120">
            <v>0</v>
          </cell>
          <cell r="CL120" t="str">
            <v>-</v>
          </cell>
          <cell r="CM120">
            <v>0</v>
          </cell>
          <cell r="CN120" t="str">
            <v>-</v>
          </cell>
          <cell r="CO120">
            <v>0</v>
          </cell>
          <cell r="CP120" t="str">
            <v>-</v>
          </cell>
          <cell r="CQ120">
            <v>0</v>
          </cell>
          <cell r="CR120" t="str">
            <v>-</v>
          </cell>
          <cell r="CS120">
            <v>0</v>
          </cell>
          <cell r="CT120" t="str">
            <v>-</v>
          </cell>
          <cell r="CU120">
            <v>0</v>
          </cell>
          <cell r="CV120" t="str">
            <v>-</v>
          </cell>
          <cell r="CW120">
            <v>0</v>
          </cell>
          <cell r="CX120" t="str">
            <v>-</v>
          </cell>
          <cell r="CY120">
            <v>0</v>
          </cell>
          <cell r="CZ120" t="str">
            <v>-</v>
          </cell>
          <cell r="DA120">
            <v>0</v>
          </cell>
          <cell r="DB120" t="str">
            <v>-</v>
          </cell>
          <cell r="DC120">
            <v>0</v>
          </cell>
          <cell r="DD120" t="str">
            <v>-</v>
          </cell>
          <cell r="DE120">
            <v>0</v>
          </cell>
          <cell r="DF120" t="str">
            <v>-</v>
          </cell>
          <cell r="DG120">
            <v>0</v>
          </cell>
          <cell r="DH120" t="str">
            <v>-</v>
          </cell>
          <cell r="DI120">
            <v>0</v>
          </cell>
          <cell r="DJ120" t="str">
            <v>-</v>
          </cell>
          <cell r="DK120">
            <v>0</v>
          </cell>
          <cell r="DL120" t="str">
            <v>-</v>
          </cell>
          <cell r="DM120">
            <v>0</v>
          </cell>
          <cell r="DN120" t="str">
            <v>-</v>
          </cell>
          <cell r="DO120">
            <v>0</v>
          </cell>
          <cell r="DP120" t="str">
            <v>-</v>
          </cell>
          <cell r="DQ120">
            <v>0</v>
          </cell>
          <cell r="DR120" t="str">
            <v>-</v>
          </cell>
          <cell r="DS120">
            <v>0</v>
          </cell>
          <cell r="DT120" t="str">
            <v>-</v>
          </cell>
          <cell r="DU120">
            <v>0</v>
          </cell>
          <cell r="DV120" t="str">
            <v>-</v>
          </cell>
          <cell r="DW120">
            <v>0</v>
          </cell>
          <cell r="DX120" t="str">
            <v>-</v>
          </cell>
          <cell r="DY120">
            <v>0</v>
          </cell>
          <cell r="DZ120" t="str">
            <v>-</v>
          </cell>
          <cell r="EA120">
            <v>0</v>
          </cell>
          <cell r="EB120" t="str">
            <v>-</v>
          </cell>
          <cell r="EC120">
            <v>0</v>
          </cell>
          <cell r="ED120" t="str">
            <v>-</v>
          </cell>
          <cell r="EE120">
            <v>0</v>
          </cell>
          <cell r="EF120" t="str">
            <v>-</v>
          </cell>
          <cell r="EG120">
            <v>0</v>
          </cell>
        </row>
        <row r="121">
          <cell r="C121">
            <v>700000295</v>
          </cell>
          <cell r="D121" t="str">
            <v xml:space="preserve"> SECTOR ARTE</v>
          </cell>
          <cell r="E121">
            <v>2026</v>
          </cell>
          <cell r="F121">
            <v>202601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>
            <v>0</v>
          </cell>
          <cell r="AL121" t="str">
            <v>-</v>
          </cell>
          <cell r="AM121">
            <v>0</v>
          </cell>
          <cell r="AN121" t="str">
            <v>-</v>
          </cell>
          <cell r="AO121">
            <v>0</v>
          </cell>
          <cell r="AP121" t="str">
            <v>-</v>
          </cell>
          <cell r="AQ121">
            <v>0</v>
          </cell>
          <cell r="AR121" t="str">
            <v>-</v>
          </cell>
          <cell r="AS121">
            <v>0</v>
          </cell>
          <cell r="AT121" t="str">
            <v>-</v>
          </cell>
          <cell r="AU121">
            <v>0</v>
          </cell>
          <cell r="AV121" t="str">
            <v>-</v>
          </cell>
          <cell r="AW121">
            <v>0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 t="str">
            <v>-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>
            <v>0</v>
          </cell>
          <cell r="BZ121" t="str">
            <v>-</v>
          </cell>
          <cell r="CA121">
            <v>0</v>
          </cell>
          <cell r="CB121" t="str">
            <v>-</v>
          </cell>
          <cell r="CC121">
            <v>0</v>
          </cell>
          <cell r="CD121" t="str">
            <v>-</v>
          </cell>
          <cell r="CE121">
            <v>0</v>
          </cell>
          <cell r="CF121" t="str">
            <v>-</v>
          </cell>
          <cell r="CG121">
            <v>0</v>
          </cell>
          <cell r="CH121" t="str">
            <v>-</v>
          </cell>
          <cell r="CI121">
            <v>0</v>
          </cell>
          <cell r="CJ121" t="str">
            <v>-</v>
          </cell>
          <cell r="CK121">
            <v>0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>
            <v>0</v>
          </cell>
          <cell r="DL121" t="str">
            <v>-</v>
          </cell>
          <cell r="DM121">
            <v>0</v>
          </cell>
          <cell r="DN121" t="str">
            <v>-</v>
          </cell>
          <cell r="DO121">
            <v>0</v>
          </cell>
          <cell r="DP121" t="str">
            <v>-</v>
          </cell>
          <cell r="DQ121">
            <v>0</v>
          </cell>
          <cell r="DR121" t="str">
            <v>-</v>
          </cell>
          <cell r="DS121">
            <v>0</v>
          </cell>
          <cell r="DT121" t="str">
            <v>-</v>
          </cell>
          <cell r="DU121">
            <v>0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  <cell r="DZ121" t="str">
            <v>-</v>
          </cell>
          <cell r="EA121">
            <v>0</v>
          </cell>
          <cell r="EB121" t="str">
            <v>-</v>
          </cell>
          <cell r="EC121">
            <v>0</v>
          </cell>
          <cell r="ED121" t="str">
            <v>-</v>
          </cell>
          <cell r="EE121">
            <v>0</v>
          </cell>
          <cell r="EF121" t="str">
            <v>-</v>
          </cell>
          <cell r="EG121">
            <v>0</v>
          </cell>
        </row>
        <row r="122">
          <cell r="C122">
            <v>700000297</v>
          </cell>
          <cell r="D122" t="str">
            <v>SECTOR ESENCIA</v>
          </cell>
          <cell r="E122">
            <v>2026</v>
          </cell>
          <cell r="F122">
            <v>202601</v>
          </cell>
          <cell r="G122">
            <v>0</v>
          </cell>
          <cell r="H122" t="str">
            <v>-</v>
          </cell>
          <cell r="I122">
            <v>0</v>
          </cell>
          <cell r="J122" t="str">
            <v>-</v>
          </cell>
          <cell r="K122">
            <v>0</v>
          </cell>
          <cell r="L122" t="str">
            <v>-</v>
          </cell>
          <cell r="M122">
            <v>0</v>
          </cell>
          <cell r="N122" t="str">
            <v>-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0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0</v>
          </cell>
          <cell r="AH122" t="str">
            <v>-</v>
          </cell>
          <cell r="AI122" t="str">
            <v>-</v>
          </cell>
          <cell r="AJ122" t="str">
            <v>-</v>
          </cell>
          <cell r="AK122">
            <v>0</v>
          </cell>
          <cell r="AL122" t="str">
            <v>-</v>
          </cell>
          <cell r="AM122">
            <v>0</v>
          </cell>
          <cell r="AN122" t="str">
            <v>-</v>
          </cell>
          <cell r="AO122">
            <v>0</v>
          </cell>
          <cell r="AP122" t="str">
            <v>-</v>
          </cell>
          <cell r="AQ122">
            <v>0</v>
          </cell>
          <cell r="AR122" t="str">
            <v>-</v>
          </cell>
          <cell r="AS122">
            <v>0</v>
          </cell>
          <cell r="AT122" t="str">
            <v>-</v>
          </cell>
          <cell r="AU122">
            <v>0</v>
          </cell>
          <cell r="AV122" t="str">
            <v>-</v>
          </cell>
          <cell r="AW122">
            <v>0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0</v>
          </cell>
          <cell r="BB122" t="str">
            <v>-</v>
          </cell>
          <cell r="BC122">
            <v>0</v>
          </cell>
          <cell r="BD122" t="str">
            <v>-</v>
          </cell>
          <cell r="BE122" t="str">
            <v>-</v>
          </cell>
          <cell r="BF122" t="str">
            <v>-</v>
          </cell>
          <cell r="BG122">
            <v>0</v>
          </cell>
          <cell r="BH122" t="str">
            <v>-</v>
          </cell>
          <cell r="BI122">
            <v>0</v>
          </cell>
          <cell r="BJ122" t="str">
            <v>-</v>
          </cell>
          <cell r="BK122">
            <v>0</v>
          </cell>
          <cell r="BL122" t="str">
            <v>-</v>
          </cell>
          <cell r="BM122">
            <v>0</v>
          </cell>
          <cell r="BN122" t="str">
            <v>-</v>
          </cell>
          <cell r="BO122">
            <v>0</v>
          </cell>
          <cell r="BP122" t="str">
            <v>-</v>
          </cell>
          <cell r="BQ122">
            <v>0</v>
          </cell>
          <cell r="BR122" t="str">
            <v>-</v>
          </cell>
          <cell r="BS122">
            <v>0</v>
          </cell>
          <cell r="BT122" t="str">
            <v>-</v>
          </cell>
          <cell r="BU122">
            <v>0</v>
          </cell>
          <cell r="BV122" t="str">
            <v>-</v>
          </cell>
          <cell r="BW122">
            <v>0</v>
          </cell>
          <cell r="BX122" t="str">
            <v>-</v>
          </cell>
          <cell r="BY122">
            <v>0</v>
          </cell>
          <cell r="BZ122" t="str">
            <v>-</v>
          </cell>
          <cell r="CA122">
            <v>0</v>
          </cell>
          <cell r="CB122" t="str">
            <v>-</v>
          </cell>
          <cell r="CC122">
            <v>0</v>
          </cell>
          <cell r="CD122" t="str">
            <v>-</v>
          </cell>
          <cell r="CE122">
            <v>0</v>
          </cell>
          <cell r="CF122" t="str">
            <v>-</v>
          </cell>
          <cell r="CG122">
            <v>0</v>
          </cell>
          <cell r="CH122" t="str">
            <v>-</v>
          </cell>
          <cell r="CI122">
            <v>0</v>
          </cell>
          <cell r="CJ122" t="str">
            <v>-</v>
          </cell>
          <cell r="CK122">
            <v>0</v>
          </cell>
          <cell r="CL122" t="str">
            <v>-</v>
          </cell>
          <cell r="CM122">
            <v>0</v>
          </cell>
          <cell r="CN122" t="str">
            <v>-</v>
          </cell>
          <cell r="CO122">
            <v>0</v>
          </cell>
          <cell r="CP122" t="str">
            <v>-</v>
          </cell>
          <cell r="CQ122">
            <v>0</v>
          </cell>
          <cell r="CR122" t="str">
            <v>-</v>
          </cell>
          <cell r="CS122">
            <v>0</v>
          </cell>
          <cell r="CT122" t="str">
            <v>-</v>
          </cell>
          <cell r="CU122">
            <v>0</v>
          </cell>
          <cell r="CV122" t="str">
            <v>-</v>
          </cell>
          <cell r="CW122">
            <v>0</v>
          </cell>
          <cell r="CX122" t="str">
            <v>-</v>
          </cell>
          <cell r="CY122">
            <v>0</v>
          </cell>
          <cell r="CZ122" t="str">
            <v>-</v>
          </cell>
          <cell r="DA122">
            <v>0</v>
          </cell>
          <cell r="DB122" t="str">
            <v>-</v>
          </cell>
          <cell r="DC122">
            <v>0</v>
          </cell>
          <cell r="DD122" t="str">
            <v>-</v>
          </cell>
          <cell r="DE122">
            <v>0</v>
          </cell>
          <cell r="DF122" t="str">
            <v>-</v>
          </cell>
          <cell r="DG122">
            <v>0</v>
          </cell>
          <cell r="DH122" t="str">
            <v>-</v>
          </cell>
          <cell r="DI122">
            <v>0</v>
          </cell>
          <cell r="DJ122" t="str">
            <v>-</v>
          </cell>
          <cell r="DK122">
            <v>0</v>
          </cell>
          <cell r="DL122" t="str">
            <v>-</v>
          </cell>
          <cell r="DM122">
            <v>0</v>
          </cell>
          <cell r="DN122" t="str">
            <v>-</v>
          </cell>
          <cell r="DO122">
            <v>0</v>
          </cell>
          <cell r="DP122" t="str">
            <v>-</v>
          </cell>
          <cell r="DQ122">
            <v>0</v>
          </cell>
          <cell r="DR122" t="str">
            <v>-</v>
          </cell>
          <cell r="DS122">
            <v>0</v>
          </cell>
          <cell r="DT122" t="str">
            <v>-</v>
          </cell>
          <cell r="DU122">
            <v>0</v>
          </cell>
          <cell r="DV122" t="str">
            <v>-</v>
          </cell>
          <cell r="DW122">
            <v>0</v>
          </cell>
          <cell r="DX122" t="str">
            <v>-</v>
          </cell>
          <cell r="DY122">
            <v>0</v>
          </cell>
          <cell r="DZ122" t="str">
            <v>-</v>
          </cell>
          <cell r="EA122">
            <v>0</v>
          </cell>
          <cell r="EB122" t="str">
            <v>-</v>
          </cell>
          <cell r="EC122">
            <v>0</v>
          </cell>
          <cell r="ED122" t="str">
            <v>-</v>
          </cell>
          <cell r="EE122">
            <v>0</v>
          </cell>
          <cell r="EF122" t="str">
            <v>-</v>
          </cell>
          <cell r="EG122">
            <v>0</v>
          </cell>
        </row>
        <row r="123">
          <cell r="C123">
            <v>700000298</v>
          </cell>
          <cell r="D123" t="str">
            <v>SECTOR RITMOS</v>
          </cell>
          <cell r="E123">
            <v>2026</v>
          </cell>
          <cell r="F123">
            <v>202601</v>
          </cell>
          <cell r="G123">
            <v>0</v>
          </cell>
          <cell r="H123" t="str">
            <v>-</v>
          </cell>
          <cell r="I123">
            <v>0</v>
          </cell>
          <cell r="J123" t="str">
            <v>-</v>
          </cell>
          <cell r="K123">
            <v>0</v>
          </cell>
          <cell r="L123" t="str">
            <v>-</v>
          </cell>
          <cell r="M123">
            <v>0</v>
          </cell>
          <cell r="N123" t="str">
            <v>-</v>
          </cell>
          <cell r="O123">
            <v>0</v>
          </cell>
          <cell r="P123" t="str">
            <v>-</v>
          </cell>
          <cell r="Q123">
            <v>0</v>
          </cell>
          <cell r="R123" t="str">
            <v>-</v>
          </cell>
          <cell r="S123">
            <v>0</v>
          </cell>
          <cell r="T123" t="str">
            <v>-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0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0</v>
          </cell>
          <cell r="AH123" t="str">
            <v>-</v>
          </cell>
          <cell r="AI123" t="str">
            <v>-</v>
          </cell>
          <cell r="AJ123" t="str">
            <v>-</v>
          </cell>
          <cell r="AK123">
            <v>0</v>
          </cell>
          <cell r="AL123" t="str">
            <v>-</v>
          </cell>
          <cell r="AM123">
            <v>0</v>
          </cell>
          <cell r="AN123" t="str">
            <v>-</v>
          </cell>
          <cell r="AO123">
            <v>0</v>
          </cell>
          <cell r="AP123" t="str">
            <v>-</v>
          </cell>
          <cell r="AQ123">
            <v>0</v>
          </cell>
          <cell r="AR123" t="str">
            <v>-</v>
          </cell>
          <cell r="AS123">
            <v>0</v>
          </cell>
          <cell r="AT123" t="str">
            <v>-</v>
          </cell>
          <cell r="AU123">
            <v>0</v>
          </cell>
          <cell r="AV123" t="str">
            <v>-</v>
          </cell>
          <cell r="AW123">
            <v>0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0</v>
          </cell>
          <cell r="BB123" t="str">
            <v>-</v>
          </cell>
          <cell r="BC123">
            <v>0</v>
          </cell>
          <cell r="BD123" t="str">
            <v>-</v>
          </cell>
          <cell r="BE123" t="str">
            <v>-</v>
          </cell>
          <cell r="BF123" t="str">
            <v>-</v>
          </cell>
          <cell r="BG123">
            <v>0</v>
          </cell>
          <cell r="BH123" t="str">
            <v>-</v>
          </cell>
          <cell r="BI123">
            <v>0</v>
          </cell>
          <cell r="BJ123" t="str">
            <v>-</v>
          </cell>
          <cell r="BK123">
            <v>0</v>
          </cell>
          <cell r="BL123" t="str">
            <v>-</v>
          </cell>
          <cell r="BM123">
            <v>0</v>
          </cell>
          <cell r="BN123" t="str">
            <v>-</v>
          </cell>
          <cell r="BO123">
            <v>0</v>
          </cell>
          <cell r="BP123" t="str">
            <v>-</v>
          </cell>
          <cell r="BQ123">
            <v>0</v>
          </cell>
          <cell r="BR123" t="str">
            <v>-</v>
          </cell>
          <cell r="BS123">
            <v>0</v>
          </cell>
          <cell r="BT123" t="str">
            <v>-</v>
          </cell>
          <cell r="BU123">
            <v>0</v>
          </cell>
          <cell r="BV123" t="str">
            <v>-</v>
          </cell>
          <cell r="BW123">
            <v>0</v>
          </cell>
          <cell r="BX123" t="str">
            <v>-</v>
          </cell>
          <cell r="BY123">
            <v>0</v>
          </cell>
          <cell r="BZ123" t="str">
            <v>-</v>
          </cell>
          <cell r="CA123">
            <v>0</v>
          </cell>
          <cell r="CB123" t="str">
            <v>-</v>
          </cell>
          <cell r="CC123">
            <v>0</v>
          </cell>
          <cell r="CD123" t="str">
            <v>-</v>
          </cell>
          <cell r="CE123">
            <v>0</v>
          </cell>
          <cell r="CF123" t="str">
            <v>-</v>
          </cell>
          <cell r="CG123">
            <v>0</v>
          </cell>
          <cell r="CH123" t="str">
            <v>-</v>
          </cell>
          <cell r="CI123">
            <v>0</v>
          </cell>
          <cell r="CJ123" t="str">
            <v>-</v>
          </cell>
          <cell r="CK123">
            <v>0</v>
          </cell>
          <cell r="CL123" t="str">
            <v>-</v>
          </cell>
          <cell r="CM123">
            <v>0</v>
          </cell>
          <cell r="CN123" t="str">
            <v>-</v>
          </cell>
          <cell r="CO123">
            <v>0</v>
          </cell>
          <cell r="CP123" t="str">
            <v>-</v>
          </cell>
          <cell r="CQ123">
            <v>0</v>
          </cell>
          <cell r="CR123" t="str">
            <v>-</v>
          </cell>
          <cell r="CS123">
            <v>0</v>
          </cell>
          <cell r="CT123" t="str">
            <v>-</v>
          </cell>
          <cell r="CU123">
            <v>0</v>
          </cell>
          <cell r="CV123" t="str">
            <v>-</v>
          </cell>
          <cell r="CW123">
            <v>0</v>
          </cell>
          <cell r="CX123" t="str">
            <v>-</v>
          </cell>
          <cell r="CY123">
            <v>0</v>
          </cell>
          <cell r="CZ123" t="str">
            <v>-</v>
          </cell>
          <cell r="DA123">
            <v>0</v>
          </cell>
          <cell r="DB123" t="str">
            <v>-</v>
          </cell>
          <cell r="DC123">
            <v>0</v>
          </cell>
          <cell r="DD123" t="str">
            <v>-</v>
          </cell>
          <cell r="DE123">
            <v>0</v>
          </cell>
          <cell r="DF123" t="str">
            <v>-</v>
          </cell>
          <cell r="DG123">
            <v>0</v>
          </cell>
          <cell r="DH123" t="str">
            <v>-</v>
          </cell>
          <cell r="DI123">
            <v>0</v>
          </cell>
          <cell r="DJ123" t="str">
            <v>-</v>
          </cell>
          <cell r="DK123">
            <v>0</v>
          </cell>
          <cell r="DL123" t="str">
            <v>-</v>
          </cell>
          <cell r="DM123">
            <v>0</v>
          </cell>
          <cell r="DN123" t="str">
            <v>-</v>
          </cell>
          <cell r="DO123">
            <v>0</v>
          </cell>
          <cell r="DP123" t="str">
            <v>-</v>
          </cell>
          <cell r="DQ123">
            <v>0</v>
          </cell>
          <cell r="DR123" t="str">
            <v>-</v>
          </cell>
          <cell r="DS123">
            <v>0</v>
          </cell>
          <cell r="DT123" t="str">
            <v>-</v>
          </cell>
          <cell r="DU123">
            <v>0</v>
          </cell>
          <cell r="DV123" t="str">
            <v>-</v>
          </cell>
          <cell r="DW123">
            <v>0</v>
          </cell>
          <cell r="DX123" t="str">
            <v>-</v>
          </cell>
          <cell r="DY123">
            <v>0</v>
          </cell>
          <cell r="DZ123" t="str">
            <v>-</v>
          </cell>
          <cell r="EA123">
            <v>0</v>
          </cell>
          <cell r="EB123" t="str">
            <v>-</v>
          </cell>
          <cell r="EC123">
            <v>0</v>
          </cell>
          <cell r="ED123" t="str">
            <v>-</v>
          </cell>
          <cell r="EE123">
            <v>0</v>
          </cell>
          <cell r="EF123" t="str">
            <v>-</v>
          </cell>
          <cell r="EG123">
            <v>0</v>
          </cell>
        </row>
        <row r="124">
          <cell r="C124">
            <v>700000299</v>
          </cell>
          <cell r="D124" t="str">
            <v>SECTOR RAÍCES</v>
          </cell>
          <cell r="E124">
            <v>2026</v>
          </cell>
          <cell r="F124">
            <v>202601</v>
          </cell>
          <cell r="G124">
            <v>0</v>
          </cell>
          <cell r="H124" t="str">
            <v>-</v>
          </cell>
          <cell r="I124">
            <v>0</v>
          </cell>
          <cell r="J124" t="str">
            <v>-</v>
          </cell>
          <cell r="K124">
            <v>0</v>
          </cell>
          <cell r="L124" t="str">
            <v>-</v>
          </cell>
          <cell r="M124">
            <v>0</v>
          </cell>
          <cell r="N124" t="str">
            <v>-</v>
          </cell>
          <cell r="O124">
            <v>0</v>
          </cell>
          <cell r="P124" t="str">
            <v>-</v>
          </cell>
          <cell r="Q124">
            <v>0</v>
          </cell>
          <cell r="R124" t="str">
            <v>-</v>
          </cell>
          <cell r="S124">
            <v>0</v>
          </cell>
          <cell r="T124" t="str">
            <v>-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0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>
            <v>0</v>
          </cell>
          <cell r="AH124" t="str">
            <v>-</v>
          </cell>
          <cell r="AI124" t="str">
            <v>-</v>
          </cell>
          <cell r="AJ124" t="str">
            <v>-</v>
          </cell>
          <cell r="AK124">
            <v>0</v>
          </cell>
          <cell r="AL124" t="str">
            <v>-</v>
          </cell>
          <cell r="AM124">
            <v>0</v>
          </cell>
          <cell r="AN124" t="str">
            <v>-</v>
          </cell>
          <cell r="AO124">
            <v>0</v>
          </cell>
          <cell r="AP124" t="str">
            <v>-</v>
          </cell>
          <cell r="AQ124">
            <v>0</v>
          </cell>
          <cell r="AR124" t="str">
            <v>-</v>
          </cell>
          <cell r="AS124">
            <v>0</v>
          </cell>
          <cell r="AT124" t="str">
            <v>-</v>
          </cell>
          <cell r="AU124">
            <v>0</v>
          </cell>
          <cell r="AV124" t="str">
            <v>-</v>
          </cell>
          <cell r="AW124">
            <v>0</v>
          </cell>
          <cell r="AX124" t="str">
            <v>-</v>
          </cell>
          <cell r="AY124" t="str">
            <v>-</v>
          </cell>
          <cell r="AZ124" t="str">
            <v>-</v>
          </cell>
          <cell r="BA124">
            <v>0</v>
          </cell>
          <cell r="BB124" t="str">
            <v>-</v>
          </cell>
          <cell r="BC124">
            <v>0</v>
          </cell>
          <cell r="BD124" t="str">
            <v>-</v>
          </cell>
          <cell r="BE124" t="str">
            <v>-</v>
          </cell>
          <cell r="BF124" t="str">
            <v>-</v>
          </cell>
          <cell r="BG124">
            <v>0</v>
          </cell>
          <cell r="BH124" t="str">
            <v>-</v>
          </cell>
          <cell r="BI124">
            <v>0</v>
          </cell>
          <cell r="BJ124" t="str">
            <v>-</v>
          </cell>
          <cell r="BK124">
            <v>0</v>
          </cell>
          <cell r="BL124" t="str">
            <v>-</v>
          </cell>
          <cell r="BM124">
            <v>0</v>
          </cell>
          <cell r="BN124" t="str">
            <v>-</v>
          </cell>
          <cell r="BO124">
            <v>0</v>
          </cell>
          <cell r="BP124" t="str">
            <v>-</v>
          </cell>
          <cell r="BQ124">
            <v>0</v>
          </cell>
          <cell r="BR124" t="str">
            <v>-</v>
          </cell>
          <cell r="BS124">
            <v>0</v>
          </cell>
          <cell r="BT124" t="str">
            <v>-</v>
          </cell>
          <cell r="BU124">
            <v>0</v>
          </cell>
          <cell r="BV124" t="str">
            <v>-</v>
          </cell>
          <cell r="BW124">
            <v>0</v>
          </cell>
          <cell r="BX124" t="str">
            <v>-</v>
          </cell>
          <cell r="BY124">
            <v>0</v>
          </cell>
          <cell r="BZ124" t="str">
            <v>-</v>
          </cell>
          <cell r="CA124">
            <v>0</v>
          </cell>
          <cell r="CB124" t="str">
            <v>-</v>
          </cell>
          <cell r="CC124">
            <v>0</v>
          </cell>
          <cell r="CD124" t="str">
            <v>-</v>
          </cell>
          <cell r="CE124">
            <v>0</v>
          </cell>
          <cell r="CF124" t="str">
            <v>-</v>
          </cell>
          <cell r="CG124">
            <v>0</v>
          </cell>
          <cell r="CH124" t="str">
            <v>-</v>
          </cell>
          <cell r="CI124">
            <v>0</v>
          </cell>
          <cell r="CJ124" t="str">
            <v>-</v>
          </cell>
          <cell r="CK124">
            <v>0</v>
          </cell>
          <cell r="CL124" t="str">
            <v>-</v>
          </cell>
          <cell r="CM124">
            <v>0</v>
          </cell>
          <cell r="CN124" t="str">
            <v>-</v>
          </cell>
          <cell r="CO124">
            <v>0</v>
          </cell>
          <cell r="CP124" t="str">
            <v>-</v>
          </cell>
          <cell r="CQ124">
            <v>0</v>
          </cell>
          <cell r="CR124" t="str">
            <v>-</v>
          </cell>
          <cell r="CS124">
            <v>0</v>
          </cell>
          <cell r="CT124" t="str">
            <v>-</v>
          </cell>
          <cell r="CU124">
            <v>0</v>
          </cell>
          <cell r="CV124" t="str">
            <v>-</v>
          </cell>
          <cell r="CW124">
            <v>0</v>
          </cell>
          <cell r="CX124" t="str">
            <v>-</v>
          </cell>
          <cell r="CY124">
            <v>0</v>
          </cell>
          <cell r="CZ124" t="str">
            <v>-</v>
          </cell>
          <cell r="DA124">
            <v>0</v>
          </cell>
          <cell r="DB124" t="str">
            <v>-</v>
          </cell>
          <cell r="DC124">
            <v>0</v>
          </cell>
          <cell r="DD124" t="str">
            <v>-</v>
          </cell>
          <cell r="DE124">
            <v>0</v>
          </cell>
          <cell r="DF124" t="str">
            <v>-</v>
          </cell>
          <cell r="DG124">
            <v>0</v>
          </cell>
          <cell r="DH124" t="str">
            <v>-</v>
          </cell>
          <cell r="DI124">
            <v>0</v>
          </cell>
          <cell r="DJ124" t="str">
            <v>-</v>
          </cell>
          <cell r="DK124">
            <v>0</v>
          </cell>
          <cell r="DL124" t="str">
            <v>-</v>
          </cell>
          <cell r="DM124">
            <v>0</v>
          </cell>
          <cell r="DN124" t="str">
            <v>-</v>
          </cell>
          <cell r="DO124">
            <v>0</v>
          </cell>
          <cell r="DP124" t="str">
            <v>-</v>
          </cell>
          <cell r="DQ124">
            <v>0</v>
          </cell>
          <cell r="DR124" t="str">
            <v>-</v>
          </cell>
          <cell r="DS124">
            <v>0</v>
          </cell>
          <cell r="DT124" t="str">
            <v>-</v>
          </cell>
          <cell r="DU124">
            <v>0</v>
          </cell>
          <cell r="DV124" t="str">
            <v>-</v>
          </cell>
          <cell r="DW124">
            <v>0</v>
          </cell>
          <cell r="DX124" t="str">
            <v>-</v>
          </cell>
          <cell r="DY124">
            <v>0</v>
          </cell>
          <cell r="DZ124" t="str">
            <v>-</v>
          </cell>
          <cell r="EA124">
            <v>0</v>
          </cell>
          <cell r="EB124" t="str">
            <v>-</v>
          </cell>
          <cell r="EC124">
            <v>0</v>
          </cell>
          <cell r="ED124" t="str">
            <v>-</v>
          </cell>
          <cell r="EE124">
            <v>0</v>
          </cell>
          <cell r="EF124" t="str">
            <v>-</v>
          </cell>
          <cell r="EG124">
            <v>0</v>
          </cell>
        </row>
        <row r="125">
          <cell r="C125">
            <v>700000301</v>
          </cell>
          <cell r="D125" t="str">
            <v>SECTOR DESTINOS</v>
          </cell>
          <cell r="E125">
            <v>2026</v>
          </cell>
          <cell r="F125">
            <v>202601</v>
          </cell>
          <cell r="G125">
            <v>0</v>
          </cell>
          <cell r="H125" t="str">
            <v>-</v>
          </cell>
          <cell r="I125">
            <v>0</v>
          </cell>
          <cell r="J125" t="str">
            <v>-</v>
          </cell>
          <cell r="K125">
            <v>0</v>
          </cell>
          <cell r="L125" t="str">
            <v>-</v>
          </cell>
          <cell r="M125">
            <v>0</v>
          </cell>
          <cell r="N125" t="str">
            <v>-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0</v>
          </cell>
          <cell r="T125" t="str">
            <v>-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0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0</v>
          </cell>
          <cell r="AH125" t="str">
            <v>-</v>
          </cell>
          <cell r="AI125" t="str">
            <v>-</v>
          </cell>
          <cell r="AJ125" t="str">
            <v>-</v>
          </cell>
          <cell r="AK125">
            <v>0</v>
          </cell>
          <cell r="AL125" t="str">
            <v>-</v>
          </cell>
          <cell r="AM125">
            <v>0</v>
          </cell>
          <cell r="AN125" t="str">
            <v>-</v>
          </cell>
          <cell r="AO125">
            <v>0</v>
          </cell>
          <cell r="AP125" t="str">
            <v>-</v>
          </cell>
          <cell r="AQ125">
            <v>0</v>
          </cell>
          <cell r="AR125" t="str">
            <v>-</v>
          </cell>
          <cell r="AS125">
            <v>0</v>
          </cell>
          <cell r="AT125" t="str">
            <v>-</v>
          </cell>
          <cell r="AU125">
            <v>0</v>
          </cell>
          <cell r="AV125" t="str">
            <v>-</v>
          </cell>
          <cell r="AW125">
            <v>0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0</v>
          </cell>
          <cell r="BB125" t="str">
            <v>-</v>
          </cell>
          <cell r="BC125">
            <v>0</v>
          </cell>
          <cell r="BD125" t="str">
            <v>-</v>
          </cell>
          <cell r="BE125" t="str">
            <v>-</v>
          </cell>
          <cell r="BF125" t="str">
            <v>-</v>
          </cell>
          <cell r="BG125">
            <v>0</v>
          </cell>
          <cell r="BH125" t="str">
            <v>-</v>
          </cell>
          <cell r="BI125">
            <v>0</v>
          </cell>
          <cell r="BJ125" t="str">
            <v>-</v>
          </cell>
          <cell r="BK125">
            <v>0</v>
          </cell>
          <cell r="BL125" t="str">
            <v>-</v>
          </cell>
          <cell r="BM125">
            <v>0</v>
          </cell>
          <cell r="BN125" t="str">
            <v>-</v>
          </cell>
          <cell r="BO125">
            <v>0</v>
          </cell>
          <cell r="BP125" t="str">
            <v>-</v>
          </cell>
          <cell r="BQ125">
            <v>0</v>
          </cell>
          <cell r="BR125" t="str">
            <v>-</v>
          </cell>
          <cell r="BS125">
            <v>0</v>
          </cell>
          <cell r="BT125" t="str">
            <v>-</v>
          </cell>
          <cell r="BU125">
            <v>0</v>
          </cell>
          <cell r="BV125" t="str">
            <v>-</v>
          </cell>
          <cell r="BW125">
            <v>0</v>
          </cell>
          <cell r="BX125" t="str">
            <v>-</v>
          </cell>
          <cell r="BY125">
            <v>0</v>
          </cell>
          <cell r="BZ125" t="str">
            <v>-</v>
          </cell>
          <cell r="CA125">
            <v>0</v>
          </cell>
          <cell r="CB125" t="str">
            <v>-</v>
          </cell>
          <cell r="CC125">
            <v>0</v>
          </cell>
          <cell r="CD125" t="str">
            <v>-</v>
          </cell>
          <cell r="CE125">
            <v>0</v>
          </cell>
          <cell r="CF125" t="str">
            <v>-</v>
          </cell>
          <cell r="CG125">
            <v>0</v>
          </cell>
          <cell r="CH125" t="str">
            <v>-</v>
          </cell>
          <cell r="CI125">
            <v>0</v>
          </cell>
          <cell r="CJ125" t="str">
            <v>-</v>
          </cell>
          <cell r="CK125">
            <v>0</v>
          </cell>
          <cell r="CL125" t="str">
            <v>-</v>
          </cell>
          <cell r="CM125">
            <v>0</v>
          </cell>
          <cell r="CN125" t="str">
            <v>-</v>
          </cell>
          <cell r="CO125">
            <v>0</v>
          </cell>
          <cell r="CP125" t="str">
            <v>-</v>
          </cell>
          <cell r="CQ125">
            <v>0</v>
          </cell>
          <cell r="CR125" t="str">
            <v>-</v>
          </cell>
          <cell r="CS125">
            <v>0</v>
          </cell>
          <cell r="CT125" t="str">
            <v>-</v>
          </cell>
          <cell r="CU125">
            <v>0</v>
          </cell>
          <cell r="CV125" t="str">
            <v>-</v>
          </cell>
          <cell r="CW125">
            <v>0</v>
          </cell>
          <cell r="CX125" t="str">
            <v>-</v>
          </cell>
          <cell r="CY125">
            <v>0</v>
          </cell>
          <cell r="CZ125" t="str">
            <v>-</v>
          </cell>
          <cell r="DA125">
            <v>0</v>
          </cell>
          <cell r="DB125" t="str">
            <v>-</v>
          </cell>
          <cell r="DC125">
            <v>0</v>
          </cell>
          <cell r="DD125" t="str">
            <v>-</v>
          </cell>
          <cell r="DE125">
            <v>0</v>
          </cell>
          <cell r="DF125" t="str">
            <v>-</v>
          </cell>
          <cell r="DG125">
            <v>0</v>
          </cell>
          <cell r="DH125" t="str">
            <v>-</v>
          </cell>
          <cell r="DI125">
            <v>0</v>
          </cell>
          <cell r="DJ125" t="str">
            <v>-</v>
          </cell>
          <cell r="DK125">
            <v>0</v>
          </cell>
          <cell r="DL125" t="str">
            <v>-</v>
          </cell>
          <cell r="DM125">
            <v>0</v>
          </cell>
          <cell r="DN125" t="str">
            <v>-</v>
          </cell>
          <cell r="DO125">
            <v>0</v>
          </cell>
          <cell r="DP125" t="str">
            <v>-</v>
          </cell>
          <cell r="DQ125">
            <v>0</v>
          </cell>
          <cell r="DR125" t="str">
            <v>-</v>
          </cell>
          <cell r="DS125">
            <v>0</v>
          </cell>
          <cell r="DT125" t="str">
            <v>-</v>
          </cell>
          <cell r="DU125">
            <v>0</v>
          </cell>
          <cell r="DV125" t="str">
            <v>-</v>
          </cell>
          <cell r="DW125">
            <v>0</v>
          </cell>
          <cell r="DX125" t="str">
            <v>-</v>
          </cell>
          <cell r="DY125">
            <v>0</v>
          </cell>
          <cell r="DZ125" t="str">
            <v>-</v>
          </cell>
          <cell r="EA125">
            <v>0</v>
          </cell>
          <cell r="EB125" t="str">
            <v>-</v>
          </cell>
          <cell r="EC125">
            <v>0</v>
          </cell>
          <cell r="ED125" t="str">
            <v>-</v>
          </cell>
          <cell r="EE125">
            <v>0</v>
          </cell>
          <cell r="EF125" t="str">
            <v>-</v>
          </cell>
          <cell r="EG125">
            <v>0</v>
          </cell>
        </row>
        <row r="126">
          <cell r="C126">
            <v>700000305</v>
          </cell>
          <cell r="D126" t="str">
            <v>SECTOR PRUEBA COMBINADO</v>
          </cell>
          <cell r="E126">
            <v>2026</v>
          </cell>
          <cell r="F126">
            <v>202601</v>
          </cell>
          <cell r="G126" t="str">
            <v>-</v>
          </cell>
          <cell r="H126" t="str">
            <v>-</v>
          </cell>
          <cell r="I126" t="str">
            <v>-</v>
          </cell>
          <cell r="J126" t="str">
            <v>-</v>
          </cell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-</v>
          </cell>
          <cell r="X126" t="str">
            <v>-</v>
          </cell>
          <cell r="Y126" t="str">
            <v>-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 t="str">
            <v>-</v>
          </cell>
          <cell r="AK126" t="str">
            <v>-</v>
          </cell>
          <cell r="AL126" t="str">
            <v>-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 t="str">
            <v>-</v>
          </cell>
          <cell r="AW126" t="str">
            <v>-</v>
          </cell>
          <cell r="AX126" t="str">
            <v>-</v>
          </cell>
          <cell r="AY126" t="str">
            <v>-</v>
          </cell>
          <cell r="AZ126" t="str">
            <v>-</v>
          </cell>
          <cell r="BA126" t="str">
            <v>-</v>
          </cell>
          <cell r="BB126" t="str">
            <v>-</v>
          </cell>
          <cell r="BC126" t="str">
            <v>-</v>
          </cell>
          <cell r="BD126" t="str">
            <v>-</v>
          </cell>
          <cell r="BE126" t="str">
            <v>-</v>
          </cell>
          <cell r="BF126" t="str">
            <v>-</v>
          </cell>
          <cell r="BG126" t="str">
            <v>-</v>
          </cell>
          <cell r="BH126" t="str">
            <v>-</v>
          </cell>
          <cell r="BI126" t="str">
            <v>-</v>
          </cell>
          <cell r="BJ126" t="str">
            <v>-</v>
          </cell>
          <cell r="BK126" t="str">
            <v>-</v>
          </cell>
          <cell r="BL126" t="str">
            <v>-</v>
          </cell>
          <cell r="BM126" t="str">
            <v>-</v>
          </cell>
          <cell r="BN126" t="str">
            <v>-</v>
          </cell>
          <cell r="BO126" t="str">
            <v>-</v>
          </cell>
          <cell r="BP126" t="str">
            <v>-</v>
          </cell>
          <cell r="BQ126" t="str">
            <v>-</v>
          </cell>
          <cell r="BR126" t="str">
            <v>-</v>
          </cell>
          <cell r="BS126" t="str">
            <v>-</v>
          </cell>
          <cell r="BT126" t="str">
            <v>-</v>
          </cell>
          <cell r="BU126" t="str">
            <v>-</v>
          </cell>
          <cell r="BV126" t="str">
            <v>-</v>
          </cell>
          <cell r="BW126" t="str">
            <v>-</v>
          </cell>
          <cell r="BX126" t="str">
            <v>-</v>
          </cell>
          <cell r="BY126" t="str">
            <v>-</v>
          </cell>
          <cell r="BZ126" t="str">
            <v>-</v>
          </cell>
          <cell r="CA126" t="str">
            <v>-</v>
          </cell>
          <cell r="CB126" t="str">
            <v>-</v>
          </cell>
          <cell r="CC126" t="str">
            <v>-</v>
          </cell>
          <cell r="CD126" t="str">
            <v>-</v>
          </cell>
          <cell r="CE126" t="str">
            <v>-</v>
          </cell>
          <cell r="CF126" t="str">
            <v>-</v>
          </cell>
          <cell r="CG126" t="str">
            <v>-</v>
          </cell>
          <cell r="CH126" t="str">
            <v>-</v>
          </cell>
          <cell r="CI126" t="str">
            <v>-</v>
          </cell>
          <cell r="CJ126" t="str">
            <v>-</v>
          </cell>
          <cell r="CK126" t="str">
            <v>-</v>
          </cell>
          <cell r="CL126" t="str">
            <v>-</v>
          </cell>
          <cell r="CM126" t="str">
            <v>-</v>
          </cell>
          <cell r="CN126" t="str">
            <v>-</v>
          </cell>
          <cell r="CO126" t="str">
            <v>-</v>
          </cell>
          <cell r="CP126" t="str">
            <v>-</v>
          </cell>
          <cell r="CQ126" t="str">
            <v>-</v>
          </cell>
          <cell r="CR126" t="str">
            <v>-</v>
          </cell>
          <cell r="CS126" t="str">
            <v>-</v>
          </cell>
          <cell r="CT126" t="str">
            <v>-</v>
          </cell>
          <cell r="CU126" t="str">
            <v>-</v>
          </cell>
          <cell r="CV126" t="str">
            <v>-</v>
          </cell>
          <cell r="CW126" t="str">
            <v>-</v>
          </cell>
          <cell r="CX126" t="str">
            <v>-</v>
          </cell>
          <cell r="CY126" t="str">
            <v>-</v>
          </cell>
          <cell r="CZ126" t="str">
            <v>-</v>
          </cell>
          <cell r="DA126" t="str">
            <v>-</v>
          </cell>
          <cell r="DB126" t="str">
            <v>-</v>
          </cell>
          <cell r="DC126" t="str">
            <v>-</v>
          </cell>
          <cell r="DD126" t="str">
            <v>-</v>
          </cell>
          <cell r="DE126" t="str">
            <v>-</v>
          </cell>
          <cell r="DF126" t="str">
            <v>-</v>
          </cell>
          <cell r="DG126" t="str">
            <v>-</v>
          </cell>
          <cell r="DH126" t="str">
            <v>-</v>
          </cell>
          <cell r="DI126" t="str">
            <v>-</v>
          </cell>
          <cell r="DJ126" t="str">
            <v>-</v>
          </cell>
          <cell r="DK126" t="str">
            <v>-</v>
          </cell>
          <cell r="DL126" t="str">
            <v>-</v>
          </cell>
          <cell r="DM126" t="str">
            <v>-</v>
          </cell>
          <cell r="DN126" t="str">
            <v>-</v>
          </cell>
          <cell r="DO126" t="str">
            <v>-</v>
          </cell>
          <cell r="DP126" t="str">
            <v>-</v>
          </cell>
          <cell r="DQ126" t="str">
            <v>-</v>
          </cell>
          <cell r="DR126" t="str">
            <v>-</v>
          </cell>
          <cell r="DS126" t="str">
            <v>-</v>
          </cell>
          <cell r="DT126" t="str">
            <v>-</v>
          </cell>
          <cell r="DU126" t="str">
            <v>-</v>
          </cell>
          <cell r="DV126" t="str">
            <v>-</v>
          </cell>
          <cell r="DW126" t="str">
            <v>-</v>
          </cell>
          <cell r="DX126" t="str">
            <v>-</v>
          </cell>
          <cell r="DY126" t="str">
            <v>-</v>
          </cell>
          <cell r="DZ126" t="str">
            <v>-</v>
          </cell>
          <cell r="EA126" t="str">
            <v>-</v>
          </cell>
          <cell r="EB126" t="str">
            <v>-</v>
          </cell>
          <cell r="EC126" t="str">
            <v>-</v>
          </cell>
          <cell r="ED126" t="str">
            <v>-</v>
          </cell>
          <cell r="EE126" t="str">
            <v>-</v>
          </cell>
          <cell r="EF126" t="str">
            <v>-</v>
          </cell>
          <cell r="EG126" t="str">
            <v>-</v>
          </cell>
        </row>
        <row r="127">
          <cell r="C127">
            <v>700000403</v>
          </cell>
          <cell r="D127" t="str">
            <v>SECTOR RIVERA CAROLINA</v>
          </cell>
          <cell r="E127">
            <v>2026</v>
          </cell>
          <cell r="F127">
            <v>202601</v>
          </cell>
          <cell r="G127">
            <v>0</v>
          </cell>
          <cell r="H127" t="str">
            <v>-</v>
          </cell>
          <cell r="I127">
            <v>0</v>
          </cell>
          <cell r="J127" t="str">
            <v>-</v>
          </cell>
          <cell r="K127">
            <v>0</v>
          </cell>
          <cell r="L127" t="str">
            <v>-</v>
          </cell>
          <cell r="M127">
            <v>0</v>
          </cell>
          <cell r="N127" t="str">
            <v>-</v>
          </cell>
          <cell r="O127">
            <v>0</v>
          </cell>
          <cell r="P127" t="str">
            <v>-</v>
          </cell>
          <cell r="Q127">
            <v>0</v>
          </cell>
          <cell r="R127" t="str">
            <v>-</v>
          </cell>
          <cell r="S127">
            <v>0</v>
          </cell>
          <cell r="T127" t="str">
            <v>-</v>
          </cell>
          <cell r="U127">
            <v>0</v>
          </cell>
          <cell r="V127" t="str">
            <v>-</v>
          </cell>
          <cell r="W127">
            <v>0</v>
          </cell>
          <cell r="X127" t="str">
            <v>-</v>
          </cell>
          <cell r="Y127" t="str">
            <v>-</v>
          </cell>
          <cell r="Z127" t="str">
            <v>-</v>
          </cell>
          <cell r="AA127">
            <v>0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0</v>
          </cell>
          <cell r="AH127" t="str">
            <v>-</v>
          </cell>
          <cell r="AI127" t="str">
            <v>-</v>
          </cell>
          <cell r="AJ127" t="str">
            <v>-</v>
          </cell>
          <cell r="AK127">
            <v>0</v>
          </cell>
          <cell r="AL127" t="str">
            <v>-</v>
          </cell>
          <cell r="AM127">
            <v>0</v>
          </cell>
          <cell r="AN127" t="str">
            <v>-</v>
          </cell>
          <cell r="AO127">
            <v>0</v>
          </cell>
          <cell r="AP127" t="str">
            <v>-</v>
          </cell>
          <cell r="AQ127">
            <v>0</v>
          </cell>
          <cell r="AR127" t="str">
            <v>-</v>
          </cell>
          <cell r="AS127">
            <v>0</v>
          </cell>
          <cell r="AT127" t="str">
            <v>-</v>
          </cell>
          <cell r="AU127">
            <v>0</v>
          </cell>
          <cell r="AV127" t="str">
            <v>-</v>
          </cell>
          <cell r="AW127">
            <v>0</v>
          </cell>
          <cell r="AX127" t="str">
            <v>-</v>
          </cell>
          <cell r="AY127" t="str">
            <v>-</v>
          </cell>
          <cell r="AZ127" t="str">
            <v>-</v>
          </cell>
          <cell r="BA127">
            <v>0</v>
          </cell>
          <cell r="BB127" t="str">
            <v>-</v>
          </cell>
          <cell r="BC127">
            <v>0</v>
          </cell>
          <cell r="BD127" t="str">
            <v>-</v>
          </cell>
          <cell r="BE127" t="str">
            <v>-</v>
          </cell>
          <cell r="BF127" t="str">
            <v>-</v>
          </cell>
          <cell r="BG127">
            <v>0</v>
          </cell>
          <cell r="BH127" t="str">
            <v>-</v>
          </cell>
          <cell r="BI127">
            <v>0</v>
          </cell>
          <cell r="BJ127" t="str">
            <v>-</v>
          </cell>
          <cell r="BK127">
            <v>0</v>
          </cell>
          <cell r="BL127" t="str">
            <v>-</v>
          </cell>
          <cell r="BM127">
            <v>0</v>
          </cell>
          <cell r="BN127" t="str">
            <v>-</v>
          </cell>
          <cell r="BO127">
            <v>0</v>
          </cell>
          <cell r="BP127" t="str">
            <v>-</v>
          </cell>
          <cell r="BQ127">
            <v>0</v>
          </cell>
          <cell r="BR127" t="str">
            <v>-</v>
          </cell>
          <cell r="BS127">
            <v>0</v>
          </cell>
          <cell r="BT127" t="str">
            <v>-</v>
          </cell>
          <cell r="BU127">
            <v>0</v>
          </cell>
          <cell r="BV127" t="str">
            <v>-</v>
          </cell>
          <cell r="BW127">
            <v>0</v>
          </cell>
          <cell r="BX127" t="str">
            <v>-</v>
          </cell>
          <cell r="BY127">
            <v>0</v>
          </cell>
          <cell r="BZ127" t="str">
            <v>-</v>
          </cell>
          <cell r="CA127">
            <v>0</v>
          </cell>
          <cell r="CB127" t="str">
            <v>-</v>
          </cell>
          <cell r="CC127">
            <v>0</v>
          </cell>
          <cell r="CD127" t="str">
            <v>-</v>
          </cell>
          <cell r="CE127">
            <v>0</v>
          </cell>
          <cell r="CF127" t="str">
            <v>-</v>
          </cell>
          <cell r="CG127">
            <v>0</v>
          </cell>
          <cell r="CH127" t="str">
            <v>-</v>
          </cell>
          <cell r="CI127">
            <v>0</v>
          </cell>
          <cell r="CJ127" t="str">
            <v>-</v>
          </cell>
          <cell r="CK127">
            <v>0</v>
          </cell>
          <cell r="CL127" t="str">
            <v>-</v>
          </cell>
          <cell r="CM127">
            <v>0</v>
          </cell>
          <cell r="CN127" t="str">
            <v>-</v>
          </cell>
          <cell r="CO127">
            <v>0</v>
          </cell>
          <cell r="CP127" t="str">
            <v>-</v>
          </cell>
          <cell r="CQ127">
            <v>0</v>
          </cell>
          <cell r="CR127" t="str">
            <v>-</v>
          </cell>
          <cell r="CS127">
            <v>0</v>
          </cell>
          <cell r="CT127" t="str">
            <v>-</v>
          </cell>
          <cell r="CU127">
            <v>0</v>
          </cell>
          <cell r="CV127" t="str">
            <v>-</v>
          </cell>
          <cell r="CW127">
            <v>0</v>
          </cell>
          <cell r="CX127" t="str">
            <v>-</v>
          </cell>
          <cell r="CY127">
            <v>0</v>
          </cell>
          <cell r="CZ127" t="str">
            <v>-</v>
          </cell>
          <cell r="DA127">
            <v>0</v>
          </cell>
          <cell r="DB127" t="str">
            <v>-</v>
          </cell>
          <cell r="DC127">
            <v>0</v>
          </cell>
          <cell r="DD127" t="str">
            <v>-</v>
          </cell>
          <cell r="DE127">
            <v>0</v>
          </cell>
          <cell r="DF127" t="str">
            <v>-</v>
          </cell>
          <cell r="DG127">
            <v>0</v>
          </cell>
          <cell r="DH127" t="str">
            <v>-</v>
          </cell>
          <cell r="DI127">
            <v>0</v>
          </cell>
          <cell r="DJ127" t="str">
            <v>-</v>
          </cell>
          <cell r="DK127">
            <v>0</v>
          </cell>
          <cell r="DL127" t="str">
            <v>-</v>
          </cell>
          <cell r="DM127">
            <v>0</v>
          </cell>
          <cell r="DN127" t="str">
            <v>-</v>
          </cell>
          <cell r="DO127">
            <v>0</v>
          </cell>
          <cell r="DP127" t="str">
            <v>-</v>
          </cell>
          <cell r="DQ127">
            <v>0</v>
          </cell>
          <cell r="DR127" t="str">
            <v>-</v>
          </cell>
          <cell r="DS127">
            <v>0</v>
          </cell>
          <cell r="DT127" t="str">
            <v>-</v>
          </cell>
          <cell r="DU127">
            <v>0</v>
          </cell>
          <cell r="DV127" t="str">
            <v>-</v>
          </cell>
          <cell r="DW127">
            <v>0</v>
          </cell>
          <cell r="DX127" t="str">
            <v>-</v>
          </cell>
          <cell r="DY127">
            <v>0</v>
          </cell>
          <cell r="DZ127" t="str">
            <v>-</v>
          </cell>
          <cell r="EA127">
            <v>0</v>
          </cell>
          <cell r="EB127" t="str">
            <v>-</v>
          </cell>
          <cell r="EC127">
            <v>0</v>
          </cell>
          <cell r="ED127" t="str">
            <v>-</v>
          </cell>
          <cell r="EE127">
            <v>0</v>
          </cell>
          <cell r="EF127" t="str">
            <v>-</v>
          </cell>
          <cell r="EG127">
            <v>0</v>
          </cell>
        </row>
        <row r="128">
          <cell r="C128">
            <v>700000404</v>
          </cell>
          <cell r="D128" t="str">
            <v>Sector TERMALES Malca</v>
          </cell>
          <cell r="E128">
            <v>2026</v>
          </cell>
          <cell r="F128">
            <v>202601</v>
          </cell>
          <cell r="G128">
            <v>2013</v>
          </cell>
          <cell r="H128">
            <v>2210</v>
          </cell>
          <cell r="I128">
            <v>937</v>
          </cell>
          <cell r="J128" t="str">
            <v>-</v>
          </cell>
          <cell r="K128">
            <v>-28</v>
          </cell>
          <cell r="L128">
            <v>0</v>
          </cell>
          <cell r="M128">
            <v>1331</v>
          </cell>
          <cell r="N128">
            <v>1296</v>
          </cell>
          <cell r="O128">
            <v>0</v>
          </cell>
          <cell r="P128" t="str">
            <v>-</v>
          </cell>
          <cell r="Q128">
            <v>1</v>
          </cell>
          <cell r="R128" t="str">
            <v>-</v>
          </cell>
          <cell r="S128">
            <v>5</v>
          </cell>
          <cell r="T128" t="str">
            <v>-</v>
          </cell>
          <cell r="U128">
            <v>1326</v>
          </cell>
          <cell r="V128" t="str">
            <v>-</v>
          </cell>
          <cell r="W128">
            <v>3</v>
          </cell>
          <cell r="X128" t="str">
            <v>-</v>
          </cell>
          <cell r="Y128" t="str">
            <v>-</v>
          </cell>
          <cell r="Z128" t="str">
            <v>-</v>
          </cell>
          <cell r="AA128">
            <v>1135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556</v>
          </cell>
          <cell r="AH128" t="str">
            <v>-</v>
          </cell>
          <cell r="AI128" t="str">
            <v>-</v>
          </cell>
          <cell r="AJ128" t="str">
            <v>-</v>
          </cell>
          <cell r="AK128">
            <v>196</v>
          </cell>
          <cell r="AL128" t="str">
            <v>-</v>
          </cell>
          <cell r="AM128">
            <v>66.120218579234972</v>
          </cell>
          <cell r="AN128">
            <v>63.5</v>
          </cell>
          <cell r="AO128">
            <v>360</v>
          </cell>
          <cell r="AP128" t="str">
            <v>-</v>
          </cell>
          <cell r="AQ128">
            <v>552</v>
          </cell>
          <cell r="AR128" t="str">
            <v>-</v>
          </cell>
          <cell r="AS128">
            <v>0</v>
          </cell>
          <cell r="AT128" t="str">
            <v>-</v>
          </cell>
          <cell r="AU128">
            <v>192</v>
          </cell>
          <cell r="AV128" t="str">
            <v>-</v>
          </cell>
          <cell r="AW128">
            <v>31</v>
          </cell>
          <cell r="AX128" t="str">
            <v>-</v>
          </cell>
          <cell r="AY128" t="str">
            <v>-</v>
          </cell>
          <cell r="AZ128" t="str">
            <v>-</v>
          </cell>
          <cell r="BA128">
            <v>1213</v>
          </cell>
          <cell r="BB128">
            <v>1159</v>
          </cell>
          <cell r="BC128">
            <v>60.258320914058615</v>
          </cell>
          <cell r="BD128">
            <v>56.8</v>
          </cell>
          <cell r="BE128" t="str">
            <v>-</v>
          </cell>
          <cell r="BF128" t="str">
            <v>-</v>
          </cell>
          <cell r="BG128">
            <v>588444.1</v>
          </cell>
          <cell r="BH128">
            <v>546420</v>
          </cell>
          <cell r="BI128">
            <v>783219101</v>
          </cell>
          <cell r="BJ128">
            <v>708160216</v>
          </cell>
          <cell r="BK128">
            <v>781119143</v>
          </cell>
          <cell r="BL128" t="str">
            <v>-</v>
          </cell>
          <cell r="BM128">
            <v>2099958</v>
          </cell>
          <cell r="BN128" t="str">
            <v>-</v>
          </cell>
          <cell r="BO128">
            <v>434798941</v>
          </cell>
          <cell r="BP128" t="str">
            <v>-</v>
          </cell>
          <cell r="BQ128">
            <v>2099958</v>
          </cell>
          <cell r="BR128" t="str">
            <v>-</v>
          </cell>
          <cell r="BS128">
            <v>1064</v>
          </cell>
          <cell r="BT128" t="str">
            <v>-</v>
          </cell>
          <cell r="BU128">
            <v>432698983</v>
          </cell>
          <cell r="BV128" t="str">
            <v>-</v>
          </cell>
          <cell r="BW128">
            <v>1147</v>
          </cell>
          <cell r="BX128" t="str">
            <v>-</v>
          </cell>
          <cell r="BY128">
            <v>605</v>
          </cell>
          <cell r="BZ128" t="str">
            <v>-</v>
          </cell>
          <cell r="CA128">
            <v>326165824</v>
          </cell>
          <cell r="CB128" t="str">
            <v>-</v>
          </cell>
          <cell r="CC128">
            <v>675</v>
          </cell>
          <cell r="CD128" t="str">
            <v>-</v>
          </cell>
          <cell r="CE128">
            <v>720</v>
          </cell>
          <cell r="CF128" t="str">
            <v>-</v>
          </cell>
          <cell r="CG128">
            <v>0</v>
          </cell>
          <cell r="CH128" t="str">
            <v>-</v>
          </cell>
          <cell r="CI128">
            <v>217</v>
          </cell>
          <cell r="CJ128" t="str">
            <v>-</v>
          </cell>
          <cell r="CK128">
            <v>31</v>
          </cell>
          <cell r="CL128" t="str">
            <v>-</v>
          </cell>
          <cell r="CM128">
            <v>22254336</v>
          </cell>
          <cell r="CN128" t="str">
            <v>-</v>
          </cell>
          <cell r="CO128">
            <v>348420160</v>
          </cell>
          <cell r="CP128" t="str">
            <v>-</v>
          </cell>
          <cell r="CQ128">
            <v>0</v>
          </cell>
          <cell r="CR128" t="str">
            <v>-</v>
          </cell>
          <cell r="CS128">
            <v>-6</v>
          </cell>
          <cell r="CT128" t="str">
            <v>-</v>
          </cell>
          <cell r="CU128">
            <v>371</v>
          </cell>
          <cell r="CV128">
            <v>382</v>
          </cell>
          <cell r="CW128">
            <v>179</v>
          </cell>
          <cell r="CX128">
            <v>218</v>
          </cell>
          <cell r="CY128">
            <v>132</v>
          </cell>
          <cell r="CZ128">
            <v>138</v>
          </cell>
          <cell r="DA128">
            <v>110</v>
          </cell>
          <cell r="DB128">
            <v>95</v>
          </cell>
          <cell r="DC128">
            <v>64</v>
          </cell>
          <cell r="DD128">
            <v>63</v>
          </cell>
          <cell r="DE128">
            <v>61</v>
          </cell>
          <cell r="DF128">
            <v>59</v>
          </cell>
          <cell r="DG128">
            <v>235</v>
          </cell>
          <cell r="DH128">
            <v>217</v>
          </cell>
          <cell r="DI128">
            <v>43</v>
          </cell>
          <cell r="DJ128" t="str">
            <v>-</v>
          </cell>
          <cell r="DK128">
            <v>458</v>
          </cell>
          <cell r="DL128" t="str">
            <v>-</v>
          </cell>
          <cell r="DM128">
            <v>618</v>
          </cell>
          <cell r="DN128" t="str">
            <v>-</v>
          </cell>
          <cell r="DO128">
            <v>695</v>
          </cell>
          <cell r="DP128" t="str">
            <v>-</v>
          </cell>
          <cell r="DQ128">
            <v>0</v>
          </cell>
          <cell r="DR128" t="str">
            <v>-</v>
          </cell>
          <cell r="DS128">
            <v>211</v>
          </cell>
          <cell r="DT128" t="str">
            <v>-</v>
          </cell>
          <cell r="DU128">
            <v>31</v>
          </cell>
          <cell r="DV128" t="str">
            <v>-</v>
          </cell>
          <cell r="DW128">
            <v>0</v>
          </cell>
          <cell r="DX128" t="str">
            <v>-</v>
          </cell>
          <cell r="DY128">
            <v>57</v>
          </cell>
          <cell r="DZ128">
            <v>63</v>
          </cell>
          <cell r="EA128">
            <v>21</v>
          </cell>
          <cell r="EB128" t="str">
            <v>-</v>
          </cell>
          <cell r="EC128">
            <v>37.5</v>
          </cell>
          <cell r="ED128" t="str">
            <v>-</v>
          </cell>
          <cell r="EE128">
            <v>14</v>
          </cell>
          <cell r="EF128" t="str">
            <v>-</v>
          </cell>
          <cell r="EG128">
            <v>61</v>
          </cell>
        </row>
        <row r="129">
          <cell r="C129">
            <v>700000405</v>
          </cell>
          <cell r="D129" t="str">
            <v>Sector CORRIENTE Silvia</v>
          </cell>
          <cell r="E129">
            <v>2026</v>
          </cell>
          <cell r="F129">
            <v>202601</v>
          </cell>
          <cell r="G129">
            <v>1772</v>
          </cell>
          <cell r="H129">
            <v>1870</v>
          </cell>
          <cell r="I129">
            <v>741</v>
          </cell>
          <cell r="J129" t="str">
            <v>-</v>
          </cell>
          <cell r="K129">
            <v>-26</v>
          </cell>
          <cell r="L129">
            <v>0</v>
          </cell>
          <cell r="M129">
            <v>1121</v>
          </cell>
          <cell r="N129">
            <v>1143</v>
          </cell>
          <cell r="O129">
            <v>0</v>
          </cell>
          <cell r="P129" t="str">
            <v>-</v>
          </cell>
          <cell r="Q129">
            <v>0</v>
          </cell>
          <cell r="R129" t="str">
            <v>-</v>
          </cell>
          <cell r="S129">
            <v>2</v>
          </cell>
          <cell r="T129" t="str">
            <v>-</v>
          </cell>
          <cell r="U129">
            <v>1120</v>
          </cell>
          <cell r="V129" t="str">
            <v>-</v>
          </cell>
          <cell r="W129">
            <v>1</v>
          </cell>
          <cell r="X129" t="str">
            <v>-</v>
          </cell>
          <cell r="Y129" t="str">
            <v>-</v>
          </cell>
          <cell r="Z129" t="str">
            <v>-</v>
          </cell>
          <cell r="AA129">
            <v>926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514</v>
          </cell>
          <cell r="AH129" t="str">
            <v>-</v>
          </cell>
          <cell r="AI129" t="str">
            <v>-</v>
          </cell>
          <cell r="AJ129" t="str">
            <v>-</v>
          </cell>
          <cell r="AK129">
            <v>195</v>
          </cell>
          <cell r="AL129" t="str">
            <v>-</v>
          </cell>
          <cell r="AM129">
            <v>63.261851015801355</v>
          </cell>
          <cell r="AN129">
            <v>63.5</v>
          </cell>
          <cell r="AO129">
            <v>319</v>
          </cell>
          <cell r="AP129" t="str">
            <v>-</v>
          </cell>
          <cell r="AQ129">
            <v>433</v>
          </cell>
          <cell r="AR129" t="str">
            <v>-</v>
          </cell>
          <cell r="AS129">
            <v>0</v>
          </cell>
          <cell r="AT129" t="str">
            <v>-</v>
          </cell>
          <cell r="AU129">
            <v>149</v>
          </cell>
          <cell r="AV129" t="str">
            <v>-</v>
          </cell>
          <cell r="AW129">
            <v>25</v>
          </cell>
          <cell r="AX129" t="str">
            <v>-</v>
          </cell>
          <cell r="AY129" t="str">
            <v>-</v>
          </cell>
          <cell r="AZ129" t="str">
            <v>-</v>
          </cell>
          <cell r="BA129">
            <v>999</v>
          </cell>
          <cell r="BB129">
            <v>1017</v>
          </cell>
          <cell r="BC129">
            <v>56.376975169300223</v>
          </cell>
          <cell r="BD129">
            <v>56.5</v>
          </cell>
          <cell r="BE129" t="str">
            <v>-</v>
          </cell>
          <cell r="BF129" t="str">
            <v>-</v>
          </cell>
          <cell r="BG129">
            <v>585715.04</v>
          </cell>
          <cell r="BH129">
            <v>556009</v>
          </cell>
          <cell r="BI129">
            <v>656586557</v>
          </cell>
          <cell r="BJ129">
            <v>635517935</v>
          </cell>
          <cell r="BK129">
            <v>655949272</v>
          </cell>
          <cell r="BL129" t="str">
            <v>-</v>
          </cell>
          <cell r="BM129">
            <v>637285</v>
          </cell>
          <cell r="BN129" t="str">
            <v>-</v>
          </cell>
          <cell r="BO129">
            <v>366870413</v>
          </cell>
          <cell r="BP129" t="str">
            <v>-</v>
          </cell>
          <cell r="BQ129">
            <v>637285</v>
          </cell>
          <cell r="BR129" t="str">
            <v>-</v>
          </cell>
          <cell r="BS129">
            <v>873</v>
          </cell>
          <cell r="BT129" t="str">
            <v>-</v>
          </cell>
          <cell r="BU129">
            <v>366233128</v>
          </cell>
          <cell r="BV129" t="str">
            <v>-</v>
          </cell>
          <cell r="BW129">
            <v>947</v>
          </cell>
          <cell r="BX129" t="str">
            <v>-</v>
          </cell>
          <cell r="BY129">
            <v>577</v>
          </cell>
          <cell r="BZ129" t="str">
            <v>-</v>
          </cell>
          <cell r="CA129">
            <v>269233274</v>
          </cell>
          <cell r="CB129" t="str">
            <v>-</v>
          </cell>
          <cell r="CC129">
            <v>638</v>
          </cell>
          <cell r="CD129" t="str">
            <v>-</v>
          </cell>
          <cell r="CE129">
            <v>570</v>
          </cell>
          <cell r="CF129" t="str">
            <v>-</v>
          </cell>
          <cell r="CG129">
            <v>0</v>
          </cell>
          <cell r="CH129" t="str">
            <v>-</v>
          </cell>
          <cell r="CI129">
            <v>167</v>
          </cell>
          <cell r="CJ129" t="str">
            <v>-</v>
          </cell>
          <cell r="CK129">
            <v>26</v>
          </cell>
          <cell r="CL129" t="str">
            <v>-</v>
          </cell>
          <cell r="CM129">
            <v>20088415</v>
          </cell>
          <cell r="CN129" t="str">
            <v>-</v>
          </cell>
          <cell r="CO129">
            <v>289321689</v>
          </cell>
          <cell r="CP129" t="str">
            <v>-</v>
          </cell>
          <cell r="CQ129">
            <v>0</v>
          </cell>
          <cell r="CR129" t="str">
            <v>-</v>
          </cell>
          <cell r="CS129">
            <v>-38</v>
          </cell>
          <cell r="CT129" t="str">
            <v>-</v>
          </cell>
          <cell r="CU129">
            <v>331</v>
          </cell>
          <cell r="CV129">
            <v>318</v>
          </cell>
          <cell r="CW129">
            <v>199</v>
          </cell>
          <cell r="CX129">
            <v>194</v>
          </cell>
          <cell r="CY129">
            <v>121</v>
          </cell>
          <cell r="CZ129">
            <v>122</v>
          </cell>
          <cell r="DA129">
            <v>85</v>
          </cell>
          <cell r="DB129">
            <v>96</v>
          </cell>
          <cell r="DC129">
            <v>50</v>
          </cell>
          <cell r="DD129">
            <v>51</v>
          </cell>
          <cell r="DE129">
            <v>71</v>
          </cell>
          <cell r="DF129">
            <v>67</v>
          </cell>
          <cell r="DG129">
            <v>206</v>
          </cell>
          <cell r="DH129">
            <v>214</v>
          </cell>
          <cell r="DI129">
            <v>28</v>
          </cell>
          <cell r="DJ129" t="str">
            <v>-</v>
          </cell>
          <cell r="DK129">
            <v>447</v>
          </cell>
          <cell r="DL129" t="str">
            <v>-</v>
          </cell>
          <cell r="DM129">
            <v>584</v>
          </cell>
          <cell r="DN129" t="str">
            <v>-</v>
          </cell>
          <cell r="DO129">
            <v>552</v>
          </cell>
          <cell r="DP129" t="str">
            <v>-</v>
          </cell>
          <cell r="DQ129">
            <v>0</v>
          </cell>
          <cell r="DR129" t="str">
            <v>-</v>
          </cell>
          <cell r="DS129">
            <v>163</v>
          </cell>
          <cell r="DT129" t="str">
            <v>-</v>
          </cell>
          <cell r="DU129">
            <v>26</v>
          </cell>
          <cell r="DV129" t="str">
            <v>-</v>
          </cell>
          <cell r="DW129">
            <v>0</v>
          </cell>
          <cell r="DX129" t="str">
            <v>-</v>
          </cell>
          <cell r="DY129">
            <v>35</v>
          </cell>
          <cell r="DZ129">
            <v>50</v>
          </cell>
          <cell r="EA129">
            <v>18</v>
          </cell>
          <cell r="EB129" t="str">
            <v>-</v>
          </cell>
          <cell r="EC129">
            <v>30</v>
          </cell>
          <cell r="ED129" t="str">
            <v>-</v>
          </cell>
          <cell r="EE129">
            <v>7</v>
          </cell>
          <cell r="EF129" t="str">
            <v>-</v>
          </cell>
          <cell r="EG129">
            <v>87</v>
          </cell>
        </row>
        <row r="130">
          <cell r="C130">
            <v>700000406</v>
          </cell>
          <cell r="D130" t="str">
            <v>SECTOR YACIMIENTO FARLYN</v>
          </cell>
          <cell r="E130">
            <v>2026</v>
          </cell>
          <cell r="F130">
            <v>202601</v>
          </cell>
          <cell r="G130">
            <v>0</v>
          </cell>
          <cell r="H130" t="str">
            <v>-</v>
          </cell>
          <cell r="I130">
            <v>0</v>
          </cell>
          <cell r="J130" t="str">
            <v>-</v>
          </cell>
          <cell r="K130">
            <v>0</v>
          </cell>
          <cell r="L130" t="str">
            <v>-</v>
          </cell>
          <cell r="M130">
            <v>0</v>
          </cell>
          <cell r="N130" t="str">
            <v>-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0</v>
          </cell>
          <cell r="T130" t="str">
            <v>-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0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0</v>
          </cell>
          <cell r="AH130" t="str">
            <v>-</v>
          </cell>
          <cell r="AI130" t="str">
            <v>-</v>
          </cell>
          <cell r="AJ130" t="str">
            <v>-</v>
          </cell>
          <cell r="AK130">
            <v>0</v>
          </cell>
          <cell r="AL130" t="str">
            <v>-</v>
          </cell>
          <cell r="AM130">
            <v>0</v>
          </cell>
          <cell r="AN130" t="str">
            <v>-</v>
          </cell>
          <cell r="AO130">
            <v>0</v>
          </cell>
          <cell r="AP130" t="str">
            <v>-</v>
          </cell>
          <cell r="AQ130">
            <v>0</v>
          </cell>
          <cell r="AR130" t="str">
            <v>-</v>
          </cell>
          <cell r="AS130">
            <v>0</v>
          </cell>
          <cell r="AT130" t="str">
            <v>-</v>
          </cell>
          <cell r="AU130">
            <v>0</v>
          </cell>
          <cell r="AV130" t="str">
            <v>-</v>
          </cell>
          <cell r="AW130">
            <v>0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0</v>
          </cell>
          <cell r="BB130" t="str">
            <v>-</v>
          </cell>
          <cell r="BC130">
            <v>0</v>
          </cell>
          <cell r="BD130" t="str">
            <v>-</v>
          </cell>
          <cell r="BE130" t="str">
            <v>-</v>
          </cell>
          <cell r="BF130" t="str">
            <v>-</v>
          </cell>
          <cell r="BG130">
            <v>0</v>
          </cell>
          <cell r="BH130" t="str">
            <v>-</v>
          </cell>
          <cell r="BI130">
            <v>0</v>
          </cell>
          <cell r="BJ130" t="str">
            <v>-</v>
          </cell>
          <cell r="BK130">
            <v>0</v>
          </cell>
          <cell r="BL130" t="str">
            <v>-</v>
          </cell>
          <cell r="BM130">
            <v>0</v>
          </cell>
          <cell r="BN130" t="str">
            <v>-</v>
          </cell>
          <cell r="BO130">
            <v>0</v>
          </cell>
          <cell r="BP130" t="str">
            <v>-</v>
          </cell>
          <cell r="BQ130">
            <v>0</v>
          </cell>
          <cell r="BR130" t="str">
            <v>-</v>
          </cell>
          <cell r="BS130">
            <v>0</v>
          </cell>
          <cell r="BT130" t="str">
            <v>-</v>
          </cell>
          <cell r="BU130">
            <v>0</v>
          </cell>
          <cell r="BV130" t="str">
            <v>-</v>
          </cell>
          <cell r="BW130">
            <v>0</v>
          </cell>
          <cell r="BX130" t="str">
            <v>-</v>
          </cell>
          <cell r="BY130">
            <v>0</v>
          </cell>
          <cell r="BZ130" t="str">
            <v>-</v>
          </cell>
          <cell r="CA130">
            <v>0</v>
          </cell>
          <cell r="CB130" t="str">
            <v>-</v>
          </cell>
          <cell r="CC130">
            <v>0</v>
          </cell>
          <cell r="CD130" t="str">
            <v>-</v>
          </cell>
          <cell r="CE130">
            <v>0</v>
          </cell>
          <cell r="CF130" t="str">
            <v>-</v>
          </cell>
          <cell r="CG130">
            <v>0</v>
          </cell>
          <cell r="CH130" t="str">
            <v>-</v>
          </cell>
          <cell r="CI130">
            <v>0</v>
          </cell>
          <cell r="CJ130" t="str">
            <v>-</v>
          </cell>
          <cell r="CK130">
            <v>0</v>
          </cell>
          <cell r="CL130" t="str">
            <v>-</v>
          </cell>
          <cell r="CM130">
            <v>0</v>
          </cell>
          <cell r="CN130" t="str">
            <v>-</v>
          </cell>
          <cell r="CO130">
            <v>0</v>
          </cell>
          <cell r="CP130" t="str">
            <v>-</v>
          </cell>
          <cell r="CQ130">
            <v>0</v>
          </cell>
          <cell r="CR130" t="str">
            <v>-</v>
          </cell>
          <cell r="CS130">
            <v>0</v>
          </cell>
          <cell r="CT130" t="str">
            <v>-</v>
          </cell>
          <cell r="CU130">
            <v>0</v>
          </cell>
          <cell r="CV130" t="str">
            <v>-</v>
          </cell>
          <cell r="CW130">
            <v>0</v>
          </cell>
          <cell r="CX130" t="str">
            <v>-</v>
          </cell>
          <cell r="CY130">
            <v>0</v>
          </cell>
          <cell r="CZ130" t="str">
            <v>-</v>
          </cell>
          <cell r="DA130">
            <v>0</v>
          </cell>
          <cell r="DB130" t="str">
            <v>-</v>
          </cell>
          <cell r="DC130">
            <v>0</v>
          </cell>
          <cell r="DD130" t="str">
            <v>-</v>
          </cell>
          <cell r="DE130">
            <v>0</v>
          </cell>
          <cell r="DF130" t="str">
            <v>-</v>
          </cell>
          <cell r="DG130">
            <v>0</v>
          </cell>
          <cell r="DH130" t="str">
            <v>-</v>
          </cell>
          <cell r="DI130">
            <v>0</v>
          </cell>
          <cell r="DJ130" t="str">
            <v>-</v>
          </cell>
          <cell r="DK130">
            <v>0</v>
          </cell>
          <cell r="DL130" t="str">
            <v>-</v>
          </cell>
          <cell r="DM130">
            <v>0</v>
          </cell>
          <cell r="DN130" t="str">
            <v>-</v>
          </cell>
          <cell r="DO130">
            <v>0</v>
          </cell>
          <cell r="DP130" t="str">
            <v>-</v>
          </cell>
          <cell r="DQ130">
            <v>0</v>
          </cell>
          <cell r="DR130" t="str">
            <v>-</v>
          </cell>
          <cell r="DS130">
            <v>0</v>
          </cell>
          <cell r="DT130" t="str">
            <v>-</v>
          </cell>
          <cell r="DU130">
            <v>0</v>
          </cell>
          <cell r="DV130" t="str">
            <v>-</v>
          </cell>
          <cell r="DW130">
            <v>0</v>
          </cell>
          <cell r="DX130" t="str">
            <v>-</v>
          </cell>
          <cell r="DY130">
            <v>0</v>
          </cell>
          <cell r="DZ130" t="str">
            <v>-</v>
          </cell>
          <cell r="EA130">
            <v>0</v>
          </cell>
          <cell r="EB130" t="str">
            <v>-</v>
          </cell>
          <cell r="EC130">
            <v>0</v>
          </cell>
          <cell r="ED130" t="str">
            <v>-</v>
          </cell>
          <cell r="EE130">
            <v>0</v>
          </cell>
          <cell r="EF130" t="str">
            <v>-</v>
          </cell>
          <cell r="EG130">
            <v>0</v>
          </cell>
        </row>
        <row r="131">
          <cell r="C131">
            <v>700000408</v>
          </cell>
          <cell r="D131" t="str">
            <v>SECTOR VERVENA LINA</v>
          </cell>
          <cell r="E131">
            <v>2026</v>
          </cell>
          <cell r="F131">
            <v>202601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 t="str">
            <v>-</v>
          </cell>
          <cell r="BQ131" t="str">
            <v>-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 t="str">
            <v>-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 t="str">
            <v>-</v>
          </cell>
          <cell r="CN131" t="str">
            <v>-</v>
          </cell>
          <cell r="CO131" t="str">
            <v>-</v>
          </cell>
          <cell r="CP131" t="str">
            <v>-</v>
          </cell>
          <cell r="CQ131" t="str">
            <v>-</v>
          </cell>
          <cell r="CR131" t="str">
            <v>-</v>
          </cell>
          <cell r="CS131" t="str">
            <v>-</v>
          </cell>
          <cell r="CT131" t="str">
            <v>-</v>
          </cell>
          <cell r="CU131" t="str">
            <v>-</v>
          </cell>
          <cell r="CV131" t="str">
            <v>-</v>
          </cell>
          <cell r="CW131" t="str">
            <v>-</v>
          </cell>
          <cell r="CX131" t="str">
            <v>-</v>
          </cell>
          <cell r="CY131" t="str">
            <v>-</v>
          </cell>
          <cell r="CZ131" t="str">
            <v>-</v>
          </cell>
          <cell r="DA131" t="str">
            <v>-</v>
          </cell>
          <cell r="DB131" t="str">
            <v>-</v>
          </cell>
          <cell r="DC131" t="str">
            <v>-</v>
          </cell>
          <cell r="DD131" t="str">
            <v>-</v>
          </cell>
          <cell r="DE131" t="str">
            <v>-</v>
          </cell>
          <cell r="DF131" t="str">
            <v>-</v>
          </cell>
          <cell r="DG131" t="str">
            <v>-</v>
          </cell>
          <cell r="DH131" t="str">
            <v>-</v>
          </cell>
          <cell r="DI131" t="str">
            <v>-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 t="str">
            <v>-</v>
          </cell>
          <cell r="DX131" t="str">
            <v>-</v>
          </cell>
          <cell r="DY131" t="str">
            <v>-</v>
          </cell>
          <cell r="DZ131" t="str">
            <v>-</v>
          </cell>
          <cell r="EA131" t="str">
            <v>-</v>
          </cell>
          <cell r="EB131" t="str">
            <v>-</v>
          </cell>
          <cell r="EC131" t="str">
            <v>-</v>
          </cell>
          <cell r="ED131" t="str">
            <v>-</v>
          </cell>
          <cell r="EE131" t="str">
            <v>-</v>
          </cell>
          <cell r="EF131" t="str">
            <v>-</v>
          </cell>
          <cell r="EG131" t="str">
            <v>-</v>
          </cell>
        </row>
        <row r="132">
          <cell r="C132">
            <v>700000411</v>
          </cell>
          <cell r="D132" t="str">
            <v>SECTOR PILANDERAS ARACELIS</v>
          </cell>
          <cell r="E132">
            <v>2026</v>
          </cell>
          <cell r="F132">
            <v>202601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 t="str">
            <v>-</v>
          </cell>
          <cell r="BP132" t="str">
            <v>-</v>
          </cell>
          <cell r="BQ132" t="str">
            <v>-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 t="str">
            <v>-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 t="str">
            <v>-</v>
          </cell>
          <cell r="CN132" t="str">
            <v>-</v>
          </cell>
          <cell r="CO132" t="str">
            <v>-</v>
          </cell>
          <cell r="CP132" t="str">
            <v>-</v>
          </cell>
          <cell r="CQ132" t="str">
            <v>-</v>
          </cell>
          <cell r="CR132" t="str">
            <v>-</v>
          </cell>
          <cell r="CS132" t="str">
            <v>-</v>
          </cell>
          <cell r="CT132" t="str">
            <v>-</v>
          </cell>
          <cell r="CU132" t="str">
            <v>-</v>
          </cell>
          <cell r="CV132" t="str">
            <v>-</v>
          </cell>
          <cell r="CW132" t="str">
            <v>-</v>
          </cell>
          <cell r="CX132" t="str">
            <v>-</v>
          </cell>
          <cell r="CY132" t="str">
            <v>-</v>
          </cell>
          <cell r="CZ132" t="str">
            <v>-</v>
          </cell>
          <cell r="DA132" t="str">
            <v>-</v>
          </cell>
          <cell r="DB132" t="str">
            <v>-</v>
          </cell>
          <cell r="DC132" t="str">
            <v>-</v>
          </cell>
          <cell r="DD132" t="str">
            <v>-</v>
          </cell>
          <cell r="DE132" t="str">
            <v>-</v>
          </cell>
          <cell r="DF132" t="str">
            <v>-</v>
          </cell>
          <cell r="DG132" t="str">
            <v>-</v>
          </cell>
          <cell r="DH132" t="str">
            <v>-</v>
          </cell>
          <cell r="DI132" t="str">
            <v>-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 t="str">
            <v>-</v>
          </cell>
          <cell r="DX132" t="str">
            <v>-</v>
          </cell>
          <cell r="DY132" t="str">
            <v>-</v>
          </cell>
          <cell r="DZ132" t="str">
            <v>-</v>
          </cell>
          <cell r="EA132" t="str">
            <v>-</v>
          </cell>
          <cell r="EB132" t="str">
            <v>-</v>
          </cell>
          <cell r="EC132" t="str">
            <v>-</v>
          </cell>
          <cell r="ED132" t="str">
            <v>-</v>
          </cell>
          <cell r="EE132" t="str">
            <v>-</v>
          </cell>
          <cell r="EF132" t="str">
            <v>-</v>
          </cell>
          <cell r="EG132" t="str">
            <v>-</v>
          </cell>
        </row>
        <row r="133">
          <cell r="C133">
            <v>700000412</v>
          </cell>
          <cell r="D133" t="str">
            <v xml:space="preserve">SECTOR CARNAVAL LUZ </v>
          </cell>
          <cell r="E133">
            <v>2026</v>
          </cell>
          <cell r="F133">
            <v>202601</v>
          </cell>
          <cell r="G133">
            <v>1738</v>
          </cell>
          <cell r="H133">
            <v>1842</v>
          </cell>
          <cell r="I133">
            <v>591</v>
          </cell>
          <cell r="J133" t="str">
            <v>-</v>
          </cell>
          <cell r="K133">
            <v>-61</v>
          </cell>
          <cell r="L133">
            <v>0</v>
          </cell>
          <cell r="M133">
            <v>603</v>
          </cell>
          <cell r="N133">
            <v>1070</v>
          </cell>
          <cell r="O133">
            <v>0</v>
          </cell>
          <cell r="P133" t="str">
            <v>-</v>
          </cell>
          <cell r="Q133">
            <v>0</v>
          </cell>
          <cell r="R133" t="str">
            <v>-</v>
          </cell>
          <cell r="S133">
            <v>2</v>
          </cell>
          <cell r="T133" t="str">
            <v>-</v>
          </cell>
          <cell r="U133">
            <v>603</v>
          </cell>
          <cell r="V133" t="str">
            <v>-</v>
          </cell>
          <cell r="W133">
            <v>0</v>
          </cell>
          <cell r="X133" t="str">
            <v>-</v>
          </cell>
          <cell r="Y133" t="str">
            <v>-</v>
          </cell>
          <cell r="Z133" t="str">
            <v>-</v>
          </cell>
          <cell r="AA133">
            <v>444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>
            <v>290</v>
          </cell>
          <cell r="AH133" t="str">
            <v>-</v>
          </cell>
          <cell r="AI133" t="str">
            <v>-</v>
          </cell>
          <cell r="AJ133" t="str">
            <v>-</v>
          </cell>
          <cell r="AK133">
            <v>157</v>
          </cell>
          <cell r="AL133" t="str">
            <v>-</v>
          </cell>
          <cell r="AM133">
            <v>34.69505178365938</v>
          </cell>
          <cell r="AN133">
            <v>59.5</v>
          </cell>
          <cell r="AO133">
            <v>133</v>
          </cell>
          <cell r="AP133" t="str">
            <v>-</v>
          </cell>
          <cell r="AQ133">
            <v>238</v>
          </cell>
          <cell r="AR133" t="str">
            <v>-</v>
          </cell>
          <cell r="AS133">
            <v>0</v>
          </cell>
          <cell r="AT133" t="str">
            <v>-</v>
          </cell>
          <cell r="AU133">
            <v>66</v>
          </cell>
          <cell r="AV133" t="str">
            <v>-</v>
          </cell>
          <cell r="AW133">
            <v>7</v>
          </cell>
          <cell r="AX133" t="str">
            <v>-</v>
          </cell>
          <cell r="AY133" t="str">
            <v>-</v>
          </cell>
          <cell r="AZ133" t="str">
            <v>-</v>
          </cell>
          <cell r="BA133">
            <v>519</v>
          </cell>
          <cell r="BB133">
            <v>913</v>
          </cell>
          <cell r="BC133">
            <v>29.861910241657075</v>
          </cell>
          <cell r="BD133">
            <v>50.8</v>
          </cell>
          <cell r="BE133" t="str">
            <v>-</v>
          </cell>
          <cell r="BF133" t="str">
            <v>-</v>
          </cell>
          <cell r="BG133">
            <v>406555.38</v>
          </cell>
          <cell r="BH133">
            <v>392637</v>
          </cell>
          <cell r="BI133">
            <v>245152896</v>
          </cell>
          <cell r="BJ133">
            <v>420121934</v>
          </cell>
          <cell r="BK133">
            <v>245019971</v>
          </cell>
          <cell r="BL133" t="str">
            <v>-</v>
          </cell>
          <cell r="BM133">
            <v>132925</v>
          </cell>
          <cell r="BN133" t="str">
            <v>-</v>
          </cell>
          <cell r="BO133">
            <v>149942375</v>
          </cell>
          <cell r="BP133" t="str">
            <v>-</v>
          </cell>
          <cell r="BQ133">
            <v>132925</v>
          </cell>
          <cell r="BR133" t="str">
            <v>-</v>
          </cell>
          <cell r="BS133">
            <v>488</v>
          </cell>
          <cell r="BT133" t="str">
            <v>-</v>
          </cell>
          <cell r="BU133">
            <v>149809450</v>
          </cell>
          <cell r="BV133" t="str">
            <v>-</v>
          </cell>
          <cell r="BW133">
            <v>483</v>
          </cell>
          <cell r="BX133" t="str">
            <v>-</v>
          </cell>
          <cell r="BY133">
            <v>764</v>
          </cell>
          <cell r="BZ133" t="str">
            <v>-</v>
          </cell>
          <cell r="CA133">
            <v>87742550</v>
          </cell>
          <cell r="CB133" t="str">
            <v>-</v>
          </cell>
          <cell r="CC133">
            <v>664</v>
          </cell>
          <cell r="CD133" t="str">
            <v>-</v>
          </cell>
          <cell r="CE133">
            <v>511</v>
          </cell>
          <cell r="CF133" t="str">
            <v>-</v>
          </cell>
          <cell r="CG133">
            <v>0</v>
          </cell>
          <cell r="CH133" t="str">
            <v>-</v>
          </cell>
          <cell r="CI133">
            <v>103</v>
          </cell>
          <cell r="CJ133" t="str">
            <v>-</v>
          </cell>
          <cell r="CK133">
            <v>8</v>
          </cell>
          <cell r="CL133" t="str">
            <v>-</v>
          </cell>
          <cell r="CM133">
            <v>7467971</v>
          </cell>
          <cell r="CN133" t="str">
            <v>-</v>
          </cell>
          <cell r="CO133">
            <v>95210521</v>
          </cell>
          <cell r="CP133" t="str">
            <v>-</v>
          </cell>
          <cell r="CQ133">
            <v>0</v>
          </cell>
          <cell r="CR133" t="str">
            <v>-</v>
          </cell>
          <cell r="CS133">
            <v>-53</v>
          </cell>
          <cell r="CT133" t="str">
            <v>-</v>
          </cell>
          <cell r="CU133">
            <v>568</v>
          </cell>
          <cell r="CV133">
            <v>300</v>
          </cell>
          <cell r="CW133">
            <v>339</v>
          </cell>
          <cell r="CX133">
            <v>265</v>
          </cell>
          <cell r="CY133">
            <v>228</v>
          </cell>
          <cell r="CZ133">
            <v>174</v>
          </cell>
          <cell r="DA133">
            <v>131</v>
          </cell>
          <cell r="DB133">
            <v>104</v>
          </cell>
          <cell r="DC133">
            <v>79</v>
          </cell>
          <cell r="DD133">
            <v>72</v>
          </cell>
          <cell r="DE133">
            <v>104</v>
          </cell>
          <cell r="DF133">
            <v>97</v>
          </cell>
          <cell r="DG133">
            <v>314</v>
          </cell>
          <cell r="DH133">
            <v>273</v>
          </cell>
          <cell r="DI133">
            <v>45</v>
          </cell>
          <cell r="DJ133" t="str">
            <v>-</v>
          </cell>
          <cell r="DK133">
            <v>571</v>
          </cell>
          <cell r="DL133" t="str">
            <v>-</v>
          </cell>
          <cell r="DM133">
            <v>574</v>
          </cell>
          <cell r="DN133" t="str">
            <v>-</v>
          </cell>
          <cell r="DO133">
            <v>483</v>
          </cell>
          <cell r="DP133" t="str">
            <v>-</v>
          </cell>
          <cell r="DQ133">
            <v>0</v>
          </cell>
          <cell r="DR133" t="str">
            <v>-</v>
          </cell>
          <cell r="DS133">
            <v>101</v>
          </cell>
          <cell r="DT133" t="str">
            <v>-</v>
          </cell>
          <cell r="DU133">
            <v>7</v>
          </cell>
          <cell r="DV133" t="str">
            <v>-</v>
          </cell>
          <cell r="DW133">
            <v>0</v>
          </cell>
          <cell r="DX133" t="str">
            <v>-</v>
          </cell>
          <cell r="DY133">
            <v>55</v>
          </cell>
          <cell r="DZ133">
            <v>86</v>
          </cell>
          <cell r="EA133">
            <v>36</v>
          </cell>
          <cell r="EB133" t="str">
            <v>-</v>
          </cell>
          <cell r="EC133">
            <v>35.294117647058826</v>
          </cell>
          <cell r="ED133" t="str">
            <v>-</v>
          </cell>
          <cell r="EE133">
            <v>10</v>
          </cell>
          <cell r="EF133" t="str">
            <v>-</v>
          </cell>
          <cell r="EG133">
            <v>30</v>
          </cell>
        </row>
        <row r="134">
          <cell r="C134">
            <v>700000413</v>
          </cell>
          <cell r="D134" t="str">
            <v>SECTOR MAPALE SHARON</v>
          </cell>
          <cell r="E134">
            <v>2026</v>
          </cell>
          <cell r="F134">
            <v>202601</v>
          </cell>
          <cell r="G134">
            <v>1852</v>
          </cell>
          <cell r="H134">
            <v>1928</v>
          </cell>
          <cell r="I134">
            <v>678</v>
          </cell>
          <cell r="J134" t="str">
            <v>-</v>
          </cell>
          <cell r="K134">
            <v>-93</v>
          </cell>
          <cell r="L134">
            <v>0</v>
          </cell>
          <cell r="M134">
            <v>626</v>
          </cell>
          <cell r="N134">
            <v>1166</v>
          </cell>
          <cell r="O134">
            <v>0</v>
          </cell>
          <cell r="P134" t="str">
            <v>-</v>
          </cell>
          <cell r="Q134">
            <v>0</v>
          </cell>
          <cell r="R134" t="str">
            <v>-</v>
          </cell>
          <cell r="S134">
            <v>3</v>
          </cell>
          <cell r="T134" t="str">
            <v>-</v>
          </cell>
          <cell r="U134">
            <v>625</v>
          </cell>
          <cell r="V134" t="str">
            <v>-</v>
          </cell>
          <cell r="W134">
            <v>1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503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281</v>
          </cell>
          <cell r="AH134" t="str">
            <v>-</v>
          </cell>
          <cell r="AI134" t="str">
            <v>-</v>
          </cell>
          <cell r="AJ134" t="str">
            <v>-</v>
          </cell>
          <cell r="AK134">
            <v>123</v>
          </cell>
          <cell r="AL134" t="str">
            <v>-</v>
          </cell>
          <cell r="AM134">
            <v>33.801295896328291</v>
          </cell>
          <cell r="AN134">
            <v>59.8</v>
          </cell>
          <cell r="AO134">
            <v>158</v>
          </cell>
          <cell r="AP134" t="str">
            <v>-</v>
          </cell>
          <cell r="AQ134">
            <v>273</v>
          </cell>
          <cell r="AR134" t="str">
            <v>-</v>
          </cell>
          <cell r="AS134">
            <v>0</v>
          </cell>
          <cell r="AT134" t="str">
            <v>-</v>
          </cell>
          <cell r="AU134">
            <v>69</v>
          </cell>
          <cell r="AV134" t="str">
            <v>-</v>
          </cell>
          <cell r="AW134">
            <v>3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574</v>
          </cell>
          <cell r="BB134">
            <v>1025</v>
          </cell>
          <cell r="BC134">
            <v>30.99352051835853</v>
          </cell>
          <cell r="BD134">
            <v>52.6</v>
          </cell>
          <cell r="BE134" t="str">
            <v>-</v>
          </cell>
          <cell r="BF134" t="str">
            <v>-</v>
          </cell>
          <cell r="BG134">
            <v>412049.46</v>
          </cell>
          <cell r="BH134">
            <v>379484</v>
          </cell>
          <cell r="BI134">
            <v>257942964.84999999</v>
          </cell>
          <cell r="BJ134">
            <v>442478414</v>
          </cell>
          <cell r="BK134">
            <v>257650588</v>
          </cell>
          <cell r="BL134" t="str">
            <v>-</v>
          </cell>
          <cell r="BM134">
            <v>292376.84999999998</v>
          </cell>
          <cell r="BN134" t="str">
            <v>-</v>
          </cell>
          <cell r="BO134">
            <v>164566013.84999999</v>
          </cell>
          <cell r="BP134" t="str">
            <v>-</v>
          </cell>
          <cell r="BQ134">
            <v>292376.84999999998</v>
          </cell>
          <cell r="BR134" t="str">
            <v>-</v>
          </cell>
          <cell r="BS134">
            <v>536</v>
          </cell>
          <cell r="BT134" t="str">
            <v>-</v>
          </cell>
          <cell r="BU134">
            <v>164273637</v>
          </cell>
          <cell r="BV134" t="str">
            <v>-</v>
          </cell>
          <cell r="BW134">
            <v>491</v>
          </cell>
          <cell r="BX134" t="str">
            <v>-</v>
          </cell>
          <cell r="BY134">
            <v>652</v>
          </cell>
          <cell r="BZ134" t="str">
            <v>-</v>
          </cell>
          <cell r="CA134">
            <v>86698065</v>
          </cell>
          <cell r="CB134" t="str">
            <v>-</v>
          </cell>
          <cell r="CC134">
            <v>770</v>
          </cell>
          <cell r="CD134" t="str">
            <v>-</v>
          </cell>
          <cell r="CE134">
            <v>619</v>
          </cell>
          <cell r="CF134" t="str">
            <v>-</v>
          </cell>
          <cell r="CG134">
            <v>0</v>
          </cell>
          <cell r="CH134" t="str">
            <v>-</v>
          </cell>
          <cell r="CI134">
            <v>95</v>
          </cell>
          <cell r="CJ134" t="str">
            <v>-</v>
          </cell>
          <cell r="CK134">
            <v>3</v>
          </cell>
          <cell r="CL134" t="str">
            <v>-</v>
          </cell>
          <cell r="CM134">
            <v>5906485</v>
          </cell>
          <cell r="CN134" t="str">
            <v>-</v>
          </cell>
          <cell r="CO134">
            <v>92604550</v>
          </cell>
          <cell r="CP134" t="str">
            <v>-</v>
          </cell>
          <cell r="CQ134">
            <v>0</v>
          </cell>
          <cell r="CR134" t="str">
            <v>-</v>
          </cell>
          <cell r="CS134">
            <v>-54</v>
          </cell>
          <cell r="CT134" t="str">
            <v>-</v>
          </cell>
          <cell r="CU134">
            <v>643</v>
          </cell>
          <cell r="CV134">
            <v>332</v>
          </cell>
          <cell r="CW134">
            <v>360</v>
          </cell>
          <cell r="CX134">
            <v>282</v>
          </cell>
          <cell r="CY134">
            <v>223</v>
          </cell>
          <cell r="CZ134">
            <v>166</v>
          </cell>
          <cell r="DA134">
            <v>130</v>
          </cell>
          <cell r="DB134">
            <v>105</v>
          </cell>
          <cell r="DC134">
            <v>77</v>
          </cell>
          <cell r="DD134">
            <v>66</v>
          </cell>
          <cell r="DE134">
            <v>80</v>
          </cell>
          <cell r="DF134">
            <v>74</v>
          </cell>
          <cell r="DG134">
            <v>287</v>
          </cell>
          <cell r="DH134">
            <v>245</v>
          </cell>
          <cell r="DI134">
            <v>24</v>
          </cell>
          <cell r="DJ134" t="str">
            <v>-</v>
          </cell>
          <cell r="DK134">
            <v>498</v>
          </cell>
          <cell r="DL134" t="str">
            <v>-</v>
          </cell>
          <cell r="DM134">
            <v>676</v>
          </cell>
          <cell r="DN134" t="str">
            <v>-</v>
          </cell>
          <cell r="DO134">
            <v>581</v>
          </cell>
          <cell r="DP134" t="str">
            <v>-</v>
          </cell>
          <cell r="DQ134">
            <v>0</v>
          </cell>
          <cell r="DR134" t="str">
            <v>-</v>
          </cell>
          <cell r="DS134">
            <v>94</v>
          </cell>
          <cell r="DT134" t="str">
            <v>-</v>
          </cell>
          <cell r="DU134">
            <v>3</v>
          </cell>
          <cell r="DV134" t="str">
            <v>-</v>
          </cell>
          <cell r="DW134">
            <v>0</v>
          </cell>
          <cell r="DX134" t="str">
            <v>-</v>
          </cell>
          <cell r="DY134">
            <v>31</v>
          </cell>
          <cell r="DZ134">
            <v>77</v>
          </cell>
          <cell r="EA134">
            <v>31</v>
          </cell>
          <cell r="EB134" t="str">
            <v>-</v>
          </cell>
          <cell r="EC134">
            <v>40.259740259740262</v>
          </cell>
          <cell r="ED134" t="str">
            <v>-</v>
          </cell>
          <cell r="EE134">
            <v>7</v>
          </cell>
          <cell r="EF134" t="str">
            <v>-</v>
          </cell>
          <cell r="EG134">
            <v>21</v>
          </cell>
        </row>
        <row r="135">
          <cell r="C135">
            <v>700000414</v>
          </cell>
          <cell r="D135" t="str">
            <v>SECTOR ACORDEON ANGÉLA</v>
          </cell>
          <cell r="E135">
            <v>2026</v>
          </cell>
          <cell r="F135">
            <v>202601</v>
          </cell>
          <cell r="G135">
            <v>0</v>
          </cell>
          <cell r="H135" t="str">
            <v>-</v>
          </cell>
          <cell r="I135">
            <v>0</v>
          </cell>
          <cell r="J135" t="str">
            <v>-</v>
          </cell>
          <cell r="K135">
            <v>0</v>
          </cell>
          <cell r="L135" t="str">
            <v>-</v>
          </cell>
          <cell r="M135">
            <v>0</v>
          </cell>
          <cell r="N135" t="str">
            <v>-</v>
          </cell>
          <cell r="O135">
            <v>0</v>
          </cell>
          <cell r="P135" t="str">
            <v>-</v>
          </cell>
          <cell r="Q135">
            <v>0</v>
          </cell>
          <cell r="R135" t="str">
            <v>-</v>
          </cell>
          <cell r="S135">
            <v>0</v>
          </cell>
          <cell r="T135" t="str">
            <v>-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 t="str">
            <v>-</v>
          </cell>
          <cell r="Z135" t="str">
            <v>-</v>
          </cell>
          <cell r="AA135">
            <v>0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>
            <v>0</v>
          </cell>
          <cell r="AH135" t="str">
            <v>-</v>
          </cell>
          <cell r="AI135" t="str">
            <v>-</v>
          </cell>
          <cell r="AJ135" t="str">
            <v>-</v>
          </cell>
          <cell r="AK135">
            <v>0</v>
          </cell>
          <cell r="AL135" t="str">
            <v>-</v>
          </cell>
          <cell r="AM135">
            <v>0</v>
          </cell>
          <cell r="AN135" t="str">
            <v>-</v>
          </cell>
          <cell r="AO135">
            <v>0</v>
          </cell>
          <cell r="AP135" t="str">
            <v>-</v>
          </cell>
          <cell r="AQ135">
            <v>0</v>
          </cell>
          <cell r="AR135" t="str">
            <v>-</v>
          </cell>
          <cell r="AS135">
            <v>0</v>
          </cell>
          <cell r="AT135" t="str">
            <v>-</v>
          </cell>
          <cell r="AU135">
            <v>0</v>
          </cell>
          <cell r="AV135" t="str">
            <v>-</v>
          </cell>
          <cell r="AW135">
            <v>0</v>
          </cell>
          <cell r="AX135" t="str">
            <v>-</v>
          </cell>
          <cell r="AY135" t="str">
            <v>-</v>
          </cell>
          <cell r="AZ135" t="str">
            <v>-</v>
          </cell>
          <cell r="BA135">
            <v>0</v>
          </cell>
          <cell r="BB135" t="str">
            <v>-</v>
          </cell>
          <cell r="BC135">
            <v>0</v>
          </cell>
          <cell r="BD135" t="str">
            <v>-</v>
          </cell>
          <cell r="BE135" t="str">
            <v>-</v>
          </cell>
          <cell r="BF135" t="str">
            <v>-</v>
          </cell>
          <cell r="BG135">
            <v>0</v>
          </cell>
          <cell r="BH135" t="str">
            <v>-</v>
          </cell>
          <cell r="BI135">
            <v>0</v>
          </cell>
          <cell r="BJ135" t="str">
            <v>-</v>
          </cell>
          <cell r="BK135">
            <v>0</v>
          </cell>
          <cell r="BL135" t="str">
            <v>-</v>
          </cell>
          <cell r="BM135">
            <v>0</v>
          </cell>
          <cell r="BN135" t="str">
            <v>-</v>
          </cell>
          <cell r="BO135">
            <v>0</v>
          </cell>
          <cell r="BP135" t="str">
            <v>-</v>
          </cell>
          <cell r="BQ135">
            <v>0</v>
          </cell>
          <cell r="BR135" t="str">
            <v>-</v>
          </cell>
          <cell r="BS135">
            <v>0</v>
          </cell>
          <cell r="BT135" t="str">
            <v>-</v>
          </cell>
          <cell r="BU135">
            <v>0</v>
          </cell>
          <cell r="BV135" t="str">
            <v>-</v>
          </cell>
          <cell r="BW135">
            <v>0</v>
          </cell>
          <cell r="BX135" t="str">
            <v>-</v>
          </cell>
          <cell r="BY135">
            <v>0</v>
          </cell>
          <cell r="BZ135" t="str">
            <v>-</v>
          </cell>
          <cell r="CA135">
            <v>0</v>
          </cell>
          <cell r="CB135" t="str">
            <v>-</v>
          </cell>
          <cell r="CC135">
            <v>0</v>
          </cell>
          <cell r="CD135" t="str">
            <v>-</v>
          </cell>
          <cell r="CE135">
            <v>0</v>
          </cell>
          <cell r="CF135" t="str">
            <v>-</v>
          </cell>
          <cell r="CG135">
            <v>0</v>
          </cell>
          <cell r="CH135" t="str">
            <v>-</v>
          </cell>
          <cell r="CI135">
            <v>0</v>
          </cell>
          <cell r="CJ135" t="str">
            <v>-</v>
          </cell>
          <cell r="CK135">
            <v>0</v>
          </cell>
          <cell r="CL135" t="str">
            <v>-</v>
          </cell>
          <cell r="CM135">
            <v>0</v>
          </cell>
          <cell r="CN135" t="str">
            <v>-</v>
          </cell>
          <cell r="CO135">
            <v>0</v>
          </cell>
          <cell r="CP135" t="str">
            <v>-</v>
          </cell>
          <cell r="CQ135">
            <v>0</v>
          </cell>
          <cell r="CR135" t="str">
            <v>-</v>
          </cell>
          <cell r="CS135">
            <v>0</v>
          </cell>
          <cell r="CT135" t="str">
            <v>-</v>
          </cell>
          <cell r="CU135">
            <v>0</v>
          </cell>
          <cell r="CV135" t="str">
            <v>-</v>
          </cell>
          <cell r="CW135">
            <v>0</v>
          </cell>
          <cell r="CX135" t="str">
            <v>-</v>
          </cell>
          <cell r="CY135">
            <v>0</v>
          </cell>
          <cell r="CZ135" t="str">
            <v>-</v>
          </cell>
          <cell r="DA135">
            <v>0</v>
          </cell>
          <cell r="DB135" t="str">
            <v>-</v>
          </cell>
          <cell r="DC135">
            <v>0</v>
          </cell>
          <cell r="DD135" t="str">
            <v>-</v>
          </cell>
          <cell r="DE135">
            <v>0</v>
          </cell>
          <cell r="DF135" t="str">
            <v>-</v>
          </cell>
          <cell r="DG135">
            <v>0</v>
          </cell>
          <cell r="DH135" t="str">
            <v>-</v>
          </cell>
          <cell r="DI135">
            <v>0</v>
          </cell>
          <cell r="DJ135" t="str">
            <v>-</v>
          </cell>
          <cell r="DK135">
            <v>0</v>
          </cell>
          <cell r="DL135" t="str">
            <v>-</v>
          </cell>
          <cell r="DM135">
            <v>0</v>
          </cell>
          <cell r="DN135" t="str">
            <v>-</v>
          </cell>
          <cell r="DO135">
            <v>0</v>
          </cell>
          <cell r="DP135" t="str">
            <v>-</v>
          </cell>
          <cell r="DQ135">
            <v>0</v>
          </cell>
          <cell r="DR135" t="str">
            <v>-</v>
          </cell>
          <cell r="DS135">
            <v>0</v>
          </cell>
          <cell r="DT135" t="str">
            <v>-</v>
          </cell>
          <cell r="DU135">
            <v>0</v>
          </cell>
          <cell r="DV135" t="str">
            <v>-</v>
          </cell>
          <cell r="DW135">
            <v>0</v>
          </cell>
          <cell r="DX135" t="str">
            <v>-</v>
          </cell>
          <cell r="DY135">
            <v>0</v>
          </cell>
          <cell r="DZ135" t="str">
            <v>-</v>
          </cell>
          <cell r="EA135">
            <v>0</v>
          </cell>
          <cell r="EB135" t="str">
            <v>-</v>
          </cell>
          <cell r="EC135">
            <v>0</v>
          </cell>
          <cell r="ED135" t="str">
            <v>-</v>
          </cell>
          <cell r="EE135">
            <v>0</v>
          </cell>
          <cell r="EF135" t="str">
            <v>-</v>
          </cell>
          <cell r="EG135">
            <v>0</v>
          </cell>
        </row>
        <row r="136">
          <cell r="C136">
            <v>700000416</v>
          </cell>
          <cell r="D136" t="str">
            <v xml:space="preserve">SECTOR TIMBALES MARÍA </v>
          </cell>
          <cell r="E136">
            <v>2026</v>
          </cell>
          <cell r="F136">
            <v>202601</v>
          </cell>
          <cell r="G136">
            <v>1481</v>
          </cell>
          <cell r="H136">
            <v>1545</v>
          </cell>
          <cell r="I136">
            <v>527</v>
          </cell>
          <cell r="J136" t="str">
            <v>-</v>
          </cell>
          <cell r="K136">
            <v>-112</v>
          </cell>
          <cell r="L136">
            <v>0</v>
          </cell>
          <cell r="M136">
            <v>534</v>
          </cell>
          <cell r="N136">
            <v>941</v>
          </cell>
          <cell r="O136">
            <v>0</v>
          </cell>
          <cell r="P136" t="str">
            <v>-</v>
          </cell>
          <cell r="Q136">
            <v>3</v>
          </cell>
          <cell r="R136" t="str">
            <v>-</v>
          </cell>
          <cell r="S136">
            <v>5</v>
          </cell>
          <cell r="T136" t="str">
            <v>-</v>
          </cell>
          <cell r="U136">
            <v>531</v>
          </cell>
          <cell r="V136" t="str">
            <v>-</v>
          </cell>
          <cell r="W136">
            <v>0</v>
          </cell>
          <cell r="X136" t="str">
            <v>-</v>
          </cell>
          <cell r="Y136" t="str">
            <v>-</v>
          </cell>
          <cell r="Z136" t="str">
            <v>-</v>
          </cell>
          <cell r="AA136">
            <v>437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>
            <v>257</v>
          </cell>
          <cell r="AH136" t="str">
            <v>-</v>
          </cell>
          <cell r="AI136" t="str">
            <v>-</v>
          </cell>
          <cell r="AJ136" t="str">
            <v>-</v>
          </cell>
          <cell r="AK136">
            <v>95</v>
          </cell>
          <cell r="AL136" t="str">
            <v>-</v>
          </cell>
          <cell r="AM136">
            <v>36.056718433490886</v>
          </cell>
          <cell r="AN136">
            <v>59.1</v>
          </cell>
          <cell r="AO136">
            <v>162</v>
          </cell>
          <cell r="AP136" t="str">
            <v>-</v>
          </cell>
          <cell r="AQ136">
            <v>195</v>
          </cell>
          <cell r="AR136" t="str">
            <v>-</v>
          </cell>
          <cell r="AS136">
            <v>0</v>
          </cell>
          <cell r="AT136" t="str">
            <v>-</v>
          </cell>
          <cell r="AU136">
            <v>68</v>
          </cell>
          <cell r="AV136" t="str">
            <v>-</v>
          </cell>
          <cell r="AW136">
            <v>12</v>
          </cell>
          <cell r="AX136" t="str">
            <v>-</v>
          </cell>
          <cell r="AY136" t="str">
            <v>-</v>
          </cell>
          <cell r="AZ136" t="str">
            <v>-</v>
          </cell>
          <cell r="BA136">
            <v>479</v>
          </cell>
          <cell r="BB136">
            <v>800</v>
          </cell>
          <cell r="BC136">
            <v>32.343011478730588</v>
          </cell>
          <cell r="BD136">
            <v>50.2</v>
          </cell>
          <cell r="BE136" t="str">
            <v>-</v>
          </cell>
          <cell r="BF136" t="str">
            <v>-</v>
          </cell>
          <cell r="BG136">
            <v>465409.5</v>
          </cell>
          <cell r="BH136">
            <v>414717</v>
          </cell>
          <cell r="BI136">
            <v>248528674.74000001</v>
          </cell>
          <cell r="BJ136">
            <v>390248593</v>
          </cell>
          <cell r="BK136">
            <v>247122167</v>
          </cell>
          <cell r="BL136" t="str">
            <v>-</v>
          </cell>
          <cell r="BM136">
            <v>1406507.74</v>
          </cell>
          <cell r="BN136" t="str">
            <v>-</v>
          </cell>
          <cell r="BO136">
            <v>188245028.74000001</v>
          </cell>
          <cell r="BP136" t="str">
            <v>-</v>
          </cell>
          <cell r="BQ136">
            <v>1406507.74</v>
          </cell>
          <cell r="BR136" t="str">
            <v>-</v>
          </cell>
          <cell r="BS136">
            <v>475</v>
          </cell>
          <cell r="BT136" t="str">
            <v>-</v>
          </cell>
          <cell r="BU136">
            <v>186838521</v>
          </cell>
          <cell r="BV136" t="str">
            <v>-</v>
          </cell>
          <cell r="BW136">
            <v>333</v>
          </cell>
          <cell r="BX136" t="str">
            <v>-</v>
          </cell>
          <cell r="BY136">
            <v>591</v>
          </cell>
          <cell r="BZ136" t="str">
            <v>-</v>
          </cell>
          <cell r="CA136">
            <v>56133131</v>
          </cell>
          <cell r="CB136" t="str">
            <v>-</v>
          </cell>
          <cell r="CC136">
            <v>630</v>
          </cell>
          <cell r="CD136" t="str">
            <v>-</v>
          </cell>
          <cell r="CE136">
            <v>443</v>
          </cell>
          <cell r="CF136" t="str">
            <v>-</v>
          </cell>
          <cell r="CG136">
            <v>0</v>
          </cell>
          <cell r="CH136" t="str">
            <v>-</v>
          </cell>
          <cell r="CI136">
            <v>122</v>
          </cell>
          <cell r="CJ136" t="str">
            <v>-</v>
          </cell>
          <cell r="CK136">
            <v>12</v>
          </cell>
          <cell r="CL136" t="str">
            <v>-</v>
          </cell>
          <cell r="CM136">
            <v>4150515</v>
          </cell>
          <cell r="CN136" t="str">
            <v>-</v>
          </cell>
          <cell r="CO136">
            <v>60283646</v>
          </cell>
          <cell r="CP136" t="str">
            <v>-</v>
          </cell>
          <cell r="CQ136">
            <v>0</v>
          </cell>
          <cell r="CR136" t="str">
            <v>-</v>
          </cell>
          <cell r="CS136">
            <v>-60</v>
          </cell>
          <cell r="CT136" t="str">
            <v>-</v>
          </cell>
          <cell r="CU136">
            <v>494</v>
          </cell>
          <cell r="CV136">
            <v>294</v>
          </cell>
          <cell r="CW136">
            <v>284</v>
          </cell>
          <cell r="CX136">
            <v>209</v>
          </cell>
          <cell r="CY136">
            <v>169</v>
          </cell>
          <cell r="CZ136">
            <v>123</v>
          </cell>
          <cell r="DA136">
            <v>146</v>
          </cell>
          <cell r="DB136">
            <v>123</v>
          </cell>
          <cell r="DC136">
            <v>90</v>
          </cell>
          <cell r="DD136">
            <v>79</v>
          </cell>
          <cell r="DE136">
            <v>82</v>
          </cell>
          <cell r="DF136">
            <v>77</v>
          </cell>
          <cell r="DG136">
            <v>318</v>
          </cell>
          <cell r="DH136">
            <v>279</v>
          </cell>
          <cell r="DI136">
            <v>19</v>
          </cell>
          <cell r="DJ136" t="str">
            <v>-</v>
          </cell>
          <cell r="DK136">
            <v>404</v>
          </cell>
          <cell r="DL136" t="str">
            <v>-</v>
          </cell>
          <cell r="DM136">
            <v>548</v>
          </cell>
          <cell r="DN136" t="str">
            <v>-</v>
          </cell>
          <cell r="DO136">
            <v>399</v>
          </cell>
          <cell r="DP136" t="str">
            <v>-</v>
          </cell>
          <cell r="DQ136">
            <v>0</v>
          </cell>
          <cell r="DR136" t="str">
            <v>-</v>
          </cell>
          <cell r="DS136">
            <v>116</v>
          </cell>
          <cell r="DT136" t="str">
            <v>-</v>
          </cell>
          <cell r="DU136">
            <v>12</v>
          </cell>
          <cell r="DV136" t="str">
            <v>-</v>
          </cell>
          <cell r="DW136">
            <v>0</v>
          </cell>
          <cell r="DX136" t="str">
            <v>-</v>
          </cell>
          <cell r="DY136">
            <v>24</v>
          </cell>
          <cell r="DZ136">
            <v>71</v>
          </cell>
          <cell r="EA136">
            <v>18</v>
          </cell>
          <cell r="EB136" t="str">
            <v>-</v>
          </cell>
          <cell r="EC136">
            <v>27.692307692307693</v>
          </cell>
          <cell r="ED136" t="str">
            <v>-</v>
          </cell>
          <cell r="EE136">
            <v>5</v>
          </cell>
          <cell r="EF136" t="str">
            <v>-</v>
          </cell>
          <cell r="EG136">
            <v>31</v>
          </cell>
        </row>
        <row r="137">
          <cell r="C137">
            <v>700000418</v>
          </cell>
          <cell r="D137" t="str">
            <v>SECTOR ARMONIA LICETH</v>
          </cell>
          <cell r="E137">
            <v>2026</v>
          </cell>
          <cell r="F137">
            <v>202601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 t="str">
            <v>-</v>
          </cell>
          <cell r="BQ137" t="str">
            <v>-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 t="str">
            <v>-</v>
          </cell>
          <cell r="BY137" t="str">
            <v>-</v>
          </cell>
          <cell r="BZ137" t="str">
            <v>-</v>
          </cell>
          <cell r="CA137" t="str">
            <v>-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 t="str">
            <v>-</v>
          </cell>
          <cell r="CS137" t="str">
            <v>-</v>
          </cell>
          <cell r="CT137" t="str">
            <v>-</v>
          </cell>
          <cell r="CU137" t="str">
            <v>-</v>
          </cell>
          <cell r="CV137" t="str">
            <v>-</v>
          </cell>
          <cell r="CW137" t="str">
            <v>-</v>
          </cell>
          <cell r="CX137" t="str">
            <v>-</v>
          </cell>
          <cell r="CY137" t="str">
            <v>-</v>
          </cell>
          <cell r="CZ137" t="str">
            <v>-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  <cell r="DZ137" t="str">
            <v>-</v>
          </cell>
          <cell r="EA137" t="str">
            <v>-</v>
          </cell>
          <cell r="EB137" t="str">
            <v>-</v>
          </cell>
          <cell r="EC137" t="str">
            <v>-</v>
          </cell>
          <cell r="ED137" t="str">
            <v>-</v>
          </cell>
          <cell r="EE137" t="str">
            <v>-</v>
          </cell>
          <cell r="EF137" t="str">
            <v>-</v>
          </cell>
          <cell r="EG137" t="str">
            <v>-</v>
          </cell>
        </row>
        <row r="138">
          <cell r="C138">
            <v>700000420</v>
          </cell>
          <cell r="D138" t="str">
            <v>SECTOR CONGAS MARIA</v>
          </cell>
          <cell r="E138">
            <v>2026</v>
          </cell>
          <cell r="F138">
            <v>202601</v>
          </cell>
          <cell r="G138">
            <v>1539</v>
          </cell>
          <cell r="H138">
            <v>1805</v>
          </cell>
          <cell r="I138">
            <v>619</v>
          </cell>
          <cell r="J138" t="str">
            <v>-</v>
          </cell>
          <cell r="K138">
            <v>-86</v>
          </cell>
          <cell r="L138">
            <v>0</v>
          </cell>
          <cell r="M138">
            <v>549</v>
          </cell>
          <cell r="N138">
            <v>961</v>
          </cell>
          <cell r="O138">
            <v>0</v>
          </cell>
          <cell r="P138" t="str">
            <v>-</v>
          </cell>
          <cell r="Q138">
            <v>0</v>
          </cell>
          <cell r="R138" t="str">
            <v>-</v>
          </cell>
          <cell r="S138">
            <v>0</v>
          </cell>
          <cell r="T138" t="str">
            <v>-</v>
          </cell>
          <cell r="U138">
            <v>549</v>
          </cell>
          <cell r="V138" t="str">
            <v>-</v>
          </cell>
          <cell r="W138">
            <v>0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434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230</v>
          </cell>
          <cell r="AH138" t="str">
            <v>-</v>
          </cell>
          <cell r="AI138" t="str">
            <v>-</v>
          </cell>
          <cell r="AJ138" t="str">
            <v>-</v>
          </cell>
          <cell r="AK138">
            <v>115</v>
          </cell>
          <cell r="AL138" t="str">
            <v>-</v>
          </cell>
          <cell r="AM138">
            <v>35.672514619883039</v>
          </cell>
          <cell r="AN138">
            <v>59.1</v>
          </cell>
          <cell r="AO138">
            <v>115</v>
          </cell>
          <cell r="AP138" t="str">
            <v>-</v>
          </cell>
          <cell r="AQ138">
            <v>243</v>
          </cell>
          <cell r="AR138" t="str">
            <v>-</v>
          </cell>
          <cell r="AS138">
            <v>0</v>
          </cell>
          <cell r="AT138" t="str">
            <v>-</v>
          </cell>
          <cell r="AU138">
            <v>74</v>
          </cell>
          <cell r="AV138" t="str">
            <v>-</v>
          </cell>
          <cell r="AW138">
            <v>2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474</v>
          </cell>
          <cell r="BB138">
            <v>817</v>
          </cell>
          <cell r="BC138">
            <v>30.799220272904481</v>
          </cell>
          <cell r="BD138">
            <v>50.2</v>
          </cell>
          <cell r="BE138" t="str">
            <v>-</v>
          </cell>
          <cell r="BF138" t="str">
            <v>-</v>
          </cell>
          <cell r="BG138">
            <v>441100.89</v>
          </cell>
          <cell r="BH138">
            <v>389172</v>
          </cell>
          <cell r="BI138">
            <v>242164387</v>
          </cell>
          <cell r="BJ138">
            <v>373994588</v>
          </cell>
          <cell r="BK138">
            <v>242164387</v>
          </cell>
          <cell r="BL138" t="str">
            <v>-</v>
          </cell>
          <cell r="BM138">
            <v>0</v>
          </cell>
          <cell r="BN138" t="str">
            <v>-</v>
          </cell>
          <cell r="BO138">
            <v>148989511</v>
          </cell>
          <cell r="BP138" t="str">
            <v>-</v>
          </cell>
          <cell r="BQ138">
            <v>0</v>
          </cell>
          <cell r="BR138" t="str">
            <v>-</v>
          </cell>
          <cell r="BS138">
            <v>462</v>
          </cell>
          <cell r="BT138" t="str">
            <v>-</v>
          </cell>
          <cell r="BU138">
            <v>148989511</v>
          </cell>
          <cell r="BV138" t="str">
            <v>-</v>
          </cell>
          <cell r="BW138">
            <v>448</v>
          </cell>
          <cell r="BX138" t="str">
            <v>-</v>
          </cell>
          <cell r="BY138">
            <v>621</v>
          </cell>
          <cell r="BZ138" t="str">
            <v>-</v>
          </cell>
          <cell r="CA138">
            <v>87576221</v>
          </cell>
          <cell r="CB138" t="str">
            <v>-</v>
          </cell>
          <cell r="CC138">
            <v>580</v>
          </cell>
          <cell r="CD138" t="str">
            <v>-</v>
          </cell>
          <cell r="CE138">
            <v>555</v>
          </cell>
          <cell r="CF138" t="str">
            <v>-</v>
          </cell>
          <cell r="CG138">
            <v>0</v>
          </cell>
          <cell r="CH138" t="str">
            <v>-</v>
          </cell>
          <cell r="CI138">
            <v>99</v>
          </cell>
          <cell r="CJ138" t="str">
            <v>-</v>
          </cell>
          <cell r="CK138">
            <v>2</v>
          </cell>
          <cell r="CL138" t="str">
            <v>-</v>
          </cell>
          <cell r="CM138">
            <v>5598655</v>
          </cell>
          <cell r="CN138" t="str">
            <v>-</v>
          </cell>
          <cell r="CO138">
            <v>93174876</v>
          </cell>
          <cell r="CP138" t="str">
            <v>-</v>
          </cell>
          <cell r="CQ138">
            <v>0</v>
          </cell>
          <cell r="CR138" t="str">
            <v>-</v>
          </cell>
          <cell r="CS138">
            <v>-44</v>
          </cell>
          <cell r="CT138" t="str">
            <v>-</v>
          </cell>
          <cell r="CU138">
            <v>488</v>
          </cell>
          <cell r="CV138">
            <v>275</v>
          </cell>
          <cell r="CW138">
            <v>284</v>
          </cell>
          <cell r="CX138">
            <v>221</v>
          </cell>
          <cell r="CY138">
            <v>218</v>
          </cell>
          <cell r="CZ138">
            <v>153</v>
          </cell>
          <cell r="DA138">
            <v>141</v>
          </cell>
          <cell r="DB138">
            <v>116</v>
          </cell>
          <cell r="DC138">
            <v>87</v>
          </cell>
          <cell r="DD138">
            <v>74</v>
          </cell>
          <cell r="DE138">
            <v>91</v>
          </cell>
          <cell r="DF138">
            <v>85</v>
          </cell>
          <cell r="DG138">
            <v>319</v>
          </cell>
          <cell r="DH138">
            <v>275</v>
          </cell>
          <cell r="DI138">
            <v>43</v>
          </cell>
          <cell r="DJ138" t="str">
            <v>-</v>
          </cell>
          <cell r="DK138">
            <v>430</v>
          </cell>
          <cell r="DL138" t="str">
            <v>-</v>
          </cell>
          <cell r="DM138">
            <v>489</v>
          </cell>
          <cell r="DN138" t="str">
            <v>-</v>
          </cell>
          <cell r="DO138">
            <v>519</v>
          </cell>
          <cell r="DP138" t="str">
            <v>-</v>
          </cell>
          <cell r="DQ138">
            <v>0</v>
          </cell>
          <cell r="DR138" t="str">
            <v>-</v>
          </cell>
          <cell r="DS138">
            <v>98</v>
          </cell>
          <cell r="DT138" t="str">
            <v>-</v>
          </cell>
          <cell r="DU138">
            <v>2</v>
          </cell>
          <cell r="DV138" t="str">
            <v>-</v>
          </cell>
          <cell r="DW138">
            <v>0</v>
          </cell>
          <cell r="DX138" t="str">
            <v>-</v>
          </cell>
          <cell r="DY138">
            <v>47</v>
          </cell>
          <cell r="DZ138">
            <v>72</v>
          </cell>
          <cell r="EA138">
            <v>29</v>
          </cell>
          <cell r="EB138" t="str">
            <v>-</v>
          </cell>
          <cell r="EC138">
            <v>34.117647058823529</v>
          </cell>
          <cell r="ED138" t="str">
            <v>-</v>
          </cell>
          <cell r="EE138">
            <v>4</v>
          </cell>
          <cell r="EF138" t="str">
            <v>-</v>
          </cell>
          <cell r="EG138">
            <v>28</v>
          </cell>
        </row>
        <row r="139">
          <cell r="C139">
            <v>700000421</v>
          </cell>
          <cell r="D139" t="str">
            <v>SECTOR BANANO PATRICIA</v>
          </cell>
          <cell r="E139">
            <v>2026</v>
          </cell>
          <cell r="F139">
            <v>202601</v>
          </cell>
          <cell r="G139">
            <v>0</v>
          </cell>
          <cell r="H139" t="str">
            <v>-</v>
          </cell>
          <cell r="I139">
            <v>0</v>
          </cell>
          <cell r="J139" t="str">
            <v>-</v>
          </cell>
          <cell r="K139">
            <v>0</v>
          </cell>
          <cell r="L139" t="str">
            <v>-</v>
          </cell>
          <cell r="M139">
            <v>0</v>
          </cell>
          <cell r="N139" t="str">
            <v>-</v>
          </cell>
          <cell r="O139">
            <v>0</v>
          </cell>
          <cell r="P139" t="str">
            <v>-</v>
          </cell>
          <cell r="Q139">
            <v>0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0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0</v>
          </cell>
          <cell r="AH139" t="str">
            <v>-</v>
          </cell>
          <cell r="AI139" t="str">
            <v>-</v>
          </cell>
          <cell r="AJ139" t="str">
            <v>-</v>
          </cell>
          <cell r="AK139">
            <v>0</v>
          </cell>
          <cell r="AL139" t="str">
            <v>-</v>
          </cell>
          <cell r="AM139">
            <v>0</v>
          </cell>
          <cell r="AN139" t="str">
            <v>-</v>
          </cell>
          <cell r="AO139">
            <v>0</v>
          </cell>
          <cell r="AP139" t="str">
            <v>-</v>
          </cell>
          <cell r="AQ139">
            <v>0</v>
          </cell>
          <cell r="AR139" t="str">
            <v>-</v>
          </cell>
          <cell r="AS139">
            <v>0</v>
          </cell>
          <cell r="AT139" t="str">
            <v>-</v>
          </cell>
          <cell r="AU139">
            <v>0</v>
          </cell>
          <cell r="AV139" t="str">
            <v>-</v>
          </cell>
          <cell r="AW139">
            <v>0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0</v>
          </cell>
          <cell r="BB139" t="str">
            <v>-</v>
          </cell>
          <cell r="BC139">
            <v>0</v>
          </cell>
          <cell r="BD139" t="str">
            <v>-</v>
          </cell>
          <cell r="BE139" t="str">
            <v>-</v>
          </cell>
          <cell r="BF139" t="str">
            <v>-</v>
          </cell>
          <cell r="BG139">
            <v>0</v>
          </cell>
          <cell r="BH139" t="str">
            <v>-</v>
          </cell>
          <cell r="BI139">
            <v>0</v>
          </cell>
          <cell r="BJ139" t="str">
            <v>-</v>
          </cell>
          <cell r="BK139">
            <v>0</v>
          </cell>
          <cell r="BL139" t="str">
            <v>-</v>
          </cell>
          <cell r="BM139">
            <v>0</v>
          </cell>
          <cell r="BN139" t="str">
            <v>-</v>
          </cell>
          <cell r="BO139">
            <v>0</v>
          </cell>
          <cell r="BP139" t="str">
            <v>-</v>
          </cell>
          <cell r="BQ139">
            <v>0</v>
          </cell>
          <cell r="BR139" t="str">
            <v>-</v>
          </cell>
          <cell r="BS139">
            <v>0</v>
          </cell>
          <cell r="BT139" t="str">
            <v>-</v>
          </cell>
          <cell r="BU139">
            <v>0</v>
          </cell>
          <cell r="BV139" t="str">
            <v>-</v>
          </cell>
          <cell r="BW139">
            <v>0</v>
          </cell>
          <cell r="BX139" t="str">
            <v>-</v>
          </cell>
          <cell r="BY139">
            <v>0</v>
          </cell>
          <cell r="BZ139" t="str">
            <v>-</v>
          </cell>
          <cell r="CA139">
            <v>0</v>
          </cell>
          <cell r="CB139" t="str">
            <v>-</v>
          </cell>
          <cell r="CC139">
            <v>0</v>
          </cell>
          <cell r="CD139" t="str">
            <v>-</v>
          </cell>
          <cell r="CE139">
            <v>0</v>
          </cell>
          <cell r="CF139" t="str">
            <v>-</v>
          </cell>
          <cell r="CG139">
            <v>0</v>
          </cell>
          <cell r="CH139" t="str">
            <v>-</v>
          </cell>
          <cell r="CI139">
            <v>0</v>
          </cell>
          <cell r="CJ139" t="str">
            <v>-</v>
          </cell>
          <cell r="CK139">
            <v>0</v>
          </cell>
          <cell r="CL139" t="str">
            <v>-</v>
          </cell>
          <cell r="CM139">
            <v>0</v>
          </cell>
          <cell r="CN139" t="str">
            <v>-</v>
          </cell>
          <cell r="CO139">
            <v>0</v>
          </cell>
          <cell r="CP139" t="str">
            <v>-</v>
          </cell>
          <cell r="CQ139">
            <v>0</v>
          </cell>
          <cell r="CR139" t="str">
            <v>-</v>
          </cell>
          <cell r="CS139">
            <v>0</v>
          </cell>
          <cell r="CT139" t="str">
            <v>-</v>
          </cell>
          <cell r="CU139">
            <v>0</v>
          </cell>
          <cell r="CV139" t="str">
            <v>-</v>
          </cell>
          <cell r="CW139">
            <v>0</v>
          </cell>
          <cell r="CX139" t="str">
            <v>-</v>
          </cell>
          <cell r="CY139">
            <v>0</v>
          </cell>
          <cell r="CZ139" t="str">
            <v>-</v>
          </cell>
          <cell r="DA139">
            <v>0</v>
          </cell>
          <cell r="DB139" t="str">
            <v>-</v>
          </cell>
          <cell r="DC139">
            <v>0</v>
          </cell>
          <cell r="DD139" t="str">
            <v>-</v>
          </cell>
          <cell r="DE139">
            <v>0</v>
          </cell>
          <cell r="DF139" t="str">
            <v>-</v>
          </cell>
          <cell r="DG139">
            <v>0</v>
          </cell>
          <cell r="DH139" t="str">
            <v>-</v>
          </cell>
          <cell r="DI139">
            <v>0</v>
          </cell>
          <cell r="DJ139" t="str">
            <v>-</v>
          </cell>
          <cell r="DK139">
            <v>0</v>
          </cell>
          <cell r="DL139" t="str">
            <v>-</v>
          </cell>
          <cell r="DM139">
            <v>0</v>
          </cell>
          <cell r="DN139" t="str">
            <v>-</v>
          </cell>
          <cell r="DO139">
            <v>0</v>
          </cell>
          <cell r="DP139" t="str">
            <v>-</v>
          </cell>
          <cell r="DQ139">
            <v>0</v>
          </cell>
          <cell r="DR139" t="str">
            <v>-</v>
          </cell>
          <cell r="DS139">
            <v>0</v>
          </cell>
          <cell r="DT139" t="str">
            <v>-</v>
          </cell>
          <cell r="DU139">
            <v>0</v>
          </cell>
          <cell r="DV139" t="str">
            <v>-</v>
          </cell>
          <cell r="DW139">
            <v>0</v>
          </cell>
          <cell r="DX139" t="str">
            <v>-</v>
          </cell>
          <cell r="DY139">
            <v>0</v>
          </cell>
          <cell r="DZ139" t="str">
            <v>-</v>
          </cell>
          <cell r="EA139">
            <v>0</v>
          </cell>
          <cell r="EB139" t="str">
            <v>-</v>
          </cell>
          <cell r="EC139">
            <v>0</v>
          </cell>
          <cell r="ED139" t="str">
            <v>-</v>
          </cell>
          <cell r="EE139">
            <v>0</v>
          </cell>
          <cell r="EF139" t="str">
            <v>-</v>
          </cell>
          <cell r="EG139">
            <v>0</v>
          </cell>
        </row>
        <row r="140">
          <cell r="C140">
            <v>700000422</v>
          </cell>
          <cell r="D140" t="str">
            <v>SECTOR SINTONÍA YULIETH</v>
          </cell>
          <cell r="E140">
            <v>2026</v>
          </cell>
          <cell r="F140">
            <v>202601</v>
          </cell>
          <cell r="G140">
            <v>1376</v>
          </cell>
          <cell r="H140">
            <v>1582</v>
          </cell>
          <cell r="I140">
            <v>521</v>
          </cell>
          <cell r="J140" t="str">
            <v>-</v>
          </cell>
          <cell r="K140">
            <v>-115</v>
          </cell>
          <cell r="L140">
            <v>0</v>
          </cell>
          <cell r="M140">
            <v>502</v>
          </cell>
          <cell r="N140">
            <v>872</v>
          </cell>
          <cell r="O140">
            <v>0</v>
          </cell>
          <cell r="P140" t="str">
            <v>-</v>
          </cell>
          <cell r="Q140">
            <v>0</v>
          </cell>
          <cell r="R140" t="str">
            <v>-</v>
          </cell>
          <cell r="S140">
            <v>0</v>
          </cell>
          <cell r="T140" t="str">
            <v>-</v>
          </cell>
          <cell r="U140">
            <v>503</v>
          </cell>
          <cell r="V140" t="str">
            <v>-</v>
          </cell>
          <cell r="W140">
            <v>0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408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220</v>
          </cell>
          <cell r="AH140" t="str">
            <v>-</v>
          </cell>
          <cell r="AI140" t="str">
            <v>-</v>
          </cell>
          <cell r="AJ140" t="str">
            <v>-</v>
          </cell>
          <cell r="AK140">
            <v>92</v>
          </cell>
          <cell r="AL140" t="str">
            <v>-</v>
          </cell>
          <cell r="AM140">
            <v>36.509090909090908</v>
          </cell>
          <cell r="AN140">
            <v>58.5</v>
          </cell>
          <cell r="AO140">
            <v>128</v>
          </cell>
          <cell r="AP140" t="str">
            <v>-</v>
          </cell>
          <cell r="AQ140">
            <v>196</v>
          </cell>
          <cell r="AR140" t="str">
            <v>-</v>
          </cell>
          <cell r="AS140">
            <v>0</v>
          </cell>
          <cell r="AT140" t="str">
            <v>-</v>
          </cell>
          <cell r="AU140">
            <v>74</v>
          </cell>
          <cell r="AV140" t="str">
            <v>-</v>
          </cell>
          <cell r="AW140">
            <v>10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433</v>
          </cell>
          <cell r="BB140">
            <v>729</v>
          </cell>
          <cell r="BC140">
            <v>31.490909090909092</v>
          </cell>
          <cell r="BD140">
            <v>48.9</v>
          </cell>
          <cell r="BE140" t="str">
            <v>-</v>
          </cell>
          <cell r="BF140" t="str">
            <v>-</v>
          </cell>
          <cell r="BG140">
            <v>493841.36</v>
          </cell>
          <cell r="BH140">
            <v>422118</v>
          </cell>
          <cell r="BI140">
            <v>247908364</v>
          </cell>
          <cell r="BJ140">
            <v>368086622</v>
          </cell>
          <cell r="BK140">
            <v>248231542</v>
          </cell>
          <cell r="BL140" t="str">
            <v>-</v>
          </cell>
          <cell r="BM140">
            <v>0</v>
          </cell>
          <cell r="BN140" t="str">
            <v>-</v>
          </cell>
          <cell r="BO140">
            <v>193038013</v>
          </cell>
          <cell r="BP140" t="str">
            <v>-</v>
          </cell>
          <cell r="BQ140">
            <v>0</v>
          </cell>
          <cell r="BR140" t="str">
            <v>-</v>
          </cell>
          <cell r="BS140">
            <v>467</v>
          </cell>
          <cell r="BT140" t="str">
            <v>-</v>
          </cell>
          <cell r="BU140">
            <v>193038013</v>
          </cell>
          <cell r="BV140" t="str">
            <v>-</v>
          </cell>
          <cell r="BW140">
            <v>312</v>
          </cell>
          <cell r="BX140" t="str">
            <v>-</v>
          </cell>
          <cell r="BY140">
            <v>540</v>
          </cell>
          <cell r="BZ140" t="str">
            <v>-</v>
          </cell>
          <cell r="CA140">
            <v>51177289</v>
          </cell>
          <cell r="CB140" t="str">
            <v>-</v>
          </cell>
          <cell r="CC140">
            <v>604</v>
          </cell>
          <cell r="CD140" t="str">
            <v>-</v>
          </cell>
          <cell r="CE140">
            <v>450</v>
          </cell>
          <cell r="CF140" t="str">
            <v>-</v>
          </cell>
          <cell r="CG140">
            <v>0</v>
          </cell>
          <cell r="CH140" t="str">
            <v>-</v>
          </cell>
          <cell r="CI140">
            <v>106</v>
          </cell>
          <cell r="CJ140" t="str">
            <v>-</v>
          </cell>
          <cell r="CK140">
            <v>12</v>
          </cell>
          <cell r="CL140" t="str">
            <v>-</v>
          </cell>
          <cell r="CM140">
            <v>4016240</v>
          </cell>
          <cell r="CN140" t="str">
            <v>-</v>
          </cell>
          <cell r="CO140">
            <v>55193529</v>
          </cell>
          <cell r="CP140" t="str">
            <v>-</v>
          </cell>
          <cell r="CQ140">
            <v>0</v>
          </cell>
          <cell r="CR140" t="str">
            <v>-</v>
          </cell>
          <cell r="CS140">
            <v>-46</v>
          </cell>
          <cell r="CT140" t="str">
            <v>-</v>
          </cell>
          <cell r="CU140">
            <v>388</v>
          </cell>
          <cell r="CV140">
            <v>230</v>
          </cell>
          <cell r="CW140">
            <v>307</v>
          </cell>
          <cell r="CX140">
            <v>222</v>
          </cell>
          <cell r="CY140">
            <v>178</v>
          </cell>
          <cell r="CZ140">
            <v>126</v>
          </cell>
          <cell r="DA140">
            <v>167</v>
          </cell>
          <cell r="DB140">
            <v>135</v>
          </cell>
          <cell r="DC140">
            <v>91</v>
          </cell>
          <cell r="DD140">
            <v>82</v>
          </cell>
          <cell r="DE140">
            <v>81</v>
          </cell>
          <cell r="DF140">
            <v>78</v>
          </cell>
          <cell r="DG140">
            <v>339</v>
          </cell>
          <cell r="DH140">
            <v>295</v>
          </cell>
          <cell r="DI140">
            <v>31</v>
          </cell>
          <cell r="DJ140" t="str">
            <v>-</v>
          </cell>
          <cell r="DK140">
            <v>373</v>
          </cell>
          <cell r="DL140" t="str">
            <v>-</v>
          </cell>
          <cell r="DM140">
            <v>479</v>
          </cell>
          <cell r="DN140" t="str">
            <v>-</v>
          </cell>
          <cell r="DO140">
            <v>408</v>
          </cell>
          <cell r="DP140" t="str">
            <v>-</v>
          </cell>
          <cell r="DQ140">
            <v>0</v>
          </cell>
          <cell r="DR140" t="str">
            <v>-</v>
          </cell>
          <cell r="DS140">
            <v>101</v>
          </cell>
          <cell r="DT140" t="str">
            <v>-</v>
          </cell>
          <cell r="DU140">
            <v>12</v>
          </cell>
          <cell r="DV140" t="str">
            <v>-</v>
          </cell>
          <cell r="DW140">
            <v>0</v>
          </cell>
          <cell r="DX140" t="str">
            <v>-</v>
          </cell>
          <cell r="DY140">
            <v>37</v>
          </cell>
          <cell r="DZ140">
            <v>66</v>
          </cell>
          <cell r="EA140">
            <v>31</v>
          </cell>
          <cell r="EB140" t="str">
            <v>-</v>
          </cell>
          <cell r="EC140">
            <v>44.927536231884055</v>
          </cell>
          <cell r="ED140" t="str">
            <v>-</v>
          </cell>
          <cell r="EE140">
            <v>6</v>
          </cell>
          <cell r="EF140" t="str">
            <v>-</v>
          </cell>
          <cell r="EG140">
            <v>33</v>
          </cell>
        </row>
        <row r="141">
          <cell r="C141">
            <v>700000423</v>
          </cell>
          <cell r="D141" t="str">
            <v>SECTOR ARMONÍA CLAUDIA</v>
          </cell>
          <cell r="E141">
            <v>2026</v>
          </cell>
          <cell r="F141">
            <v>202601</v>
          </cell>
          <cell r="G141">
            <v>1594</v>
          </cell>
          <cell r="H141">
            <v>1541</v>
          </cell>
          <cell r="I141">
            <v>572</v>
          </cell>
          <cell r="J141" t="str">
            <v>-</v>
          </cell>
          <cell r="K141">
            <v>0</v>
          </cell>
          <cell r="L141">
            <v>0</v>
          </cell>
          <cell r="M141">
            <v>919</v>
          </cell>
          <cell r="N141">
            <v>930</v>
          </cell>
          <cell r="O141">
            <v>0</v>
          </cell>
          <cell r="P141" t="str">
            <v>-</v>
          </cell>
          <cell r="Q141">
            <v>1</v>
          </cell>
          <cell r="R141" t="str">
            <v>-</v>
          </cell>
          <cell r="S141">
            <v>4</v>
          </cell>
          <cell r="T141" t="str">
            <v>-</v>
          </cell>
          <cell r="U141">
            <v>916</v>
          </cell>
          <cell r="V141" t="str">
            <v>-</v>
          </cell>
          <cell r="W141">
            <v>2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710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>
            <v>476</v>
          </cell>
          <cell r="AH141" t="str">
            <v>-</v>
          </cell>
          <cell r="AI141" t="str">
            <v>-</v>
          </cell>
          <cell r="AJ141" t="str">
            <v>-</v>
          </cell>
          <cell r="AK141">
            <v>209</v>
          </cell>
          <cell r="AL141" t="str">
            <v>-</v>
          </cell>
          <cell r="AM141">
            <v>57.653701380175661</v>
          </cell>
          <cell r="AN141">
            <v>58.2</v>
          </cell>
          <cell r="AO141">
            <v>267</v>
          </cell>
          <cell r="AP141" t="str">
            <v>-</v>
          </cell>
          <cell r="AQ141">
            <v>337</v>
          </cell>
          <cell r="AR141" t="str">
            <v>-</v>
          </cell>
          <cell r="AS141">
            <v>0</v>
          </cell>
          <cell r="AT141" t="str">
            <v>-</v>
          </cell>
          <cell r="AU141">
            <v>97</v>
          </cell>
          <cell r="AV141" t="str">
            <v>-</v>
          </cell>
          <cell r="AW141">
            <v>9</v>
          </cell>
          <cell r="AX141" t="str">
            <v>-</v>
          </cell>
          <cell r="AY141" t="str">
            <v>-</v>
          </cell>
          <cell r="AZ141" t="str">
            <v>-</v>
          </cell>
          <cell r="BA141">
            <v>782</v>
          </cell>
          <cell r="BB141">
            <v>782</v>
          </cell>
          <cell r="BC141">
            <v>49.058971141781683</v>
          </cell>
          <cell r="BD141">
            <v>48.9</v>
          </cell>
          <cell r="BE141" t="str">
            <v>-</v>
          </cell>
          <cell r="BF141" t="str">
            <v>-</v>
          </cell>
          <cell r="BG141">
            <v>472129.89</v>
          </cell>
          <cell r="BH141">
            <v>450122</v>
          </cell>
          <cell r="BI141">
            <v>433887366.99000001</v>
          </cell>
          <cell r="BJ141">
            <v>418613379</v>
          </cell>
          <cell r="BK141">
            <v>433355812</v>
          </cell>
          <cell r="BL141" t="str">
            <v>-</v>
          </cell>
          <cell r="BM141">
            <v>531554.99</v>
          </cell>
          <cell r="BN141" t="str">
            <v>-</v>
          </cell>
          <cell r="BO141">
            <v>316513773.99000001</v>
          </cell>
          <cell r="BP141" t="str">
            <v>-</v>
          </cell>
          <cell r="BQ141">
            <v>531554.99</v>
          </cell>
          <cell r="BR141" t="str">
            <v>-</v>
          </cell>
          <cell r="BS141">
            <v>822</v>
          </cell>
          <cell r="BT141" t="str">
            <v>-</v>
          </cell>
          <cell r="BU141">
            <v>315982219</v>
          </cell>
          <cell r="BV141" t="str">
            <v>-</v>
          </cell>
          <cell r="BW141">
            <v>576</v>
          </cell>
          <cell r="BX141" t="str">
            <v>-</v>
          </cell>
          <cell r="BY141">
            <v>675</v>
          </cell>
          <cell r="BZ141" t="str">
            <v>-</v>
          </cell>
          <cell r="CA141">
            <v>106628303</v>
          </cell>
          <cell r="CB141" t="str">
            <v>-</v>
          </cell>
          <cell r="CC141">
            <v>578</v>
          </cell>
          <cell r="CD141" t="str">
            <v>-</v>
          </cell>
          <cell r="CE141">
            <v>483</v>
          </cell>
          <cell r="CF141" t="str">
            <v>-</v>
          </cell>
          <cell r="CG141">
            <v>0</v>
          </cell>
          <cell r="CH141" t="str">
            <v>-</v>
          </cell>
          <cell r="CI141">
            <v>108</v>
          </cell>
          <cell r="CJ141" t="str">
            <v>-</v>
          </cell>
          <cell r="CK141">
            <v>10</v>
          </cell>
          <cell r="CL141" t="str">
            <v>-</v>
          </cell>
          <cell r="CM141">
            <v>10745290</v>
          </cell>
          <cell r="CN141" t="str">
            <v>-</v>
          </cell>
          <cell r="CO141">
            <v>117373593</v>
          </cell>
          <cell r="CP141" t="str">
            <v>-</v>
          </cell>
          <cell r="CQ141">
            <v>0</v>
          </cell>
          <cell r="CR141" t="str">
            <v>-</v>
          </cell>
          <cell r="CS141">
            <v>-29</v>
          </cell>
          <cell r="CT141" t="str">
            <v>-</v>
          </cell>
          <cell r="CU141">
            <v>318</v>
          </cell>
          <cell r="CV141">
            <v>304</v>
          </cell>
          <cell r="CW141">
            <v>208</v>
          </cell>
          <cell r="CX141">
            <v>214</v>
          </cell>
          <cell r="CY141">
            <v>149</v>
          </cell>
          <cell r="CZ141">
            <v>162</v>
          </cell>
          <cell r="DA141">
            <v>95</v>
          </cell>
          <cell r="DB141">
            <v>101</v>
          </cell>
          <cell r="DC141">
            <v>72</v>
          </cell>
          <cell r="DD141">
            <v>74</v>
          </cell>
          <cell r="DE141">
            <v>93</v>
          </cell>
          <cell r="DF141">
            <v>90</v>
          </cell>
          <cell r="DG141">
            <v>260</v>
          </cell>
          <cell r="DH141">
            <v>265</v>
          </cell>
          <cell r="DI141">
            <v>56</v>
          </cell>
          <cell r="DJ141" t="str">
            <v>-</v>
          </cell>
          <cell r="DK141">
            <v>515</v>
          </cell>
          <cell r="DL141" t="str">
            <v>-</v>
          </cell>
          <cell r="DM141">
            <v>507</v>
          </cell>
          <cell r="DN141" t="str">
            <v>-</v>
          </cell>
          <cell r="DO141">
            <v>455</v>
          </cell>
          <cell r="DP141" t="str">
            <v>-</v>
          </cell>
          <cell r="DQ141">
            <v>0</v>
          </cell>
          <cell r="DR141" t="str">
            <v>-</v>
          </cell>
          <cell r="DS141">
            <v>107</v>
          </cell>
          <cell r="DT141" t="str">
            <v>-</v>
          </cell>
          <cell r="DU141">
            <v>10</v>
          </cell>
          <cell r="DV141" t="str">
            <v>-</v>
          </cell>
          <cell r="DW141">
            <v>0</v>
          </cell>
          <cell r="DX141" t="str">
            <v>-</v>
          </cell>
          <cell r="DY141">
            <v>67</v>
          </cell>
          <cell r="DZ141">
            <v>81</v>
          </cell>
          <cell r="EA141">
            <v>23</v>
          </cell>
          <cell r="EB141" t="str">
            <v>-</v>
          </cell>
          <cell r="EC141">
            <v>25.555555555555554</v>
          </cell>
          <cell r="ED141" t="str">
            <v>-</v>
          </cell>
          <cell r="EE141">
            <v>11</v>
          </cell>
          <cell r="EF141" t="str">
            <v>-</v>
          </cell>
          <cell r="EG141">
            <v>70</v>
          </cell>
        </row>
        <row r="142">
          <cell r="C142">
            <v>700000425</v>
          </cell>
          <cell r="D142" t="str">
            <v>SECTOR CURUBA</v>
          </cell>
          <cell r="E142">
            <v>2026</v>
          </cell>
          <cell r="F142">
            <v>202601</v>
          </cell>
          <cell r="G142">
            <v>0</v>
          </cell>
          <cell r="H142" t="str">
            <v>-</v>
          </cell>
          <cell r="I142">
            <v>0</v>
          </cell>
          <cell r="J142" t="str">
            <v>-</v>
          </cell>
          <cell r="K142">
            <v>0</v>
          </cell>
          <cell r="L142" t="str">
            <v>-</v>
          </cell>
          <cell r="M142">
            <v>0</v>
          </cell>
          <cell r="N142" t="str">
            <v>-</v>
          </cell>
          <cell r="O142">
            <v>0</v>
          </cell>
          <cell r="P142" t="str">
            <v>-</v>
          </cell>
          <cell r="Q142">
            <v>0</v>
          </cell>
          <cell r="R142" t="str">
            <v>-</v>
          </cell>
          <cell r="S142">
            <v>0</v>
          </cell>
          <cell r="T142" t="str">
            <v>-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0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0</v>
          </cell>
          <cell r="AH142" t="str">
            <v>-</v>
          </cell>
          <cell r="AI142" t="str">
            <v>-</v>
          </cell>
          <cell r="AJ142" t="str">
            <v>-</v>
          </cell>
          <cell r="AK142">
            <v>0</v>
          </cell>
          <cell r="AL142" t="str">
            <v>-</v>
          </cell>
          <cell r="AM142">
            <v>0</v>
          </cell>
          <cell r="AN142" t="str">
            <v>-</v>
          </cell>
          <cell r="AO142">
            <v>0</v>
          </cell>
          <cell r="AP142" t="str">
            <v>-</v>
          </cell>
          <cell r="AQ142">
            <v>0</v>
          </cell>
          <cell r="AR142" t="str">
            <v>-</v>
          </cell>
          <cell r="AS142">
            <v>0</v>
          </cell>
          <cell r="AT142" t="str">
            <v>-</v>
          </cell>
          <cell r="AU142">
            <v>0</v>
          </cell>
          <cell r="AV142" t="str">
            <v>-</v>
          </cell>
          <cell r="AW142">
            <v>0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0</v>
          </cell>
          <cell r="BB142" t="str">
            <v>-</v>
          </cell>
          <cell r="BC142">
            <v>0</v>
          </cell>
          <cell r="BD142" t="str">
            <v>-</v>
          </cell>
          <cell r="BE142" t="str">
            <v>-</v>
          </cell>
          <cell r="BF142" t="str">
            <v>-</v>
          </cell>
          <cell r="BG142">
            <v>0</v>
          </cell>
          <cell r="BH142" t="str">
            <v>-</v>
          </cell>
          <cell r="BI142">
            <v>0</v>
          </cell>
          <cell r="BJ142" t="str">
            <v>-</v>
          </cell>
          <cell r="BK142">
            <v>0</v>
          </cell>
          <cell r="BL142" t="str">
            <v>-</v>
          </cell>
          <cell r="BM142">
            <v>0</v>
          </cell>
          <cell r="BN142" t="str">
            <v>-</v>
          </cell>
          <cell r="BO142">
            <v>0</v>
          </cell>
          <cell r="BP142" t="str">
            <v>-</v>
          </cell>
          <cell r="BQ142">
            <v>0</v>
          </cell>
          <cell r="BR142" t="str">
            <v>-</v>
          </cell>
          <cell r="BS142">
            <v>0</v>
          </cell>
          <cell r="BT142" t="str">
            <v>-</v>
          </cell>
          <cell r="BU142">
            <v>0</v>
          </cell>
          <cell r="BV142" t="str">
            <v>-</v>
          </cell>
          <cell r="BW142">
            <v>0</v>
          </cell>
          <cell r="BX142" t="str">
            <v>-</v>
          </cell>
          <cell r="BY142">
            <v>0</v>
          </cell>
          <cell r="BZ142" t="str">
            <v>-</v>
          </cell>
          <cell r="CA142">
            <v>0</v>
          </cell>
          <cell r="CB142" t="str">
            <v>-</v>
          </cell>
          <cell r="CC142">
            <v>0</v>
          </cell>
          <cell r="CD142" t="str">
            <v>-</v>
          </cell>
          <cell r="CE142">
            <v>0</v>
          </cell>
          <cell r="CF142" t="str">
            <v>-</v>
          </cell>
          <cell r="CG142">
            <v>0</v>
          </cell>
          <cell r="CH142" t="str">
            <v>-</v>
          </cell>
          <cell r="CI142">
            <v>0</v>
          </cell>
          <cell r="CJ142" t="str">
            <v>-</v>
          </cell>
          <cell r="CK142">
            <v>0</v>
          </cell>
          <cell r="CL142" t="str">
            <v>-</v>
          </cell>
          <cell r="CM142">
            <v>0</v>
          </cell>
          <cell r="CN142" t="str">
            <v>-</v>
          </cell>
          <cell r="CO142">
            <v>0</v>
          </cell>
          <cell r="CP142" t="str">
            <v>-</v>
          </cell>
          <cell r="CQ142">
            <v>0</v>
          </cell>
          <cell r="CR142" t="str">
            <v>-</v>
          </cell>
          <cell r="CS142">
            <v>0</v>
          </cell>
          <cell r="CT142" t="str">
            <v>-</v>
          </cell>
          <cell r="CU142">
            <v>0</v>
          </cell>
          <cell r="CV142" t="str">
            <v>-</v>
          </cell>
          <cell r="CW142">
            <v>0</v>
          </cell>
          <cell r="CX142" t="str">
            <v>-</v>
          </cell>
          <cell r="CY142">
            <v>0</v>
          </cell>
          <cell r="CZ142" t="str">
            <v>-</v>
          </cell>
          <cell r="DA142">
            <v>0</v>
          </cell>
          <cell r="DB142" t="str">
            <v>-</v>
          </cell>
          <cell r="DC142">
            <v>0</v>
          </cell>
          <cell r="DD142" t="str">
            <v>-</v>
          </cell>
          <cell r="DE142">
            <v>0</v>
          </cell>
          <cell r="DF142" t="str">
            <v>-</v>
          </cell>
          <cell r="DG142">
            <v>0</v>
          </cell>
          <cell r="DH142" t="str">
            <v>-</v>
          </cell>
          <cell r="DI142">
            <v>0</v>
          </cell>
          <cell r="DJ142" t="str">
            <v>-</v>
          </cell>
          <cell r="DK142">
            <v>0</v>
          </cell>
          <cell r="DL142" t="str">
            <v>-</v>
          </cell>
          <cell r="DM142">
            <v>0</v>
          </cell>
          <cell r="DN142" t="str">
            <v>-</v>
          </cell>
          <cell r="DO142">
            <v>0</v>
          </cell>
          <cell r="DP142" t="str">
            <v>-</v>
          </cell>
          <cell r="DQ142">
            <v>0</v>
          </cell>
          <cell r="DR142" t="str">
            <v>-</v>
          </cell>
          <cell r="DS142">
            <v>0</v>
          </cell>
          <cell r="DT142" t="str">
            <v>-</v>
          </cell>
          <cell r="DU142">
            <v>0</v>
          </cell>
          <cell r="DV142" t="str">
            <v>-</v>
          </cell>
          <cell r="DW142">
            <v>0</v>
          </cell>
          <cell r="DX142" t="str">
            <v>-</v>
          </cell>
          <cell r="DY142">
            <v>0</v>
          </cell>
          <cell r="DZ142" t="str">
            <v>-</v>
          </cell>
          <cell r="EA142">
            <v>0</v>
          </cell>
          <cell r="EB142" t="str">
            <v>-</v>
          </cell>
          <cell r="EC142">
            <v>0</v>
          </cell>
          <cell r="ED142" t="str">
            <v>-</v>
          </cell>
          <cell r="EE142">
            <v>0</v>
          </cell>
          <cell r="EF142" t="str">
            <v>-</v>
          </cell>
          <cell r="EG142">
            <v>0</v>
          </cell>
        </row>
        <row r="143">
          <cell r="C143">
            <v>700000427</v>
          </cell>
          <cell r="D143" t="str">
            <v>SECTOR GROSELLA CLAUDIA</v>
          </cell>
          <cell r="E143">
            <v>2026</v>
          </cell>
          <cell r="F143">
            <v>202601</v>
          </cell>
          <cell r="G143">
            <v>0</v>
          </cell>
          <cell r="H143" t="str">
            <v>-</v>
          </cell>
          <cell r="I143">
            <v>0</v>
          </cell>
          <cell r="J143" t="str">
            <v>-</v>
          </cell>
          <cell r="K143">
            <v>0</v>
          </cell>
          <cell r="L143" t="str">
            <v>-</v>
          </cell>
          <cell r="M143">
            <v>0</v>
          </cell>
          <cell r="N143" t="str">
            <v>-</v>
          </cell>
          <cell r="O143">
            <v>0</v>
          </cell>
          <cell r="P143" t="str">
            <v>-</v>
          </cell>
          <cell r="Q143">
            <v>0</v>
          </cell>
          <cell r="R143" t="str">
            <v>-</v>
          </cell>
          <cell r="S143">
            <v>0</v>
          </cell>
          <cell r="T143" t="str">
            <v>-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0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>
            <v>0</v>
          </cell>
          <cell r="AH143" t="str">
            <v>-</v>
          </cell>
          <cell r="AI143" t="str">
            <v>-</v>
          </cell>
          <cell r="AJ143" t="str">
            <v>-</v>
          </cell>
          <cell r="AK143">
            <v>0</v>
          </cell>
          <cell r="AL143" t="str">
            <v>-</v>
          </cell>
          <cell r="AM143">
            <v>0</v>
          </cell>
          <cell r="AN143" t="str">
            <v>-</v>
          </cell>
          <cell r="AO143">
            <v>0</v>
          </cell>
          <cell r="AP143" t="str">
            <v>-</v>
          </cell>
          <cell r="AQ143">
            <v>0</v>
          </cell>
          <cell r="AR143" t="str">
            <v>-</v>
          </cell>
          <cell r="AS143">
            <v>0</v>
          </cell>
          <cell r="AT143" t="str">
            <v>-</v>
          </cell>
          <cell r="AU143">
            <v>0</v>
          </cell>
          <cell r="AV143" t="str">
            <v>-</v>
          </cell>
          <cell r="AW143">
            <v>0</v>
          </cell>
          <cell r="AX143" t="str">
            <v>-</v>
          </cell>
          <cell r="AY143" t="str">
            <v>-</v>
          </cell>
          <cell r="AZ143" t="str">
            <v>-</v>
          </cell>
          <cell r="BA143">
            <v>0</v>
          </cell>
          <cell r="BB143" t="str">
            <v>-</v>
          </cell>
          <cell r="BC143">
            <v>0</v>
          </cell>
          <cell r="BD143" t="str">
            <v>-</v>
          </cell>
          <cell r="BE143" t="str">
            <v>-</v>
          </cell>
          <cell r="BF143" t="str">
            <v>-</v>
          </cell>
          <cell r="BG143">
            <v>0</v>
          </cell>
          <cell r="BH143" t="str">
            <v>-</v>
          </cell>
          <cell r="BI143">
            <v>0</v>
          </cell>
          <cell r="BJ143" t="str">
            <v>-</v>
          </cell>
          <cell r="BK143">
            <v>0</v>
          </cell>
          <cell r="BL143" t="str">
            <v>-</v>
          </cell>
          <cell r="BM143">
            <v>0</v>
          </cell>
          <cell r="BN143" t="str">
            <v>-</v>
          </cell>
          <cell r="BO143">
            <v>0</v>
          </cell>
          <cell r="BP143" t="str">
            <v>-</v>
          </cell>
          <cell r="BQ143">
            <v>0</v>
          </cell>
          <cell r="BR143" t="str">
            <v>-</v>
          </cell>
          <cell r="BS143">
            <v>0</v>
          </cell>
          <cell r="BT143" t="str">
            <v>-</v>
          </cell>
          <cell r="BU143">
            <v>0</v>
          </cell>
          <cell r="BV143" t="str">
            <v>-</v>
          </cell>
          <cell r="BW143">
            <v>0</v>
          </cell>
          <cell r="BX143" t="str">
            <v>-</v>
          </cell>
          <cell r="BY143">
            <v>0</v>
          </cell>
          <cell r="BZ143" t="str">
            <v>-</v>
          </cell>
          <cell r="CA143">
            <v>0</v>
          </cell>
          <cell r="CB143" t="str">
            <v>-</v>
          </cell>
          <cell r="CC143">
            <v>0</v>
          </cell>
          <cell r="CD143" t="str">
            <v>-</v>
          </cell>
          <cell r="CE143">
            <v>0</v>
          </cell>
          <cell r="CF143" t="str">
            <v>-</v>
          </cell>
          <cell r="CG143">
            <v>0</v>
          </cell>
          <cell r="CH143" t="str">
            <v>-</v>
          </cell>
          <cell r="CI143">
            <v>0</v>
          </cell>
          <cell r="CJ143" t="str">
            <v>-</v>
          </cell>
          <cell r="CK143">
            <v>0</v>
          </cell>
          <cell r="CL143" t="str">
            <v>-</v>
          </cell>
          <cell r="CM143">
            <v>0</v>
          </cell>
          <cell r="CN143" t="str">
            <v>-</v>
          </cell>
          <cell r="CO143">
            <v>0</v>
          </cell>
          <cell r="CP143" t="str">
            <v>-</v>
          </cell>
          <cell r="CQ143">
            <v>0</v>
          </cell>
          <cell r="CR143" t="str">
            <v>-</v>
          </cell>
          <cell r="CS143">
            <v>0</v>
          </cell>
          <cell r="CT143" t="str">
            <v>-</v>
          </cell>
          <cell r="CU143">
            <v>0</v>
          </cell>
          <cell r="CV143" t="str">
            <v>-</v>
          </cell>
          <cell r="CW143">
            <v>0</v>
          </cell>
          <cell r="CX143" t="str">
            <v>-</v>
          </cell>
          <cell r="CY143">
            <v>0</v>
          </cell>
          <cell r="CZ143" t="str">
            <v>-</v>
          </cell>
          <cell r="DA143">
            <v>0</v>
          </cell>
          <cell r="DB143" t="str">
            <v>-</v>
          </cell>
          <cell r="DC143">
            <v>0</v>
          </cell>
          <cell r="DD143" t="str">
            <v>-</v>
          </cell>
          <cell r="DE143">
            <v>0</v>
          </cell>
          <cell r="DF143" t="str">
            <v>-</v>
          </cell>
          <cell r="DG143">
            <v>0</v>
          </cell>
          <cell r="DH143" t="str">
            <v>-</v>
          </cell>
          <cell r="DI143">
            <v>0</v>
          </cell>
          <cell r="DJ143" t="str">
            <v>-</v>
          </cell>
          <cell r="DK143">
            <v>0</v>
          </cell>
          <cell r="DL143" t="str">
            <v>-</v>
          </cell>
          <cell r="DM143">
            <v>0</v>
          </cell>
          <cell r="DN143" t="str">
            <v>-</v>
          </cell>
          <cell r="DO143">
            <v>0</v>
          </cell>
          <cell r="DP143" t="str">
            <v>-</v>
          </cell>
          <cell r="DQ143">
            <v>0</v>
          </cell>
          <cell r="DR143" t="str">
            <v>-</v>
          </cell>
          <cell r="DS143">
            <v>0</v>
          </cell>
          <cell r="DT143" t="str">
            <v>-</v>
          </cell>
          <cell r="DU143">
            <v>0</v>
          </cell>
          <cell r="DV143" t="str">
            <v>-</v>
          </cell>
          <cell r="DW143">
            <v>0</v>
          </cell>
          <cell r="DX143" t="str">
            <v>-</v>
          </cell>
          <cell r="DY143">
            <v>0</v>
          </cell>
          <cell r="DZ143" t="str">
            <v>-</v>
          </cell>
          <cell r="EA143">
            <v>0</v>
          </cell>
          <cell r="EB143" t="str">
            <v>-</v>
          </cell>
          <cell r="EC143">
            <v>0</v>
          </cell>
          <cell r="ED143" t="str">
            <v>-</v>
          </cell>
          <cell r="EE143">
            <v>0</v>
          </cell>
          <cell r="EF143" t="str">
            <v>-</v>
          </cell>
          <cell r="EG143">
            <v>0</v>
          </cell>
        </row>
        <row r="144">
          <cell r="C144">
            <v>700000428</v>
          </cell>
          <cell r="D144" t="str">
            <v>SECTOR GALERÍA YURIETH</v>
          </cell>
          <cell r="E144">
            <v>2026</v>
          </cell>
          <cell r="F144">
            <v>202601</v>
          </cell>
          <cell r="G144">
            <v>1483</v>
          </cell>
          <cell r="H144">
            <v>1544</v>
          </cell>
          <cell r="I144">
            <v>526</v>
          </cell>
          <cell r="J144" t="str">
            <v>-</v>
          </cell>
          <cell r="K144">
            <v>-29</v>
          </cell>
          <cell r="L144">
            <v>0</v>
          </cell>
          <cell r="M144">
            <v>818</v>
          </cell>
          <cell r="N144">
            <v>892</v>
          </cell>
          <cell r="O144">
            <v>0</v>
          </cell>
          <cell r="P144" t="str">
            <v>-</v>
          </cell>
          <cell r="Q144">
            <v>0</v>
          </cell>
          <cell r="R144" t="str">
            <v>-</v>
          </cell>
          <cell r="S144">
            <v>0</v>
          </cell>
          <cell r="T144" t="str">
            <v>-</v>
          </cell>
          <cell r="U144">
            <v>818</v>
          </cell>
          <cell r="V144" t="str">
            <v>-</v>
          </cell>
          <cell r="W144">
            <v>0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650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436</v>
          </cell>
          <cell r="AH144" t="str">
            <v>-</v>
          </cell>
          <cell r="AI144" t="str">
            <v>-</v>
          </cell>
          <cell r="AJ144" t="str">
            <v>-</v>
          </cell>
          <cell r="AK144">
            <v>168</v>
          </cell>
          <cell r="AL144" t="str">
            <v>-</v>
          </cell>
          <cell r="AM144">
            <v>55.158462575859744</v>
          </cell>
          <cell r="AN144">
            <v>59</v>
          </cell>
          <cell r="AO144">
            <v>268</v>
          </cell>
          <cell r="AP144" t="str">
            <v>-</v>
          </cell>
          <cell r="AQ144">
            <v>290</v>
          </cell>
          <cell r="AR144" t="str">
            <v>-</v>
          </cell>
          <cell r="AS144">
            <v>0</v>
          </cell>
          <cell r="AT144" t="str">
            <v>-</v>
          </cell>
          <cell r="AU144">
            <v>89</v>
          </cell>
          <cell r="AV144" t="str">
            <v>-</v>
          </cell>
          <cell r="AW144">
            <v>3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730</v>
          </cell>
          <cell r="BB144">
            <v>784</v>
          </cell>
          <cell r="BC144">
            <v>49.22454484153743</v>
          </cell>
          <cell r="BD144">
            <v>51.9</v>
          </cell>
          <cell r="BE144" t="str">
            <v>-</v>
          </cell>
          <cell r="BF144" t="str">
            <v>-</v>
          </cell>
          <cell r="BG144">
            <v>415216.89</v>
          </cell>
          <cell r="BH144">
            <v>422777</v>
          </cell>
          <cell r="BI144">
            <v>339647413</v>
          </cell>
          <cell r="BJ144">
            <v>377117028</v>
          </cell>
          <cell r="BK144">
            <v>339647413</v>
          </cell>
          <cell r="BL144" t="str">
            <v>-</v>
          </cell>
          <cell r="BM144">
            <v>0</v>
          </cell>
          <cell r="BN144" t="str">
            <v>-</v>
          </cell>
          <cell r="BO144">
            <v>237684125</v>
          </cell>
          <cell r="BP144" t="str">
            <v>-</v>
          </cell>
          <cell r="BQ144">
            <v>0</v>
          </cell>
          <cell r="BR144" t="str">
            <v>-</v>
          </cell>
          <cell r="BS144">
            <v>724</v>
          </cell>
          <cell r="BT144" t="str">
            <v>-</v>
          </cell>
          <cell r="BU144">
            <v>237684125</v>
          </cell>
          <cell r="BV144" t="str">
            <v>-</v>
          </cell>
          <cell r="BW144">
            <v>563</v>
          </cell>
          <cell r="BX144" t="str">
            <v>-</v>
          </cell>
          <cell r="BY144">
            <v>520</v>
          </cell>
          <cell r="BZ144" t="str">
            <v>-</v>
          </cell>
          <cell r="CA144">
            <v>94645323</v>
          </cell>
          <cell r="CB144" t="str">
            <v>-</v>
          </cell>
          <cell r="CC144">
            <v>629</v>
          </cell>
          <cell r="CD144" t="str">
            <v>-</v>
          </cell>
          <cell r="CE144">
            <v>451</v>
          </cell>
          <cell r="CF144" t="str">
            <v>-</v>
          </cell>
          <cell r="CG144">
            <v>0</v>
          </cell>
          <cell r="CH144" t="str">
            <v>-</v>
          </cell>
          <cell r="CI144">
            <v>100</v>
          </cell>
          <cell r="CJ144" t="str">
            <v>-</v>
          </cell>
          <cell r="CK144">
            <v>4</v>
          </cell>
          <cell r="CL144" t="str">
            <v>-</v>
          </cell>
          <cell r="CM144">
            <v>7317965</v>
          </cell>
          <cell r="CN144" t="str">
            <v>-</v>
          </cell>
          <cell r="CO144">
            <v>101963288</v>
          </cell>
          <cell r="CP144" t="str">
            <v>-</v>
          </cell>
          <cell r="CQ144">
            <v>0</v>
          </cell>
          <cell r="CR144" t="str">
            <v>-</v>
          </cell>
          <cell r="CS144">
            <v>-23</v>
          </cell>
          <cell r="CT144" t="str">
            <v>-</v>
          </cell>
          <cell r="CU144">
            <v>312</v>
          </cell>
          <cell r="CV144">
            <v>279</v>
          </cell>
          <cell r="CW144">
            <v>222</v>
          </cell>
          <cell r="CX144">
            <v>208</v>
          </cell>
          <cell r="CY144">
            <v>131</v>
          </cell>
          <cell r="CZ144">
            <v>124</v>
          </cell>
          <cell r="DA144">
            <v>90</v>
          </cell>
          <cell r="DB144">
            <v>92</v>
          </cell>
          <cell r="DC144">
            <v>62</v>
          </cell>
          <cell r="DD144">
            <v>63</v>
          </cell>
          <cell r="DE144">
            <v>69</v>
          </cell>
          <cell r="DF144">
            <v>65</v>
          </cell>
          <cell r="DG144">
            <v>221</v>
          </cell>
          <cell r="DH144">
            <v>220</v>
          </cell>
          <cell r="DI144">
            <v>38</v>
          </cell>
          <cell r="DJ144" t="str">
            <v>-</v>
          </cell>
          <cell r="DK144">
            <v>410</v>
          </cell>
          <cell r="DL144" t="str">
            <v>-</v>
          </cell>
          <cell r="DM144">
            <v>547</v>
          </cell>
          <cell r="DN144" t="str">
            <v>-</v>
          </cell>
          <cell r="DO144">
            <v>427</v>
          </cell>
          <cell r="DP144" t="str">
            <v>-</v>
          </cell>
          <cell r="DQ144">
            <v>0</v>
          </cell>
          <cell r="DR144" t="str">
            <v>-</v>
          </cell>
          <cell r="DS144">
            <v>96</v>
          </cell>
          <cell r="DT144" t="str">
            <v>-</v>
          </cell>
          <cell r="DU144">
            <v>3</v>
          </cell>
          <cell r="DV144" t="str">
            <v>-</v>
          </cell>
          <cell r="DW144">
            <v>0</v>
          </cell>
          <cell r="DX144" t="str">
            <v>-</v>
          </cell>
          <cell r="DY144">
            <v>47</v>
          </cell>
          <cell r="DZ144">
            <v>66</v>
          </cell>
          <cell r="EA144">
            <v>19</v>
          </cell>
          <cell r="EB144" t="str">
            <v>-</v>
          </cell>
          <cell r="EC144">
            <v>30.158730158730158</v>
          </cell>
          <cell r="ED144" t="str">
            <v>-</v>
          </cell>
          <cell r="EE144">
            <v>9</v>
          </cell>
          <cell r="EF144" t="str">
            <v>-</v>
          </cell>
          <cell r="EG144">
            <v>41</v>
          </cell>
        </row>
        <row r="145">
          <cell r="C145">
            <v>700000429</v>
          </cell>
          <cell r="D145" t="str">
            <v>SECTOR FRESA ALI</v>
          </cell>
          <cell r="E145">
            <v>2026</v>
          </cell>
          <cell r="F145">
            <v>202601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  <cell r="BC145" t="str">
            <v>-</v>
          </cell>
          <cell r="BD145" t="str">
            <v>-</v>
          </cell>
          <cell r="BE145" t="str">
            <v>-</v>
          </cell>
          <cell r="BF145" t="str">
            <v>-</v>
          </cell>
          <cell r="BG145" t="str">
            <v>-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 t="str">
            <v>-</v>
          </cell>
          <cell r="BO145" t="str">
            <v>-</v>
          </cell>
          <cell r="BP145" t="str">
            <v>-</v>
          </cell>
          <cell r="BQ145" t="str">
            <v>-</v>
          </cell>
          <cell r="BR145" t="str">
            <v>-</v>
          </cell>
          <cell r="BS145" t="str">
            <v>-</v>
          </cell>
          <cell r="BT145" t="str">
            <v>-</v>
          </cell>
          <cell r="BU145" t="str">
            <v>-</v>
          </cell>
          <cell r="BV145" t="str">
            <v>-</v>
          </cell>
          <cell r="BW145" t="str">
            <v>-</v>
          </cell>
          <cell r="BX145" t="str">
            <v>-</v>
          </cell>
          <cell r="BY145" t="str">
            <v>-</v>
          </cell>
          <cell r="BZ145" t="str">
            <v>-</v>
          </cell>
          <cell r="CA145" t="str">
            <v>-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 t="str">
            <v>-</v>
          </cell>
          <cell r="CN145" t="str">
            <v>-</v>
          </cell>
          <cell r="CO145" t="str">
            <v>-</v>
          </cell>
          <cell r="CP145" t="str">
            <v>-</v>
          </cell>
          <cell r="CQ145" t="str">
            <v>-</v>
          </cell>
          <cell r="CR145" t="str">
            <v>-</v>
          </cell>
          <cell r="CS145" t="str">
            <v>-</v>
          </cell>
          <cell r="CT145" t="str">
            <v>-</v>
          </cell>
          <cell r="CU145" t="str">
            <v>-</v>
          </cell>
          <cell r="CV145" t="str">
            <v>-</v>
          </cell>
          <cell r="CW145" t="str">
            <v>-</v>
          </cell>
          <cell r="CX145" t="str">
            <v>-</v>
          </cell>
          <cell r="CY145" t="str">
            <v>-</v>
          </cell>
          <cell r="CZ145" t="str">
            <v>-</v>
          </cell>
          <cell r="DA145" t="str">
            <v>-</v>
          </cell>
          <cell r="DB145" t="str">
            <v>-</v>
          </cell>
          <cell r="DC145" t="str">
            <v>-</v>
          </cell>
          <cell r="DD145" t="str">
            <v>-</v>
          </cell>
          <cell r="DE145" t="str">
            <v>-</v>
          </cell>
          <cell r="DF145" t="str">
            <v>-</v>
          </cell>
          <cell r="DG145" t="str">
            <v>-</v>
          </cell>
          <cell r="DH145" t="str">
            <v>-</v>
          </cell>
          <cell r="DI145" t="str">
            <v>-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 t="str">
            <v>-</v>
          </cell>
          <cell r="DX145" t="str">
            <v>-</v>
          </cell>
          <cell r="DY145" t="str">
            <v>-</v>
          </cell>
          <cell r="DZ145" t="str">
            <v>-</v>
          </cell>
          <cell r="EA145" t="str">
            <v>-</v>
          </cell>
          <cell r="EB145" t="str">
            <v>-</v>
          </cell>
          <cell r="EC145" t="str">
            <v>-</v>
          </cell>
          <cell r="ED145" t="str">
            <v>-</v>
          </cell>
          <cell r="EE145" t="str">
            <v>-</v>
          </cell>
          <cell r="EF145" t="str">
            <v>-</v>
          </cell>
          <cell r="EG145" t="str">
            <v>-</v>
          </cell>
        </row>
        <row r="146">
          <cell r="C146">
            <v>700000435</v>
          </cell>
          <cell r="D146" t="str">
            <v>SECTOR SALVIA VALENTINA</v>
          </cell>
          <cell r="E146">
            <v>2026</v>
          </cell>
          <cell r="F146">
            <v>202601</v>
          </cell>
          <cell r="G146">
            <v>1629</v>
          </cell>
          <cell r="H146">
            <v>1492</v>
          </cell>
          <cell r="I146">
            <v>588</v>
          </cell>
          <cell r="J146" t="str">
            <v>-</v>
          </cell>
          <cell r="K146">
            <v>26</v>
          </cell>
          <cell r="L146">
            <v>0</v>
          </cell>
          <cell r="M146">
            <v>914</v>
          </cell>
          <cell r="N146">
            <v>983</v>
          </cell>
          <cell r="O146">
            <v>0</v>
          </cell>
          <cell r="P146" t="str">
            <v>-</v>
          </cell>
          <cell r="Q146">
            <v>1</v>
          </cell>
          <cell r="R146" t="str">
            <v>-</v>
          </cell>
          <cell r="S146">
            <v>5</v>
          </cell>
          <cell r="T146" t="str">
            <v>-</v>
          </cell>
          <cell r="U146">
            <v>910</v>
          </cell>
          <cell r="V146" t="str">
            <v>-</v>
          </cell>
          <cell r="W146">
            <v>3</v>
          </cell>
          <cell r="X146" t="str">
            <v>-</v>
          </cell>
          <cell r="Y146" t="str">
            <v>-</v>
          </cell>
          <cell r="Z146" t="str">
            <v>-</v>
          </cell>
          <cell r="AA146">
            <v>730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>
            <v>439</v>
          </cell>
          <cell r="AH146" t="str">
            <v>-</v>
          </cell>
          <cell r="AI146" t="str">
            <v>-</v>
          </cell>
          <cell r="AJ146" t="str">
            <v>-</v>
          </cell>
          <cell r="AK146">
            <v>183</v>
          </cell>
          <cell r="AL146" t="str">
            <v>-</v>
          </cell>
          <cell r="AM146">
            <v>56.108041743400861</v>
          </cell>
          <cell r="AN146">
            <v>61.3</v>
          </cell>
          <cell r="AO146">
            <v>256</v>
          </cell>
          <cell r="AP146" t="str">
            <v>-</v>
          </cell>
          <cell r="AQ146">
            <v>333</v>
          </cell>
          <cell r="AR146" t="str">
            <v>-</v>
          </cell>
          <cell r="AS146">
            <v>0</v>
          </cell>
          <cell r="AT146" t="str">
            <v>-</v>
          </cell>
          <cell r="AU146">
            <v>126</v>
          </cell>
          <cell r="AV146" t="str">
            <v>-</v>
          </cell>
          <cell r="AW146">
            <v>15</v>
          </cell>
          <cell r="AX146" t="str">
            <v>-</v>
          </cell>
          <cell r="AY146" t="str">
            <v>-</v>
          </cell>
          <cell r="AZ146" t="str">
            <v>-</v>
          </cell>
          <cell r="BA146">
            <v>821</v>
          </cell>
          <cell r="BB146">
            <v>901</v>
          </cell>
          <cell r="BC146">
            <v>50.399017802332722</v>
          </cell>
          <cell r="BD146">
            <v>56.2</v>
          </cell>
          <cell r="BE146" t="str">
            <v>-</v>
          </cell>
          <cell r="BF146" t="str">
            <v>-</v>
          </cell>
          <cell r="BG146">
            <v>481806.4</v>
          </cell>
          <cell r="BH146">
            <v>446922</v>
          </cell>
          <cell r="BI146">
            <v>440371046</v>
          </cell>
          <cell r="BJ146">
            <v>439324497</v>
          </cell>
          <cell r="BK146">
            <v>439631542</v>
          </cell>
          <cell r="BL146" t="str">
            <v>-</v>
          </cell>
          <cell r="BM146">
            <v>739504</v>
          </cell>
          <cell r="BN146" t="str">
            <v>-</v>
          </cell>
          <cell r="BO146">
            <v>294641102</v>
          </cell>
          <cell r="BP146" t="str">
            <v>-</v>
          </cell>
          <cell r="BQ146">
            <v>739504</v>
          </cell>
          <cell r="BR146" t="str">
            <v>-</v>
          </cell>
          <cell r="BS146">
            <v>765</v>
          </cell>
          <cell r="BT146" t="str">
            <v>-</v>
          </cell>
          <cell r="BU146">
            <v>293901598</v>
          </cell>
          <cell r="BV146" t="str">
            <v>-</v>
          </cell>
          <cell r="BW146">
            <v>595</v>
          </cell>
          <cell r="BX146" t="str">
            <v>-</v>
          </cell>
          <cell r="BY146">
            <v>563</v>
          </cell>
          <cell r="BZ146" t="str">
            <v>-</v>
          </cell>
          <cell r="CA146">
            <v>136565539</v>
          </cell>
          <cell r="CB146" t="str">
            <v>-</v>
          </cell>
          <cell r="CC146">
            <v>578</v>
          </cell>
          <cell r="CD146" t="str">
            <v>-</v>
          </cell>
          <cell r="CE146">
            <v>443</v>
          </cell>
          <cell r="CF146" t="str">
            <v>-</v>
          </cell>
          <cell r="CG146">
            <v>0</v>
          </cell>
          <cell r="CH146" t="str">
            <v>-</v>
          </cell>
          <cell r="CI146">
            <v>141</v>
          </cell>
          <cell r="CJ146" t="str">
            <v>-</v>
          </cell>
          <cell r="CK146">
            <v>15</v>
          </cell>
          <cell r="CL146" t="str">
            <v>-</v>
          </cell>
          <cell r="CM146">
            <v>9164405</v>
          </cell>
          <cell r="CN146" t="str">
            <v>-</v>
          </cell>
          <cell r="CO146">
            <v>145729944</v>
          </cell>
          <cell r="CP146" t="str">
            <v>-</v>
          </cell>
          <cell r="CQ146">
            <v>0</v>
          </cell>
          <cell r="CR146" t="str">
            <v>-</v>
          </cell>
          <cell r="CS146">
            <v>14</v>
          </cell>
          <cell r="CT146" t="str">
            <v>-</v>
          </cell>
          <cell r="CU146">
            <v>355</v>
          </cell>
          <cell r="CV146">
            <v>319</v>
          </cell>
          <cell r="CW146">
            <v>244</v>
          </cell>
          <cell r="CX146">
            <v>201</v>
          </cell>
          <cell r="CY146">
            <v>116</v>
          </cell>
          <cell r="CZ146">
            <v>115</v>
          </cell>
          <cell r="DA146">
            <v>42</v>
          </cell>
          <cell r="DB146">
            <v>42</v>
          </cell>
          <cell r="DC146">
            <v>37</v>
          </cell>
          <cell r="DD146">
            <v>35</v>
          </cell>
          <cell r="DE146">
            <v>33</v>
          </cell>
          <cell r="DF146">
            <v>38</v>
          </cell>
          <cell r="DG146">
            <v>112</v>
          </cell>
          <cell r="DH146">
            <v>115</v>
          </cell>
          <cell r="DI146">
            <v>42</v>
          </cell>
          <cell r="DJ146" t="str">
            <v>-</v>
          </cell>
          <cell r="DK146">
            <v>490</v>
          </cell>
          <cell r="DL146" t="str">
            <v>-</v>
          </cell>
          <cell r="DM146">
            <v>550</v>
          </cell>
          <cell r="DN146" t="str">
            <v>-</v>
          </cell>
          <cell r="DO146">
            <v>434</v>
          </cell>
          <cell r="DP146" t="str">
            <v>-</v>
          </cell>
          <cell r="DQ146">
            <v>0</v>
          </cell>
          <cell r="DR146" t="str">
            <v>-</v>
          </cell>
          <cell r="DS146">
            <v>139</v>
          </cell>
          <cell r="DT146" t="str">
            <v>-</v>
          </cell>
          <cell r="DU146">
            <v>15</v>
          </cell>
          <cell r="DV146" t="str">
            <v>-</v>
          </cell>
          <cell r="DW146">
            <v>0</v>
          </cell>
          <cell r="DX146" t="str">
            <v>-</v>
          </cell>
          <cell r="DY146">
            <v>48</v>
          </cell>
          <cell r="DZ146">
            <v>40</v>
          </cell>
          <cell r="EA146">
            <v>18</v>
          </cell>
          <cell r="EB146" t="str">
            <v>-</v>
          </cell>
          <cell r="EC146">
            <v>31.578947368421051</v>
          </cell>
          <cell r="ED146" t="str">
            <v>-</v>
          </cell>
          <cell r="EE146">
            <v>6</v>
          </cell>
          <cell r="EF146" t="str">
            <v>-</v>
          </cell>
          <cell r="EG146">
            <v>45</v>
          </cell>
        </row>
        <row r="147">
          <cell r="C147">
            <v>700000436</v>
          </cell>
          <cell r="D147" t="str">
            <v>SECTOR CANELA CYNTHIA</v>
          </cell>
          <cell r="E147">
            <v>2026</v>
          </cell>
          <cell r="F147">
            <v>202601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 t="str">
            <v>-</v>
          </cell>
          <cell r="BQ147" t="str">
            <v>-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 t="str">
            <v>-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 t="str">
            <v>-</v>
          </cell>
          <cell r="CS147" t="str">
            <v>-</v>
          </cell>
          <cell r="CT147" t="str">
            <v>-</v>
          </cell>
          <cell r="CU147" t="str">
            <v>-</v>
          </cell>
          <cell r="CV147" t="str">
            <v>-</v>
          </cell>
          <cell r="CW147" t="str">
            <v>-</v>
          </cell>
          <cell r="CX147" t="str">
            <v>-</v>
          </cell>
          <cell r="CY147" t="str">
            <v>-</v>
          </cell>
          <cell r="CZ147" t="str">
            <v>-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  <cell r="DZ147" t="str">
            <v>-</v>
          </cell>
          <cell r="EA147" t="str">
            <v>-</v>
          </cell>
          <cell r="EB147" t="str">
            <v>-</v>
          </cell>
          <cell r="EC147" t="str">
            <v>-</v>
          </cell>
          <cell r="ED147" t="str">
            <v>-</v>
          </cell>
          <cell r="EE147" t="str">
            <v>-</v>
          </cell>
          <cell r="EF147" t="str">
            <v>-</v>
          </cell>
          <cell r="EG147" t="str">
            <v>-</v>
          </cell>
        </row>
        <row r="148">
          <cell r="C148">
            <v>700000439</v>
          </cell>
          <cell r="D148" t="str">
            <v>SECTOR CAÑA DULCE NATALIA</v>
          </cell>
          <cell r="E148">
            <v>2026</v>
          </cell>
          <cell r="F148">
            <v>202601</v>
          </cell>
          <cell r="G148">
            <v>1801</v>
          </cell>
          <cell r="H148">
            <v>1987</v>
          </cell>
          <cell r="I148">
            <v>853</v>
          </cell>
          <cell r="J148" t="str">
            <v>-</v>
          </cell>
          <cell r="K148">
            <v>-138</v>
          </cell>
          <cell r="L148">
            <v>0</v>
          </cell>
          <cell r="M148">
            <v>458</v>
          </cell>
          <cell r="N148">
            <v>1159</v>
          </cell>
          <cell r="O148">
            <v>0</v>
          </cell>
          <cell r="P148" t="str">
            <v>-</v>
          </cell>
          <cell r="Q148">
            <v>0</v>
          </cell>
          <cell r="R148" t="str">
            <v>-</v>
          </cell>
          <cell r="S148">
            <v>6</v>
          </cell>
          <cell r="T148" t="str">
            <v>-</v>
          </cell>
          <cell r="U148">
            <v>454</v>
          </cell>
          <cell r="V148" t="str">
            <v>-</v>
          </cell>
          <cell r="W148">
            <v>4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429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>
            <v>93</v>
          </cell>
          <cell r="AH148" t="str">
            <v>-</v>
          </cell>
          <cell r="AI148" t="str">
            <v>-</v>
          </cell>
          <cell r="AJ148" t="str">
            <v>-</v>
          </cell>
          <cell r="AK148">
            <v>29</v>
          </cell>
          <cell r="AL148" t="str">
            <v>-</v>
          </cell>
          <cell r="AM148">
            <v>25.430316490838422</v>
          </cell>
          <cell r="AN148">
            <v>59.9</v>
          </cell>
          <cell r="AO148">
            <v>64</v>
          </cell>
          <cell r="AP148" t="str">
            <v>-</v>
          </cell>
          <cell r="AQ148">
            <v>186</v>
          </cell>
          <cell r="AR148" t="str">
            <v>-</v>
          </cell>
          <cell r="AS148">
            <v>0</v>
          </cell>
          <cell r="AT148" t="str">
            <v>-</v>
          </cell>
          <cell r="AU148">
            <v>145</v>
          </cell>
          <cell r="AV148" t="str">
            <v>-</v>
          </cell>
          <cell r="AW148">
            <v>34</v>
          </cell>
          <cell r="AX148" t="str">
            <v>-</v>
          </cell>
          <cell r="AY148" t="str">
            <v>-</v>
          </cell>
          <cell r="AZ148" t="str">
            <v>-</v>
          </cell>
          <cell r="BA148">
            <v>440</v>
          </cell>
          <cell r="BB148">
            <v>1048</v>
          </cell>
          <cell r="BC148">
            <v>24.430871737923376</v>
          </cell>
          <cell r="BD148">
            <v>54.2</v>
          </cell>
          <cell r="BE148" t="str">
            <v>-</v>
          </cell>
          <cell r="BF148" t="str">
            <v>-</v>
          </cell>
          <cell r="BG148">
            <v>617106.98</v>
          </cell>
          <cell r="BH148">
            <v>522563</v>
          </cell>
          <cell r="BI148">
            <v>282634996.00999999</v>
          </cell>
          <cell r="BJ148">
            <v>605650015</v>
          </cell>
          <cell r="BK148">
            <v>281367971</v>
          </cell>
          <cell r="BL148" t="str">
            <v>-</v>
          </cell>
          <cell r="BM148">
            <v>1267025.01</v>
          </cell>
          <cell r="BN148" t="str">
            <v>-</v>
          </cell>
          <cell r="BO148">
            <v>216920071.00999999</v>
          </cell>
          <cell r="BP148" t="str">
            <v>-</v>
          </cell>
          <cell r="BQ148">
            <v>1267025.01</v>
          </cell>
          <cell r="BR148" t="str">
            <v>-</v>
          </cell>
          <cell r="BS148">
            <v>420</v>
          </cell>
          <cell r="BT148" t="str">
            <v>-</v>
          </cell>
          <cell r="BU148">
            <v>215653046</v>
          </cell>
          <cell r="BV148" t="str">
            <v>-</v>
          </cell>
          <cell r="BW148">
            <v>310</v>
          </cell>
          <cell r="BX148" t="str">
            <v>-</v>
          </cell>
          <cell r="BY148">
            <v>485</v>
          </cell>
          <cell r="BZ148" t="str">
            <v>-</v>
          </cell>
          <cell r="CA148">
            <v>61524665</v>
          </cell>
          <cell r="CB148" t="str">
            <v>-</v>
          </cell>
          <cell r="CC148">
            <v>661</v>
          </cell>
          <cell r="CD148" t="str">
            <v>-</v>
          </cell>
          <cell r="CE148">
            <v>602</v>
          </cell>
          <cell r="CF148" t="str">
            <v>-</v>
          </cell>
          <cell r="CG148">
            <v>0</v>
          </cell>
          <cell r="CH148" t="str">
            <v>-</v>
          </cell>
          <cell r="CI148">
            <v>233</v>
          </cell>
          <cell r="CJ148" t="str">
            <v>-</v>
          </cell>
          <cell r="CK148">
            <v>43</v>
          </cell>
          <cell r="CL148" t="str">
            <v>-</v>
          </cell>
          <cell r="CM148">
            <v>4190260</v>
          </cell>
          <cell r="CN148" t="str">
            <v>-</v>
          </cell>
          <cell r="CO148">
            <v>65714925</v>
          </cell>
          <cell r="CP148" t="str">
            <v>-</v>
          </cell>
          <cell r="CQ148">
            <v>0</v>
          </cell>
          <cell r="CR148" t="str">
            <v>-</v>
          </cell>
          <cell r="CS148">
            <v>-39</v>
          </cell>
          <cell r="CT148" t="str">
            <v>-</v>
          </cell>
          <cell r="CU148">
            <v>748</v>
          </cell>
          <cell r="CV148">
            <v>335</v>
          </cell>
          <cell r="CW148">
            <v>380</v>
          </cell>
          <cell r="CX148">
            <v>257</v>
          </cell>
          <cell r="CY148">
            <v>215</v>
          </cell>
          <cell r="CZ148">
            <v>136</v>
          </cell>
          <cell r="DA148">
            <v>147</v>
          </cell>
          <cell r="DB148">
            <v>101</v>
          </cell>
          <cell r="DC148">
            <v>33</v>
          </cell>
          <cell r="DD148">
            <v>28</v>
          </cell>
          <cell r="DE148">
            <v>43</v>
          </cell>
          <cell r="DF148">
            <v>38</v>
          </cell>
          <cell r="DG148">
            <v>223</v>
          </cell>
          <cell r="DH148">
            <v>167</v>
          </cell>
          <cell r="DI148">
            <v>5</v>
          </cell>
          <cell r="DJ148" t="str">
            <v>-</v>
          </cell>
          <cell r="DK148">
            <v>360</v>
          </cell>
          <cell r="DL148" t="str">
            <v>-</v>
          </cell>
          <cell r="DM148">
            <v>588</v>
          </cell>
          <cell r="DN148" t="str">
            <v>-</v>
          </cell>
          <cell r="DO148">
            <v>580</v>
          </cell>
          <cell r="DP148" t="str">
            <v>-</v>
          </cell>
          <cell r="DQ148">
            <v>0</v>
          </cell>
          <cell r="DR148" t="str">
            <v>-</v>
          </cell>
          <cell r="DS148">
            <v>230</v>
          </cell>
          <cell r="DT148" t="str">
            <v>-</v>
          </cell>
          <cell r="DU148">
            <v>43</v>
          </cell>
          <cell r="DV148" t="str">
            <v>-</v>
          </cell>
          <cell r="DW148">
            <v>0</v>
          </cell>
          <cell r="DX148" t="str">
            <v>-</v>
          </cell>
          <cell r="DY148">
            <v>5</v>
          </cell>
          <cell r="DZ148">
            <v>37</v>
          </cell>
          <cell r="EA148">
            <v>10</v>
          </cell>
          <cell r="EB148" t="str">
            <v>-</v>
          </cell>
          <cell r="EC148">
            <v>31.25</v>
          </cell>
          <cell r="ED148" t="str">
            <v>-</v>
          </cell>
          <cell r="EE148">
            <v>0</v>
          </cell>
          <cell r="EF148" t="str">
            <v>-</v>
          </cell>
          <cell r="EG148">
            <v>13</v>
          </cell>
        </row>
        <row r="149">
          <cell r="C149">
            <v>700000441</v>
          </cell>
          <cell r="D149" t="str">
            <v>SECTOR BOULEVARD DEL RÍO PAOLA</v>
          </cell>
          <cell r="E149">
            <v>2026</v>
          </cell>
          <cell r="F149">
            <v>202601</v>
          </cell>
          <cell r="G149">
            <v>1645</v>
          </cell>
          <cell r="H149">
            <v>1844</v>
          </cell>
          <cell r="I149">
            <v>679</v>
          </cell>
          <cell r="J149" t="str">
            <v>-</v>
          </cell>
          <cell r="K149">
            <v>-127</v>
          </cell>
          <cell r="L149">
            <v>0</v>
          </cell>
          <cell r="M149">
            <v>387</v>
          </cell>
          <cell r="N149">
            <v>1056</v>
          </cell>
          <cell r="O149">
            <v>0</v>
          </cell>
          <cell r="P149" t="str">
            <v>-</v>
          </cell>
          <cell r="Q149">
            <v>0</v>
          </cell>
          <cell r="R149" t="str">
            <v>-</v>
          </cell>
          <cell r="S149">
            <v>2</v>
          </cell>
          <cell r="T149" t="str">
            <v>-</v>
          </cell>
          <cell r="U149">
            <v>386</v>
          </cell>
          <cell r="V149" t="str">
            <v>-</v>
          </cell>
          <cell r="W149">
            <v>1</v>
          </cell>
          <cell r="X149" t="str">
            <v>-</v>
          </cell>
          <cell r="Y149" t="str">
            <v>-</v>
          </cell>
          <cell r="Z149" t="str">
            <v>-</v>
          </cell>
          <cell r="AA149">
            <v>355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>
            <v>122</v>
          </cell>
          <cell r="AH149" t="str">
            <v>-</v>
          </cell>
          <cell r="AI149" t="str">
            <v>-</v>
          </cell>
          <cell r="AJ149" t="str">
            <v>-</v>
          </cell>
          <cell r="AK149">
            <v>32</v>
          </cell>
          <cell r="AL149" t="str">
            <v>-</v>
          </cell>
          <cell r="AM149">
            <v>23.525835866261399</v>
          </cell>
          <cell r="AN149">
            <v>59.6</v>
          </cell>
          <cell r="AO149">
            <v>90</v>
          </cell>
          <cell r="AP149" t="str">
            <v>-</v>
          </cell>
          <cell r="AQ149">
            <v>169</v>
          </cell>
          <cell r="AR149" t="str">
            <v>-</v>
          </cell>
          <cell r="AS149">
            <v>0</v>
          </cell>
          <cell r="AT149" t="str">
            <v>-</v>
          </cell>
          <cell r="AU149">
            <v>82</v>
          </cell>
          <cell r="AV149" t="str">
            <v>-</v>
          </cell>
          <cell r="AW149">
            <v>14</v>
          </cell>
          <cell r="AX149" t="str">
            <v>-</v>
          </cell>
          <cell r="AY149" t="str">
            <v>-</v>
          </cell>
          <cell r="AZ149" t="str">
            <v>-</v>
          </cell>
          <cell r="BA149">
            <v>371</v>
          </cell>
          <cell r="BB149">
            <v>933</v>
          </cell>
          <cell r="BC149">
            <v>22.553191489361701</v>
          </cell>
          <cell r="BD149">
            <v>52.7</v>
          </cell>
          <cell r="BE149" t="str">
            <v>-</v>
          </cell>
          <cell r="BF149" t="str">
            <v>-</v>
          </cell>
          <cell r="BG149">
            <v>478379.5</v>
          </cell>
          <cell r="BH149">
            <v>472506</v>
          </cell>
          <cell r="BI149">
            <v>185132866</v>
          </cell>
          <cell r="BJ149">
            <v>498966584</v>
          </cell>
          <cell r="BK149">
            <v>184979452</v>
          </cell>
          <cell r="BL149" t="str">
            <v>-</v>
          </cell>
          <cell r="BM149">
            <v>153414</v>
          </cell>
          <cell r="BN149" t="str">
            <v>-</v>
          </cell>
          <cell r="BO149">
            <v>102961260</v>
          </cell>
          <cell r="BP149" t="str">
            <v>-</v>
          </cell>
          <cell r="BQ149">
            <v>153414</v>
          </cell>
          <cell r="BR149" t="str">
            <v>-</v>
          </cell>
          <cell r="BS149">
            <v>309</v>
          </cell>
          <cell r="BT149" t="str">
            <v>-</v>
          </cell>
          <cell r="BU149">
            <v>102807846</v>
          </cell>
          <cell r="BV149" t="str">
            <v>-</v>
          </cell>
          <cell r="BW149">
            <v>332</v>
          </cell>
          <cell r="BX149" t="str">
            <v>-</v>
          </cell>
          <cell r="BY149">
            <v>502</v>
          </cell>
          <cell r="BZ149" t="str">
            <v>-</v>
          </cell>
          <cell r="CA149">
            <v>77026441</v>
          </cell>
          <cell r="CB149" t="str">
            <v>-</v>
          </cell>
          <cell r="CC149">
            <v>665</v>
          </cell>
          <cell r="CD149" t="str">
            <v>-</v>
          </cell>
          <cell r="CE149">
            <v>559</v>
          </cell>
          <cell r="CF149" t="str">
            <v>-</v>
          </cell>
          <cell r="CG149">
            <v>0</v>
          </cell>
          <cell r="CH149" t="str">
            <v>-</v>
          </cell>
          <cell r="CI149">
            <v>141</v>
          </cell>
          <cell r="CJ149" t="str">
            <v>-</v>
          </cell>
          <cell r="CK149">
            <v>16</v>
          </cell>
          <cell r="CL149" t="str">
            <v>-</v>
          </cell>
          <cell r="CM149">
            <v>5145165</v>
          </cell>
          <cell r="CN149" t="str">
            <v>-</v>
          </cell>
          <cell r="CO149">
            <v>82171606</v>
          </cell>
          <cell r="CP149" t="str">
            <v>-</v>
          </cell>
          <cell r="CQ149">
            <v>0</v>
          </cell>
          <cell r="CR149" t="str">
            <v>-</v>
          </cell>
          <cell r="CS149">
            <v>-52</v>
          </cell>
          <cell r="CT149" t="str">
            <v>-</v>
          </cell>
          <cell r="CU149">
            <v>738</v>
          </cell>
          <cell r="CV149">
            <v>317</v>
          </cell>
          <cell r="CW149">
            <v>299</v>
          </cell>
          <cell r="CX149">
            <v>236</v>
          </cell>
          <cell r="CY149">
            <v>221</v>
          </cell>
          <cell r="CZ149">
            <v>143</v>
          </cell>
          <cell r="DA149">
            <v>130</v>
          </cell>
          <cell r="DB149">
            <v>94</v>
          </cell>
          <cell r="DC149">
            <v>55</v>
          </cell>
          <cell r="DD149">
            <v>46</v>
          </cell>
          <cell r="DE149">
            <v>53</v>
          </cell>
          <cell r="DF149">
            <v>46</v>
          </cell>
          <cell r="DG149">
            <v>238</v>
          </cell>
          <cell r="DH149">
            <v>186</v>
          </cell>
          <cell r="DI149">
            <v>2</v>
          </cell>
          <cell r="DJ149" t="str">
            <v>-</v>
          </cell>
          <cell r="DK149">
            <v>387</v>
          </cell>
          <cell r="DL149" t="str">
            <v>-</v>
          </cell>
          <cell r="DM149">
            <v>579</v>
          </cell>
          <cell r="DN149" t="str">
            <v>-</v>
          </cell>
          <cell r="DO149">
            <v>525</v>
          </cell>
          <cell r="DP149" t="str">
            <v>-</v>
          </cell>
          <cell r="DQ149">
            <v>0</v>
          </cell>
          <cell r="DR149" t="str">
            <v>-</v>
          </cell>
          <cell r="DS149">
            <v>138</v>
          </cell>
          <cell r="DT149" t="str">
            <v>-</v>
          </cell>
          <cell r="DU149">
            <v>16</v>
          </cell>
          <cell r="DV149" t="str">
            <v>-</v>
          </cell>
          <cell r="DW149">
            <v>0</v>
          </cell>
          <cell r="DX149" t="str">
            <v>-</v>
          </cell>
          <cell r="DY149">
            <v>4</v>
          </cell>
          <cell r="DZ149">
            <v>51</v>
          </cell>
          <cell r="EA149">
            <v>10</v>
          </cell>
          <cell r="EB149" t="str">
            <v>-</v>
          </cell>
          <cell r="EC149">
            <v>22.222222222222221</v>
          </cell>
          <cell r="ED149" t="str">
            <v>-</v>
          </cell>
          <cell r="EE149">
            <v>2</v>
          </cell>
          <cell r="EF149" t="str">
            <v>-</v>
          </cell>
          <cell r="EG149">
            <v>12</v>
          </cell>
        </row>
        <row r="150">
          <cell r="C150">
            <v>700000442</v>
          </cell>
          <cell r="D150" t="str">
            <v>SECTOR PALMAR AURA</v>
          </cell>
          <cell r="E150">
            <v>2026</v>
          </cell>
          <cell r="F150">
            <v>202601</v>
          </cell>
          <cell r="G150">
            <v>0</v>
          </cell>
          <cell r="H150" t="str">
            <v>-</v>
          </cell>
          <cell r="I150">
            <v>0</v>
          </cell>
          <cell r="J150" t="str">
            <v>-</v>
          </cell>
          <cell r="K150">
            <v>0</v>
          </cell>
          <cell r="L150" t="str">
            <v>-</v>
          </cell>
          <cell r="M150">
            <v>0</v>
          </cell>
          <cell r="N150" t="str">
            <v>-</v>
          </cell>
          <cell r="O150">
            <v>0</v>
          </cell>
          <cell r="P150" t="str">
            <v>-</v>
          </cell>
          <cell r="Q150">
            <v>0</v>
          </cell>
          <cell r="R150" t="str">
            <v>-</v>
          </cell>
          <cell r="S150">
            <v>0</v>
          </cell>
          <cell r="T150" t="str">
            <v>-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 t="str">
            <v>-</v>
          </cell>
          <cell r="Z150" t="str">
            <v>-</v>
          </cell>
          <cell r="AA150">
            <v>0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>
            <v>0</v>
          </cell>
          <cell r="AH150" t="str">
            <v>-</v>
          </cell>
          <cell r="AI150" t="str">
            <v>-</v>
          </cell>
          <cell r="AJ150" t="str">
            <v>-</v>
          </cell>
          <cell r="AK150">
            <v>0</v>
          </cell>
          <cell r="AL150" t="str">
            <v>-</v>
          </cell>
          <cell r="AM150">
            <v>0</v>
          </cell>
          <cell r="AN150" t="str">
            <v>-</v>
          </cell>
          <cell r="AO150">
            <v>0</v>
          </cell>
          <cell r="AP150" t="str">
            <v>-</v>
          </cell>
          <cell r="AQ150">
            <v>0</v>
          </cell>
          <cell r="AR150" t="str">
            <v>-</v>
          </cell>
          <cell r="AS150">
            <v>0</v>
          </cell>
          <cell r="AT150" t="str">
            <v>-</v>
          </cell>
          <cell r="AU150">
            <v>0</v>
          </cell>
          <cell r="AV150" t="str">
            <v>-</v>
          </cell>
          <cell r="AW150">
            <v>0</v>
          </cell>
          <cell r="AX150" t="str">
            <v>-</v>
          </cell>
          <cell r="AY150" t="str">
            <v>-</v>
          </cell>
          <cell r="AZ150" t="str">
            <v>-</v>
          </cell>
          <cell r="BA150">
            <v>0</v>
          </cell>
          <cell r="BB150" t="str">
            <v>-</v>
          </cell>
          <cell r="BC150">
            <v>0</v>
          </cell>
          <cell r="BD150" t="str">
            <v>-</v>
          </cell>
          <cell r="BE150" t="str">
            <v>-</v>
          </cell>
          <cell r="BF150" t="str">
            <v>-</v>
          </cell>
          <cell r="BG150">
            <v>0</v>
          </cell>
          <cell r="BH150" t="str">
            <v>-</v>
          </cell>
          <cell r="BI150">
            <v>0</v>
          </cell>
          <cell r="BJ150" t="str">
            <v>-</v>
          </cell>
          <cell r="BK150">
            <v>0</v>
          </cell>
          <cell r="BL150" t="str">
            <v>-</v>
          </cell>
          <cell r="BM150">
            <v>0</v>
          </cell>
          <cell r="BN150" t="str">
            <v>-</v>
          </cell>
          <cell r="BO150">
            <v>0</v>
          </cell>
          <cell r="BP150" t="str">
            <v>-</v>
          </cell>
          <cell r="BQ150">
            <v>0</v>
          </cell>
          <cell r="BR150" t="str">
            <v>-</v>
          </cell>
          <cell r="BS150">
            <v>0</v>
          </cell>
          <cell r="BT150" t="str">
            <v>-</v>
          </cell>
          <cell r="BU150">
            <v>0</v>
          </cell>
          <cell r="BV150" t="str">
            <v>-</v>
          </cell>
          <cell r="BW150">
            <v>0</v>
          </cell>
          <cell r="BX150" t="str">
            <v>-</v>
          </cell>
          <cell r="BY150">
            <v>0</v>
          </cell>
          <cell r="BZ150" t="str">
            <v>-</v>
          </cell>
          <cell r="CA150">
            <v>0</v>
          </cell>
          <cell r="CB150" t="str">
            <v>-</v>
          </cell>
          <cell r="CC150">
            <v>0</v>
          </cell>
          <cell r="CD150" t="str">
            <v>-</v>
          </cell>
          <cell r="CE150">
            <v>0</v>
          </cell>
          <cell r="CF150" t="str">
            <v>-</v>
          </cell>
          <cell r="CG150">
            <v>0</v>
          </cell>
          <cell r="CH150" t="str">
            <v>-</v>
          </cell>
          <cell r="CI150">
            <v>0</v>
          </cell>
          <cell r="CJ150" t="str">
            <v>-</v>
          </cell>
          <cell r="CK150">
            <v>0</v>
          </cell>
          <cell r="CL150" t="str">
            <v>-</v>
          </cell>
          <cell r="CM150">
            <v>0</v>
          </cell>
          <cell r="CN150" t="str">
            <v>-</v>
          </cell>
          <cell r="CO150">
            <v>0</v>
          </cell>
          <cell r="CP150" t="str">
            <v>-</v>
          </cell>
          <cell r="CQ150">
            <v>0</v>
          </cell>
          <cell r="CR150" t="str">
            <v>-</v>
          </cell>
          <cell r="CS150">
            <v>0</v>
          </cell>
          <cell r="CT150" t="str">
            <v>-</v>
          </cell>
          <cell r="CU150">
            <v>0</v>
          </cell>
          <cell r="CV150" t="str">
            <v>-</v>
          </cell>
          <cell r="CW150">
            <v>0</v>
          </cell>
          <cell r="CX150" t="str">
            <v>-</v>
          </cell>
          <cell r="CY150">
            <v>0</v>
          </cell>
          <cell r="CZ150" t="str">
            <v>-</v>
          </cell>
          <cell r="DA150">
            <v>0</v>
          </cell>
          <cell r="DB150" t="str">
            <v>-</v>
          </cell>
          <cell r="DC150">
            <v>0</v>
          </cell>
          <cell r="DD150" t="str">
            <v>-</v>
          </cell>
          <cell r="DE150">
            <v>0</v>
          </cell>
          <cell r="DF150" t="str">
            <v>-</v>
          </cell>
          <cell r="DG150">
            <v>0</v>
          </cell>
          <cell r="DH150" t="str">
            <v>-</v>
          </cell>
          <cell r="DI150">
            <v>0</v>
          </cell>
          <cell r="DJ150" t="str">
            <v>-</v>
          </cell>
          <cell r="DK150">
            <v>0</v>
          </cell>
          <cell r="DL150" t="str">
            <v>-</v>
          </cell>
          <cell r="DM150">
            <v>0</v>
          </cell>
          <cell r="DN150" t="str">
            <v>-</v>
          </cell>
          <cell r="DO150">
            <v>0</v>
          </cell>
          <cell r="DP150" t="str">
            <v>-</v>
          </cell>
          <cell r="DQ150">
            <v>0</v>
          </cell>
          <cell r="DR150" t="str">
            <v>-</v>
          </cell>
          <cell r="DS150">
            <v>0</v>
          </cell>
          <cell r="DT150" t="str">
            <v>-</v>
          </cell>
          <cell r="DU150">
            <v>0</v>
          </cell>
          <cell r="DV150" t="str">
            <v>-</v>
          </cell>
          <cell r="DW150">
            <v>0</v>
          </cell>
          <cell r="DX150" t="str">
            <v>-</v>
          </cell>
          <cell r="DY150">
            <v>0</v>
          </cell>
          <cell r="DZ150" t="str">
            <v>-</v>
          </cell>
          <cell r="EA150">
            <v>0</v>
          </cell>
          <cell r="EB150" t="str">
            <v>-</v>
          </cell>
          <cell r="EC150">
            <v>0</v>
          </cell>
          <cell r="ED150" t="str">
            <v>-</v>
          </cell>
          <cell r="EE150">
            <v>0</v>
          </cell>
          <cell r="EF150" t="str">
            <v>-</v>
          </cell>
          <cell r="EG150">
            <v>0</v>
          </cell>
        </row>
        <row r="151">
          <cell r="C151">
            <v>700000443</v>
          </cell>
          <cell r="D151" t="str">
            <v>SECTOR RÍO CAUCA SANDRA</v>
          </cell>
          <cell r="E151">
            <v>2026</v>
          </cell>
          <cell r="F151">
            <v>202601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 t="str">
            <v>-</v>
          </cell>
          <cell r="BQ151" t="str">
            <v>-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 t="str">
            <v>-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 t="str">
            <v>-</v>
          </cell>
          <cell r="CS151" t="str">
            <v>-</v>
          </cell>
          <cell r="CT151" t="str">
            <v>-</v>
          </cell>
          <cell r="CU151" t="str">
            <v>-</v>
          </cell>
          <cell r="CV151" t="str">
            <v>-</v>
          </cell>
          <cell r="CW151" t="str">
            <v>-</v>
          </cell>
          <cell r="CX151" t="str">
            <v>-</v>
          </cell>
          <cell r="CY151" t="str">
            <v>-</v>
          </cell>
          <cell r="CZ151" t="str">
            <v>-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  <cell r="DZ151" t="str">
            <v>-</v>
          </cell>
          <cell r="EA151" t="str">
            <v>-</v>
          </cell>
          <cell r="EB151" t="str">
            <v>-</v>
          </cell>
          <cell r="EC151" t="str">
            <v>-</v>
          </cell>
          <cell r="ED151" t="str">
            <v>-</v>
          </cell>
          <cell r="EE151" t="str">
            <v>-</v>
          </cell>
          <cell r="EF151" t="str">
            <v>-</v>
          </cell>
          <cell r="EG151" t="str">
            <v>-</v>
          </cell>
        </row>
        <row r="152">
          <cell r="C152">
            <v>700000445</v>
          </cell>
          <cell r="D152" t="str">
            <v>SECTOR CHICAO VANESSA</v>
          </cell>
          <cell r="E152">
            <v>2026</v>
          </cell>
          <cell r="F152">
            <v>202601</v>
          </cell>
          <cell r="G152">
            <v>0</v>
          </cell>
          <cell r="H152" t="str">
            <v>-</v>
          </cell>
          <cell r="I152">
            <v>0</v>
          </cell>
          <cell r="J152" t="str">
            <v>-</v>
          </cell>
          <cell r="K152">
            <v>0</v>
          </cell>
          <cell r="L152" t="str">
            <v>-</v>
          </cell>
          <cell r="M152">
            <v>0</v>
          </cell>
          <cell r="N152" t="str">
            <v>-</v>
          </cell>
          <cell r="O152">
            <v>0</v>
          </cell>
          <cell r="P152" t="str">
            <v>-</v>
          </cell>
          <cell r="Q152">
            <v>0</v>
          </cell>
          <cell r="R152" t="str">
            <v>-</v>
          </cell>
          <cell r="S152">
            <v>0</v>
          </cell>
          <cell r="T152" t="str">
            <v>-</v>
          </cell>
          <cell r="U152">
            <v>0</v>
          </cell>
          <cell r="V152" t="str">
            <v>-</v>
          </cell>
          <cell r="W152">
            <v>0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0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0</v>
          </cell>
          <cell r="AH152" t="str">
            <v>-</v>
          </cell>
          <cell r="AI152" t="str">
            <v>-</v>
          </cell>
          <cell r="AJ152" t="str">
            <v>-</v>
          </cell>
          <cell r="AK152">
            <v>0</v>
          </cell>
          <cell r="AL152" t="str">
            <v>-</v>
          </cell>
          <cell r="AM152">
            <v>0</v>
          </cell>
          <cell r="AN152" t="str">
            <v>-</v>
          </cell>
          <cell r="AO152">
            <v>0</v>
          </cell>
          <cell r="AP152" t="str">
            <v>-</v>
          </cell>
          <cell r="AQ152">
            <v>0</v>
          </cell>
          <cell r="AR152" t="str">
            <v>-</v>
          </cell>
          <cell r="AS152">
            <v>0</v>
          </cell>
          <cell r="AT152" t="str">
            <v>-</v>
          </cell>
          <cell r="AU152">
            <v>0</v>
          </cell>
          <cell r="AV152" t="str">
            <v>-</v>
          </cell>
          <cell r="AW152">
            <v>0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0</v>
          </cell>
          <cell r="BB152" t="str">
            <v>-</v>
          </cell>
          <cell r="BC152">
            <v>0</v>
          </cell>
          <cell r="BD152" t="str">
            <v>-</v>
          </cell>
          <cell r="BE152" t="str">
            <v>-</v>
          </cell>
          <cell r="BF152" t="str">
            <v>-</v>
          </cell>
          <cell r="BG152">
            <v>0</v>
          </cell>
          <cell r="BH152" t="str">
            <v>-</v>
          </cell>
          <cell r="BI152">
            <v>0</v>
          </cell>
          <cell r="BJ152" t="str">
            <v>-</v>
          </cell>
          <cell r="BK152">
            <v>0</v>
          </cell>
          <cell r="BL152" t="str">
            <v>-</v>
          </cell>
          <cell r="BM152">
            <v>0</v>
          </cell>
          <cell r="BN152" t="str">
            <v>-</v>
          </cell>
          <cell r="BO152">
            <v>0</v>
          </cell>
          <cell r="BP152" t="str">
            <v>-</v>
          </cell>
          <cell r="BQ152">
            <v>0</v>
          </cell>
          <cell r="BR152" t="str">
            <v>-</v>
          </cell>
          <cell r="BS152">
            <v>0</v>
          </cell>
          <cell r="BT152" t="str">
            <v>-</v>
          </cell>
          <cell r="BU152">
            <v>0</v>
          </cell>
          <cell r="BV152" t="str">
            <v>-</v>
          </cell>
          <cell r="BW152">
            <v>0</v>
          </cell>
          <cell r="BX152" t="str">
            <v>-</v>
          </cell>
          <cell r="BY152">
            <v>0</v>
          </cell>
          <cell r="BZ152" t="str">
            <v>-</v>
          </cell>
          <cell r="CA152">
            <v>0</v>
          </cell>
          <cell r="CB152" t="str">
            <v>-</v>
          </cell>
          <cell r="CC152">
            <v>0</v>
          </cell>
          <cell r="CD152" t="str">
            <v>-</v>
          </cell>
          <cell r="CE152">
            <v>0</v>
          </cell>
          <cell r="CF152" t="str">
            <v>-</v>
          </cell>
          <cell r="CG152">
            <v>0</v>
          </cell>
          <cell r="CH152" t="str">
            <v>-</v>
          </cell>
          <cell r="CI152">
            <v>0</v>
          </cell>
          <cell r="CJ152" t="str">
            <v>-</v>
          </cell>
          <cell r="CK152">
            <v>0</v>
          </cell>
          <cell r="CL152" t="str">
            <v>-</v>
          </cell>
          <cell r="CM152">
            <v>0</v>
          </cell>
          <cell r="CN152" t="str">
            <v>-</v>
          </cell>
          <cell r="CO152">
            <v>0</v>
          </cell>
          <cell r="CP152" t="str">
            <v>-</v>
          </cell>
          <cell r="CQ152">
            <v>0</v>
          </cell>
          <cell r="CR152" t="str">
            <v>-</v>
          </cell>
          <cell r="CS152">
            <v>0</v>
          </cell>
          <cell r="CT152" t="str">
            <v>-</v>
          </cell>
          <cell r="CU152">
            <v>0</v>
          </cell>
          <cell r="CV152" t="str">
            <v>-</v>
          </cell>
          <cell r="CW152">
            <v>0</v>
          </cell>
          <cell r="CX152" t="str">
            <v>-</v>
          </cell>
          <cell r="CY152">
            <v>0</v>
          </cell>
          <cell r="CZ152" t="str">
            <v>-</v>
          </cell>
          <cell r="DA152">
            <v>0</v>
          </cell>
          <cell r="DB152" t="str">
            <v>-</v>
          </cell>
          <cell r="DC152">
            <v>0</v>
          </cell>
          <cell r="DD152" t="str">
            <v>-</v>
          </cell>
          <cell r="DE152">
            <v>0</v>
          </cell>
          <cell r="DF152" t="str">
            <v>-</v>
          </cell>
          <cell r="DG152">
            <v>0</v>
          </cell>
          <cell r="DH152" t="str">
            <v>-</v>
          </cell>
          <cell r="DI152">
            <v>0</v>
          </cell>
          <cell r="DJ152" t="str">
            <v>-</v>
          </cell>
          <cell r="DK152">
            <v>0</v>
          </cell>
          <cell r="DL152" t="str">
            <v>-</v>
          </cell>
          <cell r="DM152">
            <v>0</v>
          </cell>
          <cell r="DN152" t="str">
            <v>-</v>
          </cell>
          <cell r="DO152">
            <v>0</v>
          </cell>
          <cell r="DP152" t="str">
            <v>-</v>
          </cell>
          <cell r="DQ152">
            <v>0</v>
          </cell>
          <cell r="DR152" t="str">
            <v>-</v>
          </cell>
          <cell r="DS152">
            <v>0</v>
          </cell>
          <cell r="DT152" t="str">
            <v>-</v>
          </cell>
          <cell r="DU152">
            <v>0</v>
          </cell>
          <cell r="DV152" t="str">
            <v>-</v>
          </cell>
          <cell r="DW152">
            <v>0</v>
          </cell>
          <cell r="DX152" t="str">
            <v>-</v>
          </cell>
          <cell r="DY152">
            <v>0</v>
          </cell>
          <cell r="DZ152" t="str">
            <v>-</v>
          </cell>
          <cell r="EA152">
            <v>0</v>
          </cell>
          <cell r="EB152" t="str">
            <v>-</v>
          </cell>
          <cell r="EC152">
            <v>0</v>
          </cell>
          <cell r="ED152" t="str">
            <v>-</v>
          </cell>
          <cell r="EE152">
            <v>0</v>
          </cell>
          <cell r="EF152" t="str">
            <v>-</v>
          </cell>
          <cell r="EG152">
            <v>0</v>
          </cell>
        </row>
        <row r="153">
          <cell r="C153">
            <v>700000446</v>
          </cell>
          <cell r="D153" t="str">
            <v>SECTOR JUAN DE DIOS AURA</v>
          </cell>
          <cell r="E153">
            <v>2026</v>
          </cell>
          <cell r="F153">
            <v>202601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 t="str">
            <v>-</v>
          </cell>
          <cell r="BQ153" t="str">
            <v>-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 t="str">
            <v>-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 t="str">
            <v>-</v>
          </cell>
          <cell r="CS153" t="str">
            <v>-</v>
          </cell>
          <cell r="CT153" t="str">
            <v>-</v>
          </cell>
          <cell r="CU153" t="str">
            <v>-</v>
          </cell>
          <cell r="CV153" t="str">
            <v>-</v>
          </cell>
          <cell r="CW153" t="str">
            <v>-</v>
          </cell>
          <cell r="CX153" t="str">
            <v>-</v>
          </cell>
          <cell r="CY153" t="str">
            <v>-</v>
          </cell>
          <cell r="CZ153" t="str">
            <v>-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  <cell r="DZ153" t="str">
            <v>-</v>
          </cell>
          <cell r="EA153" t="str">
            <v>-</v>
          </cell>
          <cell r="EB153" t="str">
            <v>-</v>
          </cell>
          <cell r="EC153" t="str">
            <v>-</v>
          </cell>
          <cell r="ED153" t="str">
            <v>-</v>
          </cell>
          <cell r="EE153" t="str">
            <v>-</v>
          </cell>
          <cell r="EF153" t="str">
            <v>-</v>
          </cell>
          <cell r="EG153" t="str">
            <v>-</v>
          </cell>
        </row>
        <row r="154">
          <cell r="C154">
            <v>700000447</v>
          </cell>
          <cell r="D154" t="str">
            <v>SECTOR LA PERLA DEL PACIFICO JANETH</v>
          </cell>
          <cell r="E154">
            <v>2026</v>
          </cell>
          <cell r="F154">
            <v>202601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  <cell r="BC154" t="str">
            <v>-</v>
          </cell>
          <cell r="BD154" t="str">
            <v>-</v>
          </cell>
          <cell r="BE154" t="str">
            <v>-</v>
          </cell>
          <cell r="BF154" t="str">
            <v>-</v>
          </cell>
          <cell r="BG154" t="str">
            <v>-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 t="str">
            <v>-</v>
          </cell>
          <cell r="BO154" t="str">
            <v>-</v>
          </cell>
          <cell r="BP154" t="str">
            <v>-</v>
          </cell>
          <cell r="BQ154" t="str">
            <v>-</v>
          </cell>
          <cell r="BR154" t="str">
            <v>-</v>
          </cell>
          <cell r="BS154" t="str">
            <v>-</v>
          </cell>
          <cell r="BT154" t="str">
            <v>-</v>
          </cell>
          <cell r="BU154" t="str">
            <v>-</v>
          </cell>
          <cell r="BV154" t="str">
            <v>-</v>
          </cell>
          <cell r="BW154" t="str">
            <v>-</v>
          </cell>
          <cell r="BX154" t="str">
            <v>-</v>
          </cell>
          <cell r="BY154" t="str">
            <v>-</v>
          </cell>
          <cell r="BZ154" t="str">
            <v>-</v>
          </cell>
          <cell r="CA154" t="str">
            <v>-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 t="str">
            <v>-</v>
          </cell>
          <cell r="CN154" t="str">
            <v>-</v>
          </cell>
          <cell r="CO154" t="str">
            <v>-</v>
          </cell>
          <cell r="CP154" t="str">
            <v>-</v>
          </cell>
          <cell r="CQ154" t="str">
            <v>-</v>
          </cell>
          <cell r="CR154" t="str">
            <v>-</v>
          </cell>
          <cell r="CS154" t="str">
            <v>-</v>
          </cell>
          <cell r="CT154" t="str">
            <v>-</v>
          </cell>
          <cell r="CU154" t="str">
            <v>-</v>
          </cell>
          <cell r="CV154" t="str">
            <v>-</v>
          </cell>
          <cell r="CW154" t="str">
            <v>-</v>
          </cell>
          <cell r="CX154" t="str">
            <v>-</v>
          </cell>
          <cell r="CY154" t="str">
            <v>-</v>
          </cell>
          <cell r="CZ154" t="str">
            <v>-</v>
          </cell>
          <cell r="DA154" t="str">
            <v>-</v>
          </cell>
          <cell r="DB154" t="str">
            <v>-</v>
          </cell>
          <cell r="DC154" t="str">
            <v>-</v>
          </cell>
          <cell r="DD154" t="str">
            <v>-</v>
          </cell>
          <cell r="DE154" t="str">
            <v>-</v>
          </cell>
          <cell r="DF154" t="str">
            <v>-</v>
          </cell>
          <cell r="DG154" t="str">
            <v>-</v>
          </cell>
          <cell r="DH154" t="str">
            <v>-</v>
          </cell>
          <cell r="DI154" t="str">
            <v>-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 t="str">
            <v>-</v>
          </cell>
          <cell r="DX154" t="str">
            <v>-</v>
          </cell>
          <cell r="DY154" t="str">
            <v>-</v>
          </cell>
          <cell r="DZ154" t="str">
            <v>-</v>
          </cell>
          <cell r="EA154" t="str">
            <v>-</v>
          </cell>
          <cell r="EB154" t="str">
            <v>-</v>
          </cell>
          <cell r="EC154" t="str">
            <v>-</v>
          </cell>
          <cell r="ED154" t="str">
            <v>-</v>
          </cell>
          <cell r="EE154" t="str">
            <v>-</v>
          </cell>
          <cell r="EF154" t="str">
            <v>-</v>
          </cell>
          <cell r="EG154" t="str">
            <v>-</v>
          </cell>
        </row>
        <row r="155">
          <cell r="C155">
            <v>700000449</v>
          </cell>
          <cell r="D155" t="str">
            <v>SECTOR LA CATEDRAL SILVIA</v>
          </cell>
          <cell r="E155">
            <v>2026</v>
          </cell>
          <cell r="F155">
            <v>202601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 t="str">
            <v>-</v>
          </cell>
          <cell r="BQ155" t="str">
            <v>-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 t="str">
            <v>-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 t="str">
            <v>-</v>
          </cell>
          <cell r="CS155" t="str">
            <v>-</v>
          </cell>
          <cell r="CT155" t="str">
            <v>-</v>
          </cell>
          <cell r="CU155" t="str">
            <v>-</v>
          </cell>
          <cell r="CV155" t="str">
            <v>-</v>
          </cell>
          <cell r="CW155" t="str">
            <v>-</v>
          </cell>
          <cell r="CX155" t="str">
            <v>-</v>
          </cell>
          <cell r="CY155" t="str">
            <v>-</v>
          </cell>
          <cell r="CZ155" t="str">
            <v>-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  <cell r="DZ155" t="str">
            <v>-</v>
          </cell>
          <cell r="EA155" t="str">
            <v>-</v>
          </cell>
          <cell r="EB155" t="str">
            <v>-</v>
          </cell>
          <cell r="EC155" t="str">
            <v>-</v>
          </cell>
          <cell r="ED155" t="str">
            <v>-</v>
          </cell>
          <cell r="EE155" t="str">
            <v>-</v>
          </cell>
          <cell r="EF155" t="str">
            <v>-</v>
          </cell>
          <cell r="EG155" t="str">
            <v>-</v>
          </cell>
        </row>
        <row r="156">
          <cell r="C156">
            <v>700000452</v>
          </cell>
          <cell r="D156" t="str">
            <v>SECTOR PALO SANTO DOLLY</v>
          </cell>
          <cell r="E156">
            <v>2026</v>
          </cell>
          <cell r="F156">
            <v>202601</v>
          </cell>
          <cell r="G156">
            <v>1992</v>
          </cell>
          <cell r="H156">
            <v>2068</v>
          </cell>
          <cell r="I156">
            <v>699</v>
          </cell>
          <cell r="J156" t="str">
            <v>-</v>
          </cell>
          <cell r="K156">
            <v>-18</v>
          </cell>
          <cell r="L156">
            <v>0</v>
          </cell>
          <cell r="M156">
            <v>886</v>
          </cell>
          <cell r="N156">
            <v>1169</v>
          </cell>
          <cell r="O156">
            <v>0</v>
          </cell>
          <cell r="P156" t="str">
            <v>-</v>
          </cell>
          <cell r="Q156">
            <v>3</v>
          </cell>
          <cell r="R156" t="str">
            <v>-</v>
          </cell>
          <cell r="S156">
            <v>8</v>
          </cell>
          <cell r="T156" t="str">
            <v>-</v>
          </cell>
          <cell r="U156">
            <v>881</v>
          </cell>
          <cell r="V156" t="str">
            <v>-</v>
          </cell>
          <cell r="W156">
            <v>2</v>
          </cell>
          <cell r="X156" t="str">
            <v>-</v>
          </cell>
          <cell r="Y156" t="str">
            <v>-</v>
          </cell>
          <cell r="Z156" t="str">
            <v>-</v>
          </cell>
          <cell r="AA156">
            <v>720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>
            <v>435</v>
          </cell>
          <cell r="AH156" t="str">
            <v>-</v>
          </cell>
          <cell r="AI156" t="str">
            <v>-</v>
          </cell>
          <cell r="AJ156" t="str">
            <v>-</v>
          </cell>
          <cell r="AK156">
            <v>165</v>
          </cell>
          <cell r="AL156" t="str">
            <v>-</v>
          </cell>
          <cell r="AM156">
            <v>44.477911646586342</v>
          </cell>
          <cell r="AN156">
            <v>58.2</v>
          </cell>
          <cell r="AO156">
            <v>270</v>
          </cell>
          <cell r="AP156" t="str">
            <v>-</v>
          </cell>
          <cell r="AQ156">
            <v>322</v>
          </cell>
          <cell r="AR156" t="str">
            <v>-</v>
          </cell>
          <cell r="AS156">
            <v>0</v>
          </cell>
          <cell r="AT156" t="str">
            <v>-</v>
          </cell>
          <cell r="AU156">
            <v>95</v>
          </cell>
          <cell r="AV156" t="str">
            <v>-</v>
          </cell>
          <cell r="AW156">
            <v>33</v>
          </cell>
          <cell r="AX156" t="str">
            <v>-</v>
          </cell>
          <cell r="AY156" t="str">
            <v>-</v>
          </cell>
          <cell r="AZ156" t="str">
            <v>-</v>
          </cell>
          <cell r="BA156">
            <v>768</v>
          </cell>
          <cell r="BB156">
            <v>1040</v>
          </cell>
          <cell r="BC156">
            <v>38.554216867469883</v>
          </cell>
          <cell r="BD156">
            <v>51.8</v>
          </cell>
          <cell r="BE156" t="str">
            <v>-</v>
          </cell>
          <cell r="BF156" t="str">
            <v>-</v>
          </cell>
          <cell r="BG156">
            <v>494174.91</v>
          </cell>
          <cell r="BH156">
            <v>479225</v>
          </cell>
          <cell r="BI156">
            <v>437838972.99000001</v>
          </cell>
          <cell r="BJ156">
            <v>560214034</v>
          </cell>
          <cell r="BK156">
            <v>435929915</v>
          </cell>
          <cell r="BL156" t="str">
            <v>-</v>
          </cell>
          <cell r="BM156">
            <v>1909057.99</v>
          </cell>
          <cell r="BN156" t="str">
            <v>-</v>
          </cell>
          <cell r="BO156">
            <v>230604259.99000001</v>
          </cell>
          <cell r="BP156" t="str">
            <v>-</v>
          </cell>
          <cell r="BQ156">
            <v>1909057.99</v>
          </cell>
          <cell r="BR156" t="str">
            <v>-</v>
          </cell>
          <cell r="BS156">
            <v>662</v>
          </cell>
          <cell r="BT156" t="str">
            <v>-</v>
          </cell>
          <cell r="BU156">
            <v>228695202</v>
          </cell>
          <cell r="BV156" t="str">
            <v>-</v>
          </cell>
          <cell r="BW156">
            <v>650</v>
          </cell>
          <cell r="BX156" t="str">
            <v>-</v>
          </cell>
          <cell r="BY156">
            <v>648</v>
          </cell>
          <cell r="BZ156" t="str">
            <v>-</v>
          </cell>
          <cell r="CA156">
            <v>196123212</v>
          </cell>
          <cell r="CB156" t="str">
            <v>-</v>
          </cell>
          <cell r="CC156">
            <v>823</v>
          </cell>
          <cell r="CD156" t="str">
            <v>-</v>
          </cell>
          <cell r="CE156">
            <v>557</v>
          </cell>
          <cell r="CF156" t="str">
            <v>-</v>
          </cell>
          <cell r="CG156">
            <v>0</v>
          </cell>
          <cell r="CH156" t="str">
            <v>-</v>
          </cell>
          <cell r="CI156">
            <v>114</v>
          </cell>
          <cell r="CJ156" t="str">
            <v>-</v>
          </cell>
          <cell r="CK156">
            <v>41</v>
          </cell>
          <cell r="CL156" t="str">
            <v>-</v>
          </cell>
          <cell r="CM156">
            <v>9964525</v>
          </cell>
          <cell r="CN156" t="str">
            <v>-</v>
          </cell>
          <cell r="CO156">
            <v>206087737</v>
          </cell>
          <cell r="CP156" t="str">
            <v>-</v>
          </cell>
          <cell r="CQ156">
            <v>0</v>
          </cell>
          <cell r="CR156" t="str">
            <v>-</v>
          </cell>
          <cell r="CS156">
            <v>4</v>
          </cell>
          <cell r="CT156" t="str">
            <v>-</v>
          </cell>
          <cell r="CU156">
            <v>612</v>
          </cell>
          <cell r="CV156">
            <v>449</v>
          </cell>
          <cell r="CW156">
            <v>323</v>
          </cell>
          <cell r="CX156">
            <v>259</v>
          </cell>
          <cell r="CY156">
            <v>171</v>
          </cell>
          <cell r="CZ156">
            <v>126</v>
          </cell>
          <cell r="DA156">
            <v>95</v>
          </cell>
          <cell r="DB156">
            <v>84</v>
          </cell>
          <cell r="DC156">
            <v>52</v>
          </cell>
          <cell r="DD156">
            <v>45</v>
          </cell>
          <cell r="DE156">
            <v>45</v>
          </cell>
          <cell r="DF156">
            <v>49</v>
          </cell>
          <cell r="DG156">
            <v>192</v>
          </cell>
          <cell r="DH156">
            <v>178</v>
          </cell>
          <cell r="DI156">
            <v>36</v>
          </cell>
          <cell r="DJ156" t="str">
            <v>-</v>
          </cell>
          <cell r="DK156">
            <v>547</v>
          </cell>
          <cell r="DL156" t="str">
            <v>-</v>
          </cell>
          <cell r="DM156">
            <v>745</v>
          </cell>
          <cell r="DN156" t="str">
            <v>-</v>
          </cell>
          <cell r="DO156">
            <v>545</v>
          </cell>
          <cell r="DP156" t="str">
            <v>-</v>
          </cell>
          <cell r="DQ156">
            <v>0</v>
          </cell>
          <cell r="DR156" t="str">
            <v>-</v>
          </cell>
          <cell r="DS156">
            <v>113</v>
          </cell>
          <cell r="DT156" t="str">
            <v>-</v>
          </cell>
          <cell r="DU156">
            <v>41</v>
          </cell>
          <cell r="DV156" t="str">
            <v>-</v>
          </cell>
          <cell r="DW156">
            <v>0</v>
          </cell>
          <cell r="DX156" t="str">
            <v>-</v>
          </cell>
          <cell r="DY156">
            <v>52</v>
          </cell>
          <cell r="DZ156">
            <v>47</v>
          </cell>
          <cell r="EA156">
            <v>8</v>
          </cell>
          <cell r="EB156" t="str">
            <v>-</v>
          </cell>
          <cell r="EC156">
            <v>17.391304347826086</v>
          </cell>
          <cell r="ED156" t="str">
            <v>-</v>
          </cell>
          <cell r="EE156">
            <v>16</v>
          </cell>
          <cell r="EF156" t="str">
            <v>-</v>
          </cell>
          <cell r="EG156">
            <v>67</v>
          </cell>
        </row>
        <row r="157">
          <cell r="C157">
            <v>700000453</v>
          </cell>
          <cell r="D157" t="str">
            <v>SECTOR CANELA KATHERIN</v>
          </cell>
          <cell r="E157">
            <v>2026</v>
          </cell>
          <cell r="F157">
            <v>202601</v>
          </cell>
          <cell r="G157">
            <v>2182</v>
          </cell>
          <cell r="H157">
            <v>2044</v>
          </cell>
          <cell r="I157">
            <v>641</v>
          </cell>
          <cell r="J157" t="str">
            <v>-</v>
          </cell>
          <cell r="K157">
            <v>-94</v>
          </cell>
          <cell r="L157">
            <v>0</v>
          </cell>
          <cell r="M157">
            <v>774</v>
          </cell>
          <cell r="N157">
            <v>1326</v>
          </cell>
          <cell r="O157">
            <v>0</v>
          </cell>
          <cell r="P157" t="str">
            <v>-</v>
          </cell>
          <cell r="Q157">
            <v>1</v>
          </cell>
          <cell r="R157" t="str">
            <v>-</v>
          </cell>
          <cell r="S157">
            <v>3</v>
          </cell>
          <cell r="T157" t="str">
            <v>-</v>
          </cell>
          <cell r="U157">
            <v>772</v>
          </cell>
          <cell r="V157" t="str">
            <v>-</v>
          </cell>
          <cell r="W157">
            <v>1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608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408</v>
          </cell>
          <cell r="AH157" t="str">
            <v>-</v>
          </cell>
          <cell r="AI157" t="str">
            <v>-</v>
          </cell>
          <cell r="AJ157" t="str">
            <v>-</v>
          </cell>
          <cell r="AK157">
            <v>166</v>
          </cell>
          <cell r="AL157" t="str">
            <v>-</v>
          </cell>
          <cell r="AM157">
            <v>35.472043996333639</v>
          </cell>
          <cell r="AN157">
            <v>58.2</v>
          </cell>
          <cell r="AO157">
            <v>242</v>
          </cell>
          <cell r="AP157" t="str">
            <v>-</v>
          </cell>
          <cell r="AQ157">
            <v>261</v>
          </cell>
          <cell r="AR157" t="str">
            <v>-</v>
          </cell>
          <cell r="AS157">
            <v>0</v>
          </cell>
          <cell r="AT157" t="str">
            <v>-</v>
          </cell>
          <cell r="AU157">
            <v>83</v>
          </cell>
          <cell r="AV157" t="str">
            <v>-</v>
          </cell>
          <cell r="AW157">
            <v>22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686</v>
          </cell>
          <cell r="BB157">
            <v>1178</v>
          </cell>
          <cell r="BC157">
            <v>31.439046746104495</v>
          </cell>
          <cell r="BD157">
            <v>51.7</v>
          </cell>
          <cell r="BE157" t="str">
            <v>-</v>
          </cell>
          <cell r="BF157" t="str">
            <v>-</v>
          </cell>
          <cell r="BG157">
            <v>460908.88</v>
          </cell>
          <cell r="BH157">
            <v>410870</v>
          </cell>
          <cell r="BI157">
            <v>356743470.5</v>
          </cell>
          <cell r="BJ157">
            <v>544813237</v>
          </cell>
          <cell r="BK157">
            <v>356401853</v>
          </cell>
          <cell r="BL157" t="str">
            <v>-</v>
          </cell>
          <cell r="BM157">
            <v>341617.5</v>
          </cell>
          <cell r="BN157" t="str">
            <v>-</v>
          </cell>
          <cell r="BO157">
            <v>185265396.5</v>
          </cell>
          <cell r="BP157" t="str">
            <v>-</v>
          </cell>
          <cell r="BQ157">
            <v>341617.5</v>
          </cell>
          <cell r="BR157" t="str">
            <v>-</v>
          </cell>
          <cell r="BS157">
            <v>559</v>
          </cell>
          <cell r="BT157" t="str">
            <v>-</v>
          </cell>
          <cell r="BU157">
            <v>184923779</v>
          </cell>
          <cell r="BV157" t="str">
            <v>-</v>
          </cell>
          <cell r="BW157">
            <v>638</v>
          </cell>
          <cell r="BX157" t="str">
            <v>-</v>
          </cell>
          <cell r="BY157">
            <v>942</v>
          </cell>
          <cell r="BZ157" t="str">
            <v>-</v>
          </cell>
          <cell r="CA157">
            <v>160105622</v>
          </cell>
          <cell r="CB157" t="str">
            <v>-</v>
          </cell>
          <cell r="CC157">
            <v>881</v>
          </cell>
          <cell r="CD157" t="str">
            <v>-</v>
          </cell>
          <cell r="CE157">
            <v>530</v>
          </cell>
          <cell r="CF157" t="str">
            <v>-</v>
          </cell>
          <cell r="CG157">
            <v>0</v>
          </cell>
          <cell r="CH157" t="str">
            <v>-</v>
          </cell>
          <cell r="CI157">
            <v>108</v>
          </cell>
          <cell r="CJ157" t="str">
            <v>-</v>
          </cell>
          <cell r="CK157">
            <v>22</v>
          </cell>
          <cell r="CL157" t="str">
            <v>-</v>
          </cell>
          <cell r="CM157">
            <v>11372452</v>
          </cell>
          <cell r="CN157" t="str">
            <v>-</v>
          </cell>
          <cell r="CO157">
            <v>171478074</v>
          </cell>
          <cell r="CP157" t="str">
            <v>-</v>
          </cell>
          <cell r="CQ157">
            <v>0</v>
          </cell>
          <cell r="CR157" t="str">
            <v>-</v>
          </cell>
          <cell r="CS157">
            <v>-27</v>
          </cell>
          <cell r="CT157" t="str">
            <v>-</v>
          </cell>
          <cell r="CU157">
            <v>788</v>
          </cell>
          <cell r="CV157">
            <v>474</v>
          </cell>
          <cell r="CW157">
            <v>386</v>
          </cell>
          <cell r="CX157">
            <v>282</v>
          </cell>
          <cell r="CY157">
            <v>234</v>
          </cell>
          <cell r="CZ157">
            <v>164</v>
          </cell>
          <cell r="DA157">
            <v>146</v>
          </cell>
          <cell r="DB157">
            <v>129</v>
          </cell>
          <cell r="DC157">
            <v>88</v>
          </cell>
          <cell r="DD157">
            <v>85</v>
          </cell>
          <cell r="DE157">
            <v>68</v>
          </cell>
          <cell r="DF157">
            <v>63</v>
          </cell>
          <cell r="DG157">
            <v>302</v>
          </cell>
          <cell r="DH157">
            <v>277</v>
          </cell>
          <cell r="DI157">
            <v>31</v>
          </cell>
          <cell r="DJ157" t="str">
            <v>-</v>
          </cell>
          <cell r="DK157">
            <v>737</v>
          </cell>
          <cell r="DL157" t="str">
            <v>-</v>
          </cell>
          <cell r="DM157">
            <v>804</v>
          </cell>
          <cell r="DN157" t="str">
            <v>-</v>
          </cell>
          <cell r="DO157">
            <v>513</v>
          </cell>
          <cell r="DP157" t="str">
            <v>-</v>
          </cell>
          <cell r="DQ157">
            <v>0</v>
          </cell>
          <cell r="DR157" t="str">
            <v>-</v>
          </cell>
          <cell r="DS157">
            <v>106</v>
          </cell>
          <cell r="DT157" t="str">
            <v>-</v>
          </cell>
          <cell r="DU157">
            <v>22</v>
          </cell>
          <cell r="DV157" t="str">
            <v>-</v>
          </cell>
          <cell r="DW157">
            <v>0</v>
          </cell>
          <cell r="DX157" t="str">
            <v>-</v>
          </cell>
          <cell r="DY157">
            <v>45</v>
          </cell>
          <cell r="DZ157">
            <v>80</v>
          </cell>
          <cell r="EA157">
            <v>28</v>
          </cell>
          <cell r="EB157" t="str">
            <v>-</v>
          </cell>
          <cell r="EC157">
            <v>27.184466019417474</v>
          </cell>
          <cell r="ED157" t="str">
            <v>-</v>
          </cell>
          <cell r="EE157">
            <v>14</v>
          </cell>
          <cell r="EF157" t="str">
            <v>-</v>
          </cell>
          <cell r="EG157">
            <v>42</v>
          </cell>
        </row>
        <row r="158">
          <cell r="C158">
            <v>700000454</v>
          </cell>
          <cell r="D158" t="str">
            <v xml:space="preserve">Sector ABÁNICO Judy </v>
          </cell>
          <cell r="E158">
            <v>2026</v>
          </cell>
          <cell r="F158">
            <v>202601</v>
          </cell>
          <cell r="G158">
            <v>1813</v>
          </cell>
          <cell r="H158">
            <v>1949</v>
          </cell>
          <cell r="I158">
            <v>559</v>
          </cell>
          <cell r="J158" t="str">
            <v>-</v>
          </cell>
          <cell r="K158">
            <v>-43</v>
          </cell>
          <cell r="L158">
            <v>0</v>
          </cell>
          <cell r="M158">
            <v>840</v>
          </cell>
          <cell r="N158">
            <v>1043</v>
          </cell>
          <cell r="O158">
            <v>0</v>
          </cell>
          <cell r="P158" t="str">
            <v>-</v>
          </cell>
          <cell r="Q158">
            <v>3</v>
          </cell>
          <cell r="R158" t="str">
            <v>-</v>
          </cell>
          <cell r="S158">
            <v>15</v>
          </cell>
          <cell r="T158" t="str">
            <v>-</v>
          </cell>
          <cell r="U158">
            <v>832</v>
          </cell>
          <cell r="V158" t="str">
            <v>-</v>
          </cell>
          <cell r="W158">
            <v>5</v>
          </cell>
          <cell r="X158" t="str">
            <v>-</v>
          </cell>
          <cell r="Y158" t="str">
            <v>-</v>
          </cell>
          <cell r="Z158" t="str">
            <v>-</v>
          </cell>
          <cell r="AA158">
            <v>666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>
            <v>447</v>
          </cell>
          <cell r="AH158" t="str">
            <v>-</v>
          </cell>
          <cell r="AI158" t="str">
            <v>-</v>
          </cell>
          <cell r="AJ158" t="str">
            <v>-</v>
          </cell>
          <cell r="AK158">
            <v>174</v>
          </cell>
          <cell r="AL158" t="str">
            <v>-</v>
          </cell>
          <cell r="AM158">
            <v>46.332046332046332</v>
          </cell>
          <cell r="AN158">
            <v>56.2</v>
          </cell>
          <cell r="AO158">
            <v>273</v>
          </cell>
          <cell r="AP158" t="str">
            <v>-</v>
          </cell>
          <cell r="AQ158">
            <v>305</v>
          </cell>
          <cell r="AR158" t="str">
            <v>-</v>
          </cell>
          <cell r="AS158">
            <v>0</v>
          </cell>
          <cell r="AT158" t="str">
            <v>-</v>
          </cell>
          <cell r="AU158">
            <v>80</v>
          </cell>
          <cell r="AV158" t="str">
            <v>-</v>
          </cell>
          <cell r="AW158">
            <v>8</v>
          </cell>
          <cell r="AX158" t="str">
            <v>-</v>
          </cell>
          <cell r="AY158" t="str">
            <v>-</v>
          </cell>
          <cell r="AZ158" t="str">
            <v>-</v>
          </cell>
          <cell r="BA158">
            <v>729</v>
          </cell>
          <cell r="BB158">
            <v>915</v>
          </cell>
          <cell r="BC158">
            <v>40.209597352454495</v>
          </cell>
          <cell r="BD158">
            <v>49.3</v>
          </cell>
          <cell r="BE158" t="str">
            <v>-</v>
          </cell>
          <cell r="BF158" t="str">
            <v>-</v>
          </cell>
          <cell r="BG158">
            <v>441956.38</v>
          </cell>
          <cell r="BH158">
            <v>437434</v>
          </cell>
          <cell r="BI158">
            <v>371243360.50999999</v>
          </cell>
          <cell r="BJ158">
            <v>456243546</v>
          </cell>
          <cell r="BK158">
            <v>367593852</v>
          </cell>
          <cell r="BL158" t="str">
            <v>-</v>
          </cell>
          <cell r="BM158">
            <v>3649508.5100000002</v>
          </cell>
          <cell r="BN158" t="str">
            <v>-</v>
          </cell>
          <cell r="BO158">
            <v>240107793.51000002</v>
          </cell>
          <cell r="BP158" t="str">
            <v>-</v>
          </cell>
          <cell r="BQ158">
            <v>3649508.5100000002</v>
          </cell>
          <cell r="BR158" t="str">
            <v>-</v>
          </cell>
          <cell r="BS158">
            <v>689</v>
          </cell>
          <cell r="BT158" t="str">
            <v>-</v>
          </cell>
          <cell r="BU158">
            <v>236458285</v>
          </cell>
          <cell r="BV158" t="str">
            <v>-</v>
          </cell>
          <cell r="BW158">
            <v>631</v>
          </cell>
          <cell r="BX158" t="str">
            <v>-</v>
          </cell>
          <cell r="BY158">
            <v>702</v>
          </cell>
          <cell r="BZ158" t="str">
            <v>-</v>
          </cell>
          <cell r="CA158">
            <v>117579622</v>
          </cell>
          <cell r="CB158" t="str">
            <v>-</v>
          </cell>
          <cell r="CC158">
            <v>763</v>
          </cell>
          <cell r="CD158" t="str">
            <v>-</v>
          </cell>
          <cell r="CE158">
            <v>473</v>
          </cell>
          <cell r="CF158" t="str">
            <v>-</v>
          </cell>
          <cell r="CG158">
            <v>0</v>
          </cell>
          <cell r="CH158" t="str">
            <v>-</v>
          </cell>
          <cell r="CI158">
            <v>90</v>
          </cell>
          <cell r="CJ158" t="str">
            <v>-</v>
          </cell>
          <cell r="CK158">
            <v>8</v>
          </cell>
          <cell r="CL158" t="str">
            <v>-</v>
          </cell>
          <cell r="CM158">
            <v>12660295</v>
          </cell>
          <cell r="CN158" t="str">
            <v>-</v>
          </cell>
          <cell r="CO158">
            <v>130239917</v>
          </cell>
          <cell r="CP158" t="str">
            <v>-</v>
          </cell>
          <cell r="CQ158">
            <v>0</v>
          </cell>
          <cell r="CR158" t="str">
            <v>-</v>
          </cell>
          <cell r="CS158">
            <v>-2</v>
          </cell>
          <cell r="CT158" t="str">
            <v>-</v>
          </cell>
          <cell r="CU158">
            <v>506</v>
          </cell>
          <cell r="CV158">
            <v>384</v>
          </cell>
          <cell r="CW158">
            <v>292</v>
          </cell>
          <cell r="CX158">
            <v>254</v>
          </cell>
          <cell r="CY158">
            <v>175</v>
          </cell>
          <cell r="CZ158">
            <v>149</v>
          </cell>
          <cell r="DA158">
            <v>113</v>
          </cell>
          <cell r="DB158">
            <v>103</v>
          </cell>
          <cell r="DC158">
            <v>64</v>
          </cell>
          <cell r="DD158">
            <v>59</v>
          </cell>
          <cell r="DE158">
            <v>46</v>
          </cell>
          <cell r="DF158">
            <v>45</v>
          </cell>
          <cell r="DG158">
            <v>223</v>
          </cell>
          <cell r="DH158">
            <v>207</v>
          </cell>
          <cell r="DI158">
            <v>33</v>
          </cell>
          <cell r="DJ158" t="str">
            <v>-</v>
          </cell>
          <cell r="DK158">
            <v>549</v>
          </cell>
          <cell r="DL158" t="str">
            <v>-</v>
          </cell>
          <cell r="DM158">
            <v>705</v>
          </cell>
          <cell r="DN158" t="str">
            <v>-</v>
          </cell>
          <cell r="DO158">
            <v>461</v>
          </cell>
          <cell r="DP158" t="str">
            <v>-</v>
          </cell>
          <cell r="DQ158">
            <v>0</v>
          </cell>
          <cell r="DR158" t="str">
            <v>-</v>
          </cell>
          <cell r="DS158">
            <v>90</v>
          </cell>
          <cell r="DT158" t="str">
            <v>-</v>
          </cell>
          <cell r="DU158">
            <v>8</v>
          </cell>
          <cell r="DV158" t="str">
            <v>-</v>
          </cell>
          <cell r="DW158">
            <v>0</v>
          </cell>
          <cell r="DX158" t="str">
            <v>-</v>
          </cell>
          <cell r="DY158">
            <v>47</v>
          </cell>
          <cell r="DZ158">
            <v>46</v>
          </cell>
          <cell r="EA158">
            <v>9</v>
          </cell>
          <cell r="EB158" t="str">
            <v>-</v>
          </cell>
          <cell r="EC158">
            <v>15.789473684210526</v>
          </cell>
          <cell r="ED158" t="str">
            <v>-</v>
          </cell>
          <cell r="EE158">
            <v>14</v>
          </cell>
          <cell r="EF158" t="str">
            <v>-</v>
          </cell>
          <cell r="EG158">
            <v>64</v>
          </cell>
        </row>
        <row r="159">
          <cell r="C159">
            <v>700000455</v>
          </cell>
          <cell r="D159" t="str">
            <v>Sector ESPLENDOR Carolina</v>
          </cell>
          <cell r="E159">
            <v>2026</v>
          </cell>
          <cell r="F159">
            <v>202601</v>
          </cell>
          <cell r="G159">
            <v>1679</v>
          </cell>
          <cell r="H159">
            <v>1802</v>
          </cell>
          <cell r="I159">
            <v>474</v>
          </cell>
          <cell r="J159" t="str">
            <v>-</v>
          </cell>
          <cell r="K159">
            <v>-53</v>
          </cell>
          <cell r="L159">
            <v>0</v>
          </cell>
          <cell r="M159">
            <v>740</v>
          </cell>
          <cell r="N159">
            <v>972</v>
          </cell>
          <cell r="O159">
            <v>0</v>
          </cell>
          <cell r="P159" t="str">
            <v>-</v>
          </cell>
          <cell r="Q159">
            <v>4</v>
          </cell>
          <cell r="R159" t="str">
            <v>-</v>
          </cell>
          <cell r="S159">
            <v>14</v>
          </cell>
          <cell r="T159" t="str">
            <v>-</v>
          </cell>
          <cell r="U159">
            <v>729</v>
          </cell>
          <cell r="V159" t="str">
            <v>-</v>
          </cell>
          <cell r="W159">
            <v>7</v>
          </cell>
          <cell r="X159" t="str">
            <v>-</v>
          </cell>
          <cell r="Y159" t="str">
            <v>-</v>
          </cell>
          <cell r="Z159" t="str">
            <v>-</v>
          </cell>
          <cell r="AA159">
            <v>543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>
            <v>421</v>
          </cell>
          <cell r="AH159" t="str">
            <v>-</v>
          </cell>
          <cell r="AI159" t="str">
            <v>-</v>
          </cell>
          <cell r="AJ159" t="str">
            <v>-</v>
          </cell>
          <cell r="AK159">
            <v>196</v>
          </cell>
          <cell r="AL159" t="str">
            <v>-</v>
          </cell>
          <cell r="AM159">
            <v>44.073853484216798</v>
          </cell>
          <cell r="AN159">
            <v>56.2</v>
          </cell>
          <cell r="AO159">
            <v>225</v>
          </cell>
          <cell r="AP159" t="str">
            <v>-</v>
          </cell>
          <cell r="AQ159">
            <v>241</v>
          </cell>
          <cell r="AR159" t="str">
            <v>-</v>
          </cell>
          <cell r="AS159">
            <v>0</v>
          </cell>
          <cell r="AT159" t="str">
            <v>-</v>
          </cell>
          <cell r="AU159">
            <v>69</v>
          </cell>
          <cell r="AV159" t="str">
            <v>-</v>
          </cell>
          <cell r="AW159">
            <v>8</v>
          </cell>
          <cell r="AX159" t="str">
            <v>-</v>
          </cell>
          <cell r="AY159" t="str">
            <v>-</v>
          </cell>
          <cell r="AZ159" t="str">
            <v>-</v>
          </cell>
          <cell r="BA159">
            <v>623</v>
          </cell>
          <cell r="BB159">
            <v>816</v>
          </cell>
          <cell r="BC159">
            <v>37.105419892793329</v>
          </cell>
          <cell r="BD159">
            <v>47.1</v>
          </cell>
          <cell r="BE159" t="str">
            <v>-</v>
          </cell>
          <cell r="BF159" t="str">
            <v>-</v>
          </cell>
          <cell r="BG159">
            <v>442997.86</v>
          </cell>
          <cell r="BH159">
            <v>431299</v>
          </cell>
          <cell r="BI159">
            <v>327818417.99000001</v>
          </cell>
          <cell r="BJ159">
            <v>419222240</v>
          </cell>
          <cell r="BK159">
            <v>323561068</v>
          </cell>
          <cell r="BL159" t="str">
            <v>-</v>
          </cell>
          <cell r="BM159">
            <v>4257349.99</v>
          </cell>
          <cell r="BN159" t="str">
            <v>-</v>
          </cell>
          <cell r="BO159">
            <v>199696652.99000001</v>
          </cell>
          <cell r="BP159" t="str">
            <v>-</v>
          </cell>
          <cell r="BQ159">
            <v>4257349.99</v>
          </cell>
          <cell r="BR159" t="str">
            <v>-</v>
          </cell>
          <cell r="BS159">
            <v>593</v>
          </cell>
          <cell r="BT159" t="str">
            <v>-</v>
          </cell>
          <cell r="BU159">
            <v>195439303</v>
          </cell>
          <cell r="BV159" t="str">
            <v>-</v>
          </cell>
          <cell r="BW159">
            <v>595</v>
          </cell>
          <cell r="BX159" t="str">
            <v>-</v>
          </cell>
          <cell r="BY159">
            <v>910</v>
          </cell>
          <cell r="BZ159" t="str">
            <v>-</v>
          </cell>
          <cell r="CA159">
            <v>115308725</v>
          </cell>
          <cell r="CB159" t="str">
            <v>-</v>
          </cell>
          <cell r="CC159">
            <v>622</v>
          </cell>
          <cell r="CD159" t="str">
            <v>-</v>
          </cell>
          <cell r="CE159">
            <v>393</v>
          </cell>
          <cell r="CF159" t="str">
            <v>-</v>
          </cell>
          <cell r="CG159">
            <v>0</v>
          </cell>
          <cell r="CH159" t="str">
            <v>-</v>
          </cell>
          <cell r="CI159">
            <v>87</v>
          </cell>
          <cell r="CJ159" t="str">
            <v>-</v>
          </cell>
          <cell r="CK159">
            <v>8</v>
          </cell>
          <cell r="CL159" t="str">
            <v>-</v>
          </cell>
          <cell r="CM159">
            <v>12813040</v>
          </cell>
          <cell r="CN159" t="str">
            <v>-</v>
          </cell>
          <cell r="CO159">
            <v>128121765</v>
          </cell>
          <cell r="CP159" t="str">
            <v>-</v>
          </cell>
          <cell r="CQ159">
            <v>0</v>
          </cell>
          <cell r="CR159" t="str">
            <v>-</v>
          </cell>
          <cell r="CS159">
            <v>-51</v>
          </cell>
          <cell r="CT159" t="str">
            <v>-</v>
          </cell>
          <cell r="CU159">
            <v>520</v>
          </cell>
          <cell r="CV159">
            <v>377</v>
          </cell>
          <cell r="CW159">
            <v>254</v>
          </cell>
          <cell r="CX159">
            <v>225</v>
          </cell>
          <cell r="CY159">
            <v>165</v>
          </cell>
          <cell r="CZ159">
            <v>144</v>
          </cell>
          <cell r="DA159">
            <v>141</v>
          </cell>
          <cell r="DB159">
            <v>128</v>
          </cell>
          <cell r="DC159">
            <v>83</v>
          </cell>
          <cell r="DD159">
            <v>83</v>
          </cell>
          <cell r="DE159">
            <v>119</v>
          </cell>
          <cell r="DF159">
            <v>106</v>
          </cell>
          <cell r="DG159">
            <v>343</v>
          </cell>
          <cell r="DH159">
            <v>317</v>
          </cell>
          <cell r="DI159">
            <v>49</v>
          </cell>
          <cell r="DJ159" t="str">
            <v>-</v>
          </cell>
          <cell r="DK159">
            <v>649</v>
          </cell>
          <cell r="DL159" t="str">
            <v>-</v>
          </cell>
          <cell r="DM159">
            <v>554</v>
          </cell>
          <cell r="DN159" t="str">
            <v>-</v>
          </cell>
          <cell r="DO159">
            <v>381</v>
          </cell>
          <cell r="DP159" t="str">
            <v>-</v>
          </cell>
          <cell r="DQ159">
            <v>0</v>
          </cell>
          <cell r="DR159" t="str">
            <v>-</v>
          </cell>
          <cell r="DS159">
            <v>85</v>
          </cell>
          <cell r="DT159" t="str">
            <v>-</v>
          </cell>
          <cell r="DU159">
            <v>8</v>
          </cell>
          <cell r="DV159" t="str">
            <v>-</v>
          </cell>
          <cell r="DW159">
            <v>0</v>
          </cell>
          <cell r="DX159" t="str">
            <v>-</v>
          </cell>
          <cell r="DY159">
            <v>71</v>
          </cell>
          <cell r="DZ159">
            <v>83</v>
          </cell>
          <cell r="EA159">
            <v>9</v>
          </cell>
          <cell r="EB159" t="str">
            <v>-</v>
          </cell>
          <cell r="EC159">
            <v>12.328767123287671</v>
          </cell>
          <cell r="ED159" t="str">
            <v>-</v>
          </cell>
          <cell r="EE159">
            <v>22</v>
          </cell>
          <cell r="EF159" t="str">
            <v>-</v>
          </cell>
          <cell r="EG159">
            <v>46</v>
          </cell>
        </row>
        <row r="160">
          <cell r="C160">
            <v>700000456</v>
          </cell>
          <cell r="D160" t="str">
            <v>Sector ACUARELA Yeimi</v>
          </cell>
          <cell r="E160">
            <v>2026</v>
          </cell>
          <cell r="F160">
            <v>202601</v>
          </cell>
          <cell r="G160">
            <v>1959</v>
          </cell>
          <cell r="H160">
            <v>2104</v>
          </cell>
          <cell r="I160">
            <v>688</v>
          </cell>
          <cell r="J160" t="str">
            <v>-</v>
          </cell>
          <cell r="K160">
            <v>-62</v>
          </cell>
          <cell r="L160">
            <v>0</v>
          </cell>
          <cell r="M160">
            <v>1013</v>
          </cell>
          <cell r="N160">
            <v>1169</v>
          </cell>
          <cell r="O160">
            <v>0</v>
          </cell>
          <cell r="P160" t="str">
            <v>-</v>
          </cell>
          <cell r="Q160">
            <v>8</v>
          </cell>
          <cell r="R160" t="str">
            <v>-</v>
          </cell>
          <cell r="S160">
            <v>35</v>
          </cell>
          <cell r="T160" t="str">
            <v>-</v>
          </cell>
          <cell r="U160">
            <v>991</v>
          </cell>
          <cell r="V160" t="str">
            <v>-</v>
          </cell>
          <cell r="W160">
            <v>14</v>
          </cell>
          <cell r="X160" t="str">
            <v>-</v>
          </cell>
          <cell r="Y160" t="str">
            <v>-</v>
          </cell>
          <cell r="Z160" t="str">
            <v>-</v>
          </cell>
          <cell r="AA160">
            <v>821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>
            <v>518</v>
          </cell>
          <cell r="AH160" t="str">
            <v>-</v>
          </cell>
          <cell r="AI160" t="str">
            <v>-</v>
          </cell>
          <cell r="AJ160" t="str">
            <v>-</v>
          </cell>
          <cell r="AK160">
            <v>192</v>
          </cell>
          <cell r="AL160" t="str">
            <v>-</v>
          </cell>
          <cell r="AM160">
            <v>51.710056151097497</v>
          </cell>
          <cell r="AN160">
            <v>57.4</v>
          </cell>
          <cell r="AO160">
            <v>326</v>
          </cell>
          <cell r="AP160" t="str">
            <v>-</v>
          </cell>
          <cell r="AQ160">
            <v>380</v>
          </cell>
          <cell r="AR160" t="str">
            <v>-</v>
          </cell>
          <cell r="AS160">
            <v>0</v>
          </cell>
          <cell r="AT160" t="str">
            <v>-</v>
          </cell>
          <cell r="AU160">
            <v>100</v>
          </cell>
          <cell r="AV160" t="str">
            <v>-</v>
          </cell>
          <cell r="AW160">
            <v>15</v>
          </cell>
          <cell r="AX160" t="str">
            <v>-</v>
          </cell>
          <cell r="AY160" t="str">
            <v>-</v>
          </cell>
          <cell r="AZ160" t="str">
            <v>-</v>
          </cell>
          <cell r="BA160">
            <v>900</v>
          </cell>
          <cell r="BB160">
            <v>1019</v>
          </cell>
          <cell r="BC160">
            <v>45.941807044410417</v>
          </cell>
          <cell r="BD160">
            <v>50</v>
          </cell>
          <cell r="BE160" t="str">
            <v>-</v>
          </cell>
          <cell r="BF160" t="str">
            <v>-</v>
          </cell>
          <cell r="BG160">
            <v>494779.18</v>
          </cell>
          <cell r="BH160">
            <v>454446</v>
          </cell>
          <cell r="BI160">
            <v>501211313.01999998</v>
          </cell>
          <cell r="BJ160">
            <v>531246862</v>
          </cell>
          <cell r="BK160">
            <v>493186813</v>
          </cell>
          <cell r="BL160" t="str">
            <v>-</v>
          </cell>
          <cell r="BM160">
            <v>8024500.0200000005</v>
          </cell>
          <cell r="BN160" t="str">
            <v>-</v>
          </cell>
          <cell r="BO160">
            <v>345028673.01999998</v>
          </cell>
          <cell r="BP160" t="str">
            <v>-</v>
          </cell>
          <cell r="BQ160">
            <v>8024500.0200000005</v>
          </cell>
          <cell r="BR160" t="str">
            <v>-</v>
          </cell>
          <cell r="BS160">
            <v>851</v>
          </cell>
          <cell r="BT160" t="str">
            <v>-</v>
          </cell>
          <cell r="BU160">
            <v>337004173</v>
          </cell>
          <cell r="BV160" t="str">
            <v>-</v>
          </cell>
          <cell r="BW160">
            <v>728</v>
          </cell>
          <cell r="BX160" t="str">
            <v>-</v>
          </cell>
          <cell r="BY160">
            <v>688</v>
          </cell>
          <cell r="BZ160" t="str">
            <v>-</v>
          </cell>
          <cell r="CA160">
            <v>139237150</v>
          </cell>
          <cell r="CB160" t="str">
            <v>-</v>
          </cell>
          <cell r="CC160">
            <v>827</v>
          </cell>
          <cell r="CD160" t="str">
            <v>-</v>
          </cell>
          <cell r="CE160">
            <v>567</v>
          </cell>
          <cell r="CF160" t="str">
            <v>-</v>
          </cell>
          <cell r="CG160">
            <v>0</v>
          </cell>
          <cell r="CH160" t="str">
            <v>-</v>
          </cell>
          <cell r="CI160">
            <v>123</v>
          </cell>
          <cell r="CJ160" t="str">
            <v>-</v>
          </cell>
          <cell r="CK160">
            <v>15</v>
          </cell>
          <cell r="CL160" t="str">
            <v>-</v>
          </cell>
          <cell r="CM160">
            <v>16945490</v>
          </cell>
          <cell r="CN160" t="str">
            <v>-</v>
          </cell>
          <cell r="CO160">
            <v>156182640</v>
          </cell>
          <cell r="CP160" t="str">
            <v>-</v>
          </cell>
          <cell r="CQ160">
            <v>0</v>
          </cell>
          <cell r="CR160" t="str">
            <v>-</v>
          </cell>
          <cell r="CS160">
            <v>-29</v>
          </cell>
          <cell r="CT160" t="str">
            <v>-</v>
          </cell>
          <cell r="CU160">
            <v>505</v>
          </cell>
          <cell r="CV160">
            <v>415</v>
          </cell>
          <cell r="CW160">
            <v>283</v>
          </cell>
          <cell r="CX160">
            <v>279</v>
          </cell>
          <cell r="CY160">
            <v>158</v>
          </cell>
          <cell r="CZ160">
            <v>149</v>
          </cell>
          <cell r="DA160">
            <v>123</v>
          </cell>
          <cell r="DB160">
            <v>112</v>
          </cell>
          <cell r="DC160">
            <v>69</v>
          </cell>
          <cell r="DD160">
            <v>56</v>
          </cell>
          <cell r="DE160">
            <v>69</v>
          </cell>
          <cell r="DF160">
            <v>63</v>
          </cell>
          <cell r="DG160">
            <v>261</v>
          </cell>
          <cell r="DH160">
            <v>231</v>
          </cell>
          <cell r="DI160">
            <v>27</v>
          </cell>
          <cell r="DJ160" t="str">
            <v>-</v>
          </cell>
          <cell r="DK160">
            <v>526</v>
          </cell>
          <cell r="DL160" t="str">
            <v>-</v>
          </cell>
          <cell r="DM160">
            <v>745</v>
          </cell>
          <cell r="DN160" t="str">
            <v>-</v>
          </cell>
          <cell r="DO160">
            <v>550</v>
          </cell>
          <cell r="DP160" t="str">
            <v>-</v>
          </cell>
          <cell r="DQ160">
            <v>0</v>
          </cell>
          <cell r="DR160" t="str">
            <v>-</v>
          </cell>
          <cell r="DS160">
            <v>123</v>
          </cell>
          <cell r="DT160" t="str">
            <v>-</v>
          </cell>
          <cell r="DU160">
            <v>15</v>
          </cell>
          <cell r="DV160" t="str">
            <v>-</v>
          </cell>
          <cell r="DW160">
            <v>0</v>
          </cell>
          <cell r="DX160" t="str">
            <v>-</v>
          </cell>
          <cell r="DY160">
            <v>40</v>
          </cell>
          <cell r="DZ160">
            <v>47</v>
          </cell>
          <cell r="EA160">
            <v>16</v>
          </cell>
          <cell r="EB160" t="str">
            <v>-</v>
          </cell>
          <cell r="EC160">
            <v>26.229508196721312</v>
          </cell>
          <cell r="ED160" t="str">
            <v>-</v>
          </cell>
          <cell r="EE160">
            <v>13</v>
          </cell>
          <cell r="EF160" t="str">
            <v>-</v>
          </cell>
          <cell r="EG160">
            <v>73</v>
          </cell>
        </row>
        <row r="161">
          <cell r="C161">
            <v>700000457</v>
          </cell>
          <cell r="D161" t="str">
            <v>Sector PINCEL Iliana</v>
          </cell>
          <cell r="E161">
            <v>2026</v>
          </cell>
          <cell r="F161">
            <v>202601</v>
          </cell>
          <cell r="G161">
            <v>1593</v>
          </cell>
          <cell r="H161">
            <v>1733</v>
          </cell>
          <cell r="I161">
            <v>566</v>
          </cell>
          <cell r="J161" t="str">
            <v>-</v>
          </cell>
          <cell r="K161">
            <v>-16</v>
          </cell>
          <cell r="L161">
            <v>0</v>
          </cell>
          <cell r="M161">
            <v>816</v>
          </cell>
          <cell r="N161">
            <v>904</v>
          </cell>
          <cell r="O161">
            <v>0</v>
          </cell>
          <cell r="P161" t="str">
            <v>-</v>
          </cell>
          <cell r="Q161">
            <v>6</v>
          </cell>
          <cell r="R161" t="str">
            <v>-</v>
          </cell>
          <cell r="S161">
            <v>16</v>
          </cell>
          <cell r="T161" t="str">
            <v>-</v>
          </cell>
          <cell r="U161">
            <v>806</v>
          </cell>
          <cell r="V161" t="str">
            <v>-</v>
          </cell>
          <cell r="W161">
            <v>3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685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421</v>
          </cell>
          <cell r="AH161" t="str">
            <v>-</v>
          </cell>
          <cell r="AI161" t="str">
            <v>-</v>
          </cell>
          <cell r="AJ161" t="str">
            <v>-</v>
          </cell>
          <cell r="AK161">
            <v>131</v>
          </cell>
          <cell r="AL161" t="str">
            <v>-</v>
          </cell>
          <cell r="AM161">
            <v>51.224105461393599</v>
          </cell>
          <cell r="AN161">
            <v>56.2</v>
          </cell>
          <cell r="AO161">
            <v>290</v>
          </cell>
          <cell r="AP161" t="str">
            <v>-</v>
          </cell>
          <cell r="AQ161">
            <v>309</v>
          </cell>
          <cell r="AR161" t="str">
            <v>-</v>
          </cell>
          <cell r="AS161">
            <v>0</v>
          </cell>
          <cell r="AT161" t="str">
            <v>-</v>
          </cell>
          <cell r="AU161">
            <v>71</v>
          </cell>
          <cell r="AV161" t="str">
            <v>-</v>
          </cell>
          <cell r="AW161">
            <v>15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724</v>
          </cell>
          <cell r="BB161">
            <v>807</v>
          </cell>
          <cell r="BC161">
            <v>45.448838669177654</v>
          </cell>
          <cell r="BD161">
            <v>50.2</v>
          </cell>
          <cell r="BE161" t="str">
            <v>-</v>
          </cell>
          <cell r="BF161" t="str">
            <v>-</v>
          </cell>
          <cell r="BG161">
            <v>485941.74</v>
          </cell>
          <cell r="BH161">
            <v>462728</v>
          </cell>
          <cell r="BI161">
            <v>396528463.47000003</v>
          </cell>
          <cell r="BJ161">
            <v>418305759</v>
          </cell>
          <cell r="BK161">
            <v>390798919</v>
          </cell>
          <cell r="BL161" t="str">
            <v>-</v>
          </cell>
          <cell r="BM161">
            <v>5729544.4700000007</v>
          </cell>
          <cell r="BN161" t="str">
            <v>-</v>
          </cell>
          <cell r="BO161">
            <v>246723157.47000003</v>
          </cell>
          <cell r="BP161" t="str">
            <v>-</v>
          </cell>
          <cell r="BQ161">
            <v>5729544.4700000007</v>
          </cell>
          <cell r="BR161" t="str">
            <v>-</v>
          </cell>
          <cell r="BS161">
            <v>666</v>
          </cell>
          <cell r="BT161" t="str">
            <v>-</v>
          </cell>
          <cell r="BU161">
            <v>240993613</v>
          </cell>
          <cell r="BV161" t="str">
            <v>-</v>
          </cell>
          <cell r="BW161">
            <v>598</v>
          </cell>
          <cell r="BX161" t="str">
            <v>-</v>
          </cell>
          <cell r="BY161">
            <v>471</v>
          </cell>
          <cell r="BZ161" t="str">
            <v>-</v>
          </cell>
          <cell r="CA161">
            <v>136709121</v>
          </cell>
          <cell r="CB161" t="str">
            <v>-</v>
          </cell>
          <cell r="CC161">
            <v>696</v>
          </cell>
          <cell r="CD161" t="str">
            <v>-</v>
          </cell>
          <cell r="CE161">
            <v>491</v>
          </cell>
          <cell r="CF161" t="str">
            <v>-</v>
          </cell>
          <cell r="CG161">
            <v>0</v>
          </cell>
          <cell r="CH161" t="str">
            <v>-</v>
          </cell>
          <cell r="CI161">
            <v>83</v>
          </cell>
          <cell r="CJ161" t="str">
            <v>-</v>
          </cell>
          <cell r="CK161">
            <v>15</v>
          </cell>
          <cell r="CL161" t="str">
            <v>-</v>
          </cell>
          <cell r="CM161">
            <v>13096185</v>
          </cell>
          <cell r="CN161" t="str">
            <v>-</v>
          </cell>
          <cell r="CO161">
            <v>149805306</v>
          </cell>
          <cell r="CP161" t="str">
            <v>-</v>
          </cell>
          <cell r="CQ161">
            <v>0</v>
          </cell>
          <cell r="CR161" t="str">
            <v>-</v>
          </cell>
          <cell r="CS161">
            <v>-28</v>
          </cell>
          <cell r="CT161" t="str">
            <v>-</v>
          </cell>
          <cell r="CU161">
            <v>429</v>
          </cell>
          <cell r="CV161">
            <v>345</v>
          </cell>
          <cell r="CW161">
            <v>215</v>
          </cell>
          <cell r="CX161">
            <v>226</v>
          </cell>
          <cell r="CY161">
            <v>133</v>
          </cell>
          <cell r="CZ161">
            <v>123</v>
          </cell>
          <cell r="DA161">
            <v>63</v>
          </cell>
          <cell r="DB161">
            <v>72</v>
          </cell>
          <cell r="DC161">
            <v>47</v>
          </cell>
          <cell r="DD161">
            <v>46</v>
          </cell>
          <cell r="DE161">
            <v>53</v>
          </cell>
          <cell r="DF161">
            <v>49</v>
          </cell>
          <cell r="DG161">
            <v>163</v>
          </cell>
          <cell r="DH161">
            <v>167</v>
          </cell>
          <cell r="DI161">
            <v>6</v>
          </cell>
          <cell r="DJ161" t="str">
            <v>-</v>
          </cell>
          <cell r="DK161">
            <v>382</v>
          </cell>
          <cell r="DL161" t="str">
            <v>-</v>
          </cell>
          <cell r="DM161">
            <v>645</v>
          </cell>
          <cell r="DN161" t="str">
            <v>-</v>
          </cell>
          <cell r="DO161">
            <v>469</v>
          </cell>
          <cell r="DP161" t="str">
            <v>-</v>
          </cell>
          <cell r="DQ161">
            <v>0</v>
          </cell>
          <cell r="DR161" t="str">
            <v>-</v>
          </cell>
          <cell r="DS161">
            <v>82</v>
          </cell>
          <cell r="DT161" t="str">
            <v>-</v>
          </cell>
          <cell r="DU161">
            <v>15</v>
          </cell>
          <cell r="DV161" t="str">
            <v>-</v>
          </cell>
          <cell r="DW161">
            <v>0</v>
          </cell>
          <cell r="DX161" t="str">
            <v>-</v>
          </cell>
          <cell r="DY161">
            <v>27</v>
          </cell>
          <cell r="DZ161">
            <v>37</v>
          </cell>
          <cell r="EA161">
            <v>22</v>
          </cell>
          <cell r="EB161" t="str">
            <v>-</v>
          </cell>
          <cell r="EC161">
            <v>55.000000000000007</v>
          </cell>
          <cell r="ED161" t="str">
            <v>-</v>
          </cell>
          <cell r="EE161">
            <v>21</v>
          </cell>
          <cell r="EF161" t="str">
            <v>-</v>
          </cell>
          <cell r="EG161">
            <v>65</v>
          </cell>
        </row>
        <row r="162">
          <cell r="C162">
            <v>700000458</v>
          </cell>
          <cell r="D162" t="str">
            <v>Sector LIENZO Ángela</v>
          </cell>
          <cell r="E162">
            <v>2026</v>
          </cell>
          <cell r="F162">
            <v>202601</v>
          </cell>
          <cell r="G162">
            <v>1334</v>
          </cell>
          <cell r="H162">
            <v>1563</v>
          </cell>
          <cell r="I162">
            <v>561</v>
          </cell>
          <cell r="J162" t="str">
            <v>-</v>
          </cell>
          <cell r="K162">
            <v>-38</v>
          </cell>
          <cell r="L162">
            <v>0</v>
          </cell>
          <cell r="M162">
            <v>693</v>
          </cell>
          <cell r="N162">
            <v>787</v>
          </cell>
          <cell r="O162">
            <v>0</v>
          </cell>
          <cell r="P162" t="str">
            <v>-</v>
          </cell>
          <cell r="Q162">
            <v>0</v>
          </cell>
          <cell r="R162" t="str">
            <v>-</v>
          </cell>
          <cell r="S162">
            <v>4</v>
          </cell>
          <cell r="T162" t="str">
            <v>-</v>
          </cell>
          <cell r="U162">
            <v>690</v>
          </cell>
          <cell r="V162" t="str">
            <v>-</v>
          </cell>
          <cell r="W162">
            <v>3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605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>
            <v>301</v>
          </cell>
          <cell r="AH162" t="str">
            <v>-</v>
          </cell>
          <cell r="AI162" t="str">
            <v>-</v>
          </cell>
          <cell r="AJ162" t="str">
            <v>-</v>
          </cell>
          <cell r="AK162">
            <v>88</v>
          </cell>
          <cell r="AL162" t="str">
            <v>-</v>
          </cell>
          <cell r="AM162">
            <v>51.949025487256371</v>
          </cell>
          <cell r="AN162">
            <v>57.3</v>
          </cell>
          <cell r="AO162">
            <v>213</v>
          </cell>
          <cell r="AP162" t="str">
            <v>-</v>
          </cell>
          <cell r="AQ162">
            <v>301</v>
          </cell>
          <cell r="AR162" t="str">
            <v>-</v>
          </cell>
          <cell r="AS162">
            <v>0</v>
          </cell>
          <cell r="AT162" t="str">
            <v>-</v>
          </cell>
          <cell r="AU162">
            <v>82</v>
          </cell>
          <cell r="AV162" t="str">
            <v>-</v>
          </cell>
          <cell r="AW162">
            <v>9</v>
          </cell>
          <cell r="AX162" t="str">
            <v>-</v>
          </cell>
          <cell r="AY162" t="str">
            <v>-</v>
          </cell>
          <cell r="AZ162" t="str">
            <v>-</v>
          </cell>
          <cell r="BA162">
            <v>633</v>
          </cell>
          <cell r="BB162">
            <v>709</v>
          </cell>
          <cell r="BC162">
            <v>47.451274362818587</v>
          </cell>
          <cell r="BD162">
            <v>51.6</v>
          </cell>
          <cell r="BE162" t="str">
            <v>-</v>
          </cell>
          <cell r="BF162" t="str">
            <v>-</v>
          </cell>
          <cell r="BG162">
            <v>459686.91</v>
          </cell>
          <cell r="BH162">
            <v>458583</v>
          </cell>
          <cell r="BI162">
            <v>318563029.00999999</v>
          </cell>
          <cell r="BJ162">
            <v>360904495</v>
          </cell>
          <cell r="BK162">
            <v>317515354</v>
          </cell>
          <cell r="BL162" t="str">
            <v>-</v>
          </cell>
          <cell r="BM162">
            <v>1047675.01</v>
          </cell>
          <cell r="BN162" t="str">
            <v>-</v>
          </cell>
          <cell r="BO162">
            <v>194473536.00999999</v>
          </cell>
          <cell r="BP162" t="str">
            <v>-</v>
          </cell>
          <cell r="BQ162">
            <v>1047675.01</v>
          </cell>
          <cell r="BR162" t="str">
            <v>-</v>
          </cell>
          <cell r="BS162">
            <v>562</v>
          </cell>
          <cell r="BT162" t="str">
            <v>-</v>
          </cell>
          <cell r="BU162">
            <v>193425861</v>
          </cell>
          <cell r="BV162" t="str">
            <v>-</v>
          </cell>
          <cell r="BW162">
            <v>527</v>
          </cell>
          <cell r="BX162" t="str">
            <v>-</v>
          </cell>
          <cell r="BY162">
            <v>389</v>
          </cell>
          <cell r="BZ162" t="str">
            <v>-</v>
          </cell>
          <cell r="CA162">
            <v>113589368</v>
          </cell>
          <cell r="CB162" t="str">
            <v>-</v>
          </cell>
          <cell r="CC162">
            <v>526</v>
          </cell>
          <cell r="CD162" t="str">
            <v>-</v>
          </cell>
          <cell r="CE162">
            <v>477</v>
          </cell>
          <cell r="CF162" t="str">
            <v>-</v>
          </cell>
          <cell r="CG162">
            <v>0</v>
          </cell>
          <cell r="CH162" t="str">
            <v>-</v>
          </cell>
          <cell r="CI162">
            <v>96</v>
          </cell>
          <cell r="CJ162" t="str">
            <v>-</v>
          </cell>
          <cell r="CK162">
            <v>10</v>
          </cell>
          <cell r="CL162" t="str">
            <v>-</v>
          </cell>
          <cell r="CM162">
            <v>10500125</v>
          </cell>
          <cell r="CN162" t="str">
            <v>-</v>
          </cell>
          <cell r="CO162">
            <v>124089493</v>
          </cell>
          <cell r="CP162" t="str">
            <v>-</v>
          </cell>
          <cell r="CQ162">
            <v>0</v>
          </cell>
          <cell r="CR162" t="str">
            <v>-</v>
          </cell>
          <cell r="CS162">
            <v>-24</v>
          </cell>
          <cell r="CT162" t="str">
            <v>-</v>
          </cell>
          <cell r="CU162">
            <v>309</v>
          </cell>
          <cell r="CV162">
            <v>266</v>
          </cell>
          <cell r="CW162">
            <v>217</v>
          </cell>
          <cell r="CX162">
            <v>194</v>
          </cell>
          <cell r="CY162">
            <v>115</v>
          </cell>
          <cell r="CZ162">
            <v>106</v>
          </cell>
          <cell r="DA162">
            <v>71</v>
          </cell>
          <cell r="DB162">
            <v>76</v>
          </cell>
          <cell r="DC162">
            <v>52</v>
          </cell>
          <cell r="DD162">
            <v>57</v>
          </cell>
          <cell r="DE162">
            <v>41</v>
          </cell>
          <cell r="DF162">
            <v>37</v>
          </cell>
          <cell r="DG162">
            <v>164</v>
          </cell>
          <cell r="DH162">
            <v>170</v>
          </cell>
          <cell r="DI162">
            <v>11</v>
          </cell>
          <cell r="DJ162" t="str">
            <v>-</v>
          </cell>
          <cell r="DK162">
            <v>298</v>
          </cell>
          <cell r="DL162" t="str">
            <v>-</v>
          </cell>
          <cell r="DM162">
            <v>475</v>
          </cell>
          <cell r="DN162" t="str">
            <v>-</v>
          </cell>
          <cell r="DO162">
            <v>455</v>
          </cell>
          <cell r="DP162" t="str">
            <v>-</v>
          </cell>
          <cell r="DQ162">
            <v>0</v>
          </cell>
          <cell r="DR162" t="str">
            <v>-</v>
          </cell>
          <cell r="DS162">
            <v>96</v>
          </cell>
          <cell r="DT162" t="str">
            <v>-</v>
          </cell>
          <cell r="DU162">
            <v>10</v>
          </cell>
          <cell r="DV162" t="str">
            <v>-</v>
          </cell>
          <cell r="DW162">
            <v>0</v>
          </cell>
          <cell r="DX162" t="str">
            <v>-</v>
          </cell>
          <cell r="DY162">
            <v>19</v>
          </cell>
          <cell r="DZ162">
            <v>43</v>
          </cell>
          <cell r="EA162">
            <v>14</v>
          </cell>
          <cell r="EB162" t="str">
            <v>-</v>
          </cell>
          <cell r="EC162">
            <v>29.166666666666668</v>
          </cell>
          <cell r="ED162" t="str">
            <v>-</v>
          </cell>
          <cell r="EE162">
            <v>8</v>
          </cell>
          <cell r="EF162" t="str">
            <v>-</v>
          </cell>
          <cell r="EG162">
            <v>41</v>
          </cell>
        </row>
        <row r="163">
          <cell r="C163">
            <v>700000459</v>
          </cell>
          <cell r="D163" t="str">
            <v>SECTOR MATICES CLERY</v>
          </cell>
          <cell r="E163">
            <v>2026</v>
          </cell>
          <cell r="F163">
            <v>202601</v>
          </cell>
          <cell r="G163">
            <v>1042</v>
          </cell>
          <cell r="H163">
            <v>1071</v>
          </cell>
          <cell r="I163">
            <v>377</v>
          </cell>
          <cell r="J163" t="str">
            <v>-</v>
          </cell>
          <cell r="K163">
            <v>-24</v>
          </cell>
          <cell r="L163">
            <v>0</v>
          </cell>
          <cell r="M163">
            <v>537</v>
          </cell>
          <cell r="N163">
            <v>614</v>
          </cell>
          <cell r="O163">
            <v>0</v>
          </cell>
          <cell r="P163" t="str">
            <v>-</v>
          </cell>
          <cell r="Q163">
            <v>1</v>
          </cell>
          <cell r="R163" t="str">
            <v>-</v>
          </cell>
          <cell r="S163">
            <v>2</v>
          </cell>
          <cell r="T163" t="str">
            <v>-</v>
          </cell>
          <cell r="U163">
            <v>536</v>
          </cell>
          <cell r="V163" t="str">
            <v>-</v>
          </cell>
          <cell r="W163">
            <v>0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434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>
            <v>281</v>
          </cell>
          <cell r="AH163" t="str">
            <v>-</v>
          </cell>
          <cell r="AI163" t="str">
            <v>-</v>
          </cell>
          <cell r="AJ163" t="str">
            <v>-</v>
          </cell>
          <cell r="AK163">
            <v>103</v>
          </cell>
          <cell r="AL163" t="str">
            <v>-</v>
          </cell>
          <cell r="AM163">
            <v>51.535508637236084</v>
          </cell>
          <cell r="AN163">
            <v>57.7</v>
          </cell>
          <cell r="AO163">
            <v>178</v>
          </cell>
          <cell r="AP163" t="str">
            <v>-</v>
          </cell>
          <cell r="AQ163">
            <v>189</v>
          </cell>
          <cell r="AR163" t="str">
            <v>-</v>
          </cell>
          <cell r="AS163">
            <v>0</v>
          </cell>
          <cell r="AT163" t="str">
            <v>-</v>
          </cell>
          <cell r="AU163">
            <v>60</v>
          </cell>
          <cell r="AV163" t="str">
            <v>-</v>
          </cell>
          <cell r="AW163">
            <v>7</v>
          </cell>
          <cell r="AX163" t="str">
            <v>-</v>
          </cell>
          <cell r="AY163" t="str">
            <v>-</v>
          </cell>
          <cell r="AZ163" t="str">
            <v>-</v>
          </cell>
          <cell r="BA163">
            <v>448</v>
          </cell>
          <cell r="BB163">
            <v>525</v>
          </cell>
          <cell r="BC163">
            <v>42.994241842610364</v>
          </cell>
          <cell r="BD163">
            <v>49.3</v>
          </cell>
          <cell r="BE163" t="str">
            <v>-</v>
          </cell>
          <cell r="BF163" t="str">
            <v>-</v>
          </cell>
          <cell r="BG163">
            <v>441491.11</v>
          </cell>
          <cell r="BH163">
            <v>436077</v>
          </cell>
          <cell r="BI163">
            <v>237080725</v>
          </cell>
          <cell r="BJ163">
            <v>267751155</v>
          </cell>
          <cell r="BK163">
            <v>236647933</v>
          </cell>
          <cell r="BL163" t="str">
            <v>-</v>
          </cell>
          <cell r="BM163">
            <v>432792</v>
          </cell>
          <cell r="BN163" t="str">
            <v>-</v>
          </cell>
          <cell r="BO163">
            <v>128497856</v>
          </cell>
          <cell r="BP163" t="str">
            <v>-</v>
          </cell>
          <cell r="BQ163">
            <v>432792</v>
          </cell>
          <cell r="BR163" t="str">
            <v>-</v>
          </cell>
          <cell r="BS163">
            <v>412</v>
          </cell>
          <cell r="BT163" t="str">
            <v>-</v>
          </cell>
          <cell r="BU163">
            <v>128065064</v>
          </cell>
          <cell r="BV163" t="str">
            <v>-</v>
          </cell>
          <cell r="BW163">
            <v>432</v>
          </cell>
          <cell r="BX163" t="str">
            <v>-</v>
          </cell>
          <cell r="BY163">
            <v>409</v>
          </cell>
          <cell r="BZ163" t="str">
            <v>-</v>
          </cell>
          <cell r="CA163">
            <v>98860204</v>
          </cell>
          <cell r="CB163" t="str">
            <v>-</v>
          </cell>
          <cell r="CC163">
            <v>411</v>
          </cell>
          <cell r="CD163" t="str">
            <v>-</v>
          </cell>
          <cell r="CE163">
            <v>317</v>
          </cell>
          <cell r="CF163" t="str">
            <v>-</v>
          </cell>
          <cell r="CG163">
            <v>0</v>
          </cell>
          <cell r="CH163" t="str">
            <v>-</v>
          </cell>
          <cell r="CI163">
            <v>71</v>
          </cell>
          <cell r="CJ163" t="str">
            <v>-</v>
          </cell>
          <cell r="CK163">
            <v>7</v>
          </cell>
          <cell r="CL163" t="str">
            <v>-</v>
          </cell>
          <cell r="CM163">
            <v>9722665</v>
          </cell>
          <cell r="CN163" t="str">
            <v>-</v>
          </cell>
          <cell r="CO163">
            <v>108582869</v>
          </cell>
          <cell r="CP163" t="str">
            <v>-</v>
          </cell>
          <cell r="CQ163">
            <v>0</v>
          </cell>
          <cell r="CR163" t="str">
            <v>-</v>
          </cell>
          <cell r="CS163">
            <v>-18</v>
          </cell>
          <cell r="CT163" t="str">
            <v>-</v>
          </cell>
          <cell r="CU163">
            <v>231</v>
          </cell>
          <cell r="CV163">
            <v>182</v>
          </cell>
          <cell r="CW163">
            <v>153</v>
          </cell>
          <cell r="CX163">
            <v>148</v>
          </cell>
          <cell r="CY163">
            <v>121</v>
          </cell>
          <cell r="CZ163">
            <v>97</v>
          </cell>
          <cell r="DA163">
            <v>81</v>
          </cell>
          <cell r="DB163">
            <v>84</v>
          </cell>
          <cell r="DC163">
            <v>44</v>
          </cell>
          <cell r="DD163">
            <v>52</v>
          </cell>
          <cell r="DE163">
            <v>48</v>
          </cell>
          <cell r="DF163">
            <v>49</v>
          </cell>
          <cell r="DG163">
            <v>173</v>
          </cell>
          <cell r="DH163">
            <v>185</v>
          </cell>
          <cell r="DI163">
            <v>19</v>
          </cell>
          <cell r="DJ163" t="str">
            <v>-</v>
          </cell>
          <cell r="DK163">
            <v>299</v>
          </cell>
          <cell r="DL163" t="str">
            <v>-</v>
          </cell>
          <cell r="DM163">
            <v>366</v>
          </cell>
          <cell r="DN163" t="str">
            <v>-</v>
          </cell>
          <cell r="DO163">
            <v>301</v>
          </cell>
          <cell r="DP163" t="str">
            <v>-</v>
          </cell>
          <cell r="DQ163">
            <v>0</v>
          </cell>
          <cell r="DR163" t="str">
            <v>-</v>
          </cell>
          <cell r="DS163">
            <v>69</v>
          </cell>
          <cell r="DT163" t="str">
            <v>-</v>
          </cell>
          <cell r="DU163">
            <v>7</v>
          </cell>
          <cell r="DV163" t="str">
            <v>-</v>
          </cell>
          <cell r="DW163">
            <v>0</v>
          </cell>
          <cell r="DX163" t="str">
            <v>-</v>
          </cell>
          <cell r="DY163">
            <v>31</v>
          </cell>
          <cell r="DZ163">
            <v>43</v>
          </cell>
          <cell r="EA163">
            <v>11</v>
          </cell>
          <cell r="EB163" t="str">
            <v>-</v>
          </cell>
          <cell r="EC163">
            <v>20.754716981132077</v>
          </cell>
          <cell r="ED163" t="str">
            <v>-</v>
          </cell>
          <cell r="EE163">
            <v>12</v>
          </cell>
          <cell r="EF163" t="str">
            <v>-</v>
          </cell>
          <cell r="EG163">
            <v>58</v>
          </cell>
        </row>
        <row r="164">
          <cell r="C164">
            <v>700000460</v>
          </cell>
          <cell r="D164" t="str">
            <v>SECTOR GUACARI SANDRA</v>
          </cell>
          <cell r="E164">
            <v>2026</v>
          </cell>
          <cell r="F164">
            <v>202601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 t="str">
            <v>-</v>
          </cell>
          <cell r="BB164" t="str">
            <v>-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 t="str">
            <v>-</v>
          </cell>
          <cell r="BQ164" t="str">
            <v>-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 t="str">
            <v>-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 t="str">
            <v>-</v>
          </cell>
          <cell r="CS164" t="str">
            <v>-</v>
          </cell>
          <cell r="CT164" t="str">
            <v>-</v>
          </cell>
          <cell r="CU164" t="str">
            <v>-</v>
          </cell>
          <cell r="CV164" t="str">
            <v>-</v>
          </cell>
          <cell r="CW164" t="str">
            <v>-</v>
          </cell>
          <cell r="CX164" t="str">
            <v>-</v>
          </cell>
          <cell r="CY164" t="str">
            <v>-</v>
          </cell>
          <cell r="CZ164" t="str">
            <v>-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  <cell r="DZ164" t="str">
            <v>-</v>
          </cell>
          <cell r="EA164" t="str">
            <v>-</v>
          </cell>
          <cell r="EB164" t="str">
            <v>-</v>
          </cell>
          <cell r="EC164" t="str">
            <v>-</v>
          </cell>
          <cell r="ED164" t="str">
            <v>-</v>
          </cell>
          <cell r="EE164" t="str">
            <v>-</v>
          </cell>
          <cell r="EF164" t="str">
            <v>-</v>
          </cell>
          <cell r="EG164" t="str">
            <v>-</v>
          </cell>
        </row>
        <row r="165">
          <cell r="C165">
            <v>700000462</v>
          </cell>
          <cell r="D165" t="str">
            <v>SECTOR VIOLETA XIMENA</v>
          </cell>
          <cell r="E165">
            <v>2026</v>
          </cell>
          <cell r="F165">
            <v>202601</v>
          </cell>
          <cell r="G165">
            <v>1840</v>
          </cell>
          <cell r="H165">
            <v>1985</v>
          </cell>
          <cell r="I165">
            <v>671</v>
          </cell>
          <cell r="J165" t="str">
            <v>-</v>
          </cell>
          <cell r="K165">
            <v>-84</v>
          </cell>
          <cell r="L165">
            <v>0</v>
          </cell>
          <cell r="M165">
            <v>676</v>
          </cell>
          <cell r="N165">
            <v>1119</v>
          </cell>
          <cell r="O165">
            <v>0</v>
          </cell>
          <cell r="P165" t="str">
            <v>-</v>
          </cell>
          <cell r="Q165">
            <v>2</v>
          </cell>
          <cell r="R165" t="str">
            <v>-</v>
          </cell>
          <cell r="S165">
            <v>7</v>
          </cell>
          <cell r="T165" t="str">
            <v>-</v>
          </cell>
          <cell r="U165">
            <v>672</v>
          </cell>
          <cell r="V165" t="str">
            <v>-</v>
          </cell>
          <cell r="W165">
            <v>2</v>
          </cell>
          <cell r="X165" t="str">
            <v>-</v>
          </cell>
          <cell r="Y165" t="str">
            <v>-</v>
          </cell>
          <cell r="Z165" t="str">
            <v>-</v>
          </cell>
          <cell r="AA165">
            <v>571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>
            <v>309</v>
          </cell>
          <cell r="AH165" t="str">
            <v>-</v>
          </cell>
          <cell r="AI165" t="str">
            <v>-</v>
          </cell>
          <cell r="AJ165" t="str">
            <v>-</v>
          </cell>
          <cell r="AK165">
            <v>106</v>
          </cell>
          <cell r="AL165" t="str">
            <v>-</v>
          </cell>
          <cell r="AM165">
            <v>36.739130434782609</v>
          </cell>
          <cell r="AN165">
            <v>58.2</v>
          </cell>
          <cell r="AO165">
            <v>203</v>
          </cell>
          <cell r="AP165" t="str">
            <v>-</v>
          </cell>
          <cell r="AQ165">
            <v>263</v>
          </cell>
          <cell r="AR165" t="str">
            <v>-</v>
          </cell>
          <cell r="AS165">
            <v>0</v>
          </cell>
          <cell r="AT165" t="str">
            <v>-</v>
          </cell>
          <cell r="AU165">
            <v>81</v>
          </cell>
          <cell r="AV165" t="str">
            <v>-</v>
          </cell>
          <cell r="AW165">
            <v>24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636</v>
          </cell>
          <cell r="BB165">
            <v>997</v>
          </cell>
          <cell r="BC165">
            <v>34.565217391304351</v>
          </cell>
          <cell r="BD165">
            <v>51.8</v>
          </cell>
          <cell r="BE165" t="str">
            <v>-</v>
          </cell>
          <cell r="BF165" t="str">
            <v>-</v>
          </cell>
          <cell r="BG165">
            <v>498269.62</v>
          </cell>
          <cell r="BH165">
            <v>456262</v>
          </cell>
          <cell r="BI165">
            <v>336830261.99000001</v>
          </cell>
          <cell r="BJ165">
            <v>510557174</v>
          </cell>
          <cell r="BK165">
            <v>335651088</v>
          </cell>
          <cell r="BL165" t="str">
            <v>-</v>
          </cell>
          <cell r="BM165">
            <v>1179173.99</v>
          </cell>
          <cell r="BN165" t="str">
            <v>-</v>
          </cell>
          <cell r="BO165">
            <v>162989981.99000001</v>
          </cell>
          <cell r="BP165" t="str">
            <v>-</v>
          </cell>
          <cell r="BQ165">
            <v>1179173.99</v>
          </cell>
          <cell r="BR165" t="str">
            <v>-</v>
          </cell>
          <cell r="BS165">
            <v>503</v>
          </cell>
          <cell r="BT165" t="str">
            <v>-</v>
          </cell>
          <cell r="BU165">
            <v>161810808</v>
          </cell>
          <cell r="BV165" t="str">
            <v>-</v>
          </cell>
          <cell r="BW165">
            <v>577</v>
          </cell>
          <cell r="BX165" t="str">
            <v>-</v>
          </cell>
          <cell r="BY165">
            <v>568</v>
          </cell>
          <cell r="BZ165" t="str">
            <v>-</v>
          </cell>
          <cell r="CA165">
            <v>166173445</v>
          </cell>
          <cell r="CB165" t="str">
            <v>-</v>
          </cell>
          <cell r="CC165">
            <v>820</v>
          </cell>
          <cell r="CD165" t="str">
            <v>-</v>
          </cell>
          <cell r="CE165">
            <v>556</v>
          </cell>
          <cell r="CF165" t="str">
            <v>-</v>
          </cell>
          <cell r="CG165">
            <v>0</v>
          </cell>
          <cell r="CH165" t="str">
            <v>-</v>
          </cell>
          <cell r="CI165">
            <v>119</v>
          </cell>
          <cell r="CJ165" t="str">
            <v>-</v>
          </cell>
          <cell r="CK165">
            <v>25</v>
          </cell>
          <cell r="CL165" t="str">
            <v>-</v>
          </cell>
          <cell r="CM165">
            <v>7753665</v>
          </cell>
          <cell r="CN165" t="str">
            <v>-</v>
          </cell>
          <cell r="CO165">
            <v>173927110</v>
          </cell>
          <cell r="CP165" t="str">
            <v>-</v>
          </cell>
          <cell r="CQ165">
            <v>0</v>
          </cell>
          <cell r="CR165" t="str">
            <v>-</v>
          </cell>
          <cell r="CS165">
            <v>-47</v>
          </cell>
          <cell r="CT165" t="str">
            <v>-</v>
          </cell>
          <cell r="CU165">
            <v>634</v>
          </cell>
          <cell r="CV165">
            <v>415</v>
          </cell>
          <cell r="CW165">
            <v>337</v>
          </cell>
          <cell r="CX165">
            <v>252</v>
          </cell>
          <cell r="CY165">
            <v>193</v>
          </cell>
          <cell r="CZ165">
            <v>136</v>
          </cell>
          <cell r="DA165">
            <v>110</v>
          </cell>
          <cell r="DB165">
            <v>79</v>
          </cell>
          <cell r="DC165">
            <v>72</v>
          </cell>
          <cell r="DD165">
            <v>60</v>
          </cell>
          <cell r="DE165">
            <v>66</v>
          </cell>
          <cell r="DF165">
            <v>58</v>
          </cell>
          <cell r="DG165">
            <v>248</v>
          </cell>
          <cell r="DH165">
            <v>197</v>
          </cell>
          <cell r="DI165">
            <v>9</v>
          </cell>
          <cell r="DJ165" t="str">
            <v>-</v>
          </cell>
          <cell r="DK165">
            <v>426</v>
          </cell>
          <cell r="DL165" t="str">
            <v>-</v>
          </cell>
          <cell r="DM165">
            <v>743</v>
          </cell>
          <cell r="DN165" t="str">
            <v>-</v>
          </cell>
          <cell r="DO165">
            <v>530</v>
          </cell>
          <cell r="DP165" t="str">
            <v>-</v>
          </cell>
          <cell r="DQ165">
            <v>0</v>
          </cell>
          <cell r="DR165" t="str">
            <v>-</v>
          </cell>
          <cell r="DS165">
            <v>116</v>
          </cell>
          <cell r="DT165" t="str">
            <v>-</v>
          </cell>
          <cell r="DU165">
            <v>25</v>
          </cell>
          <cell r="DV165" t="str">
            <v>-</v>
          </cell>
          <cell r="DW165">
            <v>0</v>
          </cell>
          <cell r="DX165" t="str">
            <v>-</v>
          </cell>
          <cell r="DY165">
            <v>20</v>
          </cell>
          <cell r="DZ165">
            <v>49</v>
          </cell>
          <cell r="EA165">
            <v>13</v>
          </cell>
          <cell r="EB165" t="str">
            <v>-</v>
          </cell>
          <cell r="EC165">
            <v>22.413793103448278</v>
          </cell>
          <cell r="ED165" t="str">
            <v>-</v>
          </cell>
          <cell r="EE165">
            <v>11</v>
          </cell>
          <cell r="EF165" t="str">
            <v>-</v>
          </cell>
          <cell r="EG165">
            <v>20</v>
          </cell>
        </row>
        <row r="166">
          <cell r="C166">
            <v>700000463</v>
          </cell>
          <cell r="D166" t="str">
            <v>SECTOR CORAJE LEIDY</v>
          </cell>
          <cell r="E166">
            <v>2026</v>
          </cell>
          <cell r="F166">
            <v>202601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 t="str">
            <v>-</v>
          </cell>
          <cell r="BB166" t="str">
            <v>-</v>
          </cell>
          <cell r="BC166" t="str">
            <v>-</v>
          </cell>
          <cell r="BD166" t="str">
            <v>-</v>
          </cell>
          <cell r="BE166" t="str">
            <v>-</v>
          </cell>
          <cell r="BF166" t="str">
            <v>-</v>
          </cell>
          <cell r="BG166" t="str">
            <v>-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 t="str">
            <v>-</v>
          </cell>
          <cell r="BO166" t="str">
            <v>-</v>
          </cell>
          <cell r="BP166" t="str">
            <v>-</v>
          </cell>
          <cell r="BQ166" t="str">
            <v>-</v>
          </cell>
          <cell r="BR166" t="str">
            <v>-</v>
          </cell>
          <cell r="BS166" t="str">
            <v>-</v>
          </cell>
          <cell r="BT166" t="str">
            <v>-</v>
          </cell>
          <cell r="BU166" t="str">
            <v>-</v>
          </cell>
          <cell r="BV166" t="str">
            <v>-</v>
          </cell>
          <cell r="BW166" t="str">
            <v>-</v>
          </cell>
          <cell r="BX166" t="str">
            <v>-</v>
          </cell>
          <cell r="BY166" t="str">
            <v>-</v>
          </cell>
          <cell r="BZ166" t="str">
            <v>-</v>
          </cell>
          <cell r="CA166" t="str">
            <v>-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 t="str">
            <v>-</v>
          </cell>
          <cell r="CN166" t="str">
            <v>-</v>
          </cell>
          <cell r="CO166" t="str">
            <v>-</v>
          </cell>
          <cell r="CP166" t="str">
            <v>-</v>
          </cell>
          <cell r="CQ166" t="str">
            <v>-</v>
          </cell>
          <cell r="CR166" t="str">
            <v>-</v>
          </cell>
          <cell r="CS166" t="str">
            <v>-</v>
          </cell>
          <cell r="CT166" t="str">
            <v>-</v>
          </cell>
          <cell r="CU166" t="str">
            <v>-</v>
          </cell>
          <cell r="CV166" t="str">
            <v>-</v>
          </cell>
          <cell r="CW166" t="str">
            <v>-</v>
          </cell>
          <cell r="CX166" t="str">
            <v>-</v>
          </cell>
          <cell r="CY166" t="str">
            <v>-</v>
          </cell>
          <cell r="CZ166" t="str">
            <v>-</v>
          </cell>
          <cell r="DA166" t="str">
            <v>-</v>
          </cell>
          <cell r="DB166" t="str">
            <v>-</v>
          </cell>
          <cell r="DC166" t="str">
            <v>-</v>
          </cell>
          <cell r="DD166" t="str">
            <v>-</v>
          </cell>
          <cell r="DE166" t="str">
            <v>-</v>
          </cell>
          <cell r="DF166" t="str">
            <v>-</v>
          </cell>
          <cell r="DG166" t="str">
            <v>-</v>
          </cell>
          <cell r="DH166" t="str">
            <v>-</v>
          </cell>
          <cell r="DI166" t="str">
            <v>-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 t="str">
            <v>-</v>
          </cell>
          <cell r="DX166" t="str">
            <v>-</v>
          </cell>
          <cell r="DY166" t="str">
            <v>-</v>
          </cell>
          <cell r="DZ166" t="str">
            <v>-</v>
          </cell>
          <cell r="EA166" t="str">
            <v>-</v>
          </cell>
          <cell r="EB166" t="str">
            <v>-</v>
          </cell>
          <cell r="EC166" t="str">
            <v>-</v>
          </cell>
          <cell r="ED166" t="str">
            <v>-</v>
          </cell>
          <cell r="EE166" t="str">
            <v>-</v>
          </cell>
          <cell r="EF166" t="str">
            <v>-</v>
          </cell>
          <cell r="EG166" t="str">
            <v>-</v>
          </cell>
        </row>
        <row r="167">
          <cell r="C167">
            <v>700000464</v>
          </cell>
          <cell r="D167" t="str">
            <v>SECTOR LIBERTAD</v>
          </cell>
          <cell r="E167">
            <v>2026</v>
          </cell>
          <cell r="F167">
            <v>202601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 t="str">
            <v>-</v>
          </cell>
          <cell r="BQ167" t="str">
            <v>-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 t="str">
            <v>-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 t="str">
            <v>-</v>
          </cell>
          <cell r="CS167" t="str">
            <v>-</v>
          </cell>
          <cell r="CT167" t="str">
            <v>-</v>
          </cell>
          <cell r="CU167" t="str">
            <v>-</v>
          </cell>
          <cell r="CV167" t="str">
            <v>-</v>
          </cell>
          <cell r="CW167" t="str">
            <v>-</v>
          </cell>
          <cell r="CX167" t="str">
            <v>-</v>
          </cell>
          <cell r="CY167" t="str">
            <v>-</v>
          </cell>
          <cell r="CZ167" t="str">
            <v>-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  <cell r="DZ167" t="str">
            <v>-</v>
          </cell>
          <cell r="EA167" t="str">
            <v>-</v>
          </cell>
          <cell r="EB167" t="str">
            <v>-</v>
          </cell>
          <cell r="EC167" t="str">
            <v>-</v>
          </cell>
          <cell r="ED167" t="str">
            <v>-</v>
          </cell>
          <cell r="EE167" t="str">
            <v>-</v>
          </cell>
          <cell r="EF167" t="str">
            <v>-</v>
          </cell>
          <cell r="EG167" t="str">
            <v>-</v>
          </cell>
        </row>
        <row r="168">
          <cell r="C168">
            <v>700000465</v>
          </cell>
          <cell r="D168" t="str">
            <v>SECTOR AVENTURA JOHANNA</v>
          </cell>
          <cell r="E168">
            <v>2026</v>
          </cell>
          <cell r="F168">
            <v>202601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  <cell r="BC168" t="str">
            <v>-</v>
          </cell>
          <cell r="BD168" t="str">
            <v>-</v>
          </cell>
          <cell r="BE168" t="str">
            <v>-</v>
          </cell>
          <cell r="BF168" t="str">
            <v>-</v>
          </cell>
          <cell r="BG168" t="str">
            <v>-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 t="str">
            <v>-</v>
          </cell>
          <cell r="BO168" t="str">
            <v>-</v>
          </cell>
          <cell r="BP168" t="str">
            <v>-</v>
          </cell>
          <cell r="BQ168" t="str">
            <v>-</v>
          </cell>
          <cell r="BR168" t="str">
            <v>-</v>
          </cell>
          <cell r="BS168" t="str">
            <v>-</v>
          </cell>
          <cell r="BT168" t="str">
            <v>-</v>
          </cell>
          <cell r="BU168" t="str">
            <v>-</v>
          </cell>
          <cell r="BV168" t="str">
            <v>-</v>
          </cell>
          <cell r="BW168" t="str">
            <v>-</v>
          </cell>
          <cell r="BX168" t="str">
            <v>-</v>
          </cell>
          <cell r="BY168" t="str">
            <v>-</v>
          </cell>
          <cell r="BZ168" t="str">
            <v>-</v>
          </cell>
          <cell r="CA168" t="str">
            <v>-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 t="str">
            <v>-</v>
          </cell>
          <cell r="CN168" t="str">
            <v>-</v>
          </cell>
          <cell r="CO168" t="str">
            <v>-</v>
          </cell>
          <cell r="CP168" t="str">
            <v>-</v>
          </cell>
          <cell r="CQ168" t="str">
            <v>-</v>
          </cell>
          <cell r="CR168" t="str">
            <v>-</v>
          </cell>
          <cell r="CS168" t="str">
            <v>-</v>
          </cell>
          <cell r="CT168" t="str">
            <v>-</v>
          </cell>
          <cell r="CU168" t="str">
            <v>-</v>
          </cell>
          <cell r="CV168" t="str">
            <v>-</v>
          </cell>
          <cell r="CW168" t="str">
            <v>-</v>
          </cell>
          <cell r="CX168" t="str">
            <v>-</v>
          </cell>
          <cell r="CY168" t="str">
            <v>-</v>
          </cell>
          <cell r="CZ168" t="str">
            <v>-</v>
          </cell>
          <cell r="DA168" t="str">
            <v>-</v>
          </cell>
          <cell r="DB168" t="str">
            <v>-</v>
          </cell>
          <cell r="DC168" t="str">
            <v>-</v>
          </cell>
          <cell r="DD168" t="str">
            <v>-</v>
          </cell>
          <cell r="DE168" t="str">
            <v>-</v>
          </cell>
          <cell r="DF168" t="str">
            <v>-</v>
          </cell>
          <cell r="DG168" t="str">
            <v>-</v>
          </cell>
          <cell r="DH168" t="str">
            <v>-</v>
          </cell>
          <cell r="DI168" t="str">
            <v>-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 t="str">
            <v>-</v>
          </cell>
          <cell r="DX168" t="str">
            <v>-</v>
          </cell>
          <cell r="DY168" t="str">
            <v>-</v>
          </cell>
          <cell r="DZ168" t="str">
            <v>-</v>
          </cell>
          <cell r="EA168" t="str">
            <v>-</v>
          </cell>
          <cell r="EB168" t="str">
            <v>-</v>
          </cell>
          <cell r="EC168" t="str">
            <v>-</v>
          </cell>
          <cell r="ED168" t="str">
            <v>-</v>
          </cell>
          <cell r="EE168" t="str">
            <v>-</v>
          </cell>
          <cell r="EF168" t="str">
            <v>-</v>
          </cell>
          <cell r="EG168" t="str">
            <v>-</v>
          </cell>
        </row>
        <row r="169">
          <cell r="C169">
            <v>700000466</v>
          </cell>
          <cell r="D169" t="str">
            <v xml:space="preserve">SECTOR EMOCIONES DOLLY  </v>
          </cell>
          <cell r="E169">
            <v>2026</v>
          </cell>
          <cell r="F169">
            <v>202601</v>
          </cell>
          <cell r="G169">
            <v>1388</v>
          </cell>
          <cell r="H169">
            <v>1487</v>
          </cell>
          <cell r="I169">
            <v>523</v>
          </cell>
          <cell r="J169" t="str">
            <v>-</v>
          </cell>
          <cell r="K169">
            <v>-41</v>
          </cell>
          <cell r="L169">
            <v>0</v>
          </cell>
          <cell r="M169">
            <v>721</v>
          </cell>
          <cell r="N169">
            <v>825</v>
          </cell>
          <cell r="O169">
            <v>0</v>
          </cell>
          <cell r="P169" t="str">
            <v>-</v>
          </cell>
          <cell r="Q169">
            <v>2</v>
          </cell>
          <cell r="R169" t="str">
            <v>-</v>
          </cell>
          <cell r="S169">
            <v>9</v>
          </cell>
          <cell r="T169" t="str">
            <v>-</v>
          </cell>
          <cell r="U169">
            <v>715</v>
          </cell>
          <cell r="V169" t="str">
            <v>-</v>
          </cell>
          <cell r="W169">
            <v>3</v>
          </cell>
          <cell r="X169" t="str">
            <v>-</v>
          </cell>
          <cell r="Y169" t="str">
            <v>-</v>
          </cell>
          <cell r="Z169" t="str">
            <v>-</v>
          </cell>
          <cell r="AA169">
            <v>611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>
            <v>337</v>
          </cell>
          <cell r="AH169" t="str">
            <v>-</v>
          </cell>
          <cell r="AI169" t="str">
            <v>-</v>
          </cell>
          <cell r="AJ169" t="str">
            <v>-</v>
          </cell>
          <cell r="AK169">
            <v>110</v>
          </cell>
          <cell r="AL169" t="str">
            <v>-</v>
          </cell>
          <cell r="AM169">
            <v>51.945244956772328</v>
          </cell>
          <cell r="AN169">
            <v>57.7</v>
          </cell>
          <cell r="AO169">
            <v>227</v>
          </cell>
          <cell r="AP169" t="str">
            <v>-</v>
          </cell>
          <cell r="AQ169">
            <v>267</v>
          </cell>
          <cell r="AR169" t="str">
            <v>-</v>
          </cell>
          <cell r="AS169">
            <v>0</v>
          </cell>
          <cell r="AT169" t="str">
            <v>-</v>
          </cell>
          <cell r="AU169">
            <v>103</v>
          </cell>
          <cell r="AV169" t="str">
            <v>-</v>
          </cell>
          <cell r="AW169">
            <v>14</v>
          </cell>
          <cell r="AX169" t="str">
            <v>-</v>
          </cell>
          <cell r="AY169" t="str">
            <v>-</v>
          </cell>
          <cell r="AZ169" t="str">
            <v>-</v>
          </cell>
          <cell r="BA169">
            <v>648</v>
          </cell>
          <cell r="BB169">
            <v>725</v>
          </cell>
          <cell r="BC169">
            <v>46.685878962536023</v>
          </cell>
          <cell r="BD169">
            <v>50.7</v>
          </cell>
          <cell r="BE169" t="str">
            <v>-</v>
          </cell>
          <cell r="BF169" t="str">
            <v>-</v>
          </cell>
          <cell r="BG169">
            <v>531620.31000000006</v>
          </cell>
          <cell r="BH169">
            <v>478932</v>
          </cell>
          <cell r="BI169">
            <v>383298241.96000004</v>
          </cell>
          <cell r="BJ169">
            <v>395119180</v>
          </cell>
          <cell r="BK169">
            <v>378754396</v>
          </cell>
          <cell r="BL169" t="str">
            <v>-</v>
          </cell>
          <cell r="BM169">
            <v>4543845.96</v>
          </cell>
          <cell r="BN169" t="str">
            <v>-</v>
          </cell>
          <cell r="BO169">
            <v>278726747.96000004</v>
          </cell>
          <cell r="BP169" t="str">
            <v>-</v>
          </cell>
          <cell r="BQ169">
            <v>4543845.96</v>
          </cell>
          <cell r="BR169" t="str">
            <v>-</v>
          </cell>
          <cell r="BS169">
            <v>630</v>
          </cell>
          <cell r="BT169" t="str">
            <v>-</v>
          </cell>
          <cell r="BU169">
            <v>274182902</v>
          </cell>
          <cell r="BV169" t="str">
            <v>-</v>
          </cell>
          <cell r="BW169">
            <v>492</v>
          </cell>
          <cell r="BX169" t="str">
            <v>-</v>
          </cell>
          <cell r="BY169">
            <v>420</v>
          </cell>
          <cell r="BZ169" t="str">
            <v>-</v>
          </cell>
          <cell r="CA169">
            <v>91652031</v>
          </cell>
          <cell r="CB169" t="str">
            <v>-</v>
          </cell>
          <cell r="CC169">
            <v>576</v>
          </cell>
          <cell r="CD169" t="str">
            <v>-</v>
          </cell>
          <cell r="CE169">
            <v>405</v>
          </cell>
          <cell r="CF169" t="str">
            <v>-</v>
          </cell>
          <cell r="CG169">
            <v>0</v>
          </cell>
          <cell r="CH169" t="str">
            <v>-</v>
          </cell>
          <cell r="CI169">
            <v>120</v>
          </cell>
          <cell r="CJ169" t="str">
            <v>-</v>
          </cell>
          <cell r="CK169">
            <v>14</v>
          </cell>
          <cell r="CL169" t="str">
            <v>-</v>
          </cell>
          <cell r="CM169">
            <v>10294427</v>
          </cell>
          <cell r="CN169" t="str">
            <v>-</v>
          </cell>
          <cell r="CO169">
            <v>101946458</v>
          </cell>
          <cell r="CP169" t="str">
            <v>-</v>
          </cell>
          <cell r="CQ169">
            <v>0</v>
          </cell>
          <cell r="CR169" t="str">
            <v>-</v>
          </cell>
          <cell r="CS169">
            <v>-20</v>
          </cell>
          <cell r="CT169" t="str">
            <v>-</v>
          </cell>
          <cell r="CU169">
            <v>311</v>
          </cell>
          <cell r="CV169">
            <v>266</v>
          </cell>
          <cell r="CW169">
            <v>213</v>
          </cell>
          <cell r="CX169">
            <v>200</v>
          </cell>
          <cell r="CY169">
            <v>143</v>
          </cell>
          <cell r="CZ169">
            <v>125</v>
          </cell>
          <cell r="DA169">
            <v>77</v>
          </cell>
          <cell r="DB169">
            <v>77</v>
          </cell>
          <cell r="DC169">
            <v>37</v>
          </cell>
          <cell r="DD169">
            <v>34</v>
          </cell>
          <cell r="DE169">
            <v>33</v>
          </cell>
          <cell r="DF169">
            <v>37</v>
          </cell>
          <cell r="DG169">
            <v>147</v>
          </cell>
          <cell r="DH169">
            <v>148</v>
          </cell>
          <cell r="DI169">
            <v>11</v>
          </cell>
          <cell r="DJ169" t="str">
            <v>-</v>
          </cell>
          <cell r="DK169">
            <v>331</v>
          </cell>
          <cell r="DL169" t="str">
            <v>-</v>
          </cell>
          <cell r="DM169">
            <v>534</v>
          </cell>
          <cell r="DN169" t="str">
            <v>-</v>
          </cell>
          <cell r="DO169">
            <v>390</v>
          </cell>
          <cell r="DP169" t="str">
            <v>-</v>
          </cell>
          <cell r="DQ169">
            <v>0</v>
          </cell>
          <cell r="DR169" t="str">
            <v>-</v>
          </cell>
          <cell r="DS169">
            <v>119</v>
          </cell>
          <cell r="DT169" t="str">
            <v>-</v>
          </cell>
          <cell r="DU169">
            <v>14</v>
          </cell>
          <cell r="DV169" t="str">
            <v>-</v>
          </cell>
          <cell r="DW169">
            <v>0</v>
          </cell>
          <cell r="DX169" t="str">
            <v>-</v>
          </cell>
          <cell r="DY169">
            <v>15</v>
          </cell>
          <cell r="DZ169">
            <v>43</v>
          </cell>
          <cell r="EA169">
            <v>11</v>
          </cell>
          <cell r="EB169" t="str">
            <v>-</v>
          </cell>
          <cell r="EC169">
            <v>27.500000000000004</v>
          </cell>
          <cell r="ED169" t="str">
            <v>-</v>
          </cell>
          <cell r="EE169">
            <v>4</v>
          </cell>
          <cell r="EF169" t="str">
            <v>-</v>
          </cell>
          <cell r="EG169">
            <v>58</v>
          </cell>
        </row>
        <row r="170">
          <cell r="C170">
            <v>700000468</v>
          </cell>
          <cell r="D170" t="str">
            <v>SECTOR SAMÁN SANY</v>
          </cell>
          <cell r="E170">
            <v>2026</v>
          </cell>
          <cell r="F170">
            <v>202601</v>
          </cell>
          <cell r="G170">
            <v>1333</v>
          </cell>
          <cell r="H170">
            <v>1611</v>
          </cell>
          <cell r="I170">
            <v>572</v>
          </cell>
          <cell r="J170" t="str">
            <v>-</v>
          </cell>
          <cell r="K170">
            <v>-96</v>
          </cell>
          <cell r="L170">
            <v>0</v>
          </cell>
          <cell r="M170">
            <v>372</v>
          </cell>
          <cell r="N170">
            <v>863</v>
          </cell>
          <cell r="O170">
            <v>0</v>
          </cell>
          <cell r="P170" t="str">
            <v>-</v>
          </cell>
          <cell r="Q170">
            <v>3</v>
          </cell>
          <cell r="R170" t="str">
            <v>-</v>
          </cell>
          <cell r="S170">
            <v>5</v>
          </cell>
          <cell r="T170" t="str">
            <v>-</v>
          </cell>
          <cell r="U170">
            <v>369</v>
          </cell>
          <cell r="V170" t="str">
            <v>-</v>
          </cell>
          <cell r="W170">
            <v>0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322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>
            <v>157</v>
          </cell>
          <cell r="AH170" t="str">
            <v>-</v>
          </cell>
          <cell r="AI170" t="str">
            <v>-</v>
          </cell>
          <cell r="AJ170" t="str">
            <v>-</v>
          </cell>
          <cell r="AK170">
            <v>49</v>
          </cell>
          <cell r="AL170" t="str">
            <v>-</v>
          </cell>
          <cell r="AM170">
            <v>27.906976744186046</v>
          </cell>
          <cell r="AN170">
            <v>60.3</v>
          </cell>
          <cell r="AO170">
            <v>108</v>
          </cell>
          <cell r="AP170" t="str">
            <v>-</v>
          </cell>
          <cell r="AQ170">
            <v>135</v>
          </cell>
          <cell r="AR170" t="str">
            <v>-</v>
          </cell>
          <cell r="AS170">
            <v>0</v>
          </cell>
          <cell r="AT170" t="str">
            <v>-</v>
          </cell>
          <cell r="AU170">
            <v>77</v>
          </cell>
          <cell r="AV170" t="str">
            <v>-</v>
          </cell>
          <cell r="AW170">
            <v>2</v>
          </cell>
          <cell r="AX170" t="str">
            <v>-</v>
          </cell>
          <cell r="AY170" t="str">
            <v>-</v>
          </cell>
          <cell r="AZ170" t="str">
            <v>-</v>
          </cell>
          <cell r="BA170">
            <v>332</v>
          </cell>
          <cell r="BB170">
            <v>741</v>
          </cell>
          <cell r="BC170">
            <v>24.906226556639162</v>
          </cell>
          <cell r="BD170">
            <v>51.8</v>
          </cell>
          <cell r="BE170" t="str">
            <v>-</v>
          </cell>
          <cell r="BF170" t="str">
            <v>-</v>
          </cell>
          <cell r="BG170">
            <v>433458.7</v>
          </cell>
          <cell r="BH170">
            <v>436439</v>
          </cell>
          <cell r="BI170">
            <v>161246637.49000001</v>
          </cell>
          <cell r="BJ170">
            <v>376646636</v>
          </cell>
          <cell r="BK170">
            <v>160186562</v>
          </cell>
          <cell r="BL170" t="str">
            <v>-</v>
          </cell>
          <cell r="BM170">
            <v>1060075.49</v>
          </cell>
          <cell r="BN170" t="str">
            <v>-</v>
          </cell>
          <cell r="BO170">
            <v>127387146.49000001</v>
          </cell>
          <cell r="BP170" t="str">
            <v>-</v>
          </cell>
          <cell r="BQ170">
            <v>1060075.49</v>
          </cell>
          <cell r="BR170" t="str">
            <v>-</v>
          </cell>
          <cell r="BS170">
            <v>344</v>
          </cell>
          <cell r="BT170" t="str">
            <v>-</v>
          </cell>
          <cell r="BU170">
            <v>126327071</v>
          </cell>
          <cell r="BV170" t="str">
            <v>-</v>
          </cell>
          <cell r="BW170">
            <v>220</v>
          </cell>
          <cell r="BX170" t="str">
            <v>-</v>
          </cell>
          <cell r="BY170">
            <v>387</v>
          </cell>
          <cell r="BZ170" t="str">
            <v>-</v>
          </cell>
          <cell r="CA170">
            <v>29658281</v>
          </cell>
          <cell r="CB170" t="str">
            <v>-</v>
          </cell>
          <cell r="CC170">
            <v>583</v>
          </cell>
          <cell r="CD170" t="str">
            <v>-</v>
          </cell>
          <cell r="CE170">
            <v>470</v>
          </cell>
          <cell r="CF170" t="str">
            <v>-</v>
          </cell>
          <cell r="CG170">
            <v>0</v>
          </cell>
          <cell r="CH170" t="str">
            <v>-</v>
          </cell>
          <cell r="CI170">
            <v>133</v>
          </cell>
          <cell r="CJ170" t="str">
            <v>-</v>
          </cell>
          <cell r="CK170">
            <v>7</v>
          </cell>
          <cell r="CL170" t="str">
            <v>-</v>
          </cell>
          <cell r="CM170">
            <v>4201210</v>
          </cell>
          <cell r="CN170" t="str">
            <v>-</v>
          </cell>
          <cell r="CO170">
            <v>33859491</v>
          </cell>
          <cell r="CP170" t="str">
            <v>-</v>
          </cell>
          <cell r="CQ170">
            <v>0</v>
          </cell>
          <cell r="CR170" t="str">
            <v>-</v>
          </cell>
          <cell r="CS170">
            <v>-32</v>
          </cell>
          <cell r="CT170" t="str">
            <v>-</v>
          </cell>
          <cell r="CU170">
            <v>520</v>
          </cell>
          <cell r="CV170">
            <v>242</v>
          </cell>
          <cell r="CW170">
            <v>284</v>
          </cell>
          <cell r="CX170">
            <v>192</v>
          </cell>
          <cell r="CY170">
            <v>157</v>
          </cell>
          <cell r="CZ170">
            <v>120</v>
          </cell>
          <cell r="DA170">
            <v>122</v>
          </cell>
          <cell r="DB170">
            <v>90</v>
          </cell>
          <cell r="DC170">
            <v>78</v>
          </cell>
          <cell r="DD170">
            <v>69</v>
          </cell>
          <cell r="DE170">
            <v>47</v>
          </cell>
          <cell r="DF170">
            <v>41</v>
          </cell>
          <cell r="DG170">
            <v>247</v>
          </cell>
          <cell r="DH170">
            <v>200</v>
          </cell>
          <cell r="DI170">
            <v>9</v>
          </cell>
          <cell r="DJ170" t="str">
            <v>-</v>
          </cell>
          <cell r="DK170">
            <v>272</v>
          </cell>
          <cell r="DL170" t="str">
            <v>-</v>
          </cell>
          <cell r="DM170">
            <v>488</v>
          </cell>
          <cell r="DN170" t="str">
            <v>-</v>
          </cell>
          <cell r="DO170">
            <v>434</v>
          </cell>
          <cell r="DP170" t="str">
            <v>-</v>
          </cell>
          <cell r="DQ170">
            <v>0</v>
          </cell>
          <cell r="DR170" t="str">
            <v>-</v>
          </cell>
          <cell r="DS170">
            <v>131</v>
          </cell>
          <cell r="DT170" t="str">
            <v>-</v>
          </cell>
          <cell r="DU170">
            <v>7</v>
          </cell>
          <cell r="DV170" t="str">
            <v>-</v>
          </cell>
          <cell r="DW170">
            <v>0</v>
          </cell>
          <cell r="DX170" t="str">
            <v>-</v>
          </cell>
          <cell r="DY170">
            <v>15</v>
          </cell>
          <cell r="DZ170">
            <v>50</v>
          </cell>
          <cell r="EA170">
            <v>16</v>
          </cell>
          <cell r="EB170" t="str">
            <v>-</v>
          </cell>
          <cell r="EC170">
            <v>35.555555555555557</v>
          </cell>
          <cell r="ED170" t="str">
            <v>-</v>
          </cell>
          <cell r="EE170">
            <v>6</v>
          </cell>
          <cell r="EF170" t="str">
            <v>-</v>
          </cell>
          <cell r="EG170">
            <v>25</v>
          </cell>
        </row>
        <row r="171">
          <cell r="C171">
            <v>700000469</v>
          </cell>
          <cell r="D171" t="str">
            <v>SECTOR WINKAT VICTORIA</v>
          </cell>
          <cell r="E171">
            <v>2026</v>
          </cell>
          <cell r="F171">
            <v>202601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  <cell r="BC171" t="str">
            <v>-</v>
          </cell>
          <cell r="BD171" t="str">
            <v>-</v>
          </cell>
          <cell r="BE171" t="str">
            <v>-</v>
          </cell>
          <cell r="BF171" t="str">
            <v>-</v>
          </cell>
          <cell r="BG171" t="str">
            <v>-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 t="str">
            <v>-</v>
          </cell>
          <cell r="BM171" t="str">
            <v>-</v>
          </cell>
          <cell r="BN171" t="str">
            <v>-</v>
          </cell>
          <cell r="BO171" t="str">
            <v>-</v>
          </cell>
          <cell r="BP171" t="str">
            <v>-</v>
          </cell>
          <cell r="BQ171" t="str">
            <v>-</v>
          </cell>
          <cell r="BR171" t="str">
            <v>-</v>
          </cell>
          <cell r="BS171" t="str">
            <v>-</v>
          </cell>
          <cell r="BT171" t="str">
            <v>-</v>
          </cell>
          <cell r="BU171" t="str">
            <v>-</v>
          </cell>
          <cell r="BV171" t="str">
            <v>-</v>
          </cell>
          <cell r="BW171" t="str">
            <v>-</v>
          </cell>
          <cell r="BX171" t="str">
            <v>-</v>
          </cell>
          <cell r="BY171" t="str">
            <v>-</v>
          </cell>
          <cell r="BZ171" t="str">
            <v>-</v>
          </cell>
          <cell r="CA171" t="str">
            <v>-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 t="str">
            <v>-</v>
          </cell>
          <cell r="CL171" t="str">
            <v>-</v>
          </cell>
          <cell r="CM171" t="str">
            <v>-</v>
          </cell>
          <cell r="CN171" t="str">
            <v>-</v>
          </cell>
          <cell r="CO171" t="str">
            <v>-</v>
          </cell>
          <cell r="CP171" t="str">
            <v>-</v>
          </cell>
          <cell r="CQ171" t="str">
            <v>-</v>
          </cell>
          <cell r="CR171" t="str">
            <v>-</v>
          </cell>
          <cell r="CS171" t="str">
            <v>-</v>
          </cell>
          <cell r="CT171" t="str">
            <v>-</v>
          </cell>
          <cell r="CU171" t="str">
            <v>-</v>
          </cell>
          <cell r="CV171" t="str">
            <v>-</v>
          </cell>
          <cell r="CW171" t="str">
            <v>-</v>
          </cell>
          <cell r="CX171" t="str">
            <v>-</v>
          </cell>
          <cell r="CY171" t="str">
            <v>-</v>
          </cell>
          <cell r="CZ171" t="str">
            <v>-</v>
          </cell>
          <cell r="DA171" t="str">
            <v>-</v>
          </cell>
          <cell r="DB171" t="str">
            <v>-</v>
          </cell>
          <cell r="DC171" t="str">
            <v>-</v>
          </cell>
          <cell r="DD171" t="str">
            <v>-</v>
          </cell>
          <cell r="DE171" t="str">
            <v>-</v>
          </cell>
          <cell r="DF171" t="str">
            <v>-</v>
          </cell>
          <cell r="DG171" t="str">
            <v>-</v>
          </cell>
          <cell r="DH171" t="str">
            <v>-</v>
          </cell>
          <cell r="DI171" t="str">
            <v>-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 t="str">
            <v>-</v>
          </cell>
          <cell r="DX171" t="str">
            <v>-</v>
          </cell>
          <cell r="DY171" t="str">
            <v>-</v>
          </cell>
          <cell r="DZ171" t="str">
            <v>-</v>
          </cell>
          <cell r="EA171" t="str">
            <v>-</v>
          </cell>
          <cell r="EB171" t="str">
            <v>-</v>
          </cell>
          <cell r="EC171" t="str">
            <v>-</v>
          </cell>
          <cell r="ED171" t="str">
            <v>-</v>
          </cell>
          <cell r="EE171" t="str">
            <v>-</v>
          </cell>
          <cell r="EF171" t="str">
            <v>-</v>
          </cell>
          <cell r="EG171" t="str">
            <v>-</v>
          </cell>
        </row>
        <row r="172">
          <cell r="C172">
            <v>700000473</v>
          </cell>
          <cell r="D172" t="str">
            <v>SECTOR CHIPRE MARÍA</v>
          </cell>
          <cell r="E172">
            <v>2026</v>
          </cell>
          <cell r="F172">
            <v>202601</v>
          </cell>
          <cell r="G172">
            <v>0</v>
          </cell>
          <cell r="H172" t="str">
            <v>-</v>
          </cell>
          <cell r="I172">
            <v>0</v>
          </cell>
          <cell r="J172" t="str">
            <v>-</v>
          </cell>
          <cell r="K172">
            <v>0</v>
          </cell>
          <cell r="L172" t="str">
            <v>-</v>
          </cell>
          <cell r="M172">
            <v>0</v>
          </cell>
          <cell r="N172" t="str">
            <v>-</v>
          </cell>
          <cell r="O172">
            <v>0</v>
          </cell>
          <cell r="P172" t="str">
            <v>-</v>
          </cell>
          <cell r="Q172">
            <v>0</v>
          </cell>
          <cell r="R172" t="str">
            <v>-</v>
          </cell>
          <cell r="S172">
            <v>0</v>
          </cell>
          <cell r="T172" t="str">
            <v>-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0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>
            <v>0</v>
          </cell>
          <cell r="AH172" t="str">
            <v>-</v>
          </cell>
          <cell r="AI172" t="str">
            <v>-</v>
          </cell>
          <cell r="AJ172" t="str">
            <v>-</v>
          </cell>
          <cell r="AK172">
            <v>0</v>
          </cell>
          <cell r="AL172" t="str">
            <v>-</v>
          </cell>
          <cell r="AM172">
            <v>0</v>
          </cell>
          <cell r="AN172" t="str">
            <v>-</v>
          </cell>
          <cell r="AO172">
            <v>0</v>
          </cell>
          <cell r="AP172" t="str">
            <v>-</v>
          </cell>
          <cell r="AQ172">
            <v>0</v>
          </cell>
          <cell r="AR172" t="str">
            <v>-</v>
          </cell>
          <cell r="AS172">
            <v>0</v>
          </cell>
          <cell r="AT172" t="str">
            <v>-</v>
          </cell>
          <cell r="AU172">
            <v>0</v>
          </cell>
          <cell r="AV172" t="str">
            <v>-</v>
          </cell>
          <cell r="AW172">
            <v>0</v>
          </cell>
          <cell r="AX172" t="str">
            <v>-</v>
          </cell>
          <cell r="AY172" t="str">
            <v>-</v>
          </cell>
          <cell r="AZ172" t="str">
            <v>-</v>
          </cell>
          <cell r="BA172">
            <v>0</v>
          </cell>
          <cell r="BB172" t="str">
            <v>-</v>
          </cell>
          <cell r="BC172">
            <v>0</v>
          </cell>
          <cell r="BD172" t="str">
            <v>-</v>
          </cell>
          <cell r="BE172" t="str">
            <v>-</v>
          </cell>
          <cell r="BF172" t="str">
            <v>-</v>
          </cell>
          <cell r="BG172">
            <v>0</v>
          </cell>
          <cell r="BH172" t="str">
            <v>-</v>
          </cell>
          <cell r="BI172">
            <v>0</v>
          </cell>
          <cell r="BJ172" t="str">
            <v>-</v>
          </cell>
          <cell r="BK172">
            <v>0</v>
          </cell>
          <cell r="BL172" t="str">
            <v>-</v>
          </cell>
          <cell r="BM172">
            <v>0</v>
          </cell>
          <cell r="BN172" t="str">
            <v>-</v>
          </cell>
          <cell r="BO172">
            <v>0</v>
          </cell>
          <cell r="BP172" t="str">
            <v>-</v>
          </cell>
          <cell r="BQ172">
            <v>0</v>
          </cell>
          <cell r="BR172" t="str">
            <v>-</v>
          </cell>
          <cell r="BS172">
            <v>0</v>
          </cell>
          <cell r="BT172" t="str">
            <v>-</v>
          </cell>
          <cell r="BU172">
            <v>0</v>
          </cell>
          <cell r="BV172" t="str">
            <v>-</v>
          </cell>
          <cell r="BW172">
            <v>0</v>
          </cell>
          <cell r="BX172" t="str">
            <v>-</v>
          </cell>
          <cell r="BY172">
            <v>0</v>
          </cell>
          <cell r="BZ172" t="str">
            <v>-</v>
          </cell>
          <cell r="CA172">
            <v>0</v>
          </cell>
          <cell r="CB172" t="str">
            <v>-</v>
          </cell>
          <cell r="CC172">
            <v>0</v>
          </cell>
          <cell r="CD172" t="str">
            <v>-</v>
          </cell>
          <cell r="CE172">
            <v>0</v>
          </cell>
          <cell r="CF172" t="str">
            <v>-</v>
          </cell>
          <cell r="CG172">
            <v>0</v>
          </cell>
          <cell r="CH172" t="str">
            <v>-</v>
          </cell>
          <cell r="CI172">
            <v>0</v>
          </cell>
          <cell r="CJ172" t="str">
            <v>-</v>
          </cell>
          <cell r="CK172">
            <v>0</v>
          </cell>
          <cell r="CL172" t="str">
            <v>-</v>
          </cell>
          <cell r="CM172">
            <v>0</v>
          </cell>
          <cell r="CN172" t="str">
            <v>-</v>
          </cell>
          <cell r="CO172">
            <v>0</v>
          </cell>
          <cell r="CP172" t="str">
            <v>-</v>
          </cell>
          <cell r="CQ172">
            <v>0</v>
          </cell>
          <cell r="CR172" t="str">
            <v>-</v>
          </cell>
          <cell r="CS172">
            <v>0</v>
          </cell>
          <cell r="CT172" t="str">
            <v>-</v>
          </cell>
          <cell r="CU172">
            <v>0</v>
          </cell>
          <cell r="CV172" t="str">
            <v>-</v>
          </cell>
          <cell r="CW172">
            <v>0</v>
          </cell>
          <cell r="CX172" t="str">
            <v>-</v>
          </cell>
          <cell r="CY172">
            <v>0</v>
          </cell>
          <cell r="CZ172" t="str">
            <v>-</v>
          </cell>
          <cell r="DA172">
            <v>0</v>
          </cell>
          <cell r="DB172" t="str">
            <v>-</v>
          </cell>
          <cell r="DC172">
            <v>0</v>
          </cell>
          <cell r="DD172" t="str">
            <v>-</v>
          </cell>
          <cell r="DE172">
            <v>0</v>
          </cell>
          <cell r="DF172" t="str">
            <v>-</v>
          </cell>
          <cell r="DG172">
            <v>0</v>
          </cell>
          <cell r="DH172" t="str">
            <v>-</v>
          </cell>
          <cell r="DI172">
            <v>0</v>
          </cell>
          <cell r="DJ172" t="str">
            <v>-</v>
          </cell>
          <cell r="DK172">
            <v>0</v>
          </cell>
          <cell r="DL172" t="str">
            <v>-</v>
          </cell>
          <cell r="DM172">
            <v>0</v>
          </cell>
          <cell r="DN172" t="str">
            <v>-</v>
          </cell>
          <cell r="DO172">
            <v>0</v>
          </cell>
          <cell r="DP172" t="str">
            <v>-</v>
          </cell>
          <cell r="DQ172">
            <v>0</v>
          </cell>
          <cell r="DR172" t="str">
            <v>-</v>
          </cell>
          <cell r="DS172">
            <v>0</v>
          </cell>
          <cell r="DT172" t="str">
            <v>-</v>
          </cell>
          <cell r="DU172">
            <v>0</v>
          </cell>
          <cell r="DV172" t="str">
            <v>-</v>
          </cell>
          <cell r="DW172">
            <v>0</v>
          </cell>
          <cell r="DX172" t="str">
            <v>-</v>
          </cell>
          <cell r="DY172">
            <v>0</v>
          </cell>
          <cell r="DZ172" t="str">
            <v>-</v>
          </cell>
          <cell r="EA172">
            <v>0</v>
          </cell>
          <cell r="EB172" t="str">
            <v>-</v>
          </cell>
          <cell r="EC172">
            <v>0</v>
          </cell>
          <cell r="ED172" t="str">
            <v>-</v>
          </cell>
          <cell r="EE172">
            <v>0</v>
          </cell>
          <cell r="EF172" t="str">
            <v>-</v>
          </cell>
          <cell r="EG172">
            <v>0</v>
          </cell>
        </row>
        <row r="173">
          <cell r="C173">
            <v>700000474</v>
          </cell>
          <cell r="D173" t="str">
            <v>SECTOR PANCHES MARTHA</v>
          </cell>
          <cell r="E173">
            <v>2026</v>
          </cell>
          <cell r="F173">
            <v>202601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  <cell r="DZ173" t="str">
            <v>-</v>
          </cell>
          <cell r="EA173" t="str">
            <v>-</v>
          </cell>
          <cell r="EB173" t="str">
            <v>-</v>
          </cell>
          <cell r="EC173" t="str">
            <v>-</v>
          </cell>
          <cell r="ED173" t="str">
            <v>-</v>
          </cell>
          <cell r="EE173" t="str">
            <v>-</v>
          </cell>
          <cell r="EF173" t="str">
            <v>-</v>
          </cell>
          <cell r="EG173" t="str">
            <v>-</v>
          </cell>
        </row>
        <row r="174">
          <cell r="C174">
            <v>700000477</v>
          </cell>
          <cell r="D174" t="str">
            <v>Sector Anica Yuliana</v>
          </cell>
          <cell r="E174">
            <v>2026</v>
          </cell>
          <cell r="F174">
            <v>202601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-</v>
          </cell>
          <cell r="X174" t="str">
            <v>-</v>
          </cell>
          <cell r="Y174" t="str">
            <v>-</v>
          </cell>
          <cell r="Z174" t="str">
            <v>-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-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-</v>
          </cell>
          <cell r="AL174" t="str">
            <v>-</v>
          </cell>
          <cell r="AM174" t="str">
            <v>-</v>
          </cell>
          <cell r="AN174" t="str">
            <v>-</v>
          </cell>
          <cell r="AO174" t="str">
            <v>-</v>
          </cell>
          <cell r="AP174" t="str">
            <v>-</v>
          </cell>
          <cell r="AQ174" t="str">
            <v>-</v>
          </cell>
          <cell r="AR174" t="str">
            <v>-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  <cell r="AW174" t="str">
            <v>-</v>
          </cell>
          <cell r="AX174" t="str">
            <v>-</v>
          </cell>
          <cell r="AY174" t="str">
            <v>-</v>
          </cell>
          <cell r="AZ174" t="str">
            <v>-</v>
          </cell>
          <cell r="BA174" t="str">
            <v>-</v>
          </cell>
          <cell r="BB174" t="str">
            <v>-</v>
          </cell>
          <cell r="BC174" t="str">
            <v>-</v>
          </cell>
          <cell r="BD174" t="str">
            <v>-</v>
          </cell>
          <cell r="BE174" t="str">
            <v>-</v>
          </cell>
          <cell r="BF174" t="str">
            <v>-</v>
          </cell>
          <cell r="BG174" t="str">
            <v>-</v>
          </cell>
          <cell r="BH174" t="str">
            <v>-</v>
          </cell>
          <cell r="BI174" t="str">
            <v>-</v>
          </cell>
          <cell r="BJ174" t="str">
            <v>-</v>
          </cell>
          <cell r="BK174" t="str">
            <v>-</v>
          </cell>
          <cell r="BL174" t="str">
            <v>-</v>
          </cell>
          <cell r="BM174" t="str">
            <v>-</v>
          </cell>
          <cell r="BN174" t="str">
            <v>-</v>
          </cell>
          <cell r="BO174" t="str">
            <v>-</v>
          </cell>
          <cell r="BP174" t="str">
            <v>-</v>
          </cell>
          <cell r="BQ174" t="str">
            <v>-</v>
          </cell>
          <cell r="BR174" t="str">
            <v>-</v>
          </cell>
          <cell r="BS174" t="str">
            <v>-</v>
          </cell>
          <cell r="BT174" t="str">
            <v>-</v>
          </cell>
          <cell r="BU174" t="str">
            <v>-</v>
          </cell>
          <cell r="BV174" t="str">
            <v>-</v>
          </cell>
          <cell r="BW174" t="str">
            <v>-</v>
          </cell>
          <cell r="BX174" t="str">
            <v>-</v>
          </cell>
          <cell r="BY174" t="str">
            <v>-</v>
          </cell>
          <cell r="BZ174" t="str">
            <v>-</v>
          </cell>
          <cell r="CA174" t="str">
            <v>-</v>
          </cell>
          <cell r="CB174" t="str">
            <v>-</v>
          </cell>
          <cell r="CC174" t="str">
            <v>-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 t="str">
            <v>-</v>
          </cell>
          <cell r="CN174" t="str">
            <v>-</v>
          </cell>
          <cell r="CO174" t="str">
            <v>-</v>
          </cell>
          <cell r="CP174" t="str">
            <v>-</v>
          </cell>
          <cell r="CQ174" t="str">
            <v>-</v>
          </cell>
          <cell r="CR174" t="str">
            <v>-</v>
          </cell>
          <cell r="CS174" t="str">
            <v>-</v>
          </cell>
          <cell r="CT174" t="str">
            <v>-</v>
          </cell>
          <cell r="CU174" t="str">
            <v>-</v>
          </cell>
          <cell r="CV174" t="str">
            <v>-</v>
          </cell>
          <cell r="CW174" t="str">
            <v>-</v>
          </cell>
          <cell r="CX174" t="str">
            <v>-</v>
          </cell>
          <cell r="CY174" t="str">
            <v>-</v>
          </cell>
          <cell r="CZ174" t="str">
            <v>-</v>
          </cell>
          <cell r="DA174" t="str">
            <v>-</v>
          </cell>
          <cell r="DB174" t="str">
            <v>-</v>
          </cell>
          <cell r="DC174" t="str">
            <v>-</v>
          </cell>
          <cell r="DD174" t="str">
            <v>-</v>
          </cell>
          <cell r="DE174" t="str">
            <v>-</v>
          </cell>
          <cell r="DF174" t="str">
            <v>-</v>
          </cell>
          <cell r="DG174" t="str">
            <v>-</v>
          </cell>
          <cell r="DH174" t="str">
            <v>-</v>
          </cell>
          <cell r="DI174" t="str">
            <v>-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 t="str">
            <v>-</v>
          </cell>
          <cell r="DX174" t="str">
            <v>-</v>
          </cell>
          <cell r="DY174" t="str">
            <v>-</v>
          </cell>
          <cell r="DZ174" t="str">
            <v>-</v>
          </cell>
          <cell r="EA174" t="str">
            <v>-</v>
          </cell>
          <cell r="EB174" t="str">
            <v>-</v>
          </cell>
          <cell r="EC174" t="str">
            <v>-</v>
          </cell>
          <cell r="ED174" t="str">
            <v>-</v>
          </cell>
          <cell r="EE174" t="str">
            <v>-</v>
          </cell>
          <cell r="EF174" t="str">
            <v>-</v>
          </cell>
          <cell r="EG174" t="str">
            <v>-</v>
          </cell>
        </row>
        <row r="175">
          <cell r="C175">
            <v>700000478</v>
          </cell>
          <cell r="D175" t="str">
            <v xml:space="preserve">SECTOR RÍO SELVA </v>
          </cell>
          <cell r="E175">
            <v>2026</v>
          </cell>
          <cell r="F175">
            <v>202601</v>
          </cell>
          <cell r="G175">
            <v>964</v>
          </cell>
          <cell r="H175">
            <v>1341</v>
          </cell>
          <cell r="I175">
            <v>378</v>
          </cell>
          <cell r="J175" t="str">
            <v>-</v>
          </cell>
          <cell r="K175">
            <v>-76</v>
          </cell>
          <cell r="L175">
            <v>0</v>
          </cell>
          <cell r="M175">
            <v>238</v>
          </cell>
          <cell r="N175">
            <v>604</v>
          </cell>
          <cell r="O175">
            <v>0</v>
          </cell>
          <cell r="P175" t="str">
            <v>-</v>
          </cell>
          <cell r="Q175">
            <v>0</v>
          </cell>
          <cell r="R175" t="str">
            <v>-</v>
          </cell>
          <cell r="S175">
            <v>0</v>
          </cell>
          <cell r="T175" t="str">
            <v>-</v>
          </cell>
          <cell r="U175">
            <v>238</v>
          </cell>
          <cell r="V175" t="str">
            <v>-</v>
          </cell>
          <cell r="W175">
            <v>0</v>
          </cell>
          <cell r="X175" t="str">
            <v>-</v>
          </cell>
          <cell r="Y175" t="str">
            <v>-</v>
          </cell>
          <cell r="Z175" t="str">
            <v>-</v>
          </cell>
          <cell r="AA175">
            <v>194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>
            <v>92</v>
          </cell>
          <cell r="AH175" t="str">
            <v>-</v>
          </cell>
          <cell r="AI175" t="str">
            <v>-</v>
          </cell>
          <cell r="AJ175" t="str">
            <v>-</v>
          </cell>
          <cell r="AK175">
            <v>44</v>
          </cell>
          <cell r="AL175" t="str">
            <v>-</v>
          </cell>
          <cell r="AM175">
            <v>24.688796680497926</v>
          </cell>
          <cell r="AN175">
            <v>58.2</v>
          </cell>
          <cell r="AO175">
            <v>48</v>
          </cell>
          <cell r="AP175" t="str">
            <v>-</v>
          </cell>
          <cell r="AQ175">
            <v>74</v>
          </cell>
          <cell r="AR175" t="str">
            <v>-</v>
          </cell>
          <cell r="AS175">
            <v>0</v>
          </cell>
          <cell r="AT175" t="str">
            <v>-</v>
          </cell>
          <cell r="AU175">
            <v>50</v>
          </cell>
          <cell r="AV175" t="str">
            <v>-</v>
          </cell>
          <cell r="AW175">
            <v>22</v>
          </cell>
          <cell r="AX175" t="str">
            <v>-</v>
          </cell>
          <cell r="AY175" t="str">
            <v>-</v>
          </cell>
          <cell r="AZ175" t="str">
            <v>-</v>
          </cell>
          <cell r="BA175">
            <v>205</v>
          </cell>
          <cell r="BB175">
            <v>476</v>
          </cell>
          <cell r="BC175">
            <v>21.265560165975103</v>
          </cell>
          <cell r="BD175">
            <v>45.9</v>
          </cell>
          <cell r="BE175" t="str">
            <v>-</v>
          </cell>
          <cell r="BF175" t="str">
            <v>-</v>
          </cell>
          <cell r="BG175">
            <v>602484.29</v>
          </cell>
          <cell r="BH175">
            <v>510769</v>
          </cell>
          <cell r="BI175">
            <v>143391260</v>
          </cell>
          <cell r="BJ175">
            <v>308504558</v>
          </cell>
          <cell r="BK175">
            <v>143391260</v>
          </cell>
          <cell r="BL175" t="str">
            <v>-</v>
          </cell>
          <cell r="BM175">
            <v>0</v>
          </cell>
          <cell r="BN175" t="str">
            <v>-</v>
          </cell>
          <cell r="BO175">
            <v>121872942</v>
          </cell>
          <cell r="BP175" t="str">
            <v>-</v>
          </cell>
          <cell r="BQ175">
            <v>0</v>
          </cell>
          <cell r="BR175" t="str">
            <v>-</v>
          </cell>
          <cell r="BS175">
            <v>218</v>
          </cell>
          <cell r="BT175" t="str">
            <v>-</v>
          </cell>
          <cell r="BU175">
            <v>121872942</v>
          </cell>
          <cell r="BV175" t="str">
            <v>-</v>
          </cell>
          <cell r="BW175">
            <v>106</v>
          </cell>
          <cell r="BX175" t="str">
            <v>-</v>
          </cell>
          <cell r="BY175">
            <v>378</v>
          </cell>
          <cell r="BZ175" t="str">
            <v>-</v>
          </cell>
          <cell r="CA175">
            <v>19668082</v>
          </cell>
          <cell r="CB175" t="str">
            <v>-</v>
          </cell>
          <cell r="CC175">
            <v>466</v>
          </cell>
          <cell r="CD175" t="str">
            <v>-</v>
          </cell>
          <cell r="CE175">
            <v>291</v>
          </cell>
          <cell r="CF175" t="str">
            <v>-</v>
          </cell>
          <cell r="CG175">
            <v>0</v>
          </cell>
          <cell r="CH175" t="str">
            <v>-</v>
          </cell>
          <cell r="CI175">
            <v>98</v>
          </cell>
          <cell r="CJ175" t="str">
            <v>-</v>
          </cell>
          <cell r="CK175">
            <v>27</v>
          </cell>
          <cell r="CL175" t="str">
            <v>-</v>
          </cell>
          <cell r="CM175">
            <v>1850236</v>
          </cell>
          <cell r="CN175" t="str">
            <v>-</v>
          </cell>
          <cell r="CO175">
            <v>21518318</v>
          </cell>
          <cell r="CP175" t="str">
            <v>-</v>
          </cell>
          <cell r="CQ175">
            <v>0</v>
          </cell>
          <cell r="CR175" t="str">
            <v>-</v>
          </cell>
          <cell r="CS175">
            <v>-75</v>
          </cell>
          <cell r="CT175" t="str">
            <v>-</v>
          </cell>
          <cell r="CU175">
            <v>334</v>
          </cell>
          <cell r="CV175">
            <v>186</v>
          </cell>
          <cell r="CW175">
            <v>258</v>
          </cell>
          <cell r="CX175">
            <v>177</v>
          </cell>
          <cell r="CY175">
            <v>134</v>
          </cell>
          <cell r="CZ175">
            <v>89</v>
          </cell>
          <cell r="DA175">
            <v>103</v>
          </cell>
          <cell r="DB175">
            <v>68</v>
          </cell>
          <cell r="DC175">
            <v>102</v>
          </cell>
          <cell r="DD175">
            <v>81</v>
          </cell>
          <cell r="DE175">
            <v>91</v>
          </cell>
          <cell r="DF175">
            <v>83</v>
          </cell>
          <cell r="DG175">
            <v>296</v>
          </cell>
          <cell r="DH175">
            <v>232</v>
          </cell>
          <cell r="DI175">
            <v>9</v>
          </cell>
          <cell r="DJ175" t="str">
            <v>-</v>
          </cell>
          <cell r="DK175">
            <v>244</v>
          </cell>
          <cell r="DL175" t="str">
            <v>-</v>
          </cell>
          <cell r="DM175">
            <v>342</v>
          </cell>
          <cell r="DN175" t="str">
            <v>-</v>
          </cell>
          <cell r="DO175">
            <v>256</v>
          </cell>
          <cell r="DP175" t="str">
            <v>-</v>
          </cell>
          <cell r="DQ175">
            <v>0</v>
          </cell>
          <cell r="DR175" t="str">
            <v>-</v>
          </cell>
          <cell r="DS175">
            <v>95</v>
          </cell>
          <cell r="DT175" t="str">
            <v>-</v>
          </cell>
          <cell r="DU175">
            <v>27</v>
          </cell>
          <cell r="DV175" t="str">
            <v>-</v>
          </cell>
          <cell r="DW175">
            <v>0</v>
          </cell>
          <cell r="DX175" t="str">
            <v>-</v>
          </cell>
          <cell r="DY175">
            <v>17</v>
          </cell>
          <cell r="DZ175">
            <v>45</v>
          </cell>
          <cell r="EA175">
            <v>7</v>
          </cell>
          <cell r="EB175" t="str">
            <v>-</v>
          </cell>
          <cell r="EC175">
            <v>25</v>
          </cell>
          <cell r="ED175" t="str">
            <v>-</v>
          </cell>
          <cell r="EE175">
            <v>8</v>
          </cell>
          <cell r="EF175" t="str">
            <v>-</v>
          </cell>
          <cell r="EG175">
            <v>16</v>
          </cell>
        </row>
        <row r="176">
          <cell r="C176">
            <v>700000479</v>
          </cell>
          <cell r="D176" t="str">
            <v>SECTOR MOTIVACIÓN YURY</v>
          </cell>
          <cell r="E176">
            <v>2026</v>
          </cell>
          <cell r="F176">
            <v>202601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 t="str">
            <v>-</v>
          </cell>
          <cell r="BQ176" t="str">
            <v>-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 t="str">
            <v>-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 t="str">
            <v>-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 t="str">
            <v>-</v>
          </cell>
          <cell r="CS176" t="str">
            <v>-</v>
          </cell>
          <cell r="CT176" t="str">
            <v>-</v>
          </cell>
          <cell r="CU176" t="str">
            <v>-</v>
          </cell>
          <cell r="CV176" t="str">
            <v>-</v>
          </cell>
          <cell r="CW176" t="str">
            <v>-</v>
          </cell>
          <cell r="CX176" t="str">
            <v>-</v>
          </cell>
          <cell r="CY176" t="str">
            <v>-</v>
          </cell>
          <cell r="CZ176" t="str">
            <v>-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  <cell r="DZ176" t="str">
            <v>-</v>
          </cell>
          <cell r="EA176" t="str">
            <v>-</v>
          </cell>
          <cell r="EB176" t="str">
            <v>-</v>
          </cell>
          <cell r="EC176" t="str">
            <v>-</v>
          </cell>
          <cell r="ED176" t="str">
            <v>-</v>
          </cell>
          <cell r="EE176" t="str">
            <v>-</v>
          </cell>
          <cell r="EF176" t="str">
            <v>-</v>
          </cell>
          <cell r="EG176" t="str">
            <v>-</v>
          </cell>
        </row>
        <row r="177">
          <cell r="C177">
            <v>700000480</v>
          </cell>
          <cell r="D177" t="str">
            <v>SECTOR CUENCA TATIANA</v>
          </cell>
          <cell r="E177">
            <v>2026</v>
          </cell>
          <cell r="F177">
            <v>202601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  <cell r="BC177" t="str">
            <v>-</v>
          </cell>
          <cell r="BD177" t="str">
            <v>-</v>
          </cell>
          <cell r="BE177" t="str">
            <v>-</v>
          </cell>
          <cell r="BF177" t="str">
            <v>-</v>
          </cell>
          <cell r="BG177" t="str">
            <v>-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 t="str">
            <v>-</v>
          </cell>
          <cell r="BO177" t="str">
            <v>-</v>
          </cell>
          <cell r="BP177" t="str">
            <v>-</v>
          </cell>
          <cell r="BQ177" t="str">
            <v>-</v>
          </cell>
          <cell r="BR177" t="str">
            <v>-</v>
          </cell>
          <cell r="BS177" t="str">
            <v>-</v>
          </cell>
          <cell r="BT177" t="str">
            <v>-</v>
          </cell>
          <cell r="BU177" t="str">
            <v>-</v>
          </cell>
          <cell r="BV177" t="str">
            <v>-</v>
          </cell>
          <cell r="BW177" t="str">
            <v>-</v>
          </cell>
          <cell r="BX177" t="str">
            <v>-</v>
          </cell>
          <cell r="BY177" t="str">
            <v>-</v>
          </cell>
          <cell r="BZ177" t="str">
            <v>-</v>
          </cell>
          <cell r="CA177" t="str">
            <v>-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 t="str">
            <v>-</v>
          </cell>
          <cell r="CL177" t="str">
            <v>-</v>
          </cell>
          <cell r="CM177" t="str">
            <v>-</v>
          </cell>
          <cell r="CN177" t="str">
            <v>-</v>
          </cell>
          <cell r="CO177" t="str">
            <v>-</v>
          </cell>
          <cell r="CP177" t="str">
            <v>-</v>
          </cell>
          <cell r="CQ177" t="str">
            <v>-</v>
          </cell>
          <cell r="CR177" t="str">
            <v>-</v>
          </cell>
          <cell r="CS177" t="str">
            <v>-</v>
          </cell>
          <cell r="CT177" t="str">
            <v>-</v>
          </cell>
          <cell r="CU177" t="str">
            <v>-</v>
          </cell>
          <cell r="CV177" t="str">
            <v>-</v>
          </cell>
          <cell r="CW177" t="str">
            <v>-</v>
          </cell>
          <cell r="CX177" t="str">
            <v>-</v>
          </cell>
          <cell r="CY177" t="str">
            <v>-</v>
          </cell>
          <cell r="CZ177" t="str">
            <v>-</v>
          </cell>
          <cell r="DA177" t="str">
            <v>-</v>
          </cell>
          <cell r="DB177" t="str">
            <v>-</v>
          </cell>
          <cell r="DC177" t="str">
            <v>-</v>
          </cell>
          <cell r="DD177" t="str">
            <v>-</v>
          </cell>
          <cell r="DE177" t="str">
            <v>-</v>
          </cell>
          <cell r="DF177" t="str">
            <v>-</v>
          </cell>
          <cell r="DG177" t="str">
            <v>-</v>
          </cell>
          <cell r="DH177" t="str">
            <v>-</v>
          </cell>
          <cell r="DI177" t="str">
            <v>-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 t="str">
            <v>-</v>
          </cell>
          <cell r="DX177" t="str">
            <v>-</v>
          </cell>
          <cell r="DY177" t="str">
            <v>-</v>
          </cell>
          <cell r="DZ177" t="str">
            <v>-</v>
          </cell>
          <cell r="EA177" t="str">
            <v>-</v>
          </cell>
          <cell r="EB177" t="str">
            <v>-</v>
          </cell>
          <cell r="EC177" t="str">
            <v>-</v>
          </cell>
          <cell r="ED177" t="str">
            <v>-</v>
          </cell>
          <cell r="EE177" t="str">
            <v>-</v>
          </cell>
          <cell r="EF177" t="str">
            <v>-</v>
          </cell>
          <cell r="EG177" t="str">
            <v>-</v>
          </cell>
        </row>
        <row r="178">
          <cell r="C178">
            <v>700000483</v>
          </cell>
          <cell r="D178" t="str">
            <v>SECTOR MANANTIAL LUISA</v>
          </cell>
          <cell r="E178">
            <v>2026</v>
          </cell>
          <cell r="F178">
            <v>202601</v>
          </cell>
          <cell r="G178">
            <v>1455</v>
          </cell>
          <cell r="H178">
            <v>1559</v>
          </cell>
          <cell r="I178">
            <v>673</v>
          </cell>
          <cell r="J178" t="str">
            <v>-</v>
          </cell>
          <cell r="K178">
            <v>10</v>
          </cell>
          <cell r="L178">
            <v>0</v>
          </cell>
          <cell r="M178">
            <v>895</v>
          </cell>
          <cell r="N178">
            <v>884</v>
          </cell>
          <cell r="O178">
            <v>0</v>
          </cell>
          <cell r="P178" t="str">
            <v>-</v>
          </cell>
          <cell r="Q178">
            <v>0</v>
          </cell>
          <cell r="R178" t="str">
            <v>-</v>
          </cell>
          <cell r="S178">
            <v>1</v>
          </cell>
          <cell r="T178" t="str">
            <v>-</v>
          </cell>
          <cell r="U178">
            <v>894</v>
          </cell>
          <cell r="V178" t="str">
            <v>-</v>
          </cell>
          <cell r="W178">
            <v>1</v>
          </cell>
          <cell r="X178" t="str">
            <v>-</v>
          </cell>
          <cell r="Y178" t="str">
            <v>-</v>
          </cell>
          <cell r="Z178" t="str">
            <v>-</v>
          </cell>
          <cell r="AA178">
            <v>762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>
            <v>372</v>
          </cell>
          <cell r="AH178" t="str">
            <v>-</v>
          </cell>
          <cell r="AI178" t="str">
            <v>-</v>
          </cell>
          <cell r="AJ178" t="str">
            <v>-</v>
          </cell>
          <cell r="AK178">
            <v>133</v>
          </cell>
          <cell r="AL178" t="str">
            <v>-</v>
          </cell>
          <cell r="AM178">
            <v>61.512027491408936</v>
          </cell>
          <cell r="AN178">
            <v>60.9</v>
          </cell>
          <cell r="AO178">
            <v>239</v>
          </cell>
          <cell r="AP178" t="str">
            <v>-</v>
          </cell>
          <cell r="AQ178">
            <v>326</v>
          </cell>
          <cell r="AR178" t="str">
            <v>-</v>
          </cell>
          <cell r="AS178">
            <v>0</v>
          </cell>
          <cell r="AT178" t="str">
            <v>-</v>
          </cell>
          <cell r="AU178">
            <v>169</v>
          </cell>
          <cell r="AV178" t="str">
            <v>-</v>
          </cell>
          <cell r="AW178">
            <v>28</v>
          </cell>
          <cell r="AX178" t="str">
            <v>-</v>
          </cell>
          <cell r="AY178" t="str">
            <v>-</v>
          </cell>
          <cell r="AZ178" t="str">
            <v>-</v>
          </cell>
          <cell r="BA178">
            <v>793</v>
          </cell>
          <cell r="BB178">
            <v>780</v>
          </cell>
          <cell r="BC178">
            <v>54.501718213058417</v>
          </cell>
          <cell r="BD178">
            <v>53.7</v>
          </cell>
          <cell r="BE178" t="str">
            <v>-</v>
          </cell>
          <cell r="BF178" t="str">
            <v>-</v>
          </cell>
          <cell r="BG178">
            <v>606454.28</v>
          </cell>
          <cell r="BH178">
            <v>598856</v>
          </cell>
          <cell r="BI178">
            <v>542776581</v>
          </cell>
          <cell r="BJ178">
            <v>529388270</v>
          </cell>
          <cell r="BK178">
            <v>542025051</v>
          </cell>
          <cell r="BL178" t="str">
            <v>-</v>
          </cell>
          <cell r="BM178">
            <v>751530</v>
          </cell>
          <cell r="BN178" t="str">
            <v>-</v>
          </cell>
          <cell r="BO178">
            <v>447978088</v>
          </cell>
          <cell r="BP178" t="str">
            <v>-</v>
          </cell>
          <cell r="BQ178">
            <v>751530</v>
          </cell>
          <cell r="BR178" t="str">
            <v>-</v>
          </cell>
          <cell r="BS178">
            <v>843</v>
          </cell>
          <cell r="BT178" t="str">
            <v>-</v>
          </cell>
          <cell r="BU178">
            <v>447226558</v>
          </cell>
          <cell r="BV178" t="str">
            <v>-</v>
          </cell>
          <cell r="BW178">
            <v>504</v>
          </cell>
          <cell r="BX178" t="str">
            <v>-</v>
          </cell>
          <cell r="BY178">
            <v>373</v>
          </cell>
          <cell r="BZ178" t="str">
            <v>-</v>
          </cell>
          <cell r="CA178">
            <v>84743468</v>
          </cell>
          <cell r="CB178" t="str">
            <v>-</v>
          </cell>
          <cell r="CC178">
            <v>524</v>
          </cell>
          <cell r="CD178" t="str">
            <v>-</v>
          </cell>
          <cell r="CE178">
            <v>473</v>
          </cell>
          <cell r="CF178" t="str">
            <v>-</v>
          </cell>
          <cell r="CG178">
            <v>0</v>
          </cell>
          <cell r="CH178" t="str">
            <v>-</v>
          </cell>
          <cell r="CI178">
            <v>195</v>
          </cell>
          <cell r="CJ178" t="str">
            <v>-</v>
          </cell>
          <cell r="CK178">
            <v>29</v>
          </cell>
          <cell r="CL178" t="str">
            <v>-</v>
          </cell>
          <cell r="CM178">
            <v>10055025</v>
          </cell>
          <cell r="CN178" t="str">
            <v>-</v>
          </cell>
          <cell r="CO178">
            <v>94798493</v>
          </cell>
          <cell r="CP178" t="str">
            <v>-</v>
          </cell>
          <cell r="CQ178">
            <v>0</v>
          </cell>
          <cell r="CR178" t="str">
            <v>-</v>
          </cell>
          <cell r="CS178">
            <v>-12</v>
          </cell>
          <cell r="CT178" t="str">
            <v>-</v>
          </cell>
          <cell r="CU178">
            <v>270</v>
          </cell>
          <cell r="CV178">
            <v>276</v>
          </cell>
          <cell r="CW178">
            <v>193</v>
          </cell>
          <cell r="CX178">
            <v>199</v>
          </cell>
          <cell r="CY178">
            <v>97</v>
          </cell>
          <cell r="CZ178">
            <v>105</v>
          </cell>
          <cell r="DA178">
            <v>41</v>
          </cell>
          <cell r="DB178">
            <v>64</v>
          </cell>
          <cell r="DC178">
            <v>54</v>
          </cell>
          <cell r="DD178">
            <v>53</v>
          </cell>
          <cell r="DE178">
            <v>44</v>
          </cell>
          <cell r="DF178">
            <v>44</v>
          </cell>
          <cell r="DG178">
            <v>139</v>
          </cell>
          <cell r="DH178">
            <v>161</v>
          </cell>
          <cell r="DI178">
            <v>18</v>
          </cell>
          <cell r="DJ178" t="str">
            <v>-</v>
          </cell>
          <cell r="DK178">
            <v>320</v>
          </cell>
          <cell r="DL178" t="str">
            <v>-</v>
          </cell>
          <cell r="DM178">
            <v>462</v>
          </cell>
          <cell r="DN178" t="str">
            <v>-</v>
          </cell>
          <cell r="DO178">
            <v>453</v>
          </cell>
          <cell r="DP178" t="str">
            <v>-</v>
          </cell>
          <cell r="DQ178">
            <v>0</v>
          </cell>
          <cell r="DR178" t="str">
            <v>-</v>
          </cell>
          <cell r="DS178">
            <v>191</v>
          </cell>
          <cell r="DT178" t="str">
            <v>-</v>
          </cell>
          <cell r="DU178">
            <v>29</v>
          </cell>
          <cell r="DV178" t="str">
            <v>-</v>
          </cell>
          <cell r="DW178">
            <v>0</v>
          </cell>
          <cell r="DX178" t="str">
            <v>-</v>
          </cell>
          <cell r="DY178">
            <v>33</v>
          </cell>
          <cell r="DZ178">
            <v>50</v>
          </cell>
          <cell r="EA178">
            <v>16</v>
          </cell>
          <cell r="EB178" t="str">
            <v>-</v>
          </cell>
          <cell r="EC178">
            <v>37.209302325581397</v>
          </cell>
          <cell r="ED178" t="str">
            <v>-</v>
          </cell>
          <cell r="EE178">
            <v>15</v>
          </cell>
          <cell r="EF178" t="str">
            <v>-</v>
          </cell>
          <cell r="EG178">
            <v>69</v>
          </cell>
        </row>
        <row r="179">
          <cell r="C179">
            <v>700000486</v>
          </cell>
          <cell r="D179" t="str">
            <v>SECTOR ENCENILLO DARLY</v>
          </cell>
          <cell r="E179">
            <v>2026</v>
          </cell>
          <cell r="F179">
            <v>202601</v>
          </cell>
          <cell r="G179">
            <v>1828</v>
          </cell>
          <cell r="H179">
            <v>1966</v>
          </cell>
          <cell r="I179">
            <v>747</v>
          </cell>
          <cell r="J179" t="str">
            <v>-</v>
          </cell>
          <cell r="K179">
            <v>-127</v>
          </cell>
          <cell r="L179">
            <v>0</v>
          </cell>
          <cell r="M179">
            <v>342</v>
          </cell>
          <cell r="N179">
            <v>1179</v>
          </cell>
          <cell r="O179">
            <v>0</v>
          </cell>
          <cell r="P179" t="str">
            <v>-</v>
          </cell>
          <cell r="Q179">
            <v>0</v>
          </cell>
          <cell r="R179" t="str">
            <v>-</v>
          </cell>
          <cell r="S179">
            <v>1</v>
          </cell>
          <cell r="T179" t="str">
            <v>-</v>
          </cell>
          <cell r="U179">
            <v>342</v>
          </cell>
          <cell r="V179" t="str">
            <v>-</v>
          </cell>
          <cell r="W179">
            <v>0</v>
          </cell>
          <cell r="X179" t="str">
            <v>-</v>
          </cell>
          <cell r="Y179" t="str">
            <v>-</v>
          </cell>
          <cell r="Z179" t="str">
            <v>-</v>
          </cell>
          <cell r="AA179">
            <v>285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>
            <v>113</v>
          </cell>
          <cell r="AH179" t="str">
            <v>-</v>
          </cell>
          <cell r="AI179" t="str">
            <v>-</v>
          </cell>
          <cell r="AJ179" t="str">
            <v>-</v>
          </cell>
          <cell r="AK179">
            <v>56</v>
          </cell>
          <cell r="AL179" t="str">
            <v>-</v>
          </cell>
          <cell r="AM179">
            <v>18.708971553610503</v>
          </cell>
          <cell r="AN179">
            <v>60.3</v>
          </cell>
          <cell r="AO179">
            <v>57</v>
          </cell>
          <cell r="AP179" t="str">
            <v>-</v>
          </cell>
          <cell r="AQ179">
            <v>137</v>
          </cell>
          <cell r="AR179" t="str">
            <v>-</v>
          </cell>
          <cell r="AS179">
            <v>0</v>
          </cell>
          <cell r="AT179" t="str">
            <v>-</v>
          </cell>
          <cell r="AU179">
            <v>83</v>
          </cell>
          <cell r="AV179" t="str">
            <v>-</v>
          </cell>
          <cell r="AW179">
            <v>8</v>
          </cell>
          <cell r="AX179" t="str">
            <v>-</v>
          </cell>
          <cell r="AY179" t="str">
            <v>-</v>
          </cell>
          <cell r="AZ179" t="str">
            <v>-</v>
          </cell>
          <cell r="BA179">
            <v>301</v>
          </cell>
          <cell r="BB179">
            <v>1009</v>
          </cell>
          <cell r="BC179">
            <v>16.466083150984684</v>
          </cell>
          <cell r="BD179">
            <v>51.6</v>
          </cell>
          <cell r="BE179" t="str">
            <v>-</v>
          </cell>
          <cell r="BF179" t="str">
            <v>-</v>
          </cell>
          <cell r="BG179">
            <v>404333.32</v>
          </cell>
          <cell r="BH179">
            <v>452471</v>
          </cell>
          <cell r="BI179">
            <v>138281994.00999999</v>
          </cell>
          <cell r="BJ179">
            <v>533462876</v>
          </cell>
          <cell r="BK179">
            <v>138195544</v>
          </cell>
          <cell r="BL179" t="str">
            <v>-</v>
          </cell>
          <cell r="BM179">
            <v>86450.01</v>
          </cell>
          <cell r="BN179" t="str">
            <v>-</v>
          </cell>
          <cell r="BO179">
            <v>74414088.00999999</v>
          </cell>
          <cell r="BP179" t="str">
            <v>-</v>
          </cell>
          <cell r="BQ179">
            <v>86450.010000000009</v>
          </cell>
          <cell r="BR179" t="str">
            <v>-</v>
          </cell>
          <cell r="BS179">
            <v>227</v>
          </cell>
          <cell r="BT179" t="str">
            <v>-</v>
          </cell>
          <cell r="BU179">
            <v>74327638</v>
          </cell>
          <cell r="BV179" t="str">
            <v>-</v>
          </cell>
          <cell r="BW179">
            <v>277</v>
          </cell>
          <cell r="BX179" t="str">
            <v>-</v>
          </cell>
          <cell r="BY179">
            <v>759</v>
          </cell>
          <cell r="BZ179" t="str">
            <v>-</v>
          </cell>
          <cell r="CA179">
            <v>59820506</v>
          </cell>
          <cell r="CB179" t="str">
            <v>-</v>
          </cell>
          <cell r="CC179">
            <v>645</v>
          </cell>
          <cell r="CD179" t="str">
            <v>-</v>
          </cell>
          <cell r="CE179">
            <v>574</v>
          </cell>
          <cell r="CF179" t="str">
            <v>-</v>
          </cell>
          <cell r="CG179">
            <v>0</v>
          </cell>
          <cell r="CH179" t="str">
            <v>-</v>
          </cell>
          <cell r="CI179">
            <v>200</v>
          </cell>
          <cell r="CJ179" t="str">
            <v>-</v>
          </cell>
          <cell r="CK179">
            <v>24</v>
          </cell>
          <cell r="CL179" t="str">
            <v>-</v>
          </cell>
          <cell r="CM179">
            <v>4047400</v>
          </cell>
          <cell r="CN179" t="str">
            <v>-</v>
          </cell>
          <cell r="CO179">
            <v>63867906</v>
          </cell>
          <cell r="CP179" t="str">
            <v>-</v>
          </cell>
          <cell r="CQ179">
            <v>0</v>
          </cell>
          <cell r="CR179" t="str">
            <v>-</v>
          </cell>
          <cell r="CS179">
            <v>-105</v>
          </cell>
          <cell r="CT179" t="str">
            <v>-</v>
          </cell>
          <cell r="CU179">
            <v>746</v>
          </cell>
          <cell r="CV179">
            <v>329</v>
          </cell>
          <cell r="CW179">
            <v>461</v>
          </cell>
          <cell r="CX179">
            <v>276</v>
          </cell>
          <cell r="CY179">
            <v>279</v>
          </cell>
          <cell r="CZ179">
            <v>174</v>
          </cell>
          <cell r="DA179">
            <v>153</v>
          </cell>
          <cell r="DB179">
            <v>109</v>
          </cell>
          <cell r="DC179">
            <v>99</v>
          </cell>
          <cell r="DD179">
            <v>77</v>
          </cell>
          <cell r="DE179">
            <v>123</v>
          </cell>
          <cell r="DF179">
            <v>110</v>
          </cell>
          <cell r="DG179">
            <v>375</v>
          </cell>
          <cell r="DH179">
            <v>296</v>
          </cell>
          <cell r="DI179">
            <v>12</v>
          </cell>
          <cell r="DJ179" t="str">
            <v>-</v>
          </cell>
          <cell r="DK179">
            <v>523</v>
          </cell>
          <cell r="DL179" t="str">
            <v>-</v>
          </cell>
          <cell r="DM179">
            <v>557</v>
          </cell>
          <cell r="DN179" t="str">
            <v>-</v>
          </cell>
          <cell r="DO179">
            <v>534</v>
          </cell>
          <cell r="DP179" t="str">
            <v>-</v>
          </cell>
          <cell r="DQ179">
            <v>0</v>
          </cell>
          <cell r="DR179" t="str">
            <v>-</v>
          </cell>
          <cell r="DS179">
            <v>190</v>
          </cell>
          <cell r="DT179" t="str">
            <v>-</v>
          </cell>
          <cell r="DU179">
            <v>23</v>
          </cell>
          <cell r="DV179" t="str">
            <v>-</v>
          </cell>
          <cell r="DW179">
            <v>0</v>
          </cell>
          <cell r="DX179" t="str">
            <v>-</v>
          </cell>
          <cell r="DY179">
            <v>18</v>
          </cell>
          <cell r="DZ179">
            <v>68</v>
          </cell>
          <cell r="EA179">
            <v>29</v>
          </cell>
          <cell r="EB179" t="str">
            <v>-</v>
          </cell>
          <cell r="EC179">
            <v>29.292929292929294</v>
          </cell>
          <cell r="ED179" t="str">
            <v>-</v>
          </cell>
          <cell r="EE179">
            <v>6</v>
          </cell>
          <cell r="EF179" t="str">
            <v>-</v>
          </cell>
          <cell r="EG179">
            <v>23</v>
          </cell>
        </row>
        <row r="180">
          <cell r="C180">
            <v>700000492</v>
          </cell>
          <cell r="D180" t="str">
            <v>SECTOR MARACUYA KAREN</v>
          </cell>
          <cell r="E180">
            <v>2026</v>
          </cell>
          <cell r="F180">
            <v>202601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  <cell r="BC180" t="str">
            <v>-</v>
          </cell>
          <cell r="BD180" t="str">
            <v>-</v>
          </cell>
          <cell r="BE180" t="str">
            <v>-</v>
          </cell>
          <cell r="BF180" t="str">
            <v>-</v>
          </cell>
          <cell r="BG180" t="str">
            <v>-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 t="str">
            <v>-</v>
          </cell>
          <cell r="BO180" t="str">
            <v>-</v>
          </cell>
          <cell r="BP180" t="str">
            <v>-</v>
          </cell>
          <cell r="BQ180" t="str">
            <v>-</v>
          </cell>
          <cell r="BR180" t="str">
            <v>-</v>
          </cell>
          <cell r="BS180" t="str">
            <v>-</v>
          </cell>
          <cell r="BT180" t="str">
            <v>-</v>
          </cell>
          <cell r="BU180" t="str">
            <v>-</v>
          </cell>
          <cell r="BV180" t="str">
            <v>-</v>
          </cell>
          <cell r="BW180" t="str">
            <v>-</v>
          </cell>
          <cell r="BX180" t="str">
            <v>-</v>
          </cell>
          <cell r="BY180" t="str">
            <v>-</v>
          </cell>
          <cell r="BZ180" t="str">
            <v>-</v>
          </cell>
          <cell r="CA180" t="str">
            <v>-</v>
          </cell>
          <cell r="CB180" t="str">
            <v>-</v>
          </cell>
          <cell r="CC180" t="str">
            <v>-</v>
          </cell>
          <cell r="CD180" t="str">
            <v>-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 t="str">
            <v>-</v>
          </cell>
          <cell r="CL180" t="str">
            <v>-</v>
          </cell>
          <cell r="CM180" t="str">
            <v>-</v>
          </cell>
          <cell r="CN180" t="str">
            <v>-</v>
          </cell>
          <cell r="CO180" t="str">
            <v>-</v>
          </cell>
          <cell r="CP180" t="str">
            <v>-</v>
          </cell>
          <cell r="CQ180" t="str">
            <v>-</v>
          </cell>
          <cell r="CR180" t="str">
            <v>-</v>
          </cell>
          <cell r="CS180" t="str">
            <v>-</v>
          </cell>
          <cell r="CT180" t="str">
            <v>-</v>
          </cell>
          <cell r="CU180" t="str">
            <v>-</v>
          </cell>
          <cell r="CV180" t="str">
            <v>-</v>
          </cell>
          <cell r="CW180" t="str">
            <v>-</v>
          </cell>
          <cell r="CX180" t="str">
            <v>-</v>
          </cell>
          <cell r="CY180" t="str">
            <v>-</v>
          </cell>
          <cell r="CZ180" t="str">
            <v>-</v>
          </cell>
          <cell r="DA180" t="str">
            <v>-</v>
          </cell>
          <cell r="DB180" t="str">
            <v>-</v>
          </cell>
          <cell r="DC180" t="str">
            <v>-</v>
          </cell>
          <cell r="DD180" t="str">
            <v>-</v>
          </cell>
          <cell r="DE180" t="str">
            <v>-</v>
          </cell>
          <cell r="DF180" t="str">
            <v>-</v>
          </cell>
          <cell r="DG180" t="str">
            <v>-</v>
          </cell>
          <cell r="DH180" t="str">
            <v>-</v>
          </cell>
          <cell r="DI180" t="str">
            <v>-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 t="str">
            <v>-</v>
          </cell>
          <cell r="DX180" t="str">
            <v>-</v>
          </cell>
          <cell r="DY180" t="str">
            <v>-</v>
          </cell>
          <cell r="DZ180" t="str">
            <v>-</v>
          </cell>
          <cell r="EA180" t="str">
            <v>-</v>
          </cell>
          <cell r="EB180" t="str">
            <v>-</v>
          </cell>
          <cell r="EC180" t="str">
            <v>-</v>
          </cell>
          <cell r="ED180" t="str">
            <v>-</v>
          </cell>
          <cell r="EE180" t="str">
            <v>-</v>
          </cell>
          <cell r="EF180" t="str">
            <v>-</v>
          </cell>
          <cell r="EG180" t="str">
            <v>-</v>
          </cell>
        </row>
        <row r="181">
          <cell r="C181">
            <v>700000493</v>
          </cell>
          <cell r="D181" t="str">
            <v>SECTOR PUYA GLORIA</v>
          </cell>
          <cell r="E181">
            <v>2026</v>
          </cell>
          <cell r="F181">
            <v>202601</v>
          </cell>
          <cell r="G181">
            <v>1374</v>
          </cell>
          <cell r="H181">
            <v>1488</v>
          </cell>
          <cell r="I181">
            <v>468</v>
          </cell>
          <cell r="J181" t="str">
            <v>-</v>
          </cell>
          <cell r="K181">
            <v>-82</v>
          </cell>
          <cell r="L181">
            <v>0</v>
          </cell>
          <cell r="M181">
            <v>449</v>
          </cell>
          <cell r="N181">
            <v>870</v>
          </cell>
          <cell r="O181">
            <v>0</v>
          </cell>
          <cell r="P181" t="str">
            <v>-</v>
          </cell>
          <cell r="Q181">
            <v>0</v>
          </cell>
          <cell r="R181" t="str">
            <v>-</v>
          </cell>
          <cell r="S181">
            <v>1</v>
          </cell>
          <cell r="T181" t="str">
            <v>-</v>
          </cell>
          <cell r="U181">
            <v>449</v>
          </cell>
          <cell r="V181" t="str">
            <v>-</v>
          </cell>
          <cell r="W181">
            <v>0</v>
          </cell>
          <cell r="X181" t="str">
            <v>-</v>
          </cell>
          <cell r="Y181" t="str">
            <v>-</v>
          </cell>
          <cell r="Z181" t="str">
            <v>-</v>
          </cell>
          <cell r="AA181">
            <v>366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>
            <v>219</v>
          </cell>
          <cell r="AH181" t="str">
            <v>-</v>
          </cell>
          <cell r="AI181" t="str">
            <v>-</v>
          </cell>
          <cell r="AJ181" t="str">
            <v>-</v>
          </cell>
          <cell r="AK181">
            <v>82</v>
          </cell>
          <cell r="AL181" t="str">
            <v>-</v>
          </cell>
          <cell r="AM181">
            <v>32.678311499272198</v>
          </cell>
          <cell r="AN181">
            <v>59.7</v>
          </cell>
          <cell r="AO181">
            <v>137</v>
          </cell>
          <cell r="AP181" t="str">
            <v>-</v>
          </cell>
          <cell r="AQ181">
            <v>171</v>
          </cell>
          <cell r="AR181" t="str">
            <v>-</v>
          </cell>
          <cell r="AS181">
            <v>0</v>
          </cell>
          <cell r="AT181" t="str">
            <v>-</v>
          </cell>
          <cell r="AU181">
            <v>50</v>
          </cell>
          <cell r="AV181" t="str">
            <v>-</v>
          </cell>
          <cell r="AW181">
            <v>8</v>
          </cell>
          <cell r="AX181" t="str">
            <v>-</v>
          </cell>
          <cell r="AY181" t="str">
            <v>-</v>
          </cell>
          <cell r="AZ181" t="str">
            <v>-</v>
          </cell>
          <cell r="BA181">
            <v>398</v>
          </cell>
          <cell r="BB181">
            <v>746</v>
          </cell>
          <cell r="BC181">
            <v>28.966521106259098</v>
          </cell>
          <cell r="BD181">
            <v>51.2</v>
          </cell>
          <cell r="BE181" t="str">
            <v>-</v>
          </cell>
          <cell r="BF181" t="str">
            <v>-</v>
          </cell>
          <cell r="BG181">
            <v>416552.49</v>
          </cell>
          <cell r="BH181">
            <v>373643</v>
          </cell>
          <cell r="BI181">
            <v>187032068</v>
          </cell>
          <cell r="BJ181">
            <v>325069229</v>
          </cell>
          <cell r="BK181">
            <v>186965393</v>
          </cell>
          <cell r="BL181" t="str">
            <v>-</v>
          </cell>
          <cell r="BM181">
            <v>66675</v>
          </cell>
          <cell r="BN181" t="str">
            <v>-</v>
          </cell>
          <cell r="BO181">
            <v>121786216</v>
          </cell>
          <cell r="BP181" t="str">
            <v>-</v>
          </cell>
          <cell r="BQ181">
            <v>66675</v>
          </cell>
          <cell r="BR181" t="str">
            <v>-</v>
          </cell>
          <cell r="BS181">
            <v>380</v>
          </cell>
          <cell r="BT181" t="str">
            <v>-</v>
          </cell>
          <cell r="BU181">
            <v>121719541</v>
          </cell>
          <cell r="BV181" t="str">
            <v>-</v>
          </cell>
          <cell r="BW181">
            <v>345</v>
          </cell>
          <cell r="BX181" t="str">
            <v>-</v>
          </cell>
          <cell r="BY181">
            <v>593</v>
          </cell>
          <cell r="BZ181" t="str">
            <v>-</v>
          </cell>
          <cell r="CA181">
            <v>61256736</v>
          </cell>
          <cell r="CB181" t="str">
            <v>-</v>
          </cell>
          <cell r="CC181">
            <v>538</v>
          </cell>
          <cell r="CD181" t="str">
            <v>-</v>
          </cell>
          <cell r="CE181">
            <v>405</v>
          </cell>
          <cell r="CF181" t="str">
            <v>-</v>
          </cell>
          <cell r="CG181">
            <v>0</v>
          </cell>
          <cell r="CH181" t="str">
            <v>-</v>
          </cell>
          <cell r="CI181">
            <v>74</v>
          </cell>
          <cell r="CJ181" t="str">
            <v>-</v>
          </cell>
          <cell r="CK181">
            <v>9</v>
          </cell>
          <cell r="CL181" t="str">
            <v>-</v>
          </cell>
          <cell r="CM181">
            <v>4272296</v>
          </cell>
          <cell r="CN181" t="str">
            <v>-</v>
          </cell>
          <cell r="CO181">
            <v>65529032</v>
          </cell>
          <cell r="CP181" t="str">
            <v>-</v>
          </cell>
          <cell r="CQ181">
            <v>0</v>
          </cell>
          <cell r="CR181" t="str">
            <v>-</v>
          </cell>
          <cell r="CS181">
            <v>-43</v>
          </cell>
          <cell r="CT181" t="str">
            <v>-</v>
          </cell>
          <cell r="CU181">
            <v>493</v>
          </cell>
          <cell r="CV181">
            <v>257</v>
          </cell>
          <cell r="CW181">
            <v>257</v>
          </cell>
          <cell r="CX181">
            <v>191</v>
          </cell>
          <cell r="CY181">
            <v>175</v>
          </cell>
          <cell r="CZ181">
            <v>130</v>
          </cell>
          <cell r="DA181">
            <v>116</v>
          </cell>
          <cell r="DB181">
            <v>95</v>
          </cell>
          <cell r="DC181">
            <v>64</v>
          </cell>
          <cell r="DD181">
            <v>56</v>
          </cell>
          <cell r="DE181">
            <v>66</v>
          </cell>
          <cell r="DF181">
            <v>64</v>
          </cell>
          <cell r="DG181">
            <v>246</v>
          </cell>
          <cell r="DH181">
            <v>215</v>
          </cell>
          <cell r="DI181">
            <v>21</v>
          </cell>
          <cell r="DJ181" t="str">
            <v>-</v>
          </cell>
          <cell r="DK181">
            <v>431</v>
          </cell>
          <cell r="DL181" t="str">
            <v>-</v>
          </cell>
          <cell r="DM181">
            <v>474</v>
          </cell>
          <cell r="DN181" t="str">
            <v>-</v>
          </cell>
          <cell r="DO181">
            <v>387</v>
          </cell>
          <cell r="DP181" t="str">
            <v>-</v>
          </cell>
          <cell r="DQ181">
            <v>0</v>
          </cell>
          <cell r="DR181" t="str">
            <v>-</v>
          </cell>
          <cell r="DS181">
            <v>72</v>
          </cell>
          <cell r="DT181" t="str">
            <v>-</v>
          </cell>
          <cell r="DU181">
            <v>9</v>
          </cell>
          <cell r="DV181" t="str">
            <v>-</v>
          </cell>
          <cell r="DW181">
            <v>0</v>
          </cell>
          <cell r="DX181" t="str">
            <v>-</v>
          </cell>
          <cell r="DY181">
            <v>23</v>
          </cell>
          <cell r="DZ181">
            <v>64</v>
          </cell>
          <cell r="EA181">
            <v>20</v>
          </cell>
          <cell r="EB181" t="str">
            <v>-</v>
          </cell>
          <cell r="EC181">
            <v>27.777777777777779</v>
          </cell>
          <cell r="ED181" t="str">
            <v>-</v>
          </cell>
          <cell r="EE181">
            <v>2</v>
          </cell>
          <cell r="EF181" t="str">
            <v>-</v>
          </cell>
          <cell r="EG181">
            <v>28</v>
          </cell>
        </row>
        <row r="182">
          <cell r="C182">
            <v>700000494</v>
          </cell>
          <cell r="D182" t="str">
            <v>SECTOR SAMBA DIANA</v>
          </cell>
          <cell r="E182">
            <v>2026</v>
          </cell>
          <cell r="F182">
            <v>202601</v>
          </cell>
          <cell r="G182">
            <v>1613</v>
          </cell>
          <cell r="H182">
            <v>1760</v>
          </cell>
          <cell r="I182">
            <v>521</v>
          </cell>
          <cell r="J182" t="str">
            <v>-</v>
          </cell>
          <cell r="K182">
            <v>-123</v>
          </cell>
          <cell r="L182">
            <v>0</v>
          </cell>
          <cell r="M182">
            <v>455</v>
          </cell>
          <cell r="N182">
            <v>1014</v>
          </cell>
          <cell r="O182">
            <v>0</v>
          </cell>
          <cell r="P182" t="str">
            <v>-</v>
          </cell>
          <cell r="Q182">
            <v>0</v>
          </cell>
          <cell r="R182" t="str">
            <v>-</v>
          </cell>
          <cell r="S182">
            <v>0</v>
          </cell>
          <cell r="T182" t="str">
            <v>-</v>
          </cell>
          <cell r="U182">
            <v>455</v>
          </cell>
          <cell r="V182" t="str">
            <v>-</v>
          </cell>
          <cell r="W182">
            <v>0</v>
          </cell>
          <cell r="X182" t="str">
            <v>-</v>
          </cell>
          <cell r="Y182" t="str">
            <v>-</v>
          </cell>
          <cell r="Z182" t="str">
            <v>-</v>
          </cell>
          <cell r="AA182">
            <v>357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>
            <v>229</v>
          </cell>
          <cell r="AH182" t="str">
            <v>-</v>
          </cell>
          <cell r="AI182" t="str">
            <v>-</v>
          </cell>
          <cell r="AJ182" t="str">
            <v>-</v>
          </cell>
          <cell r="AK182">
            <v>98</v>
          </cell>
          <cell r="AL182" t="str">
            <v>-</v>
          </cell>
          <cell r="AM182">
            <v>28.208307501549907</v>
          </cell>
          <cell r="AN182">
            <v>58.5</v>
          </cell>
          <cell r="AO182">
            <v>131</v>
          </cell>
          <cell r="AP182" t="str">
            <v>-</v>
          </cell>
          <cell r="AQ182">
            <v>162</v>
          </cell>
          <cell r="AR182" t="str">
            <v>-</v>
          </cell>
          <cell r="AS182">
            <v>0</v>
          </cell>
          <cell r="AT182" t="str">
            <v>-</v>
          </cell>
          <cell r="AU182">
            <v>55</v>
          </cell>
          <cell r="AV182" t="str">
            <v>-</v>
          </cell>
          <cell r="AW182">
            <v>9</v>
          </cell>
          <cell r="AX182" t="str">
            <v>-</v>
          </cell>
          <cell r="AY182" t="str">
            <v>-</v>
          </cell>
          <cell r="AZ182" t="str">
            <v>-</v>
          </cell>
          <cell r="BA182">
            <v>413</v>
          </cell>
          <cell r="BB182">
            <v>867</v>
          </cell>
          <cell r="BC182">
            <v>25.604463732176068</v>
          </cell>
          <cell r="BD182">
            <v>50</v>
          </cell>
          <cell r="BE182" t="str">
            <v>-</v>
          </cell>
          <cell r="BF182" t="str">
            <v>-</v>
          </cell>
          <cell r="BG182">
            <v>419188.87</v>
          </cell>
          <cell r="BH182">
            <v>415460</v>
          </cell>
          <cell r="BI182">
            <v>190730936</v>
          </cell>
          <cell r="BJ182">
            <v>421276578</v>
          </cell>
          <cell r="BK182">
            <v>190730936</v>
          </cell>
          <cell r="BL182" t="str">
            <v>-</v>
          </cell>
          <cell r="BM182">
            <v>0</v>
          </cell>
          <cell r="BN182" t="str">
            <v>-</v>
          </cell>
          <cell r="BO182">
            <v>105156500</v>
          </cell>
          <cell r="BP182" t="str">
            <v>-</v>
          </cell>
          <cell r="BQ182">
            <v>0</v>
          </cell>
          <cell r="BR182" t="str">
            <v>-</v>
          </cell>
          <cell r="BS182">
            <v>331</v>
          </cell>
          <cell r="BT182" t="str">
            <v>-</v>
          </cell>
          <cell r="BU182">
            <v>105156500</v>
          </cell>
          <cell r="BV182" t="str">
            <v>-</v>
          </cell>
          <cell r="BW182">
            <v>357</v>
          </cell>
          <cell r="BX182" t="str">
            <v>-</v>
          </cell>
          <cell r="BY182">
            <v>733</v>
          </cell>
          <cell r="BZ182" t="str">
            <v>-</v>
          </cell>
          <cell r="CA182">
            <v>80429455</v>
          </cell>
          <cell r="CB182" t="str">
            <v>-</v>
          </cell>
          <cell r="CC182">
            <v>658</v>
          </cell>
          <cell r="CD182" t="str">
            <v>-</v>
          </cell>
          <cell r="CE182">
            <v>443</v>
          </cell>
          <cell r="CF182" t="str">
            <v>-</v>
          </cell>
          <cell r="CG182">
            <v>0</v>
          </cell>
          <cell r="CH182" t="str">
            <v>-</v>
          </cell>
          <cell r="CI182">
            <v>108</v>
          </cell>
          <cell r="CJ182" t="str">
            <v>-</v>
          </cell>
          <cell r="CK182">
            <v>16</v>
          </cell>
          <cell r="CL182" t="str">
            <v>-</v>
          </cell>
          <cell r="CM182">
            <v>5144981</v>
          </cell>
          <cell r="CN182" t="str">
            <v>-</v>
          </cell>
          <cell r="CO182">
            <v>85574436</v>
          </cell>
          <cell r="CP182" t="str">
            <v>-</v>
          </cell>
          <cell r="CQ182">
            <v>0</v>
          </cell>
          <cell r="CR182" t="str">
            <v>-</v>
          </cell>
          <cell r="CS182">
            <v>-74</v>
          </cell>
          <cell r="CT182" t="str">
            <v>-</v>
          </cell>
          <cell r="CU182">
            <v>617</v>
          </cell>
          <cell r="CV182">
            <v>329</v>
          </cell>
          <cell r="CW182">
            <v>300</v>
          </cell>
          <cell r="CX182">
            <v>218</v>
          </cell>
          <cell r="CY182">
            <v>241</v>
          </cell>
          <cell r="CZ182">
            <v>154</v>
          </cell>
          <cell r="DA182">
            <v>150</v>
          </cell>
          <cell r="DB182">
            <v>119</v>
          </cell>
          <cell r="DC182">
            <v>102</v>
          </cell>
          <cell r="DD182">
            <v>88</v>
          </cell>
          <cell r="DE182">
            <v>94</v>
          </cell>
          <cell r="DF182">
            <v>85</v>
          </cell>
          <cell r="DG182">
            <v>346</v>
          </cell>
          <cell r="DH182">
            <v>292</v>
          </cell>
          <cell r="DI182">
            <v>17</v>
          </cell>
          <cell r="DJ182" t="str">
            <v>-</v>
          </cell>
          <cell r="DK182">
            <v>541</v>
          </cell>
          <cell r="DL182" t="str">
            <v>-</v>
          </cell>
          <cell r="DM182">
            <v>550</v>
          </cell>
          <cell r="DN182" t="str">
            <v>-</v>
          </cell>
          <cell r="DO182">
            <v>402</v>
          </cell>
          <cell r="DP182" t="str">
            <v>-</v>
          </cell>
          <cell r="DQ182">
            <v>0</v>
          </cell>
          <cell r="DR182" t="str">
            <v>-</v>
          </cell>
          <cell r="DS182">
            <v>104</v>
          </cell>
          <cell r="DT182" t="str">
            <v>-</v>
          </cell>
          <cell r="DU182">
            <v>15</v>
          </cell>
          <cell r="DV182" t="str">
            <v>-</v>
          </cell>
          <cell r="DW182">
            <v>0</v>
          </cell>
          <cell r="DX182" t="str">
            <v>-</v>
          </cell>
          <cell r="DY182">
            <v>21</v>
          </cell>
          <cell r="DZ182">
            <v>71</v>
          </cell>
          <cell r="EA182">
            <v>39</v>
          </cell>
          <cell r="EB182" t="str">
            <v>-</v>
          </cell>
          <cell r="EC182">
            <v>39.795918367346935</v>
          </cell>
          <cell r="ED182" t="str">
            <v>-</v>
          </cell>
          <cell r="EE182">
            <v>4</v>
          </cell>
          <cell r="EF182" t="str">
            <v>-</v>
          </cell>
          <cell r="EG182">
            <v>21</v>
          </cell>
        </row>
        <row r="183">
          <cell r="C183">
            <v>700000496</v>
          </cell>
          <cell r="D183" t="str">
            <v>SECTOR HIGUERON PAOLA</v>
          </cell>
          <cell r="E183">
            <v>2026</v>
          </cell>
          <cell r="F183">
            <v>202601</v>
          </cell>
          <cell r="G183" t="str">
            <v>-</v>
          </cell>
          <cell r="H183" t="str">
            <v>-</v>
          </cell>
          <cell r="I183" t="str">
            <v>-</v>
          </cell>
          <cell r="J183" t="str">
            <v>-</v>
          </cell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  <cell r="BC183" t="str">
            <v>-</v>
          </cell>
          <cell r="BD183" t="str">
            <v>-</v>
          </cell>
          <cell r="BE183" t="str">
            <v>-</v>
          </cell>
          <cell r="BF183" t="str">
            <v>-</v>
          </cell>
          <cell r="BG183" t="str">
            <v>-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 t="str">
            <v>-</v>
          </cell>
          <cell r="BO183" t="str">
            <v>-</v>
          </cell>
          <cell r="BP183" t="str">
            <v>-</v>
          </cell>
          <cell r="BQ183" t="str">
            <v>-</v>
          </cell>
          <cell r="BR183" t="str">
            <v>-</v>
          </cell>
          <cell r="BS183" t="str">
            <v>-</v>
          </cell>
          <cell r="BT183" t="str">
            <v>-</v>
          </cell>
          <cell r="BU183" t="str">
            <v>-</v>
          </cell>
          <cell r="BV183" t="str">
            <v>-</v>
          </cell>
          <cell r="BW183" t="str">
            <v>-</v>
          </cell>
          <cell r="BX183" t="str">
            <v>-</v>
          </cell>
          <cell r="BY183" t="str">
            <v>-</v>
          </cell>
          <cell r="BZ183" t="str">
            <v>-</v>
          </cell>
          <cell r="CA183" t="str">
            <v>-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 t="str">
            <v>-</v>
          </cell>
          <cell r="CN183" t="str">
            <v>-</v>
          </cell>
          <cell r="CO183" t="str">
            <v>-</v>
          </cell>
          <cell r="CP183" t="str">
            <v>-</v>
          </cell>
          <cell r="CQ183" t="str">
            <v>-</v>
          </cell>
          <cell r="CR183" t="str">
            <v>-</v>
          </cell>
          <cell r="CS183" t="str">
            <v>-</v>
          </cell>
          <cell r="CT183" t="str">
            <v>-</v>
          </cell>
          <cell r="CU183" t="str">
            <v>-</v>
          </cell>
          <cell r="CV183" t="str">
            <v>-</v>
          </cell>
          <cell r="CW183" t="str">
            <v>-</v>
          </cell>
          <cell r="CX183" t="str">
            <v>-</v>
          </cell>
          <cell r="CY183" t="str">
            <v>-</v>
          </cell>
          <cell r="CZ183" t="str">
            <v>-</v>
          </cell>
          <cell r="DA183" t="str">
            <v>-</v>
          </cell>
          <cell r="DB183" t="str">
            <v>-</v>
          </cell>
          <cell r="DC183" t="str">
            <v>-</v>
          </cell>
          <cell r="DD183" t="str">
            <v>-</v>
          </cell>
          <cell r="DE183" t="str">
            <v>-</v>
          </cell>
          <cell r="DF183" t="str">
            <v>-</v>
          </cell>
          <cell r="DG183" t="str">
            <v>-</v>
          </cell>
          <cell r="DH183" t="str">
            <v>-</v>
          </cell>
          <cell r="DI183" t="str">
            <v>-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 t="str">
            <v>-</v>
          </cell>
          <cell r="DX183" t="str">
            <v>-</v>
          </cell>
          <cell r="DY183" t="str">
            <v>-</v>
          </cell>
          <cell r="DZ183" t="str">
            <v>-</v>
          </cell>
          <cell r="EA183" t="str">
            <v>-</v>
          </cell>
          <cell r="EB183" t="str">
            <v>-</v>
          </cell>
          <cell r="EC183" t="str">
            <v>-</v>
          </cell>
          <cell r="ED183" t="str">
            <v>-</v>
          </cell>
          <cell r="EE183" t="str">
            <v>-</v>
          </cell>
          <cell r="EF183" t="str">
            <v>-</v>
          </cell>
          <cell r="EG183" t="str">
            <v>-</v>
          </cell>
        </row>
        <row r="184">
          <cell r="C184">
            <v>700000505</v>
          </cell>
          <cell r="D184" t="str">
            <v>700000505 - REGISTRO INICIOS</v>
          </cell>
          <cell r="E184">
            <v>2026</v>
          </cell>
          <cell r="F184">
            <v>202601</v>
          </cell>
          <cell r="G184">
            <v>0</v>
          </cell>
          <cell r="H184" t="str">
            <v>-</v>
          </cell>
          <cell r="I184">
            <v>0</v>
          </cell>
          <cell r="J184" t="str">
            <v>-</v>
          </cell>
          <cell r="K184">
            <v>0</v>
          </cell>
          <cell r="L184" t="str">
            <v>-</v>
          </cell>
          <cell r="M184">
            <v>0</v>
          </cell>
          <cell r="N184" t="str">
            <v>-</v>
          </cell>
          <cell r="O184">
            <v>0</v>
          </cell>
          <cell r="P184" t="str">
            <v>-</v>
          </cell>
          <cell r="Q184">
            <v>0</v>
          </cell>
          <cell r="R184" t="str">
            <v>-</v>
          </cell>
          <cell r="S184">
            <v>0</v>
          </cell>
          <cell r="T184" t="str">
            <v>-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 t="str">
            <v>-</v>
          </cell>
          <cell r="Z184" t="str">
            <v>-</v>
          </cell>
          <cell r="AA184">
            <v>0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>
            <v>0</v>
          </cell>
          <cell r="AH184" t="str">
            <v>-</v>
          </cell>
          <cell r="AI184" t="str">
            <v>-</v>
          </cell>
          <cell r="AJ184" t="str">
            <v>-</v>
          </cell>
          <cell r="AK184">
            <v>0</v>
          </cell>
          <cell r="AL184" t="str">
            <v>-</v>
          </cell>
          <cell r="AM184">
            <v>0</v>
          </cell>
          <cell r="AN184" t="str">
            <v>-</v>
          </cell>
          <cell r="AO184">
            <v>0</v>
          </cell>
          <cell r="AP184" t="str">
            <v>-</v>
          </cell>
          <cell r="AQ184">
            <v>0</v>
          </cell>
          <cell r="AR184" t="str">
            <v>-</v>
          </cell>
          <cell r="AS184">
            <v>0</v>
          </cell>
          <cell r="AT184" t="str">
            <v>-</v>
          </cell>
          <cell r="AU184">
            <v>0</v>
          </cell>
          <cell r="AV184" t="str">
            <v>-</v>
          </cell>
          <cell r="AW184">
            <v>0</v>
          </cell>
          <cell r="AX184" t="str">
            <v>-</v>
          </cell>
          <cell r="AY184" t="str">
            <v>-</v>
          </cell>
          <cell r="AZ184" t="str">
            <v>-</v>
          </cell>
          <cell r="BA184">
            <v>0</v>
          </cell>
          <cell r="BB184" t="str">
            <v>-</v>
          </cell>
          <cell r="BC184">
            <v>0</v>
          </cell>
          <cell r="BD184" t="str">
            <v>-</v>
          </cell>
          <cell r="BE184" t="str">
            <v>-</v>
          </cell>
          <cell r="BF184" t="str">
            <v>-</v>
          </cell>
          <cell r="BG184">
            <v>0</v>
          </cell>
          <cell r="BH184" t="str">
            <v>-</v>
          </cell>
          <cell r="BI184">
            <v>0</v>
          </cell>
          <cell r="BJ184" t="str">
            <v>-</v>
          </cell>
          <cell r="BK184">
            <v>0</v>
          </cell>
          <cell r="BL184" t="str">
            <v>-</v>
          </cell>
          <cell r="BM184">
            <v>0</v>
          </cell>
          <cell r="BN184" t="str">
            <v>-</v>
          </cell>
          <cell r="BO184">
            <v>0</v>
          </cell>
          <cell r="BP184" t="str">
            <v>-</v>
          </cell>
          <cell r="BQ184">
            <v>0</v>
          </cell>
          <cell r="BR184" t="str">
            <v>-</v>
          </cell>
          <cell r="BS184">
            <v>0</v>
          </cell>
          <cell r="BT184" t="str">
            <v>-</v>
          </cell>
          <cell r="BU184">
            <v>0</v>
          </cell>
          <cell r="BV184" t="str">
            <v>-</v>
          </cell>
          <cell r="BW184">
            <v>0</v>
          </cell>
          <cell r="BX184" t="str">
            <v>-</v>
          </cell>
          <cell r="BY184">
            <v>0</v>
          </cell>
          <cell r="BZ184" t="str">
            <v>-</v>
          </cell>
          <cell r="CA184">
            <v>0</v>
          </cell>
          <cell r="CB184" t="str">
            <v>-</v>
          </cell>
          <cell r="CC184">
            <v>0</v>
          </cell>
          <cell r="CD184" t="str">
            <v>-</v>
          </cell>
          <cell r="CE184">
            <v>0</v>
          </cell>
          <cell r="CF184" t="str">
            <v>-</v>
          </cell>
          <cell r="CG184">
            <v>0</v>
          </cell>
          <cell r="CH184" t="str">
            <v>-</v>
          </cell>
          <cell r="CI184">
            <v>0</v>
          </cell>
          <cell r="CJ184" t="str">
            <v>-</v>
          </cell>
          <cell r="CK184">
            <v>0</v>
          </cell>
          <cell r="CL184" t="str">
            <v>-</v>
          </cell>
          <cell r="CM184">
            <v>0</v>
          </cell>
          <cell r="CN184" t="str">
            <v>-</v>
          </cell>
          <cell r="CO184">
            <v>0</v>
          </cell>
          <cell r="CP184" t="str">
            <v>-</v>
          </cell>
          <cell r="CQ184">
            <v>0</v>
          </cell>
          <cell r="CR184" t="str">
            <v>-</v>
          </cell>
          <cell r="CS184">
            <v>0</v>
          </cell>
          <cell r="CT184" t="str">
            <v>-</v>
          </cell>
          <cell r="CU184">
            <v>0</v>
          </cell>
          <cell r="CV184" t="str">
            <v>-</v>
          </cell>
          <cell r="CW184">
            <v>0</v>
          </cell>
          <cell r="CX184" t="str">
            <v>-</v>
          </cell>
          <cell r="CY184">
            <v>0</v>
          </cell>
          <cell r="CZ184" t="str">
            <v>-</v>
          </cell>
          <cell r="DA184">
            <v>0</v>
          </cell>
          <cell r="DB184" t="str">
            <v>-</v>
          </cell>
          <cell r="DC184">
            <v>0</v>
          </cell>
          <cell r="DD184" t="str">
            <v>-</v>
          </cell>
          <cell r="DE184">
            <v>0</v>
          </cell>
          <cell r="DF184" t="str">
            <v>-</v>
          </cell>
          <cell r="DG184">
            <v>0</v>
          </cell>
          <cell r="DH184" t="str">
            <v>-</v>
          </cell>
          <cell r="DI184">
            <v>0</v>
          </cell>
          <cell r="DJ184" t="str">
            <v>-</v>
          </cell>
          <cell r="DK184">
            <v>0</v>
          </cell>
          <cell r="DL184" t="str">
            <v>-</v>
          </cell>
          <cell r="DM184">
            <v>0</v>
          </cell>
          <cell r="DN184" t="str">
            <v>-</v>
          </cell>
          <cell r="DO184">
            <v>0</v>
          </cell>
          <cell r="DP184" t="str">
            <v>-</v>
          </cell>
          <cell r="DQ184">
            <v>0</v>
          </cell>
          <cell r="DR184" t="str">
            <v>-</v>
          </cell>
          <cell r="DS184">
            <v>0</v>
          </cell>
          <cell r="DT184" t="str">
            <v>-</v>
          </cell>
          <cell r="DU184">
            <v>0</v>
          </cell>
          <cell r="DV184" t="str">
            <v>-</v>
          </cell>
          <cell r="DW184">
            <v>0</v>
          </cell>
          <cell r="DX184" t="str">
            <v>-</v>
          </cell>
          <cell r="DY184">
            <v>0</v>
          </cell>
          <cell r="DZ184" t="str">
            <v>-</v>
          </cell>
          <cell r="EA184">
            <v>0</v>
          </cell>
          <cell r="EB184" t="str">
            <v>-</v>
          </cell>
          <cell r="EC184">
            <v>0</v>
          </cell>
          <cell r="ED184" t="str">
            <v>-</v>
          </cell>
          <cell r="EE184">
            <v>0</v>
          </cell>
          <cell r="EF184" t="str">
            <v>-</v>
          </cell>
          <cell r="EG184">
            <v>0</v>
          </cell>
        </row>
        <row r="185">
          <cell r="C185">
            <v>700000508</v>
          </cell>
          <cell r="D185" t="str">
            <v>SECTOR VENTAS INSTITUCIONAL</v>
          </cell>
          <cell r="E185">
            <v>2026</v>
          </cell>
          <cell r="F185">
            <v>202601</v>
          </cell>
          <cell r="G185">
            <v>0</v>
          </cell>
          <cell r="H185" t="str">
            <v>-</v>
          </cell>
          <cell r="I185">
            <v>0</v>
          </cell>
          <cell r="J185" t="str">
            <v>-</v>
          </cell>
          <cell r="K185">
            <v>0</v>
          </cell>
          <cell r="L185" t="str">
            <v>-</v>
          </cell>
          <cell r="M185">
            <v>0</v>
          </cell>
          <cell r="N185" t="str">
            <v>-</v>
          </cell>
          <cell r="O185">
            <v>0</v>
          </cell>
          <cell r="P185" t="str">
            <v>-</v>
          </cell>
          <cell r="Q185">
            <v>0</v>
          </cell>
          <cell r="R185" t="str">
            <v>-</v>
          </cell>
          <cell r="S185">
            <v>0</v>
          </cell>
          <cell r="T185" t="str">
            <v>-</v>
          </cell>
          <cell r="U185">
            <v>0</v>
          </cell>
          <cell r="V185" t="str">
            <v>-</v>
          </cell>
          <cell r="W185">
            <v>0</v>
          </cell>
          <cell r="X185" t="str">
            <v>-</v>
          </cell>
          <cell r="Y185" t="str">
            <v>-</v>
          </cell>
          <cell r="Z185" t="str">
            <v>-</v>
          </cell>
          <cell r="AA185">
            <v>0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>
            <v>0</v>
          </cell>
          <cell r="AH185" t="str">
            <v>-</v>
          </cell>
          <cell r="AI185" t="str">
            <v>-</v>
          </cell>
          <cell r="AJ185" t="str">
            <v>-</v>
          </cell>
          <cell r="AK185">
            <v>0</v>
          </cell>
          <cell r="AL185" t="str">
            <v>-</v>
          </cell>
          <cell r="AM185">
            <v>0</v>
          </cell>
          <cell r="AN185" t="str">
            <v>-</v>
          </cell>
          <cell r="AO185">
            <v>0</v>
          </cell>
          <cell r="AP185" t="str">
            <v>-</v>
          </cell>
          <cell r="AQ185">
            <v>0</v>
          </cell>
          <cell r="AR185" t="str">
            <v>-</v>
          </cell>
          <cell r="AS185">
            <v>0</v>
          </cell>
          <cell r="AT185" t="str">
            <v>-</v>
          </cell>
          <cell r="AU185">
            <v>0</v>
          </cell>
          <cell r="AV185" t="str">
            <v>-</v>
          </cell>
          <cell r="AW185">
            <v>0</v>
          </cell>
          <cell r="AX185" t="str">
            <v>-</v>
          </cell>
          <cell r="AY185" t="str">
            <v>-</v>
          </cell>
          <cell r="AZ185" t="str">
            <v>-</v>
          </cell>
          <cell r="BA185">
            <v>0</v>
          </cell>
          <cell r="BB185" t="str">
            <v>-</v>
          </cell>
          <cell r="BC185">
            <v>0</v>
          </cell>
          <cell r="BD185" t="str">
            <v>-</v>
          </cell>
          <cell r="BE185" t="str">
            <v>-</v>
          </cell>
          <cell r="BF185" t="str">
            <v>-</v>
          </cell>
          <cell r="BG185">
            <v>0</v>
          </cell>
          <cell r="BH185" t="str">
            <v>-</v>
          </cell>
          <cell r="BI185">
            <v>0</v>
          </cell>
          <cell r="BJ185" t="str">
            <v>-</v>
          </cell>
          <cell r="BK185">
            <v>0</v>
          </cell>
          <cell r="BL185" t="str">
            <v>-</v>
          </cell>
          <cell r="BM185">
            <v>0</v>
          </cell>
          <cell r="BN185" t="str">
            <v>-</v>
          </cell>
          <cell r="BO185">
            <v>0</v>
          </cell>
          <cell r="BP185" t="str">
            <v>-</v>
          </cell>
          <cell r="BQ185">
            <v>0</v>
          </cell>
          <cell r="BR185" t="str">
            <v>-</v>
          </cell>
          <cell r="BS185">
            <v>0</v>
          </cell>
          <cell r="BT185" t="str">
            <v>-</v>
          </cell>
          <cell r="BU185">
            <v>0</v>
          </cell>
          <cell r="BV185" t="str">
            <v>-</v>
          </cell>
          <cell r="BW185">
            <v>0</v>
          </cell>
          <cell r="BX185" t="str">
            <v>-</v>
          </cell>
          <cell r="BY185">
            <v>0</v>
          </cell>
          <cell r="BZ185" t="str">
            <v>-</v>
          </cell>
          <cell r="CA185">
            <v>0</v>
          </cell>
          <cell r="CB185" t="str">
            <v>-</v>
          </cell>
          <cell r="CC185">
            <v>0</v>
          </cell>
          <cell r="CD185" t="str">
            <v>-</v>
          </cell>
          <cell r="CE185">
            <v>0</v>
          </cell>
          <cell r="CF185" t="str">
            <v>-</v>
          </cell>
          <cell r="CG185">
            <v>0</v>
          </cell>
          <cell r="CH185" t="str">
            <v>-</v>
          </cell>
          <cell r="CI185">
            <v>0</v>
          </cell>
          <cell r="CJ185" t="str">
            <v>-</v>
          </cell>
          <cell r="CK185">
            <v>0</v>
          </cell>
          <cell r="CL185" t="str">
            <v>-</v>
          </cell>
          <cell r="CM185">
            <v>0</v>
          </cell>
          <cell r="CN185" t="str">
            <v>-</v>
          </cell>
          <cell r="CO185">
            <v>0</v>
          </cell>
          <cell r="CP185" t="str">
            <v>-</v>
          </cell>
          <cell r="CQ185">
            <v>0</v>
          </cell>
          <cell r="CR185" t="str">
            <v>-</v>
          </cell>
          <cell r="CS185">
            <v>0</v>
          </cell>
          <cell r="CT185" t="str">
            <v>-</v>
          </cell>
          <cell r="CU185">
            <v>0</v>
          </cell>
          <cell r="CV185" t="str">
            <v>-</v>
          </cell>
          <cell r="CW185">
            <v>0</v>
          </cell>
          <cell r="CX185" t="str">
            <v>-</v>
          </cell>
          <cell r="CY185">
            <v>0</v>
          </cell>
          <cell r="CZ185" t="str">
            <v>-</v>
          </cell>
          <cell r="DA185">
            <v>0</v>
          </cell>
          <cell r="DB185" t="str">
            <v>-</v>
          </cell>
          <cell r="DC185">
            <v>0</v>
          </cell>
          <cell r="DD185" t="str">
            <v>-</v>
          </cell>
          <cell r="DE185">
            <v>0</v>
          </cell>
          <cell r="DF185" t="str">
            <v>-</v>
          </cell>
          <cell r="DG185">
            <v>0</v>
          </cell>
          <cell r="DH185" t="str">
            <v>-</v>
          </cell>
          <cell r="DI185">
            <v>0</v>
          </cell>
          <cell r="DJ185" t="str">
            <v>-</v>
          </cell>
          <cell r="DK185">
            <v>0</v>
          </cell>
          <cell r="DL185" t="str">
            <v>-</v>
          </cell>
          <cell r="DM185">
            <v>0</v>
          </cell>
          <cell r="DN185" t="str">
            <v>-</v>
          </cell>
          <cell r="DO185">
            <v>0</v>
          </cell>
          <cell r="DP185" t="str">
            <v>-</v>
          </cell>
          <cell r="DQ185">
            <v>0</v>
          </cell>
          <cell r="DR185" t="str">
            <v>-</v>
          </cell>
          <cell r="DS185">
            <v>0</v>
          </cell>
          <cell r="DT185" t="str">
            <v>-</v>
          </cell>
          <cell r="DU185">
            <v>0</v>
          </cell>
          <cell r="DV185" t="str">
            <v>-</v>
          </cell>
          <cell r="DW185">
            <v>0</v>
          </cell>
          <cell r="DX185" t="str">
            <v>-</v>
          </cell>
          <cell r="DY185">
            <v>0</v>
          </cell>
          <cell r="DZ185" t="str">
            <v>-</v>
          </cell>
          <cell r="EA185">
            <v>0</v>
          </cell>
          <cell r="EB185" t="str">
            <v>-</v>
          </cell>
          <cell r="EC185">
            <v>0</v>
          </cell>
          <cell r="ED185" t="str">
            <v>-</v>
          </cell>
          <cell r="EE185">
            <v>0</v>
          </cell>
          <cell r="EF185" t="str">
            <v>-</v>
          </cell>
          <cell r="EG185">
            <v>0</v>
          </cell>
        </row>
        <row r="186">
          <cell r="C186">
            <v>700000513</v>
          </cell>
          <cell r="D186" t="str">
            <v>SECTOR IMPULSO CARLA.</v>
          </cell>
          <cell r="E186">
            <v>2026</v>
          </cell>
          <cell r="F186">
            <v>202601</v>
          </cell>
          <cell r="G186">
            <v>8</v>
          </cell>
          <cell r="H186" t="str">
            <v>-</v>
          </cell>
          <cell r="I186">
            <v>3</v>
          </cell>
          <cell r="J186" t="str">
            <v>-</v>
          </cell>
          <cell r="K186">
            <v>-2</v>
          </cell>
          <cell r="L186" t="str">
            <v>-</v>
          </cell>
          <cell r="M186">
            <v>2</v>
          </cell>
          <cell r="N186" t="str">
            <v>-</v>
          </cell>
          <cell r="O186">
            <v>0</v>
          </cell>
          <cell r="P186" t="str">
            <v>-</v>
          </cell>
          <cell r="Q186">
            <v>1</v>
          </cell>
          <cell r="R186" t="str">
            <v>-</v>
          </cell>
          <cell r="S186">
            <v>1</v>
          </cell>
          <cell r="T186" t="str">
            <v>-</v>
          </cell>
          <cell r="U186">
            <v>1</v>
          </cell>
          <cell r="V186" t="str">
            <v>-</v>
          </cell>
          <cell r="W186">
            <v>0</v>
          </cell>
          <cell r="X186" t="str">
            <v>-</v>
          </cell>
          <cell r="Y186" t="str">
            <v>-</v>
          </cell>
          <cell r="Z186" t="str">
            <v>-</v>
          </cell>
          <cell r="AA186">
            <v>2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>
            <v>0</v>
          </cell>
          <cell r="AH186" t="str">
            <v>-</v>
          </cell>
          <cell r="AI186" t="str">
            <v>-</v>
          </cell>
          <cell r="AJ186" t="str">
            <v>-</v>
          </cell>
          <cell r="AK186">
            <v>0</v>
          </cell>
          <cell r="AL186" t="str">
            <v>-</v>
          </cell>
          <cell r="AM186">
            <v>25</v>
          </cell>
          <cell r="AN186" t="str">
            <v>-</v>
          </cell>
          <cell r="AO186">
            <v>0</v>
          </cell>
          <cell r="AP186" t="str">
            <v>-</v>
          </cell>
          <cell r="AQ186">
            <v>2</v>
          </cell>
          <cell r="AR186" t="str">
            <v>-</v>
          </cell>
          <cell r="AS186">
            <v>0</v>
          </cell>
          <cell r="AT186" t="str">
            <v>-</v>
          </cell>
          <cell r="AU186">
            <v>0</v>
          </cell>
          <cell r="AV186" t="str">
            <v>-</v>
          </cell>
          <cell r="AW186">
            <v>0</v>
          </cell>
          <cell r="AX186" t="str">
            <v>-</v>
          </cell>
          <cell r="AY186" t="str">
            <v>-</v>
          </cell>
          <cell r="AZ186" t="str">
            <v>-</v>
          </cell>
          <cell r="BA186">
            <v>2</v>
          </cell>
          <cell r="BB186" t="str">
            <v>-</v>
          </cell>
          <cell r="BC186">
            <v>25</v>
          </cell>
          <cell r="BD186" t="str">
            <v>-</v>
          </cell>
          <cell r="BE186" t="str">
            <v>-</v>
          </cell>
          <cell r="BF186" t="str">
            <v>-</v>
          </cell>
          <cell r="BG186">
            <v>200800</v>
          </cell>
          <cell r="BH186" t="str">
            <v>-</v>
          </cell>
          <cell r="BI186">
            <v>401600</v>
          </cell>
          <cell r="BJ186" t="str">
            <v>-</v>
          </cell>
          <cell r="BK186">
            <v>187400</v>
          </cell>
          <cell r="BL186" t="str">
            <v>-</v>
          </cell>
          <cell r="BM186">
            <v>214200</v>
          </cell>
          <cell r="BN186" t="str">
            <v>-</v>
          </cell>
          <cell r="BO186">
            <v>401600</v>
          </cell>
          <cell r="BP186" t="str">
            <v>-</v>
          </cell>
          <cell r="BQ186">
            <v>214200</v>
          </cell>
          <cell r="BR186" t="str">
            <v>-</v>
          </cell>
          <cell r="BS186">
            <v>2</v>
          </cell>
          <cell r="BT186" t="str">
            <v>-</v>
          </cell>
          <cell r="BU186">
            <v>187400</v>
          </cell>
          <cell r="BV186" t="str">
            <v>-</v>
          </cell>
          <cell r="BW186">
            <v>0</v>
          </cell>
          <cell r="BX186" t="str">
            <v>-</v>
          </cell>
          <cell r="BY186">
            <v>11</v>
          </cell>
          <cell r="BZ186" t="str">
            <v>-</v>
          </cell>
          <cell r="CA186">
            <v>0</v>
          </cell>
          <cell r="CB186" t="str">
            <v>-</v>
          </cell>
          <cell r="CC186">
            <v>4</v>
          </cell>
          <cell r="CD186" t="str">
            <v>-</v>
          </cell>
          <cell r="CE186">
            <v>2</v>
          </cell>
          <cell r="CF186" t="str">
            <v>-</v>
          </cell>
          <cell r="CG186">
            <v>0</v>
          </cell>
          <cell r="CH186" t="str">
            <v>-</v>
          </cell>
          <cell r="CI186">
            <v>1</v>
          </cell>
          <cell r="CJ186" t="str">
            <v>-</v>
          </cell>
          <cell r="CK186">
            <v>0</v>
          </cell>
          <cell r="CL186" t="str">
            <v>-</v>
          </cell>
          <cell r="CM186">
            <v>0</v>
          </cell>
          <cell r="CN186" t="str">
            <v>-</v>
          </cell>
          <cell r="CO186">
            <v>0</v>
          </cell>
          <cell r="CP186" t="str">
            <v>-</v>
          </cell>
          <cell r="CQ186">
            <v>0</v>
          </cell>
          <cell r="CR186" t="str">
            <v>-</v>
          </cell>
          <cell r="CS186">
            <v>-6</v>
          </cell>
          <cell r="CT186" t="str">
            <v>-</v>
          </cell>
          <cell r="CU186">
            <v>5</v>
          </cell>
          <cell r="CV186" t="str">
            <v>-</v>
          </cell>
          <cell r="CW186">
            <v>1</v>
          </cell>
          <cell r="CX186" t="str">
            <v>-</v>
          </cell>
          <cell r="CY186">
            <v>0</v>
          </cell>
          <cell r="CZ186" t="str">
            <v>-</v>
          </cell>
          <cell r="DA186">
            <v>2</v>
          </cell>
          <cell r="DB186" t="str">
            <v>-</v>
          </cell>
          <cell r="DC186">
            <v>2</v>
          </cell>
          <cell r="DD186" t="str">
            <v>-</v>
          </cell>
          <cell r="DE186">
            <v>6</v>
          </cell>
          <cell r="DF186" t="str">
            <v>-</v>
          </cell>
          <cell r="DG186">
            <v>10</v>
          </cell>
          <cell r="DH186" t="str">
            <v>-</v>
          </cell>
          <cell r="DI186">
            <v>0</v>
          </cell>
          <cell r="DJ186" t="str">
            <v>-</v>
          </cell>
          <cell r="DK186">
            <v>1</v>
          </cell>
          <cell r="DL186" t="str">
            <v>-</v>
          </cell>
          <cell r="DM186">
            <v>4</v>
          </cell>
          <cell r="DN186" t="str">
            <v>-</v>
          </cell>
          <cell r="DO186">
            <v>2</v>
          </cell>
          <cell r="DP186" t="str">
            <v>-</v>
          </cell>
          <cell r="DQ186">
            <v>0</v>
          </cell>
          <cell r="DR186" t="str">
            <v>-</v>
          </cell>
          <cell r="DS186">
            <v>1</v>
          </cell>
          <cell r="DT186" t="str">
            <v>-</v>
          </cell>
          <cell r="DU186">
            <v>0</v>
          </cell>
          <cell r="DV186" t="str">
            <v>-</v>
          </cell>
          <cell r="DW186">
            <v>0</v>
          </cell>
          <cell r="DX186" t="str">
            <v>-</v>
          </cell>
          <cell r="DY186">
            <v>0</v>
          </cell>
          <cell r="DZ186" t="str">
            <v>-</v>
          </cell>
          <cell r="EA186">
            <v>0</v>
          </cell>
          <cell r="EB186" t="str">
            <v>-</v>
          </cell>
          <cell r="EC186">
            <v>0</v>
          </cell>
          <cell r="ED186" t="str">
            <v>-</v>
          </cell>
          <cell r="EE186">
            <v>0</v>
          </cell>
          <cell r="EF186" t="str">
            <v>-</v>
          </cell>
          <cell r="EG186">
            <v>0</v>
          </cell>
        </row>
        <row r="187">
          <cell r="C187">
            <v>700000514</v>
          </cell>
          <cell r="D187" t="str">
            <v>SECTOR TUMBAO ANGELICA.</v>
          </cell>
          <cell r="E187">
            <v>2026</v>
          </cell>
          <cell r="F187">
            <v>202601</v>
          </cell>
          <cell r="G187">
            <v>165</v>
          </cell>
          <cell r="H187" t="str">
            <v>-</v>
          </cell>
          <cell r="I187">
            <v>8</v>
          </cell>
          <cell r="J187" t="str">
            <v>-</v>
          </cell>
          <cell r="K187">
            <v>-5</v>
          </cell>
          <cell r="L187" t="str">
            <v>-</v>
          </cell>
          <cell r="M187">
            <v>49</v>
          </cell>
          <cell r="N187" t="str">
            <v>-</v>
          </cell>
          <cell r="O187">
            <v>0</v>
          </cell>
          <cell r="P187" t="str">
            <v>-</v>
          </cell>
          <cell r="Q187">
            <v>0</v>
          </cell>
          <cell r="R187" t="str">
            <v>-</v>
          </cell>
          <cell r="S187">
            <v>0</v>
          </cell>
          <cell r="T187" t="str">
            <v>-</v>
          </cell>
          <cell r="U187">
            <v>49</v>
          </cell>
          <cell r="V187" t="str">
            <v>-</v>
          </cell>
          <cell r="W187">
            <v>0</v>
          </cell>
          <cell r="X187" t="str">
            <v>-</v>
          </cell>
          <cell r="Y187" t="str">
            <v>-</v>
          </cell>
          <cell r="Z187" t="str">
            <v>-</v>
          </cell>
          <cell r="AA187">
            <v>18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>
            <v>43</v>
          </cell>
          <cell r="AH187" t="str">
            <v>-</v>
          </cell>
          <cell r="AI187" t="str">
            <v>-</v>
          </cell>
          <cell r="AJ187" t="str">
            <v>-</v>
          </cell>
          <cell r="AK187">
            <v>31</v>
          </cell>
          <cell r="AL187" t="str">
            <v>-</v>
          </cell>
          <cell r="AM187">
            <v>29.696969696969699</v>
          </cell>
          <cell r="AN187" t="str">
            <v>-</v>
          </cell>
          <cell r="AO187">
            <v>12</v>
          </cell>
          <cell r="AP187" t="str">
            <v>-</v>
          </cell>
          <cell r="AQ187">
            <v>6</v>
          </cell>
          <cell r="AR187" t="str">
            <v>-</v>
          </cell>
          <cell r="AS187">
            <v>0</v>
          </cell>
          <cell r="AT187" t="str">
            <v>-</v>
          </cell>
          <cell r="AU187">
            <v>0</v>
          </cell>
          <cell r="AV187" t="str">
            <v>-</v>
          </cell>
          <cell r="AW187">
            <v>0</v>
          </cell>
          <cell r="AX187" t="str">
            <v>-</v>
          </cell>
          <cell r="AY187" t="str">
            <v>-</v>
          </cell>
          <cell r="AZ187" t="str">
            <v>-</v>
          </cell>
          <cell r="BA187">
            <v>37</v>
          </cell>
          <cell r="BB187" t="str">
            <v>-</v>
          </cell>
          <cell r="BC187">
            <v>22.424242424242426</v>
          </cell>
          <cell r="BD187" t="str">
            <v>-</v>
          </cell>
          <cell r="BE187" t="str">
            <v>-</v>
          </cell>
          <cell r="BF187" t="str">
            <v>-</v>
          </cell>
          <cell r="BG187">
            <v>314667.33</v>
          </cell>
          <cell r="BH187" t="str">
            <v>-</v>
          </cell>
          <cell r="BI187">
            <v>15418699</v>
          </cell>
          <cell r="BJ187" t="str">
            <v>-</v>
          </cell>
          <cell r="BK187">
            <v>15418699</v>
          </cell>
          <cell r="BL187" t="str">
            <v>-</v>
          </cell>
          <cell r="BM187">
            <v>0</v>
          </cell>
          <cell r="BN187" t="str">
            <v>-</v>
          </cell>
          <cell r="BO187">
            <v>11879276</v>
          </cell>
          <cell r="BP187" t="str">
            <v>-</v>
          </cell>
          <cell r="BQ187">
            <v>0</v>
          </cell>
          <cell r="BR187" t="str">
            <v>-</v>
          </cell>
          <cell r="BS187">
            <v>45</v>
          </cell>
          <cell r="BT187" t="str">
            <v>-</v>
          </cell>
          <cell r="BU187">
            <v>11879276</v>
          </cell>
          <cell r="BV187" t="str">
            <v>-</v>
          </cell>
          <cell r="BW187">
            <v>23</v>
          </cell>
          <cell r="BX187" t="str">
            <v>-</v>
          </cell>
          <cell r="BY187">
            <v>159</v>
          </cell>
          <cell r="BZ187" t="str">
            <v>-</v>
          </cell>
          <cell r="CA187">
            <v>3350318</v>
          </cell>
          <cell r="CB187" t="str">
            <v>-</v>
          </cell>
          <cell r="CC187">
            <v>45</v>
          </cell>
          <cell r="CD187" t="str">
            <v>-</v>
          </cell>
          <cell r="CE187">
            <v>8</v>
          </cell>
          <cell r="CF187" t="str">
            <v>-</v>
          </cell>
          <cell r="CG187">
            <v>0</v>
          </cell>
          <cell r="CH187" t="str">
            <v>-</v>
          </cell>
          <cell r="CI187">
            <v>0</v>
          </cell>
          <cell r="CJ187" t="str">
            <v>-</v>
          </cell>
          <cell r="CK187">
            <v>0</v>
          </cell>
          <cell r="CL187" t="str">
            <v>-</v>
          </cell>
          <cell r="CM187">
            <v>189105</v>
          </cell>
          <cell r="CN187" t="str">
            <v>-</v>
          </cell>
          <cell r="CO187">
            <v>3539423</v>
          </cell>
          <cell r="CP187" t="str">
            <v>-</v>
          </cell>
          <cell r="CQ187">
            <v>0</v>
          </cell>
          <cell r="CR187" t="str">
            <v>-</v>
          </cell>
          <cell r="CS187">
            <v>-7</v>
          </cell>
          <cell r="CT187" t="str">
            <v>-</v>
          </cell>
          <cell r="CU187">
            <v>67</v>
          </cell>
          <cell r="CV187" t="str">
            <v>-</v>
          </cell>
          <cell r="CW187">
            <v>17</v>
          </cell>
          <cell r="CX187" t="str">
            <v>-</v>
          </cell>
          <cell r="CY187">
            <v>32</v>
          </cell>
          <cell r="CZ187" t="str">
            <v>-</v>
          </cell>
          <cell r="DA187">
            <v>16</v>
          </cell>
          <cell r="DB187" t="str">
            <v>-</v>
          </cell>
          <cell r="DC187">
            <v>14</v>
          </cell>
          <cell r="DD187" t="str">
            <v>-</v>
          </cell>
          <cell r="DE187">
            <v>17</v>
          </cell>
          <cell r="DF187" t="str">
            <v>-</v>
          </cell>
          <cell r="DG187">
            <v>47</v>
          </cell>
          <cell r="DH187" t="str">
            <v>-</v>
          </cell>
          <cell r="DI187">
            <v>8</v>
          </cell>
          <cell r="DJ187" t="str">
            <v>-</v>
          </cell>
          <cell r="DK187">
            <v>117</v>
          </cell>
          <cell r="DL187" t="str">
            <v>-</v>
          </cell>
          <cell r="DM187">
            <v>40</v>
          </cell>
          <cell r="DN187" t="str">
            <v>-</v>
          </cell>
          <cell r="DO187">
            <v>8</v>
          </cell>
          <cell r="DP187" t="str">
            <v>-</v>
          </cell>
          <cell r="DQ187">
            <v>0</v>
          </cell>
          <cell r="DR187" t="str">
            <v>-</v>
          </cell>
          <cell r="DS187">
            <v>0</v>
          </cell>
          <cell r="DT187" t="str">
            <v>-</v>
          </cell>
          <cell r="DU187">
            <v>0</v>
          </cell>
          <cell r="DV187" t="str">
            <v>-</v>
          </cell>
          <cell r="DW187">
            <v>0</v>
          </cell>
          <cell r="DX187" t="str">
            <v>-</v>
          </cell>
          <cell r="DY187">
            <v>10</v>
          </cell>
          <cell r="DZ187" t="str">
            <v>-</v>
          </cell>
          <cell r="EA187">
            <v>10</v>
          </cell>
          <cell r="EB187" t="str">
            <v>-</v>
          </cell>
          <cell r="EC187">
            <v>40</v>
          </cell>
          <cell r="ED187" t="str">
            <v>-</v>
          </cell>
          <cell r="EE187">
            <v>2</v>
          </cell>
          <cell r="EF187" t="str">
            <v>-</v>
          </cell>
          <cell r="EG187">
            <v>2</v>
          </cell>
        </row>
        <row r="188">
          <cell r="C188">
            <v>700000515</v>
          </cell>
          <cell r="D188" t="str">
            <v>SECTOR PRUEBAS CORA</v>
          </cell>
          <cell r="E188">
            <v>2026</v>
          </cell>
          <cell r="F188">
            <v>202601</v>
          </cell>
          <cell r="G188">
            <v>0</v>
          </cell>
          <cell r="H188" t="str">
            <v>-</v>
          </cell>
          <cell r="I188">
            <v>0</v>
          </cell>
          <cell r="J188" t="str">
            <v>-</v>
          </cell>
          <cell r="K188">
            <v>0</v>
          </cell>
          <cell r="L188" t="str">
            <v>-</v>
          </cell>
          <cell r="M188">
            <v>0</v>
          </cell>
          <cell r="N188" t="str">
            <v>-</v>
          </cell>
          <cell r="O188">
            <v>0</v>
          </cell>
          <cell r="P188" t="str">
            <v>-</v>
          </cell>
          <cell r="Q188">
            <v>0</v>
          </cell>
          <cell r="R188" t="str">
            <v>-</v>
          </cell>
          <cell r="S188">
            <v>0</v>
          </cell>
          <cell r="T188" t="str">
            <v>-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 t="str">
            <v>-</v>
          </cell>
          <cell r="Z188" t="str">
            <v>-</v>
          </cell>
          <cell r="AA188">
            <v>0</v>
          </cell>
          <cell r="AB188" t="str">
            <v>-</v>
          </cell>
          <cell r="AC188" t="str">
            <v>-</v>
          </cell>
          <cell r="AD188" t="str">
            <v>-</v>
          </cell>
          <cell r="AE188" t="str">
            <v>-</v>
          </cell>
          <cell r="AF188" t="str">
            <v>-</v>
          </cell>
          <cell r="AG188">
            <v>0</v>
          </cell>
          <cell r="AH188" t="str">
            <v>-</v>
          </cell>
          <cell r="AI188" t="str">
            <v>-</v>
          </cell>
          <cell r="AJ188" t="str">
            <v>-</v>
          </cell>
          <cell r="AK188">
            <v>0</v>
          </cell>
          <cell r="AL188" t="str">
            <v>-</v>
          </cell>
          <cell r="AM188">
            <v>0</v>
          </cell>
          <cell r="AN188" t="str">
            <v>-</v>
          </cell>
          <cell r="AO188">
            <v>0</v>
          </cell>
          <cell r="AP188" t="str">
            <v>-</v>
          </cell>
          <cell r="AQ188">
            <v>0</v>
          </cell>
          <cell r="AR188" t="str">
            <v>-</v>
          </cell>
          <cell r="AS188">
            <v>0</v>
          </cell>
          <cell r="AT188" t="str">
            <v>-</v>
          </cell>
          <cell r="AU188">
            <v>0</v>
          </cell>
          <cell r="AV188" t="str">
            <v>-</v>
          </cell>
          <cell r="AW188">
            <v>0</v>
          </cell>
          <cell r="AX188" t="str">
            <v>-</v>
          </cell>
          <cell r="AY188" t="str">
            <v>-</v>
          </cell>
          <cell r="AZ188" t="str">
            <v>-</v>
          </cell>
          <cell r="BA188">
            <v>0</v>
          </cell>
          <cell r="BB188" t="str">
            <v>-</v>
          </cell>
          <cell r="BC188">
            <v>0</v>
          </cell>
          <cell r="BD188" t="str">
            <v>-</v>
          </cell>
          <cell r="BE188" t="str">
            <v>-</v>
          </cell>
          <cell r="BF188" t="str">
            <v>-</v>
          </cell>
          <cell r="BG188">
            <v>0</v>
          </cell>
          <cell r="BH188" t="str">
            <v>-</v>
          </cell>
          <cell r="BI188">
            <v>0</v>
          </cell>
          <cell r="BJ188" t="str">
            <v>-</v>
          </cell>
          <cell r="BK188">
            <v>0</v>
          </cell>
          <cell r="BL188" t="str">
            <v>-</v>
          </cell>
          <cell r="BM188">
            <v>0</v>
          </cell>
          <cell r="BN188" t="str">
            <v>-</v>
          </cell>
          <cell r="BO188">
            <v>0</v>
          </cell>
          <cell r="BP188" t="str">
            <v>-</v>
          </cell>
          <cell r="BQ188">
            <v>0</v>
          </cell>
          <cell r="BR188" t="str">
            <v>-</v>
          </cell>
          <cell r="BS188">
            <v>0</v>
          </cell>
          <cell r="BT188" t="str">
            <v>-</v>
          </cell>
          <cell r="BU188">
            <v>0</v>
          </cell>
          <cell r="BV188" t="str">
            <v>-</v>
          </cell>
          <cell r="BW188">
            <v>0</v>
          </cell>
          <cell r="BX188" t="str">
            <v>-</v>
          </cell>
          <cell r="BY188">
            <v>0</v>
          </cell>
          <cell r="BZ188" t="str">
            <v>-</v>
          </cell>
          <cell r="CA188">
            <v>0</v>
          </cell>
          <cell r="CB188" t="str">
            <v>-</v>
          </cell>
          <cell r="CC188">
            <v>0</v>
          </cell>
          <cell r="CD188" t="str">
            <v>-</v>
          </cell>
          <cell r="CE188">
            <v>0</v>
          </cell>
          <cell r="CF188" t="str">
            <v>-</v>
          </cell>
          <cell r="CG188">
            <v>0</v>
          </cell>
          <cell r="CH188" t="str">
            <v>-</v>
          </cell>
          <cell r="CI188">
            <v>0</v>
          </cell>
          <cell r="CJ188" t="str">
            <v>-</v>
          </cell>
          <cell r="CK188">
            <v>0</v>
          </cell>
          <cell r="CL188" t="str">
            <v>-</v>
          </cell>
          <cell r="CM188">
            <v>0</v>
          </cell>
          <cell r="CN188" t="str">
            <v>-</v>
          </cell>
          <cell r="CO188">
            <v>0</v>
          </cell>
          <cell r="CP188" t="str">
            <v>-</v>
          </cell>
          <cell r="CQ188">
            <v>0</v>
          </cell>
          <cell r="CR188" t="str">
            <v>-</v>
          </cell>
          <cell r="CS188">
            <v>0</v>
          </cell>
          <cell r="CT188" t="str">
            <v>-</v>
          </cell>
          <cell r="CU188">
            <v>0</v>
          </cell>
          <cell r="CV188" t="str">
            <v>-</v>
          </cell>
          <cell r="CW188">
            <v>0</v>
          </cell>
          <cell r="CX188" t="str">
            <v>-</v>
          </cell>
          <cell r="CY188">
            <v>0</v>
          </cell>
          <cell r="CZ188" t="str">
            <v>-</v>
          </cell>
          <cell r="DA188">
            <v>0</v>
          </cell>
          <cell r="DB188" t="str">
            <v>-</v>
          </cell>
          <cell r="DC188">
            <v>0</v>
          </cell>
          <cell r="DD188" t="str">
            <v>-</v>
          </cell>
          <cell r="DE188">
            <v>0</v>
          </cell>
          <cell r="DF188" t="str">
            <v>-</v>
          </cell>
          <cell r="DG188">
            <v>0</v>
          </cell>
          <cell r="DH188" t="str">
            <v>-</v>
          </cell>
          <cell r="DI188">
            <v>0</v>
          </cell>
          <cell r="DJ188" t="str">
            <v>-</v>
          </cell>
          <cell r="DK188">
            <v>0</v>
          </cell>
          <cell r="DL188" t="str">
            <v>-</v>
          </cell>
          <cell r="DM188">
            <v>0</v>
          </cell>
          <cell r="DN188" t="str">
            <v>-</v>
          </cell>
          <cell r="DO188">
            <v>0</v>
          </cell>
          <cell r="DP188" t="str">
            <v>-</v>
          </cell>
          <cell r="DQ188">
            <v>0</v>
          </cell>
          <cell r="DR188" t="str">
            <v>-</v>
          </cell>
          <cell r="DS188">
            <v>0</v>
          </cell>
          <cell r="DT188" t="str">
            <v>-</v>
          </cell>
          <cell r="DU188">
            <v>0</v>
          </cell>
          <cell r="DV188" t="str">
            <v>-</v>
          </cell>
          <cell r="DW188">
            <v>0</v>
          </cell>
          <cell r="DX188" t="str">
            <v>-</v>
          </cell>
          <cell r="DY188">
            <v>0</v>
          </cell>
          <cell r="DZ188" t="str">
            <v>-</v>
          </cell>
          <cell r="EA188">
            <v>0</v>
          </cell>
          <cell r="EB188" t="str">
            <v>-</v>
          </cell>
          <cell r="EC188">
            <v>0</v>
          </cell>
          <cell r="ED188" t="str">
            <v>-</v>
          </cell>
          <cell r="EE188">
            <v>0</v>
          </cell>
          <cell r="EF188" t="str">
            <v>-</v>
          </cell>
          <cell r="EG188">
            <v>0</v>
          </cell>
        </row>
        <row r="189">
          <cell r="C189">
            <v>700000516</v>
          </cell>
          <cell r="D189" t="str">
            <v>SECTOR PUEBAS CORA</v>
          </cell>
          <cell r="E189">
            <v>2026</v>
          </cell>
          <cell r="F189">
            <v>202601</v>
          </cell>
          <cell r="G189">
            <v>0</v>
          </cell>
          <cell r="H189" t="str">
            <v>-</v>
          </cell>
          <cell r="I189">
            <v>0</v>
          </cell>
          <cell r="J189" t="str">
            <v>-</v>
          </cell>
          <cell r="K189">
            <v>0</v>
          </cell>
          <cell r="L189" t="str">
            <v>-</v>
          </cell>
          <cell r="M189">
            <v>0</v>
          </cell>
          <cell r="N189" t="str">
            <v>-</v>
          </cell>
          <cell r="O189">
            <v>0</v>
          </cell>
          <cell r="P189" t="str">
            <v>-</v>
          </cell>
          <cell r="Q189">
            <v>0</v>
          </cell>
          <cell r="R189" t="str">
            <v>-</v>
          </cell>
          <cell r="S189">
            <v>0</v>
          </cell>
          <cell r="T189" t="str">
            <v>-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 t="str">
            <v>-</v>
          </cell>
          <cell r="Z189" t="str">
            <v>-</v>
          </cell>
          <cell r="AA189">
            <v>0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>
            <v>0</v>
          </cell>
          <cell r="AH189" t="str">
            <v>-</v>
          </cell>
          <cell r="AI189" t="str">
            <v>-</v>
          </cell>
          <cell r="AJ189" t="str">
            <v>-</v>
          </cell>
          <cell r="AK189">
            <v>0</v>
          </cell>
          <cell r="AL189" t="str">
            <v>-</v>
          </cell>
          <cell r="AM189">
            <v>0</v>
          </cell>
          <cell r="AN189" t="str">
            <v>-</v>
          </cell>
          <cell r="AO189">
            <v>0</v>
          </cell>
          <cell r="AP189" t="str">
            <v>-</v>
          </cell>
          <cell r="AQ189">
            <v>0</v>
          </cell>
          <cell r="AR189" t="str">
            <v>-</v>
          </cell>
          <cell r="AS189">
            <v>0</v>
          </cell>
          <cell r="AT189" t="str">
            <v>-</v>
          </cell>
          <cell r="AU189">
            <v>0</v>
          </cell>
          <cell r="AV189" t="str">
            <v>-</v>
          </cell>
          <cell r="AW189">
            <v>0</v>
          </cell>
          <cell r="AX189" t="str">
            <v>-</v>
          </cell>
          <cell r="AY189" t="str">
            <v>-</v>
          </cell>
          <cell r="AZ189" t="str">
            <v>-</v>
          </cell>
          <cell r="BA189">
            <v>0</v>
          </cell>
          <cell r="BB189" t="str">
            <v>-</v>
          </cell>
          <cell r="BC189">
            <v>0</v>
          </cell>
          <cell r="BD189" t="str">
            <v>-</v>
          </cell>
          <cell r="BE189" t="str">
            <v>-</v>
          </cell>
          <cell r="BF189" t="str">
            <v>-</v>
          </cell>
          <cell r="BG189">
            <v>0</v>
          </cell>
          <cell r="BH189" t="str">
            <v>-</v>
          </cell>
          <cell r="BI189">
            <v>0</v>
          </cell>
          <cell r="BJ189" t="str">
            <v>-</v>
          </cell>
          <cell r="BK189">
            <v>0</v>
          </cell>
          <cell r="BL189" t="str">
            <v>-</v>
          </cell>
          <cell r="BM189">
            <v>0</v>
          </cell>
          <cell r="BN189" t="str">
            <v>-</v>
          </cell>
          <cell r="BO189">
            <v>0</v>
          </cell>
          <cell r="BP189" t="str">
            <v>-</v>
          </cell>
          <cell r="BQ189">
            <v>0</v>
          </cell>
          <cell r="BR189" t="str">
            <v>-</v>
          </cell>
          <cell r="BS189">
            <v>0</v>
          </cell>
          <cell r="BT189" t="str">
            <v>-</v>
          </cell>
          <cell r="BU189">
            <v>0</v>
          </cell>
          <cell r="BV189" t="str">
            <v>-</v>
          </cell>
          <cell r="BW189">
            <v>0</v>
          </cell>
          <cell r="BX189" t="str">
            <v>-</v>
          </cell>
          <cell r="BY189">
            <v>1</v>
          </cell>
          <cell r="BZ189" t="str">
            <v>-</v>
          </cell>
          <cell r="CA189">
            <v>0</v>
          </cell>
          <cell r="CB189" t="str">
            <v>-</v>
          </cell>
          <cell r="CC189">
            <v>1</v>
          </cell>
          <cell r="CD189" t="str">
            <v>-</v>
          </cell>
          <cell r="CE189">
            <v>1</v>
          </cell>
          <cell r="CF189" t="str">
            <v>-</v>
          </cell>
          <cell r="CG189">
            <v>0</v>
          </cell>
          <cell r="CH189" t="str">
            <v>-</v>
          </cell>
          <cell r="CI189">
            <v>0</v>
          </cell>
          <cell r="CJ189" t="str">
            <v>-</v>
          </cell>
          <cell r="CK189">
            <v>0</v>
          </cell>
          <cell r="CL189" t="str">
            <v>-</v>
          </cell>
          <cell r="CM189">
            <v>0</v>
          </cell>
          <cell r="CN189" t="str">
            <v>-</v>
          </cell>
          <cell r="CO189">
            <v>0</v>
          </cell>
          <cell r="CP189" t="str">
            <v>-</v>
          </cell>
          <cell r="CQ189">
            <v>0</v>
          </cell>
          <cell r="CR189" t="str">
            <v>-</v>
          </cell>
          <cell r="CS189">
            <v>-3</v>
          </cell>
          <cell r="CT189" t="str">
            <v>-</v>
          </cell>
          <cell r="CU189">
            <v>0</v>
          </cell>
          <cell r="CV189" t="str">
            <v>-</v>
          </cell>
          <cell r="CW189">
            <v>0</v>
          </cell>
          <cell r="CX189" t="str">
            <v>-</v>
          </cell>
          <cell r="CY189">
            <v>0</v>
          </cell>
          <cell r="CZ189" t="str">
            <v>-</v>
          </cell>
          <cell r="DA189">
            <v>0</v>
          </cell>
          <cell r="DB189" t="str">
            <v>-</v>
          </cell>
          <cell r="DC189">
            <v>0</v>
          </cell>
          <cell r="DD189" t="str">
            <v>-</v>
          </cell>
          <cell r="DE189">
            <v>3</v>
          </cell>
          <cell r="DF189" t="str">
            <v>-</v>
          </cell>
          <cell r="DG189">
            <v>3</v>
          </cell>
          <cell r="DH189" t="str">
            <v>-</v>
          </cell>
          <cell r="DI189">
            <v>0</v>
          </cell>
          <cell r="DJ189" t="str">
            <v>-</v>
          </cell>
          <cell r="DK189">
            <v>0</v>
          </cell>
          <cell r="DL189" t="str">
            <v>-</v>
          </cell>
          <cell r="DM189">
            <v>0</v>
          </cell>
          <cell r="DN189" t="str">
            <v>-</v>
          </cell>
          <cell r="DO189">
            <v>0</v>
          </cell>
          <cell r="DP189" t="str">
            <v>-</v>
          </cell>
          <cell r="DQ189">
            <v>0</v>
          </cell>
          <cell r="DR189" t="str">
            <v>-</v>
          </cell>
          <cell r="DS189">
            <v>0</v>
          </cell>
          <cell r="DT189" t="str">
            <v>-</v>
          </cell>
          <cell r="DU189">
            <v>0</v>
          </cell>
          <cell r="DV189" t="str">
            <v>-</v>
          </cell>
          <cell r="DW189">
            <v>0</v>
          </cell>
          <cell r="DX189" t="str">
            <v>-</v>
          </cell>
          <cell r="DY189">
            <v>0</v>
          </cell>
          <cell r="DZ189" t="str">
            <v>-</v>
          </cell>
          <cell r="EA189">
            <v>0</v>
          </cell>
          <cell r="EB189" t="str">
            <v>-</v>
          </cell>
          <cell r="EC189">
            <v>0</v>
          </cell>
          <cell r="ED189" t="str">
            <v>-</v>
          </cell>
          <cell r="EE189">
            <v>0</v>
          </cell>
          <cell r="EF189" t="str">
            <v>-</v>
          </cell>
          <cell r="EG189">
            <v>0</v>
          </cell>
        </row>
        <row r="190">
          <cell r="C190">
            <v>700000517</v>
          </cell>
          <cell r="D190" t="str">
            <v>SECTOR CORA KITS</v>
          </cell>
          <cell r="E190">
            <v>2026</v>
          </cell>
          <cell r="F190">
            <v>202601</v>
          </cell>
          <cell r="G190">
            <v>0</v>
          </cell>
          <cell r="H190" t="str">
            <v>-</v>
          </cell>
          <cell r="I190">
            <v>0</v>
          </cell>
          <cell r="J190" t="str">
            <v>-</v>
          </cell>
          <cell r="K190">
            <v>0</v>
          </cell>
          <cell r="L190" t="str">
            <v>-</v>
          </cell>
          <cell r="M190">
            <v>0</v>
          </cell>
          <cell r="N190" t="str">
            <v>-</v>
          </cell>
          <cell r="O190">
            <v>0</v>
          </cell>
          <cell r="P190" t="str">
            <v>-</v>
          </cell>
          <cell r="Q190">
            <v>0</v>
          </cell>
          <cell r="R190" t="str">
            <v>-</v>
          </cell>
          <cell r="S190">
            <v>0</v>
          </cell>
          <cell r="T190" t="str">
            <v>-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 t="str">
            <v>-</v>
          </cell>
          <cell r="Z190" t="str">
            <v>-</v>
          </cell>
          <cell r="AA190">
            <v>0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>
            <v>0</v>
          </cell>
          <cell r="AH190" t="str">
            <v>-</v>
          </cell>
          <cell r="AI190" t="str">
            <v>-</v>
          </cell>
          <cell r="AJ190" t="str">
            <v>-</v>
          </cell>
          <cell r="AK190">
            <v>0</v>
          </cell>
          <cell r="AL190" t="str">
            <v>-</v>
          </cell>
          <cell r="AM190">
            <v>0</v>
          </cell>
          <cell r="AN190" t="str">
            <v>-</v>
          </cell>
          <cell r="AO190">
            <v>0</v>
          </cell>
          <cell r="AP190" t="str">
            <v>-</v>
          </cell>
          <cell r="AQ190">
            <v>0</v>
          </cell>
          <cell r="AR190" t="str">
            <v>-</v>
          </cell>
          <cell r="AS190">
            <v>0</v>
          </cell>
          <cell r="AT190" t="str">
            <v>-</v>
          </cell>
          <cell r="AU190">
            <v>0</v>
          </cell>
          <cell r="AV190" t="str">
            <v>-</v>
          </cell>
          <cell r="AW190">
            <v>0</v>
          </cell>
          <cell r="AX190" t="str">
            <v>-</v>
          </cell>
          <cell r="AY190" t="str">
            <v>-</v>
          </cell>
          <cell r="AZ190" t="str">
            <v>-</v>
          </cell>
          <cell r="BA190">
            <v>0</v>
          </cell>
          <cell r="BB190" t="str">
            <v>-</v>
          </cell>
          <cell r="BC190">
            <v>0</v>
          </cell>
          <cell r="BD190" t="str">
            <v>-</v>
          </cell>
          <cell r="BE190" t="str">
            <v>-</v>
          </cell>
          <cell r="BF190" t="str">
            <v>-</v>
          </cell>
          <cell r="BG190">
            <v>0</v>
          </cell>
          <cell r="BH190" t="str">
            <v>-</v>
          </cell>
          <cell r="BI190">
            <v>0</v>
          </cell>
          <cell r="BJ190" t="str">
            <v>-</v>
          </cell>
          <cell r="BK190">
            <v>0</v>
          </cell>
          <cell r="BL190" t="str">
            <v>-</v>
          </cell>
          <cell r="BM190">
            <v>0</v>
          </cell>
          <cell r="BN190" t="str">
            <v>-</v>
          </cell>
          <cell r="BO190">
            <v>0</v>
          </cell>
          <cell r="BP190" t="str">
            <v>-</v>
          </cell>
          <cell r="BQ190">
            <v>0</v>
          </cell>
          <cell r="BR190" t="str">
            <v>-</v>
          </cell>
          <cell r="BS190">
            <v>0</v>
          </cell>
          <cell r="BT190" t="str">
            <v>-</v>
          </cell>
          <cell r="BU190">
            <v>0</v>
          </cell>
          <cell r="BV190" t="str">
            <v>-</v>
          </cell>
          <cell r="BW190">
            <v>0</v>
          </cell>
          <cell r="BX190" t="str">
            <v>-</v>
          </cell>
          <cell r="BY190">
            <v>0</v>
          </cell>
          <cell r="BZ190" t="str">
            <v>-</v>
          </cell>
          <cell r="CA190">
            <v>0</v>
          </cell>
          <cell r="CB190" t="str">
            <v>-</v>
          </cell>
          <cell r="CC190">
            <v>0</v>
          </cell>
          <cell r="CD190" t="str">
            <v>-</v>
          </cell>
          <cell r="CE190">
            <v>0</v>
          </cell>
          <cell r="CF190" t="str">
            <v>-</v>
          </cell>
          <cell r="CG190">
            <v>0</v>
          </cell>
          <cell r="CH190" t="str">
            <v>-</v>
          </cell>
          <cell r="CI190">
            <v>0</v>
          </cell>
          <cell r="CJ190" t="str">
            <v>-</v>
          </cell>
          <cell r="CK190">
            <v>0</v>
          </cell>
          <cell r="CL190" t="str">
            <v>-</v>
          </cell>
          <cell r="CM190">
            <v>0</v>
          </cell>
          <cell r="CN190" t="str">
            <v>-</v>
          </cell>
          <cell r="CO190">
            <v>0</v>
          </cell>
          <cell r="CP190" t="str">
            <v>-</v>
          </cell>
          <cell r="CQ190">
            <v>0</v>
          </cell>
          <cell r="CR190" t="str">
            <v>-</v>
          </cell>
          <cell r="CS190">
            <v>0</v>
          </cell>
          <cell r="CT190" t="str">
            <v>-</v>
          </cell>
          <cell r="CU190">
            <v>0</v>
          </cell>
          <cell r="CV190" t="str">
            <v>-</v>
          </cell>
          <cell r="CW190">
            <v>0</v>
          </cell>
          <cell r="CX190" t="str">
            <v>-</v>
          </cell>
          <cell r="CY190">
            <v>0</v>
          </cell>
          <cell r="CZ190" t="str">
            <v>-</v>
          </cell>
          <cell r="DA190">
            <v>0</v>
          </cell>
          <cell r="DB190" t="str">
            <v>-</v>
          </cell>
          <cell r="DC190">
            <v>0</v>
          </cell>
          <cell r="DD190" t="str">
            <v>-</v>
          </cell>
          <cell r="DE190">
            <v>0</v>
          </cell>
          <cell r="DF190" t="str">
            <v>-</v>
          </cell>
          <cell r="DG190">
            <v>0</v>
          </cell>
          <cell r="DH190" t="str">
            <v>-</v>
          </cell>
          <cell r="DI190">
            <v>0</v>
          </cell>
          <cell r="DJ190" t="str">
            <v>-</v>
          </cell>
          <cell r="DK190">
            <v>0</v>
          </cell>
          <cell r="DL190" t="str">
            <v>-</v>
          </cell>
          <cell r="DM190">
            <v>0</v>
          </cell>
          <cell r="DN190" t="str">
            <v>-</v>
          </cell>
          <cell r="DO190">
            <v>0</v>
          </cell>
          <cell r="DP190" t="str">
            <v>-</v>
          </cell>
          <cell r="DQ190">
            <v>0</v>
          </cell>
          <cell r="DR190" t="str">
            <v>-</v>
          </cell>
          <cell r="DS190">
            <v>0</v>
          </cell>
          <cell r="DT190" t="str">
            <v>-</v>
          </cell>
          <cell r="DU190">
            <v>0</v>
          </cell>
          <cell r="DV190" t="str">
            <v>-</v>
          </cell>
          <cell r="DW190">
            <v>0</v>
          </cell>
          <cell r="DX190" t="str">
            <v>-</v>
          </cell>
          <cell r="DY190">
            <v>0</v>
          </cell>
          <cell r="DZ190" t="str">
            <v>-</v>
          </cell>
          <cell r="EA190">
            <v>0</v>
          </cell>
          <cell r="EB190" t="str">
            <v>-</v>
          </cell>
          <cell r="EC190">
            <v>0</v>
          </cell>
          <cell r="ED190" t="str">
            <v>-</v>
          </cell>
          <cell r="EE190">
            <v>0</v>
          </cell>
          <cell r="EF190" t="str">
            <v>-</v>
          </cell>
          <cell r="EG190">
            <v>0</v>
          </cell>
        </row>
        <row r="191">
          <cell r="C191">
            <v>700000520</v>
          </cell>
          <cell r="D191" t="str">
            <v>SECTOR PACÍFICO TUMACO</v>
          </cell>
          <cell r="E191">
            <v>2026</v>
          </cell>
          <cell r="F191">
            <v>202601</v>
          </cell>
          <cell r="G191">
            <v>0</v>
          </cell>
          <cell r="H191" t="str">
            <v>-</v>
          </cell>
          <cell r="I191">
            <v>0</v>
          </cell>
          <cell r="J191" t="str">
            <v>-</v>
          </cell>
          <cell r="K191">
            <v>-87</v>
          </cell>
          <cell r="L191" t="str">
            <v>-</v>
          </cell>
          <cell r="M191">
            <v>0</v>
          </cell>
          <cell r="N191" t="str">
            <v>-</v>
          </cell>
          <cell r="O191">
            <v>0</v>
          </cell>
          <cell r="P191" t="str">
            <v>-</v>
          </cell>
          <cell r="Q191">
            <v>0</v>
          </cell>
          <cell r="R191" t="str">
            <v>-</v>
          </cell>
          <cell r="S191">
            <v>0</v>
          </cell>
          <cell r="T191" t="str">
            <v>-</v>
          </cell>
          <cell r="U191">
            <v>0</v>
          </cell>
          <cell r="V191" t="str">
            <v>-</v>
          </cell>
          <cell r="W191">
            <v>0</v>
          </cell>
          <cell r="X191" t="str">
            <v>-</v>
          </cell>
          <cell r="Y191" t="str">
            <v>-</v>
          </cell>
          <cell r="Z191" t="str">
            <v>-</v>
          </cell>
          <cell r="AA191">
            <v>0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>
            <v>0</v>
          </cell>
          <cell r="AH191" t="str">
            <v>-</v>
          </cell>
          <cell r="AI191" t="str">
            <v>-</v>
          </cell>
          <cell r="AJ191" t="str">
            <v>-</v>
          </cell>
          <cell r="AK191">
            <v>0</v>
          </cell>
          <cell r="AL191" t="str">
            <v>-</v>
          </cell>
          <cell r="AM191">
            <v>0</v>
          </cell>
          <cell r="AN191" t="str">
            <v>-</v>
          </cell>
          <cell r="AO191">
            <v>0</v>
          </cell>
          <cell r="AP191" t="str">
            <v>-</v>
          </cell>
          <cell r="AQ191">
            <v>0</v>
          </cell>
          <cell r="AR191" t="str">
            <v>-</v>
          </cell>
          <cell r="AS191">
            <v>0</v>
          </cell>
          <cell r="AT191" t="str">
            <v>-</v>
          </cell>
          <cell r="AU191">
            <v>0</v>
          </cell>
          <cell r="AV191" t="str">
            <v>-</v>
          </cell>
          <cell r="AW191">
            <v>0</v>
          </cell>
          <cell r="AX191" t="str">
            <v>-</v>
          </cell>
          <cell r="AY191" t="str">
            <v>-</v>
          </cell>
          <cell r="AZ191" t="str">
            <v>-</v>
          </cell>
          <cell r="BA191">
            <v>0</v>
          </cell>
          <cell r="BB191" t="str">
            <v>-</v>
          </cell>
          <cell r="BC191">
            <v>0</v>
          </cell>
          <cell r="BD191" t="str">
            <v>-</v>
          </cell>
          <cell r="BE191" t="str">
            <v>-</v>
          </cell>
          <cell r="BF191" t="str">
            <v>-</v>
          </cell>
          <cell r="BG191">
            <v>0</v>
          </cell>
          <cell r="BH191" t="str">
            <v>-</v>
          </cell>
          <cell r="BI191">
            <v>0</v>
          </cell>
          <cell r="BJ191" t="str">
            <v>-</v>
          </cell>
          <cell r="BK191">
            <v>0</v>
          </cell>
          <cell r="BL191" t="str">
            <v>-</v>
          </cell>
          <cell r="BM191">
            <v>0</v>
          </cell>
          <cell r="BN191" t="str">
            <v>-</v>
          </cell>
          <cell r="BO191">
            <v>0</v>
          </cell>
          <cell r="BP191" t="str">
            <v>-</v>
          </cell>
          <cell r="BQ191">
            <v>0</v>
          </cell>
          <cell r="BR191" t="str">
            <v>-</v>
          </cell>
          <cell r="BS191">
            <v>0</v>
          </cell>
          <cell r="BT191" t="str">
            <v>-</v>
          </cell>
          <cell r="BU191">
            <v>0</v>
          </cell>
          <cell r="BV191" t="str">
            <v>-</v>
          </cell>
          <cell r="BW191">
            <v>0</v>
          </cell>
          <cell r="BX191" t="str">
            <v>-</v>
          </cell>
          <cell r="BY191">
            <v>0</v>
          </cell>
          <cell r="BZ191" t="str">
            <v>-</v>
          </cell>
          <cell r="CA191">
            <v>0</v>
          </cell>
          <cell r="CB191" t="str">
            <v>-</v>
          </cell>
          <cell r="CC191">
            <v>0</v>
          </cell>
          <cell r="CD191" t="str">
            <v>-</v>
          </cell>
          <cell r="CE191">
            <v>0</v>
          </cell>
          <cell r="CF191" t="str">
            <v>-</v>
          </cell>
          <cell r="CG191">
            <v>0</v>
          </cell>
          <cell r="CH191" t="str">
            <v>-</v>
          </cell>
          <cell r="CI191">
            <v>0</v>
          </cell>
          <cell r="CJ191" t="str">
            <v>-</v>
          </cell>
          <cell r="CK191">
            <v>0</v>
          </cell>
          <cell r="CL191" t="str">
            <v>-</v>
          </cell>
          <cell r="CM191">
            <v>0</v>
          </cell>
          <cell r="CN191" t="str">
            <v>-</v>
          </cell>
          <cell r="CO191">
            <v>0</v>
          </cell>
          <cell r="CP191" t="str">
            <v>-</v>
          </cell>
          <cell r="CQ191">
            <v>0</v>
          </cell>
          <cell r="CR191" t="str">
            <v>-</v>
          </cell>
          <cell r="CS191">
            <v>0</v>
          </cell>
          <cell r="CT191" t="str">
            <v>-</v>
          </cell>
          <cell r="CU191">
            <v>0</v>
          </cell>
          <cell r="CV191" t="str">
            <v>-</v>
          </cell>
          <cell r="CW191">
            <v>0</v>
          </cell>
          <cell r="CX191" t="str">
            <v>-</v>
          </cell>
          <cell r="CY191">
            <v>0</v>
          </cell>
          <cell r="CZ191" t="str">
            <v>-</v>
          </cell>
          <cell r="DA191">
            <v>0</v>
          </cell>
          <cell r="DB191" t="str">
            <v>-</v>
          </cell>
          <cell r="DC191">
            <v>0</v>
          </cell>
          <cell r="DD191" t="str">
            <v>-</v>
          </cell>
          <cell r="DE191">
            <v>0</v>
          </cell>
          <cell r="DF191" t="str">
            <v>-</v>
          </cell>
          <cell r="DG191">
            <v>0</v>
          </cell>
          <cell r="DH191" t="str">
            <v>-</v>
          </cell>
          <cell r="DI191">
            <v>0</v>
          </cell>
          <cell r="DJ191" t="str">
            <v>-</v>
          </cell>
          <cell r="DK191">
            <v>0</v>
          </cell>
          <cell r="DL191" t="str">
            <v>-</v>
          </cell>
          <cell r="DM191">
            <v>0</v>
          </cell>
          <cell r="DN191" t="str">
            <v>-</v>
          </cell>
          <cell r="DO191">
            <v>0</v>
          </cell>
          <cell r="DP191" t="str">
            <v>-</v>
          </cell>
          <cell r="DQ191">
            <v>0</v>
          </cell>
          <cell r="DR191" t="str">
            <v>-</v>
          </cell>
          <cell r="DS191">
            <v>0</v>
          </cell>
          <cell r="DT191" t="str">
            <v>-</v>
          </cell>
          <cell r="DU191">
            <v>0</v>
          </cell>
          <cell r="DV191" t="str">
            <v>-</v>
          </cell>
          <cell r="DW191">
            <v>0</v>
          </cell>
          <cell r="DX191" t="str">
            <v>-</v>
          </cell>
          <cell r="DY191">
            <v>0</v>
          </cell>
          <cell r="DZ191" t="str">
            <v>-</v>
          </cell>
          <cell r="EA191">
            <v>0</v>
          </cell>
          <cell r="EB191" t="str">
            <v>-</v>
          </cell>
          <cell r="EC191">
            <v>0</v>
          </cell>
          <cell r="ED191" t="str">
            <v>-</v>
          </cell>
          <cell r="EE191">
            <v>0</v>
          </cell>
          <cell r="EF191" t="str">
            <v>-</v>
          </cell>
          <cell r="EG191">
            <v>0</v>
          </cell>
        </row>
        <row r="192">
          <cell r="C192">
            <v>700000998</v>
          </cell>
          <cell r="D192" t="str">
            <v>SETOR PRUEBAS_LEGO</v>
          </cell>
          <cell r="E192">
            <v>2026</v>
          </cell>
          <cell r="F192">
            <v>202601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  <cell r="X192" t="str">
            <v>-</v>
          </cell>
          <cell r="Y192" t="str">
            <v>-</v>
          </cell>
          <cell r="Z192" t="str">
            <v>-</v>
          </cell>
          <cell r="AA192" t="str">
            <v>-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 t="str">
            <v>-</v>
          </cell>
          <cell r="AO192" t="str">
            <v>-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-</v>
          </cell>
          <cell r="AT192" t="str">
            <v>-</v>
          </cell>
          <cell r="AU192" t="str">
            <v>-</v>
          </cell>
          <cell r="AV192" t="str">
            <v>-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 t="str">
            <v>-</v>
          </cell>
          <cell r="BB192" t="str">
            <v>-</v>
          </cell>
          <cell r="BC192" t="str">
            <v>-</v>
          </cell>
          <cell r="BD192" t="str">
            <v>-</v>
          </cell>
          <cell r="BE192" t="str">
            <v>-</v>
          </cell>
          <cell r="BF192" t="str">
            <v>-</v>
          </cell>
          <cell r="BG192" t="str">
            <v>-</v>
          </cell>
          <cell r="BH192" t="str">
            <v>-</v>
          </cell>
          <cell r="BI192" t="str">
            <v>-</v>
          </cell>
          <cell r="BJ192" t="str">
            <v>-</v>
          </cell>
          <cell r="BK192" t="str">
            <v>-</v>
          </cell>
          <cell r="BL192" t="str">
            <v>-</v>
          </cell>
          <cell r="BM192" t="str">
            <v>-</v>
          </cell>
          <cell r="BN192" t="str">
            <v>-</v>
          </cell>
          <cell r="BO192" t="str">
            <v>-</v>
          </cell>
          <cell r="BP192" t="str">
            <v>-</v>
          </cell>
          <cell r="BQ192" t="str">
            <v>-</v>
          </cell>
          <cell r="BR192" t="str">
            <v>-</v>
          </cell>
          <cell r="BS192" t="str">
            <v>-</v>
          </cell>
          <cell r="BT192" t="str">
            <v>-</v>
          </cell>
          <cell r="BU192" t="str">
            <v>-</v>
          </cell>
          <cell r="BV192" t="str">
            <v>-</v>
          </cell>
          <cell r="BW192" t="str">
            <v>-</v>
          </cell>
          <cell r="BX192" t="str">
            <v>-</v>
          </cell>
          <cell r="BY192" t="str">
            <v>-</v>
          </cell>
          <cell r="BZ192" t="str">
            <v>-</v>
          </cell>
          <cell r="CA192" t="str">
            <v>-</v>
          </cell>
          <cell r="CB192" t="str">
            <v>-</v>
          </cell>
          <cell r="CC192" t="str">
            <v>-</v>
          </cell>
          <cell r="CD192" t="str">
            <v>-</v>
          </cell>
          <cell r="CE192" t="str">
            <v>-</v>
          </cell>
          <cell r="CF192" t="str">
            <v>-</v>
          </cell>
          <cell r="CG192" t="str">
            <v>-</v>
          </cell>
          <cell r="CH192" t="str">
            <v>-</v>
          </cell>
          <cell r="CI192" t="str">
            <v>-</v>
          </cell>
          <cell r="CJ192" t="str">
            <v>-</v>
          </cell>
          <cell r="CK192" t="str">
            <v>-</v>
          </cell>
          <cell r="CL192" t="str">
            <v>-</v>
          </cell>
          <cell r="CM192" t="str">
            <v>-</v>
          </cell>
          <cell r="CN192" t="str">
            <v>-</v>
          </cell>
          <cell r="CO192" t="str">
            <v>-</v>
          </cell>
          <cell r="CP192" t="str">
            <v>-</v>
          </cell>
          <cell r="CQ192" t="str">
            <v>-</v>
          </cell>
          <cell r="CR192" t="str">
            <v>-</v>
          </cell>
          <cell r="CS192" t="str">
            <v>-</v>
          </cell>
          <cell r="CT192" t="str">
            <v>-</v>
          </cell>
          <cell r="CU192" t="str">
            <v>-</v>
          </cell>
          <cell r="CV192" t="str">
            <v>-</v>
          </cell>
          <cell r="CW192" t="str">
            <v>-</v>
          </cell>
          <cell r="CX192" t="str">
            <v>-</v>
          </cell>
          <cell r="CY192" t="str">
            <v>-</v>
          </cell>
          <cell r="CZ192" t="str">
            <v>-</v>
          </cell>
          <cell r="DA192" t="str">
            <v>-</v>
          </cell>
          <cell r="DB192" t="str">
            <v>-</v>
          </cell>
          <cell r="DC192" t="str">
            <v>-</v>
          </cell>
          <cell r="DD192" t="str">
            <v>-</v>
          </cell>
          <cell r="DE192" t="str">
            <v>-</v>
          </cell>
          <cell r="DF192" t="str">
            <v>-</v>
          </cell>
          <cell r="DG192" t="str">
            <v>-</v>
          </cell>
          <cell r="DH192" t="str">
            <v>-</v>
          </cell>
          <cell r="DI192" t="str">
            <v>-</v>
          </cell>
          <cell r="DJ192" t="str">
            <v>-</v>
          </cell>
          <cell r="DK192" t="str">
            <v>-</v>
          </cell>
          <cell r="DL192" t="str">
            <v>-</v>
          </cell>
          <cell r="DM192" t="str">
            <v>-</v>
          </cell>
          <cell r="DN192" t="str">
            <v>-</v>
          </cell>
          <cell r="DO192" t="str">
            <v>-</v>
          </cell>
          <cell r="DP192" t="str">
            <v>-</v>
          </cell>
          <cell r="DQ192" t="str">
            <v>-</v>
          </cell>
          <cell r="DR192" t="str">
            <v>-</v>
          </cell>
          <cell r="DS192" t="str">
            <v>-</v>
          </cell>
          <cell r="DT192" t="str">
            <v>-</v>
          </cell>
          <cell r="DU192" t="str">
            <v>-</v>
          </cell>
          <cell r="DV192" t="str">
            <v>-</v>
          </cell>
          <cell r="DW192" t="str">
            <v>-</v>
          </cell>
          <cell r="DX192" t="str">
            <v>-</v>
          </cell>
          <cell r="DY192" t="str">
            <v>-</v>
          </cell>
          <cell r="DZ192" t="str">
            <v>-</v>
          </cell>
          <cell r="EA192" t="str">
            <v>-</v>
          </cell>
          <cell r="EB192" t="str">
            <v>-</v>
          </cell>
          <cell r="EC192" t="str">
            <v>-</v>
          </cell>
          <cell r="ED192" t="str">
            <v>-</v>
          </cell>
          <cell r="EE192" t="str">
            <v>-</v>
          </cell>
          <cell r="EF192" t="str">
            <v>-</v>
          </cell>
          <cell r="EG192" t="str">
            <v>-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TD Reconstruida"/>
      <sheetName val="CUBO"/>
    </sheetNames>
    <sheetDataSet>
      <sheetData sheetId="0"/>
      <sheetData sheetId="1"/>
      <sheetData sheetId="2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  <cell r="DZ1" t="str">
            <v>Inicios + Reinicios Meta</v>
          </cell>
          <cell r="EA1" t="str">
            <v>Inicios Completos Total Real</v>
          </cell>
          <cell r="EB1" t="str">
            <v>Inicios Completos Total Meta</v>
          </cell>
          <cell r="EC1" t="str">
            <v>% Inicios Completos Puros Real</v>
          </cell>
          <cell r="ED1" t="str">
            <v>% Inicios Completos Puros Meta</v>
          </cell>
          <cell r="EE1" t="str">
            <v>Reinicios Real</v>
          </cell>
          <cell r="EF1" t="str">
            <v>Reinicios Meta</v>
          </cell>
          <cell r="EG1" t="str">
            <v>Recuperos Real</v>
          </cell>
        </row>
        <row r="2">
          <cell r="C2">
            <v>700000005</v>
          </cell>
          <cell r="D2" t="str">
            <v>SECTOR MAGIA CATALINA</v>
          </cell>
          <cell r="E2">
            <v>2026</v>
          </cell>
          <cell r="F2">
            <v>202602</v>
          </cell>
          <cell r="G2">
            <v>898</v>
          </cell>
          <cell r="H2">
            <v>1258</v>
          </cell>
          <cell r="I2">
            <v>337</v>
          </cell>
          <cell r="J2" t="str">
            <v>-</v>
          </cell>
          <cell r="K2">
            <v>6</v>
          </cell>
          <cell r="L2">
            <v>9</v>
          </cell>
          <cell r="M2">
            <v>502</v>
          </cell>
          <cell r="N2">
            <v>565</v>
          </cell>
          <cell r="O2">
            <v>0</v>
          </cell>
          <cell r="P2" t="str">
            <v>-</v>
          </cell>
          <cell r="Q2">
            <v>4</v>
          </cell>
          <cell r="R2" t="str">
            <v>-</v>
          </cell>
          <cell r="S2">
            <v>15</v>
          </cell>
          <cell r="T2" t="str">
            <v>-</v>
          </cell>
          <cell r="U2">
            <v>494</v>
          </cell>
          <cell r="V2" t="str">
            <v>-</v>
          </cell>
          <cell r="W2">
            <v>4</v>
          </cell>
          <cell r="X2" t="str">
            <v>-</v>
          </cell>
          <cell r="Y2" t="str">
            <v>-</v>
          </cell>
          <cell r="Z2" t="str">
            <v>-</v>
          </cell>
          <cell r="AA2">
            <v>421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262</v>
          </cell>
          <cell r="AH2" t="str">
            <v>-</v>
          </cell>
          <cell r="AI2" t="str">
            <v>-</v>
          </cell>
          <cell r="AJ2" t="str">
            <v>-</v>
          </cell>
          <cell r="AK2">
            <v>81</v>
          </cell>
          <cell r="AL2" t="str">
            <v>-</v>
          </cell>
          <cell r="AM2">
            <v>55.902004454342979</v>
          </cell>
          <cell r="AN2">
            <v>62.7</v>
          </cell>
          <cell r="AO2">
            <v>181</v>
          </cell>
          <cell r="AP2" t="str">
            <v>-</v>
          </cell>
          <cell r="AQ2">
            <v>166</v>
          </cell>
          <cell r="AR2" t="str">
            <v>-</v>
          </cell>
          <cell r="AS2">
            <v>0</v>
          </cell>
          <cell r="AT2" t="str">
            <v>-</v>
          </cell>
          <cell r="AU2">
            <v>68</v>
          </cell>
          <cell r="AV2" t="str">
            <v>-</v>
          </cell>
          <cell r="AW2">
            <v>6</v>
          </cell>
          <cell r="AX2" t="str">
            <v>-</v>
          </cell>
          <cell r="AY2" t="str">
            <v>-</v>
          </cell>
          <cell r="AZ2" t="str">
            <v>-</v>
          </cell>
          <cell r="BA2">
            <v>418</v>
          </cell>
          <cell r="BB2">
            <v>469</v>
          </cell>
          <cell r="BC2">
            <v>46.547884187082403</v>
          </cell>
          <cell r="BD2">
            <v>52.1</v>
          </cell>
          <cell r="BE2" t="str">
            <v>-</v>
          </cell>
          <cell r="BF2" t="str">
            <v>-</v>
          </cell>
          <cell r="BG2">
            <v>413711.13</v>
          </cell>
          <cell r="BH2">
            <v>441803</v>
          </cell>
          <cell r="BI2">
            <v>207682989.5</v>
          </cell>
          <cell r="BJ2">
            <v>249618564</v>
          </cell>
          <cell r="BK2">
            <v>205264932</v>
          </cell>
          <cell r="BL2" t="str">
            <v>-</v>
          </cell>
          <cell r="BM2">
            <v>2418057.5</v>
          </cell>
          <cell r="BN2" t="str">
            <v>-</v>
          </cell>
          <cell r="BO2">
            <v>165897580.5</v>
          </cell>
          <cell r="BP2" t="str">
            <v>-</v>
          </cell>
          <cell r="BQ2">
            <v>2342697.5</v>
          </cell>
          <cell r="BR2" t="str">
            <v>-</v>
          </cell>
          <cell r="BS2">
            <v>483</v>
          </cell>
          <cell r="BT2" t="str">
            <v>-</v>
          </cell>
          <cell r="BU2">
            <v>163554883</v>
          </cell>
          <cell r="BV2" t="str">
            <v>-</v>
          </cell>
          <cell r="BW2">
            <v>307</v>
          </cell>
          <cell r="BX2" t="str">
            <v>-</v>
          </cell>
          <cell r="BY2">
            <v>270</v>
          </cell>
          <cell r="BZ2" t="str">
            <v>-</v>
          </cell>
          <cell r="CA2">
            <v>34639749</v>
          </cell>
          <cell r="CB2" t="str">
            <v>-</v>
          </cell>
          <cell r="CC2">
            <v>418</v>
          </cell>
          <cell r="CD2" t="str">
            <v>-</v>
          </cell>
          <cell r="CE2">
            <v>270</v>
          </cell>
          <cell r="CF2" t="str">
            <v>-</v>
          </cell>
          <cell r="CG2">
            <v>0</v>
          </cell>
          <cell r="CH2" t="str">
            <v>-</v>
          </cell>
          <cell r="CI2">
            <v>76</v>
          </cell>
          <cell r="CJ2" t="str">
            <v>-</v>
          </cell>
          <cell r="CK2">
            <v>6</v>
          </cell>
          <cell r="CL2" t="str">
            <v>-</v>
          </cell>
          <cell r="CM2">
            <v>7070300</v>
          </cell>
          <cell r="CN2" t="str">
            <v>-</v>
          </cell>
          <cell r="CO2">
            <v>41710049</v>
          </cell>
          <cell r="CP2" t="str">
            <v>-</v>
          </cell>
          <cell r="CQ2">
            <v>0</v>
          </cell>
          <cell r="CR2" t="str">
            <v>-</v>
          </cell>
          <cell r="CS2">
            <v>-21</v>
          </cell>
          <cell r="CT2" t="str">
            <v>-</v>
          </cell>
          <cell r="CU2">
            <v>144</v>
          </cell>
          <cell r="CV2">
            <v>114</v>
          </cell>
          <cell r="CW2">
            <v>175</v>
          </cell>
          <cell r="CX2">
            <v>146</v>
          </cell>
          <cell r="CY2">
            <v>77</v>
          </cell>
          <cell r="CZ2">
            <v>85</v>
          </cell>
          <cell r="DA2">
            <v>42</v>
          </cell>
          <cell r="DB2">
            <v>51</v>
          </cell>
          <cell r="DC2">
            <v>63</v>
          </cell>
          <cell r="DD2">
            <v>71</v>
          </cell>
          <cell r="DE2">
            <v>37</v>
          </cell>
          <cell r="DF2">
            <v>35</v>
          </cell>
          <cell r="DG2">
            <v>142</v>
          </cell>
          <cell r="DH2">
            <v>157</v>
          </cell>
          <cell r="DI2">
            <v>4</v>
          </cell>
          <cell r="DJ2" t="str">
            <v>-</v>
          </cell>
          <cell r="DK2">
            <v>204</v>
          </cell>
          <cell r="DL2" t="str">
            <v>-</v>
          </cell>
          <cell r="DM2">
            <v>357</v>
          </cell>
          <cell r="DN2" t="str">
            <v>-</v>
          </cell>
          <cell r="DO2">
            <v>256</v>
          </cell>
          <cell r="DP2" t="str">
            <v>-</v>
          </cell>
          <cell r="DQ2">
            <v>0</v>
          </cell>
          <cell r="DR2" t="str">
            <v>-</v>
          </cell>
          <cell r="DS2">
            <v>75</v>
          </cell>
          <cell r="DT2" t="str">
            <v>-</v>
          </cell>
          <cell r="DU2">
            <v>6</v>
          </cell>
          <cell r="DV2" t="str">
            <v>-</v>
          </cell>
          <cell r="DW2">
            <v>0</v>
          </cell>
          <cell r="DX2" t="str">
            <v>-</v>
          </cell>
          <cell r="DY2">
            <v>16</v>
          </cell>
          <cell r="DZ2">
            <v>43</v>
          </cell>
          <cell r="EA2">
            <v>9</v>
          </cell>
          <cell r="EB2" t="str">
            <v>-</v>
          </cell>
          <cell r="EC2">
            <v>36</v>
          </cell>
          <cell r="ED2" t="str">
            <v>-</v>
          </cell>
          <cell r="EE2">
            <v>12</v>
          </cell>
          <cell r="EF2" t="str">
            <v>-</v>
          </cell>
          <cell r="EG2">
            <v>68</v>
          </cell>
        </row>
        <row r="3">
          <cell r="C3">
            <v>700000009</v>
          </cell>
          <cell r="D3" t="str">
            <v>SECTOR ESCULTURA DAYANA</v>
          </cell>
          <cell r="E3">
            <v>2026</v>
          </cell>
          <cell r="F3">
            <v>202602</v>
          </cell>
          <cell r="G3" t="str">
            <v>-</v>
          </cell>
          <cell r="H3" t="str">
            <v>-</v>
          </cell>
          <cell r="I3" t="str">
            <v>-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 t="str">
            <v>-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 t="str">
            <v>-</v>
          </cell>
          <cell r="BB3" t="str">
            <v>-</v>
          </cell>
          <cell r="BC3" t="str">
            <v>-</v>
          </cell>
          <cell r="BD3" t="str">
            <v>-</v>
          </cell>
          <cell r="BE3" t="str">
            <v>-</v>
          </cell>
          <cell r="BF3" t="str">
            <v>-</v>
          </cell>
          <cell r="BG3" t="str">
            <v>-</v>
          </cell>
          <cell r="BH3" t="str">
            <v>-</v>
          </cell>
          <cell r="BI3" t="str">
            <v>-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 t="str">
            <v>-</v>
          </cell>
          <cell r="BO3" t="str">
            <v>-</v>
          </cell>
          <cell r="BP3" t="str">
            <v>-</v>
          </cell>
          <cell r="BQ3" t="str">
            <v>-</v>
          </cell>
          <cell r="BR3" t="str">
            <v>-</v>
          </cell>
          <cell r="BS3" t="str">
            <v>-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-</v>
          </cell>
          <cell r="BY3" t="str">
            <v>-</v>
          </cell>
          <cell r="BZ3" t="str">
            <v>-</v>
          </cell>
          <cell r="CA3" t="str">
            <v>-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 t="str">
            <v>-</v>
          </cell>
          <cell r="CN3" t="str">
            <v>-</v>
          </cell>
          <cell r="CO3" t="str">
            <v>-</v>
          </cell>
          <cell r="CP3" t="str">
            <v>-</v>
          </cell>
          <cell r="CQ3" t="str">
            <v>-</v>
          </cell>
          <cell r="CR3" t="str">
            <v>-</v>
          </cell>
          <cell r="CS3" t="str">
            <v>-</v>
          </cell>
          <cell r="CT3" t="str">
            <v>-</v>
          </cell>
          <cell r="CU3" t="str">
            <v>-</v>
          </cell>
          <cell r="CV3" t="str">
            <v>-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 t="str">
            <v>-</v>
          </cell>
          <cell r="EB3" t="str">
            <v>-</v>
          </cell>
          <cell r="EC3" t="str">
            <v>-</v>
          </cell>
          <cell r="ED3" t="str">
            <v>-</v>
          </cell>
          <cell r="EE3" t="str">
            <v>-</v>
          </cell>
          <cell r="EF3" t="str">
            <v>-</v>
          </cell>
          <cell r="EG3" t="str">
            <v>-</v>
          </cell>
        </row>
        <row r="4">
          <cell r="C4">
            <v>700000011</v>
          </cell>
          <cell r="D4" t="str">
            <v>SECTOR FILIGRANA JULIANA</v>
          </cell>
          <cell r="E4">
            <v>2026</v>
          </cell>
          <cell r="F4">
            <v>202602</v>
          </cell>
          <cell r="G4">
            <v>0</v>
          </cell>
          <cell r="H4" t="str">
            <v>-</v>
          </cell>
          <cell r="I4">
            <v>0</v>
          </cell>
          <cell r="J4" t="str">
            <v>-</v>
          </cell>
          <cell r="K4">
            <v>0</v>
          </cell>
          <cell r="L4" t="str">
            <v>-</v>
          </cell>
          <cell r="M4">
            <v>0</v>
          </cell>
          <cell r="N4" t="str">
            <v>-</v>
          </cell>
          <cell r="O4">
            <v>0</v>
          </cell>
          <cell r="P4" t="str">
            <v>-</v>
          </cell>
          <cell r="Q4">
            <v>0</v>
          </cell>
          <cell r="R4" t="str">
            <v>-</v>
          </cell>
          <cell r="S4">
            <v>0</v>
          </cell>
          <cell r="T4" t="str">
            <v>-</v>
          </cell>
          <cell r="U4">
            <v>0</v>
          </cell>
          <cell r="V4" t="str">
            <v>-</v>
          </cell>
          <cell r="W4">
            <v>0</v>
          </cell>
          <cell r="X4" t="str">
            <v>-</v>
          </cell>
          <cell r="Y4" t="str">
            <v>-</v>
          </cell>
          <cell r="Z4" t="str">
            <v>-</v>
          </cell>
          <cell r="AA4">
            <v>0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>
            <v>0</v>
          </cell>
          <cell r="AH4" t="str">
            <v>-</v>
          </cell>
          <cell r="AI4" t="str">
            <v>-</v>
          </cell>
          <cell r="AJ4" t="str">
            <v>-</v>
          </cell>
          <cell r="AK4">
            <v>0</v>
          </cell>
          <cell r="AL4" t="str">
            <v>-</v>
          </cell>
          <cell r="AM4">
            <v>0</v>
          </cell>
          <cell r="AN4" t="str">
            <v>-</v>
          </cell>
          <cell r="AO4">
            <v>0</v>
          </cell>
          <cell r="AP4" t="str">
            <v>-</v>
          </cell>
          <cell r="AQ4">
            <v>0</v>
          </cell>
          <cell r="AR4" t="str">
            <v>-</v>
          </cell>
          <cell r="AS4">
            <v>0</v>
          </cell>
          <cell r="AT4" t="str">
            <v>-</v>
          </cell>
          <cell r="AU4">
            <v>0</v>
          </cell>
          <cell r="AV4" t="str">
            <v>-</v>
          </cell>
          <cell r="AW4">
            <v>0</v>
          </cell>
          <cell r="AX4" t="str">
            <v>-</v>
          </cell>
          <cell r="AY4" t="str">
            <v>-</v>
          </cell>
          <cell r="AZ4" t="str">
            <v>-</v>
          </cell>
          <cell r="BA4">
            <v>0</v>
          </cell>
          <cell r="BB4" t="str">
            <v>-</v>
          </cell>
          <cell r="BC4">
            <v>0</v>
          </cell>
          <cell r="BD4" t="str">
            <v>-</v>
          </cell>
          <cell r="BE4" t="str">
            <v>-</v>
          </cell>
          <cell r="BF4" t="str">
            <v>-</v>
          </cell>
          <cell r="BG4">
            <v>0</v>
          </cell>
          <cell r="BH4" t="str">
            <v>-</v>
          </cell>
          <cell r="BI4">
            <v>0</v>
          </cell>
          <cell r="BJ4" t="str">
            <v>-</v>
          </cell>
          <cell r="BK4">
            <v>0</v>
          </cell>
          <cell r="BL4" t="str">
            <v>-</v>
          </cell>
          <cell r="BM4">
            <v>0</v>
          </cell>
          <cell r="BN4" t="str">
            <v>-</v>
          </cell>
          <cell r="BO4">
            <v>0</v>
          </cell>
          <cell r="BP4" t="str">
            <v>-</v>
          </cell>
          <cell r="BQ4">
            <v>0</v>
          </cell>
          <cell r="BR4" t="str">
            <v>-</v>
          </cell>
          <cell r="BS4">
            <v>0</v>
          </cell>
          <cell r="BT4" t="str">
            <v>-</v>
          </cell>
          <cell r="BU4">
            <v>0</v>
          </cell>
          <cell r="BV4" t="str">
            <v>-</v>
          </cell>
          <cell r="BW4">
            <v>0</v>
          </cell>
          <cell r="BX4" t="str">
            <v>-</v>
          </cell>
          <cell r="BY4">
            <v>0</v>
          </cell>
          <cell r="BZ4" t="str">
            <v>-</v>
          </cell>
          <cell r="CA4">
            <v>0</v>
          </cell>
          <cell r="CB4" t="str">
            <v>-</v>
          </cell>
          <cell r="CC4">
            <v>0</v>
          </cell>
          <cell r="CD4" t="str">
            <v>-</v>
          </cell>
          <cell r="CE4">
            <v>0</v>
          </cell>
          <cell r="CF4" t="str">
            <v>-</v>
          </cell>
          <cell r="CG4">
            <v>0</v>
          </cell>
          <cell r="CH4" t="str">
            <v>-</v>
          </cell>
          <cell r="CI4">
            <v>0</v>
          </cell>
          <cell r="CJ4" t="str">
            <v>-</v>
          </cell>
          <cell r="CK4">
            <v>0</v>
          </cell>
          <cell r="CL4" t="str">
            <v>-</v>
          </cell>
          <cell r="CM4">
            <v>0</v>
          </cell>
          <cell r="CN4" t="str">
            <v>-</v>
          </cell>
          <cell r="CO4">
            <v>0</v>
          </cell>
          <cell r="CP4" t="str">
            <v>-</v>
          </cell>
          <cell r="CQ4">
            <v>0</v>
          </cell>
          <cell r="CR4" t="str">
            <v>-</v>
          </cell>
          <cell r="CS4">
            <v>0</v>
          </cell>
          <cell r="CT4" t="str">
            <v>-</v>
          </cell>
          <cell r="CU4">
            <v>0</v>
          </cell>
          <cell r="CV4" t="str">
            <v>-</v>
          </cell>
          <cell r="CW4">
            <v>0</v>
          </cell>
          <cell r="CX4" t="str">
            <v>-</v>
          </cell>
          <cell r="CY4">
            <v>0</v>
          </cell>
          <cell r="CZ4" t="str">
            <v>-</v>
          </cell>
          <cell r="DA4">
            <v>0</v>
          </cell>
          <cell r="DB4" t="str">
            <v>-</v>
          </cell>
          <cell r="DC4">
            <v>0</v>
          </cell>
          <cell r="DD4" t="str">
            <v>-</v>
          </cell>
          <cell r="DE4">
            <v>0</v>
          </cell>
          <cell r="DF4" t="str">
            <v>-</v>
          </cell>
          <cell r="DG4">
            <v>0</v>
          </cell>
          <cell r="DH4" t="str">
            <v>-</v>
          </cell>
          <cell r="DI4">
            <v>0</v>
          </cell>
          <cell r="DJ4" t="str">
            <v>-</v>
          </cell>
          <cell r="DK4">
            <v>0</v>
          </cell>
          <cell r="DL4" t="str">
            <v>-</v>
          </cell>
          <cell r="DM4">
            <v>0</v>
          </cell>
          <cell r="DN4" t="str">
            <v>-</v>
          </cell>
          <cell r="DO4">
            <v>0</v>
          </cell>
          <cell r="DP4" t="str">
            <v>-</v>
          </cell>
          <cell r="DQ4">
            <v>0</v>
          </cell>
          <cell r="DR4" t="str">
            <v>-</v>
          </cell>
          <cell r="DS4">
            <v>0</v>
          </cell>
          <cell r="DT4" t="str">
            <v>-</v>
          </cell>
          <cell r="DU4">
            <v>0</v>
          </cell>
          <cell r="DV4" t="str">
            <v>-</v>
          </cell>
          <cell r="DW4">
            <v>0</v>
          </cell>
          <cell r="DX4" t="str">
            <v>-</v>
          </cell>
          <cell r="DY4">
            <v>0</v>
          </cell>
          <cell r="DZ4" t="str">
            <v>-</v>
          </cell>
          <cell r="EA4">
            <v>0</v>
          </cell>
          <cell r="EB4" t="str">
            <v>-</v>
          </cell>
          <cell r="EC4">
            <v>0</v>
          </cell>
          <cell r="ED4" t="str">
            <v>-</v>
          </cell>
          <cell r="EE4">
            <v>0</v>
          </cell>
          <cell r="EF4" t="str">
            <v>-</v>
          </cell>
          <cell r="EG4">
            <v>0</v>
          </cell>
        </row>
        <row r="5">
          <cell r="C5">
            <v>700000020</v>
          </cell>
          <cell r="D5" t="str">
            <v>SECTOR BELLEZA IRENE</v>
          </cell>
          <cell r="E5">
            <v>2026</v>
          </cell>
          <cell r="F5">
            <v>202602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  <cell r="V5" t="str">
            <v>-</v>
          </cell>
          <cell r="W5" t="str">
            <v>-</v>
          </cell>
          <cell r="X5" t="str">
            <v>-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 t="str">
            <v>-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 t="str">
            <v>-</v>
          </cell>
          <cell r="BB5" t="str">
            <v>-</v>
          </cell>
          <cell r="BC5" t="str">
            <v>-</v>
          </cell>
          <cell r="BD5" t="str">
            <v>-</v>
          </cell>
          <cell r="BE5" t="str">
            <v>-</v>
          </cell>
          <cell r="BF5" t="str">
            <v>-</v>
          </cell>
          <cell r="BG5" t="str">
            <v>-</v>
          </cell>
          <cell r="BH5" t="str">
            <v>-</v>
          </cell>
          <cell r="BI5" t="str">
            <v>-</v>
          </cell>
          <cell r="BJ5" t="str">
            <v>-</v>
          </cell>
          <cell r="BK5" t="str">
            <v>-</v>
          </cell>
          <cell r="BL5" t="str">
            <v>-</v>
          </cell>
          <cell r="BM5" t="str">
            <v>-</v>
          </cell>
          <cell r="BN5" t="str">
            <v>-</v>
          </cell>
          <cell r="BO5" t="str">
            <v>-</v>
          </cell>
          <cell r="BP5" t="str">
            <v>-</v>
          </cell>
          <cell r="BQ5" t="str">
            <v>-</v>
          </cell>
          <cell r="BR5" t="str">
            <v>-</v>
          </cell>
          <cell r="BS5" t="str">
            <v>-</v>
          </cell>
          <cell r="BT5" t="str">
            <v>-</v>
          </cell>
          <cell r="BU5" t="str">
            <v>-</v>
          </cell>
          <cell r="BV5" t="str">
            <v>-</v>
          </cell>
          <cell r="BW5" t="str">
            <v>-</v>
          </cell>
          <cell r="BX5" t="str">
            <v>-</v>
          </cell>
          <cell r="BY5" t="str">
            <v>-</v>
          </cell>
          <cell r="BZ5" t="str">
            <v>-</v>
          </cell>
          <cell r="CA5" t="str">
            <v>-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 t="str">
            <v>-</v>
          </cell>
          <cell r="CN5" t="str">
            <v>-</v>
          </cell>
          <cell r="CO5" t="str">
            <v>-</v>
          </cell>
          <cell r="CP5" t="str">
            <v>-</v>
          </cell>
          <cell r="CQ5" t="str">
            <v>-</v>
          </cell>
          <cell r="CR5" t="str">
            <v>-</v>
          </cell>
          <cell r="CS5" t="str">
            <v>-</v>
          </cell>
          <cell r="CT5" t="str">
            <v>-</v>
          </cell>
          <cell r="CU5" t="str">
            <v>-</v>
          </cell>
          <cell r="CV5" t="str">
            <v>-</v>
          </cell>
          <cell r="CW5" t="str">
            <v>-</v>
          </cell>
          <cell r="CX5" t="str">
            <v>-</v>
          </cell>
          <cell r="CY5" t="str">
            <v>-</v>
          </cell>
          <cell r="CZ5" t="str">
            <v>-</v>
          </cell>
          <cell r="DA5" t="str">
            <v>-</v>
          </cell>
          <cell r="DB5" t="str">
            <v>-</v>
          </cell>
          <cell r="DC5" t="str">
            <v>-</v>
          </cell>
          <cell r="DD5" t="str">
            <v>-</v>
          </cell>
          <cell r="DE5" t="str">
            <v>-</v>
          </cell>
          <cell r="DF5" t="str">
            <v>-</v>
          </cell>
          <cell r="DG5" t="str">
            <v>-</v>
          </cell>
          <cell r="DH5" t="str">
            <v>-</v>
          </cell>
          <cell r="DI5" t="str">
            <v>-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 t="str">
            <v>-</v>
          </cell>
          <cell r="DX5" t="str">
            <v>-</v>
          </cell>
          <cell r="DY5" t="str">
            <v>-</v>
          </cell>
          <cell r="DZ5" t="str">
            <v>-</v>
          </cell>
          <cell r="EA5" t="str">
            <v>-</v>
          </cell>
          <cell r="EB5" t="str">
            <v>-</v>
          </cell>
          <cell r="EC5" t="str">
            <v>-</v>
          </cell>
          <cell r="ED5" t="str">
            <v>-</v>
          </cell>
          <cell r="EE5" t="str">
            <v>-</v>
          </cell>
          <cell r="EF5" t="str">
            <v>-</v>
          </cell>
          <cell r="EG5" t="str">
            <v>-</v>
          </cell>
        </row>
        <row r="6">
          <cell r="C6">
            <v>700000021</v>
          </cell>
          <cell r="D6" t="str">
            <v>SECTOR COLORES  KAREN</v>
          </cell>
          <cell r="E6">
            <v>2026</v>
          </cell>
          <cell r="F6">
            <v>202602</v>
          </cell>
          <cell r="G6">
            <v>1828</v>
          </cell>
          <cell r="H6">
            <v>1894</v>
          </cell>
          <cell r="I6">
            <v>673</v>
          </cell>
          <cell r="J6" t="str">
            <v>-</v>
          </cell>
          <cell r="K6">
            <v>-25</v>
          </cell>
          <cell r="L6">
            <v>8</v>
          </cell>
          <cell r="M6">
            <v>1116</v>
          </cell>
          <cell r="N6">
            <v>1173</v>
          </cell>
          <cell r="O6">
            <v>0</v>
          </cell>
          <cell r="P6" t="str">
            <v>-</v>
          </cell>
          <cell r="Q6">
            <v>4</v>
          </cell>
          <cell r="R6" t="str">
            <v>-</v>
          </cell>
          <cell r="S6">
            <v>24</v>
          </cell>
          <cell r="T6" t="str">
            <v>-</v>
          </cell>
          <cell r="U6">
            <v>1104</v>
          </cell>
          <cell r="V6" t="str">
            <v>-</v>
          </cell>
          <cell r="W6">
            <v>8</v>
          </cell>
          <cell r="X6" t="str">
            <v>-</v>
          </cell>
          <cell r="Y6" t="str">
            <v>-</v>
          </cell>
          <cell r="Z6" t="str">
            <v>-</v>
          </cell>
          <cell r="AA6">
            <v>927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588</v>
          </cell>
          <cell r="AH6" t="str">
            <v>-</v>
          </cell>
          <cell r="AI6" t="str">
            <v>-</v>
          </cell>
          <cell r="AJ6" t="str">
            <v>-</v>
          </cell>
          <cell r="AK6">
            <v>189</v>
          </cell>
          <cell r="AL6" t="str">
            <v>-</v>
          </cell>
          <cell r="AM6">
            <v>61.050328227571114</v>
          </cell>
          <cell r="AN6">
            <v>62.7</v>
          </cell>
          <cell r="AO6">
            <v>399</v>
          </cell>
          <cell r="AP6" t="str">
            <v>-</v>
          </cell>
          <cell r="AQ6">
            <v>369</v>
          </cell>
          <cell r="AR6" t="str">
            <v>-</v>
          </cell>
          <cell r="AS6">
            <v>0</v>
          </cell>
          <cell r="AT6" t="str">
            <v>-</v>
          </cell>
          <cell r="AU6">
            <v>145</v>
          </cell>
          <cell r="AV6" t="str">
            <v>-</v>
          </cell>
          <cell r="AW6">
            <v>14</v>
          </cell>
          <cell r="AX6" t="str">
            <v>-</v>
          </cell>
          <cell r="AY6" t="str">
            <v>-</v>
          </cell>
          <cell r="AZ6" t="str">
            <v>-</v>
          </cell>
          <cell r="BA6">
            <v>973</v>
          </cell>
          <cell r="BB6">
            <v>1018</v>
          </cell>
          <cell r="BC6">
            <v>53.227571115973738</v>
          </cell>
          <cell r="BD6">
            <v>54.4</v>
          </cell>
          <cell r="BE6" t="str">
            <v>-</v>
          </cell>
          <cell r="BF6" t="str">
            <v>-</v>
          </cell>
          <cell r="BG6">
            <v>366096.73</v>
          </cell>
          <cell r="BH6">
            <v>396841</v>
          </cell>
          <cell r="BI6">
            <v>408563949.5</v>
          </cell>
          <cell r="BJ6">
            <v>465494234</v>
          </cell>
          <cell r="BK6">
            <v>404926692</v>
          </cell>
          <cell r="BL6" t="str">
            <v>-</v>
          </cell>
          <cell r="BM6">
            <v>3637257.5</v>
          </cell>
          <cell r="BN6" t="str">
            <v>-</v>
          </cell>
          <cell r="BO6">
            <v>333869832.5</v>
          </cell>
          <cell r="BP6" t="str">
            <v>-</v>
          </cell>
          <cell r="BQ6">
            <v>3637257.5</v>
          </cell>
          <cell r="BR6" t="str">
            <v>-</v>
          </cell>
          <cell r="BS6">
            <v>1074</v>
          </cell>
          <cell r="BT6" t="str">
            <v>-</v>
          </cell>
          <cell r="BU6">
            <v>330232575</v>
          </cell>
          <cell r="BV6" t="str">
            <v>-</v>
          </cell>
          <cell r="BW6">
            <v>557</v>
          </cell>
          <cell r="BX6" t="str">
            <v>-</v>
          </cell>
          <cell r="BY6">
            <v>579</v>
          </cell>
          <cell r="BZ6" t="str">
            <v>-</v>
          </cell>
          <cell r="CA6">
            <v>63745537</v>
          </cell>
          <cell r="CB6" t="str">
            <v>-</v>
          </cell>
          <cell r="CC6">
            <v>762</v>
          </cell>
          <cell r="CD6" t="str">
            <v>-</v>
          </cell>
          <cell r="CE6">
            <v>524</v>
          </cell>
          <cell r="CF6" t="str">
            <v>-</v>
          </cell>
          <cell r="CG6">
            <v>0</v>
          </cell>
          <cell r="CH6" t="str">
            <v>-</v>
          </cell>
          <cell r="CI6">
            <v>156</v>
          </cell>
          <cell r="CJ6" t="str">
            <v>-</v>
          </cell>
          <cell r="CK6">
            <v>15</v>
          </cell>
          <cell r="CL6" t="str">
            <v>-</v>
          </cell>
          <cell r="CM6">
            <v>10719180</v>
          </cell>
          <cell r="CN6" t="str">
            <v>-</v>
          </cell>
          <cell r="CO6">
            <v>74464717</v>
          </cell>
          <cell r="CP6" t="str">
            <v>-</v>
          </cell>
          <cell r="CQ6">
            <v>0</v>
          </cell>
          <cell r="CR6" t="str">
            <v>-</v>
          </cell>
          <cell r="CS6">
            <v>-3</v>
          </cell>
          <cell r="CT6" t="str">
            <v>-</v>
          </cell>
          <cell r="CU6">
            <v>322</v>
          </cell>
          <cell r="CV6">
            <v>257</v>
          </cell>
          <cell r="CW6">
            <v>272</v>
          </cell>
          <cell r="CX6">
            <v>279</v>
          </cell>
          <cell r="CY6">
            <v>118</v>
          </cell>
          <cell r="CZ6">
            <v>141</v>
          </cell>
          <cell r="DA6">
            <v>107</v>
          </cell>
          <cell r="DB6">
            <v>108</v>
          </cell>
          <cell r="DC6">
            <v>66</v>
          </cell>
          <cell r="DD6">
            <v>72</v>
          </cell>
          <cell r="DE6">
            <v>35</v>
          </cell>
          <cell r="DF6">
            <v>42</v>
          </cell>
          <cell r="DG6">
            <v>208</v>
          </cell>
          <cell r="DH6">
            <v>222</v>
          </cell>
          <cell r="DI6">
            <v>20</v>
          </cell>
          <cell r="DJ6" t="str">
            <v>-</v>
          </cell>
          <cell r="DK6">
            <v>455</v>
          </cell>
          <cell r="DL6" t="str">
            <v>-</v>
          </cell>
          <cell r="DM6">
            <v>700</v>
          </cell>
          <cell r="DN6" t="str">
            <v>-</v>
          </cell>
          <cell r="DO6">
            <v>503</v>
          </cell>
          <cell r="DP6" t="str">
            <v>-</v>
          </cell>
          <cell r="DQ6">
            <v>0</v>
          </cell>
          <cell r="DR6" t="str">
            <v>-</v>
          </cell>
          <cell r="DS6">
            <v>155</v>
          </cell>
          <cell r="DT6" t="str">
            <v>-</v>
          </cell>
          <cell r="DU6">
            <v>15</v>
          </cell>
          <cell r="DV6" t="str">
            <v>-</v>
          </cell>
          <cell r="DW6">
            <v>0</v>
          </cell>
          <cell r="DX6" t="str">
            <v>-</v>
          </cell>
          <cell r="DY6">
            <v>38</v>
          </cell>
          <cell r="DZ6">
            <v>62</v>
          </cell>
          <cell r="EA6">
            <v>7</v>
          </cell>
          <cell r="EB6" t="str">
            <v>-</v>
          </cell>
          <cell r="EC6">
            <v>25</v>
          </cell>
          <cell r="ED6" t="str">
            <v>-</v>
          </cell>
          <cell r="EE6">
            <v>18</v>
          </cell>
          <cell r="EF6" t="str">
            <v>-</v>
          </cell>
          <cell r="EG6">
            <v>105</v>
          </cell>
        </row>
        <row r="7">
          <cell r="C7">
            <v>700000022</v>
          </cell>
          <cell r="D7" t="str">
            <v>SECTOR BRILLO KELLY</v>
          </cell>
          <cell r="E7">
            <v>2026</v>
          </cell>
          <cell r="F7">
            <v>202602</v>
          </cell>
          <cell r="G7">
            <v>1629</v>
          </cell>
          <cell r="H7">
            <v>1709</v>
          </cell>
          <cell r="I7">
            <v>551</v>
          </cell>
          <cell r="J7" t="str">
            <v>-</v>
          </cell>
          <cell r="K7">
            <v>72</v>
          </cell>
          <cell r="L7">
            <v>9</v>
          </cell>
          <cell r="M7">
            <v>988</v>
          </cell>
          <cell r="N7">
            <v>983</v>
          </cell>
          <cell r="O7">
            <v>0</v>
          </cell>
          <cell r="P7" t="str">
            <v>-</v>
          </cell>
          <cell r="Q7">
            <v>9</v>
          </cell>
          <cell r="R7" t="str">
            <v>-</v>
          </cell>
          <cell r="S7">
            <v>33</v>
          </cell>
          <cell r="T7" t="str">
            <v>-</v>
          </cell>
          <cell r="U7">
            <v>963</v>
          </cell>
          <cell r="V7" t="str">
            <v>-</v>
          </cell>
          <cell r="W7">
            <v>16</v>
          </cell>
          <cell r="X7" t="str">
            <v>-</v>
          </cell>
          <cell r="Y7" t="str">
            <v>-</v>
          </cell>
          <cell r="Z7" t="str">
            <v>-</v>
          </cell>
          <cell r="AA7">
            <v>787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581</v>
          </cell>
          <cell r="AH7" t="str">
            <v>-</v>
          </cell>
          <cell r="AI7" t="str">
            <v>-</v>
          </cell>
          <cell r="AJ7" t="str">
            <v>-</v>
          </cell>
          <cell r="AK7">
            <v>201</v>
          </cell>
          <cell r="AL7" t="str">
            <v>-</v>
          </cell>
          <cell r="AM7">
            <v>60.650705954573361</v>
          </cell>
          <cell r="AN7">
            <v>62.7</v>
          </cell>
          <cell r="AO7">
            <v>380</v>
          </cell>
          <cell r="AP7" t="str">
            <v>-</v>
          </cell>
          <cell r="AQ7">
            <v>311</v>
          </cell>
          <cell r="AR7" t="str">
            <v>-</v>
          </cell>
          <cell r="AS7">
            <v>0</v>
          </cell>
          <cell r="AT7" t="str">
            <v>-</v>
          </cell>
          <cell r="AU7">
            <v>81</v>
          </cell>
          <cell r="AV7" t="str">
            <v>-</v>
          </cell>
          <cell r="AW7">
            <v>15</v>
          </cell>
          <cell r="AX7" t="str">
            <v>-</v>
          </cell>
          <cell r="AY7" t="str">
            <v>-</v>
          </cell>
          <cell r="AZ7" t="str">
            <v>-</v>
          </cell>
          <cell r="BA7">
            <v>784</v>
          </cell>
          <cell r="BB7">
            <v>867</v>
          </cell>
          <cell r="BC7">
            <v>48.127685696746468</v>
          </cell>
          <cell r="BD7">
            <v>55.3</v>
          </cell>
          <cell r="BE7" t="str">
            <v>-</v>
          </cell>
          <cell r="BF7" t="str">
            <v>-</v>
          </cell>
          <cell r="BG7">
            <v>378873.48</v>
          </cell>
          <cell r="BH7">
            <v>408285</v>
          </cell>
          <cell r="BI7">
            <v>374326998.80000001</v>
          </cell>
          <cell r="BJ7">
            <v>401343840</v>
          </cell>
          <cell r="BK7">
            <v>363928642</v>
          </cell>
          <cell r="BL7" t="str">
            <v>-</v>
          </cell>
          <cell r="BM7">
            <v>10398356.800000001</v>
          </cell>
          <cell r="BN7" t="str">
            <v>-</v>
          </cell>
          <cell r="BO7">
            <v>309232729.80000001</v>
          </cell>
          <cell r="BP7" t="str">
            <v>-</v>
          </cell>
          <cell r="BQ7">
            <v>10398356.800000001</v>
          </cell>
          <cell r="BR7" t="str">
            <v>-</v>
          </cell>
          <cell r="BS7">
            <v>871</v>
          </cell>
          <cell r="BT7" t="str">
            <v>-</v>
          </cell>
          <cell r="BU7">
            <v>298834373</v>
          </cell>
          <cell r="BV7" t="str">
            <v>-</v>
          </cell>
          <cell r="BW7">
            <v>568</v>
          </cell>
          <cell r="BX7" t="str">
            <v>-</v>
          </cell>
          <cell r="BY7">
            <v>428</v>
          </cell>
          <cell r="BZ7" t="str">
            <v>-</v>
          </cell>
          <cell r="CA7">
            <v>55984644</v>
          </cell>
          <cell r="CB7" t="str">
            <v>-</v>
          </cell>
          <cell r="CC7">
            <v>721</v>
          </cell>
          <cell r="CD7" t="str">
            <v>-</v>
          </cell>
          <cell r="CE7">
            <v>443</v>
          </cell>
          <cell r="CF7" t="str">
            <v>-</v>
          </cell>
          <cell r="CG7">
            <v>0</v>
          </cell>
          <cell r="CH7" t="str">
            <v>-</v>
          </cell>
          <cell r="CI7">
            <v>96</v>
          </cell>
          <cell r="CJ7" t="str">
            <v>-</v>
          </cell>
          <cell r="CK7">
            <v>17</v>
          </cell>
          <cell r="CL7" t="str">
            <v>-</v>
          </cell>
          <cell r="CM7">
            <v>9109625</v>
          </cell>
          <cell r="CN7" t="str">
            <v>-</v>
          </cell>
          <cell r="CO7">
            <v>65094269</v>
          </cell>
          <cell r="CP7" t="str">
            <v>-</v>
          </cell>
          <cell r="CQ7">
            <v>0</v>
          </cell>
          <cell r="CR7" t="str">
            <v>-</v>
          </cell>
          <cell r="CS7">
            <v>21</v>
          </cell>
          <cell r="CT7" t="str">
            <v>-</v>
          </cell>
          <cell r="CU7">
            <v>297</v>
          </cell>
          <cell r="CV7">
            <v>212</v>
          </cell>
          <cell r="CW7">
            <v>220</v>
          </cell>
          <cell r="CX7">
            <v>222</v>
          </cell>
          <cell r="CY7">
            <v>124</v>
          </cell>
          <cell r="CZ7">
            <v>126</v>
          </cell>
          <cell r="DA7">
            <v>28</v>
          </cell>
          <cell r="DB7">
            <v>85</v>
          </cell>
          <cell r="DC7">
            <v>18</v>
          </cell>
          <cell r="DD7">
            <v>37</v>
          </cell>
          <cell r="DE7">
            <v>30</v>
          </cell>
          <cell r="DF7">
            <v>39</v>
          </cell>
          <cell r="DG7">
            <v>76</v>
          </cell>
          <cell r="DH7">
            <v>161</v>
          </cell>
          <cell r="DI7">
            <v>30</v>
          </cell>
          <cell r="DJ7" t="str">
            <v>-</v>
          </cell>
          <cell r="DK7">
            <v>384</v>
          </cell>
          <cell r="DL7" t="str">
            <v>-</v>
          </cell>
          <cell r="DM7">
            <v>694</v>
          </cell>
          <cell r="DN7" t="str">
            <v>-</v>
          </cell>
          <cell r="DO7">
            <v>438</v>
          </cell>
          <cell r="DP7" t="str">
            <v>-</v>
          </cell>
          <cell r="DQ7">
            <v>0</v>
          </cell>
          <cell r="DR7" t="str">
            <v>-</v>
          </cell>
          <cell r="DS7">
            <v>96</v>
          </cell>
          <cell r="DT7" t="str">
            <v>-</v>
          </cell>
          <cell r="DU7">
            <v>17</v>
          </cell>
          <cell r="DV7" t="str">
            <v>-</v>
          </cell>
          <cell r="DW7">
            <v>0</v>
          </cell>
          <cell r="DX7" t="str">
            <v>-</v>
          </cell>
          <cell r="DY7">
            <v>51</v>
          </cell>
          <cell r="DZ7">
            <v>48</v>
          </cell>
          <cell r="EA7">
            <v>10</v>
          </cell>
          <cell r="EB7" t="str">
            <v>-</v>
          </cell>
          <cell r="EC7">
            <v>29.411764705882355</v>
          </cell>
          <cell r="ED7" t="str">
            <v>-</v>
          </cell>
          <cell r="EE7">
            <v>21</v>
          </cell>
          <cell r="EF7" t="str">
            <v>-</v>
          </cell>
          <cell r="EG7">
            <v>153</v>
          </cell>
        </row>
        <row r="8">
          <cell r="C8">
            <v>700000023</v>
          </cell>
          <cell r="D8" t="str">
            <v>SECTOR POESIA YULIETH</v>
          </cell>
          <cell r="E8">
            <v>2026</v>
          </cell>
          <cell r="F8">
            <v>202602</v>
          </cell>
          <cell r="G8">
            <v>2104</v>
          </cell>
          <cell r="H8">
            <v>2109</v>
          </cell>
          <cell r="I8">
            <v>800</v>
          </cell>
          <cell r="J8" t="str">
            <v>-</v>
          </cell>
          <cell r="K8">
            <v>19</v>
          </cell>
          <cell r="L8">
            <v>8</v>
          </cell>
          <cell r="M8">
            <v>1229</v>
          </cell>
          <cell r="N8">
            <v>1310</v>
          </cell>
          <cell r="O8">
            <v>0</v>
          </cell>
          <cell r="P8" t="str">
            <v>-</v>
          </cell>
          <cell r="Q8">
            <v>6</v>
          </cell>
          <cell r="R8" t="str">
            <v>-</v>
          </cell>
          <cell r="S8">
            <v>34</v>
          </cell>
          <cell r="T8" t="str">
            <v>-</v>
          </cell>
          <cell r="U8">
            <v>1207</v>
          </cell>
          <cell r="V8" t="str">
            <v>-</v>
          </cell>
          <cell r="W8">
            <v>16</v>
          </cell>
          <cell r="X8" t="str">
            <v>-</v>
          </cell>
          <cell r="Y8" t="str">
            <v>-</v>
          </cell>
          <cell r="Z8" t="str">
            <v>-</v>
          </cell>
          <cell r="AA8">
            <v>989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617</v>
          </cell>
          <cell r="AH8" t="str">
            <v>-</v>
          </cell>
          <cell r="AI8" t="str">
            <v>-</v>
          </cell>
          <cell r="AJ8" t="str">
            <v>-</v>
          </cell>
          <cell r="AK8">
            <v>240</v>
          </cell>
          <cell r="AL8" t="str">
            <v>-</v>
          </cell>
          <cell r="AM8">
            <v>58.412547528517109</v>
          </cell>
          <cell r="AN8">
            <v>62.5</v>
          </cell>
          <cell r="AO8">
            <v>377</v>
          </cell>
          <cell r="AP8" t="str">
            <v>-</v>
          </cell>
          <cell r="AQ8">
            <v>435</v>
          </cell>
          <cell r="AR8" t="str">
            <v>-</v>
          </cell>
          <cell r="AS8">
            <v>0</v>
          </cell>
          <cell r="AT8" t="str">
            <v>-</v>
          </cell>
          <cell r="AU8">
            <v>153</v>
          </cell>
          <cell r="AV8" t="str">
            <v>-</v>
          </cell>
          <cell r="AW8">
            <v>24</v>
          </cell>
          <cell r="AX8" t="str">
            <v>-</v>
          </cell>
          <cell r="AY8" t="str">
            <v>-</v>
          </cell>
          <cell r="AZ8" t="str">
            <v>-</v>
          </cell>
          <cell r="BA8">
            <v>1056</v>
          </cell>
          <cell r="BB8">
            <v>1145</v>
          </cell>
          <cell r="BC8">
            <v>50.190114068441062</v>
          </cell>
          <cell r="BD8">
            <v>54.6</v>
          </cell>
          <cell r="BE8" t="str">
            <v>-</v>
          </cell>
          <cell r="BF8" t="str">
            <v>-</v>
          </cell>
          <cell r="BG8">
            <v>432498.28</v>
          </cell>
          <cell r="BH8">
            <v>437602</v>
          </cell>
          <cell r="BI8">
            <v>531540388.94999999</v>
          </cell>
          <cell r="BJ8">
            <v>573258255</v>
          </cell>
          <cell r="BK8">
            <v>524967253</v>
          </cell>
          <cell r="BL8" t="str">
            <v>-</v>
          </cell>
          <cell r="BM8">
            <v>6573135.9500000002</v>
          </cell>
          <cell r="BN8" t="str">
            <v>-</v>
          </cell>
          <cell r="BO8">
            <v>432940032.94999999</v>
          </cell>
          <cell r="BP8" t="str">
            <v>-</v>
          </cell>
          <cell r="BQ8">
            <v>6573135.9500000002</v>
          </cell>
          <cell r="BR8" t="str">
            <v>-</v>
          </cell>
          <cell r="BS8">
            <v>1188</v>
          </cell>
          <cell r="BT8" t="str">
            <v>-</v>
          </cell>
          <cell r="BU8">
            <v>426366897</v>
          </cell>
          <cell r="BV8" t="str">
            <v>-</v>
          </cell>
          <cell r="BW8">
            <v>647</v>
          </cell>
          <cell r="BX8" t="str">
            <v>-</v>
          </cell>
          <cell r="BY8">
            <v>732</v>
          </cell>
          <cell r="BZ8" t="str">
            <v>-</v>
          </cell>
          <cell r="CA8">
            <v>85573766</v>
          </cell>
          <cell r="CB8" t="str">
            <v>-</v>
          </cell>
          <cell r="CC8">
            <v>802</v>
          </cell>
          <cell r="CD8" t="str">
            <v>-</v>
          </cell>
          <cell r="CE8">
            <v>615</v>
          </cell>
          <cell r="CF8" t="str">
            <v>-</v>
          </cell>
          <cell r="CG8">
            <v>0</v>
          </cell>
          <cell r="CH8" t="str">
            <v>-</v>
          </cell>
          <cell r="CI8">
            <v>182</v>
          </cell>
          <cell r="CJ8" t="str">
            <v>-</v>
          </cell>
          <cell r="CK8">
            <v>28</v>
          </cell>
          <cell r="CL8" t="str">
            <v>-</v>
          </cell>
          <cell r="CM8">
            <v>13026590</v>
          </cell>
          <cell r="CN8" t="str">
            <v>-</v>
          </cell>
          <cell r="CO8">
            <v>98600356</v>
          </cell>
          <cell r="CP8" t="str">
            <v>-</v>
          </cell>
          <cell r="CQ8">
            <v>0</v>
          </cell>
          <cell r="CR8" t="str">
            <v>-</v>
          </cell>
          <cell r="CS8">
            <v>9</v>
          </cell>
          <cell r="CT8" t="str">
            <v>-</v>
          </cell>
          <cell r="CU8">
            <v>386</v>
          </cell>
          <cell r="CV8">
            <v>285</v>
          </cell>
          <cell r="CW8">
            <v>286</v>
          </cell>
          <cell r="CX8">
            <v>310</v>
          </cell>
          <cell r="CY8">
            <v>203</v>
          </cell>
          <cell r="CZ8">
            <v>194</v>
          </cell>
          <cell r="DA8">
            <v>101</v>
          </cell>
          <cell r="DB8">
            <v>102</v>
          </cell>
          <cell r="DC8">
            <v>88</v>
          </cell>
          <cell r="DD8">
            <v>92</v>
          </cell>
          <cell r="DE8">
            <v>66</v>
          </cell>
          <cell r="DF8">
            <v>70</v>
          </cell>
          <cell r="DG8">
            <v>255</v>
          </cell>
          <cell r="DH8">
            <v>264</v>
          </cell>
          <cell r="DI8">
            <v>53</v>
          </cell>
          <cell r="DJ8" t="str">
            <v>-</v>
          </cell>
          <cell r="DK8">
            <v>565</v>
          </cell>
          <cell r="DL8" t="str">
            <v>-</v>
          </cell>
          <cell r="DM8">
            <v>739</v>
          </cell>
          <cell r="DN8" t="str">
            <v>-</v>
          </cell>
          <cell r="DO8">
            <v>592</v>
          </cell>
          <cell r="DP8" t="str">
            <v>-</v>
          </cell>
          <cell r="DQ8">
            <v>0</v>
          </cell>
          <cell r="DR8" t="str">
            <v>-</v>
          </cell>
          <cell r="DS8">
            <v>180</v>
          </cell>
          <cell r="DT8" t="str">
            <v>-</v>
          </cell>
          <cell r="DU8">
            <v>28</v>
          </cell>
          <cell r="DV8" t="str">
            <v>-</v>
          </cell>
          <cell r="DW8">
            <v>0</v>
          </cell>
          <cell r="DX8" t="str">
            <v>-</v>
          </cell>
          <cell r="DY8">
            <v>76</v>
          </cell>
          <cell r="DZ8">
            <v>70</v>
          </cell>
          <cell r="EA8">
            <v>21</v>
          </cell>
          <cell r="EB8" t="str">
            <v>-</v>
          </cell>
          <cell r="EC8">
            <v>24.418604651162788</v>
          </cell>
          <cell r="ED8" t="str">
            <v>-</v>
          </cell>
          <cell r="EE8">
            <v>23</v>
          </cell>
          <cell r="EF8" t="str">
            <v>-</v>
          </cell>
          <cell r="EG8">
            <v>99</v>
          </cell>
        </row>
        <row r="9">
          <cell r="C9">
            <v>700000032</v>
          </cell>
          <cell r="D9" t="str">
            <v>Sector Colaborador</v>
          </cell>
          <cell r="E9">
            <v>2026</v>
          </cell>
          <cell r="F9">
            <v>202602</v>
          </cell>
          <cell r="G9">
            <v>4</v>
          </cell>
          <cell r="H9" t="str">
            <v>-</v>
          </cell>
          <cell r="I9">
            <v>1</v>
          </cell>
          <cell r="J9" t="str">
            <v>-</v>
          </cell>
          <cell r="K9">
            <v>-1</v>
          </cell>
          <cell r="L9" t="str">
            <v>-</v>
          </cell>
          <cell r="M9">
            <v>0</v>
          </cell>
          <cell r="N9" t="str">
            <v>-</v>
          </cell>
          <cell r="O9">
            <v>0</v>
          </cell>
          <cell r="P9" t="str">
            <v>-</v>
          </cell>
          <cell r="Q9">
            <v>0</v>
          </cell>
          <cell r="R9" t="str">
            <v>-</v>
          </cell>
          <cell r="S9">
            <v>0</v>
          </cell>
          <cell r="T9" t="str">
            <v>-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</cell>
          <cell r="AA9">
            <v>0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0</v>
          </cell>
          <cell r="AH9" t="str">
            <v>-</v>
          </cell>
          <cell r="AI9" t="str">
            <v>-</v>
          </cell>
          <cell r="AJ9" t="str">
            <v>-</v>
          </cell>
          <cell r="AK9">
            <v>0</v>
          </cell>
          <cell r="AL9" t="str">
            <v>-</v>
          </cell>
          <cell r="AM9">
            <v>0</v>
          </cell>
          <cell r="AN9" t="str">
            <v>-</v>
          </cell>
          <cell r="AO9">
            <v>0</v>
          </cell>
          <cell r="AP9" t="str">
            <v>-</v>
          </cell>
          <cell r="AQ9">
            <v>0</v>
          </cell>
          <cell r="AR9" t="str">
            <v>-</v>
          </cell>
          <cell r="AS9">
            <v>0</v>
          </cell>
          <cell r="AT9" t="str">
            <v>-</v>
          </cell>
          <cell r="AU9">
            <v>0</v>
          </cell>
          <cell r="AV9" t="str">
            <v>-</v>
          </cell>
          <cell r="AW9">
            <v>0</v>
          </cell>
          <cell r="AX9" t="str">
            <v>-</v>
          </cell>
          <cell r="AY9" t="str">
            <v>-</v>
          </cell>
          <cell r="AZ9" t="str">
            <v>-</v>
          </cell>
          <cell r="BA9">
            <v>0</v>
          </cell>
          <cell r="BB9" t="str">
            <v>-</v>
          </cell>
          <cell r="BC9">
            <v>0</v>
          </cell>
          <cell r="BD9" t="str">
            <v>-</v>
          </cell>
          <cell r="BE9" t="str">
            <v>-</v>
          </cell>
          <cell r="BF9" t="str">
            <v>-</v>
          </cell>
          <cell r="BG9">
            <v>0</v>
          </cell>
          <cell r="BH9" t="str">
            <v>-</v>
          </cell>
          <cell r="BI9">
            <v>0</v>
          </cell>
          <cell r="BJ9" t="str">
            <v>-</v>
          </cell>
          <cell r="BK9">
            <v>0</v>
          </cell>
          <cell r="BL9" t="str">
            <v>-</v>
          </cell>
          <cell r="BM9">
            <v>0</v>
          </cell>
          <cell r="BN9" t="str">
            <v>-</v>
          </cell>
          <cell r="BO9">
            <v>0</v>
          </cell>
          <cell r="BP9" t="str">
            <v>-</v>
          </cell>
          <cell r="BQ9">
            <v>0</v>
          </cell>
          <cell r="BR9" t="str">
            <v>-</v>
          </cell>
          <cell r="BS9">
            <v>0</v>
          </cell>
          <cell r="BT9" t="str">
            <v>-</v>
          </cell>
          <cell r="BU9">
            <v>0</v>
          </cell>
          <cell r="BV9" t="str">
            <v>-</v>
          </cell>
          <cell r="BW9">
            <v>0</v>
          </cell>
          <cell r="BX9" t="str">
            <v>-</v>
          </cell>
          <cell r="BY9">
            <v>4</v>
          </cell>
          <cell r="BZ9" t="str">
            <v>-</v>
          </cell>
          <cell r="CA9">
            <v>0</v>
          </cell>
          <cell r="CB9" t="str">
            <v>-</v>
          </cell>
          <cell r="CC9">
            <v>0</v>
          </cell>
          <cell r="CD9" t="str">
            <v>-</v>
          </cell>
          <cell r="CE9">
            <v>2</v>
          </cell>
          <cell r="CF9" t="str">
            <v>-</v>
          </cell>
          <cell r="CG9">
            <v>0</v>
          </cell>
          <cell r="CH9" t="str">
            <v>-</v>
          </cell>
          <cell r="CI9">
            <v>0</v>
          </cell>
          <cell r="CJ9" t="str">
            <v>-</v>
          </cell>
          <cell r="CK9">
            <v>0</v>
          </cell>
          <cell r="CL9" t="str">
            <v>-</v>
          </cell>
          <cell r="CM9">
            <v>0</v>
          </cell>
          <cell r="CN9" t="str">
            <v>-</v>
          </cell>
          <cell r="CO9">
            <v>0</v>
          </cell>
          <cell r="CP9" t="str">
            <v>-</v>
          </cell>
          <cell r="CQ9">
            <v>0</v>
          </cell>
          <cell r="CR9" t="str">
            <v>-</v>
          </cell>
          <cell r="CS9">
            <v>-1</v>
          </cell>
          <cell r="CT9" t="str">
            <v>-</v>
          </cell>
          <cell r="CU9">
            <v>2</v>
          </cell>
          <cell r="CV9" t="str">
            <v>-</v>
          </cell>
          <cell r="CW9">
            <v>2</v>
          </cell>
          <cell r="CX9" t="str">
            <v>-</v>
          </cell>
          <cell r="CY9">
            <v>0</v>
          </cell>
          <cell r="CZ9" t="str">
            <v>-</v>
          </cell>
          <cell r="DA9">
            <v>1</v>
          </cell>
          <cell r="DB9" t="str">
            <v>-</v>
          </cell>
          <cell r="DC9">
            <v>0</v>
          </cell>
          <cell r="DD9" t="str">
            <v>-</v>
          </cell>
          <cell r="DE9">
            <v>1</v>
          </cell>
          <cell r="DF9" t="str">
            <v>-</v>
          </cell>
          <cell r="DG9">
            <v>2</v>
          </cell>
          <cell r="DH9" t="str">
            <v>-</v>
          </cell>
          <cell r="DI9">
            <v>0</v>
          </cell>
          <cell r="DJ9" t="str">
            <v>-</v>
          </cell>
          <cell r="DK9">
            <v>3</v>
          </cell>
          <cell r="DL9" t="str">
            <v>-</v>
          </cell>
          <cell r="DM9">
            <v>0</v>
          </cell>
          <cell r="DN9" t="str">
            <v>-</v>
          </cell>
          <cell r="DO9">
            <v>1</v>
          </cell>
          <cell r="DP9" t="str">
            <v>-</v>
          </cell>
          <cell r="DQ9">
            <v>0</v>
          </cell>
          <cell r="DR9" t="str">
            <v>-</v>
          </cell>
          <cell r="DS9">
            <v>0</v>
          </cell>
          <cell r="DT9" t="str">
            <v>-</v>
          </cell>
          <cell r="DU9">
            <v>0</v>
          </cell>
          <cell r="DV9" t="str">
            <v>-</v>
          </cell>
          <cell r="DW9">
            <v>0</v>
          </cell>
          <cell r="DX9" t="str">
            <v>-</v>
          </cell>
          <cell r="DY9">
            <v>0</v>
          </cell>
          <cell r="DZ9" t="str">
            <v>-</v>
          </cell>
          <cell r="EA9">
            <v>0</v>
          </cell>
          <cell r="EB9" t="str">
            <v>-</v>
          </cell>
          <cell r="EC9">
            <v>0</v>
          </cell>
          <cell r="ED9" t="str">
            <v>-</v>
          </cell>
          <cell r="EE9">
            <v>0</v>
          </cell>
          <cell r="EF9" t="str">
            <v>-</v>
          </cell>
          <cell r="EG9">
            <v>0</v>
          </cell>
        </row>
        <row r="10">
          <cell r="C10">
            <v>700000052</v>
          </cell>
          <cell r="D10" t="str">
            <v xml:space="preserve">SECTOR CIPRÉS ERIKA </v>
          </cell>
          <cell r="E10">
            <v>2026</v>
          </cell>
          <cell r="F10">
            <v>202602</v>
          </cell>
          <cell r="G10">
            <v>1754</v>
          </cell>
          <cell r="H10">
            <v>1723</v>
          </cell>
          <cell r="I10">
            <v>738</v>
          </cell>
          <cell r="J10" t="str">
            <v>-</v>
          </cell>
          <cell r="K10">
            <v>-62</v>
          </cell>
          <cell r="L10">
            <v>9</v>
          </cell>
          <cell r="M10">
            <v>727</v>
          </cell>
          <cell r="N10">
            <v>1140</v>
          </cell>
          <cell r="O10">
            <v>0</v>
          </cell>
          <cell r="P10" t="str">
            <v>-</v>
          </cell>
          <cell r="Q10">
            <v>8</v>
          </cell>
          <cell r="R10" t="str">
            <v>-</v>
          </cell>
          <cell r="S10">
            <v>28</v>
          </cell>
          <cell r="T10" t="str">
            <v>-</v>
          </cell>
          <cell r="U10">
            <v>708</v>
          </cell>
          <cell r="V10" t="str">
            <v>-</v>
          </cell>
          <cell r="W10">
            <v>11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621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287</v>
          </cell>
          <cell r="AH10" t="str">
            <v>-</v>
          </cell>
          <cell r="AI10" t="str">
            <v>-</v>
          </cell>
          <cell r="AJ10" t="str">
            <v>-</v>
          </cell>
          <cell r="AK10">
            <v>105</v>
          </cell>
          <cell r="AL10" t="str">
            <v>-</v>
          </cell>
          <cell r="AM10">
            <v>41.448118586088938</v>
          </cell>
          <cell r="AN10">
            <v>62.5</v>
          </cell>
          <cell r="AO10">
            <v>182</v>
          </cell>
          <cell r="AP10" t="str">
            <v>-</v>
          </cell>
          <cell r="AQ10">
            <v>293</v>
          </cell>
          <cell r="AR10" t="str">
            <v>-</v>
          </cell>
          <cell r="AS10">
            <v>0</v>
          </cell>
          <cell r="AT10" t="str">
            <v>-</v>
          </cell>
          <cell r="AU10">
            <v>127</v>
          </cell>
          <cell r="AV10" t="str">
            <v>-</v>
          </cell>
          <cell r="AW10">
            <v>19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631</v>
          </cell>
          <cell r="BB10">
            <v>1006</v>
          </cell>
          <cell r="BC10">
            <v>35.974914481185863</v>
          </cell>
          <cell r="BD10">
            <v>55.2</v>
          </cell>
          <cell r="BE10" t="str">
            <v>-</v>
          </cell>
          <cell r="BF10" t="str">
            <v>-</v>
          </cell>
          <cell r="BG10">
            <v>471176.78</v>
          </cell>
          <cell r="BH10">
            <v>446420</v>
          </cell>
          <cell r="BI10">
            <v>342545519.25</v>
          </cell>
          <cell r="BJ10">
            <v>508918358</v>
          </cell>
          <cell r="BK10">
            <v>337481326</v>
          </cell>
          <cell r="BL10" t="str">
            <v>-</v>
          </cell>
          <cell r="BM10">
            <v>5064193.25</v>
          </cell>
          <cell r="BN10" t="str">
            <v>-</v>
          </cell>
          <cell r="BO10">
            <v>272477678.25</v>
          </cell>
          <cell r="BP10" t="str">
            <v>-</v>
          </cell>
          <cell r="BQ10">
            <v>5064193.25</v>
          </cell>
          <cell r="BR10" t="str">
            <v>-</v>
          </cell>
          <cell r="BS10">
            <v>705</v>
          </cell>
          <cell r="BT10" t="str">
            <v>-</v>
          </cell>
          <cell r="BU10">
            <v>267413485</v>
          </cell>
          <cell r="BV10" t="str">
            <v>-</v>
          </cell>
          <cell r="BW10">
            <v>460</v>
          </cell>
          <cell r="BX10" t="str">
            <v>-</v>
          </cell>
          <cell r="BY10">
            <v>528</v>
          </cell>
          <cell r="BZ10" t="str">
            <v>-</v>
          </cell>
          <cell r="CA10">
            <v>59975081</v>
          </cell>
          <cell r="CB10" t="str">
            <v>-</v>
          </cell>
          <cell r="CC10">
            <v>718</v>
          </cell>
          <cell r="CD10" t="str">
            <v>-</v>
          </cell>
          <cell r="CE10">
            <v>576</v>
          </cell>
          <cell r="CF10" t="str">
            <v>-</v>
          </cell>
          <cell r="CG10">
            <v>0</v>
          </cell>
          <cell r="CH10" t="str">
            <v>-</v>
          </cell>
          <cell r="CI10">
            <v>169</v>
          </cell>
          <cell r="CJ10" t="str">
            <v>-</v>
          </cell>
          <cell r="CK10">
            <v>25</v>
          </cell>
          <cell r="CL10" t="str">
            <v>-</v>
          </cell>
          <cell r="CM10">
            <v>10092760</v>
          </cell>
          <cell r="CN10" t="str">
            <v>-</v>
          </cell>
          <cell r="CO10">
            <v>70067841</v>
          </cell>
          <cell r="CP10" t="str">
            <v>-</v>
          </cell>
          <cell r="CQ10">
            <v>0</v>
          </cell>
          <cell r="CR10" t="str">
            <v>-</v>
          </cell>
          <cell r="CS10">
            <v>-18</v>
          </cell>
          <cell r="CT10" t="str">
            <v>-</v>
          </cell>
          <cell r="CU10">
            <v>390</v>
          </cell>
          <cell r="CV10">
            <v>206</v>
          </cell>
          <cell r="CW10">
            <v>400</v>
          </cell>
          <cell r="CX10">
            <v>279</v>
          </cell>
          <cell r="CY10">
            <v>237</v>
          </cell>
          <cell r="CZ10">
            <v>166</v>
          </cell>
          <cell r="DA10">
            <v>120</v>
          </cell>
          <cell r="DB10">
            <v>98</v>
          </cell>
          <cell r="DC10">
            <v>97</v>
          </cell>
          <cell r="DD10">
            <v>89</v>
          </cell>
          <cell r="DE10">
            <v>46</v>
          </cell>
          <cell r="DF10">
            <v>50</v>
          </cell>
          <cell r="DG10">
            <v>263</v>
          </cell>
          <cell r="DH10">
            <v>237</v>
          </cell>
          <cell r="DI10">
            <v>24</v>
          </cell>
          <cell r="DJ10" t="str">
            <v>-</v>
          </cell>
          <cell r="DK10">
            <v>382</v>
          </cell>
          <cell r="DL10" t="str">
            <v>-</v>
          </cell>
          <cell r="DM10">
            <v>633</v>
          </cell>
          <cell r="DN10" t="str">
            <v>-</v>
          </cell>
          <cell r="DO10">
            <v>544</v>
          </cell>
          <cell r="DP10" t="str">
            <v>-</v>
          </cell>
          <cell r="DQ10">
            <v>0</v>
          </cell>
          <cell r="DR10" t="str">
            <v>-</v>
          </cell>
          <cell r="DS10">
            <v>169</v>
          </cell>
          <cell r="DT10" t="str">
            <v>-</v>
          </cell>
          <cell r="DU10">
            <v>25</v>
          </cell>
          <cell r="DV10" t="str">
            <v>-</v>
          </cell>
          <cell r="DW10">
            <v>0</v>
          </cell>
          <cell r="DX10" t="str">
            <v>-</v>
          </cell>
          <cell r="DY10">
            <v>30</v>
          </cell>
          <cell r="DZ10">
            <v>41</v>
          </cell>
          <cell r="EA10">
            <v>6</v>
          </cell>
          <cell r="EB10" t="str">
            <v>-</v>
          </cell>
          <cell r="EC10">
            <v>17.142857142857142</v>
          </cell>
          <cell r="ED10" t="str">
            <v>-</v>
          </cell>
          <cell r="EE10">
            <v>6</v>
          </cell>
          <cell r="EF10" t="str">
            <v>-</v>
          </cell>
          <cell r="EG10">
            <v>66</v>
          </cell>
        </row>
        <row r="11">
          <cell r="C11">
            <v>700000056</v>
          </cell>
          <cell r="D11" t="str">
            <v>SECTOR GLACIAR DIANA</v>
          </cell>
          <cell r="E11">
            <v>2026</v>
          </cell>
          <cell r="F11">
            <v>202602</v>
          </cell>
          <cell r="G11">
            <v>0</v>
          </cell>
          <cell r="H11" t="str">
            <v>-</v>
          </cell>
          <cell r="I11">
            <v>0</v>
          </cell>
          <cell r="J11" t="str">
            <v>-</v>
          </cell>
          <cell r="K11">
            <v>0</v>
          </cell>
          <cell r="L11" t="str">
            <v>-</v>
          </cell>
          <cell r="M11">
            <v>0</v>
          </cell>
          <cell r="N11" t="str">
            <v>-</v>
          </cell>
          <cell r="O11">
            <v>0</v>
          </cell>
          <cell r="P11" t="str">
            <v>-</v>
          </cell>
          <cell r="Q11">
            <v>0</v>
          </cell>
          <cell r="R11" t="str">
            <v>-</v>
          </cell>
          <cell r="S11">
            <v>0</v>
          </cell>
          <cell r="T11" t="str">
            <v>-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0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0</v>
          </cell>
          <cell r="AH11" t="str">
            <v>-</v>
          </cell>
          <cell r="AI11" t="str">
            <v>-</v>
          </cell>
          <cell r="AJ11" t="str">
            <v>-</v>
          </cell>
          <cell r="AK11">
            <v>0</v>
          </cell>
          <cell r="AL11" t="str">
            <v>-</v>
          </cell>
          <cell r="AM11">
            <v>0</v>
          </cell>
          <cell r="AN11" t="str">
            <v>-</v>
          </cell>
          <cell r="AO11">
            <v>0</v>
          </cell>
          <cell r="AP11" t="str">
            <v>-</v>
          </cell>
          <cell r="AQ11">
            <v>0</v>
          </cell>
          <cell r="AR11" t="str">
            <v>-</v>
          </cell>
          <cell r="AS11">
            <v>0</v>
          </cell>
          <cell r="AT11" t="str">
            <v>-</v>
          </cell>
          <cell r="AU11">
            <v>0</v>
          </cell>
          <cell r="AV11" t="str">
            <v>-</v>
          </cell>
          <cell r="AW11">
            <v>0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0</v>
          </cell>
          <cell r="BB11" t="str">
            <v>-</v>
          </cell>
          <cell r="BC11">
            <v>0</v>
          </cell>
          <cell r="BD11" t="str">
            <v>-</v>
          </cell>
          <cell r="BE11" t="str">
            <v>-</v>
          </cell>
          <cell r="BF11" t="str">
            <v>-</v>
          </cell>
          <cell r="BG11">
            <v>0</v>
          </cell>
          <cell r="BH11" t="str">
            <v>-</v>
          </cell>
          <cell r="BI11">
            <v>0</v>
          </cell>
          <cell r="BJ11" t="str">
            <v>-</v>
          </cell>
          <cell r="BK11">
            <v>0</v>
          </cell>
          <cell r="BL11" t="str">
            <v>-</v>
          </cell>
          <cell r="BM11">
            <v>0</v>
          </cell>
          <cell r="BN11" t="str">
            <v>-</v>
          </cell>
          <cell r="BO11">
            <v>0</v>
          </cell>
          <cell r="BP11" t="str">
            <v>-</v>
          </cell>
          <cell r="BQ11">
            <v>0</v>
          </cell>
          <cell r="BR11" t="str">
            <v>-</v>
          </cell>
          <cell r="BS11">
            <v>0</v>
          </cell>
          <cell r="BT11" t="str">
            <v>-</v>
          </cell>
          <cell r="BU11">
            <v>0</v>
          </cell>
          <cell r="BV11" t="str">
            <v>-</v>
          </cell>
          <cell r="BW11">
            <v>0</v>
          </cell>
          <cell r="BX11" t="str">
            <v>-</v>
          </cell>
          <cell r="BY11">
            <v>0</v>
          </cell>
          <cell r="BZ11" t="str">
            <v>-</v>
          </cell>
          <cell r="CA11">
            <v>0</v>
          </cell>
          <cell r="CB11" t="str">
            <v>-</v>
          </cell>
          <cell r="CC11">
            <v>0</v>
          </cell>
          <cell r="CD11" t="str">
            <v>-</v>
          </cell>
          <cell r="CE11">
            <v>0</v>
          </cell>
          <cell r="CF11" t="str">
            <v>-</v>
          </cell>
          <cell r="CG11">
            <v>0</v>
          </cell>
          <cell r="CH11" t="str">
            <v>-</v>
          </cell>
          <cell r="CI11">
            <v>0</v>
          </cell>
          <cell r="CJ11" t="str">
            <v>-</v>
          </cell>
          <cell r="CK11">
            <v>0</v>
          </cell>
          <cell r="CL11" t="str">
            <v>-</v>
          </cell>
          <cell r="CM11">
            <v>0</v>
          </cell>
          <cell r="CN11" t="str">
            <v>-</v>
          </cell>
          <cell r="CO11">
            <v>0</v>
          </cell>
          <cell r="CP11" t="str">
            <v>-</v>
          </cell>
          <cell r="CQ11">
            <v>0</v>
          </cell>
          <cell r="CR11" t="str">
            <v>-</v>
          </cell>
          <cell r="CS11">
            <v>0</v>
          </cell>
          <cell r="CT11" t="str">
            <v>-</v>
          </cell>
          <cell r="CU11">
            <v>0</v>
          </cell>
          <cell r="CV11" t="str">
            <v>-</v>
          </cell>
          <cell r="CW11">
            <v>0</v>
          </cell>
          <cell r="CX11" t="str">
            <v>-</v>
          </cell>
          <cell r="CY11">
            <v>0</v>
          </cell>
          <cell r="CZ11" t="str">
            <v>-</v>
          </cell>
          <cell r="DA11">
            <v>0</v>
          </cell>
          <cell r="DB11" t="str">
            <v>-</v>
          </cell>
          <cell r="DC11">
            <v>0</v>
          </cell>
          <cell r="DD11" t="str">
            <v>-</v>
          </cell>
          <cell r="DE11">
            <v>0</v>
          </cell>
          <cell r="DF11" t="str">
            <v>-</v>
          </cell>
          <cell r="DG11">
            <v>0</v>
          </cell>
          <cell r="DH11" t="str">
            <v>-</v>
          </cell>
          <cell r="DI11">
            <v>0</v>
          </cell>
          <cell r="DJ11" t="str">
            <v>-</v>
          </cell>
          <cell r="DK11">
            <v>0</v>
          </cell>
          <cell r="DL11" t="str">
            <v>-</v>
          </cell>
          <cell r="DM11">
            <v>0</v>
          </cell>
          <cell r="DN11" t="str">
            <v>-</v>
          </cell>
          <cell r="DO11">
            <v>0</v>
          </cell>
          <cell r="DP11" t="str">
            <v>-</v>
          </cell>
          <cell r="DQ11">
            <v>0</v>
          </cell>
          <cell r="DR11" t="str">
            <v>-</v>
          </cell>
          <cell r="DS11">
            <v>0</v>
          </cell>
          <cell r="DT11" t="str">
            <v>-</v>
          </cell>
          <cell r="DU11">
            <v>0</v>
          </cell>
          <cell r="DV11" t="str">
            <v>-</v>
          </cell>
          <cell r="DW11">
            <v>0</v>
          </cell>
          <cell r="DX11" t="str">
            <v>-</v>
          </cell>
          <cell r="DY11">
            <v>0</v>
          </cell>
          <cell r="DZ11" t="str">
            <v>-</v>
          </cell>
          <cell r="EA11">
            <v>0</v>
          </cell>
          <cell r="EB11" t="str">
            <v>-</v>
          </cell>
          <cell r="EC11">
            <v>0</v>
          </cell>
          <cell r="ED11" t="str">
            <v>-</v>
          </cell>
          <cell r="EE11">
            <v>0</v>
          </cell>
          <cell r="EF11" t="str">
            <v>-</v>
          </cell>
          <cell r="EG11">
            <v>0</v>
          </cell>
        </row>
        <row r="12">
          <cell r="C12">
            <v>700000057</v>
          </cell>
          <cell r="D12" t="str">
            <v>SECTOR AGUA LUZ</v>
          </cell>
          <cell r="E12">
            <v>2026</v>
          </cell>
          <cell r="F12">
            <v>202602</v>
          </cell>
          <cell r="G12">
            <v>2030</v>
          </cell>
          <cell r="H12">
            <v>2101</v>
          </cell>
          <cell r="I12">
            <v>983</v>
          </cell>
          <cell r="J12" t="str">
            <v>-</v>
          </cell>
          <cell r="K12">
            <v>9</v>
          </cell>
          <cell r="L12">
            <v>6</v>
          </cell>
          <cell r="M12">
            <v>1219</v>
          </cell>
          <cell r="N12">
            <v>1317</v>
          </cell>
          <cell r="O12">
            <v>0</v>
          </cell>
          <cell r="P12" t="str">
            <v>-</v>
          </cell>
          <cell r="Q12">
            <v>1</v>
          </cell>
          <cell r="R12" t="str">
            <v>-</v>
          </cell>
          <cell r="S12">
            <v>14</v>
          </cell>
          <cell r="T12" t="str">
            <v>-</v>
          </cell>
          <cell r="U12">
            <v>1210</v>
          </cell>
          <cell r="V12" t="str">
            <v>-</v>
          </cell>
          <cell r="W12">
            <v>8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1028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459</v>
          </cell>
          <cell r="AH12" t="str">
            <v>-</v>
          </cell>
          <cell r="AI12" t="str">
            <v>-</v>
          </cell>
          <cell r="AJ12" t="str">
            <v>-</v>
          </cell>
          <cell r="AK12">
            <v>191</v>
          </cell>
          <cell r="AL12" t="str">
            <v>-</v>
          </cell>
          <cell r="AM12">
            <v>60.049261083743843</v>
          </cell>
          <cell r="AN12">
            <v>64.900000000000006</v>
          </cell>
          <cell r="AO12">
            <v>268</v>
          </cell>
          <cell r="AP12" t="str">
            <v>-</v>
          </cell>
          <cell r="AQ12">
            <v>474</v>
          </cell>
          <cell r="AR12" t="str">
            <v>-</v>
          </cell>
          <cell r="AS12">
            <v>0</v>
          </cell>
          <cell r="AT12" t="str">
            <v>-</v>
          </cell>
          <cell r="AU12">
            <v>244</v>
          </cell>
          <cell r="AV12" t="str">
            <v>-</v>
          </cell>
          <cell r="AW12">
            <v>42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1078</v>
          </cell>
          <cell r="BB12">
            <v>1187</v>
          </cell>
          <cell r="BC12">
            <v>53.103448275862064</v>
          </cell>
          <cell r="BD12">
            <v>58.5</v>
          </cell>
          <cell r="BE12" t="str">
            <v>-</v>
          </cell>
          <cell r="BF12" t="str">
            <v>-</v>
          </cell>
          <cell r="BG12">
            <v>492480.36</v>
          </cell>
          <cell r="BH12">
            <v>494215</v>
          </cell>
          <cell r="BI12">
            <v>600333553.75</v>
          </cell>
          <cell r="BJ12">
            <v>650881134</v>
          </cell>
          <cell r="BK12">
            <v>598096065</v>
          </cell>
          <cell r="BL12" t="str">
            <v>-</v>
          </cell>
          <cell r="BM12">
            <v>2237488.75</v>
          </cell>
          <cell r="BN12" t="str">
            <v>-</v>
          </cell>
          <cell r="BO12">
            <v>468612255.75</v>
          </cell>
          <cell r="BP12" t="str">
            <v>-</v>
          </cell>
          <cell r="BQ12">
            <v>2237488.75</v>
          </cell>
          <cell r="BR12" t="str">
            <v>-</v>
          </cell>
          <cell r="BS12">
            <v>1148</v>
          </cell>
          <cell r="BT12" t="str">
            <v>-</v>
          </cell>
          <cell r="BU12">
            <v>466374767</v>
          </cell>
          <cell r="BV12" t="str">
            <v>-</v>
          </cell>
          <cell r="BW12">
            <v>782</v>
          </cell>
          <cell r="BX12" t="str">
            <v>-</v>
          </cell>
          <cell r="BY12">
            <v>526</v>
          </cell>
          <cell r="BZ12" t="str">
            <v>-</v>
          </cell>
          <cell r="CA12">
            <v>118403158</v>
          </cell>
          <cell r="CB12" t="str">
            <v>-</v>
          </cell>
          <cell r="CC12">
            <v>663</v>
          </cell>
          <cell r="CD12" t="str">
            <v>-</v>
          </cell>
          <cell r="CE12">
            <v>678</v>
          </cell>
          <cell r="CF12" t="str">
            <v>-</v>
          </cell>
          <cell r="CG12">
            <v>0</v>
          </cell>
          <cell r="CH12" t="str">
            <v>-</v>
          </cell>
          <cell r="CI12">
            <v>284</v>
          </cell>
          <cell r="CJ12" t="str">
            <v>-</v>
          </cell>
          <cell r="CK12">
            <v>42</v>
          </cell>
          <cell r="CL12" t="str">
            <v>-</v>
          </cell>
          <cell r="CM12">
            <v>13318140</v>
          </cell>
          <cell r="CN12" t="str">
            <v>-</v>
          </cell>
          <cell r="CO12">
            <v>131721298</v>
          </cell>
          <cell r="CP12" t="str">
            <v>-</v>
          </cell>
          <cell r="CQ12">
            <v>0</v>
          </cell>
          <cell r="CR12" t="str">
            <v>-</v>
          </cell>
          <cell r="CS12">
            <v>20</v>
          </cell>
          <cell r="CT12" t="str">
            <v>-</v>
          </cell>
          <cell r="CU12">
            <v>423</v>
          </cell>
          <cell r="CV12">
            <v>307</v>
          </cell>
          <cell r="CW12">
            <v>248</v>
          </cell>
          <cell r="CX12">
            <v>229</v>
          </cell>
          <cell r="CY12">
            <v>140</v>
          </cell>
          <cell r="CZ12">
            <v>167</v>
          </cell>
          <cell r="DA12">
            <v>73</v>
          </cell>
          <cell r="DB12">
            <v>86</v>
          </cell>
          <cell r="DC12">
            <v>53</v>
          </cell>
          <cell r="DD12">
            <v>54</v>
          </cell>
          <cell r="DE12">
            <v>37</v>
          </cell>
          <cell r="DF12">
            <v>38</v>
          </cell>
          <cell r="DG12">
            <v>163</v>
          </cell>
          <cell r="DH12">
            <v>178</v>
          </cell>
          <cell r="DI12">
            <v>41</v>
          </cell>
          <cell r="DJ12" t="str">
            <v>-</v>
          </cell>
          <cell r="DK12">
            <v>440</v>
          </cell>
          <cell r="DL12" t="str">
            <v>-</v>
          </cell>
          <cell r="DM12">
            <v>607</v>
          </cell>
          <cell r="DN12" t="str">
            <v>-</v>
          </cell>
          <cell r="DO12">
            <v>659</v>
          </cell>
          <cell r="DP12" t="str">
            <v>-</v>
          </cell>
          <cell r="DQ12">
            <v>0</v>
          </cell>
          <cell r="DR12" t="str">
            <v>-</v>
          </cell>
          <cell r="DS12">
            <v>282</v>
          </cell>
          <cell r="DT12" t="str">
            <v>-</v>
          </cell>
          <cell r="DU12">
            <v>42</v>
          </cell>
          <cell r="DV12" t="str">
            <v>-</v>
          </cell>
          <cell r="DW12">
            <v>0</v>
          </cell>
          <cell r="DX12" t="str">
            <v>-</v>
          </cell>
          <cell r="DY12">
            <v>57</v>
          </cell>
          <cell r="DZ12">
            <v>61</v>
          </cell>
          <cell r="EA12">
            <v>27</v>
          </cell>
          <cell r="EB12" t="str">
            <v>-</v>
          </cell>
          <cell r="EC12">
            <v>47.368421052631575</v>
          </cell>
          <cell r="ED12" t="str">
            <v>-</v>
          </cell>
          <cell r="EE12">
            <v>16</v>
          </cell>
          <cell r="EF12" t="str">
            <v>-</v>
          </cell>
          <cell r="EG12">
            <v>84</v>
          </cell>
        </row>
        <row r="13">
          <cell r="C13">
            <v>700000058</v>
          </cell>
          <cell r="D13" t="str">
            <v>SECTOR AMAZONAS CAROLINA</v>
          </cell>
          <cell r="E13">
            <v>2026</v>
          </cell>
          <cell r="F13">
            <v>202602</v>
          </cell>
          <cell r="G13">
            <v>2082</v>
          </cell>
          <cell r="H13">
            <v>2047</v>
          </cell>
          <cell r="I13">
            <v>843</v>
          </cell>
          <cell r="J13" t="str">
            <v>-</v>
          </cell>
          <cell r="K13">
            <v>-33</v>
          </cell>
          <cell r="L13">
            <v>6</v>
          </cell>
          <cell r="M13">
            <v>1118</v>
          </cell>
          <cell r="N13">
            <v>1370</v>
          </cell>
          <cell r="O13">
            <v>0</v>
          </cell>
          <cell r="P13" t="str">
            <v>-</v>
          </cell>
          <cell r="Q13">
            <v>7</v>
          </cell>
          <cell r="R13" t="str">
            <v>-</v>
          </cell>
          <cell r="S13">
            <v>18</v>
          </cell>
          <cell r="T13" t="str">
            <v>-</v>
          </cell>
          <cell r="U13">
            <v>1106</v>
          </cell>
          <cell r="V13" t="str">
            <v>-</v>
          </cell>
          <cell r="W13">
            <v>5</v>
          </cell>
          <cell r="X13" t="str">
            <v>-</v>
          </cell>
          <cell r="Y13" t="str">
            <v>-</v>
          </cell>
          <cell r="Z13" t="str">
            <v>-</v>
          </cell>
          <cell r="AA13">
            <v>943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478</v>
          </cell>
          <cell r="AH13" t="str">
            <v>-</v>
          </cell>
          <cell r="AI13" t="str">
            <v>-</v>
          </cell>
          <cell r="AJ13" t="str">
            <v>-</v>
          </cell>
          <cell r="AK13">
            <v>175</v>
          </cell>
          <cell r="AL13" t="str">
            <v>-</v>
          </cell>
          <cell r="AM13">
            <v>53.69836695485111</v>
          </cell>
          <cell r="AN13">
            <v>64.5</v>
          </cell>
          <cell r="AO13">
            <v>303</v>
          </cell>
          <cell r="AP13" t="str">
            <v>-</v>
          </cell>
          <cell r="AQ13">
            <v>433</v>
          </cell>
          <cell r="AR13" t="str">
            <v>-</v>
          </cell>
          <cell r="AS13">
            <v>0</v>
          </cell>
          <cell r="AT13" t="str">
            <v>-</v>
          </cell>
          <cell r="AU13">
            <v>184</v>
          </cell>
          <cell r="AV13" t="str">
            <v>-</v>
          </cell>
          <cell r="AW13">
            <v>23</v>
          </cell>
          <cell r="AX13" t="str">
            <v>-</v>
          </cell>
          <cell r="AY13" t="str">
            <v>-</v>
          </cell>
          <cell r="AZ13" t="str">
            <v>-</v>
          </cell>
          <cell r="BA13">
            <v>1016</v>
          </cell>
          <cell r="BB13">
            <v>1229</v>
          </cell>
          <cell r="BC13">
            <v>48.799231508165228</v>
          </cell>
          <cell r="BD13">
            <v>57.9</v>
          </cell>
          <cell r="BE13" t="str">
            <v>-</v>
          </cell>
          <cell r="BF13" t="str">
            <v>-</v>
          </cell>
          <cell r="BG13">
            <v>448960</v>
          </cell>
          <cell r="BH13">
            <v>441818</v>
          </cell>
          <cell r="BI13">
            <v>501937275</v>
          </cell>
          <cell r="BJ13">
            <v>605290958</v>
          </cell>
          <cell r="BK13">
            <v>498533981</v>
          </cell>
          <cell r="BL13" t="str">
            <v>-</v>
          </cell>
          <cell r="BM13">
            <v>3403294</v>
          </cell>
          <cell r="BN13" t="str">
            <v>-</v>
          </cell>
          <cell r="BO13">
            <v>405265435</v>
          </cell>
          <cell r="BP13" t="str">
            <v>-</v>
          </cell>
          <cell r="BQ13">
            <v>3403294</v>
          </cell>
          <cell r="BR13" t="str">
            <v>-</v>
          </cell>
          <cell r="BS13">
            <v>1078</v>
          </cell>
          <cell r="BT13" t="str">
            <v>-</v>
          </cell>
          <cell r="BU13">
            <v>401862141</v>
          </cell>
          <cell r="BV13" t="str">
            <v>-</v>
          </cell>
          <cell r="BW13">
            <v>654</v>
          </cell>
          <cell r="BX13" t="str">
            <v>-</v>
          </cell>
          <cell r="BY13">
            <v>606</v>
          </cell>
          <cell r="BZ13" t="str">
            <v>-</v>
          </cell>
          <cell r="CA13">
            <v>87193575</v>
          </cell>
          <cell r="CB13" t="str">
            <v>-</v>
          </cell>
          <cell r="CC13">
            <v>771</v>
          </cell>
          <cell r="CD13" t="str">
            <v>-</v>
          </cell>
          <cell r="CE13">
            <v>631</v>
          </cell>
          <cell r="CF13" t="str">
            <v>-</v>
          </cell>
          <cell r="CG13">
            <v>0</v>
          </cell>
          <cell r="CH13" t="str">
            <v>-</v>
          </cell>
          <cell r="CI13">
            <v>215</v>
          </cell>
          <cell r="CJ13" t="str">
            <v>-</v>
          </cell>
          <cell r="CK13">
            <v>23</v>
          </cell>
          <cell r="CL13" t="str">
            <v>-</v>
          </cell>
          <cell r="CM13">
            <v>9478265</v>
          </cell>
          <cell r="CN13" t="str">
            <v>-</v>
          </cell>
          <cell r="CO13">
            <v>96671840</v>
          </cell>
          <cell r="CP13" t="str">
            <v>-</v>
          </cell>
          <cell r="CQ13">
            <v>0</v>
          </cell>
          <cell r="CR13" t="str">
            <v>-</v>
          </cell>
          <cell r="CS13">
            <v>1</v>
          </cell>
          <cell r="CT13" t="str">
            <v>-</v>
          </cell>
          <cell r="CU13">
            <v>518</v>
          </cell>
          <cell r="CV13">
            <v>330</v>
          </cell>
          <cell r="CW13">
            <v>262</v>
          </cell>
          <cell r="CX13">
            <v>250</v>
          </cell>
          <cell r="CY13">
            <v>184</v>
          </cell>
          <cell r="CZ13">
            <v>173</v>
          </cell>
          <cell r="DA13">
            <v>90</v>
          </cell>
          <cell r="DB13">
            <v>82</v>
          </cell>
          <cell r="DC13">
            <v>40</v>
          </cell>
          <cell r="DD13">
            <v>37</v>
          </cell>
          <cell r="DE13">
            <v>34</v>
          </cell>
          <cell r="DF13">
            <v>34</v>
          </cell>
          <cell r="DG13">
            <v>164</v>
          </cell>
          <cell r="DH13">
            <v>153</v>
          </cell>
          <cell r="DI13">
            <v>19</v>
          </cell>
          <cell r="DJ13" t="str">
            <v>-</v>
          </cell>
          <cell r="DK13">
            <v>519</v>
          </cell>
          <cell r="DL13" t="str">
            <v>-</v>
          </cell>
          <cell r="DM13">
            <v>720</v>
          </cell>
          <cell r="DN13" t="str">
            <v>-</v>
          </cell>
          <cell r="DO13">
            <v>608</v>
          </cell>
          <cell r="DP13" t="str">
            <v>-</v>
          </cell>
          <cell r="DQ13">
            <v>0</v>
          </cell>
          <cell r="DR13" t="str">
            <v>-</v>
          </cell>
          <cell r="DS13">
            <v>212</v>
          </cell>
          <cell r="DT13" t="str">
            <v>-</v>
          </cell>
          <cell r="DU13">
            <v>23</v>
          </cell>
          <cell r="DV13" t="str">
            <v>-</v>
          </cell>
          <cell r="DW13">
            <v>0</v>
          </cell>
          <cell r="DX13" t="str">
            <v>-</v>
          </cell>
          <cell r="DY13">
            <v>37</v>
          </cell>
          <cell r="DZ13">
            <v>64</v>
          </cell>
          <cell r="EA13">
            <v>25</v>
          </cell>
          <cell r="EB13" t="str">
            <v>-</v>
          </cell>
          <cell r="EC13">
            <v>39.682539682539684</v>
          </cell>
          <cell r="ED13" t="str">
            <v>-</v>
          </cell>
          <cell r="EE13">
            <v>18</v>
          </cell>
          <cell r="EF13" t="str">
            <v>-</v>
          </cell>
          <cell r="EG13">
            <v>66</v>
          </cell>
        </row>
        <row r="14">
          <cell r="C14">
            <v>700000059</v>
          </cell>
          <cell r="D14" t="str">
            <v>SECTOR MAR CAROLINA</v>
          </cell>
          <cell r="E14">
            <v>2026</v>
          </cell>
          <cell r="F14">
            <v>202602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 t="str">
            <v>-</v>
          </cell>
          <cell r="CN14" t="str">
            <v>-</v>
          </cell>
          <cell r="CO14" t="str">
            <v>-</v>
          </cell>
          <cell r="CP14" t="str">
            <v>-</v>
          </cell>
          <cell r="CQ14" t="str">
            <v>-</v>
          </cell>
          <cell r="CR14" t="str">
            <v>-</v>
          </cell>
          <cell r="CS14" t="str">
            <v>-</v>
          </cell>
          <cell r="CT14" t="str">
            <v>-</v>
          </cell>
          <cell r="CU14" t="str">
            <v>-</v>
          </cell>
          <cell r="CV14" t="str">
            <v>-</v>
          </cell>
          <cell r="CW14" t="str">
            <v>-</v>
          </cell>
          <cell r="CX14" t="str">
            <v>-</v>
          </cell>
          <cell r="CY14" t="str">
            <v>-</v>
          </cell>
          <cell r="CZ14" t="str">
            <v>-</v>
          </cell>
          <cell r="DA14" t="str">
            <v>-</v>
          </cell>
          <cell r="DB14" t="str">
            <v>-</v>
          </cell>
          <cell r="DC14" t="str">
            <v>-</v>
          </cell>
          <cell r="DD14" t="str">
            <v>-</v>
          </cell>
          <cell r="DE14" t="str">
            <v>-</v>
          </cell>
          <cell r="DF14" t="str">
            <v>-</v>
          </cell>
          <cell r="DG14" t="str">
            <v>-</v>
          </cell>
          <cell r="DH14" t="str">
            <v>-</v>
          </cell>
          <cell r="DI14" t="str">
            <v>-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  <cell r="DZ14" t="str">
            <v>-</v>
          </cell>
          <cell r="EA14" t="str">
            <v>-</v>
          </cell>
          <cell r="EB14" t="str">
            <v>-</v>
          </cell>
          <cell r="EC14" t="str">
            <v>-</v>
          </cell>
          <cell r="ED14" t="str">
            <v>-</v>
          </cell>
          <cell r="EE14" t="str">
            <v>-</v>
          </cell>
          <cell r="EF14" t="str">
            <v>-</v>
          </cell>
          <cell r="EG14" t="str">
            <v>-</v>
          </cell>
        </row>
        <row r="15">
          <cell r="C15">
            <v>700000062</v>
          </cell>
          <cell r="D15" t="str">
            <v>SECTOR ARROYO LILIANA</v>
          </cell>
          <cell r="E15">
            <v>2026</v>
          </cell>
          <cell r="F15">
            <v>202602</v>
          </cell>
          <cell r="G15">
            <v>1911</v>
          </cell>
          <cell r="H15">
            <v>2108</v>
          </cell>
          <cell r="I15">
            <v>924</v>
          </cell>
          <cell r="J15" t="str">
            <v>-</v>
          </cell>
          <cell r="K15">
            <v>-32</v>
          </cell>
          <cell r="L15">
            <v>6</v>
          </cell>
          <cell r="M15">
            <v>1080</v>
          </cell>
          <cell r="N15">
            <v>1258</v>
          </cell>
          <cell r="O15">
            <v>0</v>
          </cell>
          <cell r="P15" t="str">
            <v>-</v>
          </cell>
          <cell r="Q15">
            <v>6</v>
          </cell>
          <cell r="R15" t="str">
            <v>-</v>
          </cell>
          <cell r="S15">
            <v>21</v>
          </cell>
          <cell r="T15" t="str">
            <v>-</v>
          </cell>
          <cell r="U15">
            <v>1066</v>
          </cell>
          <cell r="V15" t="str">
            <v>-</v>
          </cell>
          <cell r="W15">
            <v>8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927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423</v>
          </cell>
          <cell r="AH15" t="str">
            <v>-</v>
          </cell>
          <cell r="AI15" t="str">
            <v>-</v>
          </cell>
          <cell r="AJ15" t="str">
            <v>-</v>
          </cell>
          <cell r="AK15">
            <v>153</v>
          </cell>
          <cell r="AL15" t="str">
            <v>-</v>
          </cell>
          <cell r="AM15">
            <v>56.514913657770805</v>
          </cell>
          <cell r="AN15">
            <v>64.5</v>
          </cell>
          <cell r="AO15">
            <v>270</v>
          </cell>
          <cell r="AP15" t="str">
            <v>-</v>
          </cell>
          <cell r="AQ15">
            <v>420</v>
          </cell>
          <cell r="AR15" t="str">
            <v>-</v>
          </cell>
          <cell r="AS15">
            <v>0</v>
          </cell>
          <cell r="AT15" t="str">
            <v>-</v>
          </cell>
          <cell r="AU15">
            <v>201</v>
          </cell>
          <cell r="AV15" t="str">
            <v>-</v>
          </cell>
          <cell r="AW15">
            <v>36</v>
          </cell>
          <cell r="AX15" t="str">
            <v>-</v>
          </cell>
          <cell r="AY15" t="str">
            <v>-</v>
          </cell>
          <cell r="AZ15" t="str">
            <v>-</v>
          </cell>
          <cell r="BA15">
            <v>983</v>
          </cell>
          <cell r="BB15">
            <v>1122</v>
          </cell>
          <cell r="BC15">
            <v>51.439037153322865</v>
          </cell>
          <cell r="BD15">
            <v>57.5</v>
          </cell>
          <cell r="BE15" t="str">
            <v>-</v>
          </cell>
          <cell r="BF15" t="str">
            <v>-</v>
          </cell>
          <cell r="BG15">
            <v>494977.42</v>
          </cell>
          <cell r="BH15">
            <v>488708</v>
          </cell>
          <cell r="BI15">
            <v>534575612.00999999</v>
          </cell>
          <cell r="BJ15">
            <v>614794068</v>
          </cell>
          <cell r="BK15">
            <v>530643799</v>
          </cell>
          <cell r="BL15" t="str">
            <v>-</v>
          </cell>
          <cell r="BM15">
            <v>3931813.01</v>
          </cell>
          <cell r="BN15" t="str">
            <v>-</v>
          </cell>
          <cell r="BO15">
            <v>431913566.00999999</v>
          </cell>
          <cell r="BP15" t="str">
            <v>-</v>
          </cell>
          <cell r="BQ15">
            <v>3931813.01</v>
          </cell>
          <cell r="BR15" t="str">
            <v>-</v>
          </cell>
          <cell r="BS15">
            <v>1052</v>
          </cell>
          <cell r="BT15" t="str">
            <v>-</v>
          </cell>
          <cell r="BU15">
            <v>427981753</v>
          </cell>
          <cell r="BV15" t="str">
            <v>-</v>
          </cell>
          <cell r="BW15">
            <v>690</v>
          </cell>
          <cell r="BX15" t="str">
            <v>-</v>
          </cell>
          <cell r="BY15">
            <v>476</v>
          </cell>
          <cell r="BZ15" t="str">
            <v>-</v>
          </cell>
          <cell r="CA15">
            <v>92049796</v>
          </cell>
          <cell r="CB15" t="str">
            <v>-</v>
          </cell>
          <cell r="CC15">
            <v>676</v>
          </cell>
          <cell r="CD15" t="str">
            <v>-</v>
          </cell>
          <cell r="CE15">
            <v>667</v>
          </cell>
          <cell r="CF15" t="str">
            <v>-</v>
          </cell>
          <cell r="CG15">
            <v>0</v>
          </cell>
          <cell r="CH15" t="str">
            <v>-</v>
          </cell>
          <cell r="CI15">
            <v>244</v>
          </cell>
          <cell r="CJ15" t="str">
            <v>-</v>
          </cell>
          <cell r="CK15">
            <v>40</v>
          </cell>
          <cell r="CL15" t="str">
            <v>-</v>
          </cell>
          <cell r="CM15">
            <v>10612250</v>
          </cell>
          <cell r="CN15" t="str">
            <v>-</v>
          </cell>
          <cell r="CO15">
            <v>102662046</v>
          </cell>
          <cell r="CP15" t="str">
            <v>-</v>
          </cell>
          <cell r="CQ15">
            <v>0</v>
          </cell>
          <cell r="CR15" t="str">
            <v>-</v>
          </cell>
          <cell r="CS15">
            <v>-8</v>
          </cell>
          <cell r="CT15" t="str">
            <v>-</v>
          </cell>
          <cell r="CU15">
            <v>428</v>
          </cell>
          <cell r="CV15">
            <v>314</v>
          </cell>
          <cell r="CW15">
            <v>264</v>
          </cell>
          <cell r="CX15">
            <v>241</v>
          </cell>
          <cell r="CY15">
            <v>139</v>
          </cell>
          <cell r="CZ15">
            <v>138</v>
          </cell>
          <cell r="DA15">
            <v>89</v>
          </cell>
          <cell r="DB15">
            <v>81</v>
          </cell>
          <cell r="DC15">
            <v>55</v>
          </cell>
          <cell r="DD15">
            <v>49</v>
          </cell>
          <cell r="DE15">
            <v>48</v>
          </cell>
          <cell r="DF15">
            <v>44</v>
          </cell>
          <cell r="DG15">
            <v>192</v>
          </cell>
          <cell r="DH15">
            <v>174</v>
          </cell>
          <cell r="DI15">
            <v>31</v>
          </cell>
          <cell r="DJ15" t="str">
            <v>-</v>
          </cell>
          <cell r="DK15">
            <v>371</v>
          </cell>
          <cell r="DL15" t="str">
            <v>-</v>
          </cell>
          <cell r="DM15">
            <v>616</v>
          </cell>
          <cell r="DN15" t="str">
            <v>-</v>
          </cell>
          <cell r="DO15">
            <v>647</v>
          </cell>
          <cell r="DP15" t="str">
            <v>-</v>
          </cell>
          <cell r="DQ15">
            <v>0</v>
          </cell>
          <cell r="DR15" t="str">
            <v>-</v>
          </cell>
          <cell r="DS15">
            <v>238</v>
          </cell>
          <cell r="DT15" t="str">
            <v>-</v>
          </cell>
          <cell r="DU15">
            <v>39</v>
          </cell>
          <cell r="DV15" t="str">
            <v>-</v>
          </cell>
          <cell r="DW15">
            <v>0</v>
          </cell>
          <cell r="DX15" t="str">
            <v>-</v>
          </cell>
          <cell r="DY15">
            <v>41</v>
          </cell>
          <cell r="DZ15">
            <v>62</v>
          </cell>
          <cell r="EA15">
            <v>10</v>
          </cell>
          <cell r="EB15" t="str">
            <v>-</v>
          </cell>
          <cell r="EC15">
            <v>27.027027027027028</v>
          </cell>
          <cell r="ED15" t="str">
            <v>-</v>
          </cell>
          <cell r="EE15">
            <v>10</v>
          </cell>
          <cell r="EF15" t="str">
            <v>-</v>
          </cell>
          <cell r="EG15">
            <v>56</v>
          </cell>
        </row>
        <row r="16">
          <cell r="C16">
            <v>700000063</v>
          </cell>
          <cell r="D16" t="str">
            <v>SECTOR RÍO VERONIQUE</v>
          </cell>
          <cell r="E16">
            <v>2026</v>
          </cell>
          <cell r="F16">
            <v>202602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 t="str">
            <v>-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  <cell r="DZ16" t="str">
            <v>-</v>
          </cell>
          <cell r="EA16" t="str">
            <v>-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</row>
        <row r="17">
          <cell r="C17">
            <v>700000064</v>
          </cell>
          <cell r="D17" t="str">
            <v>SECTOR TORRENTE MAIRA</v>
          </cell>
          <cell r="E17">
            <v>2026</v>
          </cell>
          <cell r="F17">
            <v>202602</v>
          </cell>
          <cell r="G17">
            <v>1413</v>
          </cell>
          <cell r="H17">
            <v>1509</v>
          </cell>
          <cell r="I17">
            <v>628</v>
          </cell>
          <cell r="J17" t="str">
            <v>-</v>
          </cell>
          <cell r="K17">
            <v>-9</v>
          </cell>
          <cell r="L17">
            <v>6</v>
          </cell>
          <cell r="M17">
            <v>738</v>
          </cell>
          <cell r="N17">
            <v>921</v>
          </cell>
          <cell r="O17">
            <v>0</v>
          </cell>
          <cell r="P17" t="str">
            <v>-</v>
          </cell>
          <cell r="Q17">
            <v>1</v>
          </cell>
          <cell r="R17" t="str">
            <v>-</v>
          </cell>
          <cell r="S17">
            <v>9</v>
          </cell>
          <cell r="T17" t="str">
            <v>-</v>
          </cell>
          <cell r="U17">
            <v>732</v>
          </cell>
          <cell r="V17" t="str">
            <v>-</v>
          </cell>
          <cell r="W17">
            <v>5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604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267</v>
          </cell>
          <cell r="AH17" t="str">
            <v>-</v>
          </cell>
          <cell r="AI17" t="str">
            <v>-</v>
          </cell>
          <cell r="AJ17" t="str">
            <v>-</v>
          </cell>
          <cell r="AK17">
            <v>134</v>
          </cell>
          <cell r="AL17" t="str">
            <v>-</v>
          </cell>
          <cell r="AM17">
            <v>52.229299363057322</v>
          </cell>
          <cell r="AN17">
            <v>64.5</v>
          </cell>
          <cell r="AO17">
            <v>133</v>
          </cell>
          <cell r="AP17" t="str">
            <v>-</v>
          </cell>
          <cell r="AQ17">
            <v>297</v>
          </cell>
          <cell r="AR17" t="str">
            <v>-</v>
          </cell>
          <cell r="AS17">
            <v>0</v>
          </cell>
          <cell r="AT17" t="str">
            <v>-</v>
          </cell>
          <cell r="AU17">
            <v>138</v>
          </cell>
          <cell r="AV17" t="str">
            <v>-</v>
          </cell>
          <cell r="AW17">
            <v>36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621</v>
          </cell>
          <cell r="BB17">
            <v>794</v>
          </cell>
          <cell r="BC17">
            <v>43.949044585987259</v>
          </cell>
          <cell r="BD17">
            <v>55.6</v>
          </cell>
          <cell r="BE17" t="str">
            <v>-</v>
          </cell>
          <cell r="BF17" t="str">
            <v>-</v>
          </cell>
          <cell r="BG17">
            <v>539721.36</v>
          </cell>
          <cell r="BH17">
            <v>539569</v>
          </cell>
          <cell r="BI17">
            <v>398314360.80000001</v>
          </cell>
          <cell r="BJ17">
            <v>496942914</v>
          </cell>
          <cell r="BK17">
            <v>395080838</v>
          </cell>
          <cell r="BL17" t="str">
            <v>-</v>
          </cell>
          <cell r="BM17">
            <v>3233522.8</v>
          </cell>
          <cell r="BN17" t="str">
            <v>-</v>
          </cell>
          <cell r="BO17">
            <v>294229571.80000001</v>
          </cell>
          <cell r="BP17" t="str">
            <v>-</v>
          </cell>
          <cell r="BQ17">
            <v>3233522.8</v>
          </cell>
          <cell r="BR17" t="str">
            <v>-</v>
          </cell>
          <cell r="BS17">
            <v>675</v>
          </cell>
          <cell r="BT17" t="str">
            <v>-</v>
          </cell>
          <cell r="BU17">
            <v>290996049</v>
          </cell>
          <cell r="BV17" t="str">
            <v>-</v>
          </cell>
          <cell r="BW17">
            <v>475</v>
          </cell>
          <cell r="BX17" t="str">
            <v>-</v>
          </cell>
          <cell r="BY17">
            <v>509</v>
          </cell>
          <cell r="BZ17" t="str">
            <v>-</v>
          </cell>
          <cell r="CA17">
            <v>95377127</v>
          </cell>
          <cell r="CB17" t="str">
            <v>-</v>
          </cell>
          <cell r="CC17">
            <v>412</v>
          </cell>
          <cell r="CD17" t="str">
            <v>-</v>
          </cell>
          <cell r="CE17">
            <v>452</v>
          </cell>
          <cell r="CF17" t="str">
            <v>-</v>
          </cell>
          <cell r="CG17">
            <v>0</v>
          </cell>
          <cell r="CH17" t="str">
            <v>-</v>
          </cell>
          <cell r="CI17">
            <v>163</v>
          </cell>
          <cell r="CJ17" t="str">
            <v>-</v>
          </cell>
          <cell r="CK17">
            <v>38</v>
          </cell>
          <cell r="CL17" t="str">
            <v>-</v>
          </cell>
          <cell r="CM17">
            <v>7847710</v>
          </cell>
          <cell r="CN17" t="str">
            <v>-</v>
          </cell>
          <cell r="CO17">
            <v>103224837</v>
          </cell>
          <cell r="CP17" t="str">
            <v>-</v>
          </cell>
          <cell r="CQ17">
            <v>0</v>
          </cell>
          <cell r="CR17" t="str">
            <v>-</v>
          </cell>
          <cell r="CS17">
            <v>1</v>
          </cell>
          <cell r="CT17" t="str">
            <v>-</v>
          </cell>
          <cell r="CU17">
            <v>353</v>
          </cell>
          <cell r="CV17">
            <v>222</v>
          </cell>
          <cell r="CW17">
            <v>185</v>
          </cell>
          <cell r="CX17">
            <v>166</v>
          </cell>
          <cell r="CY17">
            <v>137</v>
          </cell>
          <cell r="CZ17">
            <v>115</v>
          </cell>
          <cell r="DA17">
            <v>71</v>
          </cell>
          <cell r="DB17">
            <v>79</v>
          </cell>
          <cell r="DC17">
            <v>52</v>
          </cell>
          <cell r="DD17">
            <v>44</v>
          </cell>
          <cell r="DE17">
            <v>38</v>
          </cell>
          <cell r="DF17">
            <v>42</v>
          </cell>
          <cell r="DG17">
            <v>161</v>
          </cell>
          <cell r="DH17">
            <v>165</v>
          </cell>
          <cell r="DI17">
            <v>32</v>
          </cell>
          <cell r="DJ17" t="str">
            <v>-</v>
          </cell>
          <cell r="DK17">
            <v>412</v>
          </cell>
          <cell r="DL17" t="str">
            <v>-</v>
          </cell>
          <cell r="DM17">
            <v>373</v>
          </cell>
          <cell r="DN17" t="str">
            <v>-</v>
          </cell>
          <cell r="DO17">
            <v>431</v>
          </cell>
          <cell r="DP17" t="str">
            <v>-</v>
          </cell>
          <cell r="DQ17">
            <v>0</v>
          </cell>
          <cell r="DR17" t="str">
            <v>-</v>
          </cell>
          <cell r="DS17">
            <v>159</v>
          </cell>
          <cell r="DT17" t="str">
            <v>-</v>
          </cell>
          <cell r="DU17">
            <v>38</v>
          </cell>
          <cell r="DV17" t="str">
            <v>-</v>
          </cell>
          <cell r="DW17">
            <v>0</v>
          </cell>
          <cell r="DX17" t="str">
            <v>-</v>
          </cell>
          <cell r="DY17">
            <v>43</v>
          </cell>
          <cell r="DZ17">
            <v>57</v>
          </cell>
          <cell r="EA17">
            <v>13</v>
          </cell>
          <cell r="EB17" t="str">
            <v>-</v>
          </cell>
          <cell r="EC17">
            <v>32.5</v>
          </cell>
          <cell r="ED17" t="str">
            <v>-</v>
          </cell>
          <cell r="EE17">
            <v>11</v>
          </cell>
          <cell r="EF17" t="str">
            <v>-</v>
          </cell>
          <cell r="EG17">
            <v>74</v>
          </cell>
        </row>
        <row r="18">
          <cell r="C18">
            <v>700000068</v>
          </cell>
          <cell r="D18" t="str">
            <v>SECTOR CASCADA OLGA</v>
          </cell>
          <cell r="E18">
            <v>2026</v>
          </cell>
          <cell r="F18">
            <v>202602</v>
          </cell>
          <cell r="G18">
            <v>1606</v>
          </cell>
          <cell r="H18">
            <v>1785</v>
          </cell>
          <cell r="I18">
            <v>862</v>
          </cell>
          <cell r="J18" t="str">
            <v>-</v>
          </cell>
          <cell r="K18">
            <v>-46</v>
          </cell>
          <cell r="L18">
            <v>7</v>
          </cell>
          <cell r="M18">
            <v>929</v>
          </cell>
          <cell r="N18">
            <v>1096</v>
          </cell>
          <cell r="O18">
            <v>0</v>
          </cell>
          <cell r="P18" t="str">
            <v>-</v>
          </cell>
          <cell r="Q18">
            <v>4</v>
          </cell>
          <cell r="R18" t="str">
            <v>-</v>
          </cell>
          <cell r="S18">
            <v>12</v>
          </cell>
          <cell r="T18" t="str">
            <v>-</v>
          </cell>
          <cell r="U18">
            <v>920</v>
          </cell>
          <cell r="V18" t="str">
            <v>-</v>
          </cell>
          <cell r="W18">
            <v>5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844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296</v>
          </cell>
          <cell r="AH18" t="str">
            <v>-</v>
          </cell>
          <cell r="AI18" t="str">
            <v>-</v>
          </cell>
          <cell r="AJ18" t="str">
            <v>-</v>
          </cell>
          <cell r="AK18">
            <v>85</v>
          </cell>
          <cell r="AL18" t="str">
            <v>-</v>
          </cell>
          <cell r="AM18">
            <v>57.845579078455792</v>
          </cell>
          <cell r="AN18">
            <v>66.099999999999994</v>
          </cell>
          <cell r="AO18">
            <v>211</v>
          </cell>
          <cell r="AP18" t="str">
            <v>-</v>
          </cell>
          <cell r="AQ18">
            <v>382</v>
          </cell>
          <cell r="AR18" t="str">
            <v>-</v>
          </cell>
          <cell r="AS18">
            <v>0</v>
          </cell>
          <cell r="AT18" t="str">
            <v>-</v>
          </cell>
          <cell r="AU18">
            <v>211</v>
          </cell>
          <cell r="AV18" t="str">
            <v>-</v>
          </cell>
          <cell r="AW18">
            <v>40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865</v>
          </cell>
          <cell r="BB18">
            <v>996</v>
          </cell>
          <cell r="BC18">
            <v>53.860523038605237</v>
          </cell>
          <cell r="BD18">
            <v>60</v>
          </cell>
          <cell r="BE18" t="str">
            <v>-</v>
          </cell>
          <cell r="BF18" t="str">
            <v>-</v>
          </cell>
          <cell r="BG18">
            <v>502000.41</v>
          </cell>
          <cell r="BH18">
            <v>510012</v>
          </cell>
          <cell r="BI18">
            <v>466358376.80000001</v>
          </cell>
          <cell r="BJ18">
            <v>558973391</v>
          </cell>
          <cell r="BK18">
            <v>463666655</v>
          </cell>
          <cell r="BL18" t="str">
            <v>-</v>
          </cell>
          <cell r="BM18">
            <v>2691721.8</v>
          </cell>
          <cell r="BN18" t="str">
            <v>-</v>
          </cell>
          <cell r="BO18">
            <v>333895655.80000001</v>
          </cell>
          <cell r="BP18" t="str">
            <v>-</v>
          </cell>
          <cell r="BQ18">
            <v>2691721.8</v>
          </cell>
          <cell r="BR18" t="str">
            <v>-</v>
          </cell>
          <cell r="BS18">
            <v>864</v>
          </cell>
          <cell r="BT18" t="str">
            <v>-</v>
          </cell>
          <cell r="BU18">
            <v>331203934</v>
          </cell>
          <cell r="BV18" t="str">
            <v>-</v>
          </cell>
          <cell r="BW18">
            <v>714</v>
          </cell>
          <cell r="BX18" t="str">
            <v>-</v>
          </cell>
          <cell r="BY18">
            <v>381</v>
          </cell>
          <cell r="BZ18" t="str">
            <v>-</v>
          </cell>
          <cell r="CA18">
            <v>121800321</v>
          </cell>
          <cell r="CB18" t="str">
            <v>-</v>
          </cell>
          <cell r="CC18">
            <v>525</v>
          </cell>
          <cell r="CD18" t="str">
            <v>-</v>
          </cell>
          <cell r="CE18">
            <v>601</v>
          </cell>
          <cell r="CF18" t="str">
            <v>-</v>
          </cell>
          <cell r="CG18">
            <v>0</v>
          </cell>
          <cell r="CH18" t="str">
            <v>-</v>
          </cell>
          <cell r="CI18">
            <v>242</v>
          </cell>
          <cell r="CJ18" t="str">
            <v>-</v>
          </cell>
          <cell r="CK18">
            <v>43</v>
          </cell>
          <cell r="CL18" t="str">
            <v>-</v>
          </cell>
          <cell r="CM18">
            <v>10662400</v>
          </cell>
          <cell r="CN18" t="str">
            <v>-</v>
          </cell>
          <cell r="CO18">
            <v>132462721</v>
          </cell>
          <cell r="CP18" t="str">
            <v>-</v>
          </cell>
          <cell r="CQ18">
            <v>0</v>
          </cell>
          <cell r="CR18" t="str">
            <v>-</v>
          </cell>
          <cell r="CS18">
            <v>-35</v>
          </cell>
          <cell r="CT18" t="str">
            <v>-</v>
          </cell>
          <cell r="CU18">
            <v>333</v>
          </cell>
          <cell r="CV18">
            <v>241</v>
          </cell>
          <cell r="CW18">
            <v>209</v>
          </cell>
          <cell r="CX18">
            <v>186</v>
          </cell>
          <cell r="CY18">
            <v>135</v>
          </cell>
          <cell r="CZ18">
            <v>119</v>
          </cell>
          <cell r="DA18">
            <v>80</v>
          </cell>
          <cell r="DB18">
            <v>75</v>
          </cell>
          <cell r="DC18">
            <v>51</v>
          </cell>
          <cell r="DD18">
            <v>51</v>
          </cell>
          <cell r="DE18">
            <v>55</v>
          </cell>
          <cell r="DF18">
            <v>49</v>
          </cell>
          <cell r="DG18">
            <v>186</v>
          </cell>
          <cell r="DH18">
            <v>175</v>
          </cell>
          <cell r="DI18">
            <v>12</v>
          </cell>
          <cell r="DJ18" t="str">
            <v>-</v>
          </cell>
          <cell r="DK18">
            <v>281</v>
          </cell>
          <cell r="DL18" t="str">
            <v>-</v>
          </cell>
          <cell r="DM18">
            <v>463</v>
          </cell>
          <cell r="DN18" t="str">
            <v>-</v>
          </cell>
          <cell r="DO18">
            <v>579</v>
          </cell>
          <cell r="DP18" t="str">
            <v>-</v>
          </cell>
          <cell r="DQ18">
            <v>0</v>
          </cell>
          <cell r="DR18" t="str">
            <v>-</v>
          </cell>
          <cell r="DS18">
            <v>240</v>
          </cell>
          <cell r="DT18" t="str">
            <v>-</v>
          </cell>
          <cell r="DU18">
            <v>43</v>
          </cell>
          <cell r="DV18" t="str">
            <v>-</v>
          </cell>
          <cell r="DW18">
            <v>0</v>
          </cell>
          <cell r="DX18" t="str">
            <v>-</v>
          </cell>
          <cell r="DY18">
            <v>20</v>
          </cell>
          <cell r="DZ18">
            <v>45</v>
          </cell>
          <cell r="EA18">
            <v>21</v>
          </cell>
          <cell r="EB18" t="str">
            <v>-</v>
          </cell>
          <cell r="EC18">
            <v>42.857142857142854</v>
          </cell>
          <cell r="ED18" t="str">
            <v>-</v>
          </cell>
          <cell r="EE18">
            <v>8</v>
          </cell>
          <cell r="EF18" t="str">
            <v>-</v>
          </cell>
          <cell r="EG18">
            <v>44</v>
          </cell>
        </row>
        <row r="19">
          <cell r="C19">
            <v>700000071</v>
          </cell>
          <cell r="D19" t="str">
            <v>SECTOR CIUDAD BLANCA CAROLINA</v>
          </cell>
          <cell r="E19">
            <v>2026</v>
          </cell>
          <cell r="F19">
            <v>202602</v>
          </cell>
          <cell r="G19">
            <v>0</v>
          </cell>
          <cell r="H19" t="str">
            <v>-</v>
          </cell>
          <cell r="I19">
            <v>0</v>
          </cell>
          <cell r="J19" t="str">
            <v>-</v>
          </cell>
          <cell r="K19">
            <v>0</v>
          </cell>
          <cell r="L19" t="str">
            <v>-</v>
          </cell>
          <cell r="M19">
            <v>0</v>
          </cell>
          <cell r="N19" t="str">
            <v>-</v>
          </cell>
          <cell r="O19">
            <v>0</v>
          </cell>
          <cell r="P19" t="str">
            <v>-</v>
          </cell>
          <cell r="Q19">
            <v>0</v>
          </cell>
          <cell r="R19" t="str">
            <v>-</v>
          </cell>
          <cell r="S19">
            <v>0</v>
          </cell>
          <cell r="T19" t="str">
            <v>-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0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0</v>
          </cell>
          <cell r="AH19" t="str">
            <v>-</v>
          </cell>
          <cell r="AI19" t="str">
            <v>-</v>
          </cell>
          <cell r="AJ19" t="str">
            <v>-</v>
          </cell>
          <cell r="AK19">
            <v>0</v>
          </cell>
          <cell r="AL19" t="str">
            <v>-</v>
          </cell>
          <cell r="AM19">
            <v>0</v>
          </cell>
          <cell r="AN19" t="str">
            <v>-</v>
          </cell>
          <cell r="AO19">
            <v>0</v>
          </cell>
          <cell r="AP19" t="str">
            <v>-</v>
          </cell>
          <cell r="AQ19">
            <v>0</v>
          </cell>
          <cell r="AR19" t="str">
            <v>-</v>
          </cell>
          <cell r="AS19">
            <v>0</v>
          </cell>
          <cell r="AT19" t="str">
            <v>-</v>
          </cell>
          <cell r="AU19">
            <v>0</v>
          </cell>
          <cell r="AV19" t="str">
            <v>-</v>
          </cell>
          <cell r="AW19">
            <v>0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0</v>
          </cell>
          <cell r="BB19" t="str">
            <v>-</v>
          </cell>
          <cell r="BC19">
            <v>0</v>
          </cell>
          <cell r="BD19" t="str">
            <v>-</v>
          </cell>
          <cell r="BE19" t="str">
            <v>-</v>
          </cell>
          <cell r="BF19" t="str">
            <v>-</v>
          </cell>
          <cell r="BG19">
            <v>0</v>
          </cell>
          <cell r="BH19" t="str">
            <v>-</v>
          </cell>
          <cell r="BI19">
            <v>0</v>
          </cell>
          <cell r="BJ19" t="str">
            <v>-</v>
          </cell>
          <cell r="BK19">
            <v>0</v>
          </cell>
          <cell r="BL19" t="str">
            <v>-</v>
          </cell>
          <cell r="BM19">
            <v>0</v>
          </cell>
          <cell r="BN19" t="str">
            <v>-</v>
          </cell>
          <cell r="BO19">
            <v>0</v>
          </cell>
          <cell r="BP19" t="str">
            <v>-</v>
          </cell>
          <cell r="BQ19">
            <v>0</v>
          </cell>
          <cell r="BR19" t="str">
            <v>-</v>
          </cell>
          <cell r="BS19">
            <v>0</v>
          </cell>
          <cell r="BT19" t="str">
            <v>-</v>
          </cell>
          <cell r="BU19">
            <v>0</v>
          </cell>
          <cell r="BV19" t="str">
            <v>-</v>
          </cell>
          <cell r="BW19">
            <v>0</v>
          </cell>
          <cell r="BX19" t="str">
            <v>-</v>
          </cell>
          <cell r="BY19">
            <v>0</v>
          </cell>
          <cell r="BZ19" t="str">
            <v>-</v>
          </cell>
          <cell r="CA19">
            <v>0</v>
          </cell>
          <cell r="CB19" t="str">
            <v>-</v>
          </cell>
          <cell r="CC19">
            <v>0</v>
          </cell>
          <cell r="CD19" t="str">
            <v>-</v>
          </cell>
          <cell r="CE19">
            <v>0</v>
          </cell>
          <cell r="CF19" t="str">
            <v>-</v>
          </cell>
          <cell r="CG19">
            <v>0</v>
          </cell>
          <cell r="CH19" t="str">
            <v>-</v>
          </cell>
          <cell r="CI19">
            <v>0</v>
          </cell>
          <cell r="CJ19" t="str">
            <v>-</v>
          </cell>
          <cell r="CK19">
            <v>0</v>
          </cell>
          <cell r="CL19" t="str">
            <v>-</v>
          </cell>
          <cell r="CM19">
            <v>0</v>
          </cell>
          <cell r="CN19" t="str">
            <v>-</v>
          </cell>
          <cell r="CO19">
            <v>0</v>
          </cell>
          <cell r="CP19" t="str">
            <v>-</v>
          </cell>
          <cell r="CQ19">
            <v>0</v>
          </cell>
          <cell r="CR19" t="str">
            <v>-</v>
          </cell>
          <cell r="CS19">
            <v>0</v>
          </cell>
          <cell r="CT19" t="str">
            <v>-</v>
          </cell>
          <cell r="CU19">
            <v>0</v>
          </cell>
          <cell r="CV19" t="str">
            <v>-</v>
          </cell>
          <cell r="CW19">
            <v>0</v>
          </cell>
          <cell r="CX19" t="str">
            <v>-</v>
          </cell>
          <cell r="CY19">
            <v>0</v>
          </cell>
          <cell r="CZ19" t="str">
            <v>-</v>
          </cell>
          <cell r="DA19">
            <v>0</v>
          </cell>
          <cell r="DB19" t="str">
            <v>-</v>
          </cell>
          <cell r="DC19">
            <v>0</v>
          </cell>
          <cell r="DD19" t="str">
            <v>-</v>
          </cell>
          <cell r="DE19">
            <v>0</v>
          </cell>
          <cell r="DF19" t="str">
            <v>-</v>
          </cell>
          <cell r="DG19">
            <v>0</v>
          </cell>
          <cell r="DH19" t="str">
            <v>-</v>
          </cell>
          <cell r="DI19">
            <v>0</v>
          </cell>
          <cell r="DJ19" t="str">
            <v>-</v>
          </cell>
          <cell r="DK19">
            <v>0</v>
          </cell>
          <cell r="DL19" t="str">
            <v>-</v>
          </cell>
          <cell r="DM19">
            <v>0</v>
          </cell>
          <cell r="DN19" t="str">
            <v>-</v>
          </cell>
          <cell r="DO19">
            <v>0</v>
          </cell>
          <cell r="DP19" t="str">
            <v>-</v>
          </cell>
          <cell r="DQ19">
            <v>0</v>
          </cell>
          <cell r="DR19" t="str">
            <v>-</v>
          </cell>
          <cell r="DS19">
            <v>0</v>
          </cell>
          <cell r="DT19" t="str">
            <v>-</v>
          </cell>
          <cell r="DU19">
            <v>0</v>
          </cell>
          <cell r="DV19" t="str">
            <v>-</v>
          </cell>
          <cell r="DW19">
            <v>0</v>
          </cell>
          <cell r="DX19" t="str">
            <v>-</v>
          </cell>
          <cell r="DY19">
            <v>0</v>
          </cell>
          <cell r="DZ19" t="str">
            <v>-</v>
          </cell>
          <cell r="EA19">
            <v>0</v>
          </cell>
          <cell r="EB19" t="str">
            <v>-</v>
          </cell>
          <cell r="EC19">
            <v>0</v>
          </cell>
          <cell r="ED19" t="str">
            <v>-</v>
          </cell>
          <cell r="EE19">
            <v>0</v>
          </cell>
          <cell r="EF19" t="str">
            <v>-</v>
          </cell>
          <cell r="EG19">
            <v>0</v>
          </cell>
        </row>
        <row r="20">
          <cell r="C20">
            <v>700000072</v>
          </cell>
          <cell r="D20" t="str">
            <v>SECTOR NIRVANA LILIANA</v>
          </cell>
          <cell r="E20">
            <v>2026</v>
          </cell>
          <cell r="F20">
            <v>202602</v>
          </cell>
          <cell r="G20">
            <v>1504</v>
          </cell>
          <cell r="H20">
            <v>1807</v>
          </cell>
          <cell r="I20">
            <v>703</v>
          </cell>
          <cell r="J20" t="str">
            <v>-</v>
          </cell>
          <cell r="K20">
            <v>-119</v>
          </cell>
          <cell r="L20">
            <v>8</v>
          </cell>
          <cell r="M20">
            <v>172</v>
          </cell>
          <cell r="N20">
            <v>1051</v>
          </cell>
          <cell r="O20">
            <v>0</v>
          </cell>
          <cell r="P20" t="str">
            <v>-</v>
          </cell>
          <cell r="Q20">
            <v>0</v>
          </cell>
          <cell r="R20" t="str">
            <v>-</v>
          </cell>
          <cell r="S20">
            <v>0</v>
          </cell>
          <cell r="T20" t="str">
            <v>-</v>
          </cell>
          <cell r="U20">
            <v>172</v>
          </cell>
          <cell r="V20" t="str">
            <v>-</v>
          </cell>
          <cell r="W20">
            <v>0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155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42</v>
          </cell>
          <cell r="AH20" t="str">
            <v>-</v>
          </cell>
          <cell r="AI20" t="str">
            <v>-</v>
          </cell>
          <cell r="AJ20" t="str">
            <v>-</v>
          </cell>
          <cell r="AK20">
            <v>16</v>
          </cell>
          <cell r="AL20" t="str">
            <v>-</v>
          </cell>
          <cell r="AM20">
            <v>11.436170212765957</v>
          </cell>
          <cell r="AN20">
            <v>64.400000000000006</v>
          </cell>
          <cell r="AO20">
            <v>26</v>
          </cell>
          <cell r="AP20" t="str">
            <v>-</v>
          </cell>
          <cell r="AQ20">
            <v>69</v>
          </cell>
          <cell r="AR20" t="str">
            <v>-</v>
          </cell>
          <cell r="AS20">
            <v>0</v>
          </cell>
          <cell r="AT20" t="str">
            <v>-</v>
          </cell>
          <cell r="AU20">
            <v>49</v>
          </cell>
          <cell r="AV20" t="str">
            <v>-</v>
          </cell>
          <cell r="AW20">
            <v>11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161</v>
          </cell>
          <cell r="BB20">
            <v>898</v>
          </cell>
          <cell r="BC20">
            <v>10.704787234042554</v>
          </cell>
          <cell r="BD20">
            <v>55</v>
          </cell>
          <cell r="BE20" t="str">
            <v>-</v>
          </cell>
          <cell r="BF20" t="str">
            <v>-</v>
          </cell>
          <cell r="BG20">
            <v>508619.15</v>
          </cell>
          <cell r="BH20">
            <v>438694</v>
          </cell>
          <cell r="BI20">
            <v>87482494</v>
          </cell>
          <cell r="BJ20">
            <v>461067040</v>
          </cell>
          <cell r="BK20">
            <v>87482494</v>
          </cell>
          <cell r="BL20" t="str">
            <v>-</v>
          </cell>
          <cell r="BM20">
            <v>0</v>
          </cell>
          <cell r="BN20" t="str">
            <v>-</v>
          </cell>
          <cell r="BO20">
            <v>70337826</v>
          </cell>
          <cell r="BP20" t="str">
            <v>-</v>
          </cell>
          <cell r="BQ20">
            <v>0</v>
          </cell>
          <cell r="BR20" t="str">
            <v>-</v>
          </cell>
          <cell r="BS20">
            <v>170</v>
          </cell>
          <cell r="BT20" t="str">
            <v>-</v>
          </cell>
          <cell r="BU20">
            <v>70337826</v>
          </cell>
          <cell r="BV20" t="str">
            <v>-</v>
          </cell>
          <cell r="BW20">
            <v>108</v>
          </cell>
          <cell r="BX20" t="str">
            <v>-</v>
          </cell>
          <cell r="BY20">
            <v>442</v>
          </cell>
          <cell r="BZ20" t="str">
            <v>-</v>
          </cell>
          <cell r="CA20">
            <v>15233436</v>
          </cell>
          <cell r="CB20" t="str">
            <v>-</v>
          </cell>
          <cell r="CC20">
            <v>604</v>
          </cell>
          <cell r="CD20" t="str">
            <v>-</v>
          </cell>
          <cell r="CE20">
            <v>542</v>
          </cell>
          <cell r="CF20" t="str">
            <v>-</v>
          </cell>
          <cell r="CG20">
            <v>0</v>
          </cell>
          <cell r="CH20" t="str">
            <v>-</v>
          </cell>
          <cell r="CI20">
            <v>178</v>
          </cell>
          <cell r="CJ20" t="str">
            <v>-</v>
          </cell>
          <cell r="CK20">
            <v>21</v>
          </cell>
          <cell r="CL20" t="str">
            <v>-</v>
          </cell>
          <cell r="CM20">
            <v>1911232</v>
          </cell>
          <cell r="CN20" t="str">
            <v>-</v>
          </cell>
          <cell r="CO20">
            <v>17144668</v>
          </cell>
          <cell r="CP20" t="str">
            <v>-</v>
          </cell>
          <cell r="CQ20">
            <v>0</v>
          </cell>
          <cell r="CR20" t="str">
            <v>-</v>
          </cell>
          <cell r="CS20">
            <v>-64</v>
          </cell>
          <cell r="CT20" t="str">
            <v>-</v>
          </cell>
          <cell r="CU20">
            <v>914</v>
          </cell>
          <cell r="CV20">
            <v>286</v>
          </cell>
          <cell r="CW20">
            <v>256</v>
          </cell>
          <cell r="CX20">
            <v>187</v>
          </cell>
          <cell r="CY20">
            <v>162</v>
          </cell>
          <cell r="CZ20">
            <v>123</v>
          </cell>
          <cell r="DA20">
            <v>127</v>
          </cell>
          <cell r="DB20">
            <v>81</v>
          </cell>
          <cell r="DC20">
            <v>88</v>
          </cell>
          <cell r="DD20">
            <v>68</v>
          </cell>
          <cell r="DE20">
            <v>68</v>
          </cell>
          <cell r="DF20">
            <v>59</v>
          </cell>
          <cell r="DG20">
            <v>283</v>
          </cell>
          <cell r="DH20">
            <v>208</v>
          </cell>
          <cell r="DI20">
            <v>4</v>
          </cell>
          <cell r="DJ20" t="str">
            <v>-</v>
          </cell>
          <cell r="DK20">
            <v>292</v>
          </cell>
          <cell r="DL20" t="str">
            <v>-</v>
          </cell>
          <cell r="DM20">
            <v>508</v>
          </cell>
          <cell r="DN20" t="str">
            <v>-</v>
          </cell>
          <cell r="DO20">
            <v>510</v>
          </cell>
          <cell r="DP20" t="str">
            <v>-</v>
          </cell>
          <cell r="DQ20">
            <v>0</v>
          </cell>
          <cell r="DR20" t="str">
            <v>-</v>
          </cell>
          <cell r="DS20">
            <v>172</v>
          </cell>
          <cell r="DT20" t="str">
            <v>-</v>
          </cell>
          <cell r="DU20">
            <v>21</v>
          </cell>
          <cell r="DV20" t="str">
            <v>-</v>
          </cell>
          <cell r="DW20">
            <v>0</v>
          </cell>
          <cell r="DX20" t="str">
            <v>-</v>
          </cell>
          <cell r="DY20">
            <v>4</v>
          </cell>
          <cell r="DZ20">
            <v>71</v>
          </cell>
          <cell r="EA20">
            <v>10</v>
          </cell>
          <cell r="EB20" t="str">
            <v>-</v>
          </cell>
          <cell r="EC20">
            <v>26.315789473684209</v>
          </cell>
          <cell r="ED20" t="str">
            <v>-</v>
          </cell>
          <cell r="EE20">
            <v>0</v>
          </cell>
          <cell r="EF20" t="str">
            <v>-</v>
          </cell>
          <cell r="EG20">
            <v>7</v>
          </cell>
        </row>
        <row r="21">
          <cell r="C21">
            <v>700000076</v>
          </cell>
          <cell r="D21" t="str">
            <v>SECTOR LETICIA</v>
          </cell>
          <cell r="E21">
            <v>2026</v>
          </cell>
          <cell r="F21">
            <v>202602</v>
          </cell>
          <cell r="G21">
            <v>0</v>
          </cell>
          <cell r="H21" t="str">
            <v>-</v>
          </cell>
          <cell r="I21">
            <v>0</v>
          </cell>
          <cell r="J21" t="str">
            <v>-</v>
          </cell>
          <cell r="K21">
            <v>0</v>
          </cell>
          <cell r="L21" t="str">
            <v>-</v>
          </cell>
          <cell r="M21">
            <v>0</v>
          </cell>
          <cell r="N21" t="str">
            <v>-</v>
          </cell>
          <cell r="O21">
            <v>0</v>
          </cell>
          <cell r="P21" t="str">
            <v>-</v>
          </cell>
          <cell r="Q21">
            <v>0</v>
          </cell>
          <cell r="R21" t="str">
            <v>-</v>
          </cell>
          <cell r="S21">
            <v>0</v>
          </cell>
          <cell r="T21" t="str">
            <v>-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0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0</v>
          </cell>
          <cell r="AH21" t="str">
            <v>-</v>
          </cell>
          <cell r="AI21" t="str">
            <v>-</v>
          </cell>
          <cell r="AJ21" t="str">
            <v>-</v>
          </cell>
          <cell r="AK21">
            <v>0</v>
          </cell>
          <cell r="AL21" t="str">
            <v>-</v>
          </cell>
          <cell r="AM21">
            <v>0</v>
          </cell>
          <cell r="AN21" t="str">
            <v>-</v>
          </cell>
          <cell r="AO21">
            <v>0</v>
          </cell>
          <cell r="AP21" t="str">
            <v>-</v>
          </cell>
          <cell r="AQ21">
            <v>0</v>
          </cell>
          <cell r="AR21" t="str">
            <v>-</v>
          </cell>
          <cell r="AS21">
            <v>0</v>
          </cell>
          <cell r="AT21" t="str">
            <v>-</v>
          </cell>
          <cell r="AU21">
            <v>0</v>
          </cell>
          <cell r="AV21" t="str">
            <v>-</v>
          </cell>
          <cell r="AW21">
            <v>0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0</v>
          </cell>
          <cell r="BB21" t="str">
            <v>-</v>
          </cell>
          <cell r="BC21">
            <v>0</v>
          </cell>
          <cell r="BD21" t="str">
            <v>-</v>
          </cell>
          <cell r="BE21" t="str">
            <v>-</v>
          </cell>
          <cell r="BF21" t="str">
            <v>-</v>
          </cell>
          <cell r="BG21">
            <v>0</v>
          </cell>
          <cell r="BH21" t="str">
            <v>-</v>
          </cell>
          <cell r="BI21">
            <v>0</v>
          </cell>
          <cell r="BJ21" t="str">
            <v>-</v>
          </cell>
          <cell r="BK21">
            <v>0</v>
          </cell>
          <cell r="BL21" t="str">
            <v>-</v>
          </cell>
          <cell r="BM21">
            <v>0</v>
          </cell>
          <cell r="BN21" t="str">
            <v>-</v>
          </cell>
          <cell r="BO21">
            <v>0</v>
          </cell>
          <cell r="BP21" t="str">
            <v>-</v>
          </cell>
          <cell r="BQ21">
            <v>0</v>
          </cell>
          <cell r="BR21" t="str">
            <v>-</v>
          </cell>
          <cell r="BS21">
            <v>0</v>
          </cell>
          <cell r="BT21" t="str">
            <v>-</v>
          </cell>
          <cell r="BU21">
            <v>0</v>
          </cell>
          <cell r="BV21" t="str">
            <v>-</v>
          </cell>
          <cell r="BW21">
            <v>0</v>
          </cell>
          <cell r="BX21" t="str">
            <v>-</v>
          </cell>
          <cell r="BY21">
            <v>0</v>
          </cell>
          <cell r="BZ21" t="str">
            <v>-</v>
          </cell>
          <cell r="CA21">
            <v>0</v>
          </cell>
          <cell r="CB21" t="str">
            <v>-</v>
          </cell>
          <cell r="CC21">
            <v>0</v>
          </cell>
          <cell r="CD21" t="str">
            <v>-</v>
          </cell>
          <cell r="CE21">
            <v>0</v>
          </cell>
          <cell r="CF21" t="str">
            <v>-</v>
          </cell>
          <cell r="CG21">
            <v>0</v>
          </cell>
          <cell r="CH21" t="str">
            <v>-</v>
          </cell>
          <cell r="CI21">
            <v>0</v>
          </cell>
          <cell r="CJ21" t="str">
            <v>-</v>
          </cell>
          <cell r="CK21">
            <v>0</v>
          </cell>
          <cell r="CL21" t="str">
            <v>-</v>
          </cell>
          <cell r="CM21">
            <v>0</v>
          </cell>
          <cell r="CN21" t="str">
            <v>-</v>
          </cell>
          <cell r="CO21">
            <v>0</v>
          </cell>
          <cell r="CP21" t="str">
            <v>-</v>
          </cell>
          <cell r="CQ21">
            <v>0</v>
          </cell>
          <cell r="CR21" t="str">
            <v>-</v>
          </cell>
          <cell r="CS21">
            <v>0</v>
          </cell>
          <cell r="CT21" t="str">
            <v>-</v>
          </cell>
          <cell r="CU21">
            <v>0</v>
          </cell>
          <cell r="CV21" t="str">
            <v>-</v>
          </cell>
          <cell r="CW21">
            <v>0</v>
          </cell>
          <cell r="CX21" t="str">
            <v>-</v>
          </cell>
          <cell r="CY21">
            <v>0</v>
          </cell>
          <cell r="CZ21" t="str">
            <v>-</v>
          </cell>
          <cell r="DA21">
            <v>0</v>
          </cell>
          <cell r="DB21" t="str">
            <v>-</v>
          </cell>
          <cell r="DC21">
            <v>0</v>
          </cell>
          <cell r="DD21" t="str">
            <v>-</v>
          </cell>
          <cell r="DE21">
            <v>0</v>
          </cell>
          <cell r="DF21" t="str">
            <v>-</v>
          </cell>
          <cell r="DG21">
            <v>0</v>
          </cell>
          <cell r="DH21" t="str">
            <v>-</v>
          </cell>
          <cell r="DI21">
            <v>0</v>
          </cell>
          <cell r="DJ21" t="str">
            <v>-</v>
          </cell>
          <cell r="DK21">
            <v>0</v>
          </cell>
          <cell r="DL21" t="str">
            <v>-</v>
          </cell>
          <cell r="DM21">
            <v>0</v>
          </cell>
          <cell r="DN21" t="str">
            <v>-</v>
          </cell>
          <cell r="DO21">
            <v>0</v>
          </cell>
          <cell r="DP21" t="str">
            <v>-</v>
          </cell>
          <cell r="DQ21">
            <v>0</v>
          </cell>
          <cell r="DR21" t="str">
            <v>-</v>
          </cell>
          <cell r="DS21">
            <v>0</v>
          </cell>
          <cell r="DT21" t="str">
            <v>-</v>
          </cell>
          <cell r="DU21">
            <v>0</v>
          </cell>
          <cell r="DV21" t="str">
            <v>-</v>
          </cell>
          <cell r="DW21">
            <v>0</v>
          </cell>
          <cell r="DX21" t="str">
            <v>-</v>
          </cell>
          <cell r="DY21">
            <v>0</v>
          </cell>
          <cell r="DZ21" t="str">
            <v>-</v>
          </cell>
          <cell r="EA21">
            <v>0</v>
          </cell>
          <cell r="EB21" t="str">
            <v>-</v>
          </cell>
          <cell r="EC21">
            <v>0</v>
          </cell>
          <cell r="ED21" t="str">
            <v>-</v>
          </cell>
          <cell r="EE21">
            <v>0</v>
          </cell>
          <cell r="EF21" t="str">
            <v>-</v>
          </cell>
          <cell r="EG21">
            <v>0</v>
          </cell>
        </row>
        <row r="22">
          <cell r="C22">
            <v>700000077</v>
          </cell>
          <cell r="D22" t="str">
            <v>SECTOR BORONDO AMANDA</v>
          </cell>
          <cell r="E22">
            <v>2026</v>
          </cell>
          <cell r="F22">
            <v>202602</v>
          </cell>
          <cell r="G22">
            <v>1358</v>
          </cell>
          <cell r="H22">
            <v>1760</v>
          </cell>
          <cell r="I22">
            <v>655</v>
          </cell>
          <cell r="J22" t="str">
            <v>-</v>
          </cell>
          <cell r="K22">
            <v>-95</v>
          </cell>
          <cell r="L22">
            <v>8</v>
          </cell>
          <cell r="M22">
            <v>155</v>
          </cell>
          <cell r="N22">
            <v>938</v>
          </cell>
          <cell r="O22">
            <v>0</v>
          </cell>
          <cell r="P22" t="str">
            <v>-</v>
          </cell>
          <cell r="Q22">
            <v>0</v>
          </cell>
          <cell r="R22" t="str">
            <v>-</v>
          </cell>
          <cell r="S22">
            <v>2</v>
          </cell>
          <cell r="T22" t="str">
            <v>-</v>
          </cell>
          <cell r="U22">
            <v>154</v>
          </cell>
          <cell r="V22" t="str">
            <v>-</v>
          </cell>
          <cell r="W22">
            <v>1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144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41</v>
          </cell>
          <cell r="AH22" t="str">
            <v>-</v>
          </cell>
          <cell r="AI22" t="str">
            <v>-</v>
          </cell>
          <cell r="AJ22" t="str">
            <v>-</v>
          </cell>
          <cell r="AK22">
            <v>11</v>
          </cell>
          <cell r="AL22" t="str">
            <v>-</v>
          </cell>
          <cell r="AM22">
            <v>11.413843888070693</v>
          </cell>
          <cell r="AN22">
            <v>64.2</v>
          </cell>
          <cell r="AO22">
            <v>30</v>
          </cell>
          <cell r="AP22" t="str">
            <v>-</v>
          </cell>
          <cell r="AQ22">
            <v>57</v>
          </cell>
          <cell r="AR22" t="str">
            <v>-</v>
          </cell>
          <cell r="AS22">
            <v>0</v>
          </cell>
          <cell r="AT22" t="str">
            <v>-</v>
          </cell>
          <cell r="AU22">
            <v>46</v>
          </cell>
          <cell r="AV22" t="str">
            <v>-</v>
          </cell>
          <cell r="AW22">
            <v>11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143</v>
          </cell>
          <cell r="BB22">
            <v>817</v>
          </cell>
          <cell r="BC22">
            <v>10.530191458026509</v>
          </cell>
          <cell r="BD22">
            <v>55.9</v>
          </cell>
          <cell r="BE22" t="str">
            <v>-</v>
          </cell>
          <cell r="BF22" t="str">
            <v>-</v>
          </cell>
          <cell r="BG22">
            <v>577656.59</v>
          </cell>
          <cell r="BH22">
            <v>448582</v>
          </cell>
          <cell r="BI22">
            <v>89536772</v>
          </cell>
          <cell r="BJ22">
            <v>420770112</v>
          </cell>
          <cell r="BK22">
            <v>89353302</v>
          </cell>
          <cell r="BL22" t="str">
            <v>-</v>
          </cell>
          <cell r="BM22">
            <v>183470</v>
          </cell>
          <cell r="BN22" t="str">
            <v>-</v>
          </cell>
          <cell r="BO22">
            <v>67812734</v>
          </cell>
          <cell r="BP22" t="str">
            <v>-</v>
          </cell>
          <cell r="BQ22">
            <v>183470</v>
          </cell>
          <cell r="BR22" t="str">
            <v>-</v>
          </cell>
          <cell r="BS22">
            <v>145</v>
          </cell>
          <cell r="BT22" t="str">
            <v>-</v>
          </cell>
          <cell r="BU22">
            <v>67629264</v>
          </cell>
          <cell r="BV22" t="str">
            <v>-</v>
          </cell>
          <cell r="BW22">
            <v>111</v>
          </cell>
          <cell r="BX22" t="str">
            <v>-</v>
          </cell>
          <cell r="BY22">
            <v>347</v>
          </cell>
          <cell r="BZ22" t="str">
            <v>-</v>
          </cell>
          <cell r="CA22">
            <v>20543388</v>
          </cell>
          <cell r="CB22" t="str">
            <v>-</v>
          </cell>
          <cell r="CC22">
            <v>548</v>
          </cell>
          <cell r="CD22" t="str">
            <v>-</v>
          </cell>
          <cell r="CE22">
            <v>515</v>
          </cell>
          <cell r="CF22" t="str">
            <v>-</v>
          </cell>
          <cell r="CG22">
            <v>0</v>
          </cell>
          <cell r="CH22" t="str">
            <v>-</v>
          </cell>
          <cell r="CI22">
            <v>168</v>
          </cell>
          <cell r="CJ22" t="str">
            <v>-</v>
          </cell>
          <cell r="CK22">
            <v>19</v>
          </cell>
          <cell r="CL22" t="str">
            <v>-</v>
          </cell>
          <cell r="CM22">
            <v>1180650</v>
          </cell>
          <cell r="CN22" t="str">
            <v>-</v>
          </cell>
          <cell r="CO22">
            <v>21724038</v>
          </cell>
          <cell r="CP22" t="str">
            <v>-</v>
          </cell>
          <cell r="CQ22">
            <v>0</v>
          </cell>
          <cell r="CR22" t="str">
            <v>-</v>
          </cell>
          <cell r="CS22">
            <v>-51</v>
          </cell>
          <cell r="CT22" t="str">
            <v>-</v>
          </cell>
          <cell r="CU22">
            <v>758</v>
          </cell>
          <cell r="CV22">
            <v>223</v>
          </cell>
          <cell r="CW22">
            <v>266</v>
          </cell>
          <cell r="CX22">
            <v>177</v>
          </cell>
          <cell r="CY22">
            <v>179</v>
          </cell>
          <cell r="CZ22">
            <v>129</v>
          </cell>
          <cell r="DA22">
            <v>101</v>
          </cell>
          <cell r="DB22">
            <v>65</v>
          </cell>
          <cell r="DC22">
            <v>84</v>
          </cell>
          <cell r="DD22">
            <v>62</v>
          </cell>
          <cell r="DE22">
            <v>54</v>
          </cell>
          <cell r="DF22">
            <v>47</v>
          </cell>
          <cell r="DG22">
            <v>239</v>
          </cell>
          <cell r="DH22">
            <v>174</v>
          </cell>
          <cell r="DI22">
            <v>4</v>
          </cell>
          <cell r="DJ22" t="str">
            <v>-</v>
          </cell>
          <cell r="DK22">
            <v>238</v>
          </cell>
          <cell r="DL22" t="str">
            <v>-</v>
          </cell>
          <cell r="DM22">
            <v>465</v>
          </cell>
          <cell r="DN22" t="str">
            <v>-</v>
          </cell>
          <cell r="DO22">
            <v>469</v>
          </cell>
          <cell r="DP22" t="str">
            <v>-</v>
          </cell>
          <cell r="DQ22">
            <v>0</v>
          </cell>
          <cell r="DR22" t="str">
            <v>-</v>
          </cell>
          <cell r="DS22">
            <v>167</v>
          </cell>
          <cell r="DT22" t="str">
            <v>-</v>
          </cell>
          <cell r="DU22">
            <v>19</v>
          </cell>
          <cell r="DV22" t="str">
            <v>-</v>
          </cell>
          <cell r="DW22">
            <v>0</v>
          </cell>
          <cell r="DX22" t="str">
            <v>-</v>
          </cell>
          <cell r="DY22">
            <v>6</v>
          </cell>
          <cell r="DZ22">
            <v>49</v>
          </cell>
          <cell r="EA22">
            <v>15</v>
          </cell>
          <cell r="EB22" t="str">
            <v>-</v>
          </cell>
          <cell r="EC22">
            <v>33.333333333333329</v>
          </cell>
          <cell r="ED22" t="str">
            <v>-</v>
          </cell>
          <cell r="EE22">
            <v>2</v>
          </cell>
          <cell r="EF22" t="str">
            <v>-</v>
          </cell>
          <cell r="EG22">
            <v>6</v>
          </cell>
        </row>
        <row r="23">
          <cell r="C23">
            <v>700000078</v>
          </cell>
          <cell r="D23" t="str">
            <v>SECTOR DELIRIO ZOLANDY</v>
          </cell>
          <cell r="E23">
            <v>2026</v>
          </cell>
          <cell r="F23">
            <v>202602</v>
          </cell>
          <cell r="G23">
            <v>1580</v>
          </cell>
          <cell r="H23">
            <v>1718</v>
          </cell>
          <cell r="I23">
            <v>643</v>
          </cell>
          <cell r="J23" t="str">
            <v>-</v>
          </cell>
          <cell r="K23">
            <v>-116</v>
          </cell>
          <cell r="L23">
            <v>8</v>
          </cell>
          <cell r="M23">
            <v>171</v>
          </cell>
          <cell r="N23">
            <v>1098</v>
          </cell>
          <cell r="O23">
            <v>0</v>
          </cell>
          <cell r="P23" t="str">
            <v>-</v>
          </cell>
          <cell r="Q23">
            <v>4</v>
          </cell>
          <cell r="R23" t="str">
            <v>-</v>
          </cell>
          <cell r="S23">
            <v>6</v>
          </cell>
          <cell r="T23" t="str">
            <v>-</v>
          </cell>
          <cell r="U23">
            <v>166</v>
          </cell>
          <cell r="V23" t="str">
            <v>-</v>
          </cell>
          <cell r="W23">
            <v>1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141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>
            <v>56</v>
          </cell>
          <cell r="AH23" t="str">
            <v>-</v>
          </cell>
          <cell r="AI23" t="str">
            <v>-</v>
          </cell>
          <cell r="AJ23" t="str">
            <v>-</v>
          </cell>
          <cell r="AK23">
            <v>31</v>
          </cell>
          <cell r="AL23" t="str">
            <v>-</v>
          </cell>
          <cell r="AM23">
            <v>10.822784810126581</v>
          </cell>
          <cell r="AN23">
            <v>64.2</v>
          </cell>
          <cell r="AO23">
            <v>25</v>
          </cell>
          <cell r="AP23" t="str">
            <v>-</v>
          </cell>
          <cell r="AQ23">
            <v>63</v>
          </cell>
          <cell r="AR23" t="str">
            <v>-</v>
          </cell>
          <cell r="AS23">
            <v>0</v>
          </cell>
          <cell r="AT23" t="str">
            <v>-</v>
          </cell>
          <cell r="AU23">
            <v>45</v>
          </cell>
          <cell r="AV23" t="str">
            <v>-</v>
          </cell>
          <cell r="AW23">
            <v>8</v>
          </cell>
          <cell r="AX23" t="str">
            <v>-</v>
          </cell>
          <cell r="AY23" t="str">
            <v>-</v>
          </cell>
          <cell r="AZ23" t="str">
            <v>-</v>
          </cell>
          <cell r="BA23">
            <v>148</v>
          </cell>
          <cell r="BB23">
            <v>931</v>
          </cell>
          <cell r="BC23">
            <v>9.3670886075949369</v>
          </cell>
          <cell r="BD23">
            <v>54.5</v>
          </cell>
          <cell r="BE23" t="str">
            <v>-</v>
          </cell>
          <cell r="BF23" t="str">
            <v>-</v>
          </cell>
          <cell r="BG23">
            <v>459172.98</v>
          </cell>
          <cell r="BH23">
            <v>433331</v>
          </cell>
          <cell r="BI23">
            <v>78518579</v>
          </cell>
          <cell r="BJ23">
            <v>475797038</v>
          </cell>
          <cell r="BK23">
            <v>77267569</v>
          </cell>
          <cell r="BL23" t="str">
            <v>-</v>
          </cell>
          <cell r="BM23">
            <v>1251010</v>
          </cell>
          <cell r="BN23" t="str">
            <v>-</v>
          </cell>
          <cell r="BO23">
            <v>60378278</v>
          </cell>
          <cell r="BP23" t="str">
            <v>-</v>
          </cell>
          <cell r="BQ23">
            <v>1251010</v>
          </cell>
          <cell r="BR23" t="str">
            <v>-</v>
          </cell>
          <cell r="BS23">
            <v>161</v>
          </cell>
          <cell r="BT23" t="str">
            <v>-</v>
          </cell>
          <cell r="BU23">
            <v>59127268</v>
          </cell>
          <cell r="BV23" t="str">
            <v>-</v>
          </cell>
          <cell r="BW23">
            <v>107</v>
          </cell>
          <cell r="BX23" t="str">
            <v>-</v>
          </cell>
          <cell r="BY23">
            <v>620</v>
          </cell>
          <cell r="BZ23" t="str">
            <v>-</v>
          </cell>
          <cell r="CA23">
            <v>16862184</v>
          </cell>
          <cell r="CB23" t="str">
            <v>-</v>
          </cell>
          <cell r="CC23">
            <v>575</v>
          </cell>
          <cell r="CD23" t="str">
            <v>-</v>
          </cell>
          <cell r="CE23">
            <v>497</v>
          </cell>
          <cell r="CF23" t="str">
            <v>-</v>
          </cell>
          <cell r="CG23">
            <v>0</v>
          </cell>
          <cell r="CH23" t="str">
            <v>-</v>
          </cell>
          <cell r="CI23">
            <v>169</v>
          </cell>
          <cell r="CJ23" t="str">
            <v>-</v>
          </cell>
          <cell r="CK23">
            <v>19</v>
          </cell>
          <cell r="CL23" t="str">
            <v>-</v>
          </cell>
          <cell r="CM23">
            <v>1278117</v>
          </cell>
          <cell r="CN23" t="str">
            <v>-</v>
          </cell>
          <cell r="CO23">
            <v>18140301</v>
          </cell>
          <cell r="CP23" t="str">
            <v>-</v>
          </cell>
          <cell r="CQ23">
            <v>0</v>
          </cell>
          <cell r="CR23" t="str">
            <v>-</v>
          </cell>
          <cell r="CS23">
            <v>-65</v>
          </cell>
          <cell r="CT23" t="str">
            <v>-</v>
          </cell>
          <cell r="CU23">
            <v>878</v>
          </cell>
          <cell r="CV23">
            <v>274</v>
          </cell>
          <cell r="CW23">
            <v>258</v>
          </cell>
          <cell r="CX23">
            <v>189</v>
          </cell>
          <cell r="CY23">
            <v>273</v>
          </cell>
          <cell r="CZ23">
            <v>169</v>
          </cell>
          <cell r="DA23">
            <v>132</v>
          </cell>
          <cell r="DB23">
            <v>89</v>
          </cell>
          <cell r="DC23">
            <v>92</v>
          </cell>
          <cell r="DD23">
            <v>72</v>
          </cell>
          <cell r="DE23">
            <v>76</v>
          </cell>
          <cell r="DF23">
            <v>66</v>
          </cell>
          <cell r="DG23">
            <v>300</v>
          </cell>
          <cell r="DH23">
            <v>227</v>
          </cell>
          <cell r="DI23">
            <v>10</v>
          </cell>
          <cell r="DJ23" t="str">
            <v>-</v>
          </cell>
          <cell r="DK23">
            <v>436</v>
          </cell>
          <cell r="DL23" t="str">
            <v>-</v>
          </cell>
          <cell r="DM23">
            <v>501</v>
          </cell>
          <cell r="DN23" t="str">
            <v>-</v>
          </cell>
          <cell r="DO23">
            <v>464</v>
          </cell>
          <cell r="DP23" t="str">
            <v>-</v>
          </cell>
          <cell r="DQ23">
            <v>0</v>
          </cell>
          <cell r="DR23" t="str">
            <v>-</v>
          </cell>
          <cell r="DS23">
            <v>161</v>
          </cell>
          <cell r="DT23" t="str">
            <v>-</v>
          </cell>
          <cell r="DU23">
            <v>18</v>
          </cell>
          <cell r="DV23" t="str">
            <v>-</v>
          </cell>
          <cell r="DW23">
            <v>0</v>
          </cell>
          <cell r="DX23" t="str">
            <v>-</v>
          </cell>
          <cell r="DY23">
            <v>13</v>
          </cell>
          <cell r="DZ23">
            <v>84</v>
          </cell>
          <cell r="EA23">
            <v>14</v>
          </cell>
          <cell r="EB23" t="str">
            <v>-</v>
          </cell>
          <cell r="EC23">
            <v>15.909090909090908</v>
          </cell>
          <cell r="ED23" t="str">
            <v>-</v>
          </cell>
          <cell r="EE23">
            <v>3</v>
          </cell>
          <cell r="EF23" t="str">
            <v>-</v>
          </cell>
          <cell r="EG23">
            <v>10</v>
          </cell>
        </row>
        <row r="24">
          <cell r="C24">
            <v>700000079</v>
          </cell>
          <cell r="D24" t="str">
            <v>SECTOR ERMITA MARYURI</v>
          </cell>
          <cell r="E24">
            <v>2026</v>
          </cell>
          <cell r="F24">
            <v>202602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  <cell r="DZ24" t="str">
            <v>-</v>
          </cell>
          <cell r="EA24" t="str">
            <v>-</v>
          </cell>
          <cell r="EB24" t="str">
            <v>-</v>
          </cell>
          <cell r="EC24" t="str">
            <v>-</v>
          </cell>
          <cell r="ED24" t="str">
            <v>-</v>
          </cell>
          <cell r="EE24" t="str">
            <v>-</v>
          </cell>
          <cell r="EF24" t="str">
            <v>-</v>
          </cell>
          <cell r="EG24" t="str">
            <v>-</v>
          </cell>
        </row>
        <row r="25">
          <cell r="C25">
            <v>700000082</v>
          </cell>
          <cell r="D25" t="str">
            <v>SECTOR PANCE NATALIA</v>
          </cell>
          <cell r="E25">
            <v>2026</v>
          </cell>
          <cell r="F25">
            <v>202602</v>
          </cell>
          <cell r="G25">
            <v>1275</v>
          </cell>
          <cell r="H25">
            <v>1473</v>
          </cell>
          <cell r="I25">
            <v>529</v>
          </cell>
          <cell r="J25" t="str">
            <v>-</v>
          </cell>
          <cell r="K25">
            <v>-92</v>
          </cell>
          <cell r="L25">
            <v>8</v>
          </cell>
          <cell r="M25">
            <v>138</v>
          </cell>
          <cell r="N25">
            <v>883</v>
          </cell>
          <cell r="O25">
            <v>0</v>
          </cell>
          <cell r="P25" t="str">
            <v>-</v>
          </cell>
          <cell r="Q25">
            <v>4</v>
          </cell>
          <cell r="R25" t="str">
            <v>-</v>
          </cell>
          <cell r="S25">
            <v>7</v>
          </cell>
          <cell r="T25" t="str">
            <v>-</v>
          </cell>
          <cell r="U25">
            <v>133</v>
          </cell>
          <cell r="V25" t="str">
            <v>-</v>
          </cell>
          <cell r="W25">
            <v>1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122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39</v>
          </cell>
          <cell r="AH25" t="str">
            <v>-</v>
          </cell>
          <cell r="AI25" t="str">
            <v>-</v>
          </cell>
          <cell r="AJ25" t="str">
            <v>-</v>
          </cell>
          <cell r="AK25">
            <v>16</v>
          </cell>
          <cell r="AL25" t="str">
            <v>-</v>
          </cell>
          <cell r="AM25">
            <v>10.823529411764705</v>
          </cell>
          <cell r="AN25">
            <v>64.2</v>
          </cell>
          <cell r="AO25">
            <v>23</v>
          </cell>
          <cell r="AP25" t="str">
            <v>-</v>
          </cell>
          <cell r="AQ25">
            <v>47</v>
          </cell>
          <cell r="AR25" t="str">
            <v>-</v>
          </cell>
          <cell r="AS25">
            <v>0</v>
          </cell>
          <cell r="AT25" t="str">
            <v>-</v>
          </cell>
          <cell r="AU25">
            <v>42</v>
          </cell>
          <cell r="AV25" t="str">
            <v>-</v>
          </cell>
          <cell r="AW25">
            <v>10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129</v>
          </cell>
          <cell r="BB25">
            <v>775</v>
          </cell>
          <cell r="BC25">
            <v>10.117647058823529</v>
          </cell>
          <cell r="BD25">
            <v>56.4</v>
          </cell>
          <cell r="BE25" t="str">
            <v>-</v>
          </cell>
          <cell r="BF25" t="str">
            <v>-</v>
          </cell>
          <cell r="BG25">
            <v>550052.26</v>
          </cell>
          <cell r="BH25">
            <v>450714</v>
          </cell>
          <cell r="BI25">
            <v>75907212.510000005</v>
          </cell>
          <cell r="BJ25">
            <v>397980609</v>
          </cell>
          <cell r="BK25">
            <v>74310430</v>
          </cell>
          <cell r="BL25" t="str">
            <v>-</v>
          </cell>
          <cell r="BM25">
            <v>1596782.51</v>
          </cell>
          <cell r="BN25" t="str">
            <v>-</v>
          </cell>
          <cell r="BO25">
            <v>58137877.509999998</v>
          </cell>
          <cell r="BP25" t="str">
            <v>-</v>
          </cell>
          <cell r="BQ25">
            <v>1596782.51</v>
          </cell>
          <cell r="BR25" t="str">
            <v>-</v>
          </cell>
          <cell r="BS25">
            <v>128</v>
          </cell>
          <cell r="BT25" t="str">
            <v>-</v>
          </cell>
          <cell r="BU25">
            <v>56541095</v>
          </cell>
          <cell r="BV25" t="str">
            <v>-</v>
          </cell>
          <cell r="BW25">
            <v>94</v>
          </cell>
          <cell r="BX25" t="str">
            <v>-</v>
          </cell>
          <cell r="BY25">
            <v>385</v>
          </cell>
          <cell r="BZ25" t="str">
            <v>-</v>
          </cell>
          <cell r="CA25">
            <v>16402450</v>
          </cell>
          <cell r="CB25" t="str">
            <v>-</v>
          </cell>
          <cell r="CC25">
            <v>533</v>
          </cell>
          <cell r="CD25" t="str">
            <v>-</v>
          </cell>
          <cell r="CE25">
            <v>401</v>
          </cell>
          <cell r="CF25" t="str">
            <v>-</v>
          </cell>
          <cell r="CG25">
            <v>0</v>
          </cell>
          <cell r="CH25" t="str">
            <v>-</v>
          </cell>
          <cell r="CI25">
            <v>131</v>
          </cell>
          <cell r="CJ25" t="str">
            <v>-</v>
          </cell>
          <cell r="CK25">
            <v>19</v>
          </cell>
          <cell r="CL25" t="str">
            <v>-</v>
          </cell>
          <cell r="CM25">
            <v>1366885</v>
          </cell>
          <cell r="CN25" t="str">
            <v>-</v>
          </cell>
          <cell r="CO25">
            <v>17769335</v>
          </cell>
          <cell r="CP25" t="str">
            <v>-</v>
          </cell>
          <cell r="CQ25">
            <v>0</v>
          </cell>
          <cell r="CR25" t="str">
            <v>-</v>
          </cell>
          <cell r="CS25">
            <v>-43</v>
          </cell>
          <cell r="CT25" t="str">
            <v>-</v>
          </cell>
          <cell r="CU25">
            <v>660</v>
          </cell>
          <cell r="CV25">
            <v>198</v>
          </cell>
          <cell r="CW25">
            <v>303</v>
          </cell>
          <cell r="CX25">
            <v>185</v>
          </cell>
          <cell r="CY25">
            <v>174</v>
          </cell>
          <cell r="CZ25">
            <v>108</v>
          </cell>
          <cell r="DA25">
            <v>96</v>
          </cell>
          <cell r="DB25">
            <v>62</v>
          </cell>
          <cell r="DC25">
            <v>52</v>
          </cell>
          <cell r="DD25">
            <v>39</v>
          </cell>
          <cell r="DE25">
            <v>46</v>
          </cell>
          <cell r="DF25">
            <v>40</v>
          </cell>
          <cell r="DG25">
            <v>194</v>
          </cell>
          <cell r="DH25">
            <v>141</v>
          </cell>
          <cell r="DI25">
            <v>2</v>
          </cell>
          <cell r="DJ25" t="str">
            <v>-</v>
          </cell>
          <cell r="DK25">
            <v>286</v>
          </cell>
          <cell r="DL25" t="str">
            <v>-</v>
          </cell>
          <cell r="DM25">
            <v>460</v>
          </cell>
          <cell r="DN25" t="str">
            <v>-</v>
          </cell>
          <cell r="DO25">
            <v>381</v>
          </cell>
          <cell r="DP25" t="str">
            <v>-</v>
          </cell>
          <cell r="DQ25">
            <v>0</v>
          </cell>
          <cell r="DR25" t="str">
            <v>-</v>
          </cell>
          <cell r="DS25">
            <v>129</v>
          </cell>
          <cell r="DT25" t="str">
            <v>-</v>
          </cell>
          <cell r="DU25">
            <v>19</v>
          </cell>
          <cell r="DV25" t="str">
            <v>-</v>
          </cell>
          <cell r="DW25">
            <v>0</v>
          </cell>
          <cell r="DX25" t="str">
            <v>-</v>
          </cell>
          <cell r="DY25">
            <v>4</v>
          </cell>
          <cell r="DZ25">
            <v>47</v>
          </cell>
          <cell r="EA25">
            <v>11</v>
          </cell>
          <cell r="EB25" t="str">
            <v>-</v>
          </cell>
          <cell r="EC25">
            <v>25.581395348837212</v>
          </cell>
          <cell r="ED25" t="str">
            <v>-</v>
          </cell>
          <cell r="EE25">
            <v>2</v>
          </cell>
          <cell r="EF25" t="str">
            <v>-</v>
          </cell>
          <cell r="EG25">
            <v>5</v>
          </cell>
        </row>
        <row r="26">
          <cell r="C26">
            <v>700000084</v>
          </cell>
          <cell r="D26" t="str">
            <v>SECTOR LA SULTANA CAROLINA</v>
          </cell>
          <cell r="E26">
            <v>2026</v>
          </cell>
          <cell r="F26">
            <v>202602</v>
          </cell>
          <cell r="G26">
            <v>1607</v>
          </cell>
          <cell r="H26">
            <v>1830</v>
          </cell>
          <cell r="I26">
            <v>646</v>
          </cell>
          <cell r="J26" t="str">
            <v>-</v>
          </cell>
          <cell r="K26">
            <v>-123</v>
          </cell>
          <cell r="L26">
            <v>8</v>
          </cell>
          <cell r="M26">
            <v>172</v>
          </cell>
          <cell r="N26">
            <v>1116</v>
          </cell>
          <cell r="O26">
            <v>1</v>
          </cell>
          <cell r="P26" t="str">
            <v>-</v>
          </cell>
          <cell r="Q26">
            <v>1</v>
          </cell>
          <cell r="R26" t="str">
            <v>-</v>
          </cell>
          <cell r="S26">
            <v>7</v>
          </cell>
          <cell r="T26" t="str">
            <v>-</v>
          </cell>
          <cell r="U26">
            <v>167</v>
          </cell>
          <cell r="V26" t="str">
            <v>-</v>
          </cell>
          <cell r="W26">
            <v>4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146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57</v>
          </cell>
          <cell r="AH26" t="str">
            <v>-</v>
          </cell>
          <cell r="AI26" t="str">
            <v>-</v>
          </cell>
          <cell r="AJ26" t="str">
            <v>-</v>
          </cell>
          <cell r="AK26">
            <v>26</v>
          </cell>
          <cell r="AL26" t="str">
            <v>-</v>
          </cell>
          <cell r="AM26">
            <v>10.703173615432483</v>
          </cell>
          <cell r="AN26">
            <v>64.2</v>
          </cell>
          <cell r="AO26">
            <v>31</v>
          </cell>
          <cell r="AP26" t="str">
            <v>-</v>
          </cell>
          <cell r="AQ26">
            <v>57</v>
          </cell>
          <cell r="AR26" t="str">
            <v>-</v>
          </cell>
          <cell r="AS26">
            <v>0</v>
          </cell>
          <cell r="AT26" t="str">
            <v>-</v>
          </cell>
          <cell r="AU26">
            <v>43</v>
          </cell>
          <cell r="AV26" t="str">
            <v>-</v>
          </cell>
          <cell r="AW26">
            <v>15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155</v>
          </cell>
          <cell r="BB26">
            <v>967</v>
          </cell>
          <cell r="BC26">
            <v>9.6453018046048538</v>
          </cell>
          <cell r="BD26">
            <v>55.6</v>
          </cell>
          <cell r="BE26" t="str">
            <v>-</v>
          </cell>
          <cell r="BF26" t="str">
            <v>-</v>
          </cell>
          <cell r="BG26">
            <v>527214.80000000005</v>
          </cell>
          <cell r="BH26">
            <v>437674</v>
          </cell>
          <cell r="BI26">
            <v>90680946.030000001</v>
          </cell>
          <cell r="BJ26">
            <v>488443747</v>
          </cell>
          <cell r="BK26">
            <v>89409329</v>
          </cell>
          <cell r="BL26" t="str">
            <v>-</v>
          </cell>
          <cell r="BM26">
            <v>1271617.03</v>
          </cell>
          <cell r="BN26" t="str">
            <v>-</v>
          </cell>
          <cell r="BO26">
            <v>69120073.030000001</v>
          </cell>
          <cell r="BP26" t="str">
            <v>-</v>
          </cell>
          <cell r="BQ26">
            <v>1271617.03</v>
          </cell>
          <cell r="BR26" t="str">
            <v>-</v>
          </cell>
          <cell r="BS26">
            <v>153</v>
          </cell>
          <cell r="BT26" t="str">
            <v>-</v>
          </cell>
          <cell r="BU26">
            <v>67848456</v>
          </cell>
          <cell r="BV26" t="str">
            <v>-</v>
          </cell>
          <cell r="BW26">
            <v>127</v>
          </cell>
          <cell r="BX26" t="str">
            <v>-</v>
          </cell>
          <cell r="BY26">
            <v>554</v>
          </cell>
          <cell r="BZ26" t="str">
            <v>-</v>
          </cell>
          <cell r="CA26">
            <v>20308653</v>
          </cell>
          <cell r="CB26" t="str">
            <v>-</v>
          </cell>
          <cell r="CC26">
            <v>634</v>
          </cell>
          <cell r="CD26" t="str">
            <v>-</v>
          </cell>
          <cell r="CE26">
            <v>490</v>
          </cell>
          <cell r="CF26" t="str">
            <v>-</v>
          </cell>
          <cell r="CG26">
            <v>0</v>
          </cell>
          <cell r="CH26" t="str">
            <v>-</v>
          </cell>
          <cell r="CI26">
            <v>163</v>
          </cell>
          <cell r="CJ26" t="str">
            <v>-</v>
          </cell>
          <cell r="CK26">
            <v>20</v>
          </cell>
          <cell r="CL26" t="str">
            <v>-</v>
          </cell>
          <cell r="CM26">
            <v>1252220</v>
          </cell>
          <cell r="CN26" t="str">
            <v>-</v>
          </cell>
          <cell r="CO26">
            <v>21560873</v>
          </cell>
          <cell r="CP26" t="str">
            <v>-</v>
          </cell>
          <cell r="CQ26">
            <v>5.3705692803437163E-4</v>
          </cell>
          <cell r="CR26" t="str">
            <v>-</v>
          </cell>
          <cell r="CS26">
            <v>-46</v>
          </cell>
          <cell r="CT26" t="str">
            <v>-</v>
          </cell>
          <cell r="CU26">
            <v>843</v>
          </cell>
          <cell r="CV26">
            <v>260</v>
          </cell>
          <cell r="CW26">
            <v>340</v>
          </cell>
          <cell r="CX26">
            <v>212</v>
          </cell>
          <cell r="CY26">
            <v>252</v>
          </cell>
          <cell r="CZ26">
            <v>152</v>
          </cell>
          <cell r="DA26">
            <v>133</v>
          </cell>
          <cell r="DB26">
            <v>89</v>
          </cell>
          <cell r="DC26">
            <v>67</v>
          </cell>
          <cell r="DD26">
            <v>51</v>
          </cell>
          <cell r="DE26">
            <v>55</v>
          </cell>
          <cell r="DF26">
            <v>47</v>
          </cell>
          <cell r="DG26">
            <v>255</v>
          </cell>
          <cell r="DH26">
            <v>187</v>
          </cell>
          <cell r="DI26">
            <v>7</v>
          </cell>
          <cell r="DJ26" t="str">
            <v>-</v>
          </cell>
          <cell r="DK26">
            <v>401</v>
          </cell>
          <cell r="DL26" t="str">
            <v>-</v>
          </cell>
          <cell r="DM26">
            <v>559</v>
          </cell>
          <cell r="DN26" t="str">
            <v>-</v>
          </cell>
          <cell r="DO26">
            <v>468</v>
          </cell>
          <cell r="DP26" t="str">
            <v>-</v>
          </cell>
          <cell r="DQ26">
            <v>0</v>
          </cell>
          <cell r="DR26" t="str">
            <v>-</v>
          </cell>
          <cell r="DS26">
            <v>158</v>
          </cell>
          <cell r="DT26" t="str">
            <v>-</v>
          </cell>
          <cell r="DU26">
            <v>20</v>
          </cell>
          <cell r="DV26" t="str">
            <v>-</v>
          </cell>
          <cell r="DW26">
            <v>0</v>
          </cell>
          <cell r="DX26" t="str">
            <v>-</v>
          </cell>
          <cell r="DY26">
            <v>10</v>
          </cell>
          <cell r="DZ26">
            <v>74</v>
          </cell>
          <cell r="EA26">
            <v>18</v>
          </cell>
          <cell r="EB26" t="str">
            <v>-</v>
          </cell>
          <cell r="EC26">
            <v>29.508196721311474</v>
          </cell>
          <cell r="ED26" t="str">
            <v>-</v>
          </cell>
          <cell r="EE26">
            <v>3</v>
          </cell>
          <cell r="EF26" t="str">
            <v>-</v>
          </cell>
          <cell r="EG26">
            <v>7</v>
          </cell>
        </row>
        <row r="27">
          <cell r="C27">
            <v>700000086</v>
          </cell>
          <cell r="D27" t="str">
            <v>Sector Gerente Colaborador</v>
          </cell>
          <cell r="E27">
            <v>2026</v>
          </cell>
          <cell r="F27">
            <v>202602</v>
          </cell>
          <cell r="G27">
            <v>0</v>
          </cell>
          <cell r="H27" t="str">
            <v>-</v>
          </cell>
          <cell r="I27">
            <v>0</v>
          </cell>
          <cell r="J27" t="str">
            <v>-</v>
          </cell>
          <cell r="K27">
            <v>0</v>
          </cell>
          <cell r="L27" t="str">
            <v>-</v>
          </cell>
          <cell r="M27">
            <v>0</v>
          </cell>
          <cell r="N27" t="str">
            <v>-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0</v>
          </cell>
          <cell r="T27" t="str">
            <v>-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0</v>
          </cell>
          <cell r="AH27" t="str">
            <v>-</v>
          </cell>
          <cell r="AI27" t="str">
            <v>-</v>
          </cell>
          <cell r="AJ27" t="str">
            <v>-</v>
          </cell>
          <cell r="AK27">
            <v>0</v>
          </cell>
          <cell r="AL27" t="str">
            <v>-</v>
          </cell>
          <cell r="AM27">
            <v>0</v>
          </cell>
          <cell r="AN27" t="str">
            <v>-</v>
          </cell>
          <cell r="AO27">
            <v>0</v>
          </cell>
          <cell r="AP27" t="str">
            <v>-</v>
          </cell>
          <cell r="AQ27">
            <v>0</v>
          </cell>
          <cell r="AR27" t="str">
            <v>-</v>
          </cell>
          <cell r="AS27">
            <v>0</v>
          </cell>
          <cell r="AT27" t="str">
            <v>-</v>
          </cell>
          <cell r="AU27">
            <v>0</v>
          </cell>
          <cell r="AV27" t="str">
            <v>-</v>
          </cell>
          <cell r="AW27">
            <v>0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0</v>
          </cell>
          <cell r="BB27" t="str">
            <v>-</v>
          </cell>
          <cell r="BC27">
            <v>0</v>
          </cell>
          <cell r="BD27" t="str">
            <v>-</v>
          </cell>
          <cell r="BE27" t="str">
            <v>-</v>
          </cell>
          <cell r="BF27" t="str">
            <v>-</v>
          </cell>
          <cell r="BG27">
            <v>0</v>
          </cell>
          <cell r="BH27" t="str">
            <v>-</v>
          </cell>
          <cell r="BI27">
            <v>0</v>
          </cell>
          <cell r="BJ27" t="str">
            <v>-</v>
          </cell>
          <cell r="BK27">
            <v>0</v>
          </cell>
          <cell r="BL27" t="str">
            <v>-</v>
          </cell>
          <cell r="BM27">
            <v>0</v>
          </cell>
          <cell r="BN27" t="str">
            <v>-</v>
          </cell>
          <cell r="BO27">
            <v>0</v>
          </cell>
          <cell r="BP27" t="str">
            <v>-</v>
          </cell>
          <cell r="BQ27">
            <v>0</v>
          </cell>
          <cell r="BR27" t="str">
            <v>-</v>
          </cell>
          <cell r="BS27">
            <v>0</v>
          </cell>
          <cell r="BT27" t="str">
            <v>-</v>
          </cell>
          <cell r="BU27">
            <v>0</v>
          </cell>
          <cell r="BV27" t="str">
            <v>-</v>
          </cell>
          <cell r="BW27">
            <v>0</v>
          </cell>
          <cell r="BX27" t="str">
            <v>-</v>
          </cell>
          <cell r="BY27">
            <v>0</v>
          </cell>
          <cell r="BZ27" t="str">
            <v>-</v>
          </cell>
          <cell r="CA27">
            <v>0</v>
          </cell>
          <cell r="CB27" t="str">
            <v>-</v>
          </cell>
          <cell r="CC27">
            <v>0</v>
          </cell>
          <cell r="CD27" t="str">
            <v>-</v>
          </cell>
          <cell r="CE27">
            <v>0</v>
          </cell>
          <cell r="CF27" t="str">
            <v>-</v>
          </cell>
          <cell r="CG27">
            <v>0</v>
          </cell>
          <cell r="CH27" t="str">
            <v>-</v>
          </cell>
          <cell r="CI27">
            <v>0</v>
          </cell>
          <cell r="CJ27" t="str">
            <v>-</v>
          </cell>
          <cell r="CK27">
            <v>0</v>
          </cell>
          <cell r="CL27" t="str">
            <v>-</v>
          </cell>
          <cell r="CM27">
            <v>0</v>
          </cell>
          <cell r="CN27" t="str">
            <v>-</v>
          </cell>
          <cell r="CO27">
            <v>0</v>
          </cell>
          <cell r="CP27" t="str">
            <v>-</v>
          </cell>
          <cell r="CQ27">
            <v>0</v>
          </cell>
          <cell r="CR27" t="str">
            <v>-</v>
          </cell>
          <cell r="CS27">
            <v>0</v>
          </cell>
          <cell r="CT27" t="str">
            <v>-</v>
          </cell>
          <cell r="CU27">
            <v>0</v>
          </cell>
          <cell r="CV27" t="str">
            <v>-</v>
          </cell>
          <cell r="CW27">
            <v>0</v>
          </cell>
          <cell r="CX27" t="str">
            <v>-</v>
          </cell>
          <cell r="CY27">
            <v>0</v>
          </cell>
          <cell r="CZ27" t="str">
            <v>-</v>
          </cell>
          <cell r="DA27">
            <v>0</v>
          </cell>
          <cell r="DB27" t="str">
            <v>-</v>
          </cell>
          <cell r="DC27">
            <v>0</v>
          </cell>
          <cell r="DD27" t="str">
            <v>-</v>
          </cell>
          <cell r="DE27">
            <v>0</v>
          </cell>
          <cell r="DF27" t="str">
            <v>-</v>
          </cell>
          <cell r="DG27">
            <v>0</v>
          </cell>
          <cell r="DH27" t="str">
            <v>-</v>
          </cell>
          <cell r="DI27">
            <v>0</v>
          </cell>
          <cell r="DJ27" t="str">
            <v>-</v>
          </cell>
          <cell r="DK27">
            <v>0</v>
          </cell>
          <cell r="DL27" t="str">
            <v>-</v>
          </cell>
          <cell r="DM27">
            <v>0</v>
          </cell>
          <cell r="DN27" t="str">
            <v>-</v>
          </cell>
          <cell r="DO27">
            <v>0</v>
          </cell>
          <cell r="DP27" t="str">
            <v>-</v>
          </cell>
          <cell r="DQ27">
            <v>0</v>
          </cell>
          <cell r="DR27" t="str">
            <v>-</v>
          </cell>
          <cell r="DS27">
            <v>0</v>
          </cell>
          <cell r="DT27" t="str">
            <v>-</v>
          </cell>
          <cell r="DU27">
            <v>0</v>
          </cell>
          <cell r="DV27" t="str">
            <v>-</v>
          </cell>
          <cell r="DW27">
            <v>0</v>
          </cell>
          <cell r="DX27" t="str">
            <v>-</v>
          </cell>
          <cell r="DY27">
            <v>0</v>
          </cell>
          <cell r="DZ27" t="str">
            <v>-</v>
          </cell>
          <cell r="EA27">
            <v>0</v>
          </cell>
          <cell r="EB27" t="str">
            <v>-</v>
          </cell>
          <cell r="EC27">
            <v>0</v>
          </cell>
          <cell r="ED27" t="str">
            <v>-</v>
          </cell>
          <cell r="EE27">
            <v>0</v>
          </cell>
          <cell r="EF27" t="str">
            <v>-</v>
          </cell>
          <cell r="EG27">
            <v>0</v>
          </cell>
        </row>
        <row r="28">
          <cell r="C28">
            <v>700000090</v>
          </cell>
          <cell r="D28" t="str">
            <v>SECTOR ROBLE VIVIANA</v>
          </cell>
          <cell r="E28">
            <v>2026</v>
          </cell>
          <cell r="F28">
            <v>202602</v>
          </cell>
          <cell r="G28">
            <v>0</v>
          </cell>
          <cell r="H28" t="str">
            <v>-</v>
          </cell>
          <cell r="I28">
            <v>0</v>
          </cell>
          <cell r="J28" t="str">
            <v>-</v>
          </cell>
          <cell r="K28">
            <v>0</v>
          </cell>
          <cell r="L28" t="str">
            <v>-</v>
          </cell>
          <cell r="M28">
            <v>0</v>
          </cell>
          <cell r="N28" t="str">
            <v>-</v>
          </cell>
          <cell r="O28">
            <v>0</v>
          </cell>
          <cell r="P28" t="str">
            <v>-</v>
          </cell>
          <cell r="Q28">
            <v>0</v>
          </cell>
          <cell r="R28" t="str">
            <v>-</v>
          </cell>
          <cell r="S28">
            <v>0</v>
          </cell>
          <cell r="T28" t="str">
            <v>-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0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0</v>
          </cell>
          <cell r="AH28" t="str">
            <v>-</v>
          </cell>
          <cell r="AI28" t="str">
            <v>-</v>
          </cell>
          <cell r="AJ28" t="str">
            <v>-</v>
          </cell>
          <cell r="AK28">
            <v>0</v>
          </cell>
          <cell r="AL28" t="str">
            <v>-</v>
          </cell>
          <cell r="AM28">
            <v>0</v>
          </cell>
          <cell r="AN28" t="str">
            <v>-</v>
          </cell>
          <cell r="AO28">
            <v>0</v>
          </cell>
          <cell r="AP28" t="str">
            <v>-</v>
          </cell>
          <cell r="AQ28">
            <v>0</v>
          </cell>
          <cell r="AR28" t="str">
            <v>-</v>
          </cell>
          <cell r="AS28">
            <v>0</v>
          </cell>
          <cell r="AT28" t="str">
            <v>-</v>
          </cell>
          <cell r="AU28">
            <v>0</v>
          </cell>
          <cell r="AV28" t="str">
            <v>-</v>
          </cell>
          <cell r="AW28">
            <v>0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0</v>
          </cell>
          <cell r="BB28" t="str">
            <v>-</v>
          </cell>
          <cell r="BC28">
            <v>0</v>
          </cell>
          <cell r="BD28" t="str">
            <v>-</v>
          </cell>
          <cell r="BE28" t="str">
            <v>-</v>
          </cell>
          <cell r="BF28" t="str">
            <v>-</v>
          </cell>
          <cell r="BG28">
            <v>0</v>
          </cell>
          <cell r="BH28" t="str">
            <v>-</v>
          </cell>
          <cell r="BI28">
            <v>0</v>
          </cell>
          <cell r="BJ28" t="str">
            <v>-</v>
          </cell>
          <cell r="BK28">
            <v>0</v>
          </cell>
          <cell r="BL28" t="str">
            <v>-</v>
          </cell>
          <cell r="BM28">
            <v>0</v>
          </cell>
          <cell r="BN28" t="str">
            <v>-</v>
          </cell>
          <cell r="BO28">
            <v>0</v>
          </cell>
          <cell r="BP28" t="str">
            <v>-</v>
          </cell>
          <cell r="BQ28">
            <v>0</v>
          </cell>
          <cell r="BR28" t="str">
            <v>-</v>
          </cell>
          <cell r="BS28">
            <v>0</v>
          </cell>
          <cell r="BT28" t="str">
            <v>-</v>
          </cell>
          <cell r="BU28">
            <v>0</v>
          </cell>
          <cell r="BV28" t="str">
            <v>-</v>
          </cell>
          <cell r="BW28">
            <v>0</v>
          </cell>
          <cell r="BX28" t="str">
            <v>-</v>
          </cell>
          <cell r="BY28">
            <v>0</v>
          </cell>
          <cell r="BZ28" t="str">
            <v>-</v>
          </cell>
          <cell r="CA28">
            <v>0</v>
          </cell>
          <cell r="CB28" t="str">
            <v>-</v>
          </cell>
          <cell r="CC28">
            <v>0</v>
          </cell>
          <cell r="CD28" t="str">
            <v>-</v>
          </cell>
          <cell r="CE28">
            <v>0</v>
          </cell>
          <cell r="CF28" t="str">
            <v>-</v>
          </cell>
          <cell r="CG28">
            <v>0</v>
          </cell>
          <cell r="CH28" t="str">
            <v>-</v>
          </cell>
          <cell r="CI28">
            <v>0</v>
          </cell>
          <cell r="CJ28" t="str">
            <v>-</v>
          </cell>
          <cell r="CK28">
            <v>0</v>
          </cell>
          <cell r="CL28" t="str">
            <v>-</v>
          </cell>
          <cell r="CM28">
            <v>0</v>
          </cell>
          <cell r="CN28" t="str">
            <v>-</v>
          </cell>
          <cell r="CO28">
            <v>0</v>
          </cell>
          <cell r="CP28" t="str">
            <v>-</v>
          </cell>
          <cell r="CQ28">
            <v>0</v>
          </cell>
          <cell r="CR28" t="str">
            <v>-</v>
          </cell>
          <cell r="CS28">
            <v>0</v>
          </cell>
          <cell r="CT28" t="str">
            <v>-</v>
          </cell>
          <cell r="CU28">
            <v>0</v>
          </cell>
          <cell r="CV28" t="str">
            <v>-</v>
          </cell>
          <cell r="CW28">
            <v>0</v>
          </cell>
          <cell r="CX28" t="str">
            <v>-</v>
          </cell>
          <cell r="CY28">
            <v>0</v>
          </cell>
          <cell r="CZ28" t="str">
            <v>-</v>
          </cell>
          <cell r="DA28">
            <v>0</v>
          </cell>
          <cell r="DB28" t="str">
            <v>-</v>
          </cell>
          <cell r="DC28">
            <v>0</v>
          </cell>
          <cell r="DD28" t="str">
            <v>-</v>
          </cell>
          <cell r="DE28">
            <v>0</v>
          </cell>
          <cell r="DF28" t="str">
            <v>-</v>
          </cell>
          <cell r="DG28">
            <v>0</v>
          </cell>
          <cell r="DH28" t="str">
            <v>-</v>
          </cell>
          <cell r="DI28">
            <v>0</v>
          </cell>
          <cell r="DJ28" t="str">
            <v>-</v>
          </cell>
          <cell r="DK28">
            <v>0</v>
          </cell>
          <cell r="DL28" t="str">
            <v>-</v>
          </cell>
          <cell r="DM28">
            <v>0</v>
          </cell>
          <cell r="DN28" t="str">
            <v>-</v>
          </cell>
          <cell r="DO28">
            <v>0</v>
          </cell>
          <cell r="DP28" t="str">
            <v>-</v>
          </cell>
          <cell r="DQ28">
            <v>0</v>
          </cell>
          <cell r="DR28" t="str">
            <v>-</v>
          </cell>
          <cell r="DS28">
            <v>0</v>
          </cell>
          <cell r="DT28" t="str">
            <v>-</v>
          </cell>
          <cell r="DU28">
            <v>0</v>
          </cell>
          <cell r="DV28" t="str">
            <v>-</v>
          </cell>
          <cell r="DW28">
            <v>0</v>
          </cell>
          <cell r="DX28" t="str">
            <v>-</v>
          </cell>
          <cell r="DY28">
            <v>0</v>
          </cell>
          <cell r="DZ28" t="str">
            <v>-</v>
          </cell>
          <cell r="EA28">
            <v>0</v>
          </cell>
          <cell r="EB28" t="str">
            <v>-</v>
          </cell>
          <cell r="EC28">
            <v>0</v>
          </cell>
          <cell r="ED28" t="str">
            <v>-</v>
          </cell>
          <cell r="EE28">
            <v>0</v>
          </cell>
          <cell r="EF28" t="str">
            <v>-</v>
          </cell>
          <cell r="EG28">
            <v>0</v>
          </cell>
        </row>
        <row r="29">
          <cell r="C29">
            <v>700000091</v>
          </cell>
          <cell r="D29" t="str">
            <v>SECTOR GUADUA CAROL</v>
          </cell>
          <cell r="E29">
            <v>2026</v>
          </cell>
          <cell r="F29">
            <v>202602</v>
          </cell>
          <cell r="G29">
            <v>1312</v>
          </cell>
          <cell r="H29">
            <v>1585</v>
          </cell>
          <cell r="I29">
            <v>584</v>
          </cell>
          <cell r="J29" t="str">
            <v>-</v>
          </cell>
          <cell r="K29">
            <v>-111</v>
          </cell>
          <cell r="L29">
            <v>6</v>
          </cell>
          <cell r="M29">
            <v>221</v>
          </cell>
          <cell r="N29">
            <v>917</v>
          </cell>
          <cell r="O29">
            <v>0</v>
          </cell>
          <cell r="P29" t="str">
            <v>-</v>
          </cell>
          <cell r="Q29">
            <v>5</v>
          </cell>
          <cell r="R29" t="str">
            <v>-</v>
          </cell>
          <cell r="S29">
            <v>8</v>
          </cell>
          <cell r="T29" t="str">
            <v>-</v>
          </cell>
          <cell r="U29">
            <v>214</v>
          </cell>
          <cell r="V29" t="str">
            <v>-</v>
          </cell>
          <cell r="W29">
            <v>2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192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76</v>
          </cell>
          <cell r="AH29" t="str">
            <v>-</v>
          </cell>
          <cell r="AI29" t="str">
            <v>-</v>
          </cell>
          <cell r="AJ29" t="str">
            <v>-</v>
          </cell>
          <cell r="AK29">
            <v>29</v>
          </cell>
          <cell r="AL29" t="str">
            <v>-</v>
          </cell>
          <cell r="AM29">
            <v>16.844512195121951</v>
          </cell>
          <cell r="AN29">
            <v>64.2</v>
          </cell>
          <cell r="AO29">
            <v>47</v>
          </cell>
          <cell r="AP29" t="str">
            <v>-</v>
          </cell>
          <cell r="AQ29">
            <v>79</v>
          </cell>
          <cell r="AR29" t="str">
            <v>-</v>
          </cell>
          <cell r="AS29">
            <v>0</v>
          </cell>
          <cell r="AT29" t="str">
            <v>-</v>
          </cell>
          <cell r="AU29">
            <v>53</v>
          </cell>
          <cell r="AV29" t="str">
            <v>-</v>
          </cell>
          <cell r="AW29">
            <v>13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198</v>
          </cell>
          <cell r="BB29">
            <v>806</v>
          </cell>
          <cell r="BC29">
            <v>15.091463414634147</v>
          </cell>
          <cell r="BD29">
            <v>56.4</v>
          </cell>
          <cell r="BE29" t="str">
            <v>-</v>
          </cell>
          <cell r="BF29" t="str">
            <v>-</v>
          </cell>
          <cell r="BG29">
            <v>466032.63</v>
          </cell>
          <cell r="BH29">
            <v>421390</v>
          </cell>
          <cell r="BI29">
            <v>102993210.98</v>
          </cell>
          <cell r="BJ29">
            <v>386414547</v>
          </cell>
          <cell r="BK29">
            <v>100835975</v>
          </cell>
          <cell r="BL29" t="str">
            <v>-</v>
          </cell>
          <cell r="BM29">
            <v>2157235.98</v>
          </cell>
          <cell r="BN29" t="str">
            <v>-</v>
          </cell>
          <cell r="BO29">
            <v>78123686.980000004</v>
          </cell>
          <cell r="BP29" t="str">
            <v>-</v>
          </cell>
          <cell r="BQ29">
            <v>2157235.98</v>
          </cell>
          <cell r="BR29" t="str">
            <v>-</v>
          </cell>
          <cell r="BS29">
            <v>200</v>
          </cell>
          <cell r="BT29" t="str">
            <v>-</v>
          </cell>
          <cell r="BU29">
            <v>75966451</v>
          </cell>
          <cell r="BV29" t="str">
            <v>-</v>
          </cell>
          <cell r="BW29">
            <v>151</v>
          </cell>
          <cell r="BX29" t="str">
            <v>-</v>
          </cell>
          <cell r="BY29">
            <v>374</v>
          </cell>
          <cell r="BZ29" t="str">
            <v>-</v>
          </cell>
          <cell r="CA29">
            <v>22183619</v>
          </cell>
          <cell r="CB29" t="str">
            <v>-</v>
          </cell>
          <cell r="CC29">
            <v>553</v>
          </cell>
          <cell r="CD29" t="str">
            <v>-</v>
          </cell>
          <cell r="CE29">
            <v>461</v>
          </cell>
          <cell r="CF29" t="str">
            <v>-</v>
          </cell>
          <cell r="CG29">
            <v>0</v>
          </cell>
          <cell r="CH29" t="str">
            <v>-</v>
          </cell>
          <cell r="CI29">
            <v>142</v>
          </cell>
          <cell r="CJ29" t="str">
            <v>-</v>
          </cell>
          <cell r="CK29">
            <v>16</v>
          </cell>
          <cell r="CL29" t="str">
            <v>-</v>
          </cell>
          <cell r="CM29">
            <v>2685905</v>
          </cell>
          <cell r="CN29" t="str">
            <v>-</v>
          </cell>
          <cell r="CO29">
            <v>24869524</v>
          </cell>
          <cell r="CP29" t="str">
            <v>-</v>
          </cell>
          <cell r="CQ29">
            <v>0</v>
          </cell>
          <cell r="CR29" t="str">
            <v>-</v>
          </cell>
          <cell r="CS29">
            <v>-36</v>
          </cell>
          <cell r="CT29" t="str">
            <v>-</v>
          </cell>
          <cell r="CU29">
            <v>717</v>
          </cell>
          <cell r="CV29">
            <v>239</v>
          </cell>
          <cell r="CW29">
            <v>241</v>
          </cell>
          <cell r="CX29">
            <v>159</v>
          </cell>
          <cell r="CY29">
            <v>133</v>
          </cell>
          <cell r="CZ29">
            <v>84</v>
          </cell>
          <cell r="DA29">
            <v>121</v>
          </cell>
          <cell r="DB29">
            <v>90</v>
          </cell>
          <cell r="DC29">
            <v>71</v>
          </cell>
          <cell r="DD29">
            <v>58</v>
          </cell>
          <cell r="DE29">
            <v>42</v>
          </cell>
          <cell r="DF29">
            <v>37</v>
          </cell>
          <cell r="DG29">
            <v>234</v>
          </cell>
          <cell r="DH29">
            <v>185</v>
          </cell>
          <cell r="DI29">
            <v>6</v>
          </cell>
          <cell r="DJ29" t="str">
            <v>-</v>
          </cell>
          <cell r="DK29">
            <v>280</v>
          </cell>
          <cell r="DL29" t="str">
            <v>-</v>
          </cell>
          <cell r="DM29">
            <v>448</v>
          </cell>
          <cell r="DN29" t="str">
            <v>-</v>
          </cell>
          <cell r="DO29">
            <v>428</v>
          </cell>
          <cell r="DP29" t="str">
            <v>-</v>
          </cell>
          <cell r="DQ29">
            <v>0</v>
          </cell>
          <cell r="DR29" t="str">
            <v>-</v>
          </cell>
          <cell r="DS29">
            <v>140</v>
          </cell>
          <cell r="DT29" t="str">
            <v>-</v>
          </cell>
          <cell r="DU29">
            <v>16</v>
          </cell>
          <cell r="DV29" t="str">
            <v>-</v>
          </cell>
          <cell r="DW29">
            <v>0</v>
          </cell>
          <cell r="DX29" t="str">
            <v>-</v>
          </cell>
          <cell r="DY29">
            <v>7</v>
          </cell>
          <cell r="DZ29">
            <v>46</v>
          </cell>
          <cell r="EA29">
            <v>10</v>
          </cell>
          <cell r="EB29" t="str">
            <v>-</v>
          </cell>
          <cell r="EC29">
            <v>33.333333333333329</v>
          </cell>
          <cell r="ED29" t="str">
            <v>-</v>
          </cell>
          <cell r="EE29">
            <v>1</v>
          </cell>
          <cell r="EF29" t="str">
            <v>-</v>
          </cell>
          <cell r="EG29">
            <v>16</v>
          </cell>
        </row>
        <row r="30">
          <cell r="C30">
            <v>700000092</v>
          </cell>
          <cell r="D30" t="str">
            <v>SECTOR PALMA DE CERA JOHANNA</v>
          </cell>
          <cell r="E30">
            <v>2026</v>
          </cell>
          <cell r="F30">
            <v>202602</v>
          </cell>
          <cell r="G30">
            <v>1601</v>
          </cell>
          <cell r="H30">
            <v>1762</v>
          </cell>
          <cell r="I30">
            <v>753</v>
          </cell>
          <cell r="J30" t="str">
            <v>-</v>
          </cell>
          <cell r="K30">
            <v>-82</v>
          </cell>
          <cell r="L30">
            <v>6</v>
          </cell>
          <cell r="M30">
            <v>259</v>
          </cell>
          <cell r="N30">
            <v>1084</v>
          </cell>
          <cell r="O30">
            <v>0</v>
          </cell>
          <cell r="P30" t="str">
            <v>-</v>
          </cell>
          <cell r="Q30">
            <v>4</v>
          </cell>
          <cell r="R30" t="str">
            <v>-</v>
          </cell>
          <cell r="S30">
            <v>8</v>
          </cell>
          <cell r="T30" t="str">
            <v>-</v>
          </cell>
          <cell r="U30">
            <v>253</v>
          </cell>
          <cell r="V30" t="str">
            <v>-</v>
          </cell>
          <cell r="W30">
            <v>2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228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78</v>
          </cell>
          <cell r="AH30" t="str">
            <v>-</v>
          </cell>
          <cell r="AI30" t="str">
            <v>-</v>
          </cell>
          <cell r="AJ30" t="str">
            <v>-</v>
          </cell>
          <cell r="AK30">
            <v>31</v>
          </cell>
          <cell r="AL30" t="str">
            <v>-</v>
          </cell>
          <cell r="AM30">
            <v>16.17738913179263</v>
          </cell>
          <cell r="AN30">
            <v>64.2</v>
          </cell>
          <cell r="AO30">
            <v>47</v>
          </cell>
          <cell r="AP30" t="str">
            <v>-</v>
          </cell>
          <cell r="AQ30">
            <v>100</v>
          </cell>
          <cell r="AR30" t="str">
            <v>-</v>
          </cell>
          <cell r="AS30">
            <v>0</v>
          </cell>
          <cell r="AT30" t="str">
            <v>-</v>
          </cell>
          <cell r="AU30">
            <v>55</v>
          </cell>
          <cell r="AV30" t="str">
            <v>-</v>
          </cell>
          <cell r="AW30">
            <v>26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238</v>
          </cell>
          <cell r="BB30">
            <v>970</v>
          </cell>
          <cell r="BC30">
            <v>14.865708931917551</v>
          </cell>
          <cell r="BD30">
            <v>57.4</v>
          </cell>
          <cell r="BE30" t="str">
            <v>-</v>
          </cell>
          <cell r="BF30" t="str">
            <v>-</v>
          </cell>
          <cell r="BG30">
            <v>516382.31</v>
          </cell>
          <cell r="BH30">
            <v>431453</v>
          </cell>
          <cell r="BI30">
            <v>133743017.25</v>
          </cell>
          <cell r="BJ30">
            <v>467695458</v>
          </cell>
          <cell r="BK30">
            <v>128343371</v>
          </cell>
          <cell r="BL30" t="str">
            <v>-</v>
          </cell>
          <cell r="BM30">
            <v>5399646.25</v>
          </cell>
          <cell r="BN30" t="str">
            <v>-</v>
          </cell>
          <cell r="BO30">
            <v>98747468.25</v>
          </cell>
          <cell r="BP30" t="str">
            <v>-</v>
          </cell>
          <cell r="BQ30">
            <v>5399646.25</v>
          </cell>
          <cell r="BR30" t="str">
            <v>-</v>
          </cell>
          <cell r="BS30">
            <v>241</v>
          </cell>
          <cell r="BT30" t="str">
            <v>-</v>
          </cell>
          <cell r="BU30">
            <v>93347822</v>
          </cell>
          <cell r="BV30" t="str">
            <v>-</v>
          </cell>
          <cell r="BW30">
            <v>180</v>
          </cell>
          <cell r="BX30" t="str">
            <v>-</v>
          </cell>
          <cell r="BY30">
            <v>394</v>
          </cell>
          <cell r="BZ30" t="str">
            <v>-</v>
          </cell>
          <cell r="CA30">
            <v>31163599</v>
          </cell>
          <cell r="CB30" t="str">
            <v>-</v>
          </cell>
          <cell r="CC30">
            <v>644</v>
          </cell>
          <cell r="CD30" t="str">
            <v>-</v>
          </cell>
          <cell r="CE30">
            <v>572</v>
          </cell>
          <cell r="CF30" t="str">
            <v>-</v>
          </cell>
          <cell r="CG30">
            <v>0</v>
          </cell>
          <cell r="CH30" t="str">
            <v>-</v>
          </cell>
          <cell r="CI30">
            <v>174</v>
          </cell>
          <cell r="CJ30" t="str">
            <v>-</v>
          </cell>
          <cell r="CK30">
            <v>34</v>
          </cell>
          <cell r="CL30" t="str">
            <v>-</v>
          </cell>
          <cell r="CM30">
            <v>3831950</v>
          </cell>
          <cell r="CN30" t="str">
            <v>-</v>
          </cell>
          <cell r="CO30">
            <v>34995549</v>
          </cell>
          <cell r="CP30" t="str">
            <v>-</v>
          </cell>
          <cell r="CQ30">
            <v>0</v>
          </cell>
          <cell r="CR30" t="str">
            <v>-</v>
          </cell>
          <cell r="CS30">
            <v>-33</v>
          </cell>
          <cell r="CT30" t="str">
            <v>-</v>
          </cell>
          <cell r="CU30">
            <v>840</v>
          </cell>
          <cell r="CV30">
            <v>287</v>
          </cell>
          <cell r="CW30">
            <v>295</v>
          </cell>
          <cell r="CX30">
            <v>193</v>
          </cell>
          <cell r="CY30">
            <v>207</v>
          </cell>
          <cell r="CZ30">
            <v>130</v>
          </cell>
          <cell r="DA30">
            <v>96</v>
          </cell>
          <cell r="DB30">
            <v>64</v>
          </cell>
          <cell r="DC30">
            <v>80</v>
          </cell>
          <cell r="DD30">
            <v>61</v>
          </cell>
          <cell r="DE30">
            <v>41</v>
          </cell>
          <cell r="DF30">
            <v>37</v>
          </cell>
          <cell r="DG30">
            <v>217</v>
          </cell>
          <cell r="DH30">
            <v>162</v>
          </cell>
          <cell r="DI30">
            <v>5</v>
          </cell>
          <cell r="DJ30" t="str">
            <v>-</v>
          </cell>
          <cell r="DK30">
            <v>294</v>
          </cell>
          <cell r="DL30" t="str">
            <v>-</v>
          </cell>
          <cell r="DM30">
            <v>554</v>
          </cell>
          <cell r="DN30" t="str">
            <v>-</v>
          </cell>
          <cell r="DO30">
            <v>553</v>
          </cell>
          <cell r="DP30" t="str">
            <v>-</v>
          </cell>
          <cell r="DQ30">
            <v>0</v>
          </cell>
          <cell r="DR30" t="str">
            <v>-</v>
          </cell>
          <cell r="DS30">
            <v>167</v>
          </cell>
          <cell r="DT30" t="str">
            <v>-</v>
          </cell>
          <cell r="DU30">
            <v>33</v>
          </cell>
          <cell r="DV30" t="str">
            <v>-</v>
          </cell>
          <cell r="DW30">
            <v>0</v>
          </cell>
          <cell r="DX30" t="str">
            <v>-</v>
          </cell>
          <cell r="DY30">
            <v>9</v>
          </cell>
          <cell r="DZ30">
            <v>46</v>
          </cell>
          <cell r="EA30">
            <v>8</v>
          </cell>
          <cell r="EB30" t="str">
            <v>-</v>
          </cell>
          <cell r="EC30">
            <v>22.857142857142858</v>
          </cell>
          <cell r="ED30" t="str">
            <v>-</v>
          </cell>
          <cell r="EE30">
            <v>4</v>
          </cell>
          <cell r="EF30" t="str">
            <v>-</v>
          </cell>
          <cell r="EG30">
            <v>12</v>
          </cell>
        </row>
        <row r="31">
          <cell r="C31">
            <v>700000094</v>
          </cell>
          <cell r="D31" t="str">
            <v>SECTOR OCOBO ZAIRA</v>
          </cell>
          <cell r="E31">
            <v>2026</v>
          </cell>
          <cell r="F31">
            <v>202602</v>
          </cell>
          <cell r="G31">
            <v>1428</v>
          </cell>
          <cell r="H31">
            <v>1542</v>
          </cell>
          <cell r="I31">
            <v>616</v>
          </cell>
          <cell r="J31" t="str">
            <v>-</v>
          </cell>
          <cell r="K31">
            <v>-81</v>
          </cell>
          <cell r="L31">
            <v>6</v>
          </cell>
          <cell r="M31">
            <v>227</v>
          </cell>
          <cell r="N31">
            <v>972</v>
          </cell>
          <cell r="O31">
            <v>0</v>
          </cell>
          <cell r="P31" t="str">
            <v>-</v>
          </cell>
          <cell r="Q31">
            <v>4</v>
          </cell>
          <cell r="R31" t="str">
            <v>-</v>
          </cell>
          <cell r="S31">
            <v>6</v>
          </cell>
          <cell r="T31" t="str">
            <v>-</v>
          </cell>
          <cell r="U31">
            <v>222</v>
          </cell>
          <cell r="V31" t="str">
            <v>-</v>
          </cell>
          <cell r="W31">
            <v>1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194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74</v>
          </cell>
          <cell r="AH31" t="str">
            <v>-</v>
          </cell>
          <cell r="AI31" t="str">
            <v>-</v>
          </cell>
          <cell r="AJ31" t="str">
            <v>-</v>
          </cell>
          <cell r="AK31">
            <v>33</v>
          </cell>
          <cell r="AL31" t="str">
            <v>-</v>
          </cell>
          <cell r="AM31">
            <v>15.896358543417366</v>
          </cell>
          <cell r="AN31">
            <v>64.2</v>
          </cell>
          <cell r="AO31">
            <v>41</v>
          </cell>
          <cell r="AP31" t="str">
            <v>-</v>
          </cell>
          <cell r="AQ31">
            <v>72</v>
          </cell>
          <cell r="AR31" t="str">
            <v>-</v>
          </cell>
          <cell r="AS31">
            <v>0</v>
          </cell>
          <cell r="AT31" t="str">
            <v>-</v>
          </cell>
          <cell r="AU31">
            <v>64</v>
          </cell>
          <cell r="AV31" t="str">
            <v>-</v>
          </cell>
          <cell r="AW31">
            <v>17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202</v>
          </cell>
          <cell r="BB31">
            <v>861</v>
          </cell>
          <cell r="BC31">
            <v>14.145658263305322</v>
          </cell>
          <cell r="BD31">
            <v>56.8</v>
          </cell>
          <cell r="BE31" t="str">
            <v>-</v>
          </cell>
          <cell r="BF31" t="str">
            <v>-</v>
          </cell>
          <cell r="BG31">
            <v>493010.78</v>
          </cell>
          <cell r="BH31">
            <v>453671</v>
          </cell>
          <cell r="BI31">
            <v>111913446.75</v>
          </cell>
          <cell r="BJ31">
            <v>440968520</v>
          </cell>
          <cell r="BK31">
            <v>110191613</v>
          </cell>
          <cell r="BL31" t="str">
            <v>-</v>
          </cell>
          <cell r="BM31">
            <v>1721833.75</v>
          </cell>
          <cell r="BN31" t="str">
            <v>-</v>
          </cell>
          <cell r="BO31">
            <v>88173330.75</v>
          </cell>
          <cell r="BP31" t="str">
            <v>-</v>
          </cell>
          <cell r="BQ31">
            <v>1721833.75</v>
          </cell>
          <cell r="BR31" t="str">
            <v>-</v>
          </cell>
          <cell r="BS31">
            <v>207</v>
          </cell>
          <cell r="BT31" t="str">
            <v>-</v>
          </cell>
          <cell r="BU31">
            <v>86451497</v>
          </cell>
          <cell r="BV31" t="str">
            <v>-</v>
          </cell>
          <cell r="BW31">
            <v>139</v>
          </cell>
          <cell r="BX31" t="str">
            <v>-</v>
          </cell>
          <cell r="BY31">
            <v>407</v>
          </cell>
          <cell r="BZ31" t="str">
            <v>-</v>
          </cell>
          <cell r="CA31">
            <v>21017406</v>
          </cell>
          <cell r="CB31" t="str">
            <v>-</v>
          </cell>
          <cell r="CC31">
            <v>577</v>
          </cell>
          <cell r="CD31" t="str">
            <v>-</v>
          </cell>
          <cell r="CE31">
            <v>441</v>
          </cell>
          <cell r="CF31" t="str">
            <v>-</v>
          </cell>
          <cell r="CG31">
            <v>0</v>
          </cell>
          <cell r="CH31" t="str">
            <v>-</v>
          </cell>
          <cell r="CI31">
            <v>167</v>
          </cell>
          <cell r="CJ31" t="str">
            <v>-</v>
          </cell>
          <cell r="CK31">
            <v>32</v>
          </cell>
          <cell r="CL31" t="str">
            <v>-</v>
          </cell>
          <cell r="CM31">
            <v>2722710</v>
          </cell>
          <cell r="CN31" t="str">
            <v>-</v>
          </cell>
          <cell r="CO31">
            <v>23740116</v>
          </cell>
          <cell r="CP31" t="str">
            <v>-</v>
          </cell>
          <cell r="CQ31">
            <v>0</v>
          </cell>
          <cell r="CR31" t="str">
            <v>-</v>
          </cell>
          <cell r="CS31">
            <v>-39</v>
          </cell>
          <cell r="CT31" t="str">
            <v>-</v>
          </cell>
          <cell r="CU31">
            <v>768</v>
          </cell>
          <cell r="CV31">
            <v>255</v>
          </cell>
          <cell r="CW31">
            <v>262</v>
          </cell>
          <cell r="CX31">
            <v>173</v>
          </cell>
          <cell r="CY31">
            <v>171</v>
          </cell>
          <cell r="CZ31">
            <v>114</v>
          </cell>
          <cell r="DA31">
            <v>96</v>
          </cell>
          <cell r="DB31">
            <v>64</v>
          </cell>
          <cell r="DC31">
            <v>54</v>
          </cell>
          <cell r="DD31">
            <v>38</v>
          </cell>
          <cell r="DE31">
            <v>47</v>
          </cell>
          <cell r="DF31">
            <v>43</v>
          </cell>
          <cell r="DG31">
            <v>197</v>
          </cell>
          <cell r="DH31">
            <v>145</v>
          </cell>
          <cell r="DI31">
            <v>4</v>
          </cell>
          <cell r="DJ31" t="str">
            <v>-</v>
          </cell>
          <cell r="DK31">
            <v>304</v>
          </cell>
          <cell r="DL31" t="str">
            <v>-</v>
          </cell>
          <cell r="DM31">
            <v>507</v>
          </cell>
          <cell r="DN31" t="str">
            <v>-</v>
          </cell>
          <cell r="DO31">
            <v>419</v>
          </cell>
          <cell r="DP31" t="str">
            <v>-</v>
          </cell>
          <cell r="DQ31">
            <v>0</v>
          </cell>
          <cell r="DR31" t="str">
            <v>-</v>
          </cell>
          <cell r="DS31">
            <v>166</v>
          </cell>
          <cell r="DT31" t="str">
            <v>-</v>
          </cell>
          <cell r="DU31">
            <v>31</v>
          </cell>
          <cell r="DV31" t="str">
            <v>-</v>
          </cell>
          <cell r="DW31">
            <v>0</v>
          </cell>
          <cell r="DX31" t="str">
            <v>-</v>
          </cell>
          <cell r="DY31">
            <v>10</v>
          </cell>
          <cell r="DZ31">
            <v>44</v>
          </cell>
          <cell r="EA31">
            <v>12</v>
          </cell>
          <cell r="EB31" t="str">
            <v>-</v>
          </cell>
          <cell r="EC31">
            <v>31.578947368421051</v>
          </cell>
          <cell r="ED31" t="str">
            <v>-</v>
          </cell>
          <cell r="EE31">
            <v>6</v>
          </cell>
          <cell r="EF31" t="str">
            <v>-</v>
          </cell>
          <cell r="EG31">
            <v>15</v>
          </cell>
        </row>
        <row r="32">
          <cell r="C32">
            <v>700000095</v>
          </cell>
          <cell r="D32" t="str">
            <v>SECTOR PIANGUITA KAROL</v>
          </cell>
          <cell r="E32">
            <v>2026</v>
          </cell>
          <cell r="F32">
            <v>202602</v>
          </cell>
          <cell r="G32">
            <v>1416</v>
          </cell>
          <cell r="H32">
            <v>1805</v>
          </cell>
          <cell r="I32">
            <v>538</v>
          </cell>
          <cell r="J32" t="str">
            <v>-</v>
          </cell>
          <cell r="K32">
            <v>-97</v>
          </cell>
          <cell r="L32">
            <v>5</v>
          </cell>
          <cell r="M32">
            <v>178</v>
          </cell>
          <cell r="N32">
            <v>962</v>
          </cell>
          <cell r="O32">
            <v>0</v>
          </cell>
          <cell r="P32" t="str">
            <v>-</v>
          </cell>
          <cell r="Q32">
            <v>2</v>
          </cell>
          <cell r="R32" t="str">
            <v>-</v>
          </cell>
          <cell r="S32">
            <v>2</v>
          </cell>
          <cell r="T32" t="str">
            <v>-</v>
          </cell>
          <cell r="U32">
            <v>176</v>
          </cell>
          <cell r="V32" t="str">
            <v>-</v>
          </cell>
          <cell r="W32">
            <v>0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148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76</v>
          </cell>
          <cell r="AH32" t="str">
            <v>-</v>
          </cell>
          <cell r="AI32" t="str">
            <v>-</v>
          </cell>
          <cell r="AJ32" t="str">
            <v>-</v>
          </cell>
          <cell r="AK32">
            <v>30</v>
          </cell>
          <cell r="AL32" t="str">
            <v>-</v>
          </cell>
          <cell r="AM32">
            <v>12.570621468926554</v>
          </cell>
          <cell r="AN32">
            <v>63.3</v>
          </cell>
          <cell r="AO32">
            <v>46</v>
          </cell>
          <cell r="AP32" t="str">
            <v>-</v>
          </cell>
          <cell r="AQ32">
            <v>53</v>
          </cell>
          <cell r="AR32" t="str">
            <v>-</v>
          </cell>
          <cell r="AS32">
            <v>0</v>
          </cell>
          <cell r="AT32" t="str">
            <v>-</v>
          </cell>
          <cell r="AU32">
            <v>38</v>
          </cell>
          <cell r="AV32" t="str">
            <v>-</v>
          </cell>
          <cell r="AW32">
            <v>11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154</v>
          </cell>
          <cell r="BB32">
            <v>829</v>
          </cell>
          <cell r="BC32">
            <v>10.875706214689265</v>
          </cell>
          <cell r="BD32">
            <v>54.6</v>
          </cell>
          <cell r="BE32" t="str">
            <v>-</v>
          </cell>
          <cell r="BF32" t="str">
            <v>-</v>
          </cell>
          <cell r="BG32">
            <v>523935.43</v>
          </cell>
          <cell r="BH32">
            <v>413026</v>
          </cell>
          <cell r="BI32">
            <v>93260507</v>
          </cell>
          <cell r="BJ32">
            <v>397330583</v>
          </cell>
          <cell r="BK32">
            <v>93049157</v>
          </cell>
          <cell r="BL32" t="str">
            <v>-</v>
          </cell>
          <cell r="BM32">
            <v>211350</v>
          </cell>
          <cell r="BN32" t="str">
            <v>-</v>
          </cell>
          <cell r="BO32">
            <v>75462881</v>
          </cell>
          <cell r="BP32" t="str">
            <v>-</v>
          </cell>
          <cell r="BQ32">
            <v>211350</v>
          </cell>
          <cell r="BR32" t="str">
            <v>-</v>
          </cell>
          <cell r="BS32">
            <v>163</v>
          </cell>
          <cell r="BT32" t="str">
            <v>-</v>
          </cell>
          <cell r="BU32">
            <v>75251531</v>
          </cell>
          <cell r="BV32" t="str">
            <v>-</v>
          </cell>
          <cell r="BW32">
            <v>111</v>
          </cell>
          <cell r="BX32" t="str">
            <v>-</v>
          </cell>
          <cell r="BY32">
            <v>428</v>
          </cell>
          <cell r="BZ32" t="str">
            <v>-</v>
          </cell>
          <cell r="CA32">
            <v>16554926</v>
          </cell>
          <cell r="CB32" t="str">
            <v>-</v>
          </cell>
          <cell r="CC32">
            <v>661</v>
          </cell>
          <cell r="CD32" t="str">
            <v>-</v>
          </cell>
          <cell r="CE32">
            <v>452</v>
          </cell>
          <cell r="CF32" t="str">
            <v>-</v>
          </cell>
          <cell r="CG32">
            <v>0</v>
          </cell>
          <cell r="CH32" t="str">
            <v>-</v>
          </cell>
          <cell r="CI32">
            <v>113</v>
          </cell>
          <cell r="CJ32" t="str">
            <v>-</v>
          </cell>
          <cell r="CK32">
            <v>16</v>
          </cell>
          <cell r="CL32" t="str">
            <v>-</v>
          </cell>
          <cell r="CM32">
            <v>1242700</v>
          </cell>
          <cell r="CN32" t="str">
            <v>-</v>
          </cell>
          <cell r="CO32">
            <v>17797626</v>
          </cell>
          <cell r="CP32" t="str">
            <v>-</v>
          </cell>
          <cell r="CQ32">
            <v>0</v>
          </cell>
          <cell r="CR32" t="str">
            <v>-</v>
          </cell>
          <cell r="CS32">
            <v>-48</v>
          </cell>
          <cell r="CT32" t="str">
            <v>-</v>
          </cell>
          <cell r="CU32">
            <v>797</v>
          </cell>
          <cell r="CV32">
            <v>253</v>
          </cell>
          <cell r="CW32">
            <v>229</v>
          </cell>
          <cell r="CX32">
            <v>170</v>
          </cell>
          <cell r="CY32">
            <v>212</v>
          </cell>
          <cell r="CZ32">
            <v>141</v>
          </cell>
          <cell r="DA32">
            <v>116</v>
          </cell>
          <cell r="DB32">
            <v>74</v>
          </cell>
          <cell r="DC32">
            <v>76</v>
          </cell>
          <cell r="DD32">
            <v>58</v>
          </cell>
          <cell r="DE32">
            <v>62</v>
          </cell>
          <cell r="DF32">
            <v>55</v>
          </cell>
          <cell r="DG32">
            <v>254</v>
          </cell>
          <cell r="DH32">
            <v>187</v>
          </cell>
          <cell r="DI32">
            <v>9</v>
          </cell>
          <cell r="DJ32" t="str">
            <v>-</v>
          </cell>
          <cell r="DK32">
            <v>313</v>
          </cell>
          <cell r="DL32" t="str">
            <v>-</v>
          </cell>
          <cell r="DM32">
            <v>565</v>
          </cell>
          <cell r="DN32" t="str">
            <v>-</v>
          </cell>
          <cell r="DO32">
            <v>413</v>
          </cell>
          <cell r="DP32" t="str">
            <v>-</v>
          </cell>
          <cell r="DQ32">
            <v>0</v>
          </cell>
          <cell r="DR32" t="str">
            <v>-</v>
          </cell>
          <cell r="DS32">
            <v>109</v>
          </cell>
          <cell r="DT32" t="str">
            <v>-</v>
          </cell>
          <cell r="DU32">
            <v>16</v>
          </cell>
          <cell r="DV32" t="str">
            <v>-</v>
          </cell>
          <cell r="DW32">
            <v>0</v>
          </cell>
          <cell r="DX32" t="str">
            <v>-</v>
          </cell>
          <cell r="DY32">
            <v>14</v>
          </cell>
          <cell r="DZ32">
            <v>55</v>
          </cell>
          <cell r="EA32">
            <v>15</v>
          </cell>
          <cell r="EB32" t="str">
            <v>-</v>
          </cell>
          <cell r="EC32">
            <v>28.30188679245283</v>
          </cell>
          <cell r="ED32" t="str">
            <v>-</v>
          </cell>
          <cell r="EE32">
            <v>5</v>
          </cell>
          <cell r="EF32" t="str">
            <v>-</v>
          </cell>
          <cell r="EG32">
            <v>10</v>
          </cell>
        </row>
        <row r="33">
          <cell r="C33">
            <v>700000097</v>
          </cell>
          <cell r="D33" t="str">
            <v>SECTOR CAÑA DE AZUCAR REINA</v>
          </cell>
          <cell r="E33">
            <v>2026</v>
          </cell>
          <cell r="F33">
            <v>202602</v>
          </cell>
          <cell r="G33">
            <v>2554</v>
          </cell>
          <cell r="H33">
            <v>2848</v>
          </cell>
          <cell r="I33">
            <v>1149</v>
          </cell>
          <cell r="J33" t="str">
            <v>-</v>
          </cell>
          <cell r="K33">
            <v>-251</v>
          </cell>
          <cell r="L33">
            <v>6</v>
          </cell>
          <cell r="M33">
            <v>348</v>
          </cell>
          <cell r="N33">
            <v>1780</v>
          </cell>
          <cell r="O33">
            <v>0</v>
          </cell>
          <cell r="P33" t="str">
            <v>-</v>
          </cell>
          <cell r="Q33">
            <v>1</v>
          </cell>
          <cell r="R33" t="str">
            <v>-</v>
          </cell>
          <cell r="S33">
            <v>3</v>
          </cell>
          <cell r="T33" t="str">
            <v>-</v>
          </cell>
          <cell r="U33">
            <v>346</v>
          </cell>
          <cell r="V33" t="str">
            <v>-</v>
          </cell>
          <cell r="W33">
            <v>1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297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121</v>
          </cell>
          <cell r="AH33" t="str">
            <v>-</v>
          </cell>
          <cell r="AI33" t="str">
            <v>-</v>
          </cell>
          <cell r="AJ33" t="str">
            <v>-</v>
          </cell>
          <cell r="AK33">
            <v>51</v>
          </cell>
          <cell r="AL33" t="str">
            <v>-</v>
          </cell>
          <cell r="AM33">
            <v>13.625685199686766</v>
          </cell>
          <cell r="AN33">
            <v>63.2</v>
          </cell>
          <cell r="AO33">
            <v>70</v>
          </cell>
          <cell r="AP33" t="str">
            <v>-</v>
          </cell>
          <cell r="AQ33">
            <v>136</v>
          </cell>
          <cell r="AR33" t="str">
            <v>-</v>
          </cell>
          <cell r="AS33">
            <v>0</v>
          </cell>
          <cell r="AT33" t="str">
            <v>-</v>
          </cell>
          <cell r="AU33">
            <v>72</v>
          </cell>
          <cell r="AV33" t="str">
            <v>-</v>
          </cell>
          <cell r="AW33">
            <v>19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305</v>
          </cell>
          <cell r="BB33">
            <v>1538</v>
          </cell>
          <cell r="BC33">
            <v>11.942051683633515</v>
          </cell>
          <cell r="BD33">
            <v>54.6</v>
          </cell>
          <cell r="BE33" t="str">
            <v>-</v>
          </cell>
          <cell r="BF33" t="str">
            <v>-</v>
          </cell>
          <cell r="BG33">
            <v>468868.92</v>
          </cell>
          <cell r="BH33">
            <v>408474</v>
          </cell>
          <cell r="BI33">
            <v>163166383</v>
          </cell>
          <cell r="BJ33">
            <v>727083178</v>
          </cell>
          <cell r="BK33">
            <v>162746646</v>
          </cell>
          <cell r="BL33" t="str">
            <v>-</v>
          </cell>
          <cell r="BM33">
            <v>419737</v>
          </cell>
          <cell r="BN33" t="str">
            <v>-</v>
          </cell>
          <cell r="BO33">
            <v>116607524</v>
          </cell>
          <cell r="BP33" t="str">
            <v>-</v>
          </cell>
          <cell r="BQ33">
            <v>419737</v>
          </cell>
          <cell r="BR33" t="str">
            <v>-</v>
          </cell>
          <cell r="BS33">
            <v>304</v>
          </cell>
          <cell r="BT33" t="str">
            <v>-</v>
          </cell>
          <cell r="BU33">
            <v>116187787</v>
          </cell>
          <cell r="BV33" t="str">
            <v>-</v>
          </cell>
          <cell r="BW33">
            <v>203</v>
          </cell>
          <cell r="BX33" t="str">
            <v>-</v>
          </cell>
          <cell r="BY33">
            <v>797</v>
          </cell>
          <cell r="BZ33" t="str">
            <v>-</v>
          </cell>
          <cell r="CA33">
            <v>42897934</v>
          </cell>
          <cell r="CB33" t="str">
            <v>-</v>
          </cell>
          <cell r="CC33">
            <v>1038</v>
          </cell>
          <cell r="CD33" t="str">
            <v>-</v>
          </cell>
          <cell r="CE33">
            <v>900</v>
          </cell>
          <cell r="CF33" t="str">
            <v>-</v>
          </cell>
          <cell r="CG33">
            <v>0</v>
          </cell>
          <cell r="CH33" t="str">
            <v>-</v>
          </cell>
          <cell r="CI33">
            <v>286</v>
          </cell>
          <cell r="CJ33" t="str">
            <v>-</v>
          </cell>
          <cell r="CK33">
            <v>46</v>
          </cell>
          <cell r="CL33" t="str">
            <v>-</v>
          </cell>
          <cell r="CM33">
            <v>3660925</v>
          </cell>
          <cell r="CN33" t="str">
            <v>-</v>
          </cell>
          <cell r="CO33">
            <v>46558859</v>
          </cell>
          <cell r="CP33" t="str">
            <v>-</v>
          </cell>
          <cell r="CQ33">
            <v>0</v>
          </cell>
          <cell r="CR33" t="str">
            <v>-</v>
          </cell>
          <cell r="CS33">
            <v>-60</v>
          </cell>
          <cell r="CT33" t="str">
            <v>-</v>
          </cell>
          <cell r="CU33">
            <v>1406</v>
          </cell>
          <cell r="CV33">
            <v>404</v>
          </cell>
          <cell r="CW33">
            <v>453</v>
          </cell>
          <cell r="CX33">
            <v>323</v>
          </cell>
          <cell r="CY33">
            <v>347</v>
          </cell>
          <cell r="CZ33">
            <v>251</v>
          </cell>
          <cell r="DA33">
            <v>283</v>
          </cell>
          <cell r="DB33">
            <v>200</v>
          </cell>
          <cell r="DC33">
            <v>150</v>
          </cell>
          <cell r="DD33">
            <v>122</v>
          </cell>
          <cell r="DE33">
            <v>80</v>
          </cell>
          <cell r="DF33">
            <v>71</v>
          </cell>
          <cell r="DG33">
            <v>513</v>
          </cell>
          <cell r="DH33">
            <v>393</v>
          </cell>
          <cell r="DI33">
            <v>19</v>
          </cell>
          <cell r="DJ33" t="str">
            <v>-</v>
          </cell>
          <cell r="DK33">
            <v>531</v>
          </cell>
          <cell r="DL33" t="str">
            <v>-</v>
          </cell>
          <cell r="DM33">
            <v>874</v>
          </cell>
          <cell r="DN33" t="str">
            <v>-</v>
          </cell>
          <cell r="DO33">
            <v>828</v>
          </cell>
          <cell r="DP33" t="str">
            <v>-</v>
          </cell>
          <cell r="DQ33">
            <v>0</v>
          </cell>
          <cell r="DR33" t="str">
            <v>-</v>
          </cell>
          <cell r="DS33">
            <v>275</v>
          </cell>
          <cell r="DT33" t="str">
            <v>-</v>
          </cell>
          <cell r="DU33">
            <v>46</v>
          </cell>
          <cell r="DV33" t="str">
            <v>-</v>
          </cell>
          <cell r="DW33">
            <v>0</v>
          </cell>
          <cell r="DX33" t="str">
            <v>-</v>
          </cell>
          <cell r="DY33">
            <v>27</v>
          </cell>
          <cell r="DZ33">
            <v>105</v>
          </cell>
          <cell r="EA33">
            <v>22</v>
          </cell>
          <cell r="EB33" t="str">
            <v>-</v>
          </cell>
          <cell r="EC33">
            <v>30.136986301369863</v>
          </cell>
          <cell r="ED33" t="str">
            <v>-</v>
          </cell>
          <cell r="EE33">
            <v>8</v>
          </cell>
          <cell r="EF33" t="str">
            <v>-</v>
          </cell>
          <cell r="EG33">
            <v>17</v>
          </cell>
        </row>
        <row r="34">
          <cell r="C34">
            <v>700000098</v>
          </cell>
          <cell r="D34" t="str">
            <v>SECTOR MOSAICO JULIETH</v>
          </cell>
          <cell r="E34">
            <v>2026</v>
          </cell>
          <cell r="F34">
            <v>202602</v>
          </cell>
          <cell r="G34">
            <v>1067</v>
          </cell>
          <cell r="H34">
            <v>1126</v>
          </cell>
          <cell r="I34">
            <v>472</v>
          </cell>
          <cell r="J34" t="str">
            <v>-</v>
          </cell>
          <cell r="K34">
            <v>8</v>
          </cell>
          <cell r="L34">
            <v>7</v>
          </cell>
          <cell r="M34">
            <v>666</v>
          </cell>
          <cell r="N34">
            <v>680</v>
          </cell>
          <cell r="O34">
            <v>0</v>
          </cell>
          <cell r="P34" t="str">
            <v>-</v>
          </cell>
          <cell r="Q34">
            <v>0</v>
          </cell>
          <cell r="R34" t="str">
            <v>-</v>
          </cell>
          <cell r="S34">
            <v>4</v>
          </cell>
          <cell r="T34" t="str">
            <v>-</v>
          </cell>
          <cell r="U34">
            <v>663</v>
          </cell>
          <cell r="V34" t="str">
            <v>-</v>
          </cell>
          <cell r="W34">
            <v>3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541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294</v>
          </cell>
          <cell r="AH34" t="str">
            <v>-</v>
          </cell>
          <cell r="AI34" t="str">
            <v>-</v>
          </cell>
          <cell r="AJ34" t="str">
            <v>-</v>
          </cell>
          <cell r="AK34">
            <v>125</v>
          </cell>
          <cell r="AL34" t="str">
            <v>-</v>
          </cell>
          <cell r="AM34">
            <v>62.417994376757271</v>
          </cell>
          <cell r="AN34">
            <v>63.8</v>
          </cell>
          <cell r="AO34">
            <v>169</v>
          </cell>
          <cell r="AP34" t="str">
            <v>-</v>
          </cell>
          <cell r="AQ34">
            <v>232</v>
          </cell>
          <cell r="AR34" t="str">
            <v>-</v>
          </cell>
          <cell r="AS34">
            <v>0</v>
          </cell>
          <cell r="AT34" t="str">
            <v>-</v>
          </cell>
          <cell r="AU34">
            <v>124</v>
          </cell>
          <cell r="AV34" t="str">
            <v>-</v>
          </cell>
          <cell r="AW34">
            <v>16</v>
          </cell>
          <cell r="AX34" t="str">
            <v>-</v>
          </cell>
          <cell r="AY34" t="str">
            <v>-</v>
          </cell>
          <cell r="AZ34" t="str">
            <v>-</v>
          </cell>
          <cell r="BA34">
            <v>584</v>
          </cell>
          <cell r="BB34">
            <v>593</v>
          </cell>
          <cell r="BC34">
            <v>54.732895970009373</v>
          </cell>
          <cell r="BD34">
            <v>55.6</v>
          </cell>
          <cell r="BE34" t="str">
            <v>-</v>
          </cell>
          <cell r="BF34" t="str">
            <v>-</v>
          </cell>
          <cell r="BG34">
            <v>478606.01</v>
          </cell>
          <cell r="BH34">
            <v>477413</v>
          </cell>
          <cell r="BI34">
            <v>318751605</v>
          </cell>
          <cell r="BJ34">
            <v>324641025</v>
          </cell>
          <cell r="BK34">
            <v>317396022</v>
          </cell>
          <cell r="BL34" t="str">
            <v>-</v>
          </cell>
          <cell r="BM34">
            <v>1355583</v>
          </cell>
          <cell r="BN34" t="str">
            <v>-</v>
          </cell>
          <cell r="BO34">
            <v>274884396</v>
          </cell>
          <cell r="BP34" t="str">
            <v>-</v>
          </cell>
          <cell r="BQ34">
            <v>1355583</v>
          </cell>
          <cell r="BR34" t="str">
            <v>-</v>
          </cell>
          <cell r="BS34">
            <v>649</v>
          </cell>
          <cell r="BT34" t="str">
            <v>-</v>
          </cell>
          <cell r="BU34">
            <v>273528813</v>
          </cell>
          <cell r="BV34" t="str">
            <v>-</v>
          </cell>
          <cell r="BW34">
            <v>333</v>
          </cell>
          <cell r="BX34" t="str">
            <v>-</v>
          </cell>
          <cell r="BY34">
            <v>330</v>
          </cell>
          <cell r="BZ34" t="str">
            <v>-</v>
          </cell>
          <cell r="CA34">
            <v>37798719</v>
          </cell>
          <cell r="CB34" t="str">
            <v>-</v>
          </cell>
          <cell r="CC34">
            <v>359</v>
          </cell>
          <cell r="CD34" t="str">
            <v>-</v>
          </cell>
          <cell r="CE34">
            <v>324</v>
          </cell>
          <cell r="CF34" t="str">
            <v>-</v>
          </cell>
          <cell r="CG34">
            <v>0</v>
          </cell>
          <cell r="CH34" t="str">
            <v>-</v>
          </cell>
          <cell r="CI34">
            <v>146</v>
          </cell>
          <cell r="CJ34" t="str">
            <v>-</v>
          </cell>
          <cell r="CK34">
            <v>16</v>
          </cell>
          <cell r="CL34" t="str">
            <v>-</v>
          </cell>
          <cell r="CM34">
            <v>6068490</v>
          </cell>
          <cell r="CN34" t="str">
            <v>-</v>
          </cell>
          <cell r="CO34">
            <v>43867209</v>
          </cell>
          <cell r="CP34" t="str">
            <v>-</v>
          </cell>
          <cell r="CQ34">
            <v>0</v>
          </cell>
          <cell r="CR34" t="str">
            <v>-</v>
          </cell>
          <cell r="CS34">
            <v>18</v>
          </cell>
          <cell r="CT34" t="str">
            <v>-</v>
          </cell>
          <cell r="CU34">
            <v>194</v>
          </cell>
          <cell r="CV34">
            <v>148</v>
          </cell>
          <cell r="CW34">
            <v>109</v>
          </cell>
          <cell r="CX34">
            <v>149</v>
          </cell>
          <cell r="CY34">
            <v>98</v>
          </cell>
          <cell r="CZ34">
            <v>95</v>
          </cell>
          <cell r="DA34">
            <v>46</v>
          </cell>
          <cell r="DB34">
            <v>43</v>
          </cell>
          <cell r="DC34">
            <v>35</v>
          </cell>
          <cell r="DD34">
            <v>28</v>
          </cell>
          <cell r="DE34">
            <v>26</v>
          </cell>
          <cell r="DF34">
            <v>24</v>
          </cell>
          <cell r="DG34">
            <v>107</v>
          </cell>
          <cell r="DH34">
            <v>95</v>
          </cell>
          <cell r="DI34">
            <v>31</v>
          </cell>
          <cell r="DJ34" t="str">
            <v>-</v>
          </cell>
          <cell r="DK34">
            <v>265</v>
          </cell>
          <cell r="DL34" t="str">
            <v>-</v>
          </cell>
          <cell r="DM34">
            <v>331</v>
          </cell>
          <cell r="DN34" t="str">
            <v>-</v>
          </cell>
          <cell r="DO34">
            <v>312</v>
          </cell>
          <cell r="DP34" t="str">
            <v>-</v>
          </cell>
          <cell r="DQ34">
            <v>0</v>
          </cell>
          <cell r="DR34" t="str">
            <v>-</v>
          </cell>
          <cell r="DS34">
            <v>144</v>
          </cell>
          <cell r="DT34" t="str">
            <v>-</v>
          </cell>
          <cell r="DU34">
            <v>16</v>
          </cell>
          <cell r="DV34" t="str">
            <v>-</v>
          </cell>
          <cell r="DW34">
            <v>0</v>
          </cell>
          <cell r="DX34" t="str">
            <v>-</v>
          </cell>
          <cell r="DY34">
            <v>44</v>
          </cell>
          <cell r="DZ34">
            <v>37</v>
          </cell>
          <cell r="EA34">
            <v>10</v>
          </cell>
          <cell r="EB34" t="str">
            <v>-</v>
          </cell>
          <cell r="EC34">
            <v>35.714285714285715</v>
          </cell>
          <cell r="ED34" t="str">
            <v>-</v>
          </cell>
          <cell r="EE34">
            <v>13</v>
          </cell>
          <cell r="EF34" t="str">
            <v>-</v>
          </cell>
          <cell r="EG34">
            <v>38</v>
          </cell>
        </row>
        <row r="35">
          <cell r="C35">
            <v>700000099</v>
          </cell>
          <cell r="D35" t="str">
            <v>SECTOR HICHA ANGELA</v>
          </cell>
          <cell r="E35">
            <v>2026</v>
          </cell>
          <cell r="F35">
            <v>202602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 t="str">
            <v>-</v>
          </cell>
          <cell r="EB35" t="str">
            <v>-</v>
          </cell>
          <cell r="EC35" t="str">
            <v>-</v>
          </cell>
          <cell r="ED35" t="str">
            <v>-</v>
          </cell>
          <cell r="EE35" t="str">
            <v>-</v>
          </cell>
          <cell r="EF35" t="str">
            <v>-</v>
          </cell>
          <cell r="EG35" t="str">
            <v>-</v>
          </cell>
        </row>
        <row r="36">
          <cell r="C36">
            <v>700000104</v>
          </cell>
          <cell r="D36" t="str">
            <v>SECTOR OLIVO PAULA</v>
          </cell>
          <cell r="E36">
            <v>2026</v>
          </cell>
          <cell r="F36">
            <v>202602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  <cell r="BC36" t="str">
            <v>-</v>
          </cell>
          <cell r="BD36" t="str">
            <v>-</v>
          </cell>
          <cell r="BE36" t="str">
            <v>-</v>
          </cell>
          <cell r="BF36" t="str">
            <v>-</v>
          </cell>
          <cell r="BG36" t="str">
            <v>-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 t="str">
            <v>-</v>
          </cell>
          <cell r="BO36" t="str">
            <v>-</v>
          </cell>
          <cell r="BP36" t="str">
            <v>-</v>
          </cell>
          <cell r="BQ36" t="str">
            <v>-</v>
          </cell>
          <cell r="BR36" t="str">
            <v>-</v>
          </cell>
          <cell r="BS36" t="str">
            <v>-</v>
          </cell>
          <cell r="BT36" t="str">
            <v>-</v>
          </cell>
          <cell r="BU36" t="str">
            <v>-</v>
          </cell>
          <cell r="BV36" t="str">
            <v>-</v>
          </cell>
          <cell r="BW36" t="str">
            <v>-</v>
          </cell>
          <cell r="BX36" t="str">
            <v>-</v>
          </cell>
          <cell r="BY36" t="str">
            <v>-</v>
          </cell>
          <cell r="BZ36" t="str">
            <v>-</v>
          </cell>
          <cell r="CA36" t="str">
            <v>-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 t="str">
            <v>-</v>
          </cell>
          <cell r="CS36" t="str">
            <v>-</v>
          </cell>
          <cell r="CT36" t="str">
            <v>-</v>
          </cell>
          <cell r="CU36" t="str">
            <v>-</v>
          </cell>
          <cell r="CV36" t="str">
            <v>-</v>
          </cell>
          <cell r="CW36" t="str">
            <v>-</v>
          </cell>
          <cell r="CX36" t="str">
            <v>-</v>
          </cell>
          <cell r="CY36" t="str">
            <v>-</v>
          </cell>
          <cell r="CZ36" t="str">
            <v>-</v>
          </cell>
          <cell r="DA36" t="str">
            <v>-</v>
          </cell>
          <cell r="DB36" t="str">
            <v>-</v>
          </cell>
          <cell r="DC36" t="str">
            <v>-</v>
          </cell>
          <cell r="DD36" t="str">
            <v>-</v>
          </cell>
          <cell r="DE36" t="str">
            <v>-</v>
          </cell>
          <cell r="DF36" t="str">
            <v>-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 t="str">
            <v>-</v>
          </cell>
          <cell r="DX36" t="str">
            <v>-</v>
          </cell>
          <cell r="DY36" t="str">
            <v>-</v>
          </cell>
          <cell r="DZ36" t="str">
            <v>-</v>
          </cell>
          <cell r="EA36" t="str">
            <v>-</v>
          </cell>
          <cell r="EB36" t="str">
            <v>-</v>
          </cell>
          <cell r="EC36" t="str">
            <v>-</v>
          </cell>
          <cell r="ED36" t="str">
            <v>-</v>
          </cell>
          <cell r="EE36" t="str">
            <v>-</v>
          </cell>
          <cell r="EF36" t="str">
            <v>-</v>
          </cell>
          <cell r="EG36" t="str">
            <v>-</v>
          </cell>
        </row>
        <row r="37">
          <cell r="C37">
            <v>700000105</v>
          </cell>
          <cell r="D37" t="str">
            <v>SECTOR ROSA ALEJANDRA</v>
          </cell>
          <cell r="E37">
            <v>2026</v>
          </cell>
          <cell r="F37">
            <v>202602</v>
          </cell>
          <cell r="G37">
            <v>1461</v>
          </cell>
          <cell r="H37">
            <v>1518</v>
          </cell>
          <cell r="I37">
            <v>657</v>
          </cell>
          <cell r="J37" t="str">
            <v>-</v>
          </cell>
          <cell r="K37">
            <v>-32</v>
          </cell>
          <cell r="L37">
            <v>8</v>
          </cell>
          <cell r="M37">
            <v>786</v>
          </cell>
          <cell r="N37">
            <v>991</v>
          </cell>
          <cell r="O37">
            <v>0</v>
          </cell>
          <cell r="P37" t="str">
            <v>-</v>
          </cell>
          <cell r="Q37">
            <v>3</v>
          </cell>
          <cell r="R37" t="str">
            <v>-</v>
          </cell>
          <cell r="S37">
            <v>10</v>
          </cell>
          <cell r="T37" t="str">
            <v>-</v>
          </cell>
          <cell r="U37">
            <v>777</v>
          </cell>
          <cell r="V37" t="str">
            <v>-</v>
          </cell>
          <cell r="W37">
            <v>6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668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299</v>
          </cell>
          <cell r="AH37" t="str">
            <v>-</v>
          </cell>
          <cell r="AI37" t="str">
            <v>-</v>
          </cell>
          <cell r="AJ37" t="str">
            <v>-</v>
          </cell>
          <cell r="AK37">
            <v>118</v>
          </cell>
          <cell r="AL37" t="str">
            <v>-</v>
          </cell>
          <cell r="AM37">
            <v>53.798767967145785</v>
          </cell>
          <cell r="AN37">
            <v>66</v>
          </cell>
          <cell r="AO37">
            <v>181</v>
          </cell>
          <cell r="AP37" t="str">
            <v>-</v>
          </cell>
          <cell r="AQ37">
            <v>320</v>
          </cell>
          <cell r="AR37" t="str">
            <v>-</v>
          </cell>
          <cell r="AS37">
            <v>0</v>
          </cell>
          <cell r="AT37" t="str">
            <v>-</v>
          </cell>
          <cell r="AU37">
            <v>139</v>
          </cell>
          <cell r="AV37" t="str">
            <v>-</v>
          </cell>
          <cell r="AW37">
            <v>28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724</v>
          </cell>
          <cell r="BB37">
            <v>883</v>
          </cell>
          <cell r="BC37">
            <v>49.555099247091036</v>
          </cell>
          <cell r="BD37">
            <v>58.8</v>
          </cell>
          <cell r="BE37" t="str">
            <v>-</v>
          </cell>
          <cell r="BF37" t="str">
            <v>-</v>
          </cell>
          <cell r="BG37">
            <v>507133.35</v>
          </cell>
          <cell r="BH37">
            <v>467554</v>
          </cell>
          <cell r="BI37">
            <v>398606814.60000002</v>
          </cell>
          <cell r="BJ37">
            <v>463345712</v>
          </cell>
          <cell r="BK37">
            <v>395660221</v>
          </cell>
          <cell r="BL37" t="str">
            <v>-</v>
          </cell>
          <cell r="BM37">
            <v>2946593.6</v>
          </cell>
          <cell r="BN37" t="str">
            <v>-</v>
          </cell>
          <cell r="BO37">
            <v>318290421.60000002</v>
          </cell>
          <cell r="BP37" t="str">
            <v>-</v>
          </cell>
          <cell r="BQ37">
            <v>2946593.6</v>
          </cell>
          <cell r="BR37" t="str">
            <v>-</v>
          </cell>
          <cell r="BS37">
            <v>734</v>
          </cell>
          <cell r="BT37" t="str">
            <v>-</v>
          </cell>
          <cell r="BU37">
            <v>315343828</v>
          </cell>
          <cell r="BV37" t="str">
            <v>-</v>
          </cell>
          <cell r="BW37">
            <v>481</v>
          </cell>
          <cell r="BX37" t="str">
            <v>-</v>
          </cell>
          <cell r="BY37">
            <v>432</v>
          </cell>
          <cell r="BZ37" t="str">
            <v>-</v>
          </cell>
          <cell r="CA37">
            <v>72525636</v>
          </cell>
          <cell r="CB37" t="str">
            <v>-</v>
          </cell>
          <cell r="CC37">
            <v>521</v>
          </cell>
          <cell r="CD37" t="str">
            <v>-</v>
          </cell>
          <cell r="CE37">
            <v>489</v>
          </cell>
          <cell r="CF37" t="str">
            <v>-</v>
          </cell>
          <cell r="CG37">
            <v>0</v>
          </cell>
          <cell r="CH37" t="str">
            <v>-</v>
          </cell>
          <cell r="CI37">
            <v>157</v>
          </cell>
          <cell r="CJ37" t="str">
            <v>-</v>
          </cell>
          <cell r="CK37">
            <v>28</v>
          </cell>
          <cell r="CL37" t="str">
            <v>-</v>
          </cell>
          <cell r="CM37">
            <v>7790757</v>
          </cell>
          <cell r="CN37" t="str">
            <v>-</v>
          </cell>
          <cell r="CO37">
            <v>80316393</v>
          </cell>
          <cell r="CP37" t="str">
            <v>-</v>
          </cell>
          <cell r="CQ37">
            <v>0</v>
          </cell>
          <cell r="CR37" t="str">
            <v>-</v>
          </cell>
          <cell r="CS37">
            <v>-6</v>
          </cell>
          <cell r="CT37" t="str">
            <v>-</v>
          </cell>
          <cell r="CU37">
            <v>348</v>
          </cell>
          <cell r="CV37">
            <v>219</v>
          </cell>
          <cell r="CW37">
            <v>195</v>
          </cell>
          <cell r="CX37">
            <v>180</v>
          </cell>
          <cell r="CY37">
            <v>132</v>
          </cell>
          <cell r="CZ37">
            <v>117</v>
          </cell>
          <cell r="DA37">
            <v>77</v>
          </cell>
          <cell r="DB37">
            <v>58</v>
          </cell>
          <cell r="DC37">
            <v>48</v>
          </cell>
          <cell r="DD37">
            <v>36</v>
          </cell>
          <cell r="DE37">
            <v>41</v>
          </cell>
          <cell r="DF37">
            <v>40</v>
          </cell>
          <cell r="DG37">
            <v>166</v>
          </cell>
          <cell r="DH37">
            <v>134</v>
          </cell>
          <cell r="DI37">
            <v>19</v>
          </cell>
          <cell r="DJ37" t="str">
            <v>-</v>
          </cell>
          <cell r="DK37">
            <v>337</v>
          </cell>
          <cell r="DL37" t="str">
            <v>-</v>
          </cell>
          <cell r="DM37">
            <v>467</v>
          </cell>
          <cell r="DN37" t="str">
            <v>-</v>
          </cell>
          <cell r="DO37">
            <v>475</v>
          </cell>
          <cell r="DP37" t="str">
            <v>-</v>
          </cell>
          <cell r="DQ37">
            <v>0</v>
          </cell>
          <cell r="DR37" t="str">
            <v>-</v>
          </cell>
          <cell r="DS37">
            <v>154</v>
          </cell>
          <cell r="DT37" t="str">
            <v>-</v>
          </cell>
          <cell r="DU37">
            <v>28</v>
          </cell>
          <cell r="DV37" t="str">
            <v>-</v>
          </cell>
          <cell r="DW37">
            <v>0</v>
          </cell>
          <cell r="DX37" t="str">
            <v>-</v>
          </cell>
          <cell r="DY37">
            <v>35</v>
          </cell>
          <cell r="DZ37">
            <v>49</v>
          </cell>
          <cell r="EA37">
            <v>15</v>
          </cell>
          <cell r="EB37" t="str">
            <v>-</v>
          </cell>
          <cell r="EC37">
            <v>39.473684210526315</v>
          </cell>
          <cell r="ED37" t="str">
            <v>-</v>
          </cell>
          <cell r="EE37">
            <v>16</v>
          </cell>
          <cell r="EF37" t="str">
            <v>-</v>
          </cell>
          <cell r="EG37">
            <v>27</v>
          </cell>
        </row>
        <row r="38">
          <cell r="C38">
            <v>700000106</v>
          </cell>
          <cell r="D38" t="str">
            <v>SECTOR CAFÉ DIANA</v>
          </cell>
          <cell r="E38">
            <v>2026</v>
          </cell>
          <cell r="F38">
            <v>202602</v>
          </cell>
          <cell r="G38">
            <v>0</v>
          </cell>
          <cell r="H38" t="str">
            <v>-</v>
          </cell>
          <cell r="I38">
            <v>0</v>
          </cell>
          <cell r="J38" t="str">
            <v>-</v>
          </cell>
          <cell r="K38">
            <v>0</v>
          </cell>
          <cell r="L38" t="str">
            <v>-</v>
          </cell>
          <cell r="M38">
            <v>0</v>
          </cell>
          <cell r="N38" t="str">
            <v>-</v>
          </cell>
          <cell r="O38">
            <v>0</v>
          </cell>
          <cell r="P38" t="str">
            <v>-</v>
          </cell>
          <cell r="Q38">
            <v>0</v>
          </cell>
          <cell r="R38" t="str">
            <v>-</v>
          </cell>
          <cell r="S38">
            <v>0</v>
          </cell>
          <cell r="T38" t="str">
            <v>-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0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  <cell r="AH38" t="str">
            <v>-</v>
          </cell>
          <cell r="AI38" t="str">
            <v>-</v>
          </cell>
          <cell r="AJ38" t="str">
            <v>-</v>
          </cell>
          <cell r="AK38">
            <v>0</v>
          </cell>
          <cell r="AL38" t="str">
            <v>-</v>
          </cell>
          <cell r="AM38">
            <v>0</v>
          </cell>
          <cell r="AN38" t="str">
            <v>-</v>
          </cell>
          <cell r="AO38">
            <v>0</v>
          </cell>
          <cell r="AP38" t="str">
            <v>-</v>
          </cell>
          <cell r="AQ38">
            <v>0</v>
          </cell>
          <cell r="AR38" t="str">
            <v>-</v>
          </cell>
          <cell r="AS38">
            <v>0</v>
          </cell>
          <cell r="AT38" t="str">
            <v>-</v>
          </cell>
          <cell r="AU38">
            <v>0</v>
          </cell>
          <cell r="AV38" t="str">
            <v>-</v>
          </cell>
          <cell r="AW38">
            <v>0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0</v>
          </cell>
          <cell r="BB38" t="str">
            <v>-</v>
          </cell>
          <cell r="BC38">
            <v>0</v>
          </cell>
          <cell r="BD38" t="str">
            <v>-</v>
          </cell>
          <cell r="BE38" t="str">
            <v>-</v>
          </cell>
          <cell r="BF38" t="str">
            <v>-</v>
          </cell>
          <cell r="BG38">
            <v>0</v>
          </cell>
          <cell r="BH38" t="str">
            <v>-</v>
          </cell>
          <cell r="BI38">
            <v>0</v>
          </cell>
          <cell r="BJ38" t="str">
            <v>-</v>
          </cell>
          <cell r="BK38">
            <v>0</v>
          </cell>
          <cell r="BL38" t="str">
            <v>-</v>
          </cell>
          <cell r="BM38">
            <v>0</v>
          </cell>
          <cell r="BN38" t="str">
            <v>-</v>
          </cell>
          <cell r="BO38">
            <v>0</v>
          </cell>
          <cell r="BP38" t="str">
            <v>-</v>
          </cell>
          <cell r="BQ38">
            <v>0</v>
          </cell>
          <cell r="BR38" t="str">
            <v>-</v>
          </cell>
          <cell r="BS38">
            <v>0</v>
          </cell>
          <cell r="BT38" t="str">
            <v>-</v>
          </cell>
          <cell r="BU38">
            <v>0</v>
          </cell>
          <cell r="BV38" t="str">
            <v>-</v>
          </cell>
          <cell r="BW38">
            <v>0</v>
          </cell>
          <cell r="BX38" t="str">
            <v>-</v>
          </cell>
          <cell r="BY38">
            <v>0</v>
          </cell>
          <cell r="BZ38" t="str">
            <v>-</v>
          </cell>
          <cell r="CA38">
            <v>0</v>
          </cell>
          <cell r="CB38" t="str">
            <v>-</v>
          </cell>
          <cell r="CC38">
            <v>0</v>
          </cell>
          <cell r="CD38" t="str">
            <v>-</v>
          </cell>
          <cell r="CE38">
            <v>0</v>
          </cell>
          <cell r="CF38" t="str">
            <v>-</v>
          </cell>
          <cell r="CG38">
            <v>0</v>
          </cell>
          <cell r="CH38" t="str">
            <v>-</v>
          </cell>
          <cell r="CI38">
            <v>0</v>
          </cell>
          <cell r="CJ38" t="str">
            <v>-</v>
          </cell>
          <cell r="CK38">
            <v>0</v>
          </cell>
          <cell r="CL38" t="str">
            <v>-</v>
          </cell>
          <cell r="CM38">
            <v>0</v>
          </cell>
          <cell r="CN38" t="str">
            <v>-</v>
          </cell>
          <cell r="CO38">
            <v>0</v>
          </cell>
          <cell r="CP38" t="str">
            <v>-</v>
          </cell>
          <cell r="CQ38">
            <v>0</v>
          </cell>
          <cell r="CR38" t="str">
            <v>-</v>
          </cell>
          <cell r="CS38">
            <v>0</v>
          </cell>
          <cell r="CT38" t="str">
            <v>-</v>
          </cell>
          <cell r="CU38">
            <v>0</v>
          </cell>
          <cell r="CV38" t="str">
            <v>-</v>
          </cell>
          <cell r="CW38">
            <v>0</v>
          </cell>
          <cell r="CX38" t="str">
            <v>-</v>
          </cell>
          <cell r="CY38">
            <v>0</v>
          </cell>
          <cell r="CZ38" t="str">
            <v>-</v>
          </cell>
          <cell r="DA38">
            <v>0</v>
          </cell>
          <cell r="DB38" t="str">
            <v>-</v>
          </cell>
          <cell r="DC38">
            <v>0</v>
          </cell>
          <cell r="DD38" t="str">
            <v>-</v>
          </cell>
          <cell r="DE38">
            <v>0</v>
          </cell>
          <cell r="DF38" t="str">
            <v>-</v>
          </cell>
          <cell r="DG38">
            <v>0</v>
          </cell>
          <cell r="DH38" t="str">
            <v>-</v>
          </cell>
          <cell r="DI38">
            <v>0</v>
          </cell>
          <cell r="DJ38" t="str">
            <v>-</v>
          </cell>
          <cell r="DK38">
            <v>0</v>
          </cell>
          <cell r="DL38" t="str">
            <v>-</v>
          </cell>
          <cell r="DM38">
            <v>0</v>
          </cell>
          <cell r="DN38" t="str">
            <v>-</v>
          </cell>
          <cell r="DO38">
            <v>0</v>
          </cell>
          <cell r="DP38" t="str">
            <v>-</v>
          </cell>
          <cell r="DQ38">
            <v>0</v>
          </cell>
          <cell r="DR38" t="str">
            <v>-</v>
          </cell>
          <cell r="DS38">
            <v>0</v>
          </cell>
          <cell r="DT38" t="str">
            <v>-</v>
          </cell>
          <cell r="DU38">
            <v>0</v>
          </cell>
          <cell r="DV38" t="str">
            <v>-</v>
          </cell>
          <cell r="DW38">
            <v>0</v>
          </cell>
          <cell r="DX38" t="str">
            <v>-</v>
          </cell>
          <cell r="DY38">
            <v>0</v>
          </cell>
          <cell r="DZ38" t="str">
            <v>-</v>
          </cell>
          <cell r="EA38">
            <v>0</v>
          </cell>
          <cell r="EB38" t="str">
            <v>-</v>
          </cell>
          <cell r="EC38">
            <v>0</v>
          </cell>
          <cell r="ED38" t="str">
            <v>-</v>
          </cell>
          <cell r="EE38">
            <v>0</v>
          </cell>
          <cell r="EF38" t="str">
            <v>-</v>
          </cell>
          <cell r="EG38">
            <v>0</v>
          </cell>
        </row>
        <row r="39">
          <cell r="C39">
            <v>700000108</v>
          </cell>
          <cell r="D39" t="str">
            <v>SECTOR ORQUÍDEA CAROLINA</v>
          </cell>
          <cell r="E39">
            <v>2026</v>
          </cell>
          <cell r="F39">
            <v>202602</v>
          </cell>
          <cell r="G39">
            <v>1265</v>
          </cell>
          <cell r="H39">
            <v>1360</v>
          </cell>
          <cell r="I39">
            <v>526</v>
          </cell>
          <cell r="J39" t="str">
            <v>-</v>
          </cell>
          <cell r="K39">
            <v>27</v>
          </cell>
          <cell r="L39">
            <v>5</v>
          </cell>
          <cell r="M39">
            <v>686</v>
          </cell>
          <cell r="N39">
            <v>817</v>
          </cell>
          <cell r="O39">
            <v>0</v>
          </cell>
          <cell r="P39" t="str">
            <v>-</v>
          </cell>
          <cell r="Q39">
            <v>3</v>
          </cell>
          <cell r="R39" t="str">
            <v>-</v>
          </cell>
          <cell r="S39">
            <v>11</v>
          </cell>
          <cell r="T39" t="str">
            <v>-</v>
          </cell>
          <cell r="U39">
            <v>676</v>
          </cell>
          <cell r="V39" t="str">
            <v>-</v>
          </cell>
          <cell r="W39">
            <v>7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558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320</v>
          </cell>
          <cell r="AH39" t="str">
            <v>-</v>
          </cell>
          <cell r="AI39" t="str">
            <v>-</v>
          </cell>
          <cell r="AJ39" t="str">
            <v>-</v>
          </cell>
          <cell r="AK39">
            <v>128</v>
          </cell>
          <cell r="AL39" t="str">
            <v>-</v>
          </cell>
          <cell r="AM39">
            <v>54.229249011857704</v>
          </cell>
          <cell r="AN39">
            <v>65.7</v>
          </cell>
          <cell r="AO39">
            <v>192</v>
          </cell>
          <cell r="AP39" t="str">
            <v>-</v>
          </cell>
          <cell r="AQ39">
            <v>240</v>
          </cell>
          <cell r="AR39" t="str">
            <v>-</v>
          </cell>
          <cell r="AS39">
            <v>0</v>
          </cell>
          <cell r="AT39" t="str">
            <v>-</v>
          </cell>
          <cell r="AU39">
            <v>110</v>
          </cell>
          <cell r="AV39" t="str">
            <v>-</v>
          </cell>
          <cell r="AW39">
            <v>16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576</v>
          </cell>
          <cell r="BB39">
            <v>718</v>
          </cell>
          <cell r="BC39">
            <v>45.533596837944664</v>
          </cell>
          <cell r="BD39">
            <v>57.7</v>
          </cell>
          <cell r="BE39" t="str">
            <v>-</v>
          </cell>
          <cell r="BF39" t="str">
            <v>-</v>
          </cell>
          <cell r="BG39">
            <v>458301.12</v>
          </cell>
          <cell r="BH39">
            <v>437148</v>
          </cell>
          <cell r="BI39">
            <v>314394569.06</v>
          </cell>
          <cell r="BJ39">
            <v>357150152</v>
          </cell>
          <cell r="BK39">
            <v>312627068</v>
          </cell>
          <cell r="BL39" t="str">
            <v>-</v>
          </cell>
          <cell r="BM39">
            <v>1767501.06</v>
          </cell>
          <cell r="BN39" t="str">
            <v>-</v>
          </cell>
          <cell r="BO39">
            <v>245396808.06</v>
          </cell>
          <cell r="BP39" t="str">
            <v>-</v>
          </cell>
          <cell r="BQ39">
            <v>1767501.06</v>
          </cell>
          <cell r="BR39" t="str">
            <v>-</v>
          </cell>
          <cell r="BS39">
            <v>633</v>
          </cell>
          <cell r="BT39" t="str">
            <v>-</v>
          </cell>
          <cell r="BU39">
            <v>243629307</v>
          </cell>
          <cell r="BV39" t="str">
            <v>-</v>
          </cell>
          <cell r="BW39">
            <v>437</v>
          </cell>
          <cell r="BX39" t="str">
            <v>-</v>
          </cell>
          <cell r="BY39">
            <v>368</v>
          </cell>
          <cell r="BZ39" t="str">
            <v>-</v>
          </cell>
          <cell r="CA39">
            <v>62186547</v>
          </cell>
          <cell r="CB39" t="str">
            <v>-</v>
          </cell>
          <cell r="CC39">
            <v>456</v>
          </cell>
          <cell r="CD39" t="str">
            <v>-</v>
          </cell>
          <cell r="CE39">
            <v>395</v>
          </cell>
          <cell r="CF39" t="str">
            <v>-</v>
          </cell>
          <cell r="CG39">
            <v>0</v>
          </cell>
          <cell r="CH39" t="str">
            <v>-</v>
          </cell>
          <cell r="CI39">
            <v>128</v>
          </cell>
          <cell r="CJ39" t="str">
            <v>-</v>
          </cell>
          <cell r="CK39">
            <v>17</v>
          </cell>
          <cell r="CL39" t="str">
            <v>-</v>
          </cell>
          <cell r="CM39">
            <v>6811214</v>
          </cell>
          <cell r="CN39" t="str">
            <v>-</v>
          </cell>
          <cell r="CO39">
            <v>68997761</v>
          </cell>
          <cell r="CP39" t="str">
            <v>-</v>
          </cell>
          <cell r="CQ39">
            <v>0</v>
          </cell>
          <cell r="CR39" t="str">
            <v>-</v>
          </cell>
          <cell r="CS39">
            <v>18</v>
          </cell>
          <cell r="CT39" t="str">
            <v>-</v>
          </cell>
          <cell r="CU39">
            <v>318</v>
          </cell>
          <cell r="CV39">
            <v>181</v>
          </cell>
          <cell r="CW39">
            <v>167</v>
          </cell>
          <cell r="CX39">
            <v>167</v>
          </cell>
          <cell r="CY39">
            <v>94</v>
          </cell>
          <cell r="CZ39">
            <v>90</v>
          </cell>
          <cell r="DA39">
            <v>47</v>
          </cell>
          <cell r="DB39">
            <v>51</v>
          </cell>
          <cell r="DC39">
            <v>18</v>
          </cell>
          <cell r="DD39">
            <v>19</v>
          </cell>
          <cell r="DE39">
            <v>34</v>
          </cell>
          <cell r="DF39">
            <v>37</v>
          </cell>
          <cell r="DG39">
            <v>99</v>
          </cell>
          <cell r="DH39">
            <v>107</v>
          </cell>
          <cell r="DI39">
            <v>34</v>
          </cell>
          <cell r="DJ39" t="str">
            <v>-</v>
          </cell>
          <cell r="DK39">
            <v>310</v>
          </cell>
          <cell r="DL39" t="str">
            <v>-</v>
          </cell>
          <cell r="DM39">
            <v>429</v>
          </cell>
          <cell r="DN39" t="str">
            <v>-</v>
          </cell>
          <cell r="DO39">
            <v>383</v>
          </cell>
          <cell r="DP39" t="str">
            <v>-</v>
          </cell>
          <cell r="DQ39">
            <v>0</v>
          </cell>
          <cell r="DR39" t="str">
            <v>-</v>
          </cell>
          <cell r="DS39">
            <v>126</v>
          </cell>
          <cell r="DT39" t="str">
            <v>-</v>
          </cell>
          <cell r="DU39">
            <v>17</v>
          </cell>
          <cell r="DV39" t="str">
            <v>-</v>
          </cell>
          <cell r="DW39">
            <v>0</v>
          </cell>
          <cell r="DX39" t="str">
            <v>-</v>
          </cell>
          <cell r="DY39">
            <v>56</v>
          </cell>
          <cell r="DZ39">
            <v>53</v>
          </cell>
          <cell r="EA39">
            <v>13</v>
          </cell>
          <cell r="EB39" t="str">
            <v>-</v>
          </cell>
          <cell r="EC39">
            <v>36.111111111111107</v>
          </cell>
          <cell r="ED39" t="str">
            <v>-</v>
          </cell>
          <cell r="EE39">
            <v>22</v>
          </cell>
          <cell r="EF39" t="str">
            <v>-</v>
          </cell>
          <cell r="EG39">
            <v>54</v>
          </cell>
        </row>
        <row r="40">
          <cell r="C40">
            <v>700000109</v>
          </cell>
          <cell r="D40" t="str">
            <v>SECTOR PRALINÉ ANDREA</v>
          </cell>
          <cell r="E40">
            <v>2026</v>
          </cell>
          <cell r="F40">
            <v>202602</v>
          </cell>
          <cell r="G40">
            <v>1976</v>
          </cell>
          <cell r="H40">
            <v>2061</v>
          </cell>
          <cell r="I40">
            <v>789</v>
          </cell>
          <cell r="J40" t="str">
            <v>-</v>
          </cell>
          <cell r="K40">
            <v>-50</v>
          </cell>
          <cell r="L40">
            <v>5</v>
          </cell>
          <cell r="M40">
            <v>938</v>
          </cell>
          <cell r="N40">
            <v>1333</v>
          </cell>
          <cell r="O40">
            <v>0</v>
          </cell>
          <cell r="P40" t="str">
            <v>-</v>
          </cell>
          <cell r="Q40">
            <v>2</v>
          </cell>
          <cell r="R40" t="str">
            <v>-</v>
          </cell>
          <cell r="S40">
            <v>6</v>
          </cell>
          <cell r="T40" t="str">
            <v>-</v>
          </cell>
          <cell r="U40">
            <v>932</v>
          </cell>
          <cell r="V40" t="str">
            <v>-</v>
          </cell>
          <cell r="W40">
            <v>4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799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>
            <v>385</v>
          </cell>
          <cell r="AH40" t="str">
            <v>-</v>
          </cell>
          <cell r="AI40" t="str">
            <v>-</v>
          </cell>
          <cell r="AJ40" t="str">
            <v>-</v>
          </cell>
          <cell r="AK40">
            <v>139</v>
          </cell>
          <cell r="AL40" t="str">
            <v>-</v>
          </cell>
          <cell r="AM40">
            <v>47.469635627530366</v>
          </cell>
          <cell r="AN40">
            <v>65.5</v>
          </cell>
          <cell r="AO40">
            <v>246</v>
          </cell>
          <cell r="AP40" t="str">
            <v>-</v>
          </cell>
          <cell r="AQ40">
            <v>371</v>
          </cell>
          <cell r="AR40" t="str">
            <v>-</v>
          </cell>
          <cell r="AS40">
            <v>0</v>
          </cell>
          <cell r="AT40" t="str">
            <v>-</v>
          </cell>
          <cell r="AU40">
            <v>158</v>
          </cell>
          <cell r="AV40" t="str">
            <v>-</v>
          </cell>
          <cell r="AW40">
            <v>24</v>
          </cell>
          <cell r="AX40" t="str">
            <v>-</v>
          </cell>
          <cell r="AY40" t="str">
            <v>-</v>
          </cell>
          <cell r="AZ40" t="str">
            <v>-</v>
          </cell>
          <cell r="BA40">
            <v>840</v>
          </cell>
          <cell r="BB40">
            <v>1199</v>
          </cell>
          <cell r="BC40">
            <v>42.51012145748988</v>
          </cell>
          <cell r="BD40">
            <v>58.9</v>
          </cell>
          <cell r="BE40" t="str">
            <v>-</v>
          </cell>
          <cell r="BF40" t="str">
            <v>-</v>
          </cell>
          <cell r="BG40">
            <v>472225.33</v>
          </cell>
          <cell r="BH40">
            <v>417652</v>
          </cell>
          <cell r="BI40">
            <v>442947358.00999999</v>
          </cell>
          <cell r="BJ40">
            <v>556729979</v>
          </cell>
          <cell r="BK40">
            <v>441772958</v>
          </cell>
          <cell r="BL40" t="str">
            <v>-</v>
          </cell>
          <cell r="BM40">
            <v>1174400.01</v>
          </cell>
          <cell r="BN40" t="str">
            <v>-</v>
          </cell>
          <cell r="BO40">
            <v>329995493.00999999</v>
          </cell>
          <cell r="BP40" t="str">
            <v>-</v>
          </cell>
          <cell r="BQ40">
            <v>1174400.01</v>
          </cell>
          <cell r="BR40" t="str">
            <v>-</v>
          </cell>
          <cell r="BS40">
            <v>874</v>
          </cell>
          <cell r="BT40" t="str">
            <v>-</v>
          </cell>
          <cell r="BU40">
            <v>328821093</v>
          </cell>
          <cell r="BV40" t="str">
            <v>-</v>
          </cell>
          <cell r="BW40">
            <v>650</v>
          </cell>
          <cell r="BX40" t="str">
            <v>-</v>
          </cell>
          <cell r="BY40">
            <v>604</v>
          </cell>
          <cell r="BZ40" t="str">
            <v>-</v>
          </cell>
          <cell r="CA40">
            <v>102995457</v>
          </cell>
          <cell r="CB40" t="str">
            <v>-</v>
          </cell>
          <cell r="CC40">
            <v>753</v>
          </cell>
          <cell r="CD40" t="str">
            <v>-</v>
          </cell>
          <cell r="CE40">
            <v>594</v>
          </cell>
          <cell r="CF40" t="str">
            <v>-</v>
          </cell>
          <cell r="CG40">
            <v>0</v>
          </cell>
          <cell r="CH40" t="str">
            <v>-</v>
          </cell>
          <cell r="CI40">
            <v>186</v>
          </cell>
          <cell r="CJ40" t="str">
            <v>-</v>
          </cell>
          <cell r="CK40">
            <v>25</v>
          </cell>
          <cell r="CL40" t="str">
            <v>-</v>
          </cell>
          <cell r="CM40">
            <v>9956408</v>
          </cell>
          <cell r="CN40" t="str">
            <v>-</v>
          </cell>
          <cell r="CO40">
            <v>112951865</v>
          </cell>
          <cell r="CP40" t="str">
            <v>-</v>
          </cell>
          <cell r="CQ40">
            <v>0</v>
          </cell>
          <cell r="CR40" t="str">
            <v>-</v>
          </cell>
          <cell r="CS40">
            <v>-2</v>
          </cell>
          <cell r="CT40" t="str">
            <v>-</v>
          </cell>
          <cell r="CU40">
            <v>510</v>
          </cell>
          <cell r="CV40">
            <v>264</v>
          </cell>
          <cell r="CW40">
            <v>335</v>
          </cell>
          <cell r="CX40">
            <v>274</v>
          </cell>
          <cell r="CY40">
            <v>193</v>
          </cell>
          <cell r="CZ40">
            <v>144</v>
          </cell>
          <cell r="DA40">
            <v>99</v>
          </cell>
          <cell r="DB40">
            <v>92</v>
          </cell>
          <cell r="DC40">
            <v>51</v>
          </cell>
          <cell r="DD40">
            <v>41</v>
          </cell>
          <cell r="DE40">
            <v>36</v>
          </cell>
          <cell r="DF40">
            <v>33</v>
          </cell>
          <cell r="DG40">
            <v>186</v>
          </cell>
          <cell r="DH40">
            <v>166</v>
          </cell>
          <cell r="DI40">
            <v>26</v>
          </cell>
          <cell r="DJ40" t="str">
            <v>-</v>
          </cell>
          <cell r="DK40">
            <v>494</v>
          </cell>
          <cell r="DL40" t="str">
            <v>-</v>
          </cell>
          <cell r="DM40">
            <v>693</v>
          </cell>
          <cell r="DN40" t="str">
            <v>-</v>
          </cell>
          <cell r="DO40">
            <v>582</v>
          </cell>
          <cell r="DP40" t="str">
            <v>-</v>
          </cell>
          <cell r="DQ40">
            <v>0</v>
          </cell>
          <cell r="DR40" t="str">
            <v>-</v>
          </cell>
          <cell r="DS40">
            <v>182</v>
          </cell>
          <cell r="DT40" t="str">
            <v>-</v>
          </cell>
          <cell r="DU40">
            <v>25</v>
          </cell>
          <cell r="DV40" t="str">
            <v>-</v>
          </cell>
          <cell r="DW40">
            <v>0</v>
          </cell>
          <cell r="DX40" t="str">
            <v>-</v>
          </cell>
          <cell r="DY40">
            <v>36</v>
          </cell>
          <cell r="DZ40">
            <v>52</v>
          </cell>
          <cell r="EA40">
            <v>19</v>
          </cell>
          <cell r="EB40" t="str">
            <v>-</v>
          </cell>
          <cell r="EC40">
            <v>44.186046511627907</v>
          </cell>
          <cell r="ED40" t="str">
            <v>-</v>
          </cell>
          <cell r="EE40">
            <v>10</v>
          </cell>
          <cell r="EF40" t="str">
            <v>-</v>
          </cell>
          <cell r="EG40">
            <v>62</v>
          </cell>
        </row>
        <row r="41">
          <cell r="C41">
            <v>700000110</v>
          </cell>
          <cell r="D41" t="str">
            <v>SECTOR CUMARÚ JENIFER</v>
          </cell>
          <cell r="E41">
            <v>2026</v>
          </cell>
          <cell r="F41">
            <v>202602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  <cell r="BC41" t="str">
            <v>-</v>
          </cell>
          <cell r="BD41" t="str">
            <v>-</v>
          </cell>
          <cell r="BE41" t="str">
            <v>-</v>
          </cell>
          <cell r="BF41" t="str">
            <v>-</v>
          </cell>
          <cell r="BG41" t="str">
            <v>-</v>
          </cell>
          <cell r="BH41" t="str">
            <v>-</v>
          </cell>
          <cell r="BI41" t="str">
            <v>-</v>
          </cell>
          <cell r="BJ41" t="str">
            <v>-</v>
          </cell>
          <cell r="BK41" t="str">
            <v>-</v>
          </cell>
          <cell r="BL41" t="str">
            <v>-</v>
          </cell>
          <cell r="BM41" t="str">
            <v>-</v>
          </cell>
          <cell r="BN41" t="str">
            <v>-</v>
          </cell>
          <cell r="BO41" t="str">
            <v>-</v>
          </cell>
          <cell r="BP41" t="str">
            <v>-</v>
          </cell>
          <cell r="BQ41" t="str">
            <v>-</v>
          </cell>
          <cell r="BR41" t="str">
            <v>-</v>
          </cell>
          <cell r="BS41" t="str">
            <v>-</v>
          </cell>
          <cell r="BT41" t="str">
            <v>-</v>
          </cell>
          <cell r="BU41" t="str">
            <v>-</v>
          </cell>
          <cell r="BV41" t="str">
            <v>-</v>
          </cell>
          <cell r="BW41" t="str">
            <v>-</v>
          </cell>
          <cell r="BX41" t="str">
            <v>-</v>
          </cell>
          <cell r="BY41" t="str">
            <v>-</v>
          </cell>
          <cell r="BZ41" t="str">
            <v>-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  <cell r="DZ41" t="str">
            <v>-</v>
          </cell>
          <cell r="EA41" t="str">
            <v>-</v>
          </cell>
          <cell r="EB41" t="str">
            <v>-</v>
          </cell>
          <cell r="EC41" t="str">
            <v>-</v>
          </cell>
          <cell r="ED41" t="str">
            <v>-</v>
          </cell>
          <cell r="EE41" t="str">
            <v>-</v>
          </cell>
          <cell r="EF41" t="str">
            <v>-</v>
          </cell>
          <cell r="EG41" t="str">
            <v>-</v>
          </cell>
        </row>
        <row r="42">
          <cell r="C42">
            <v>700000111</v>
          </cell>
          <cell r="D42" t="str">
            <v>SECTOR PROPÓSITO ASTRYTH</v>
          </cell>
          <cell r="E42">
            <v>2026</v>
          </cell>
          <cell r="F42">
            <v>202602</v>
          </cell>
          <cell r="G42">
            <v>1694</v>
          </cell>
          <cell r="H42">
            <v>1855</v>
          </cell>
          <cell r="I42">
            <v>755</v>
          </cell>
          <cell r="J42" t="str">
            <v>-</v>
          </cell>
          <cell r="K42">
            <v>-51</v>
          </cell>
          <cell r="L42">
            <v>6</v>
          </cell>
          <cell r="M42">
            <v>944</v>
          </cell>
          <cell r="N42">
            <v>1151</v>
          </cell>
          <cell r="O42">
            <v>0</v>
          </cell>
          <cell r="P42" t="str">
            <v>-</v>
          </cell>
          <cell r="Q42">
            <v>3</v>
          </cell>
          <cell r="R42" t="str">
            <v>-</v>
          </cell>
          <cell r="S42">
            <v>9</v>
          </cell>
          <cell r="T42" t="str">
            <v>-</v>
          </cell>
          <cell r="U42">
            <v>939</v>
          </cell>
          <cell r="V42" t="str">
            <v>-</v>
          </cell>
          <cell r="W42">
            <v>2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778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381</v>
          </cell>
          <cell r="AH42" t="str">
            <v>-</v>
          </cell>
          <cell r="AI42" t="str">
            <v>-</v>
          </cell>
          <cell r="AJ42" t="str">
            <v>-</v>
          </cell>
          <cell r="AK42">
            <v>165</v>
          </cell>
          <cell r="AL42" t="str">
            <v>-</v>
          </cell>
          <cell r="AM42">
            <v>55.726092089728454</v>
          </cell>
          <cell r="AN42">
            <v>65.599999999999994</v>
          </cell>
          <cell r="AO42">
            <v>216</v>
          </cell>
          <cell r="AP42" t="str">
            <v>-</v>
          </cell>
          <cell r="AQ42">
            <v>333</v>
          </cell>
          <cell r="AR42" t="str">
            <v>-</v>
          </cell>
          <cell r="AS42">
            <v>0</v>
          </cell>
          <cell r="AT42" t="str">
            <v>-</v>
          </cell>
          <cell r="AU42">
            <v>182</v>
          </cell>
          <cell r="AV42" t="str">
            <v>-</v>
          </cell>
          <cell r="AW42">
            <v>47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860</v>
          </cell>
          <cell r="BB42">
            <v>1008</v>
          </cell>
          <cell r="BC42">
            <v>50.767414403778041</v>
          </cell>
          <cell r="BD42">
            <v>57.5</v>
          </cell>
          <cell r="BE42" t="str">
            <v>-</v>
          </cell>
          <cell r="BF42" t="str">
            <v>-</v>
          </cell>
          <cell r="BG42">
            <v>491082.81</v>
          </cell>
          <cell r="BH42">
            <v>490695</v>
          </cell>
          <cell r="BI42">
            <v>463582176.25</v>
          </cell>
          <cell r="BJ42">
            <v>564790060</v>
          </cell>
          <cell r="BK42">
            <v>462245350</v>
          </cell>
          <cell r="BL42" t="str">
            <v>-</v>
          </cell>
          <cell r="BM42">
            <v>1336826.25</v>
          </cell>
          <cell r="BN42" t="str">
            <v>-</v>
          </cell>
          <cell r="BO42">
            <v>357883896.25</v>
          </cell>
          <cell r="BP42" t="str">
            <v>-</v>
          </cell>
          <cell r="BQ42">
            <v>1336826.25</v>
          </cell>
          <cell r="BR42" t="str">
            <v>-</v>
          </cell>
          <cell r="BS42">
            <v>863</v>
          </cell>
          <cell r="BT42" t="str">
            <v>-</v>
          </cell>
          <cell r="BU42">
            <v>356547070</v>
          </cell>
          <cell r="BV42" t="str">
            <v>-</v>
          </cell>
          <cell r="BW42">
            <v>583</v>
          </cell>
          <cell r="BX42" t="str">
            <v>-</v>
          </cell>
          <cell r="BY42">
            <v>556</v>
          </cell>
          <cell r="BZ42" t="str">
            <v>-</v>
          </cell>
          <cell r="CA42">
            <v>96592145</v>
          </cell>
          <cell r="CB42" t="str">
            <v>-</v>
          </cell>
          <cell r="CC42">
            <v>599</v>
          </cell>
          <cell r="CD42" t="str">
            <v>-</v>
          </cell>
          <cell r="CE42">
            <v>528</v>
          </cell>
          <cell r="CF42" t="str">
            <v>-</v>
          </cell>
          <cell r="CG42">
            <v>0</v>
          </cell>
          <cell r="CH42" t="str">
            <v>-</v>
          </cell>
          <cell r="CI42">
            <v>207</v>
          </cell>
          <cell r="CJ42" t="str">
            <v>-</v>
          </cell>
          <cell r="CK42">
            <v>52</v>
          </cell>
          <cell r="CL42" t="str">
            <v>-</v>
          </cell>
          <cell r="CM42">
            <v>9106135</v>
          </cell>
          <cell r="CN42" t="str">
            <v>-</v>
          </cell>
          <cell r="CO42">
            <v>105698280</v>
          </cell>
          <cell r="CP42" t="str">
            <v>-</v>
          </cell>
          <cell r="CQ42">
            <v>0</v>
          </cell>
          <cell r="CR42" t="str">
            <v>-</v>
          </cell>
          <cell r="CS42">
            <v>-9</v>
          </cell>
          <cell r="CT42" t="str">
            <v>-</v>
          </cell>
          <cell r="CU42">
            <v>434</v>
          </cell>
          <cell r="CV42">
            <v>294</v>
          </cell>
          <cell r="CW42">
            <v>187</v>
          </cell>
          <cell r="CX42">
            <v>190</v>
          </cell>
          <cell r="CY42">
            <v>129</v>
          </cell>
          <cell r="CZ42">
            <v>122</v>
          </cell>
          <cell r="DA42">
            <v>116</v>
          </cell>
          <cell r="DB42">
            <v>91</v>
          </cell>
          <cell r="DC42">
            <v>66</v>
          </cell>
          <cell r="DD42">
            <v>62</v>
          </cell>
          <cell r="DE42">
            <v>65</v>
          </cell>
          <cell r="DF42">
            <v>55</v>
          </cell>
          <cell r="DG42">
            <v>247</v>
          </cell>
          <cell r="DH42">
            <v>208</v>
          </cell>
          <cell r="DI42">
            <v>42</v>
          </cell>
          <cell r="DJ42" t="str">
            <v>-</v>
          </cell>
          <cell r="DK42">
            <v>408</v>
          </cell>
          <cell r="DL42" t="str">
            <v>-</v>
          </cell>
          <cell r="DM42">
            <v>530</v>
          </cell>
          <cell r="DN42" t="str">
            <v>-</v>
          </cell>
          <cell r="DO42">
            <v>502</v>
          </cell>
          <cell r="DP42" t="str">
            <v>-</v>
          </cell>
          <cell r="DQ42">
            <v>0</v>
          </cell>
          <cell r="DR42" t="str">
            <v>-</v>
          </cell>
          <cell r="DS42">
            <v>202</v>
          </cell>
          <cell r="DT42" t="str">
            <v>-</v>
          </cell>
          <cell r="DU42">
            <v>51</v>
          </cell>
          <cell r="DV42" t="str">
            <v>-</v>
          </cell>
          <cell r="DW42">
            <v>0</v>
          </cell>
          <cell r="DX42" t="str">
            <v>-</v>
          </cell>
          <cell r="DY42">
            <v>57</v>
          </cell>
          <cell r="DZ42">
            <v>75</v>
          </cell>
          <cell r="EA42">
            <v>13</v>
          </cell>
          <cell r="EB42" t="str">
            <v>-</v>
          </cell>
          <cell r="EC42">
            <v>27.659574468085108</v>
          </cell>
          <cell r="ED42" t="str">
            <v>-</v>
          </cell>
          <cell r="EE42">
            <v>15</v>
          </cell>
          <cell r="EF42" t="str">
            <v>-</v>
          </cell>
          <cell r="EG42">
            <v>27</v>
          </cell>
        </row>
        <row r="43">
          <cell r="C43">
            <v>700000112</v>
          </cell>
          <cell r="D43" t="str">
            <v>SECTOR BAMBÚ MARÍA</v>
          </cell>
          <cell r="E43">
            <v>2026</v>
          </cell>
          <cell r="F43">
            <v>202602</v>
          </cell>
          <cell r="G43">
            <v>1469</v>
          </cell>
          <cell r="H43">
            <v>1477</v>
          </cell>
          <cell r="I43">
            <v>504</v>
          </cell>
          <cell r="J43" t="str">
            <v>-</v>
          </cell>
          <cell r="K43">
            <v>-15</v>
          </cell>
          <cell r="L43">
            <v>8</v>
          </cell>
          <cell r="M43">
            <v>788</v>
          </cell>
          <cell r="N43">
            <v>957</v>
          </cell>
          <cell r="O43">
            <v>0</v>
          </cell>
          <cell r="P43" t="str">
            <v>-</v>
          </cell>
          <cell r="Q43">
            <v>1</v>
          </cell>
          <cell r="R43" t="str">
            <v>-</v>
          </cell>
          <cell r="S43">
            <v>4</v>
          </cell>
          <cell r="T43" t="str">
            <v>-</v>
          </cell>
          <cell r="U43">
            <v>784</v>
          </cell>
          <cell r="V43" t="str">
            <v>-</v>
          </cell>
          <cell r="W43">
            <v>3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620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419</v>
          </cell>
          <cell r="AH43" t="str">
            <v>-</v>
          </cell>
          <cell r="AI43" t="str">
            <v>-</v>
          </cell>
          <cell r="AJ43" t="str">
            <v>-</v>
          </cell>
          <cell r="AK43">
            <v>168</v>
          </cell>
          <cell r="AL43" t="str">
            <v>-</v>
          </cell>
          <cell r="AM43">
            <v>53.641933287950984</v>
          </cell>
          <cell r="AN43">
            <v>64</v>
          </cell>
          <cell r="AO43">
            <v>251</v>
          </cell>
          <cell r="AP43" t="str">
            <v>-</v>
          </cell>
          <cell r="AQ43">
            <v>261</v>
          </cell>
          <cell r="AR43" t="str">
            <v>-</v>
          </cell>
          <cell r="AS43">
            <v>0</v>
          </cell>
          <cell r="AT43" t="str">
            <v>-</v>
          </cell>
          <cell r="AU43">
            <v>97</v>
          </cell>
          <cell r="AV43" t="str">
            <v>-</v>
          </cell>
          <cell r="AW43">
            <v>11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696</v>
          </cell>
          <cell r="BB43">
            <v>856</v>
          </cell>
          <cell r="BC43">
            <v>47.379169503063309</v>
          </cell>
          <cell r="BD43">
            <v>57.3</v>
          </cell>
          <cell r="BE43" t="str">
            <v>-</v>
          </cell>
          <cell r="BF43" t="str">
            <v>-</v>
          </cell>
          <cell r="BG43">
            <v>401529.19</v>
          </cell>
          <cell r="BH43">
            <v>386453</v>
          </cell>
          <cell r="BI43">
            <v>316404998.5</v>
          </cell>
          <cell r="BJ43">
            <v>369835625</v>
          </cell>
          <cell r="BK43">
            <v>315678501</v>
          </cell>
          <cell r="BL43" t="str">
            <v>-</v>
          </cell>
          <cell r="BM43">
            <v>726497.5</v>
          </cell>
          <cell r="BN43" t="str">
            <v>-</v>
          </cell>
          <cell r="BO43">
            <v>234315479.5</v>
          </cell>
          <cell r="BP43" t="str">
            <v>-</v>
          </cell>
          <cell r="BQ43">
            <v>726497.5</v>
          </cell>
          <cell r="BR43" t="str">
            <v>-</v>
          </cell>
          <cell r="BS43">
            <v>678</v>
          </cell>
          <cell r="BT43" t="str">
            <v>-</v>
          </cell>
          <cell r="BU43">
            <v>233588982</v>
          </cell>
          <cell r="BV43" t="str">
            <v>-</v>
          </cell>
          <cell r="BW43">
            <v>491</v>
          </cell>
          <cell r="BX43" t="str">
            <v>-</v>
          </cell>
          <cell r="BY43">
            <v>501</v>
          </cell>
          <cell r="BZ43" t="str">
            <v>-</v>
          </cell>
          <cell r="CA43">
            <v>72894382</v>
          </cell>
          <cell r="CB43" t="str">
            <v>-</v>
          </cell>
          <cell r="CC43">
            <v>603</v>
          </cell>
          <cell r="CD43" t="str">
            <v>-</v>
          </cell>
          <cell r="CE43">
            <v>394</v>
          </cell>
          <cell r="CF43" t="str">
            <v>-</v>
          </cell>
          <cell r="CG43">
            <v>0</v>
          </cell>
          <cell r="CH43" t="str">
            <v>-</v>
          </cell>
          <cell r="CI43">
            <v>114</v>
          </cell>
          <cell r="CJ43" t="str">
            <v>-</v>
          </cell>
          <cell r="CK43">
            <v>12</v>
          </cell>
          <cell r="CL43" t="str">
            <v>-</v>
          </cell>
          <cell r="CM43">
            <v>9195137</v>
          </cell>
          <cell r="CN43" t="str">
            <v>-</v>
          </cell>
          <cell r="CO43">
            <v>82089519</v>
          </cell>
          <cell r="CP43" t="str">
            <v>-</v>
          </cell>
          <cell r="CQ43">
            <v>0</v>
          </cell>
          <cell r="CR43" t="str">
            <v>-</v>
          </cell>
          <cell r="CS43">
            <v>20</v>
          </cell>
          <cell r="CT43" t="str">
            <v>-</v>
          </cell>
          <cell r="CU43">
            <v>343</v>
          </cell>
          <cell r="CV43">
            <v>208</v>
          </cell>
          <cell r="CW43">
            <v>209</v>
          </cell>
          <cell r="CX43">
            <v>190</v>
          </cell>
          <cell r="CY43">
            <v>129</v>
          </cell>
          <cell r="CZ43">
            <v>126</v>
          </cell>
          <cell r="DA43">
            <v>81</v>
          </cell>
          <cell r="DB43">
            <v>68</v>
          </cell>
          <cell r="DC43">
            <v>47</v>
          </cell>
          <cell r="DD43">
            <v>46</v>
          </cell>
          <cell r="DE43">
            <v>27</v>
          </cell>
          <cell r="DF43">
            <v>30</v>
          </cell>
          <cell r="DG43">
            <v>155</v>
          </cell>
          <cell r="DH43">
            <v>144</v>
          </cell>
          <cell r="DI43">
            <v>32</v>
          </cell>
          <cell r="DJ43" t="str">
            <v>-</v>
          </cell>
          <cell r="DK43">
            <v>410</v>
          </cell>
          <cell r="DL43" t="str">
            <v>-</v>
          </cell>
          <cell r="DM43">
            <v>555</v>
          </cell>
          <cell r="DN43" t="str">
            <v>-</v>
          </cell>
          <cell r="DO43">
            <v>379</v>
          </cell>
          <cell r="DP43" t="str">
            <v>-</v>
          </cell>
          <cell r="DQ43">
            <v>0</v>
          </cell>
          <cell r="DR43" t="str">
            <v>-</v>
          </cell>
          <cell r="DS43">
            <v>113</v>
          </cell>
          <cell r="DT43" t="str">
            <v>-</v>
          </cell>
          <cell r="DU43">
            <v>12</v>
          </cell>
          <cell r="DV43" t="str">
            <v>-</v>
          </cell>
          <cell r="DW43">
            <v>0</v>
          </cell>
          <cell r="DX43" t="str">
            <v>-</v>
          </cell>
          <cell r="DY43">
            <v>49</v>
          </cell>
          <cell r="DZ43">
            <v>48</v>
          </cell>
          <cell r="EA43">
            <v>18</v>
          </cell>
          <cell r="EB43" t="str">
            <v>-</v>
          </cell>
          <cell r="EC43">
            <v>34.615384615384613</v>
          </cell>
          <cell r="ED43" t="str">
            <v>-</v>
          </cell>
          <cell r="EE43">
            <v>17</v>
          </cell>
          <cell r="EF43" t="str">
            <v>-</v>
          </cell>
          <cell r="EG43">
            <v>43</v>
          </cell>
        </row>
        <row r="44">
          <cell r="C44">
            <v>700000113</v>
          </cell>
          <cell r="D44" t="str">
            <v>SECTOR POMELO DIANA</v>
          </cell>
          <cell r="E44">
            <v>2026</v>
          </cell>
          <cell r="F44">
            <v>202602</v>
          </cell>
          <cell r="G44">
            <v>1469</v>
          </cell>
          <cell r="H44">
            <v>1548</v>
          </cell>
          <cell r="I44">
            <v>498</v>
          </cell>
          <cell r="J44" t="str">
            <v>-</v>
          </cell>
          <cell r="K44">
            <v>-38</v>
          </cell>
          <cell r="L44">
            <v>8</v>
          </cell>
          <cell r="M44">
            <v>683</v>
          </cell>
          <cell r="N44">
            <v>970</v>
          </cell>
          <cell r="O44">
            <v>0</v>
          </cell>
          <cell r="P44" t="str">
            <v>-</v>
          </cell>
          <cell r="Q44">
            <v>1</v>
          </cell>
          <cell r="R44" t="str">
            <v>-</v>
          </cell>
          <cell r="S44">
            <v>3</v>
          </cell>
          <cell r="T44" t="str">
            <v>-</v>
          </cell>
          <cell r="U44">
            <v>681</v>
          </cell>
          <cell r="V44" t="str">
            <v>-</v>
          </cell>
          <cell r="W44">
            <v>1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552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319</v>
          </cell>
          <cell r="AH44" t="str">
            <v>-</v>
          </cell>
          <cell r="AI44" t="str">
            <v>-</v>
          </cell>
          <cell r="AJ44" t="str">
            <v>-</v>
          </cell>
          <cell r="AK44">
            <v>132</v>
          </cell>
          <cell r="AL44" t="str">
            <v>-</v>
          </cell>
          <cell r="AM44">
            <v>46.494213750850918</v>
          </cell>
          <cell r="AN44">
            <v>64</v>
          </cell>
          <cell r="AO44">
            <v>187</v>
          </cell>
          <cell r="AP44" t="str">
            <v>-</v>
          </cell>
          <cell r="AQ44">
            <v>241</v>
          </cell>
          <cell r="AR44" t="str">
            <v>-</v>
          </cell>
          <cell r="AS44">
            <v>0</v>
          </cell>
          <cell r="AT44" t="str">
            <v>-</v>
          </cell>
          <cell r="AU44">
            <v>109</v>
          </cell>
          <cell r="AV44" t="str">
            <v>-</v>
          </cell>
          <cell r="AW44">
            <v>15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610</v>
          </cell>
          <cell r="BB44">
            <v>847</v>
          </cell>
          <cell r="BC44">
            <v>41.524846834581346</v>
          </cell>
          <cell r="BD44">
            <v>55.9</v>
          </cell>
          <cell r="BE44" t="str">
            <v>-</v>
          </cell>
          <cell r="BF44" t="str">
            <v>-</v>
          </cell>
          <cell r="BG44">
            <v>428928.64</v>
          </cell>
          <cell r="BH44">
            <v>387209</v>
          </cell>
          <cell r="BI44">
            <v>292958258.02999997</v>
          </cell>
          <cell r="BJ44">
            <v>375593145</v>
          </cell>
          <cell r="BK44">
            <v>290575249</v>
          </cell>
          <cell r="BL44" t="str">
            <v>-</v>
          </cell>
          <cell r="BM44">
            <v>2383009.0299999998</v>
          </cell>
          <cell r="BN44" t="str">
            <v>-</v>
          </cell>
          <cell r="BO44">
            <v>244167337.03</v>
          </cell>
          <cell r="BP44" t="str">
            <v>-</v>
          </cell>
          <cell r="BQ44">
            <v>2383009.0300000003</v>
          </cell>
          <cell r="BR44" t="str">
            <v>-</v>
          </cell>
          <cell r="BS44">
            <v>653</v>
          </cell>
          <cell r="BT44" t="str">
            <v>-</v>
          </cell>
          <cell r="BU44">
            <v>241784328</v>
          </cell>
          <cell r="BV44" t="str">
            <v>-</v>
          </cell>
          <cell r="BW44">
            <v>368</v>
          </cell>
          <cell r="BX44" t="str">
            <v>-</v>
          </cell>
          <cell r="BY44">
            <v>533</v>
          </cell>
          <cell r="BZ44" t="str">
            <v>-</v>
          </cell>
          <cell r="CA44">
            <v>43333911</v>
          </cell>
          <cell r="CB44" t="str">
            <v>-</v>
          </cell>
          <cell r="CC44">
            <v>623</v>
          </cell>
          <cell r="CD44" t="str">
            <v>-</v>
          </cell>
          <cell r="CE44">
            <v>365</v>
          </cell>
          <cell r="CF44" t="str">
            <v>-</v>
          </cell>
          <cell r="CG44">
            <v>0</v>
          </cell>
          <cell r="CH44" t="str">
            <v>-</v>
          </cell>
          <cell r="CI44">
            <v>132</v>
          </cell>
          <cell r="CJ44" t="str">
            <v>-</v>
          </cell>
          <cell r="CK44">
            <v>15</v>
          </cell>
          <cell r="CL44" t="str">
            <v>-</v>
          </cell>
          <cell r="CM44">
            <v>5457010</v>
          </cell>
          <cell r="CN44" t="str">
            <v>-</v>
          </cell>
          <cell r="CO44">
            <v>48790921</v>
          </cell>
          <cell r="CP44" t="str">
            <v>-</v>
          </cell>
          <cell r="CQ44">
            <v>0</v>
          </cell>
          <cell r="CR44" t="str">
            <v>-</v>
          </cell>
          <cell r="CS44">
            <v>-22</v>
          </cell>
          <cell r="CT44" t="str">
            <v>-</v>
          </cell>
          <cell r="CU44">
            <v>448</v>
          </cell>
          <cell r="CV44">
            <v>242</v>
          </cell>
          <cell r="CW44">
            <v>199</v>
          </cell>
          <cell r="CX44">
            <v>181</v>
          </cell>
          <cell r="CY44">
            <v>139</v>
          </cell>
          <cell r="CZ44">
            <v>127</v>
          </cell>
          <cell r="DA44">
            <v>82</v>
          </cell>
          <cell r="DB44">
            <v>69</v>
          </cell>
          <cell r="DC44">
            <v>63</v>
          </cell>
          <cell r="DD44">
            <v>50</v>
          </cell>
          <cell r="DE44">
            <v>54</v>
          </cell>
          <cell r="DF44">
            <v>52</v>
          </cell>
          <cell r="DG44">
            <v>199</v>
          </cell>
          <cell r="DH44">
            <v>171</v>
          </cell>
          <cell r="DI44">
            <v>17</v>
          </cell>
          <cell r="DJ44" t="str">
            <v>-</v>
          </cell>
          <cell r="DK44">
            <v>402</v>
          </cell>
          <cell r="DL44" t="str">
            <v>-</v>
          </cell>
          <cell r="DM44">
            <v>570</v>
          </cell>
          <cell r="DN44" t="str">
            <v>-</v>
          </cell>
          <cell r="DO44">
            <v>353</v>
          </cell>
          <cell r="DP44" t="str">
            <v>-</v>
          </cell>
          <cell r="DQ44">
            <v>0</v>
          </cell>
          <cell r="DR44" t="str">
            <v>-</v>
          </cell>
          <cell r="DS44">
            <v>130</v>
          </cell>
          <cell r="DT44" t="str">
            <v>-</v>
          </cell>
          <cell r="DU44">
            <v>15</v>
          </cell>
          <cell r="DV44" t="str">
            <v>-</v>
          </cell>
          <cell r="DW44">
            <v>0</v>
          </cell>
          <cell r="DX44" t="str">
            <v>-</v>
          </cell>
          <cell r="DY44">
            <v>33</v>
          </cell>
          <cell r="DZ44">
            <v>54</v>
          </cell>
          <cell r="EA44">
            <v>6</v>
          </cell>
          <cell r="EB44" t="str">
            <v>-</v>
          </cell>
          <cell r="EC44">
            <v>20.689655172413794</v>
          </cell>
          <cell r="ED44" t="str">
            <v>-</v>
          </cell>
          <cell r="EE44">
            <v>16</v>
          </cell>
          <cell r="EF44" t="str">
            <v>-</v>
          </cell>
          <cell r="EG44">
            <v>40</v>
          </cell>
        </row>
        <row r="45">
          <cell r="C45">
            <v>700000114</v>
          </cell>
          <cell r="D45" t="str">
            <v>SECTOR MACADAMIA MIREYA</v>
          </cell>
          <cell r="E45">
            <v>2026</v>
          </cell>
          <cell r="F45">
            <v>202602</v>
          </cell>
          <cell r="G45">
            <v>1731</v>
          </cell>
          <cell r="H45">
            <v>1775</v>
          </cell>
          <cell r="I45">
            <v>804</v>
          </cell>
          <cell r="J45" t="str">
            <v>-</v>
          </cell>
          <cell r="K45">
            <v>-41</v>
          </cell>
          <cell r="L45">
            <v>8</v>
          </cell>
          <cell r="M45">
            <v>874</v>
          </cell>
          <cell r="N45">
            <v>1147</v>
          </cell>
          <cell r="O45">
            <v>0</v>
          </cell>
          <cell r="P45" t="str">
            <v>-</v>
          </cell>
          <cell r="Q45">
            <v>1</v>
          </cell>
          <cell r="R45" t="str">
            <v>-</v>
          </cell>
          <cell r="S45">
            <v>4</v>
          </cell>
          <cell r="T45" t="str">
            <v>-</v>
          </cell>
          <cell r="U45">
            <v>871</v>
          </cell>
          <cell r="V45" t="str">
            <v>-</v>
          </cell>
          <cell r="W45">
            <v>2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756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359</v>
          </cell>
          <cell r="AH45" t="str">
            <v>-</v>
          </cell>
          <cell r="AI45" t="str">
            <v>-</v>
          </cell>
          <cell r="AJ45" t="str">
            <v>-</v>
          </cell>
          <cell r="AK45">
            <v>119</v>
          </cell>
          <cell r="AL45" t="str">
            <v>-</v>
          </cell>
          <cell r="AM45">
            <v>50.491045638359331</v>
          </cell>
          <cell r="AN45">
            <v>64.5</v>
          </cell>
          <cell r="AO45">
            <v>240</v>
          </cell>
          <cell r="AP45" t="str">
            <v>-</v>
          </cell>
          <cell r="AQ45">
            <v>337</v>
          </cell>
          <cell r="AR45" t="str">
            <v>-</v>
          </cell>
          <cell r="AS45">
            <v>0</v>
          </cell>
          <cell r="AT45" t="str">
            <v>-</v>
          </cell>
          <cell r="AU45">
            <v>155</v>
          </cell>
          <cell r="AV45" t="str">
            <v>-</v>
          </cell>
          <cell r="AW45">
            <v>24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772</v>
          </cell>
          <cell r="BB45">
            <v>1028</v>
          </cell>
          <cell r="BC45">
            <v>44.598497978047369</v>
          </cell>
          <cell r="BD45">
            <v>57.8</v>
          </cell>
          <cell r="BE45" t="str">
            <v>-</v>
          </cell>
          <cell r="BF45" t="str">
            <v>-</v>
          </cell>
          <cell r="BG45">
            <v>468529.88</v>
          </cell>
          <cell r="BH45">
            <v>426733</v>
          </cell>
          <cell r="BI45">
            <v>409495112.5</v>
          </cell>
          <cell r="BJ45">
            <v>489462242</v>
          </cell>
          <cell r="BK45">
            <v>408725530</v>
          </cell>
          <cell r="BL45" t="str">
            <v>-</v>
          </cell>
          <cell r="BM45">
            <v>769582.5</v>
          </cell>
          <cell r="BN45" t="str">
            <v>-</v>
          </cell>
          <cell r="BO45">
            <v>350517715.5</v>
          </cell>
          <cell r="BP45" t="str">
            <v>-</v>
          </cell>
          <cell r="BQ45">
            <v>769582.5</v>
          </cell>
          <cell r="BR45" t="str">
            <v>-</v>
          </cell>
          <cell r="BS45">
            <v>829</v>
          </cell>
          <cell r="BT45" t="str">
            <v>-</v>
          </cell>
          <cell r="BU45">
            <v>349748133</v>
          </cell>
          <cell r="BV45" t="str">
            <v>-</v>
          </cell>
          <cell r="BW45">
            <v>414</v>
          </cell>
          <cell r="BX45" t="str">
            <v>-</v>
          </cell>
          <cell r="BY45">
            <v>405</v>
          </cell>
          <cell r="BZ45" t="str">
            <v>-</v>
          </cell>
          <cell r="CA45">
            <v>51677339</v>
          </cell>
          <cell r="CB45" t="str">
            <v>-</v>
          </cell>
          <cell r="CC45">
            <v>707</v>
          </cell>
          <cell r="CD45" t="str">
            <v>-</v>
          </cell>
          <cell r="CE45">
            <v>583</v>
          </cell>
          <cell r="CF45" t="str">
            <v>-</v>
          </cell>
          <cell r="CG45">
            <v>0</v>
          </cell>
          <cell r="CH45" t="str">
            <v>-</v>
          </cell>
          <cell r="CI45">
            <v>216</v>
          </cell>
          <cell r="CJ45" t="str">
            <v>-</v>
          </cell>
          <cell r="CK45">
            <v>26</v>
          </cell>
          <cell r="CL45" t="str">
            <v>-</v>
          </cell>
          <cell r="CM45">
            <v>7300058</v>
          </cell>
          <cell r="CN45" t="str">
            <v>-</v>
          </cell>
          <cell r="CO45">
            <v>58977397</v>
          </cell>
          <cell r="CP45" t="str">
            <v>-</v>
          </cell>
          <cell r="CQ45">
            <v>0</v>
          </cell>
          <cell r="CR45" t="str">
            <v>-</v>
          </cell>
          <cell r="CS45">
            <v>-4</v>
          </cell>
          <cell r="CT45" t="str">
            <v>-</v>
          </cell>
          <cell r="CU45">
            <v>441</v>
          </cell>
          <cell r="CV45">
            <v>238</v>
          </cell>
          <cell r="CW45">
            <v>292</v>
          </cell>
          <cell r="CX45">
            <v>237</v>
          </cell>
          <cell r="CY45">
            <v>124</v>
          </cell>
          <cell r="CZ45">
            <v>125</v>
          </cell>
          <cell r="DA45">
            <v>100</v>
          </cell>
          <cell r="DB45">
            <v>89</v>
          </cell>
          <cell r="DC45">
            <v>66</v>
          </cell>
          <cell r="DD45">
            <v>59</v>
          </cell>
          <cell r="DE45">
            <v>40</v>
          </cell>
          <cell r="DF45">
            <v>41</v>
          </cell>
          <cell r="DG45">
            <v>206</v>
          </cell>
          <cell r="DH45">
            <v>189</v>
          </cell>
          <cell r="DI45">
            <v>27</v>
          </cell>
          <cell r="DJ45" t="str">
            <v>-</v>
          </cell>
          <cell r="DK45">
            <v>311</v>
          </cell>
          <cell r="DL45" t="str">
            <v>-</v>
          </cell>
          <cell r="DM45">
            <v>616</v>
          </cell>
          <cell r="DN45" t="str">
            <v>-</v>
          </cell>
          <cell r="DO45">
            <v>566</v>
          </cell>
          <cell r="DP45" t="str">
            <v>-</v>
          </cell>
          <cell r="DQ45">
            <v>0</v>
          </cell>
          <cell r="DR45" t="str">
            <v>-</v>
          </cell>
          <cell r="DS45">
            <v>212</v>
          </cell>
          <cell r="DT45" t="str">
            <v>-</v>
          </cell>
          <cell r="DU45">
            <v>26</v>
          </cell>
          <cell r="DV45" t="str">
            <v>-</v>
          </cell>
          <cell r="DW45">
            <v>0</v>
          </cell>
          <cell r="DX45" t="str">
            <v>-</v>
          </cell>
          <cell r="DY45">
            <v>36</v>
          </cell>
          <cell r="DZ45">
            <v>35</v>
          </cell>
          <cell r="EA45">
            <v>7</v>
          </cell>
          <cell r="EB45" t="str">
            <v>-</v>
          </cell>
          <cell r="EC45">
            <v>31.818181818181817</v>
          </cell>
          <cell r="ED45" t="str">
            <v>-</v>
          </cell>
          <cell r="EE45">
            <v>9</v>
          </cell>
          <cell r="EF45" t="str">
            <v>-</v>
          </cell>
          <cell r="EG45">
            <v>66</v>
          </cell>
        </row>
        <row r="46">
          <cell r="C46">
            <v>700000116</v>
          </cell>
          <cell r="D46" t="str">
            <v>SECTOR PRIMAVERA EVELING</v>
          </cell>
          <cell r="E46">
            <v>2026</v>
          </cell>
          <cell r="F46">
            <v>202602</v>
          </cell>
          <cell r="G46">
            <v>1717</v>
          </cell>
          <cell r="H46">
            <v>1862</v>
          </cell>
          <cell r="I46">
            <v>655</v>
          </cell>
          <cell r="J46" t="str">
            <v>-</v>
          </cell>
          <cell r="K46">
            <v>-36</v>
          </cell>
          <cell r="L46">
            <v>7</v>
          </cell>
          <cell r="M46">
            <v>839</v>
          </cell>
          <cell r="N46">
            <v>1136</v>
          </cell>
          <cell r="O46">
            <v>0</v>
          </cell>
          <cell r="P46" t="str">
            <v>-</v>
          </cell>
          <cell r="Q46">
            <v>3</v>
          </cell>
          <cell r="R46" t="str">
            <v>-</v>
          </cell>
          <cell r="S46">
            <v>11</v>
          </cell>
          <cell r="T46" t="str">
            <v>-</v>
          </cell>
          <cell r="U46">
            <v>831</v>
          </cell>
          <cell r="V46" t="str">
            <v>-</v>
          </cell>
          <cell r="W46">
            <v>5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712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400</v>
          </cell>
          <cell r="AH46" t="str">
            <v>-</v>
          </cell>
          <cell r="AI46" t="str">
            <v>-</v>
          </cell>
          <cell r="AJ46" t="str">
            <v>-</v>
          </cell>
          <cell r="AK46">
            <v>127</v>
          </cell>
          <cell r="AL46" t="str">
            <v>-</v>
          </cell>
          <cell r="AM46">
            <v>48.864298194525333</v>
          </cell>
          <cell r="AN46">
            <v>64.5</v>
          </cell>
          <cell r="AO46">
            <v>273</v>
          </cell>
          <cell r="AP46" t="str">
            <v>-</v>
          </cell>
          <cell r="AQ46">
            <v>305</v>
          </cell>
          <cell r="AR46" t="str">
            <v>-</v>
          </cell>
          <cell r="AS46">
            <v>0</v>
          </cell>
          <cell r="AT46" t="str">
            <v>-</v>
          </cell>
          <cell r="AU46">
            <v>118</v>
          </cell>
          <cell r="AV46" t="str">
            <v>-</v>
          </cell>
          <cell r="AW46">
            <v>16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743</v>
          </cell>
          <cell r="BB46">
            <v>1017</v>
          </cell>
          <cell r="BC46">
            <v>43.273150844496215</v>
          </cell>
          <cell r="BD46">
            <v>57.8</v>
          </cell>
          <cell r="BE46" t="str">
            <v>-</v>
          </cell>
          <cell r="BF46" t="str">
            <v>-</v>
          </cell>
          <cell r="BG46">
            <v>417930.89</v>
          </cell>
          <cell r="BH46">
            <v>396807</v>
          </cell>
          <cell r="BI46">
            <v>350644013.75</v>
          </cell>
          <cell r="BJ46">
            <v>450773059</v>
          </cell>
          <cell r="BK46">
            <v>348592746</v>
          </cell>
          <cell r="BL46" t="str">
            <v>-</v>
          </cell>
          <cell r="BM46">
            <v>2051267.75</v>
          </cell>
          <cell r="BN46" t="str">
            <v>-</v>
          </cell>
          <cell r="BO46">
            <v>268828399.75</v>
          </cell>
          <cell r="BP46" t="str">
            <v>-</v>
          </cell>
          <cell r="BQ46">
            <v>2051267.75</v>
          </cell>
          <cell r="BR46" t="str">
            <v>-</v>
          </cell>
          <cell r="BS46">
            <v>770</v>
          </cell>
          <cell r="BT46" t="str">
            <v>-</v>
          </cell>
          <cell r="BU46">
            <v>266777132</v>
          </cell>
          <cell r="BV46" t="str">
            <v>-</v>
          </cell>
          <cell r="BW46">
            <v>541</v>
          </cell>
          <cell r="BX46" t="str">
            <v>-</v>
          </cell>
          <cell r="BY46">
            <v>473</v>
          </cell>
          <cell r="BZ46" t="str">
            <v>-</v>
          </cell>
          <cell r="CA46">
            <v>72421677</v>
          </cell>
          <cell r="CB46" t="str">
            <v>-</v>
          </cell>
          <cell r="CC46">
            <v>739</v>
          </cell>
          <cell r="CD46" t="str">
            <v>-</v>
          </cell>
          <cell r="CE46">
            <v>505</v>
          </cell>
          <cell r="CF46" t="str">
            <v>-</v>
          </cell>
          <cell r="CG46">
            <v>0</v>
          </cell>
          <cell r="CH46" t="str">
            <v>-</v>
          </cell>
          <cell r="CI46">
            <v>148</v>
          </cell>
          <cell r="CJ46" t="str">
            <v>-</v>
          </cell>
          <cell r="CK46">
            <v>17</v>
          </cell>
          <cell r="CL46" t="str">
            <v>-</v>
          </cell>
          <cell r="CM46">
            <v>9393937</v>
          </cell>
          <cell r="CN46" t="str">
            <v>-</v>
          </cell>
          <cell r="CO46">
            <v>81815614</v>
          </cell>
          <cell r="CP46" t="str">
            <v>-</v>
          </cell>
          <cell r="CQ46">
            <v>0</v>
          </cell>
          <cell r="CR46" t="str">
            <v>-</v>
          </cell>
          <cell r="CS46">
            <v>5</v>
          </cell>
          <cell r="CT46" t="str">
            <v>-</v>
          </cell>
          <cell r="CU46">
            <v>438</v>
          </cell>
          <cell r="CV46">
            <v>238</v>
          </cell>
          <cell r="CW46">
            <v>281</v>
          </cell>
          <cell r="CX46">
            <v>226</v>
          </cell>
          <cell r="CY46">
            <v>159</v>
          </cell>
          <cell r="CZ46">
            <v>140</v>
          </cell>
          <cell r="DA46">
            <v>92</v>
          </cell>
          <cell r="DB46">
            <v>82</v>
          </cell>
          <cell r="DC46">
            <v>44</v>
          </cell>
          <cell r="DD46">
            <v>44</v>
          </cell>
          <cell r="DE46">
            <v>29</v>
          </cell>
          <cell r="DF46">
            <v>34</v>
          </cell>
          <cell r="DG46">
            <v>165</v>
          </cell>
          <cell r="DH46">
            <v>160</v>
          </cell>
          <cell r="DI46">
            <v>20</v>
          </cell>
          <cell r="DJ46" t="str">
            <v>-</v>
          </cell>
          <cell r="DK46">
            <v>389</v>
          </cell>
          <cell r="DL46" t="str">
            <v>-</v>
          </cell>
          <cell r="DM46">
            <v>673</v>
          </cell>
          <cell r="DN46" t="str">
            <v>-</v>
          </cell>
          <cell r="DO46">
            <v>492</v>
          </cell>
          <cell r="DP46" t="str">
            <v>-</v>
          </cell>
          <cell r="DQ46">
            <v>0</v>
          </cell>
          <cell r="DR46" t="str">
            <v>-</v>
          </cell>
          <cell r="DS46">
            <v>146</v>
          </cell>
          <cell r="DT46" t="str">
            <v>-</v>
          </cell>
          <cell r="DU46">
            <v>17</v>
          </cell>
          <cell r="DV46" t="str">
            <v>-</v>
          </cell>
          <cell r="DW46">
            <v>0</v>
          </cell>
          <cell r="DX46" t="str">
            <v>-</v>
          </cell>
          <cell r="DY46">
            <v>35</v>
          </cell>
          <cell r="DZ46">
            <v>53</v>
          </cell>
          <cell r="EA46">
            <v>16</v>
          </cell>
          <cell r="EB46" t="str">
            <v>-</v>
          </cell>
          <cell r="EC46">
            <v>41.025641025641022</v>
          </cell>
          <cell r="ED46" t="str">
            <v>-</v>
          </cell>
          <cell r="EE46">
            <v>15</v>
          </cell>
          <cell r="EF46" t="str">
            <v>-</v>
          </cell>
          <cell r="EG46">
            <v>61</v>
          </cell>
        </row>
        <row r="47">
          <cell r="C47">
            <v>700000119</v>
          </cell>
          <cell r="D47" t="str">
            <v>SECTOR CUMBIA ISABEL</v>
          </cell>
          <cell r="E47">
            <v>2026</v>
          </cell>
          <cell r="F47">
            <v>202602</v>
          </cell>
          <cell r="G47">
            <v>1908</v>
          </cell>
          <cell r="H47">
            <v>1827</v>
          </cell>
          <cell r="I47">
            <v>715</v>
          </cell>
          <cell r="J47" t="str">
            <v>-</v>
          </cell>
          <cell r="K47">
            <v>-49</v>
          </cell>
          <cell r="L47">
            <v>9</v>
          </cell>
          <cell r="M47">
            <v>641</v>
          </cell>
          <cell r="N47">
            <v>1264</v>
          </cell>
          <cell r="O47">
            <v>0</v>
          </cell>
          <cell r="P47" t="str">
            <v>-</v>
          </cell>
          <cell r="Q47">
            <v>1</v>
          </cell>
          <cell r="R47" t="str">
            <v>-</v>
          </cell>
          <cell r="S47">
            <v>7</v>
          </cell>
          <cell r="T47" t="str">
            <v>-</v>
          </cell>
          <cell r="U47">
            <v>637</v>
          </cell>
          <cell r="V47" t="str">
            <v>-</v>
          </cell>
          <cell r="W47">
            <v>3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486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294</v>
          </cell>
          <cell r="AH47" t="str">
            <v>-</v>
          </cell>
          <cell r="AI47" t="str">
            <v>-</v>
          </cell>
          <cell r="AJ47" t="str">
            <v>-</v>
          </cell>
          <cell r="AK47">
            <v>155</v>
          </cell>
          <cell r="AL47" t="str">
            <v>-</v>
          </cell>
          <cell r="AM47">
            <v>33.59538784067086</v>
          </cell>
          <cell r="AN47">
            <v>64.2</v>
          </cell>
          <cell r="AO47">
            <v>139</v>
          </cell>
          <cell r="AP47" t="str">
            <v>-</v>
          </cell>
          <cell r="AQ47">
            <v>202</v>
          </cell>
          <cell r="AR47" t="str">
            <v>-</v>
          </cell>
          <cell r="AS47">
            <v>0</v>
          </cell>
          <cell r="AT47" t="str">
            <v>-</v>
          </cell>
          <cell r="AU47">
            <v>118</v>
          </cell>
          <cell r="AV47" t="str">
            <v>-</v>
          </cell>
          <cell r="AW47">
            <v>27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553</v>
          </cell>
          <cell r="BB47">
            <v>1123</v>
          </cell>
          <cell r="BC47">
            <v>28.983228511530395</v>
          </cell>
          <cell r="BD47">
            <v>57</v>
          </cell>
          <cell r="BE47" t="str">
            <v>-</v>
          </cell>
          <cell r="BF47" t="str">
            <v>-</v>
          </cell>
          <cell r="BG47">
            <v>500841.33</v>
          </cell>
          <cell r="BH47">
            <v>435045</v>
          </cell>
          <cell r="BI47">
            <v>321039293.75</v>
          </cell>
          <cell r="BJ47">
            <v>549897392</v>
          </cell>
          <cell r="BK47">
            <v>320235595</v>
          </cell>
          <cell r="BL47" t="str">
            <v>-</v>
          </cell>
          <cell r="BM47">
            <v>803698.75</v>
          </cell>
          <cell r="BN47" t="str">
            <v>-</v>
          </cell>
          <cell r="BO47">
            <v>273521731.75</v>
          </cell>
          <cell r="BP47" t="str">
            <v>-</v>
          </cell>
          <cell r="BQ47">
            <v>803698.75</v>
          </cell>
          <cell r="BR47" t="str">
            <v>-</v>
          </cell>
          <cell r="BS47">
            <v>630</v>
          </cell>
          <cell r="BT47" t="str">
            <v>-</v>
          </cell>
          <cell r="BU47">
            <v>272718033</v>
          </cell>
          <cell r="BV47" t="str">
            <v>-</v>
          </cell>
          <cell r="BW47">
            <v>347</v>
          </cell>
          <cell r="BX47" t="str">
            <v>-</v>
          </cell>
          <cell r="BY47">
            <v>670</v>
          </cell>
          <cell r="BZ47" t="str">
            <v>-</v>
          </cell>
          <cell r="CA47">
            <v>42219796</v>
          </cell>
          <cell r="CB47" t="str">
            <v>-</v>
          </cell>
          <cell r="CC47">
            <v>768</v>
          </cell>
          <cell r="CD47" t="str">
            <v>-</v>
          </cell>
          <cell r="CE47">
            <v>527</v>
          </cell>
          <cell r="CF47" t="str">
            <v>-</v>
          </cell>
          <cell r="CG47">
            <v>0</v>
          </cell>
          <cell r="CH47" t="str">
            <v>-</v>
          </cell>
          <cell r="CI47">
            <v>188</v>
          </cell>
          <cell r="CJ47" t="str">
            <v>-</v>
          </cell>
          <cell r="CK47">
            <v>31</v>
          </cell>
          <cell r="CL47" t="str">
            <v>-</v>
          </cell>
          <cell r="CM47">
            <v>5123729</v>
          </cell>
          <cell r="CN47" t="str">
            <v>-</v>
          </cell>
          <cell r="CO47">
            <v>47343525</v>
          </cell>
          <cell r="CP47" t="str">
            <v>-</v>
          </cell>
          <cell r="CQ47">
            <v>0</v>
          </cell>
          <cell r="CR47" t="str">
            <v>-</v>
          </cell>
          <cell r="CS47">
            <v>8</v>
          </cell>
          <cell r="CT47" t="str">
            <v>-</v>
          </cell>
          <cell r="CU47">
            <v>671</v>
          </cell>
          <cell r="CV47">
            <v>295</v>
          </cell>
          <cell r="CW47">
            <v>307</v>
          </cell>
          <cell r="CX47">
            <v>211</v>
          </cell>
          <cell r="CY47">
            <v>289</v>
          </cell>
          <cell r="CZ47">
            <v>193</v>
          </cell>
          <cell r="DA47">
            <v>124</v>
          </cell>
          <cell r="DB47">
            <v>98</v>
          </cell>
          <cell r="DC47">
            <v>93</v>
          </cell>
          <cell r="DD47">
            <v>76</v>
          </cell>
          <cell r="DE47">
            <v>60</v>
          </cell>
          <cell r="DF47">
            <v>55</v>
          </cell>
          <cell r="DG47">
            <v>277</v>
          </cell>
          <cell r="DH47">
            <v>229</v>
          </cell>
          <cell r="DI47">
            <v>52</v>
          </cell>
          <cell r="DJ47" t="str">
            <v>-</v>
          </cell>
          <cell r="DK47">
            <v>521</v>
          </cell>
          <cell r="DL47" t="str">
            <v>-</v>
          </cell>
          <cell r="DM47">
            <v>672</v>
          </cell>
          <cell r="DN47" t="str">
            <v>-</v>
          </cell>
          <cell r="DO47">
            <v>499</v>
          </cell>
          <cell r="DP47" t="str">
            <v>-</v>
          </cell>
          <cell r="DQ47">
            <v>0</v>
          </cell>
          <cell r="DR47" t="str">
            <v>-</v>
          </cell>
          <cell r="DS47">
            <v>185</v>
          </cell>
          <cell r="DT47" t="str">
            <v>-</v>
          </cell>
          <cell r="DU47">
            <v>31</v>
          </cell>
          <cell r="DV47" t="str">
            <v>-</v>
          </cell>
          <cell r="DW47">
            <v>0</v>
          </cell>
          <cell r="DX47" t="str">
            <v>-</v>
          </cell>
          <cell r="DY47">
            <v>71</v>
          </cell>
          <cell r="DZ47">
            <v>76</v>
          </cell>
          <cell r="EA47">
            <v>26</v>
          </cell>
          <cell r="EB47" t="str">
            <v>-</v>
          </cell>
          <cell r="EC47">
            <v>40</v>
          </cell>
          <cell r="ED47" t="str">
            <v>-</v>
          </cell>
          <cell r="EE47">
            <v>19</v>
          </cell>
          <cell r="EF47" t="str">
            <v>-</v>
          </cell>
          <cell r="EG47">
            <v>17</v>
          </cell>
        </row>
        <row r="48">
          <cell r="C48">
            <v>700000120</v>
          </cell>
          <cell r="D48" t="str">
            <v>SECTOR SALSA DORA</v>
          </cell>
          <cell r="E48">
            <v>2026</v>
          </cell>
          <cell r="F48">
            <v>202602</v>
          </cell>
          <cell r="G48">
            <v>1418</v>
          </cell>
          <cell r="H48">
            <v>1754</v>
          </cell>
          <cell r="I48">
            <v>612</v>
          </cell>
          <cell r="J48" t="str">
            <v>-</v>
          </cell>
          <cell r="K48">
            <v>-93</v>
          </cell>
          <cell r="L48">
            <v>8</v>
          </cell>
          <cell r="M48">
            <v>570</v>
          </cell>
          <cell r="N48">
            <v>967</v>
          </cell>
          <cell r="O48">
            <v>0</v>
          </cell>
          <cell r="P48" t="str">
            <v>-</v>
          </cell>
          <cell r="Q48">
            <v>3</v>
          </cell>
          <cell r="R48" t="str">
            <v>-</v>
          </cell>
          <cell r="S48">
            <v>4</v>
          </cell>
          <cell r="T48" t="str">
            <v>-</v>
          </cell>
          <cell r="U48">
            <v>567</v>
          </cell>
          <cell r="V48" t="str">
            <v>-</v>
          </cell>
          <cell r="W48">
            <v>0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465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226</v>
          </cell>
          <cell r="AH48" t="str">
            <v>-</v>
          </cell>
          <cell r="AI48" t="str">
            <v>-</v>
          </cell>
          <cell r="AJ48" t="str">
            <v>-</v>
          </cell>
          <cell r="AK48">
            <v>106</v>
          </cell>
          <cell r="AL48" t="str">
            <v>-</v>
          </cell>
          <cell r="AM48">
            <v>40.197461212976023</v>
          </cell>
          <cell r="AN48">
            <v>63.5</v>
          </cell>
          <cell r="AO48">
            <v>120</v>
          </cell>
          <cell r="AP48" t="str">
            <v>-</v>
          </cell>
          <cell r="AQ48">
            <v>214</v>
          </cell>
          <cell r="AR48" t="str">
            <v>-</v>
          </cell>
          <cell r="AS48">
            <v>0</v>
          </cell>
          <cell r="AT48" t="str">
            <v>-</v>
          </cell>
          <cell r="AU48">
            <v>117</v>
          </cell>
          <cell r="AV48" t="str">
            <v>-</v>
          </cell>
          <cell r="AW48">
            <v>14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493</v>
          </cell>
          <cell r="BB48">
            <v>770</v>
          </cell>
          <cell r="BC48">
            <v>34.767277856135401</v>
          </cell>
          <cell r="BD48">
            <v>50.6</v>
          </cell>
          <cell r="BE48" t="str">
            <v>-</v>
          </cell>
          <cell r="BF48" t="str">
            <v>-</v>
          </cell>
          <cell r="BG48">
            <v>498030.69</v>
          </cell>
          <cell r="BH48">
            <v>420870</v>
          </cell>
          <cell r="BI48">
            <v>283877492.74000001</v>
          </cell>
          <cell r="BJ48">
            <v>406980903</v>
          </cell>
          <cell r="BK48">
            <v>283262337</v>
          </cell>
          <cell r="BL48" t="str">
            <v>-</v>
          </cell>
          <cell r="BM48">
            <v>615155.74</v>
          </cell>
          <cell r="BN48" t="str">
            <v>-</v>
          </cell>
          <cell r="BO48">
            <v>217244542.74000001</v>
          </cell>
          <cell r="BP48" t="str">
            <v>-</v>
          </cell>
          <cell r="BQ48">
            <v>615155.74</v>
          </cell>
          <cell r="BR48" t="str">
            <v>-</v>
          </cell>
          <cell r="BS48">
            <v>544</v>
          </cell>
          <cell r="BT48" t="str">
            <v>-</v>
          </cell>
          <cell r="BU48">
            <v>216629387</v>
          </cell>
          <cell r="BV48" t="str">
            <v>-</v>
          </cell>
          <cell r="BW48">
            <v>411</v>
          </cell>
          <cell r="BX48" t="str">
            <v>-</v>
          </cell>
          <cell r="BY48">
            <v>621</v>
          </cell>
          <cell r="BZ48" t="str">
            <v>-</v>
          </cell>
          <cell r="CA48">
            <v>60097520</v>
          </cell>
          <cell r="CB48" t="str">
            <v>-</v>
          </cell>
          <cell r="CC48">
            <v>559</v>
          </cell>
          <cell r="CD48" t="str">
            <v>-</v>
          </cell>
          <cell r="CE48">
            <v>496</v>
          </cell>
          <cell r="CF48" t="str">
            <v>-</v>
          </cell>
          <cell r="CG48">
            <v>0</v>
          </cell>
          <cell r="CH48" t="str">
            <v>-</v>
          </cell>
          <cell r="CI48">
            <v>163</v>
          </cell>
          <cell r="CJ48" t="str">
            <v>-</v>
          </cell>
          <cell r="CK48">
            <v>16</v>
          </cell>
          <cell r="CL48" t="str">
            <v>-</v>
          </cell>
          <cell r="CM48">
            <v>6535430</v>
          </cell>
          <cell r="CN48" t="str">
            <v>-</v>
          </cell>
          <cell r="CO48">
            <v>66632950</v>
          </cell>
          <cell r="CP48" t="str">
            <v>-</v>
          </cell>
          <cell r="CQ48">
            <v>0</v>
          </cell>
          <cell r="CR48" t="str">
            <v>-</v>
          </cell>
          <cell r="CS48">
            <v>-75</v>
          </cell>
          <cell r="CT48" t="str">
            <v>-</v>
          </cell>
          <cell r="CU48">
            <v>434</v>
          </cell>
          <cell r="CV48">
            <v>242</v>
          </cell>
          <cell r="CW48">
            <v>210</v>
          </cell>
          <cell r="CX48">
            <v>178</v>
          </cell>
          <cell r="CY48">
            <v>204</v>
          </cell>
          <cell r="CZ48">
            <v>155</v>
          </cell>
          <cell r="DA48">
            <v>160</v>
          </cell>
          <cell r="DB48">
            <v>122</v>
          </cell>
          <cell r="DC48">
            <v>151</v>
          </cell>
          <cell r="DD48">
            <v>134</v>
          </cell>
          <cell r="DE48">
            <v>125</v>
          </cell>
          <cell r="DF48">
            <v>111</v>
          </cell>
          <cell r="DG48">
            <v>436</v>
          </cell>
          <cell r="DH48">
            <v>367</v>
          </cell>
          <cell r="DI48">
            <v>32</v>
          </cell>
          <cell r="DJ48" t="str">
            <v>-</v>
          </cell>
          <cell r="DK48">
            <v>373</v>
          </cell>
          <cell r="DL48" t="str">
            <v>-</v>
          </cell>
          <cell r="DM48">
            <v>434</v>
          </cell>
          <cell r="DN48" t="str">
            <v>-</v>
          </cell>
          <cell r="DO48">
            <v>438</v>
          </cell>
          <cell r="DP48" t="str">
            <v>-</v>
          </cell>
          <cell r="DQ48">
            <v>0</v>
          </cell>
          <cell r="DR48" t="str">
            <v>-</v>
          </cell>
          <cell r="DS48">
            <v>158</v>
          </cell>
          <cell r="DT48" t="str">
            <v>-</v>
          </cell>
          <cell r="DU48">
            <v>16</v>
          </cell>
          <cell r="DV48" t="str">
            <v>-</v>
          </cell>
          <cell r="DW48">
            <v>0</v>
          </cell>
          <cell r="DX48" t="str">
            <v>-</v>
          </cell>
          <cell r="DY48">
            <v>50</v>
          </cell>
          <cell r="DZ48">
            <v>101</v>
          </cell>
          <cell r="EA48">
            <v>12</v>
          </cell>
          <cell r="EB48" t="str">
            <v>-</v>
          </cell>
          <cell r="EC48">
            <v>20</v>
          </cell>
          <cell r="ED48" t="str">
            <v>-</v>
          </cell>
          <cell r="EE48">
            <v>18</v>
          </cell>
          <cell r="EF48" t="str">
            <v>-</v>
          </cell>
          <cell r="EG48">
            <v>27</v>
          </cell>
        </row>
        <row r="49">
          <cell r="C49">
            <v>700000121</v>
          </cell>
          <cell r="D49" t="str">
            <v>SECTOR FOLCLOR SANDRA</v>
          </cell>
          <cell r="E49">
            <v>2026</v>
          </cell>
          <cell r="F49">
            <v>202602</v>
          </cell>
          <cell r="G49">
            <v>1835</v>
          </cell>
          <cell r="H49">
            <v>2025</v>
          </cell>
          <cell r="I49">
            <v>750</v>
          </cell>
          <cell r="J49" t="str">
            <v>-</v>
          </cell>
          <cell r="K49">
            <v>-104</v>
          </cell>
          <cell r="L49">
            <v>7</v>
          </cell>
          <cell r="M49">
            <v>657</v>
          </cell>
          <cell r="N49">
            <v>1238</v>
          </cell>
          <cell r="O49">
            <v>0</v>
          </cell>
          <cell r="P49" t="str">
            <v>-</v>
          </cell>
          <cell r="Q49">
            <v>1</v>
          </cell>
          <cell r="R49" t="str">
            <v>-</v>
          </cell>
          <cell r="S49">
            <v>6</v>
          </cell>
          <cell r="T49" t="str">
            <v>-</v>
          </cell>
          <cell r="U49">
            <v>654</v>
          </cell>
          <cell r="V49" t="str">
            <v>-</v>
          </cell>
          <cell r="W49">
            <v>2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529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272</v>
          </cell>
          <cell r="AH49" t="str">
            <v>-</v>
          </cell>
          <cell r="AI49" t="str">
            <v>-</v>
          </cell>
          <cell r="AJ49" t="str">
            <v>-</v>
          </cell>
          <cell r="AK49">
            <v>127</v>
          </cell>
          <cell r="AL49" t="str">
            <v>-</v>
          </cell>
          <cell r="AM49">
            <v>35.803814713896458</v>
          </cell>
          <cell r="AN49">
            <v>63.5</v>
          </cell>
          <cell r="AO49">
            <v>145</v>
          </cell>
          <cell r="AP49" t="str">
            <v>-</v>
          </cell>
          <cell r="AQ49">
            <v>233</v>
          </cell>
          <cell r="AR49" t="str">
            <v>-</v>
          </cell>
          <cell r="AS49">
            <v>0</v>
          </cell>
          <cell r="AT49" t="str">
            <v>-</v>
          </cell>
          <cell r="AU49">
            <v>131</v>
          </cell>
          <cell r="AV49" t="str">
            <v>-</v>
          </cell>
          <cell r="AW49">
            <v>20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573</v>
          </cell>
          <cell r="BB49">
            <v>1074</v>
          </cell>
          <cell r="BC49">
            <v>31.22615803814714</v>
          </cell>
          <cell r="BD49">
            <v>55.1</v>
          </cell>
          <cell r="BE49" t="str">
            <v>-</v>
          </cell>
          <cell r="BF49" t="str">
            <v>-</v>
          </cell>
          <cell r="BG49">
            <v>549038.92000000004</v>
          </cell>
          <cell r="BH49">
            <v>449129</v>
          </cell>
          <cell r="BI49">
            <v>360718568.5</v>
          </cell>
          <cell r="BJ49">
            <v>556021941</v>
          </cell>
          <cell r="BK49">
            <v>358950386</v>
          </cell>
          <cell r="BL49" t="str">
            <v>-</v>
          </cell>
          <cell r="BM49">
            <v>1768182.5</v>
          </cell>
          <cell r="BN49" t="str">
            <v>-</v>
          </cell>
          <cell r="BO49">
            <v>301873666.5</v>
          </cell>
          <cell r="BP49" t="str">
            <v>-</v>
          </cell>
          <cell r="BQ49">
            <v>1768182.5</v>
          </cell>
          <cell r="BR49" t="str">
            <v>-</v>
          </cell>
          <cell r="BS49">
            <v>636</v>
          </cell>
          <cell r="BT49" t="str">
            <v>-</v>
          </cell>
          <cell r="BU49">
            <v>300105484</v>
          </cell>
          <cell r="BV49" t="str">
            <v>-</v>
          </cell>
          <cell r="BW49">
            <v>397</v>
          </cell>
          <cell r="BX49" t="str">
            <v>-</v>
          </cell>
          <cell r="BY49">
            <v>692</v>
          </cell>
          <cell r="BZ49" t="str">
            <v>-</v>
          </cell>
          <cell r="CA49">
            <v>52892673</v>
          </cell>
          <cell r="CB49" t="str">
            <v>-</v>
          </cell>
          <cell r="CC49">
            <v>707</v>
          </cell>
          <cell r="CD49" t="str">
            <v>-</v>
          </cell>
          <cell r="CE49">
            <v>596</v>
          </cell>
          <cell r="CF49" t="str">
            <v>-</v>
          </cell>
          <cell r="CG49">
            <v>0</v>
          </cell>
          <cell r="CH49" t="str">
            <v>-</v>
          </cell>
          <cell r="CI49">
            <v>195</v>
          </cell>
          <cell r="CJ49" t="str">
            <v>-</v>
          </cell>
          <cell r="CK49">
            <v>24</v>
          </cell>
          <cell r="CL49" t="str">
            <v>-</v>
          </cell>
          <cell r="CM49">
            <v>5952229</v>
          </cell>
          <cell r="CN49" t="str">
            <v>-</v>
          </cell>
          <cell r="CO49">
            <v>58844902</v>
          </cell>
          <cell r="CP49" t="str">
            <v>-</v>
          </cell>
          <cell r="CQ49">
            <v>0</v>
          </cell>
          <cell r="CR49" t="str">
            <v>-</v>
          </cell>
          <cell r="CS49">
            <v>-61</v>
          </cell>
          <cell r="CT49" t="str">
            <v>-</v>
          </cell>
          <cell r="CU49">
            <v>647</v>
          </cell>
          <cell r="CV49">
            <v>293</v>
          </cell>
          <cell r="CW49">
            <v>288</v>
          </cell>
          <cell r="CX49">
            <v>213</v>
          </cell>
          <cell r="CY49">
            <v>243</v>
          </cell>
          <cell r="CZ49">
            <v>174</v>
          </cell>
          <cell r="DA49">
            <v>165</v>
          </cell>
          <cell r="DB49">
            <v>137</v>
          </cell>
          <cell r="DC49">
            <v>112</v>
          </cell>
          <cell r="DD49">
            <v>99</v>
          </cell>
          <cell r="DE49">
            <v>103</v>
          </cell>
          <cell r="DF49">
            <v>96</v>
          </cell>
          <cell r="DG49">
            <v>380</v>
          </cell>
          <cell r="DH49">
            <v>332</v>
          </cell>
          <cell r="DI49">
            <v>36</v>
          </cell>
          <cell r="DJ49" t="str">
            <v>-</v>
          </cell>
          <cell r="DK49">
            <v>484</v>
          </cell>
          <cell r="DL49" t="str">
            <v>-</v>
          </cell>
          <cell r="DM49">
            <v>600</v>
          </cell>
          <cell r="DN49" t="str">
            <v>-</v>
          </cell>
          <cell r="DO49">
            <v>537</v>
          </cell>
          <cell r="DP49" t="str">
            <v>-</v>
          </cell>
          <cell r="DQ49">
            <v>0</v>
          </cell>
          <cell r="DR49" t="str">
            <v>-</v>
          </cell>
          <cell r="DS49">
            <v>189</v>
          </cell>
          <cell r="DT49" t="str">
            <v>-</v>
          </cell>
          <cell r="DU49">
            <v>24</v>
          </cell>
          <cell r="DV49" t="str">
            <v>-</v>
          </cell>
          <cell r="DW49">
            <v>0</v>
          </cell>
          <cell r="DX49" t="str">
            <v>-</v>
          </cell>
          <cell r="DY49">
            <v>43</v>
          </cell>
          <cell r="DZ49">
            <v>75</v>
          </cell>
          <cell r="EA49">
            <v>35</v>
          </cell>
          <cell r="EB49" t="str">
            <v>-</v>
          </cell>
          <cell r="EC49">
            <v>38.04347826086957</v>
          </cell>
          <cell r="ED49" t="str">
            <v>-</v>
          </cell>
          <cell r="EE49">
            <v>7</v>
          </cell>
          <cell r="EF49" t="str">
            <v>-</v>
          </cell>
          <cell r="EG49">
            <v>41</v>
          </cell>
        </row>
        <row r="50">
          <cell r="C50">
            <v>700000122</v>
          </cell>
          <cell r="D50" t="str">
            <v>SECTOR CALIPSO ROCIO</v>
          </cell>
          <cell r="E50">
            <v>2026</v>
          </cell>
          <cell r="F50">
            <v>202602</v>
          </cell>
          <cell r="G50">
            <v>0</v>
          </cell>
          <cell r="H50" t="str">
            <v>-</v>
          </cell>
          <cell r="I50">
            <v>0</v>
          </cell>
          <cell r="J50" t="str">
            <v>-</v>
          </cell>
          <cell r="K50">
            <v>0</v>
          </cell>
          <cell r="L50" t="str">
            <v>-</v>
          </cell>
          <cell r="M50">
            <v>0</v>
          </cell>
          <cell r="N50" t="str">
            <v>-</v>
          </cell>
          <cell r="O50">
            <v>0</v>
          </cell>
          <cell r="P50" t="str">
            <v>-</v>
          </cell>
          <cell r="Q50">
            <v>0</v>
          </cell>
          <cell r="R50" t="str">
            <v>-</v>
          </cell>
          <cell r="S50">
            <v>0</v>
          </cell>
          <cell r="T50" t="str">
            <v>-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0</v>
          </cell>
          <cell r="AH50" t="str">
            <v>-</v>
          </cell>
          <cell r="AI50" t="str">
            <v>-</v>
          </cell>
          <cell r="AJ50" t="str">
            <v>-</v>
          </cell>
          <cell r="AK50">
            <v>0</v>
          </cell>
          <cell r="AL50" t="str">
            <v>-</v>
          </cell>
          <cell r="AM50">
            <v>0</v>
          </cell>
          <cell r="AN50" t="str">
            <v>-</v>
          </cell>
          <cell r="AO50">
            <v>0</v>
          </cell>
          <cell r="AP50" t="str">
            <v>-</v>
          </cell>
          <cell r="AQ50">
            <v>0</v>
          </cell>
          <cell r="AR50" t="str">
            <v>-</v>
          </cell>
          <cell r="AS50">
            <v>0</v>
          </cell>
          <cell r="AT50" t="str">
            <v>-</v>
          </cell>
          <cell r="AU50">
            <v>0</v>
          </cell>
          <cell r="AV50" t="str">
            <v>-</v>
          </cell>
          <cell r="AW50">
            <v>0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0</v>
          </cell>
          <cell r="BB50" t="str">
            <v>-</v>
          </cell>
          <cell r="BC50">
            <v>0</v>
          </cell>
          <cell r="BD50" t="str">
            <v>-</v>
          </cell>
          <cell r="BE50" t="str">
            <v>-</v>
          </cell>
          <cell r="BF50" t="str">
            <v>-</v>
          </cell>
          <cell r="BG50">
            <v>0</v>
          </cell>
          <cell r="BH50" t="str">
            <v>-</v>
          </cell>
          <cell r="BI50">
            <v>0</v>
          </cell>
          <cell r="BJ50" t="str">
            <v>-</v>
          </cell>
          <cell r="BK50">
            <v>0</v>
          </cell>
          <cell r="BL50" t="str">
            <v>-</v>
          </cell>
          <cell r="BM50">
            <v>0</v>
          </cell>
          <cell r="BN50" t="str">
            <v>-</v>
          </cell>
          <cell r="BO50">
            <v>0</v>
          </cell>
          <cell r="BP50" t="str">
            <v>-</v>
          </cell>
          <cell r="BQ50">
            <v>0</v>
          </cell>
          <cell r="BR50" t="str">
            <v>-</v>
          </cell>
          <cell r="BS50">
            <v>0</v>
          </cell>
          <cell r="BT50" t="str">
            <v>-</v>
          </cell>
          <cell r="BU50">
            <v>0</v>
          </cell>
          <cell r="BV50" t="str">
            <v>-</v>
          </cell>
          <cell r="BW50">
            <v>0</v>
          </cell>
          <cell r="BX50" t="str">
            <v>-</v>
          </cell>
          <cell r="BY50">
            <v>0</v>
          </cell>
          <cell r="BZ50" t="str">
            <v>-</v>
          </cell>
          <cell r="CA50">
            <v>0</v>
          </cell>
          <cell r="CB50" t="str">
            <v>-</v>
          </cell>
          <cell r="CC50">
            <v>0</v>
          </cell>
          <cell r="CD50" t="str">
            <v>-</v>
          </cell>
          <cell r="CE50">
            <v>0</v>
          </cell>
          <cell r="CF50" t="str">
            <v>-</v>
          </cell>
          <cell r="CG50">
            <v>0</v>
          </cell>
          <cell r="CH50" t="str">
            <v>-</v>
          </cell>
          <cell r="CI50">
            <v>0</v>
          </cell>
          <cell r="CJ50" t="str">
            <v>-</v>
          </cell>
          <cell r="CK50">
            <v>0</v>
          </cell>
          <cell r="CL50" t="str">
            <v>-</v>
          </cell>
          <cell r="CM50">
            <v>0</v>
          </cell>
          <cell r="CN50" t="str">
            <v>-</v>
          </cell>
          <cell r="CO50">
            <v>0</v>
          </cell>
          <cell r="CP50" t="str">
            <v>-</v>
          </cell>
          <cell r="CQ50">
            <v>0</v>
          </cell>
          <cell r="CR50" t="str">
            <v>-</v>
          </cell>
          <cell r="CS50">
            <v>0</v>
          </cell>
          <cell r="CT50" t="str">
            <v>-</v>
          </cell>
          <cell r="CU50">
            <v>0</v>
          </cell>
          <cell r="CV50" t="str">
            <v>-</v>
          </cell>
          <cell r="CW50">
            <v>0</v>
          </cell>
          <cell r="CX50" t="str">
            <v>-</v>
          </cell>
          <cell r="CY50">
            <v>0</v>
          </cell>
          <cell r="CZ50" t="str">
            <v>-</v>
          </cell>
          <cell r="DA50">
            <v>0</v>
          </cell>
          <cell r="DB50" t="str">
            <v>-</v>
          </cell>
          <cell r="DC50">
            <v>0</v>
          </cell>
          <cell r="DD50" t="str">
            <v>-</v>
          </cell>
          <cell r="DE50">
            <v>0</v>
          </cell>
          <cell r="DF50" t="str">
            <v>-</v>
          </cell>
          <cell r="DG50">
            <v>0</v>
          </cell>
          <cell r="DH50" t="str">
            <v>-</v>
          </cell>
          <cell r="DI50">
            <v>0</v>
          </cell>
          <cell r="DJ50" t="str">
            <v>-</v>
          </cell>
          <cell r="DK50">
            <v>0</v>
          </cell>
          <cell r="DL50" t="str">
            <v>-</v>
          </cell>
          <cell r="DM50">
            <v>0</v>
          </cell>
          <cell r="DN50" t="str">
            <v>-</v>
          </cell>
          <cell r="DO50">
            <v>0</v>
          </cell>
          <cell r="DP50" t="str">
            <v>-</v>
          </cell>
          <cell r="DQ50">
            <v>0</v>
          </cell>
          <cell r="DR50" t="str">
            <v>-</v>
          </cell>
          <cell r="DS50">
            <v>0</v>
          </cell>
          <cell r="DT50" t="str">
            <v>-</v>
          </cell>
          <cell r="DU50">
            <v>0</v>
          </cell>
          <cell r="DV50" t="str">
            <v>-</v>
          </cell>
          <cell r="DW50">
            <v>0</v>
          </cell>
          <cell r="DX50" t="str">
            <v>-</v>
          </cell>
          <cell r="DY50">
            <v>0</v>
          </cell>
          <cell r="DZ50" t="str">
            <v>-</v>
          </cell>
          <cell r="EA50">
            <v>0</v>
          </cell>
          <cell r="EB50" t="str">
            <v>-</v>
          </cell>
          <cell r="EC50">
            <v>0</v>
          </cell>
          <cell r="ED50" t="str">
            <v>-</v>
          </cell>
          <cell r="EE50">
            <v>0</v>
          </cell>
          <cell r="EF50" t="str">
            <v>-</v>
          </cell>
          <cell r="EG50">
            <v>0</v>
          </cell>
        </row>
        <row r="51">
          <cell r="C51">
            <v>700000123</v>
          </cell>
          <cell r="D51" t="str">
            <v>SECTOR TAMBORA SARA</v>
          </cell>
          <cell r="E51">
            <v>2026</v>
          </cell>
          <cell r="F51">
            <v>202602</v>
          </cell>
          <cell r="G51">
            <v>2157</v>
          </cell>
          <cell r="H51">
            <v>2220</v>
          </cell>
          <cell r="I51">
            <v>845</v>
          </cell>
          <cell r="J51" t="str">
            <v>-</v>
          </cell>
          <cell r="K51">
            <v>-111</v>
          </cell>
          <cell r="L51">
            <v>7</v>
          </cell>
          <cell r="M51">
            <v>794</v>
          </cell>
          <cell r="N51">
            <v>1464</v>
          </cell>
          <cell r="O51">
            <v>0</v>
          </cell>
          <cell r="P51" t="str">
            <v>-</v>
          </cell>
          <cell r="Q51">
            <v>4</v>
          </cell>
          <cell r="R51" t="str">
            <v>-</v>
          </cell>
          <cell r="S51">
            <v>6</v>
          </cell>
          <cell r="T51" t="str">
            <v>-</v>
          </cell>
          <cell r="U51">
            <v>789</v>
          </cell>
          <cell r="V51" t="str">
            <v>-</v>
          </cell>
          <cell r="W51">
            <v>1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633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359</v>
          </cell>
          <cell r="AH51" t="str">
            <v>-</v>
          </cell>
          <cell r="AI51" t="str">
            <v>-</v>
          </cell>
          <cell r="AJ51" t="str">
            <v>-</v>
          </cell>
          <cell r="AK51">
            <v>162</v>
          </cell>
          <cell r="AL51" t="str">
            <v>-</v>
          </cell>
          <cell r="AM51">
            <v>36.810384793694944</v>
          </cell>
          <cell r="AN51">
            <v>64.3</v>
          </cell>
          <cell r="AO51">
            <v>197</v>
          </cell>
          <cell r="AP51" t="str">
            <v>-</v>
          </cell>
          <cell r="AQ51">
            <v>274</v>
          </cell>
          <cell r="AR51" t="str">
            <v>-</v>
          </cell>
          <cell r="AS51">
            <v>0</v>
          </cell>
          <cell r="AT51" t="str">
            <v>-</v>
          </cell>
          <cell r="AU51">
            <v>144</v>
          </cell>
          <cell r="AV51" t="str">
            <v>-</v>
          </cell>
          <cell r="AW51">
            <v>18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707</v>
          </cell>
          <cell r="BB51">
            <v>1262</v>
          </cell>
          <cell r="BC51">
            <v>32.777005099675478</v>
          </cell>
          <cell r="BD51">
            <v>55.4</v>
          </cell>
          <cell r="BE51" t="str">
            <v>-</v>
          </cell>
          <cell r="BF51" t="str">
            <v>-</v>
          </cell>
          <cell r="BG51">
            <v>483549.84</v>
          </cell>
          <cell r="BH51">
            <v>411887</v>
          </cell>
          <cell r="BI51">
            <v>383938575</v>
          </cell>
          <cell r="BJ51">
            <v>603002558</v>
          </cell>
          <cell r="BK51">
            <v>382705348</v>
          </cell>
          <cell r="BL51" t="str">
            <v>-</v>
          </cell>
          <cell r="BM51">
            <v>1233227</v>
          </cell>
          <cell r="BN51" t="str">
            <v>-</v>
          </cell>
          <cell r="BO51">
            <v>316087286</v>
          </cell>
          <cell r="BP51" t="str">
            <v>-</v>
          </cell>
          <cell r="BQ51">
            <v>1233227</v>
          </cell>
          <cell r="BR51" t="str">
            <v>-</v>
          </cell>
          <cell r="BS51">
            <v>775</v>
          </cell>
          <cell r="BT51" t="str">
            <v>-</v>
          </cell>
          <cell r="BU51">
            <v>314854059</v>
          </cell>
          <cell r="BV51" t="str">
            <v>-</v>
          </cell>
          <cell r="BW51">
            <v>463</v>
          </cell>
          <cell r="BX51" t="str">
            <v>-</v>
          </cell>
          <cell r="BY51">
            <v>782</v>
          </cell>
          <cell r="BZ51" t="str">
            <v>-</v>
          </cell>
          <cell r="CA51">
            <v>62071880</v>
          </cell>
          <cell r="CB51" t="str">
            <v>-</v>
          </cell>
          <cell r="CC51">
            <v>888</v>
          </cell>
          <cell r="CD51" t="str">
            <v>-</v>
          </cell>
          <cell r="CE51">
            <v>678</v>
          </cell>
          <cell r="CF51" t="str">
            <v>-</v>
          </cell>
          <cell r="CG51">
            <v>0</v>
          </cell>
          <cell r="CH51" t="str">
            <v>-</v>
          </cell>
          <cell r="CI51">
            <v>204</v>
          </cell>
          <cell r="CJ51" t="str">
            <v>-</v>
          </cell>
          <cell r="CK51">
            <v>22</v>
          </cell>
          <cell r="CL51" t="str">
            <v>-</v>
          </cell>
          <cell r="CM51">
            <v>5779409</v>
          </cell>
          <cell r="CN51" t="str">
            <v>-</v>
          </cell>
          <cell r="CO51">
            <v>67851289</v>
          </cell>
          <cell r="CP51" t="str">
            <v>-</v>
          </cell>
          <cell r="CQ51">
            <v>0</v>
          </cell>
          <cell r="CR51" t="str">
            <v>-</v>
          </cell>
          <cell r="CS51">
            <v>-56</v>
          </cell>
          <cell r="CT51" t="str">
            <v>-</v>
          </cell>
          <cell r="CU51">
            <v>775</v>
          </cell>
          <cell r="CV51">
            <v>351</v>
          </cell>
          <cell r="CW51">
            <v>346</v>
          </cell>
          <cell r="CX51">
            <v>277</v>
          </cell>
          <cell r="CY51">
            <v>242</v>
          </cell>
          <cell r="CZ51">
            <v>182</v>
          </cell>
          <cell r="DA51">
            <v>179</v>
          </cell>
          <cell r="DB51">
            <v>141</v>
          </cell>
          <cell r="DC51">
            <v>132</v>
          </cell>
          <cell r="DD51">
            <v>114</v>
          </cell>
          <cell r="DE51">
            <v>106</v>
          </cell>
          <cell r="DF51">
            <v>97</v>
          </cell>
          <cell r="DG51">
            <v>417</v>
          </cell>
          <cell r="DH51">
            <v>352</v>
          </cell>
          <cell r="DI51">
            <v>52</v>
          </cell>
          <cell r="DJ51" t="str">
            <v>-</v>
          </cell>
          <cell r="DK51">
            <v>549</v>
          </cell>
          <cell r="DL51" t="str">
            <v>-</v>
          </cell>
          <cell r="DM51">
            <v>763</v>
          </cell>
          <cell r="DN51" t="str">
            <v>-</v>
          </cell>
          <cell r="DO51">
            <v>628</v>
          </cell>
          <cell r="DP51" t="str">
            <v>-</v>
          </cell>
          <cell r="DQ51">
            <v>0</v>
          </cell>
          <cell r="DR51" t="str">
            <v>-</v>
          </cell>
          <cell r="DS51">
            <v>195</v>
          </cell>
          <cell r="DT51" t="str">
            <v>-</v>
          </cell>
          <cell r="DU51">
            <v>22</v>
          </cell>
          <cell r="DV51" t="str">
            <v>-</v>
          </cell>
          <cell r="DW51">
            <v>0</v>
          </cell>
          <cell r="DX51" t="str">
            <v>-</v>
          </cell>
          <cell r="DY51">
            <v>54</v>
          </cell>
          <cell r="DZ51">
            <v>103</v>
          </cell>
          <cell r="EA51">
            <v>26</v>
          </cell>
          <cell r="EB51" t="str">
            <v>-</v>
          </cell>
          <cell r="EC51">
            <v>37.681159420289859</v>
          </cell>
          <cell r="ED51" t="str">
            <v>-</v>
          </cell>
          <cell r="EE51">
            <v>2</v>
          </cell>
          <cell r="EF51" t="str">
            <v>-</v>
          </cell>
          <cell r="EG51">
            <v>33</v>
          </cell>
        </row>
        <row r="52">
          <cell r="C52">
            <v>700000125</v>
          </cell>
          <cell r="D52" t="str">
            <v>SECTOR CHARANGA KAREN</v>
          </cell>
          <cell r="E52">
            <v>2026</v>
          </cell>
          <cell r="F52">
            <v>202602</v>
          </cell>
          <cell r="G52">
            <v>1594</v>
          </cell>
          <cell r="H52">
            <v>1790</v>
          </cell>
          <cell r="I52">
            <v>691</v>
          </cell>
          <cell r="J52" t="str">
            <v>-</v>
          </cell>
          <cell r="K52">
            <v>-61</v>
          </cell>
          <cell r="L52">
            <v>8</v>
          </cell>
          <cell r="M52">
            <v>692</v>
          </cell>
          <cell r="N52">
            <v>1067</v>
          </cell>
          <cell r="O52">
            <v>0</v>
          </cell>
          <cell r="P52" t="str">
            <v>-</v>
          </cell>
          <cell r="Q52">
            <v>1</v>
          </cell>
          <cell r="R52" t="str">
            <v>-</v>
          </cell>
          <cell r="S52">
            <v>8</v>
          </cell>
          <cell r="T52" t="str">
            <v>-</v>
          </cell>
          <cell r="U52">
            <v>685</v>
          </cell>
          <cell r="V52" t="str">
            <v>-</v>
          </cell>
          <cell r="W52">
            <v>6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581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274</v>
          </cell>
          <cell r="AH52" t="str">
            <v>-</v>
          </cell>
          <cell r="AI52" t="str">
            <v>-</v>
          </cell>
          <cell r="AJ52" t="str">
            <v>-</v>
          </cell>
          <cell r="AK52">
            <v>111</v>
          </cell>
          <cell r="AL52" t="str">
            <v>-</v>
          </cell>
          <cell r="AM52">
            <v>43.412797992471766</v>
          </cell>
          <cell r="AN52">
            <v>64.2</v>
          </cell>
          <cell r="AO52">
            <v>163</v>
          </cell>
          <cell r="AP52" t="str">
            <v>-</v>
          </cell>
          <cell r="AQ52">
            <v>259</v>
          </cell>
          <cell r="AR52" t="str">
            <v>-</v>
          </cell>
          <cell r="AS52">
            <v>0</v>
          </cell>
          <cell r="AT52" t="str">
            <v>-</v>
          </cell>
          <cell r="AU52">
            <v>142</v>
          </cell>
          <cell r="AV52" t="str">
            <v>-</v>
          </cell>
          <cell r="AW52">
            <v>17</v>
          </cell>
          <cell r="AX52" t="str">
            <v>-</v>
          </cell>
          <cell r="AY52" t="str">
            <v>-</v>
          </cell>
          <cell r="AZ52" t="str">
            <v>-</v>
          </cell>
          <cell r="BA52">
            <v>610</v>
          </cell>
          <cell r="BB52">
            <v>921</v>
          </cell>
          <cell r="BC52">
            <v>38.268506900878293</v>
          </cell>
          <cell r="BD52">
            <v>55.4</v>
          </cell>
          <cell r="BE52" t="str">
            <v>-</v>
          </cell>
          <cell r="BF52" t="str">
            <v>-</v>
          </cell>
          <cell r="BG52">
            <v>507763.44</v>
          </cell>
          <cell r="BH52">
            <v>433855</v>
          </cell>
          <cell r="BI52">
            <v>351372303.00999999</v>
          </cell>
          <cell r="BJ52">
            <v>462922872</v>
          </cell>
          <cell r="BK52">
            <v>350016997</v>
          </cell>
          <cell r="BL52" t="str">
            <v>-</v>
          </cell>
          <cell r="BM52">
            <v>1355306.01</v>
          </cell>
          <cell r="BN52" t="str">
            <v>-</v>
          </cell>
          <cell r="BO52">
            <v>285095031.00999999</v>
          </cell>
          <cell r="BP52" t="str">
            <v>-</v>
          </cell>
          <cell r="BQ52">
            <v>1355306.01</v>
          </cell>
          <cell r="BR52" t="str">
            <v>-</v>
          </cell>
          <cell r="BS52">
            <v>675</v>
          </cell>
          <cell r="BT52" t="str">
            <v>-</v>
          </cell>
          <cell r="BU52">
            <v>283739725</v>
          </cell>
          <cell r="BV52" t="str">
            <v>-</v>
          </cell>
          <cell r="BW52">
            <v>453</v>
          </cell>
          <cell r="BX52" t="str">
            <v>-</v>
          </cell>
          <cell r="BY52">
            <v>514</v>
          </cell>
          <cell r="BZ52" t="str">
            <v>-</v>
          </cell>
          <cell r="CA52">
            <v>58423516</v>
          </cell>
          <cell r="CB52" t="str">
            <v>-</v>
          </cell>
          <cell r="CC52">
            <v>623</v>
          </cell>
          <cell r="CD52" t="str">
            <v>-</v>
          </cell>
          <cell r="CE52">
            <v>542</v>
          </cell>
          <cell r="CF52" t="str">
            <v>-</v>
          </cell>
          <cell r="CG52">
            <v>0</v>
          </cell>
          <cell r="CH52" t="str">
            <v>-</v>
          </cell>
          <cell r="CI52">
            <v>175</v>
          </cell>
          <cell r="CJ52" t="str">
            <v>-</v>
          </cell>
          <cell r="CK52">
            <v>20</v>
          </cell>
          <cell r="CL52" t="str">
            <v>-</v>
          </cell>
          <cell r="CM52">
            <v>7853756</v>
          </cell>
          <cell r="CN52" t="str">
            <v>-</v>
          </cell>
          <cell r="CO52">
            <v>66277272</v>
          </cell>
          <cell r="CP52" t="str">
            <v>-</v>
          </cell>
          <cell r="CQ52">
            <v>0</v>
          </cell>
          <cell r="CR52" t="str">
            <v>-</v>
          </cell>
          <cell r="CS52">
            <v>-31</v>
          </cell>
          <cell r="CT52" t="str">
            <v>-</v>
          </cell>
          <cell r="CU52">
            <v>489</v>
          </cell>
          <cell r="CV52">
            <v>262</v>
          </cell>
          <cell r="CW52">
            <v>210</v>
          </cell>
          <cell r="CX52">
            <v>175</v>
          </cell>
          <cell r="CY52">
            <v>203</v>
          </cell>
          <cell r="CZ52">
            <v>155</v>
          </cell>
          <cell r="DA52">
            <v>122</v>
          </cell>
          <cell r="DB52">
            <v>104</v>
          </cell>
          <cell r="DC52">
            <v>89</v>
          </cell>
          <cell r="DD52">
            <v>84</v>
          </cell>
          <cell r="DE52">
            <v>69</v>
          </cell>
          <cell r="DF52">
            <v>67</v>
          </cell>
          <cell r="DG52">
            <v>280</v>
          </cell>
          <cell r="DH52">
            <v>255</v>
          </cell>
          <cell r="DI52">
            <v>30</v>
          </cell>
          <cell r="DJ52" t="str">
            <v>-</v>
          </cell>
          <cell r="DK52">
            <v>351</v>
          </cell>
          <cell r="DL52" t="str">
            <v>-</v>
          </cell>
          <cell r="DM52">
            <v>552</v>
          </cell>
          <cell r="DN52" t="str">
            <v>-</v>
          </cell>
          <cell r="DO52">
            <v>497</v>
          </cell>
          <cell r="DP52" t="str">
            <v>-</v>
          </cell>
          <cell r="DQ52">
            <v>0</v>
          </cell>
          <cell r="DR52" t="str">
            <v>-</v>
          </cell>
          <cell r="DS52">
            <v>175</v>
          </cell>
          <cell r="DT52" t="str">
            <v>-</v>
          </cell>
          <cell r="DU52">
            <v>19</v>
          </cell>
          <cell r="DV52" t="str">
            <v>-</v>
          </cell>
          <cell r="DW52">
            <v>0</v>
          </cell>
          <cell r="DX52" t="str">
            <v>-</v>
          </cell>
          <cell r="DY52">
            <v>39</v>
          </cell>
          <cell r="DZ52">
            <v>78</v>
          </cell>
          <cell r="EA52">
            <v>28</v>
          </cell>
          <cell r="EB52" t="str">
            <v>-</v>
          </cell>
          <cell r="EC52">
            <v>46.666666666666664</v>
          </cell>
          <cell r="ED52" t="str">
            <v>-</v>
          </cell>
          <cell r="EE52">
            <v>9</v>
          </cell>
          <cell r="EF52" t="str">
            <v>-</v>
          </cell>
          <cell r="EG52">
            <v>43</v>
          </cell>
        </row>
        <row r="53">
          <cell r="C53">
            <v>700000128</v>
          </cell>
          <cell r="D53" t="str">
            <v>SECTOR BURITI MARGARITA</v>
          </cell>
          <cell r="E53">
            <v>2026</v>
          </cell>
          <cell r="F53">
            <v>202602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 t="str">
            <v>-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 t="str">
            <v>-</v>
          </cell>
          <cell r="BB53" t="str">
            <v>-</v>
          </cell>
          <cell r="BC53" t="str">
            <v>-</v>
          </cell>
          <cell r="BD53" t="str">
            <v>-</v>
          </cell>
          <cell r="BE53" t="str">
            <v>-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J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O53" t="str">
            <v>-</v>
          </cell>
          <cell r="BP53" t="str">
            <v>-</v>
          </cell>
          <cell r="BQ53" t="str">
            <v>-</v>
          </cell>
          <cell r="BR53" t="str">
            <v>-</v>
          </cell>
          <cell r="BS53" t="str">
            <v>-</v>
          </cell>
          <cell r="BT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 t="str">
            <v>-</v>
          </cell>
          <cell r="BY53" t="str">
            <v>-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 t="str">
            <v>-</v>
          </cell>
          <cell r="CN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 t="str">
            <v>-</v>
          </cell>
          <cell r="CS53" t="str">
            <v>-</v>
          </cell>
          <cell r="CT53" t="str">
            <v>-</v>
          </cell>
          <cell r="CU53" t="str">
            <v>-</v>
          </cell>
          <cell r="CV53" t="str">
            <v>-</v>
          </cell>
          <cell r="CW53" t="str">
            <v>-</v>
          </cell>
          <cell r="CX53" t="str">
            <v>-</v>
          </cell>
          <cell r="CY53" t="str">
            <v>-</v>
          </cell>
          <cell r="CZ53" t="str">
            <v>-</v>
          </cell>
          <cell r="DA53" t="str">
            <v>-</v>
          </cell>
          <cell r="DB53" t="str">
            <v>-</v>
          </cell>
          <cell r="DC53" t="str">
            <v>-</v>
          </cell>
          <cell r="DD53" t="str">
            <v>-</v>
          </cell>
          <cell r="DE53" t="str">
            <v>-</v>
          </cell>
          <cell r="DF53" t="str">
            <v>-</v>
          </cell>
          <cell r="DG53" t="str">
            <v>-</v>
          </cell>
          <cell r="DH53" t="str">
            <v>-</v>
          </cell>
          <cell r="DI53" t="str">
            <v>-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 t="str">
            <v>-</v>
          </cell>
          <cell r="DX53" t="str">
            <v>-</v>
          </cell>
          <cell r="DY53" t="str">
            <v>-</v>
          </cell>
          <cell r="DZ53" t="str">
            <v>-</v>
          </cell>
          <cell r="EA53" t="str">
            <v>-</v>
          </cell>
          <cell r="EB53" t="str">
            <v>-</v>
          </cell>
          <cell r="EC53" t="str">
            <v>-</v>
          </cell>
          <cell r="ED53" t="str">
            <v>-</v>
          </cell>
          <cell r="EE53" t="str">
            <v>-</v>
          </cell>
          <cell r="EF53" t="str">
            <v>-</v>
          </cell>
          <cell r="EG53" t="str">
            <v>-</v>
          </cell>
        </row>
        <row r="54">
          <cell r="C54">
            <v>700000131</v>
          </cell>
          <cell r="D54" t="str">
            <v>SECTOR PILONERAS EMNA</v>
          </cell>
          <cell r="E54">
            <v>2026</v>
          </cell>
          <cell r="F54">
            <v>202602</v>
          </cell>
          <cell r="G54">
            <v>1643</v>
          </cell>
          <cell r="H54">
            <v>1708</v>
          </cell>
          <cell r="I54">
            <v>593</v>
          </cell>
          <cell r="J54" t="str">
            <v>-</v>
          </cell>
          <cell r="K54">
            <v>-91</v>
          </cell>
          <cell r="L54">
            <v>9</v>
          </cell>
          <cell r="M54">
            <v>632</v>
          </cell>
          <cell r="N54">
            <v>1117</v>
          </cell>
          <cell r="O54">
            <v>0</v>
          </cell>
          <cell r="P54" t="str">
            <v>-</v>
          </cell>
          <cell r="Q54">
            <v>1</v>
          </cell>
          <cell r="R54" t="str">
            <v>-</v>
          </cell>
          <cell r="S54">
            <v>2</v>
          </cell>
          <cell r="T54" t="str">
            <v>-</v>
          </cell>
          <cell r="U54">
            <v>631</v>
          </cell>
          <cell r="V54" t="str">
            <v>-</v>
          </cell>
          <cell r="W54">
            <v>0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491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306</v>
          </cell>
          <cell r="AH54" t="str">
            <v>-</v>
          </cell>
          <cell r="AI54" t="str">
            <v>-</v>
          </cell>
          <cell r="AJ54" t="str">
            <v>-</v>
          </cell>
          <cell r="AK54">
            <v>141</v>
          </cell>
          <cell r="AL54" t="str">
            <v>-</v>
          </cell>
          <cell r="AM54">
            <v>38.46622032866707</v>
          </cell>
          <cell r="AN54">
            <v>64</v>
          </cell>
          <cell r="AO54">
            <v>165</v>
          </cell>
          <cell r="AP54" t="str">
            <v>-</v>
          </cell>
          <cell r="AQ54">
            <v>223</v>
          </cell>
          <cell r="AR54" t="str">
            <v>-</v>
          </cell>
          <cell r="AS54">
            <v>0</v>
          </cell>
          <cell r="AT54" t="str">
            <v>-</v>
          </cell>
          <cell r="AU54">
            <v>89</v>
          </cell>
          <cell r="AV54" t="str">
            <v>-</v>
          </cell>
          <cell r="AW54">
            <v>14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585</v>
          </cell>
          <cell r="BB54">
            <v>982</v>
          </cell>
          <cell r="BC54">
            <v>35.605599513085821</v>
          </cell>
          <cell r="BD54">
            <v>56.2</v>
          </cell>
          <cell r="BE54" t="str">
            <v>-</v>
          </cell>
          <cell r="BF54" t="str">
            <v>-</v>
          </cell>
          <cell r="BG54">
            <v>439931.57</v>
          </cell>
          <cell r="BH54">
            <v>380107</v>
          </cell>
          <cell r="BI54">
            <v>278036749.25999999</v>
          </cell>
          <cell r="BJ54">
            <v>424579387</v>
          </cell>
          <cell r="BK54">
            <v>277762273</v>
          </cell>
          <cell r="BL54" t="str">
            <v>-</v>
          </cell>
          <cell r="BM54">
            <v>274476.26</v>
          </cell>
          <cell r="BN54" t="str">
            <v>-</v>
          </cell>
          <cell r="BO54">
            <v>229199930.25999999</v>
          </cell>
          <cell r="BP54" t="str">
            <v>-</v>
          </cell>
          <cell r="BQ54">
            <v>274476.26</v>
          </cell>
          <cell r="BR54" t="str">
            <v>-</v>
          </cell>
          <cell r="BS54">
            <v>612</v>
          </cell>
          <cell r="BT54" t="str">
            <v>-</v>
          </cell>
          <cell r="BU54">
            <v>228925454</v>
          </cell>
          <cell r="BV54" t="str">
            <v>-</v>
          </cell>
          <cell r="BW54">
            <v>375</v>
          </cell>
          <cell r="BX54" t="str">
            <v>-</v>
          </cell>
          <cell r="BY54">
            <v>611</v>
          </cell>
          <cell r="BZ54" t="str">
            <v>-</v>
          </cell>
          <cell r="CA54">
            <v>43641792</v>
          </cell>
          <cell r="CB54" t="str">
            <v>-</v>
          </cell>
          <cell r="CC54">
            <v>682</v>
          </cell>
          <cell r="CD54" t="str">
            <v>-</v>
          </cell>
          <cell r="CE54">
            <v>492</v>
          </cell>
          <cell r="CF54" t="str">
            <v>-</v>
          </cell>
          <cell r="CG54">
            <v>0</v>
          </cell>
          <cell r="CH54" t="str">
            <v>-</v>
          </cell>
          <cell r="CI54">
            <v>119</v>
          </cell>
          <cell r="CJ54" t="str">
            <v>-</v>
          </cell>
          <cell r="CK54">
            <v>16</v>
          </cell>
          <cell r="CL54" t="str">
            <v>-</v>
          </cell>
          <cell r="CM54">
            <v>5195027</v>
          </cell>
          <cell r="CN54" t="str">
            <v>-</v>
          </cell>
          <cell r="CO54">
            <v>48836819</v>
          </cell>
          <cell r="CP54" t="str">
            <v>-</v>
          </cell>
          <cell r="CQ54">
            <v>0</v>
          </cell>
          <cell r="CR54" t="str">
            <v>-</v>
          </cell>
          <cell r="CS54">
            <v>-39</v>
          </cell>
          <cell r="CT54" t="str">
            <v>-</v>
          </cell>
          <cell r="CU54">
            <v>590</v>
          </cell>
          <cell r="CV54">
            <v>285</v>
          </cell>
          <cell r="CW54">
            <v>246</v>
          </cell>
          <cell r="CX54">
            <v>191</v>
          </cell>
          <cell r="CY54">
            <v>175</v>
          </cell>
          <cell r="CZ54">
            <v>141</v>
          </cell>
          <cell r="DA54">
            <v>129</v>
          </cell>
          <cell r="DB54">
            <v>101</v>
          </cell>
          <cell r="DC54">
            <v>75</v>
          </cell>
          <cell r="DD54">
            <v>64</v>
          </cell>
          <cell r="DE54">
            <v>73</v>
          </cell>
          <cell r="DF54">
            <v>64</v>
          </cell>
          <cell r="DG54">
            <v>277</v>
          </cell>
          <cell r="DH54">
            <v>229</v>
          </cell>
          <cell r="DI54">
            <v>29</v>
          </cell>
          <cell r="DJ54" t="str">
            <v>-</v>
          </cell>
          <cell r="DK54">
            <v>464</v>
          </cell>
          <cell r="DL54" t="str">
            <v>-</v>
          </cell>
          <cell r="DM54">
            <v>586</v>
          </cell>
          <cell r="DN54" t="str">
            <v>-</v>
          </cell>
          <cell r="DO54">
            <v>461</v>
          </cell>
          <cell r="DP54" t="str">
            <v>-</v>
          </cell>
          <cell r="DQ54">
            <v>0</v>
          </cell>
          <cell r="DR54" t="str">
            <v>-</v>
          </cell>
          <cell r="DS54">
            <v>116</v>
          </cell>
          <cell r="DT54" t="str">
            <v>-</v>
          </cell>
          <cell r="DU54">
            <v>16</v>
          </cell>
          <cell r="DV54" t="str">
            <v>-</v>
          </cell>
          <cell r="DW54">
            <v>0</v>
          </cell>
          <cell r="DX54" t="str">
            <v>-</v>
          </cell>
          <cell r="DY54">
            <v>36</v>
          </cell>
          <cell r="DZ54">
            <v>75</v>
          </cell>
          <cell r="EA54">
            <v>33</v>
          </cell>
          <cell r="EB54" t="str">
            <v>-</v>
          </cell>
          <cell r="EC54">
            <v>43.421052631578952</v>
          </cell>
          <cell r="ED54" t="str">
            <v>-</v>
          </cell>
          <cell r="EE54">
            <v>7</v>
          </cell>
          <cell r="EF54" t="str">
            <v>-</v>
          </cell>
          <cell r="EG54">
            <v>11</v>
          </cell>
        </row>
        <row r="55">
          <cell r="C55">
            <v>700000132</v>
          </cell>
          <cell r="D55" t="str">
            <v>SECTOR VALLENATO YULIETH</v>
          </cell>
          <cell r="E55">
            <v>2026</v>
          </cell>
          <cell r="F55">
            <v>202602</v>
          </cell>
          <cell r="G55">
            <v>1247</v>
          </cell>
          <cell r="H55">
            <v>1462</v>
          </cell>
          <cell r="I55">
            <v>474</v>
          </cell>
          <cell r="J55" t="str">
            <v>-</v>
          </cell>
          <cell r="K55">
            <v>-92</v>
          </cell>
          <cell r="L55">
            <v>9</v>
          </cell>
          <cell r="M55">
            <v>447</v>
          </cell>
          <cell r="N55">
            <v>857</v>
          </cell>
          <cell r="O55">
            <v>0</v>
          </cell>
          <cell r="P55" t="str">
            <v>-</v>
          </cell>
          <cell r="Q55">
            <v>2</v>
          </cell>
          <cell r="R55" t="str">
            <v>-</v>
          </cell>
          <cell r="S55">
            <v>5</v>
          </cell>
          <cell r="T55" t="str">
            <v>-</v>
          </cell>
          <cell r="U55">
            <v>442</v>
          </cell>
          <cell r="V55" t="str">
            <v>-</v>
          </cell>
          <cell r="W55">
            <v>3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374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187</v>
          </cell>
          <cell r="AH55" t="str">
            <v>-</v>
          </cell>
          <cell r="AI55" t="str">
            <v>-</v>
          </cell>
          <cell r="AJ55" t="str">
            <v>-</v>
          </cell>
          <cell r="AK55">
            <v>73</v>
          </cell>
          <cell r="AL55" t="str">
            <v>-</v>
          </cell>
          <cell r="AM55">
            <v>35.846030473135528</v>
          </cell>
          <cell r="AN55">
            <v>63.5</v>
          </cell>
          <cell r="AO55">
            <v>114</v>
          </cell>
          <cell r="AP55" t="str">
            <v>-</v>
          </cell>
          <cell r="AQ55">
            <v>176</v>
          </cell>
          <cell r="AR55" t="str">
            <v>-</v>
          </cell>
          <cell r="AS55">
            <v>0</v>
          </cell>
          <cell r="AT55" t="str">
            <v>-</v>
          </cell>
          <cell r="AU55">
            <v>69</v>
          </cell>
          <cell r="AV55" t="str">
            <v>-</v>
          </cell>
          <cell r="AW55">
            <v>15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401</v>
          </cell>
          <cell r="BB55">
            <v>755</v>
          </cell>
          <cell r="BC55">
            <v>32.157177225340817</v>
          </cell>
          <cell r="BD55">
            <v>56</v>
          </cell>
          <cell r="BE55" t="str">
            <v>-</v>
          </cell>
          <cell r="BF55" t="str">
            <v>-</v>
          </cell>
          <cell r="BG55">
            <v>511762.72</v>
          </cell>
          <cell r="BH55">
            <v>410377</v>
          </cell>
          <cell r="BI55">
            <v>228757936.19999999</v>
          </cell>
          <cell r="BJ55">
            <v>351693425</v>
          </cell>
          <cell r="BK55">
            <v>222829034</v>
          </cell>
          <cell r="BL55" t="str">
            <v>-</v>
          </cell>
          <cell r="BM55">
            <v>5928902.2000000002</v>
          </cell>
          <cell r="BN55" t="str">
            <v>-</v>
          </cell>
          <cell r="BO55">
            <v>187379964.19999999</v>
          </cell>
          <cell r="BP55" t="str">
            <v>-</v>
          </cell>
          <cell r="BQ55">
            <v>5928902.2000000002</v>
          </cell>
          <cell r="BR55" t="str">
            <v>-</v>
          </cell>
          <cell r="BS55">
            <v>432</v>
          </cell>
          <cell r="BT55" t="str">
            <v>-</v>
          </cell>
          <cell r="BU55">
            <v>181451062</v>
          </cell>
          <cell r="BV55" t="str">
            <v>-</v>
          </cell>
          <cell r="BW55">
            <v>279</v>
          </cell>
          <cell r="BX55" t="str">
            <v>-</v>
          </cell>
          <cell r="BY55">
            <v>387</v>
          </cell>
          <cell r="BZ55" t="str">
            <v>-</v>
          </cell>
          <cell r="CA55">
            <v>37228636</v>
          </cell>
          <cell r="CB55" t="str">
            <v>-</v>
          </cell>
          <cell r="CC55">
            <v>563</v>
          </cell>
          <cell r="CD55" t="str">
            <v>-</v>
          </cell>
          <cell r="CE55">
            <v>380</v>
          </cell>
          <cell r="CF55" t="str">
            <v>-</v>
          </cell>
          <cell r="CG55">
            <v>0</v>
          </cell>
          <cell r="CH55" t="str">
            <v>-</v>
          </cell>
          <cell r="CI55">
            <v>105</v>
          </cell>
          <cell r="CJ55" t="str">
            <v>-</v>
          </cell>
          <cell r="CK55">
            <v>17</v>
          </cell>
          <cell r="CL55" t="str">
            <v>-</v>
          </cell>
          <cell r="CM55">
            <v>4149336</v>
          </cell>
          <cell r="CN55" t="str">
            <v>-</v>
          </cell>
          <cell r="CO55">
            <v>41377972</v>
          </cell>
          <cell r="CP55" t="str">
            <v>-</v>
          </cell>
          <cell r="CQ55">
            <v>0</v>
          </cell>
          <cell r="CR55" t="str">
            <v>-</v>
          </cell>
          <cell r="CS55">
            <v>-16</v>
          </cell>
          <cell r="CT55" t="str">
            <v>-</v>
          </cell>
          <cell r="CU55">
            <v>467</v>
          </cell>
          <cell r="CV55">
            <v>203</v>
          </cell>
          <cell r="CW55">
            <v>202</v>
          </cell>
          <cell r="CX55">
            <v>143</v>
          </cell>
          <cell r="CY55">
            <v>131</v>
          </cell>
          <cell r="CZ55">
            <v>101</v>
          </cell>
          <cell r="DA55">
            <v>119</v>
          </cell>
          <cell r="DB55">
            <v>100</v>
          </cell>
          <cell r="DC55">
            <v>47</v>
          </cell>
          <cell r="DD55">
            <v>41</v>
          </cell>
          <cell r="DE55">
            <v>39</v>
          </cell>
          <cell r="DF55">
            <v>34</v>
          </cell>
          <cell r="DG55">
            <v>205</v>
          </cell>
          <cell r="DH55">
            <v>175</v>
          </cell>
          <cell r="DI55">
            <v>21</v>
          </cell>
          <cell r="DJ55" t="str">
            <v>-</v>
          </cell>
          <cell r="DK55">
            <v>290</v>
          </cell>
          <cell r="DL55" t="str">
            <v>-</v>
          </cell>
          <cell r="DM55">
            <v>483</v>
          </cell>
          <cell r="DN55" t="str">
            <v>-</v>
          </cell>
          <cell r="DO55">
            <v>355</v>
          </cell>
          <cell r="DP55" t="str">
            <v>-</v>
          </cell>
          <cell r="DQ55">
            <v>0</v>
          </cell>
          <cell r="DR55" t="str">
            <v>-</v>
          </cell>
          <cell r="DS55">
            <v>102</v>
          </cell>
          <cell r="DT55" t="str">
            <v>-</v>
          </cell>
          <cell r="DU55">
            <v>17</v>
          </cell>
          <cell r="DV55" t="str">
            <v>-</v>
          </cell>
          <cell r="DW55">
            <v>0</v>
          </cell>
          <cell r="DX55" t="str">
            <v>-</v>
          </cell>
          <cell r="DY55">
            <v>24</v>
          </cell>
          <cell r="DZ55">
            <v>50</v>
          </cell>
          <cell r="EA55">
            <v>9</v>
          </cell>
          <cell r="EB55" t="str">
            <v>-</v>
          </cell>
          <cell r="EC55">
            <v>29.032258064516132</v>
          </cell>
          <cell r="ED55" t="str">
            <v>-</v>
          </cell>
          <cell r="EE55">
            <v>3</v>
          </cell>
          <cell r="EF55" t="str">
            <v>-</v>
          </cell>
          <cell r="EG55">
            <v>22</v>
          </cell>
        </row>
        <row r="56">
          <cell r="C56">
            <v>700000133</v>
          </cell>
          <cell r="D56" t="str">
            <v>SECTOR INSPIRACIÓN VANESA</v>
          </cell>
          <cell r="E56">
            <v>2026</v>
          </cell>
          <cell r="F56">
            <v>202602</v>
          </cell>
          <cell r="G56">
            <v>1004</v>
          </cell>
          <cell r="H56">
            <v>1266</v>
          </cell>
          <cell r="I56">
            <v>482</v>
          </cell>
          <cell r="J56" t="str">
            <v>-</v>
          </cell>
          <cell r="K56">
            <v>-41</v>
          </cell>
          <cell r="L56">
            <v>7</v>
          </cell>
          <cell r="M56">
            <v>647</v>
          </cell>
          <cell r="N56">
            <v>671</v>
          </cell>
          <cell r="O56">
            <v>0</v>
          </cell>
          <cell r="P56" t="str">
            <v>-</v>
          </cell>
          <cell r="Q56">
            <v>1</v>
          </cell>
          <cell r="R56" t="str">
            <v>-</v>
          </cell>
          <cell r="S56">
            <v>4</v>
          </cell>
          <cell r="T56" t="str">
            <v>-</v>
          </cell>
          <cell r="U56">
            <v>644</v>
          </cell>
          <cell r="V56" t="str">
            <v>-</v>
          </cell>
          <cell r="W56">
            <v>2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552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277</v>
          </cell>
          <cell r="AH56" t="str">
            <v>-</v>
          </cell>
          <cell r="AI56" t="str">
            <v>-</v>
          </cell>
          <cell r="AJ56" t="str">
            <v>-</v>
          </cell>
          <cell r="AK56">
            <v>95</v>
          </cell>
          <cell r="AL56" t="str">
            <v>-</v>
          </cell>
          <cell r="AM56">
            <v>64.442231075697208</v>
          </cell>
          <cell r="AN56">
            <v>63.8</v>
          </cell>
          <cell r="AO56">
            <v>182</v>
          </cell>
          <cell r="AP56" t="str">
            <v>-</v>
          </cell>
          <cell r="AQ56">
            <v>245</v>
          </cell>
          <cell r="AR56" t="str">
            <v>-</v>
          </cell>
          <cell r="AS56">
            <v>0</v>
          </cell>
          <cell r="AT56" t="str">
            <v>-</v>
          </cell>
          <cell r="AU56">
            <v>110</v>
          </cell>
          <cell r="AV56" t="str">
            <v>-</v>
          </cell>
          <cell r="AW56">
            <v>15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551</v>
          </cell>
          <cell r="BB56">
            <v>544</v>
          </cell>
          <cell r="BC56">
            <v>54.880478087649401</v>
          </cell>
          <cell r="BD56">
            <v>51.8</v>
          </cell>
          <cell r="BE56" t="str">
            <v>-</v>
          </cell>
          <cell r="BF56" t="str">
            <v>-</v>
          </cell>
          <cell r="BG56">
            <v>461980.05</v>
          </cell>
          <cell r="BH56">
            <v>448633</v>
          </cell>
          <cell r="BI56">
            <v>298901092</v>
          </cell>
          <cell r="BJ56">
            <v>301032588</v>
          </cell>
          <cell r="BK56">
            <v>298466017</v>
          </cell>
          <cell r="BL56" t="str">
            <v>-</v>
          </cell>
          <cell r="BM56">
            <v>435075</v>
          </cell>
          <cell r="BN56" t="str">
            <v>-</v>
          </cell>
          <cell r="BO56">
            <v>257121927</v>
          </cell>
          <cell r="BP56" t="str">
            <v>-</v>
          </cell>
          <cell r="BQ56">
            <v>435075</v>
          </cell>
          <cell r="BR56" t="str">
            <v>-</v>
          </cell>
          <cell r="BS56">
            <v>629</v>
          </cell>
          <cell r="BT56" t="str">
            <v>-</v>
          </cell>
          <cell r="BU56">
            <v>256686852</v>
          </cell>
          <cell r="BV56" t="str">
            <v>-</v>
          </cell>
          <cell r="BW56">
            <v>329</v>
          </cell>
          <cell r="BX56" t="str">
            <v>-</v>
          </cell>
          <cell r="BY56">
            <v>255</v>
          </cell>
          <cell r="BZ56" t="str">
            <v>-</v>
          </cell>
          <cell r="CA56">
            <v>37914215</v>
          </cell>
          <cell r="CB56" t="str">
            <v>-</v>
          </cell>
          <cell r="CC56">
            <v>430</v>
          </cell>
          <cell r="CD56" t="str">
            <v>-</v>
          </cell>
          <cell r="CE56">
            <v>367</v>
          </cell>
          <cell r="CF56" t="str">
            <v>-</v>
          </cell>
          <cell r="CG56">
            <v>0</v>
          </cell>
          <cell r="CH56" t="str">
            <v>-</v>
          </cell>
          <cell r="CI56">
            <v>126</v>
          </cell>
          <cell r="CJ56" t="str">
            <v>-</v>
          </cell>
          <cell r="CK56">
            <v>17</v>
          </cell>
          <cell r="CL56" t="str">
            <v>-</v>
          </cell>
          <cell r="CM56">
            <v>3864950</v>
          </cell>
          <cell r="CN56" t="str">
            <v>-</v>
          </cell>
          <cell r="CO56">
            <v>41779165</v>
          </cell>
          <cell r="CP56" t="str">
            <v>-</v>
          </cell>
          <cell r="CQ56">
            <v>0</v>
          </cell>
          <cell r="CR56" t="str">
            <v>-</v>
          </cell>
          <cell r="CS56">
            <v>-9</v>
          </cell>
          <cell r="CT56" t="str">
            <v>-</v>
          </cell>
          <cell r="CU56">
            <v>173</v>
          </cell>
          <cell r="CV56">
            <v>134</v>
          </cell>
          <cell r="CW56">
            <v>111</v>
          </cell>
          <cell r="CX56">
            <v>136</v>
          </cell>
          <cell r="CY56">
            <v>73</v>
          </cell>
          <cell r="CZ56">
            <v>93</v>
          </cell>
          <cell r="DA56">
            <v>90</v>
          </cell>
          <cell r="DB56">
            <v>90</v>
          </cell>
          <cell r="DC56">
            <v>57</v>
          </cell>
          <cell r="DD56">
            <v>49</v>
          </cell>
          <cell r="DE56">
            <v>44</v>
          </cell>
          <cell r="DF56">
            <v>42</v>
          </cell>
          <cell r="DG56">
            <v>191</v>
          </cell>
          <cell r="DH56">
            <v>181</v>
          </cell>
          <cell r="DI56">
            <v>23</v>
          </cell>
          <cell r="DJ56" t="str">
            <v>-</v>
          </cell>
          <cell r="DK56">
            <v>173</v>
          </cell>
          <cell r="DL56" t="str">
            <v>-</v>
          </cell>
          <cell r="DM56">
            <v>349</v>
          </cell>
          <cell r="DN56" t="str">
            <v>-</v>
          </cell>
          <cell r="DO56">
            <v>342</v>
          </cell>
          <cell r="DP56" t="str">
            <v>-</v>
          </cell>
          <cell r="DQ56">
            <v>0</v>
          </cell>
          <cell r="DR56" t="str">
            <v>-</v>
          </cell>
          <cell r="DS56">
            <v>123</v>
          </cell>
          <cell r="DT56" t="str">
            <v>-</v>
          </cell>
          <cell r="DU56">
            <v>17</v>
          </cell>
          <cell r="DV56" t="str">
            <v>-</v>
          </cell>
          <cell r="DW56">
            <v>0</v>
          </cell>
          <cell r="DX56" t="str">
            <v>-</v>
          </cell>
          <cell r="DY56">
            <v>36</v>
          </cell>
          <cell r="DZ56">
            <v>57</v>
          </cell>
          <cell r="EA56">
            <v>7</v>
          </cell>
          <cell r="EB56" t="str">
            <v>-</v>
          </cell>
          <cell r="EC56">
            <v>26.923076923076923</v>
          </cell>
          <cell r="ED56" t="str">
            <v>-</v>
          </cell>
          <cell r="EE56">
            <v>13</v>
          </cell>
          <cell r="EF56" t="str">
            <v>-</v>
          </cell>
          <cell r="EG56">
            <v>60</v>
          </cell>
        </row>
        <row r="57">
          <cell r="C57">
            <v>700000135</v>
          </cell>
          <cell r="D57" t="str">
            <v>SECTOR PINO VIVIANA</v>
          </cell>
          <cell r="E57">
            <v>2026</v>
          </cell>
          <cell r="F57">
            <v>202602</v>
          </cell>
          <cell r="G57">
            <v>1896</v>
          </cell>
          <cell r="H57">
            <v>2051</v>
          </cell>
          <cell r="I57">
            <v>817</v>
          </cell>
          <cell r="J57" t="str">
            <v>-</v>
          </cell>
          <cell r="K57">
            <v>-121</v>
          </cell>
          <cell r="L57">
            <v>6</v>
          </cell>
          <cell r="M57">
            <v>304</v>
          </cell>
          <cell r="N57">
            <v>1307</v>
          </cell>
          <cell r="O57">
            <v>0</v>
          </cell>
          <cell r="P57" t="str">
            <v>-</v>
          </cell>
          <cell r="Q57">
            <v>0</v>
          </cell>
          <cell r="R57" t="str">
            <v>-</v>
          </cell>
          <cell r="S57">
            <v>1</v>
          </cell>
          <cell r="T57" t="str">
            <v>-</v>
          </cell>
          <cell r="U57">
            <v>303</v>
          </cell>
          <cell r="V57" t="str">
            <v>-</v>
          </cell>
          <cell r="W57">
            <v>1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250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114</v>
          </cell>
          <cell r="AH57" t="str">
            <v>-</v>
          </cell>
          <cell r="AI57" t="str">
            <v>-</v>
          </cell>
          <cell r="AJ57" t="str">
            <v>-</v>
          </cell>
          <cell r="AK57">
            <v>54</v>
          </cell>
          <cell r="AL57" t="str">
            <v>-</v>
          </cell>
          <cell r="AM57">
            <v>16.033755274261605</v>
          </cell>
          <cell r="AN57">
            <v>64.2</v>
          </cell>
          <cell r="AO57">
            <v>60</v>
          </cell>
          <cell r="AP57" t="str">
            <v>-</v>
          </cell>
          <cell r="AQ57">
            <v>92</v>
          </cell>
          <cell r="AR57" t="str">
            <v>-</v>
          </cell>
          <cell r="AS57">
            <v>0</v>
          </cell>
          <cell r="AT57" t="str">
            <v>-</v>
          </cell>
          <cell r="AU57">
            <v>73</v>
          </cell>
          <cell r="AV57" t="str">
            <v>-</v>
          </cell>
          <cell r="AW57">
            <v>25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266</v>
          </cell>
          <cell r="BB57">
            <v>1122</v>
          </cell>
          <cell r="BC57">
            <v>14.029535864978904</v>
          </cell>
          <cell r="BD57">
            <v>55.1</v>
          </cell>
          <cell r="BE57" t="str">
            <v>-</v>
          </cell>
          <cell r="BF57" t="str">
            <v>-</v>
          </cell>
          <cell r="BG57">
            <v>596404.71</v>
          </cell>
          <cell r="BH57">
            <v>464396</v>
          </cell>
          <cell r="BI57">
            <v>181307031.69999999</v>
          </cell>
          <cell r="BJ57">
            <v>606965733</v>
          </cell>
          <cell r="BK57">
            <v>180151464</v>
          </cell>
          <cell r="BL57" t="str">
            <v>-</v>
          </cell>
          <cell r="BM57">
            <v>1155567.7</v>
          </cell>
          <cell r="BN57" t="str">
            <v>-</v>
          </cell>
          <cell r="BO57">
            <v>155548327.69999999</v>
          </cell>
          <cell r="BP57" t="str">
            <v>-</v>
          </cell>
          <cell r="BQ57">
            <v>1155567.7000000002</v>
          </cell>
          <cell r="BR57" t="str">
            <v>-</v>
          </cell>
          <cell r="BS57">
            <v>294</v>
          </cell>
          <cell r="BT57" t="str">
            <v>-</v>
          </cell>
          <cell r="BU57">
            <v>154392760</v>
          </cell>
          <cell r="BV57" t="str">
            <v>-</v>
          </cell>
          <cell r="BW57">
            <v>173</v>
          </cell>
          <cell r="BX57" t="str">
            <v>-</v>
          </cell>
          <cell r="BY57">
            <v>589</v>
          </cell>
          <cell r="BZ57" t="str">
            <v>-</v>
          </cell>
          <cell r="CA57">
            <v>22269332</v>
          </cell>
          <cell r="CB57" t="str">
            <v>-</v>
          </cell>
          <cell r="CC57">
            <v>779</v>
          </cell>
          <cell r="CD57" t="str">
            <v>-</v>
          </cell>
          <cell r="CE57">
            <v>600</v>
          </cell>
          <cell r="CF57" t="str">
            <v>-</v>
          </cell>
          <cell r="CG57">
            <v>0</v>
          </cell>
          <cell r="CH57" t="str">
            <v>-</v>
          </cell>
          <cell r="CI57">
            <v>235</v>
          </cell>
          <cell r="CJ57" t="str">
            <v>-</v>
          </cell>
          <cell r="CK57">
            <v>37</v>
          </cell>
          <cell r="CL57" t="str">
            <v>-</v>
          </cell>
          <cell r="CM57">
            <v>2749872</v>
          </cell>
          <cell r="CN57" t="str">
            <v>-</v>
          </cell>
          <cell r="CO57">
            <v>25019204</v>
          </cell>
          <cell r="CP57" t="str">
            <v>-</v>
          </cell>
          <cell r="CQ57">
            <v>0</v>
          </cell>
          <cell r="CR57" t="str">
            <v>-</v>
          </cell>
          <cell r="CS57">
            <v>-57</v>
          </cell>
          <cell r="CT57" t="str">
            <v>-</v>
          </cell>
          <cell r="CU57">
            <v>1038</v>
          </cell>
          <cell r="CV57">
            <v>351</v>
          </cell>
          <cell r="CW57">
            <v>317</v>
          </cell>
          <cell r="CX57">
            <v>223</v>
          </cell>
          <cell r="CY57">
            <v>237</v>
          </cell>
          <cell r="CZ57">
            <v>174</v>
          </cell>
          <cell r="DA57">
            <v>153</v>
          </cell>
          <cell r="DB57">
            <v>96</v>
          </cell>
          <cell r="DC57">
            <v>121</v>
          </cell>
          <cell r="DD57">
            <v>90</v>
          </cell>
          <cell r="DE57">
            <v>70</v>
          </cell>
          <cell r="DF57">
            <v>60</v>
          </cell>
          <cell r="DG57">
            <v>344</v>
          </cell>
          <cell r="DH57">
            <v>246</v>
          </cell>
          <cell r="DI57">
            <v>19</v>
          </cell>
          <cell r="DJ57" t="str">
            <v>-</v>
          </cell>
          <cell r="DK57">
            <v>435</v>
          </cell>
          <cell r="DL57" t="str">
            <v>-</v>
          </cell>
          <cell r="DM57">
            <v>644</v>
          </cell>
          <cell r="DN57" t="str">
            <v>-</v>
          </cell>
          <cell r="DO57">
            <v>553</v>
          </cell>
          <cell r="DP57" t="str">
            <v>-</v>
          </cell>
          <cell r="DQ57">
            <v>0</v>
          </cell>
          <cell r="DR57" t="str">
            <v>-</v>
          </cell>
          <cell r="DS57">
            <v>227</v>
          </cell>
          <cell r="DT57" t="str">
            <v>-</v>
          </cell>
          <cell r="DU57">
            <v>37</v>
          </cell>
          <cell r="DV57" t="str">
            <v>-</v>
          </cell>
          <cell r="DW57">
            <v>0</v>
          </cell>
          <cell r="DX57" t="str">
            <v>-</v>
          </cell>
          <cell r="DY57">
            <v>27</v>
          </cell>
          <cell r="DZ57">
            <v>74</v>
          </cell>
          <cell r="EA57">
            <v>17</v>
          </cell>
          <cell r="EB57" t="str">
            <v>-</v>
          </cell>
          <cell r="EC57">
            <v>28.333333333333332</v>
          </cell>
          <cell r="ED57" t="str">
            <v>-</v>
          </cell>
          <cell r="EE57">
            <v>8</v>
          </cell>
          <cell r="EF57" t="str">
            <v>-</v>
          </cell>
          <cell r="EG57">
            <v>11</v>
          </cell>
        </row>
        <row r="58">
          <cell r="C58">
            <v>700000137</v>
          </cell>
          <cell r="D58" t="str">
            <v>SECTOR CAÑAHUATE ESPERANZA</v>
          </cell>
          <cell r="E58">
            <v>2026</v>
          </cell>
          <cell r="F58">
            <v>202602</v>
          </cell>
          <cell r="G58">
            <v>1329</v>
          </cell>
          <cell r="H58">
            <v>1414</v>
          </cell>
          <cell r="I58">
            <v>656</v>
          </cell>
          <cell r="J58" t="str">
            <v>-</v>
          </cell>
          <cell r="K58">
            <v>-73</v>
          </cell>
          <cell r="L58">
            <v>6</v>
          </cell>
          <cell r="M58">
            <v>216</v>
          </cell>
          <cell r="N58">
            <v>904</v>
          </cell>
          <cell r="O58">
            <v>0</v>
          </cell>
          <cell r="P58" t="str">
            <v>-</v>
          </cell>
          <cell r="Q58">
            <v>0</v>
          </cell>
          <cell r="R58" t="str">
            <v>-</v>
          </cell>
          <cell r="S58">
            <v>0</v>
          </cell>
          <cell r="T58" t="str">
            <v>-</v>
          </cell>
          <cell r="U58">
            <v>216</v>
          </cell>
          <cell r="V58" t="str">
            <v>-</v>
          </cell>
          <cell r="W58">
            <v>0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177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68</v>
          </cell>
          <cell r="AH58" t="str">
            <v>-</v>
          </cell>
          <cell r="AI58" t="str">
            <v>-</v>
          </cell>
          <cell r="AJ58" t="str">
            <v>-</v>
          </cell>
          <cell r="AK58">
            <v>39</v>
          </cell>
          <cell r="AL58" t="str">
            <v>-</v>
          </cell>
          <cell r="AM58">
            <v>16.252821670428894</v>
          </cell>
          <cell r="AN58">
            <v>64.2</v>
          </cell>
          <cell r="AO58">
            <v>29</v>
          </cell>
          <cell r="AP58" t="str">
            <v>-</v>
          </cell>
          <cell r="AQ58">
            <v>73</v>
          </cell>
          <cell r="AR58" t="str">
            <v>-</v>
          </cell>
          <cell r="AS58">
            <v>0</v>
          </cell>
          <cell r="AT58" t="str">
            <v>-</v>
          </cell>
          <cell r="AU58">
            <v>61</v>
          </cell>
          <cell r="AV58" t="str">
            <v>-</v>
          </cell>
          <cell r="AW58">
            <v>14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189</v>
          </cell>
          <cell r="BB58">
            <v>807</v>
          </cell>
          <cell r="BC58">
            <v>14.221218961625281</v>
          </cell>
          <cell r="BD58">
            <v>57.3</v>
          </cell>
          <cell r="BE58" t="str">
            <v>-</v>
          </cell>
          <cell r="BF58" t="str">
            <v>-</v>
          </cell>
          <cell r="BG58">
            <v>557855.93999999994</v>
          </cell>
          <cell r="BH58">
            <v>486963</v>
          </cell>
          <cell r="BI58">
            <v>120496884</v>
          </cell>
          <cell r="BJ58">
            <v>440214274</v>
          </cell>
          <cell r="BK58">
            <v>120496884</v>
          </cell>
          <cell r="BL58" t="str">
            <v>-</v>
          </cell>
          <cell r="BM58">
            <v>0</v>
          </cell>
          <cell r="BN58" t="str">
            <v>-</v>
          </cell>
          <cell r="BO58">
            <v>103900832</v>
          </cell>
          <cell r="BP58" t="str">
            <v>-</v>
          </cell>
          <cell r="BQ58">
            <v>0</v>
          </cell>
          <cell r="BR58" t="str">
            <v>-</v>
          </cell>
          <cell r="BS58">
            <v>207</v>
          </cell>
          <cell r="BT58" t="str">
            <v>-</v>
          </cell>
          <cell r="BU58">
            <v>103900832</v>
          </cell>
          <cell r="BV58" t="str">
            <v>-</v>
          </cell>
          <cell r="BW58">
            <v>106</v>
          </cell>
          <cell r="BX58" t="str">
            <v>-</v>
          </cell>
          <cell r="BY58">
            <v>297</v>
          </cell>
          <cell r="BZ58" t="str">
            <v>-</v>
          </cell>
          <cell r="CA58">
            <v>15743732</v>
          </cell>
          <cell r="CB58" t="str">
            <v>-</v>
          </cell>
          <cell r="CC58">
            <v>513</v>
          </cell>
          <cell r="CD58" t="str">
            <v>-</v>
          </cell>
          <cell r="CE58">
            <v>448</v>
          </cell>
          <cell r="CF58" t="str">
            <v>-</v>
          </cell>
          <cell r="CG58">
            <v>0</v>
          </cell>
          <cell r="CH58" t="str">
            <v>-</v>
          </cell>
          <cell r="CI58">
            <v>213</v>
          </cell>
          <cell r="CJ58" t="str">
            <v>-</v>
          </cell>
          <cell r="CK58">
            <v>42</v>
          </cell>
          <cell r="CL58" t="str">
            <v>-</v>
          </cell>
          <cell r="CM58">
            <v>852320</v>
          </cell>
          <cell r="CN58" t="str">
            <v>-</v>
          </cell>
          <cell r="CO58">
            <v>16596052</v>
          </cell>
          <cell r="CP58" t="str">
            <v>-</v>
          </cell>
          <cell r="CQ58">
            <v>0</v>
          </cell>
          <cell r="CR58" t="str">
            <v>-</v>
          </cell>
          <cell r="CS58">
            <v>-16</v>
          </cell>
          <cell r="CT58" t="str">
            <v>-</v>
          </cell>
          <cell r="CU58">
            <v>730</v>
          </cell>
          <cell r="CV58">
            <v>234</v>
          </cell>
          <cell r="CW58">
            <v>236</v>
          </cell>
          <cell r="CX58">
            <v>158</v>
          </cell>
          <cell r="CY58">
            <v>147</v>
          </cell>
          <cell r="CZ58">
            <v>104</v>
          </cell>
          <cell r="DA58">
            <v>95</v>
          </cell>
          <cell r="DB58">
            <v>63</v>
          </cell>
          <cell r="DC58">
            <v>54</v>
          </cell>
          <cell r="DD58">
            <v>42</v>
          </cell>
          <cell r="DE58">
            <v>35</v>
          </cell>
          <cell r="DF58">
            <v>31</v>
          </cell>
          <cell r="DG58">
            <v>184</v>
          </cell>
          <cell r="DH58">
            <v>136</v>
          </cell>
          <cell r="DI58">
            <v>11</v>
          </cell>
          <cell r="DJ58" t="str">
            <v>-</v>
          </cell>
          <cell r="DK58">
            <v>226</v>
          </cell>
          <cell r="DL58" t="str">
            <v>-</v>
          </cell>
          <cell r="DM58">
            <v>447</v>
          </cell>
          <cell r="DN58" t="str">
            <v>-</v>
          </cell>
          <cell r="DO58">
            <v>410</v>
          </cell>
          <cell r="DP58" t="str">
            <v>-</v>
          </cell>
          <cell r="DQ58">
            <v>0</v>
          </cell>
          <cell r="DR58" t="str">
            <v>-</v>
          </cell>
          <cell r="DS58">
            <v>204</v>
          </cell>
          <cell r="DT58" t="str">
            <v>-</v>
          </cell>
          <cell r="DU58">
            <v>42</v>
          </cell>
          <cell r="DV58" t="str">
            <v>-</v>
          </cell>
          <cell r="DW58">
            <v>0</v>
          </cell>
          <cell r="DX58" t="str">
            <v>-</v>
          </cell>
          <cell r="DY58">
            <v>19</v>
          </cell>
          <cell r="DZ58">
            <v>41</v>
          </cell>
          <cell r="EA58">
            <v>15</v>
          </cell>
          <cell r="EB58" t="str">
            <v>-</v>
          </cell>
          <cell r="EC58">
            <v>44.117647058823529</v>
          </cell>
          <cell r="ED58" t="str">
            <v>-</v>
          </cell>
          <cell r="EE58">
            <v>8</v>
          </cell>
          <cell r="EF58" t="str">
            <v>-</v>
          </cell>
          <cell r="EG58">
            <v>8</v>
          </cell>
        </row>
        <row r="59">
          <cell r="C59">
            <v>700000138</v>
          </cell>
          <cell r="D59" t="str">
            <v>SECTOR FLOR AMARILLO MARIA FERNANDA</v>
          </cell>
          <cell r="E59">
            <v>2026</v>
          </cell>
          <cell r="F59">
            <v>202602</v>
          </cell>
          <cell r="G59">
            <v>0</v>
          </cell>
          <cell r="H59" t="str">
            <v>-</v>
          </cell>
          <cell r="I59">
            <v>0</v>
          </cell>
          <cell r="J59" t="str">
            <v>-</v>
          </cell>
          <cell r="K59">
            <v>0</v>
          </cell>
          <cell r="L59" t="str">
            <v>-</v>
          </cell>
          <cell r="M59">
            <v>0</v>
          </cell>
          <cell r="N59" t="str">
            <v>-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0</v>
          </cell>
          <cell r="T59" t="str">
            <v>-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0</v>
          </cell>
          <cell r="AH59" t="str">
            <v>-</v>
          </cell>
          <cell r="AI59" t="str">
            <v>-</v>
          </cell>
          <cell r="AJ59" t="str">
            <v>-</v>
          </cell>
          <cell r="AK59">
            <v>0</v>
          </cell>
          <cell r="AL59" t="str">
            <v>-</v>
          </cell>
          <cell r="AM59">
            <v>0</v>
          </cell>
          <cell r="AN59" t="str">
            <v>-</v>
          </cell>
          <cell r="AO59">
            <v>0</v>
          </cell>
          <cell r="AP59" t="str">
            <v>-</v>
          </cell>
          <cell r="AQ59">
            <v>0</v>
          </cell>
          <cell r="AR59" t="str">
            <v>-</v>
          </cell>
          <cell r="AS59">
            <v>0</v>
          </cell>
          <cell r="AT59" t="str">
            <v>-</v>
          </cell>
          <cell r="AU59">
            <v>0</v>
          </cell>
          <cell r="AV59" t="str">
            <v>-</v>
          </cell>
          <cell r="AW59">
            <v>0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0</v>
          </cell>
          <cell r="BB59" t="str">
            <v>-</v>
          </cell>
          <cell r="BC59">
            <v>0</v>
          </cell>
          <cell r="BD59" t="str">
            <v>-</v>
          </cell>
          <cell r="BE59" t="str">
            <v>-</v>
          </cell>
          <cell r="BF59" t="str">
            <v>-</v>
          </cell>
          <cell r="BG59">
            <v>0</v>
          </cell>
          <cell r="BH59" t="str">
            <v>-</v>
          </cell>
          <cell r="BI59">
            <v>0</v>
          </cell>
          <cell r="BJ59" t="str">
            <v>-</v>
          </cell>
          <cell r="BK59">
            <v>0</v>
          </cell>
          <cell r="BL59" t="str">
            <v>-</v>
          </cell>
          <cell r="BM59">
            <v>0</v>
          </cell>
          <cell r="BN59" t="str">
            <v>-</v>
          </cell>
          <cell r="BO59">
            <v>0</v>
          </cell>
          <cell r="BP59" t="str">
            <v>-</v>
          </cell>
          <cell r="BQ59">
            <v>0</v>
          </cell>
          <cell r="BR59" t="str">
            <v>-</v>
          </cell>
          <cell r="BS59">
            <v>0</v>
          </cell>
          <cell r="BT59" t="str">
            <v>-</v>
          </cell>
          <cell r="BU59">
            <v>0</v>
          </cell>
          <cell r="BV59" t="str">
            <v>-</v>
          </cell>
          <cell r="BW59">
            <v>0</v>
          </cell>
          <cell r="BX59" t="str">
            <v>-</v>
          </cell>
          <cell r="BY59">
            <v>0</v>
          </cell>
          <cell r="BZ59" t="str">
            <v>-</v>
          </cell>
          <cell r="CA59">
            <v>0</v>
          </cell>
          <cell r="CB59" t="str">
            <v>-</v>
          </cell>
          <cell r="CC59">
            <v>0</v>
          </cell>
          <cell r="CD59" t="str">
            <v>-</v>
          </cell>
          <cell r="CE59">
            <v>0</v>
          </cell>
          <cell r="CF59" t="str">
            <v>-</v>
          </cell>
          <cell r="CG59">
            <v>0</v>
          </cell>
          <cell r="CH59" t="str">
            <v>-</v>
          </cell>
          <cell r="CI59">
            <v>0</v>
          </cell>
          <cell r="CJ59" t="str">
            <v>-</v>
          </cell>
          <cell r="CK59">
            <v>0</v>
          </cell>
          <cell r="CL59" t="str">
            <v>-</v>
          </cell>
          <cell r="CM59">
            <v>0</v>
          </cell>
          <cell r="CN59" t="str">
            <v>-</v>
          </cell>
          <cell r="CO59">
            <v>0</v>
          </cell>
          <cell r="CP59" t="str">
            <v>-</v>
          </cell>
          <cell r="CQ59">
            <v>0</v>
          </cell>
          <cell r="CR59" t="str">
            <v>-</v>
          </cell>
          <cell r="CS59">
            <v>0</v>
          </cell>
          <cell r="CT59" t="str">
            <v>-</v>
          </cell>
          <cell r="CU59">
            <v>0</v>
          </cell>
          <cell r="CV59" t="str">
            <v>-</v>
          </cell>
          <cell r="CW59">
            <v>0</v>
          </cell>
          <cell r="CX59" t="str">
            <v>-</v>
          </cell>
          <cell r="CY59">
            <v>0</v>
          </cell>
          <cell r="CZ59" t="str">
            <v>-</v>
          </cell>
          <cell r="DA59">
            <v>0</v>
          </cell>
          <cell r="DB59" t="str">
            <v>-</v>
          </cell>
          <cell r="DC59">
            <v>0</v>
          </cell>
          <cell r="DD59" t="str">
            <v>-</v>
          </cell>
          <cell r="DE59">
            <v>0</v>
          </cell>
          <cell r="DF59" t="str">
            <v>-</v>
          </cell>
          <cell r="DG59">
            <v>0</v>
          </cell>
          <cell r="DH59" t="str">
            <v>-</v>
          </cell>
          <cell r="DI59">
            <v>0</v>
          </cell>
          <cell r="DJ59" t="str">
            <v>-</v>
          </cell>
          <cell r="DK59">
            <v>0</v>
          </cell>
          <cell r="DL59" t="str">
            <v>-</v>
          </cell>
          <cell r="DM59">
            <v>0</v>
          </cell>
          <cell r="DN59" t="str">
            <v>-</v>
          </cell>
          <cell r="DO59">
            <v>0</v>
          </cell>
          <cell r="DP59" t="str">
            <v>-</v>
          </cell>
          <cell r="DQ59">
            <v>0</v>
          </cell>
          <cell r="DR59" t="str">
            <v>-</v>
          </cell>
          <cell r="DS59">
            <v>0</v>
          </cell>
          <cell r="DT59" t="str">
            <v>-</v>
          </cell>
          <cell r="DU59">
            <v>0</v>
          </cell>
          <cell r="DV59" t="str">
            <v>-</v>
          </cell>
          <cell r="DW59">
            <v>0</v>
          </cell>
          <cell r="DX59" t="str">
            <v>-</v>
          </cell>
          <cell r="DY59">
            <v>0</v>
          </cell>
          <cell r="DZ59" t="str">
            <v>-</v>
          </cell>
          <cell r="EA59">
            <v>0</v>
          </cell>
          <cell r="EB59" t="str">
            <v>-</v>
          </cell>
          <cell r="EC59">
            <v>0</v>
          </cell>
          <cell r="ED59" t="str">
            <v>-</v>
          </cell>
          <cell r="EE59">
            <v>0</v>
          </cell>
          <cell r="EF59" t="str">
            <v>-</v>
          </cell>
          <cell r="EG59">
            <v>0</v>
          </cell>
        </row>
        <row r="60">
          <cell r="C60">
            <v>700000139</v>
          </cell>
          <cell r="D60" t="str">
            <v>SECTOR CACAO DIANA</v>
          </cell>
          <cell r="E60">
            <v>2026</v>
          </cell>
          <cell r="F60">
            <v>202602</v>
          </cell>
          <cell r="G60">
            <v>1659</v>
          </cell>
          <cell r="H60">
            <v>2009</v>
          </cell>
          <cell r="I60">
            <v>785</v>
          </cell>
          <cell r="J60" t="str">
            <v>-</v>
          </cell>
          <cell r="K60">
            <v>-164</v>
          </cell>
          <cell r="L60">
            <v>6</v>
          </cell>
          <cell r="M60">
            <v>189</v>
          </cell>
          <cell r="N60">
            <v>1158</v>
          </cell>
          <cell r="O60">
            <v>0</v>
          </cell>
          <cell r="P60" t="str">
            <v>-</v>
          </cell>
          <cell r="Q60">
            <v>2</v>
          </cell>
          <cell r="R60" t="str">
            <v>-</v>
          </cell>
          <cell r="S60">
            <v>2</v>
          </cell>
          <cell r="T60" t="str">
            <v>-</v>
          </cell>
          <cell r="U60">
            <v>187</v>
          </cell>
          <cell r="V60" t="str">
            <v>-</v>
          </cell>
          <cell r="W60">
            <v>0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162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60</v>
          </cell>
          <cell r="AH60" t="str">
            <v>-</v>
          </cell>
          <cell r="AI60" t="str">
            <v>-</v>
          </cell>
          <cell r="AJ60" t="str">
            <v>-</v>
          </cell>
          <cell r="AK60">
            <v>27</v>
          </cell>
          <cell r="AL60" t="str">
            <v>-</v>
          </cell>
          <cell r="AM60">
            <v>11.39240506329114</v>
          </cell>
          <cell r="AN60">
            <v>63.2</v>
          </cell>
          <cell r="AO60">
            <v>33</v>
          </cell>
          <cell r="AP60" t="str">
            <v>-</v>
          </cell>
          <cell r="AQ60">
            <v>71</v>
          </cell>
          <cell r="AR60" t="str">
            <v>-</v>
          </cell>
          <cell r="AS60">
            <v>0</v>
          </cell>
          <cell r="AT60" t="str">
            <v>-</v>
          </cell>
          <cell r="AU60">
            <v>40</v>
          </cell>
          <cell r="AV60" t="str">
            <v>-</v>
          </cell>
          <cell r="AW60">
            <v>18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163</v>
          </cell>
          <cell r="BB60">
            <v>1001</v>
          </cell>
          <cell r="BC60">
            <v>9.8251959011452694</v>
          </cell>
          <cell r="BD60">
            <v>54.7</v>
          </cell>
          <cell r="BE60" t="str">
            <v>-</v>
          </cell>
          <cell r="BF60" t="str">
            <v>-</v>
          </cell>
          <cell r="BG60">
            <v>608068.07999999996</v>
          </cell>
          <cell r="BH60">
            <v>448964</v>
          </cell>
          <cell r="BI60">
            <v>114924867.5</v>
          </cell>
          <cell r="BJ60">
            <v>519900283</v>
          </cell>
          <cell r="BK60">
            <v>114595880</v>
          </cell>
          <cell r="BL60" t="str">
            <v>-</v>
          </cell>
          <cell r="BM60">
            <v>328987.5</v>
          </cell>
          <cell r="BN60" t="str">
            <v>-</v>
          </cell>
          <cell r="BO60">
            <v>91232585.5</v>
          </cell>
          <cell r="BP60" t="str">
            <v>-</v>
          </cell>
          <cell r="BQ60">
            <v>328987.5</v>
          </cell>
          <cell r="BR60" t="str">
            <v>-</v>
          </cell>
          <cell r="BS60">
            <v>174</v>
          </cell>
          <cell r="BT60" t="str">
            <v>-</v>
          </cell>
          <cell r="BU60">
            <v>90903598</v>
          </cell>
          <cell r="BV60" t="str">
            <v>-</v>
          </cell>
          <cell r="BW60">
            <v>107</v>
          </cell>
          <cell r="BX60" t="str">
            <v>-</v>
          </cell>
          <cell r="BY60">
            <v>476</v>
          </cell>
          <cell r="BZ60" t="str">
            <v>-</v>
          </cell>
          <cell r="CA60">
            <v>21430902</v>
          </cell>
          <cell r="CB60" t="str">
            <v>-</v>
          </cell>
          <cell r="CC60">
            <v>630</v>
          </cell>
          <cell r="CD60" t="str">
            <v>-</v>
          </cell>
          <cell r="CE60">
            <v>611</v>
          </cell>
          <cell r="CF60" t="str">
            <v>-</v>
          </cell>
          <cell r="CG60">
            <v>0</v>
          </cell>
          <cell r="CH60" t="str">
            <v>-</v>
          </cell>
          <cell r="CI60">
            <v>201</v>
          </cell>
          <cell r="CJ60" t="str">
            <v>-</v>
          </cell>
          <cell r="CK60">
            <v>36</v>
          </cell>
          <cell r="CL60" t="str">
            <v>-</v>
          </cell>
          <cell r="CM60">
            <v>1473504</v>
          </cell>
          <cell r="CN60" t="str">
            <v>-</v>
          </cell>
          <cell r="CO60">
            <v>22904406</v>
          </cell>
          <cell r="CP60" t="str">
            <v>-</v>
          </cell>
          <cell r="CQ60">
            <v>0</v>
          </cell>
          <cell r="CR60" t="str">
            <v>-</v>
          </cell>
          <cell r="CS60">
            <v>-35</v>
          </cell>
          <cell r="CT60" t="str">
            <v>-</v>
          </cell>
          <cell r="CU60">
            <v>951</v>
          </cell>
          <cell r="CV60">
            <v>288</v>
          </cell>
          <cell r="CW60">
            <v>316</v>
          </cell>
          <cell r="CX60">
            <v>206</v>
          </cell>
          <cell r="CY60">
            <v>203</v>
          </cell>
          <cell r="CZ60">
            <v>140</v>
          </cell>
          <cell r="DA60">
            <v>181</v>
          </cell>
          <cell r="DB60">
            <v>122</v>
          </cell>
          <cell r="DC60">
            <v>71</v>
          </cell>
          <cell r="DD60">
            <v>57</v>
          </cell>
          <cell r="DE60">
            <v>43</v>
          </cell>
          <cell r="DF60">
            <v>37</v>
          </cell>
          <cell r="DG60">
            <v>295</v>
          </cell>
          <cell r="DH60">
            <v>216</v>
          </cell>
          <cell r="DI60">
            <v>7</v>
          </cell>
          <cell r="DJ60" t="str">
            <v>-</v>
          </cell>
          <cell r="DK60">
            <v>347</v>
          </cell>
          <cell r="DL60" t="str">
            <v>-</v>
          </cell>
          <cell r="DM60">
            <v>527</v>
          </cell>
          <cell r="DN60" t="str">
            <v>-</v>
          </cell>
          <cell r="DO60">
            <v>556</v>
          </cell>
          <cell r="DP60" t="str">
            <v>-</v>
          </cell>
          <cell r="DQ60">
            <v>0</v>
          </cell>
          <cell r="DR60" t="str">
            <v>-</v>
          </cell>
          <cell r="DS60">
            <v>193</v>
          </cell>
          <cell r="DT60" t="str">
            <v>-</v>
          </cell>
          <cell r="DU60">
            <v>36</v>
          </cell>
          <cell r="DV60" t="str">
            <v>-</v>
          </cell>
          <cell r="DW60">
            <v>0</v>
          </cell>
          <cell r="DX60" t="str">
            <v>-</v>
          </cell>
          <cell r="DY60">
            <v>10</v>
          </cell>
          <cell r="DZ60">
            <v>62</v>
          </cell>
          <cell r="EA60">
            <v>10</v>
          </cell>
          <cell r="EB60" t="str">
            <v>-</v>
          </cell>
          <cell r="EC60">
            <v>35.714285714285715</v>
          </cell>
          <cell r="ED60" t="str">
            <v>-</v>
          </cell>
          <cell r="EE60">
            <v>3</v>
          </cell>
          <cell r="EF60" t="str">
            <v>-</v>
          </cell>
          <cell r="EG60">
            <v>16</v>
          </cell>
        </row>
        <row r="61">
          <cell r="C61">
            <v>700000141</v>
          </cell>
          <cell r="D61" t="str">
            <v>SECTOR TALENTO MARIBEL</v>
          </cell>
          <cell r="E61">
            <v>2026</v>
          </cell>
          <cell r="F61">
            <v>202602</v>
          </cell>
          <cell r="G61">
            <v>0</v>
          </cell>
          <cell r="H61" t="str">
            <v>-</v>
          </cell>
          <cell r="I61">
            <v>0</v>
          </cell>
          <cell r="J61" t="str">
            <v>-</v>
          </cell>
          <cell r="K61">
            <v>0</v>
          </cell>
          <cell r="L61" t="str">
            <v>-</v>
          </cell>
          <cell r="M61">
            <v>0</v>
          </cell>
          <cell r="N61" t="str">
            <v>-</v>
          </cell>
          <cell r="O61">
            <v>0</v>
          </cell>
          <cell r="P61" t="str">
            <v>-</v>
          </cell>
          <cell r="Q61">
            <v>0</v>
          </cell>
          <cell r="R61" t="str">
            <v>-</v>
          </cell>
          <cell r="S61">
            <v>0</v>
          </cell>
          <cell r="T61" t="str">
            <v>-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0</v>
          </cell>
          <cell r="AH61" t="str">
            <v>-</v>
          </cell>
          <cell r="AI61" t="str">
            <v>-</v>
          </cell>
          <cell r="AJ61" t="str">
            <v>-</v>
          </cell>
          <cell r="AK61">
            <v>0</v>
          </cell>
          <cell r="AL61" t="str">
            <v>-</v>
          </cell>
          <cell r="AM61">
            <v>0</v>
          </cell>
          <cell r="AN61" t="str">
            <v>-</v>
          </cell>
          <cell r="AO61">
            <v>0</v>
          </cell>
          <cell r="AP61" t="str">
            <v>-</v>
          </cell>
          <cell r="AQ61">
            <v>0</v>
          </cell>
          <cell r="AR61" t="str">
            <v>-</v>
          </cell>
          <cell r="AS61">
            <v>0</v>
          </cell>
          <cell r="AT61" t="str">
            <v>-</v>
          </cell>
          <cell r="AU61">
            <v>0</v>
          </cell>
          <cell r="AV61" t="str">
            <v>-</v>
          </cell>
          <cell r="AW61">
            <v>0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0</v>
          </cell>
          <cell r="BB61" t="str">
            <v>-</v>
          </cell>
          <cell r="BC61">
            <v>0</v>
          </cell>
          <cell r="BD61" t="str">
            <v>-</v>
          </cell>
          <cell r="BE61" t="str">
            <v>-</v>
          </cell>
          <cell r="BF61" t="str">
            <v>-</v>
          </cell>
          <cell r="BG61">
            <v>0</v>
          </cell>
          <cell r="BH61" t="str">
            <v>-</v>
          </cell>
          <cell r="BI61">
            <v>0</v>
          </cell>
          <cell r="BJ61" t="str">
            <v>-</v>
          </cell>
          <cell r="BK61">
            <v>0</v>
          </cell>
          <cell r="BL61" t="str">
            <v>-</v>
          </cell>
          <cell r="BM61">
            <v>0</v>
          </cell>
          <cell r="BN61" t="str">
            <v>-</v>
          </cell>
          <cell r="BO61">
            <v>0</v>
          </cell>
          <cell r="BP61" t="str">
            <v>-</v>
          </cell>
          <cell r="BQ61">
            <v>0</v>
          </cell>
          <cell r="BR61" t="str">
            <v>-</v>
          </cell>
          <cell r="BS61">
            <v>0</v>
          </cell>
          <cell r="BT61" t="str">
            <v>-</v>
          </cell>
          <cell r="BU61">
            <v>0</v>
          </cell>
          <cell r="BV61" t="str">
            <v>-</v>
          </cell>
          <cell r="BW61">
            <v>0</v>
          </cell>
          <cell r="BX61" t="str">
            <v>-</v>
          </cell>
          <cell r="BY61">
            <v>0</v>
          </cell>
          <cell r="BZ61" t="str">
            <v>-</v>
          </cell>
          <cell r="CA61">
            <v>0</v>
          </cell>
          <cell r="CB61" t="str">
            <v>-</v>
          </cell>
          <cell r="CC61">
            <v>0</v>
          </cell>
          <cell r="CD61" t="str">
            <v>-</v>
          </cell>
          <cell r="CE61">
            <v>0</v>
          </cell>
          <cell r="CF61" t="str">
            <v>-</v>
          </cell>
          <cell r="CG61">
            <v>0</v>
          </cell>
          <cell r="CH61" t="str">
            <v>-</v>
          </cell>
          <cell r="CI61">
            <v>0</v>
          </cell>
          <cell r="CJ61" t="str">
            <v>-</v>
          </cell>
          <cell r="CK61">
            <v>0</v>
          </cell>
          <cell r="CL61" t="str">
            <v>-</v>
          </cell>
          <cell r="CM61">
            <v>0</v>
          </cell>
          <cell r="CN61" t="str">
            <v>-</v>
          </cell>
          <cell r="CO61">
            <v>0</v>
          </cell>
          <cell r="CP61" t="str">
            <v>-</v>
          </cell>
          <cell r="CQ61">
            <v>0</v>
          </cell>
          <cell r="CR61" t="str">
            <v>-</v>
          </cell>
          <cell r="CS61">
            <v>0</v>
          </cell>
          <cell r="CT61" t="str">
            <v>-</v>
          </cell>
          <cell r="CU61">
            <v>0</v>
          </cell>
          <cell r="CV61" t="str">
            <v>-</v>
          </cell>
          <cell r="CW61">
            <v>0</v>
          </cell>
          <cell r="CX61" t="str">
            <v>-</v>
          </cell>
          <cell r="CY61">
            <v>0</v>
          </cell>
          <cell r="CZ61" t="str">
            <v>-</v>
          </cell>
          <cell r="DA61">
            <v>0</v>
          </cell>
          <cell r="DB61" t="str">
            <v>-</v>
          </cell>
          <cell r="DC61">
            <v>0</v>
          </cell>
          <cell r="DD61" t="str">
            <v>-</v>
          </cell>
          <cell r="DE61">
            <v>0</v>
          </cell>
          <cell r="DF61" t="str">
            <v>-</v>
          </cell>
          <cell r="DG61">
            <v>0</v>
          </cell>
          <cell r="DH61" t="str">
            <v>-</v>
          </cell>
          <cell r="DI61">
            <v>0</v>
          </cell>
          <cell r="DJ61" t="str">
            <v>-</v>
          </cell>
          <cell r="DK61">
            <v>0</v>
          </cell>
          <cell r="DL61" t="str">
            <v>-</v>
          </cell>
          <cell r="DM61">
            <v>0</v>
          </cell>
          <cell r="DN61" t="str">
            <v>-</v>
          </cell>
          <cell r="DO61">
            <v>0</v>
          </cell>
          <cell r="DP61" t="str">
            <v>-</v>
          </cell>
          <cell r="DQ61">
            <v>0</v>
          </cell>
          <cell r="DR61" t="str">
            <v>-</v>
          </cell>
          <cell r="DS61">
            <v>0</v>
          </cell>
          <cell r="DT61" t="str">
            <v>-</v>
          </cell>
          <cell r="DU61">
            <v>0</v>
          </cell>
          <cell r="DV61" t="str">
            <v>-</v>
          </cell>
          <cell r="DW61">
            <v>0</v>
          </cell>
          <cell r="DX61" t="str">
            <v>-</v>
          </cell>
          <cell r="DY61">
            <v>0</v>
          </cell>
          <cell r="DZ61" t="str">
            <v>-</v>
          </cell>
          <cell r="EA61">
            <v>0</v>
          </cell>
          <cell r="EB61" t="str">
            <v>-</v>
          </cell>
          <cell r="EC61">
            <v>0</v>
          </cell>
          <cell r="ED61" t="str">
            <v>-</v>
          </cell>
          <cell r="EE61">
            <v>0</v>
          </cell>
          <cell r="EF61" t="str">
            <v>-</v>
          </cell>
          <cell r="EG61">
            <v>0</v>
          </cell>
        </row>
        <row r="62">
          <cell r="C62">
            <v>700000146</v>
          </cell>
          <cell r="D62" t="str">
            <v>SNAC</v>
          </cell>
          <cell r="E62">
            <v>2026</v>
          </cell>
          <cell r="F62">
            <v>202602</v>
          </cell>
          <cell r="G62">
            <v>0</v>
          </cell>
          <cell r="H62" t="str">
            <v>-</v>
          </cell>
          <cell r="I62">
            <v>0</v>
          </cell>
          <cell r="J62" t="str">
            <v>-</v>
          </cell>
          <cell r="K62">
            <v>0</v>
          </cell>
          <cell r="L62" t="str">
            <v>-</v>
          </cell>
          <cell r="M62">
            <v>0</v>
          </cell>
          <cell r="N62" t="str">
            <v>-</v>
          </cell>
          <cell r="O62">
            <v>0</v>
          </cell>
          <cell r="P62" t="str">
            <v>-</v>
          </cell>
          <cell r="Q62">
            <v>0</v>
          </cell>
          <cell r="R62" t="str">
            <v>-</v>
          </cell>
          <cell r="S62">
            <v>0</v>
          </cell>
          <cell r="T62" t="str">
            <v>-</v>
          </cell>
          <cell r="U62">
            <v>0</v>
          </cell>
          <cell r="V62" t="str">
            <v>-</v>
          </cell>
          <cell r="W62">
            <v>0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0</v>
          </cell>
          <cell r="AH62" t="str">
            <v>-</v>
          </cell>
          <cell r="AI62" t="str">
            <v>-</v>
          </cell>
          <cell r="AJ62" t="str">
            <v>-</v>
          </cell>
          <cell r="AK62">
            <v>0</v>
          </cell>
          <cell r="AL62" t="str">
            <v>-</v>
          </cell>
          <cell r="AM62">
            <v>0</v>
          </cell>
          <cell r="AN62" t="str">
            <v>-</v>
          </cell>
          <cell r="AO62">
            <v>0</v>
          </cell>
          <cell r="AP62" t="str">
            <v>-</v>
          </cell>
          <cell r="AQ62">
            <v>0</v>
          </cell>
          <cell r="AR62" t="str">
            <v>-</v>
          </cell>
          <cell r="AS62">
            <v>0</v>
          </cell>
          <cell r="AT62" t="str">
            <v>-</v>
          </cell>
          <cell r="AU62">
            <v>0</v>
          </cell>
          <cell r="AV62" t="str">
            <v>-</v>
          </cell>
          <cell r="AW62">
            <v>0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0</v>
          </cell>
          <cell r="BB62" t="str">
            <v>-</v>
          </cell>
          <cell r="BC62">
            <v>0</v>
          </cell>
          <cell r="BD62" t="str">
            <v>-</v>
          </cell>
          <cell r="BE62" t="str">
            <v>-</v>
          </cell>
          <cell r="BF62" t="str">
            <v>-</v>
          </cell>
          <cell r="BG62">
            <v>0</v>
          </cell>
          <cell r="BH62" t="str">
            <v>-</v>
          </cell>
          <cell r="BI62">
            <v>0</v>
          </cell>
          <cell r="BJ62" t="str">
            <v>-</v>
          </cell>
          <cell r="BK62">
            <v>0</v>
          </cell>
          <cell r="BL62" t="str">
            <v>-</v>
          </cell>
          <cell r="BM62">
            <v>0</v>
          </cell>
          <cell r="BN62" t="str">
            <v>-</v>
          </cell>
          <cell r="BO62">
            <v>0</v>
          </cell>
          <cell r="BP62" t="str">
            <v>-</v>
          </cell>
          <cell r="BQ62">
            <v>0</v>
          </cell>
          <cell r="BR62" t="str">
            <v>-</v>
          </cell>
          <cell r="BS62">
            <v>0</v>
          </cell>
          <cell r="BT62" t="str">
            <v>-</v>
          </cell>
          <cell r="BU62">
            <v>0</v>
          </cell>
          <cell r="BV62" t="str">
            <v>-</v>
          </cell>
          <cell r="BW62">
            <v>0</v>
          </cell>
          <cell r="BX62" t="str">
            <v>-</v>
          </cell>
          <cell r="BY62">
            <v>0</v>
          </cell>
          <cell r="BZ62" t="str">
            <v>-</v>
          </cell>
          <cell r="CA62">
            <v>0</v>
          </cell>
          <cell r="CB62" t="str">
            <v>-</v>
          </cell>
          <cell r="CC62">
            <v>0</v>
          </cell>
          <cell r="CD62" t="str">
            <v>-</v>
          </cell>
          <cell r="CE62">
            <v>0</v>
          </cell>
          <cell r="CF62" t="str">
            <v>-</v>
          </cell>
          <cell r="CG62">
            <v>0</v>
          </cell>
          <cell r="CH62" t="str">
            <v>-</v>
          </cell>
          <cell r="CI62">
            <v>0</v>
          </cell>
          <cell r="CJ62" t="str">
            <v>-</v>
          </cell>
          <cell r="CK62">
            <v>0</v>
          </cell>
          <cell r="CL62" t="str">
            <v>-</v>
          </cell>
          <cell r="CM62">
            <v>0</v>
          </cell>
          <cell r="CN62" t="str">
            <v>-</v>
          </cell>
          <cell r="CO62">
            <v>0</v>
          </cell>
          <cell r="CP62" t="str">
            <v>-</v>
          </cell>
          <cell r="CQ62">
            <v>0</v>
          </cell>
          <cell r="CR62" t="str">
            <v>-</v>
          </cell>
          <cell r="CS62">
            <v>0</v>
          </cell>
          <cell r="CT62" t="str">
            <v>-</v>
          </cell>
          <cell r="CU62">
            <v>0</v>
          </cell>
          <cell r="CV62" t="str">
            <v>-</v>
          </cell>
          <cell r="CW62">
            <v>0</v>
          </cell>
          <cell r="CX62" t="str">
            <v>-</v>
          </cell>
          <cell r="CY62">
            <v>0</v>
          </cell>
          <cell r="CZ62" t="str">
            <v>-</v>
          </cell>
          <cell r="DA62">
            <v>0</v>
          </cell>
          <cell r="DB62" t="str">
            <v>-</v>
          </cell>
          <cell r="DC62">
            <v>0</v>
          </cell>
          <cell r="DD62" t="str">
            <v>-</v>
          </cell>
          <cell r="DE62">
            <v>0</v>
          </cell>
          <cell r="DF62" t="str">
            <v>-</v>
          </cell>
          <cell r="DG62">
            <v>0</v>
          </cell>
          <cell r="DH62" t="str">
            <v>-</v>
          </cell>
          <cell r="DI62">
            <v>0</v>
          </cell>
          <cell r="DJ62" t="str">
            <v>-</v>
          </cell>
          <cell r="DK62">
            <v>0</v>
          </cell>
          <cell r="DL62" t="str">
            <v>-</v>
          </cell>
          <cell r="DM62">
            <v>0</v>
          </cell>
          <cell r="DN62" t="str">
            <v>-</v>
          </cell>
          <cell r="DO62">
            <v>0</v>
          </cell>
          <cell r="DP62" t="str">
            <v>-</v>
          </cell>
          <cell r="DQ62">
            <v>0</v>
          </cell>
          <cell r="DR62" t="str">
            <v>-</v>
          </cell>
          <cell r="DS62">
            <v>0</v>
          </cell>
          <cell r="DT62" t="str">
            <v>-</v>
          </cell>
          <cell r="DU62">
            <v>0</v>
          </cell>
          <cell r="DV62" t="str">
            <v>-</v>
          </cell>
          <cell r="DW62">
            <v>0</v>
          </cell>
          <cell r="DX62" t="str">
            <v>-</v>
          </cell>
          <cell r="DY62">
            <v>0</v>
          </cell>
          <cell r="DZ62" t="str">
            <v>-</v>
          </cell>
          <cell r="EA62">
            <v>0</v>
          </cell>
          <cell r="EB62" t="str">
            <v>-</v>
          </cell>
          <cell r="EC62">
            <v>0</v>
          </cell>
          <cell r="ED62" t="str">
            <v>-</v>
          </cell>
          <cell r="EE62">
            <v>0</v>
          </cell>
          <cell r="EF62" t="str">
            <v>-</v>
          </cell>
          <cell r="EG62">
            <v>0</v>
          </cell>
        </row>
        <row r="63">
          <cell r="C63">
            <v>700000148</v>
          </cell>
          <cell r="D63" t="str">
            <v>SECTOR BACHATA LEONOR</v>
          </cell>
          <cell r="E63">
            <v>2026</v>
          </cell>
          <cell r="F63">
            <v>202602</v>
          </cell>
          <cell r="G63">
            <v>1700</v>
          </cell>
          <cell r="H63">
            <v>1737</v>
          </cell>
          <cell r="I63">
            <v>605</v>
          </cell>
          <cell r="J63" t="str">
            <v>-</v>
          </cell>
          <cell r="K63">
            <v>-86</v>
          </cell>
          <cell r="L63">
            <v>8</v>
          </cell>
          <cell r="M63">
            <v>593</v>
          </cell>
          <cell r="N63">
            <v>1147</v>
          </cell>
          <cell r="O63">
            <v>0</v>
          </cell>
          <cell r="P63" t="str">
            <v>-</v>
          </cell>
          <cell r="Q63">
            <v>2</v>
          </cell>
          <cell r="R63" t="str">
            <v>-</v>
          </cell>
          <cell r="S63">
            <v>5</v>
          </cell>
          <cell r="T63" t="str">
            <v>-</v>
          </cell>
          <cell r="U63">
            <v>589</v>
          </cell>
          <cell r="V63" t="str">
            <v>-</v>
          </cell>
          <cell r="W63">
            <v>2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454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286</v>
          </cell>
          <cell r="AH63" t="str">
            <v>-</v>
          </cell>
          <cell r="AI63" t="str">
            <v>-</v>
          </cell>
          <cell r="AJ63" t="str">
            <v>-</v>
          </cell>
          <cell r="AK63">
            <v>139</v>
          </cell>
          <cell r="AL63" t="str">
            <v>-</v>
          </cell>
          <cell r="AM63">
            <v>34.882352941176471</v>
          </cell>
          <cell r="AN63">
            <v>64</v>
          </cell>
          <cell r="AO63">
            <v>147</v>
          </cell>
          <cell r="AP63" t="str">
            <v>-</v>
          </cell>
          <cell r="AQ63">
            <v>199</v>
          </cell>
          <cell r="AR63" t="str">
            <v>-</v>
          </cell>
          <cell r="AS63">
            <v>0</v>
          </cell>
          <cell r="AT63" t="str">
            <v>-</v>
          </cell>
          <cell r="AU63">
            <v>92</v>
          </cell>
          <cell r="AV63" t="str">
            <v>-</v>
          </cell>
          <cell r="AW63">
            <v>16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528</v>
          </cell>
          <cell r="BB63">
            <v>965</v>
          </cell>
          <cell r="BC63">
            <v>31.058823529411768</v>
          </cell>
          <cell r="BD63">
            <v>53.8</v>
          </cell>
          <cell r="BE63" t="str">
            <v>-</v>
          </cell>
          <cell r="BF63" t="str">
            <v>-</v>
          </cell>
          <cell r="BG63">
            <v>484754.69</v>
          </cell>
          <cell r="BH63">
            <v>430698</v>
          </cell>
          <cell r="BI63">
            <v>287459533.98000002</v>
          </cell>
          <cell r="BJ63">
            <v>494010404</v>
          </cell>
          <cell r="BK63">
            <v>285439486</v>
          </cell>
          <cell r="BL63" t="str">
            <v>-</v>
          </cell>
          <cell r="BM63">
            <v>2020047.98</v>
          </cell>
          <cell r="BN63" t="str">
            <v>-</v>
          </cell>
          <cell r="BO63">
            <v>232453985.98000002</v>
          </cell>
          <cell r="BP63" t="str">
            <v>-</v>
          </cell>
          <cell r="BQ63">
            <v>2020047.98</v>
          </cell>
          <cell r="BR63" t="str">
            <v>-</v>
          </cell>
          <cell r="BS63">
            <v>576</v>
          </cell>
          <cell r="BT63" t="str">
            <v>-</v>
          </cell>
          <cell r="BU63">
            <v>230433938</v>
          </cell>
          <cell r="BV63" t="str">
            <v>-</v>
          </cell>
          <cell r="BW63">
            <v>360</v>
          </cell>
          <cell r="BX63" t="str">
            <v>-</v>
          </cell>
          <cell r="BY63">
            <v>720</v>
          </cell>
          <cell r="BZ63" t="str">
            <v>-</v>
          </cell>
          <cell r="CA63">
            <v>49969770</v>
          </cell>
          <cell r="CB63" t="str">
            <v>-</v>
          </cell>
          <cell r="CC63">
            <v>669</v>
          </cell>
          <cell r="CD63" t="str">
            <v>-</v>
          </cell>
          <cell r="CE63">
            <v>491</v>
          </cell>
          <cell r="CF63" t="str">
            <v>-</v>
          </cell>
          <cell r="CG63">
            <v>0</v>
          </cell>
          <cell r="CH63" t="str">
            <v>-</v>
          </cell>
          <cell r="CI63">
            <v>151</v>
          </cell>
          <cell r="CJ63" t="str">
            <v>-</v>
          </cell>
          <cell r="CK63">
            <v>18</v>
          </cell>
          <cell r="CL63" t="str">
            <v>-</v>
          </cell>
          <cell r="CM63">
            <v>5035778</v>
          </cell>
          <cell r="CN63" t="str">
            <v>-</v>
          </cell>
          <cell r="CO63">
            <v>55005548</v>
          </cell>
          <cell r="CP63" t="str">
            <v>-</v>
          </cell>
          <cell r="CQ63">
            <v>0</v>
          </cell>
          <cell r="CR63" t="str">
            <v>-</v>
          </cell>
          <cell r="CS63">
            <v>-46</v>
          </cell>
          <cell r="CT63" t="str">
            <v>-</v>
          </cell>
          <cell r="CU63">
            <v>623</v>
          </cell>
          <cell r="CV63">
            <v>290</v>
          </cell>
          <cell r="CW63">
            <v>250</v>
          </cell>
          <cell r="CX63">
            <v>201</v>
          </cell>
          <cell r="CY63">
            <v>234</v>
          </cell>
          <cell r="CZ63">
            <v>178</v>
          </cell>
          <cell r="DA63">
            <v>140</v>
          </cell>
          <cell r="DB63">
            <v>108</v>
          </cell>
          <cell r="DC63">
            <v>119</v>
          </cell>
          <cell r="DD63">
            <v>100</v>
          </cell>
          <cell r="DE63">
            <v>90</v>
          </cell>
          <cell r="DF63">
            <v>82</v>
          </cell>
          <cell r="DG63">
            <v>349</v>
          </cell>
          <cell r="DH63">
            <v>290</v>
          </cell>
          <cell r="DI63">
            <v>39</v>
          </cell>
          <cell r="DJ63" t="str">
            <v>-</v>
          </cell>
          <cell r="DK63">
            <v>513</v>
          </cell>
          <cell r="DL63" t="str">
            <v>-</v>
          </cell>
          <cell r="DM63">
            <v>582</v>
          </cell>
          <cell r="DN63" t="str">
            <v>-</v>
          </cell>
          <cell r="DO63">
            <v>445</v>
          </cell>
          <cell r="DP63" t="str">
            <v>-</v>
          </cell>
          <cell r="DQ63">
            <v>0</v>
          </cell>
          <cell r="DR63" t="str">
            <v>-</v>
          </cell>
          <cell r="DS63">
            <v>142</v>
          </cell>
          <cell r="DT63" t="str">
            <v>-</v>
          </cell>
          <cell r="DU63">
            <v>18</v>
          </cell>
          <cell r="DV63" t="str">
            <v>-</v>
          </cell>
          <cell r="DW63">
            <v>0</v>
          </cell>
          <cell r="DX63" t="str">
            <v>-</v>
          </cell>
          <cell r="DY63">
            <v>45</v>
          </cell>
          <cell r="DZ63">
            <v>102</v>
          </cell>
          <cell r="EA63">
            <v>24</v>
          </cell>
          <cell r="EB63" t="str">
            <v>-</v>
          </cell>
          <cell r="EC63">
            <v>24.489795918367346</v>
          </cell>
          <cell r="ED63" t="str">
            <v>-</v>
          </cell>
          <cell r="EE63">
            <v>6</v>
          </cell>
          <cell r="EF63" t="str">
            <v>-</v>
          </cell>
          <cell r="EG63">
            <v>20</v>
          </cell>
        </row>
        <row r="64">
          <cell r="C64">
            <v>700000149</v>
          </cell>
          <cell r="D64" t="str">
            <v>SECTOR CHAMPETA MARIBEL</v>
          </cell>
          <cell r="E64">
            <v>2026</v>
          </cell>
          <cell r="F64">
            <v>202602</v>
          </cell>
          <cell r="G64">
            <v>1579</v>
          </cell>
          <cell r="H64">
            <v>1840</v>
          </cell>
          <cell r="I64">
            <v>610</v>
          </cell>
          <cell r="J64" t="str">
            <v>-</v>
          </cell>
          <cell r="K64">
            <v>-71</v>
          </cell>
          <cell r="L64">
            <v>7</v>
          </cell>
          <cell r="M64">
            <v>620</v>
          </cell>
          <cell r="N64">
            <v>1061</v>
          </cell>
          <cell r="O64">
            <v>0</v>
          </cell>
          <cell r="P64" t="str">
            <v>-</v>
          </cell>
          <cell r="Q64">
            <v>1</v>
          </cell>
          <cell r="R64" t="str">
            <v>-</v>
          </cell>
          <cell r="S64">
            <v>6</v>
          </cell>
          <cell r="T64" t="str">
            <v>-</v>
          </cell>
          <cell r="U64">
            <v>616</v>
          </cell>
          <cell r="V64" t="str">
            <v>-</v>
          </cell>
          <cell r="W64">
            <v>3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516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279</v>
          </cell>
          <cell r="AH64" t="str">
            <v>-</v>
          </cell>
          <cell r="AI64" t="str">
            <v>-</v>
          </cell>
          <cell r="AJ64" t="str">
            <v>-</v>
          </cell>
          <cell r="AK64">
            <v>105</v>
          </cell>
          <cell r="AL64" t="str">
            <v>-</v>
          </cell>
          <cell r="AM64">
            <v>39.265357821405956</v>
          </cell>
          <cell r="AN64">
            <v>63.8</v>
          </cell>
          <cell r="AO64">
            <v>174</v>
          </cell>
          <cell r="AP64" t="str">
            <v>-</v>
          </cell>
          <cell r="AQ64">
            <v>236</v>
          </cell>
          <cell r="AR64" t="str">
            <v>-</v>
          </cell>
          <cell r="AS64">
            <v>0</v>
          </cell>
          <cell r="AT64" t="str">
            <v>-</v>
          </cell>
          <cell r="AU64">
            <v>94</v>
          </cell>
          <cell r="AV64" t="str">
            <v>-</v>
          </cell>
          <cell r="AW64">
            <v>12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550</v>
          </cell>
          <cell r="BB64">
            <v>912</v>
          </cell>
          <cell r="BC64">
            <v>34.832172260924636</v>
          </cell>
          <cell r="BD64">
            <v>54.9</v>
          </cell>
          <cell r="BE64" t="str">
            <v>-</v>
          </cell>
          <cell r="BF64" t="str">
            <v>-</v>
          </cell>
          <cell r="BG64">
            <v>451635.96</v>
          </cell>
          <cell r="BH64">
            <v>400211</v>
          </cell>
          <cell r="BI64">
            <v>280014295.5</v>
          </cell>
          <cell r="BJ64">
            <v>424624235</v>
          </cell>
          <cell r="BK64">
            <v>279013695</v>
          </cell>
          <cell r="BL64" t="str">
            <v>-</v>
          </cell>
          <cell r="BM64">
            <v>1000600.5</v>
          </cell>
          <cell r="BN64" t="str">
            <v>-</v>
          </cell>
          <cell r="BO64">
            <v>211785839.5</v>
          </cell>
          <cell r="BP64" t="str">
            <v>-</v>
          </cell>
          <cell r="BQ64">
            <v>1000600.5</v>
          </cell>
          <cell r="BR64" t="str">
            <v>-</v>
          </cell>
          <cell r="BS64">
            <v>595</v>
          </cell>
          <cell r="BT64" t="str">
            <v>-</v>
          </cell>
          <cell r="BU64">
            <v>210785239</v>
          </cell>
          <cell r="BV64" t="str">
            <v>-</v>
          </cell>
          <cell r="BW64">
            <v>432</v>
          </cell>
          <cell r="BX64" t="str">
            <v>-</v>
          </cell>
          <cell r="BY64">
            <v>547</v>
          </cell>
          <cell r="BZ64" t="str">
            <v>-</v>
          </cell>
          <cell r="CA64">
            <v>61206370</v>
          </cell>
          <cell r="CB64" t="str">
            <v>-</v>
          </cell>
          <cell r="CC64">
            <v>671</v>
          </cell>
          <cell r="CD64" t="str">
            <v>-</v>
          </cell>
          <cell r="CE64">
            <v>507</v>
          </cell>
          <cell r="CF64" t="str">
            <v>-</v>
          </cell>
          <cell r="CG64">
            <v>0</v>
          </cell>
          <cell r="CH64" t="str">
            <v>-</v>
          </cell>
          <cell r="CI64">
            <v>128</v>
          </cell>
          <cell r="CJ64" t="str">
            <v>-</v>
          </cell>
          <cell r="CK64">
            <v>12</v>
          </cell>
          <cell r="CL64" t="str">
            <v>-</v>
          </cell>
          <cell r="CM64">
            <v>6657885</v>
          </cell>
          <cell r="CN64" t="str">
            <v>-</v>
          </cell>
          <cell r="CO64">
            <v>67864255</v>
          </cell>
          <cell r="CP64" t="str">
            <v>-</v>
          </cell>
          <cell r="CQ64">
            <v>0</v>
          </cell>
          <cell r="CR64" t="str">
            <v>-</v>
          </cell>
          <cell r="CS64">
            <v>-41</v>
          </cell>
          <cell r="CT64" t="str">
            <v>-</v>
          </cell>
          <cell r="CU64">
            <v>544</v>
          </cell>
          <cell r="CV64">
            <v>277</v>
          </cell>
          <cell r="CW64">
            <v>247</v>
          </cell>
          <cell r="CX64">
            <v>194</v>
          </cell>
          <cell r="CY64">
            <v>168</v>
          </cell>
          <cell r="CZ64">
            <v>131</v>
          </cell>
          <cell r="DA64">
            <v>119</v>
          </cell>
          <cell r="DB64">
            <v>101</v>
          </cell>
          <cell r="DC64">
            <v>93</v>
          </cell>
          <cell r="DD64">
            <v>81</v>
          </cell>
          <cell r="DE64">
            <v>74</v>
          </cell>
          <cell r="DF64">
            <v>70</v>
          </cell>
          <cell r="DG64">
            <v>286</v>
          </cell>
          <cell r="DH64">
            <v>252</v>
          </cell>
          <cell r="DI64">
            <v>25</v>
          </cell>
          <cell r="DJ64" t="str">
            <v>-</v>
          </cell>
          <cell r="DK64">
            <v>381</v>
          </cell>
          <cell r="DL64" t="str">
            <v>-</v>
          </cell>
          <cell r="DM64">
            <v>588</v>
          </cell>
          <cell r="DN64" t="str">
            <v>-</v>
          </cell>
          <cell r="DO64">
            <v>474</v>
          </cell>
          <cell r="DP64" t="str">
            <v>-</v>
          </cell>
          <cell r="DQ64">
            <v>0</v>
          </cell>
          <cell r="DR64" t="str">
            <v>-</v>
          </cell>
          <cell r="DS64">
            <v>124</v>
          </cell>
          <cell r="DT64" t="str">
            <v>-</v>
          </cell>
          <cell r="DU64">
            <v>12</v>
          </cell>
          <cell r="DV64" t="str">
            <v>-</v>
          </cell>
          <cell r="DW64">
            <v>0</v>
          </cell>
          <cell r="DX64" t="str">
            <v>-</v>
          </cell>
          <cell r="DY64">
            <v>35</v>
          </cell>
          <cell r="DZ64">
            <v>79</v>
          </cell>
          <cell r="EA64">
            <v>26</v>
          </cell>
          <cell r="EB64" t="str">
            <v>-</v>
          </cell>
          <cell r="EC64">
            <v>47.272727272727273</v>
          </cell>
          <cell r="ED64" t="str">
            <v>-</v>
          </cell>
          <cell r="EE64">
            <v>10</v>
          </cell>
          <cell r="EF64" t="str">
            <v>-</v>
          </cell>
          <cell r="EG64">
            <v>35</v>
          </cell>
        </row>
        <row r="65">
          <cell r="C65">
            <v>700000151</v>
          </cell>
          <cell r="D65" t="str">
            <v>SECTOR CEREZO MARÍA DEL PILAR</v>
          </cell>
          <cell r="E65">
            <v>2026</v>
          </cell>
          <cell r="F65">
            <v>202602</v>
          </cell>
          <cell r="G65">
            <v>1752</v>
          </cell>
          <cell r="H65">
            <v>1963</v>
          </cell>
          <cell r="I65">
            <v>752</v>
          </cell>
          <cell r="J65" t="str">
            <v>-</v>
          </cell>
          <cell r="K65">
            <v>-82</v>
          </cell>
          <cell r="L65">
            <v>7</v>
          </cell>
          <cell r="M65">
            <v>349</v>
          </cell>
          <cell r="N65">
            <v>1184</v>
          </cell>
          <cell r="O65">
            <v>0</v>
          </cell>
          <cell r="P65" t="str">
            <v>-</v>
          </cell>
          <cell r="Q65">
            <v>2</v>
          </cell>
          <cell r="R65" t="str">
            <v>-</v>
          </cell>
          <cell r="S65">
            <v>3</v>
          </cell>
          <cell r="T65" t="str">
            <v>-</v>
          </cell>
          <cell r="U65">
            <v>347</v>
          </cell>
          <cell r="V65" t="str">
            <v>-</v>
          </cell>
          <cell r="W65">
            <v>0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284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143</v>
          </cell>
          <cell r="AH65" t="str">
            <v>-</v>
          </cell>
          <cell r="AI65" t="str">
            <v>-</v>
          </cell>
          <cell r="AJ65" t="str">
            <v>-</v>
          </cell>
          <cell r="AK65">
            <v>65</v>
          </cell>
          <cell r="AL65" t="str">
            <v>-</v>
          </cell>
          <cell r="AM65">
            <v>19.920091324200914</v>
          </cell>
          <cell r="AN65">
            <v>64.2</v>
          </cell>
          <cell r="AO65">
            <v>78</v>
          </cell>
          <cell r="AP65" t="str">
            <v>-</v>
          </cell>
          <cell r="AQ65">
            <v>118</v>
          </cell>
          <cell r="AR65" t="str">
            <v>-</v>
          </cell>
          <cell r="AS65">
            <v>0</v>
          </cell>
          <cell r="AT65" t="str">
            <v>-</v>
          </cell>
          <cell r="AU65">
            <v>73</v>
          </cell>
          <cell r="AV65" t="str">
            <v>-</v>
          </cell>
          <cell r="AW65">
            <v>15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295</v>
          </cell>
          <cell r="BB65">
            <v>1027</v>
          </cell>
          <cell r="BC65">
            <v>16.837899543378995</v>
          </cell>
          <cell r="BD65">
            <v>55.7</v>
          </cell>
          <cell r="BE65" t="str">
            <v>-</v>
          </cell>
          <cell r="BF65" t="str">
            <v>-</v>
          </cell>
          <cell r="BG65">
            <v>526930.64</v>
          </cell>
          <cell r="BH65">
            <v>448376</v>
          </cell>
          <cell r="BI65">
            <v>183898793</v>
          </cell>
          <cell r="BJ65">
            <v>530877439</v>
          </cell>
          <cell r="BK65">
            <v>183193803</v>
          </cell>
          <cell r="BL65" t="str">
            <v>-</v>
          </cell>
          <cell r="BM65">
            <v>704990</v>
          </cell>
          <cell r="BN65" t="str">
            <v>-</v>
          </cell>
          <cell r="BO65">
            <v>155767867</v>
          </cell>
          <cell r="BP65" t="str">
            <v>-</v>
          </cell>
          <cell r="BQ65">
            <v>704990</v>
          </cell>
          <cell r="BR65" t="str">
            <v>-</v>
          </cell>
          <cell r="BS65">
            <v>339</v>
          </cell>
          <cell r="BT65" t="str">
            <v>-</v>
          </cell>
          <cell r="BU65">
            <v>155062877</v>
          </cell>
          <cell r="BV65" t="str">
            <v>-</v>
          </cell>
          <cell r="BW65">
            <v>192</v>
          </cell>
          <cell r="BX65" t="str">
            <v>-</v>
          </cell>
          <cell r="BY65">
            <v>497</v>
          </cell>
          <cell r="BZ65" t="str">
            <v>-</v>
          </cell>
          <cell r="CA65">
            <v>24271416</v>
          </cell>
          <cell r="CB65" t="str">
            <v>-</v>
          </cell>
          <cell r="CC65">
            <v>708</v>
          </cell>
          <cell r="CD65" t="str">
            <v>-</v>
          </cell>
          <cell r="CE65">
            <v>582</v>
          </cell>
          <cell r="CF65" t="str">
            <v>-</v>
          </cell>
          <cell r="CG65">
            <v>0</v>
          </cell>
          <cell r="CH65" t="str">
            <v>-</v>
          </cell>
          <cell r="CI65">
            <v>192</v>
          </cell>
          <cell r="CJ65" t="str">
            <v>-</v>
          </cell>
          <cell r="CK65">
            <v>25</v>
          </cell>
          <cell r="CL65" t="str">
            <v>-</v>
          </cell>
          <cell r="CM65">
            <v>3859510</v>
          </cell>
          <cell r="CN65" t="str">
            <v>-</v>
          </cell>
          <cell r="CO65">
            <v>28130926</v>
          </cell>
          <cell r="CP65" t="str">
            <v>-</v>
          </cell>
          <cell r="CQ65">
            <v>0</v>
          </cell>
          <cell r="CR65" t="str">
            <v>-</v>
          </cell>
          <cell r="CS65">
            <v>-38</v>
          </cell>
          <cell r="CT65" t="str">
            <v>-</v>
          </cell>
          <cell r="CU65">
            <v>864</v>
          </cell>
          <cell r="CV65">
            <v>337</v>
          </cell>
          <cell r="CW65">
            <v>248</v>
          </cell>
          <cell r="CX65">
            <v>172</v>
          </cell>
          <cell r="CY65">
            <v>291</v>
          </cell>
          <cell r="CZ65">
            <v>166</v>
          </cell>
          <cell r="DA65">
            <v>119</v>
          </cell>
          <cell r="DB65">
            <v>85</v>
          </cell>
          <cell r="DC65">
            <v>76</v>
          </cell>
          <cell r="DD65">
            <v>62</v>
          </cell>
          <cell r="DE65">
            <v>57</v>
          </cell>
          <cell r="DF65">
            <v>54</v>
          </cell>
          <cell r="DG65">
            <v>252</v>
          </cell>
          <cell r="DH65">
            <v>201</v>
          </cell>
          <cell r="DI65">
            <v>13</v>
          </cell>
          <cell r="DJ65" t="str">
            <v>-</v>
          </cell>
          <cell r="DK65">
            <v>371</v>
          </cell>
          <cell r="DL65" t="str">
            <v>-</v>
          </cell>
          <cell r="DM65">
            <v>629</v>
          </cell>
          <cell r="DN65" t="str">
            <v>-</v>
          </cell>
          <cell r="DO65">
            <v>543</v>
          </cell>
          <cell r="DP65" t="str">
            <v>-</v>
          </cell>
          <cell r="DQ65">
            <v>0</v>
          </cell>
          <cell r="DR65" t="str">
            <v>-</v>
          </cell>
          <cell r="DS65">
            <v>186</v>
          </cell>
          <cell r="DT65" t="str">
            <v>-</v>
          </cell>
          <cell r="DU65">
            <v>23</v>
          </cell>
          <cell r="DV65" t="str">
            <v>-</v>
          </cell>
          <cell r="DW65">
            <v>0</v>
          </cell>
          <cell r="DX65" t="str">
            <v>-</v>
          </cell>
          <cell r="DY65">
            <v>23</v>
          </cell>
          <cell r="DZ65">
            <v>74</v>
          </cell>
          <cell r="EA65">
            <v>25</v>
          </cell>
          <cell r="EB65" t="str">
            <v>-</v>
          </cell>
          <cell r="EC65">
            <v>40.322580645161288</v>
          </cell>
          <cell r="ED65" t="str">
            <v>-</v>
          </cell>
          <cell r="EE65">
            <v>10</v>
          </cell>
          <cell r="EF65" t="str">
            <v>-</v>
          </cell>
          <cell r="EG65">
            <v>31</v>
          </cell>
        </row>
        <row r="66">
          <cell r="C66">
            <v>700000154</v>
          </cell>
          <cell r="D66" t="str">
            <v>SECTOR CASTAÑO JENNY</v>
          </cell>
          <cell r="E66">
            <v>2026</v>
          </cell>
          <cell r="F66">
            <v>202602</v>
          </cell>
          <cell r="G66">
            <v>2491</v>
          </cell>
          <cell r="H66">
            <v>2496</v>
          </cell>
          <cell r="I66">
            <v>946</v>
          </cell>
          <cell r="J66" t="str">
            <v>-</v>
          </cell>
          <cell r="K66">
            <v>-86</v>
          </cell>
          <cell r="L66">
            <v>5</v>
          </cell>
          <cell r="M66">
            <v>425</v>
          </cell>
          <cell r="N66">
            <v>1657</v>
          </cell>
          <cell r="O66">
            <v>0</v>
          </cell>
          <cell r="P66" t="str">
            <v>-</v>
          </cell>
          <cell r="Q66">
            <v>0</v>
          </cell>
          <cell r="R66" t="str">
            <v>-</v>
          </cell>
          <cell r="S66">
            <v>0</v>
          </cell>
          <cell r="T66" t="str">
            <v>-</v>
          </cell>
          <cell r="U66">
            <v>425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372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219</v>
          </cell>
          <cell r="AH66" t="str">
            <v>-</v>
          </cell>
          <cell r="AI66" t="str">
            <v>-</v>
          </cell>
          <cell r="AJ66" t="str">
            <v>-</v>
          </cell>
          <cell r="AK66">
            <v>53</v>
          </cell>
          <cell r="AL66" t="str">
            <v>-</v>
          </cell>
          <cell r="AM66">
            <v>17.061421116017662</v>
          </cell>
          <cell r="AN66">
            <v>64.2</v>
          </cell>
          <cell r="AO66">
            <v>166</v>
          </cell>
          <cell r="AP66" t="str">
            <v>-</v>
          </cell>
          <cell r="AQ66">
            <v>140</v>
          </cell>
          <cell r="AR66" t="str">
            <v>-</v>
          </cell>
          <cell r="AS66">
            <v>0</v>
          </cell>
          <cell r="AT66" t="str">
            <v>-</v>
          </cell>
          <cell r="AU66">
            <v>60</v>
          </cell>
          <cell r="AV66" t="str">
            <v>-</v>
          </cell>
          <cell r="AW66">
            <v>6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385</v>
          </cell>
          <cell r="BB66">
            <v>1492</v>
          </cell>
          <cell r="BC66">
            <v>15.455640305098353</v>
          </cell>
          <cell r="BD66">
            <v>57.8</v>
          </cell>
          <cell r="BE66" t="str">
            <v>-</v>
          </cell>
          <cell r="BF66" t="str">
            <v>-</v>
          </cell>
          <cell r="BG66">
            <v>475148.11</v>
          </cell>
          <cell r="BH66">
            <v>444203</v>
          </cell>
          <cell r="BI66">
            <v>201937947</v>
          </cell>
          <cell r="BJ66">
            <v>736044717</v>
          </cell>
          <cell r="BK66">
            <v>201937947</v>
          </cell>
          <cell r="BL66" t="str">
            <v>-</v>
          </cell>
          <cell r="BM66">
            <v>0</v>
          </cell>
          <cell r="BN66" t="str">
            <v>-</v>
          </cell>
          <cell r="BO66">
            <v>187931547</v>
          </cell>
          <cell r="BP66" t="str">
            <v>-</v>
          </cell>
          <cell r="BQ66">
            <v>0</v>
          </cell>
          <cell r="BR66" t="str">
            <v>-</v>
          </cell>
          <cell r="BS66">
            <v>418</v>
          </cell>
          <cell r="BT66" t="str">
            <v>-</v>
          </cell>
          <cell r="BU66">
            <v>187931547</v>
          </cell>
          <cell r="BV66" t="str">
            <v>-</v>
          </cell>
          <cell r="BW66">
            <v>115</v>
          </cell>
          <cell r="BX66" t="str">
            <v>-</v>
          </cell>
          <cell r="BY66">
            <v>544</v>
          </cell>
          <cell r="BZ66" t="str">
            <v>-</v>
          </cell>
          <cell r="CA66">
            <v>11564860</v>
          </cell>
          <cell r="CB66" t="str">
            <v>-</v>
          </cell>
          <cell r="CC66">
            <v>1231</v>
          </cell>
          <cell r="CD66" t="str">
            <v>-</v>
          </cell>
          <cell r="CE66">
            <v>802</v>
          </cell>
          <cell r="CF66" t="str">
            <v>-</v>
          </cell>
          <cell r="CG66">
            <v>0</v>
          </cell>
          <cell r="CH66" t="str">
            <v>-</v>
          </cell>
          <cell r="CI66">
            <v>169</v>
          </cell>
          <cell r="CJ66" t="str">
            <v>-</v>
          </cell>
          <cell r="CK66">
            <v>11</v>
          </cell>
          <cell r="CL66" t="str">
            <v>-</v>
          </cell>
          <cell r="CM66">
            <v>2441540</v>
          </cell>
          <cell r="CN66" t="str">
            <v>-</v>
          </cell>
          <cell r="CO66">
            <v>14006400</v>
          </cell>
          <cell r="CP66" t="str">
            <v>-</v>
          </cell>
          <cell r="CQ66">
            <v>0</v>
          </cell>
          <cell r="CR66" t="str">
            <v>-</v>
          </cell>
          <cell r="CS66">
            <v>15</v>
          </cell>
          <cell r="CT66" t="str">
            <v>-</v>
          </cell>
          <cell r="CU66">
            <v>1328</v>
          </cell>
          <cell r="CV66">
            <v>524</v>
          </cell>
          <cell r="CW66">
            <v>515</v>
          </cell>
          <cell r="CX66">
            <v>299</v>
          </cell>
          <cell r="CY66">
            <v>223</v>
          </cell>
          <cell r="CZ66">
            <v>136</v>
          </cell>
          <cell r="DA66">
            <v>116</v>
          </cell>
          <cell r="DB66">
            <v>72</v>
          </cell>
          <cell r="DC66">
            <v>81</v>
          </cell>
          <cell r="DD66">
            <v>59</v>
          </cell>
          <cell r="DE66">
            <v>69</v>
          </cell>
          <cell r="DF66">
            <v>59</v>
          </cell>
          <cell r="DG66">
            <v>266</v>
          </cell>
          <cell r="DH66">
            <v>190</v>
          </cell>
          <cell r="DI66">
            <v>17</v>
          </cell>
          <cell r="DJ66" t="str">
            <v>-</v>
          </cell>
          <cell r="DK66">
            <v>418</v>
          </cell>
          <cell r="DL66" t="str">
            <v>-</v>
          </cell>
          <cell r="DM66">
            <v>1127</v>
          </cell>
          <cell r="DN66" t="str">
            <v>-</v>
          </cell>
          <cell r="DO66">
            <v>769</v>
          </cell>
          <cell r="DP66" t="str">
            <v>-</v>
          </cell>
          <cell r="DQ66">
            <v>0</v>
          </cell>
          <cell r="DR66" t="str">
            <v>-</v>
          </cell>
          <cell r="DS66">
            <v>166</v>
          </cell>
          <cell r="DT66" t="str">
            <v>-</v>
          </cell>
          <cell r="DU66">
            <v>11</v>
          </cell>
          <cell r="DV66" t="str">
            <v>-</v>
          </cell>
          <cell r="DW66">
            <v>0</v>
          </cell>
          <cell r="DX66" t="str">
            <v>-</v>
          </cell>
          <cell r="DY66">
            <v>20</v>
          </cell>
          <cell r="DZ66">
            <v>70</v>
          </cell>
          <cell r="EA66">
            <v>21</v>
          </cell>
          <cell r="EB66" t="str">
            <v>-</v>
          </cell>
          <cell r="EC66">
            <v>46.666666666666664</v>
          </cell>
          <cell r="ED66" t="str">
            <v>-</v>
          </cell>
          <cell r="EE66">
            <v>3</v>
          </cell>
          <cell r="EF66" t="str">
            <v>-</v>
          </cell>
          <cell r="EG66">
            <v>20</v>
          </cell>
        </row>
        <row r="67">
          <cell r="C67">
            <v>700000162</v>
          </cell>
          <cell r="D67" t="str">
            <v xml:space="preserve">SECTOR_PRUEBAS </v>
          </cell>
          <cell r="E67">
            <v>2026</v>
          </cell>
          <cell r="F67">
            <v>202602</v>
          </cell>
          <cell r="G67">
            <v>1</v>
          </cell>
          <cell r="H67" t="str">
            <v>-</v>
          </cell>
          <cell r="I67">
            <v>1</v>
          </cell>
          <cell r="J67" t="str">
            <v>-</v>
          </cell>
          <cell r="K67">
            <v>0</v>
          </cell>
          <cell r="L67" t="str">
            <v>-</v>
          </cell>
          <cell r="M67">
            <v>1</v>
          </cell>
          <cell r="N67" t="str">
            <v>-</v>
          </cell>
          <cell r="O67">
            <v>0</v>
          </cell>
          <cell r="P67" t="str">
            <v>-</v>
          </cell>
          <cell r="Q67">
            <v>0</v>
          </cell>
          <cell r="R67" t="str">
            <v>-</v>
          </cell>
          <cell r="S67">
            <v>0</v>
          </cell>
          <cell r="T67" t="str">
            <v>-</v>
          </cell>
          <cell r="U67">
            <v>1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1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0</v>
          </cell>
          <cell r="AH67" t="str">
            <v>-</v>
          </cell>
          <cell r="AI67" t="str">
            <v>-</v>
          </cell>
          <cell r="AJ67" t="str">
            <v>-</v>
          </cell>
          <cell r="AK67">
            <v>0</v>
          </cell>
          <cell r="AL67" t="str">
            <v>-</v>
          </cell>
          <cell r="AM67">
            <v>100</v>
          </cell>
          <cell r="AN67" t="str">
            <v>-</v>
          </cell>
          <cell r="AO67">
            <v>0</v>
          </cell>
          <cell r="AP67" t="str">
            <v>-</v>
          </cell>
          <cell r="AQ67">
            <v>1</v>
          </cell>
          <cell r="AR67" t="str">
            <v>-</v>
          </cell>
          <cell r="AS67">
            <v>0</v>
          </cell>
          <cell r="AT67" t="str">
            <v>-</v>
          </cell>
          <cell r="AU67">
            <v>0</v>
          </cell>
          <cell r="AV67" t="str">
            <v>-</v>
          </cell>
          <cell r="AW67">
            <v>0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1</v>
          </cell>
          <cell r="BB67" t="str">
            <v>-</v>
          </cell>
          <cell r="BC67">
            <v>100</v>
          </cell>
          <cell r="BD67" t="str">
            <v>-</v>
          </cell>
          <cell r="BE67" t="str">
            <v>-</v>
          </cell>
          <cell r="BF67" t="str">
            <v>-</v>
          </cell>
          <cell r="BG67">
            <v>9462355</v>
          </cell>
          <cell r="BH67" t="str">
            <v>-</v>
          </cell>
          <cell r="BI67">
            <v>9462355</v>
          </cell>
          <cell r="BJ67" t="str">
            <v>-</v>
          </cell>
          <cell r="BK67">
            <v>9462355</v>
          </cell>
          <cell r="BL67" t="str">
            <v>-</v>
          </cell>
          <cell r="BM67">
            <v>0</v>
          </cell>
          <cell r="BN67" t="str">
            <v>-</v>
          </cell>
          <cell r="BO67">
            <v>8942014</v>
          </cell>
          <cell r="BP67" t="str">
            <v>-</v>
          </cell>
          <cell r="BQ67">
            <v>0</v>
          </cell>
          <cell r="BR67" t="str">
            <v>-</v>
          </cell>
          <cell r="BS67">
            <v>1</v>
          </cell>
          <cell r="BT67" t="str">
            <v>-</v>
          </cell>
          <cell r="BU67">
            <v>8942014</v>
          </cell>
          <cell r="BV67" t="str">
            <v>-</v>
          </cell>
          <cell r="BW67">
            <v>1</v>
          </cell>
          <cell r="BX67" t="str">
            <v>-</v>
          </cell>
          <cell r="BY67">
            <v>0</v>
          </cell>
          <cell r="BZ67" t="str">
            <v>-</v>
          </cell>
          <cell r="CA67">
            <v>520341</v>
          </cell>
          <cell r="CB67" t="str">
            <v>-</v>
          </cell>
          <cell r="CC67">
            <v>0</v>
          </cell>
          <cell r="CD67" t="str">
            <v>-</v>
          </cell>
          <cell r="CE67">
            <v>1</v>
          </cell>
          <cell r="CF67" t="str">
            <v>-</v>
          </cell>
          <cell r="CG67">
            <v>0</v>
          </cell>
          <cell r="CH67" t="str">
            <v>-</v>
          </cell>
          <cell r="CI67">
            <v>0</v>
          </cell>
          <cell r="CJ67" t="str">
            <v>-</v>
          </cell>
          <cell r="CK67">
            <v>0</v>
          </cell>
          <cell r="CL67" t="str">
            <v>-</v>
          </cell>
          <cell r="CM67">
            <v>0</v>
          </cell>
          <cell r="CN67" t="str">
            <v>-</v>
          </cell>
          <cell r="CO67">
            <v>520341</v>
          </cell>
          <cell r="CP67" t="str">
            <v>-</v>
          </cell>
          <cell r="CQ67">
            <v>0</v>
          </cell>
          <cell r="CR67" t="str">
            <v>-</v>
          </cell>
          <cell r="CS67">
            <v>0</v>
          </cell>
          <cell r="CT67" t="str">
            <v>-</v>
          </cell>
          <cell r="CU67">
            <v>0</v>
          </cell>
          <cell r="CV67" t="str">
            <v>-</v>
          </cell>
          <cell r="CW67">
            <v>0</v>
          </cell>
          <cell r="CX67" t="str">
            <v>-</v>
          </cell>
          <cell r="CY67">
            <v>0</v>
          </cell>
          <cell r="CZ67" t="str">
            <v>-</v>
          </cell>
          <cell r="DA67">
            <v>0</v>
          </cell>
          <cell r="DB67" t="str">
            <v>-</v>
          </cell>
          <cell r="DC67">
            <v>0</v>
          </cell>
          <cell r="DD67" t="str">
            <v>-</v>
          </cell>
          <cell r="DE67">
            <v>0</v>
          </cell>
          <cell r="DF67" t="str">
            <v>-</v>
          </cell>
          <cell r="DG67">
            <v>0</v>
          </cell>
          <cell r="DH67" t="str">
            <v>-</v>
          </cell>
          <cell r="DI67">
            <v>0</v>
          </cell>
          <cell r="DJ67" t="str">
            <v>-</v>
          </cell>
          <cell r="DK67">
            <v>0</v>
          </cell>
          <cell r="DL67" t="str">
            <v>-</v>
          </cell>
          <cell r="DM67">
            <v>0</v>
          </cell>
          <cell r="DN67" t="str">
            <v>-</v>
          </cell>
          <cell r="DO67">
            <v>1</v>
          </cell>
          <cell r="DP67" t="str">
            <v>-</v>
          </cell>
          <cell r="DQ67">
            <v>0</v>
          </cell>
          <cell r="DR67" t="str">
            <v>-</v>
          </cell>
          <cell r="DS67">
            <v>0</v>
          </cell>
          <cell r="DT67" t="str">
            <v>-</v>
          </cell>
          <cell r="DU67">
            <v>0</v>
          </cell>
          <cell r="DV67" t="str">
            <v>-</v>
          </cell>
          <cell r="DW67">
            <v>0</v>
          </cell>
          <cell r="DX67" t="str">
            <v>-</v>
          </cell>
          <cell r="DY67">
            <v>0</v>
          </cell>
          <cell r="DZ67" t="str">
            <v>-</v>
          </cell>
          <cell r="EA67">
            <v>0</v>
          </cell>
          <cell r="EB67" t="str">
            <v>-</v>
          </cell>
          <cell r="EC67">
            <v>0</v>
          </cell>
          <cell r="ED67" t="str">
            <v>-</v>
          </cell>
          <cell r="EE67">
            <v>0</v>
          </cell>
          <cell r="EF67" t="str">
            <v>-</v>
          </cell>
          <cell r="EG67">
            <v>0</v>
          </cell>
        </row>
        <row r="68">
          <cell r="C68">
            <v>700000173</v>
          </cell>
          <cell r="D68" t="str">
            <v>SECTOR NULO</v>
          </cell>
          <cell r="E68">
            <v>2026</v>
          </cell>
          <cell r="F68">
            <v>202602</v>
          </cell>
          <cell r="G68">
            <v>0</v>
          </cell>
          <cell r="H68" t="str">
            <v>-</v>
          </cell>
          <cell r="I68">
            <v>0</v>
          </cell>
          <cell r="J68" t="str">
            <v>-</v>
          </cell>
          <cell r="K68">
            <v>0</v>
          </cell>
          <cell r="L68" t="str">
            <v>-</v>
          </cell>
          <cell r="M68">
            <v>0</v>
          </cell>
          <cell r="N68" t="str">
            <v>-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0</v>
          </cell>
          <cell r="T68" t="str">
            <v>-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  <cell r="AH68" t="str">
            <v>-</v>
          </cell>
          <cell r="AI68" t="str">
            <v>-</v>
          </cell>
          <cell r="AJ68" t="str">
            <v>-</v>
          </cell>
          <cell r="AK68">
            <v>0</v>
          </cell>
          <cell r="AL68" t="str">
            <v>-</v>
          </cell>
          <cell r="AM68">
            <v>0</v>
          </cell>
          <cell r="AN68" t="str">
            <v>-</v>
          </cell>
          <cell r="AO68">
            <v>0</v>
          </cell>
          <cell r="AP68" t="str">
            <v>-</v>
          </cell>
          <cell r="AQ68">
            <v>0</v>
          </cell>
          <cell r="AR68" t="str">
            <v>-</v>
          </cell>
          <cell r="AS68">
            <v>0</v>
          </cell>
          <cell r="AT68" t="str">
            <v>-</v>
          </cell>
          <cell r="AU68">
            <v>0</v>
          </cell>
          <cell r="AV68" t="str">
            <v>-</v>
          </cell>
          <cell r="AW68">
            <v>0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0</v>
          </cell>
          <cell r="BB68" t="str">
            <v>-</v>
          </cell>
          <cell r="BC68">
            <v>0</v>
          </cell>
          <cell r="BD68" t="str">
            <v>-</v>
          </cell>
          <cell r="BE68" t="str">
            <v>-</v>
          </cell>
          <cell r="BF68" t="str">
            <v>-</v>
          </cell>
          <cell r="BG68">
            <v>0</v>
          </cell>
          <cell r="BH68" t="str">
            <v>-</v>
          </cell>
          <cell r="BI68">
            <v>0</v>
          </cell>
          <cell r="BJ68" t="str">
            <v>-</v>
          </cell>
          <cell r="BK68">
            <v>0</v>
          </cell>
          <cell r="BL68" t="str">
            <v>-</v>
          </cell>
          <cell r="BM68">
            <v>0</v>
          </cell>
          <cell r="BN68" t="str">
            <v>-</v>
          </cell>
          <cell r="BO68">
            <v>0</v>
          </cell>
          <cell r="BP68" t="str">
            <v>-</v>
          </cell>
          <cell r="BQ68">
            <v>0</v>
          </cell>
          <cell r="BR68" t="str">
            <v>-</v>
          </cell>
          <cell r="BS68">
            <v>0</v>
          </cell>
          <cell r="BT68" t="str">
            <v>-</v>
          </cell>
          <cell r="BU68">
            <v>0</v>
          </cell>
          <cell r="BV68" t="str">
            <v>-</v>
          </cell>
          <cell r="BW68">
            <v>0</v>
          </cell>
          <cell r="BX68" t="str">
            <v>-</v>
          </cell>
          <cell r="BY68">
            <v>0</v>
          </cell>
          <cell r="BZ68" t="str">
            <v>-</v>
          </cell>
          <cell r="CA68">
            <v>0</v>
          </cell>
          <cell r="CB68" t="str">
            <v>-</v>
          </cell>
          <cell r="CC68">
            <v>0</v>
          </cell>
          <cell r="CD68" t="str">
            <v>-</v>
          </cell>
          <cell r="CE68">
            <v>0</v>
          </cell>
          <cell r="CF68" t="str">
            <v>-</v>
          </cell>
          <cell r="CG68">
            <v>0</v>
          </cell>
          <cell r="CH68" t="str">
            <v>-</v>
          </cell>
          <cell r="CI68">
            <v>0</v>
          </cell>
          <cell r="CJ68" t="str">
            <v>-</v>
          </cell>
          <cell r="CK68">
            <v>0</v>
          </cell>
          <cell r="CL68" t="str">
            <v>-</v>
          </cell>
          <cell r="CM68">
            <v>0</v>
          </cell>
          <cell r="CN68" t="str">
            <v>-</v>
          </cell>
          <cell r="CO68">
            <v>0</v>
          </cell>
          <cell r="CP68" t="str">
            <v>-</v>
          </cell>
          <cell r="CQ68">
            <v>0</v>
          </cell>
          <cell r="CR68" t="str">
            <v>-</v>
          </cell>
          <cell r="CS68">
            <v>0</v>
          </cell>
          <cell r="CT68" t="str">
            <v>-</v>
          </cell>
          <cell r="CU68">
            <v>0</v>
          </cell>
          <cell r="CV68" t="str">
            <v>-</v>
          </cell>
          <cell r="CW68">
            <v>0</v>
          </cell>
          <cell r="CX68" t="str">
            <v>-</v>
          </cell>
          <cell r="CY68">
            <v>0</v>
          </cell>
          <cell r="CZ68" t="str">
            <v>-</v>
          </cell>
          <cell r="DA68">
            <v>0</v>
          </cell>
          <cell r="DB68" t="str">
            <v>-</v>
          </cell>
          <cell r="DC68">
            <v>0</v>
          </cell>
          <cell r="DD68" t="str">
            <v>-</v>
          </cell>
          <cell r="DE68">
            <v>0</v>
          </cell>
          <cell r="DF68" t="str">
            <v>-</v>
          </cell>
          <cell r="DG68">
            <v>0</v>
          </cell>
          <cell r="DH68" t="str">
            <v>-</v>
          </cell>
          <cell r="DI68">
            <v>0</v>
          </cell>
          <cell r="DJ68" t="str">
            <v>-</v>
          </cell>
          <cell r="DK68">
            <v>0</v>
          </cell>
          <cell r="DL68" t="str">
            <v>-</v>
          </cell>
          <cell r="DM68">
            <v>0</v>
          </cell>
          <cell r="DN68" t="str">
            <v>-</v>
          </cell>
          <cell r="DO68">
            <v>0</v>
          </cell>
          <cell r="DP68" t="str">
            <v>-</v>
          </cell>
          <cell r="DQ68">
            <v>0</v>
          </cell>
          <cell r="DR68" t="str">
            <v>-</v>
          </cell>
          <cell r="DS68">
            <v>0</v>
          </cell>
          <cell r="DT68" t="str">
            <v>-</v>
          </cell>
          <cell r="DU68">
            <v>0</v>
          </cell>
          <cell r="DV68" t="str">
            <v>-</v>
          </cell>
          <cell r="DW68">
            <v>0</v>
          </cell>
          <cell r="DX68" t="str">
            <v>-</v>
          </cell>
          <cell r="DY68">
            <v>0</v>
          </cell>
          <cell r="DZ68" t="str">
            <v>-</v>
          </cell>
          <cell r="EA68">
            <v>0</v>
          </cell>
          <cell r="EB68" t="str">
            <v>-</v>
          </cell>
          <cell r="EC68">
            <v>0</v>
          </cell>
          <cell r="ED68" t="str">
            <v>-</v>
          </cell>
          <cell r="EE68">
            <v>0</v>
          </cell>
          <cell r="EF68" t="str">
            <v>-</v>
          </cell>
          <cell r="EG68">
            <v>0</v>
          </cell>
        </row>
        <row r="69">
          <cell r="C69">
            <v>700000176</v>
          </cell>
          <cell r="D69" t="str">
            <v>SECTOR CAUDAL CECILIA</v>
          </cell>
          <cell r="E69">
            <v>2026</v>
          </cell>
          <cell r="F69">
            <v>202602</v>
          </cell>
          <cell r="G69">
            <v>1405</v>
          </cell>
          <cell r="H69">
            <v>1482</v>
          </cell>
          <cell r="I69">
            <v>682</v>
          </cell>
          <cell r="J69" t="str">
            <v>-</v>
          </cell>
          <cell r="K69">
            <v>29</v>
          </cell>
          <cell r="L69">
            <v>7</v>
          </cell>
          <cell r="M69">
            <v>905</v>
          </cell>
          <cell r="N69">
            <v>897</v>
          </cell>
          <cell r="O69">
            <v>0</v>
          </cell>
          <cell r="P69" t="str">
            <v>-</v>
          </cell>
          <cell r="Q69">
            <v>0</v>
          </cell>
          <cell r="R69" t="str">
            <v>-</v>
          </cell>
          <cell r="S69">
            <v>2</v>
          </cell>
          <cell r="T69" t="str">
            <v>-</v>
          </cell>
          <cell r="U69">
            <v>903</v>
          </cell>
          <cell r="V69" t="str">
            <v>-</v>
          </cell>
          <cell r="W69">
            <v>2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764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372</v>
          </cell>
          <cell r="AH69" t="str">
            <v>-</v>
          </cell>
          <cell r="AI69" t="str">
            <v>-</v>
          </cell>
          <cell r="AJ69" t="str">
            <v>-</v>
          </cell>
          <cell r="AK69">
            <v>141</v>
          </cell>
          <cell r="AL69" t="str">
            <v>-</v>
          </cell>
          <cell r="AM69">
            <v>64.412811387900362</v>
          </cell>
          <cell r="AN69">
            <v>64.900000000000006</v>
          </cell>
          <cell r="AO69">
            <v>231</v>
          </cell>
          <cell r="AP69" t="str">
            <v>-</v>
          </cell>
          <cell r="AQ69">
            <v>326</v>
          </cell>
          <cell r="AR69" t="str">
            <v>-</v>
          </cell>
          <cell r="AS69">
            <v>0</v>
          </cell>
          <cell r="AT69" t="str">
            <v>-</v>
          </cell>
          <cell r="AU69">
            <v>175</v>
          </cell>
          <cell r="AV69" t="str">
            <v>-</v>
          </cell>
          <cell r="AW69">
            <v>32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756</v>
          </cell>
          <cell r="BB69">
            <v>768</v>
          </cell>
          <cell r="BC69">
            <v>53.807829181494661</v>
          </cell>
          <cell r="BD69">
            <v>55.5</v>
          </cell>
          <cell r="BE69" t="str">
            <v>-</v>
          </cell>
          <cell r="BF69" t="str">
            <v>-</v>
          </cell>
          <cell r="BG69">
            <v>559037.91</v>
          </cell>
          <cell r="BH69">
            <v>546676</v>
          </cell>
          <cell r="BI69">
            <v>505929313</v>
          </cell>
          <cell r="BJ69">
            <v>490368417</v>
          </cell>
          <cell r="BK69">
            <v>505200837</v>
          </cell>
          <cell r="BL69" t="str">
            <v>-</v>
          </cell>
          <cell r="BM69">
            <v>728476</v>
          </cell>
          <cell r="BN69" t="str">
            <v>-</v>
          </cell>
          <cell r="BO69">
            <v>436550543</v>
          </cell>
          <cell r="BP69" t="str">
            <v>-</v>
          </cell>
          <cell r="BQ69">
            <v>728476</v>
          </cell>
          <cell r="BR69" t="str">
            <v>-</v>
          </cell>
          <cell r="BS69">
            <v>882</v>
          </cell>
          <cell r="BT69" t="str">
            <v>-</v>
          </cell>
          <cell r="BU69">
            <v>435822067</v>
          </cell>
          <cell r="BV69" t="str">
            <v>-</v>
          </cell>
          <cell r="BW69">
            <v>473</v>
          </cell>
          <cell r="BX69" t="str">
            <v>-</v>
          </cell>
          <cell r="BY69">
            <v>351</v>
          </cell>
          <cell r="BZ69" t="str">
            <v>-</v>
          </cell>
          <cell r="CA69">
            <v>61191060</v>
          </cell>
          <cell r="CB69" t="str">
            <v>-</v>
          </cell>
          <cell r="CC69">
            <v>507</v>
          </cell>
          <cell r="CD69" t="str">
            <v>-</v>
          </cell>
          <cell r="CE69">
            <v>466</v>
          </cell>
          <cell r="CF69" t="str">
            <v>-</v>
          </cell>
          <cell r="CG69">
            <v>0</v>
          </cell>
          <cell r="CH69" t="str">
            <v>-</v>
          </cell>
          <cell r="CI69">
            <v>208</v>
          </cell>
          <cell r="CJ69" t="str">
            <v>-</v>
          </cell>
          <cell r="CK69">
            <v>38</v>
          </cell>
          <cell r="CL69" t="str">
            <v>-</v>
          </cell>
          <cell r="CM69">
            <v>8187710</v>
          </cell>
          <cell r="CN69" t="str">
            <v>-</v>
          </cell>
          <cell r="CO69">
            <v>69378770</v>
          </cell>
          <cell r="CP69" t="str">
            <v>-</v>
          </cell>
          <cell r="CQ69">
            <v>0</v>
          </cell>
          <cell r="CR69" t="str">
            <v>-</v>
          </cell>
          <cell r="CS69">
            <v>4</v>
          </cell>
          <cell r="CT69" t="str">
            <v>-</v>
          </cell>
          <cell r="CU69">
            <v>218</v>
          </cell>
          <cell r="CV69">
            <v>198</v>
          </cell>
          <cell r="CW69">
            <v>155</v>
          </cell>
          <cell r="CX69">
            <v>155</v>
          </cell>
          <cell r="CY69">
            <v>127</v>
          </cell>
          <cell r="CZ69">
            <v>135</v>
          </cell>
          <cell r="DA69">
            <v>61</v>
          </cell>
          <cell r="DB69">
            <v>81</v>
          </cell>
          <cell r="DC69">
            <v>66</v>
          </cell>
          <cell r="DD69">
            <v>79</v>
          </cell>
          <cell r="DE69">
            <v>38</v>
          </cell>
          <cell r="DF69">
            <v>44</v>
          </cell>
          <cell r="DG69">
            <v>165</v>
          </cell>
          <cell r="DH69">
            <v>204</v>
          </cell>
          <cell r="DI69">
            <v>28</v>
          </cell>
          <cell r="DJ69" t="str">
            <v>-</v>
          </cell>
          <cell r="DK69">
            <v>271</v>
          </cell>
          <cell r="DL69" t="str">
            <v>-</v>
          </cell>
          <cell r="DM69">
            <v>452</v>
          </cell>
          <cell r="DN69" t="str">
            <v>-</v>
          </cell>
          <cell r="DO69">
            <v>444</v>
          </cell>
          <cell r="DP69" t="str">
            <v>-</v>
          </cell>
          <cell r="DQ69">
            <v>0</v>
          </cell>
          <cell r="DR69" t="str">
            <v>-</v>
          </cell>
          <cell r="DS69">
            <v>201</v>
          </cell>
          <cell r="DT69" t="str">
            <v>-</v>
          </cell>
          <cell r="DU69">
            <v>37</v>
          </cell>
          <cell r="DV69" t="str">
            <v>-</v>
          </cell>
          <cell r="DW69">
            <v>0</v>
          </cell>
          <cell r="DX69" t="str">
            <v>-</v>
          </cell>
          <cell r="DY69">
            <v>42</v>
          </cell>
          <cell r="DZ69">
            <v>61</v>
          </cell>
          <cell r="EA69">
            <v>26</v>
          </cell>
          <cell r="EB69" t="str">
            <v>-</v>
          </cell>
          <cell r="EC69">
            <v>52</v>
          </cell>
          <cell r="ED69" t="str">
            <v>-</v>
          </cell>
          <cell r="EE69">
            <v>14</v>
          </cell>
          <cell r="EF69" t="str">
            <v>-</v>
          </cell>
          <cell r="EG69">
            <v>107</v>
          </cell>
        </row>
        <row r="70">
          <cell r="C70">
            <v>700000178</v>
          </cell>
          <cell r="D70" t="str">
            <v>SECTOR DESTELLO KARINA</v>
          </cell>
          <cell r="E70">
            <v>2026</v>
          </cell>
          <cell r="F70">
            <v>202602</v>
          </cell>
          <cell r="G70">
            <v>1606</v>
          </cell>
          <cell r="H70">
            <v>1623</v>
          </cell>
          <cell r="I70">
            <v>624</v>
          </cell>
          <cell r="J70" t="str">
            <v>-</v>
          </cell>
          <cell r="K70">
            <v>19</v>
          </cell>
          <cell r="L70">
            <v>8</v>
          </cell>
          <cell r="M70">
            <v>931</v>
          </cell>
          <cell r="N70">
            <v>1019</v>
          </cell>
          <cell r="O70">
            <v>0</v>
          </cell>
          <cell r="P70" t="str">
            <v>-</v>
          </cell>
          <cell r="Q70">
            <v>0</v>
          </cell>
          <cell r="R70" t="str">
            <v>-</v>
          </cell>
          <cell r="S70">
            <v>4</v>
          </cell>
          <cell r="T70" t="str">
            <v>-</v>
          </cell>
          <cell r="U70">
            <v>929</v>
          </cell>
          <cell r="V70" t="str">
            <v>-</v>
          </cell>
          <cell r="W70">
            <v>2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726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454</v>
          </cell>
          <cell r="AH70" t="str">
            <v>-</v>
          </cell>
          <cell r="AI70" t="str">
            <v>-</v>
          </cell>
          <cell r="AJ70" t="str">
            <v>-</v>
          </cell>
          <cell r="AK70">
            <v>205</v>
          </cell>
          <cell r="AL70" t="str">
            <v>-</v>
          </cell>
          <cell r="AM70">
            <v>57.970112079701117</v>
          </cell>
          <cell r="AN70">
            <v>63.8</v>
          </cell>
          <cell r="AO70">
            <v>249</v>
          </cell>
          <cell r="AP70" t="str">
            <v>-</v>
          </cell>
          <cell r="AQ70">
            <v>321</v>
          </cell>
          <cell r="AR70" t="str">
            <v>-</v>
          </cell>
          <cell r="AS70">
            <v>0</v>
          </cell>
          <cell r="AT70" t="str">
            <v>-</v>
          </cell>
          <cell r="AU70">
            <v>134</v>
          </cell>
          <cell r="AV70" t="str">
            <v>-</v>
          </cell>
          <cell r="AW70">
            <v>22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786</v>
          </cell>
          <cell r="BB70">
            <v>877</v>
          </cell>
          <cell r="BC70">
            <v>48.941469489414693</v>
          </cell>
          <cell r="BD70">
            <v>54.9</v>
          </cell>
          <cell r="BE70" t="str">
            <v>-</v>
          </cell>
          <cell r="BF70" t="str">
            <v>-</v>
          </cell>
          <cell r="BG70">
            <v>444396.02</v>
          </cell>
          <cell r="BH70">
            <v>441360</v>
          </cell>
          <cell r="BI70">
            <v>413732694</v>
          </cell>
          <cell r="BJ70">
            <v>449745865</v>
          </cell>
          <cell r="BK70">
            <v>412739402</v>
          </cell>
          <cell r="BL70" t="str">
            <v>-</v>
          </cell>
          <cell r="BM70">
            <v>993292</v>
          </cell>
          <cell r="BN70" t="str">
            <v>-</v>
          </cell>
          <cell r="BO70">
            <v>339303303</v>
          </cell>
          <cell r="BP70" t="str">
            <v>-</v>
          </cell>
          <cell r="BQ70">
            <v>993292</v>
          </cell>
          <cell r="BR70" t="str">
            <v>-</v>
          </cell>
          <cell r="BS70">
            <v>885</v>
          </cell>
          <cell r="BT70" t="str">
            <v>-</v>
          </cell>
          <cell r="BU70">
            <v>338310011</v>
          </cell>
          <cell r="BV70" t="str">
            <v>-</v>
          </cell>
          <cell r="BW70">
            <v>516</v>
          </cell>
          <cell r="BX70" t="str">
            <v>-</v>
          </cell>
          <cell r="BY70">
            <v>665</v>
          </cell>
          <cell r="BZ70" t="str">
            <v>-</v>
          </cell>
          <cell r="CA70">
            <v>66744911</v>
          </cell>
          <cell r="CB70" t="str">
            <v>-</v>
          </cell>
          <cell r="CC70">
            <v>552</v>
          </cell>
          <cell r="CD70" t="str">
            <v>-</v>
          </cell>
          <cell r="CE70">
            <v>465</v>
          </cell>
          <cell r="CF70" t="str">
            <v>-</v>
          </cell>
          <cell r="CG70">
            <v>0</v>
          </cell>
          <cell r="CH70" t="str">
            <v>-</v>
          </cell>
          <cell r="CI70">
            <v>155</v>
          </cell>
          <cell r="CJ70" t="str">
            <v>-</v>
          </cell>
          <cell r="CK70">
            <v>25</v>
          </cell>
          <cell r="CL70" t="str">
            <v>-</v>
          </cell>
          <cell r="CM70">
            <v>7684480</v>
          </cell>
          <cell r="CN70" t="str">
            <v>-</v>
          </cell>
          <cell r="CO70">
            <v>74429391</v>
          </cell>
          <cell r="CP70" t="str">
            <v>-</v>
          </cell>
          <cell r="CQ70">
            <v>0</v>
          </cell>
          <cell r="CR70" t="str">
            <v>-</v>
          </cell>
          <cell r="CS70">
            <v>34</v>
          </cell>
          <cell r="CT70" t="str">
            <v>-</v>
          </cell>
          <cell r="CU70">
            <v>323</v>
          </cell>
          <cell r="CV70">
            <v>215</v>
          </cell>
          <cell r="CW70">
            <v>190</v>
          </cell>
          <cell r="CX70">
            <v>195</v>
          </cell>
          <cell r="CY70">
            <v>162</v>
          </cell>
          <cell r="CZ70">
            <v>175</v>
          </cell>
          <cell r="DA70">
            <v>98</v>
          </cell>
          <cell r="DB70">
            <v>85</v>
          </cell>
          <cell r="DC70">
            <v>89</v>
          </cell>
          <cell r="DD70">
            <v>77</v>
          </cell>
          <cell r="DE70">
            <v>69</v>
          </cell>
          <cell r="DF70">
            <v>65</v>
          </cell>
          <cell r="DG70">
            <v>256</v>
          </cell>
          <cell r="DH70">
            <v>227</v>
          </cell>
          <cell r="DI70">
            <v>87</v>
          </cell>
          <cell r="DJ70" t="str">
            <v>-</v>
          </cell>
          <cell r="DK70">
            <v>483</v>
          </cell>
          <cell r="DL70" t="str">
            <v>-</v>
          </cell>
          <cell r="DM70">
            <v>499</v>
          </cell>
          <cell r="DN70" t="str">
            <v>-</v>
          </cell>
          <cell r="DO70">
            <v>448</v>
          </cell>
          <cell r="DP70" t="str">
            <v>-</v>
          </cell>
          <cell r="DQ70">
            <v>0</v>
          </cell>
          <cell r="DR70" t="str">
            <v>-</v>
          </cell>
          <cell r="DS70">
            <v>151</v>
          </cell>
          <cell r="DT70" t="str">
            <v>-</v>
          </cell>
          <cell r="DU70">
            <v>25</v>
          </cell>
          <cell r="DV70" t="str">
            <v>-</v>
          </cell>
          <cell r="DW70">
            <v>0</v>
          </cell>
          <cell r="DX70" t="str">
            <v>-</v>
          </cell>
          <cell r="DY70">
            <v>103</v>
          </cell>
          <cell r="DZ70">
            <v>69</v>
          </cell>
          <cell r="EA70">
            <v>22</v>
          </cell>
          <cell r="EB70" t="str">
            <v>-</v>
          </cell>
          <cell r="EC70">
            <v>31.428571428571427</v>
          </cell>
          <cell r="ED70" t="str">
            <v>-</v>
          </cell>
          <cell r="EE70">
            <v>16</v>
          </cell>
          <cell r="EF70" t="str">
            <v>-</v>
          </cell>
          <cell r="EG70">
            <v>42</v>
          </cell>
        </row>
        <row r="71">
          <cell r="C71">
            <v>700000180</v>
          </cell>
          <cell r="D71" t="str">
            <v>SECTOR TROPICAL MARIA INES</v>
          </cell>
          <cell r="E71">
            <v>2026</v>
          </cell>
          <cell r="F71">
            <v>202602</v>
          </cell>
          <cell r="G71">
            <v>2044</v>
          </cell>
          <cell r="H71">
            <v>2274</v>
          </cell>
          <cell r="I71">
            <v>720</v>
          </cell>
          <cell r="J71" t="str">
            <v>-</v>
          </cell>
          <cell r="K71">
            <v>-117</v>
          </cell>
          <cell r="L71">
            <v>6</v>
          </cell>
          <cell r="M71">
            <v>762</v>
          </cell>
          <cell r="N71">
            <v>1386</v>
          </cell>
          <cell r="O71">
            <v>0</v>
          </cell>
          <cell r="P71" t="str">
            <v>-</v>
          </cell>
          <cell r="Q71">
            <v>1</v>
          </cell>
          <cell r="R71" t="str">
            <v>-</v>
          </cell>
          <cell r="S71">
            <v>3</v>
          </cell>
          <cell r="T71" t="str">
            <v>-</v>
          </cell>
          <cell r="U71">
            <v>760</v>
          </cell>
          <cell r="V71" t="str">
            <v>-</v>
          </cell>
          <cell r="W71">
            <v>1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606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360</v>
          </cell>
          <cell r="AH71" t="str">
            <v>-</v>
          </cell>
          <cell r="AI71" t="str">
            <v>-</v>
          </cell>
          <cell r="AJ71" t="str">
            <v>-</v>
          </cell>
          <cell r="AK71">
            <v>156</v>
          </cell>
          <cell r="AL71" t="str">
            <v>-</v>
          </cell>
          <cell r="AM71">
            <v>37.279843444227005</v>
          </cell>
          <cell r="AN71">
            <v>63.8</v>
          </cell>
          <cell r="AO71">
            <v>204</v>
          </cell>
          <cell r="AP71" t="str">
            <v>-</v>
          </cell>
          <cell r="AQ71">
            <v>289</v>
          </cell>
          <cell r="AR71" t="str">
            <v>-</v>
          </cell>
          <cell r="AS71">
            <v>0</v>
          </cell>
          <cell r="AT71" t="str">
            <v>-</v>
          </cell>
          <cell r="AU71">
            <v>98</v>
          </cell>
          <cell r="AV71" t="str">
            <v>-</v>
          </cell>
          <cell r="AW71">
            <v>15</v>
          </cell>
          <cell r="AX71" t="str">
            <v>-</v>
          </cell>
          <cell r="AY71" t="str">
            <v>-</v>
          </cell>
          <cell r="AZ71" t="str">
            <v>-</v>
          </cell>
          <cell r="BA71">
            <v>680</v>
          </cell>
          <cell r="BB71">
            <v>1202</v>
          </cell>
          <cell r="BC71">
            <v>33.268101761252446</v>
          </cell>
          <cell r="BD71">
            <v>55.3</v>
          </cell>
          <cell r="BE71" t="str">
            <v>-</v>
          </cell>
          <cell r="BF71" t="str">
            <v>-</v>
          </cell>
          <cell r="BG71">
            <v>413599.01</v>
          </cell>
          <cell r="BH71">
            <v>370514</v>
          </cell>
          <cell r="BI71">
            <v>315162443.5</v>
          </cell>
          <cell r="BJ71">
            <v>513532991</v>
          </cell>
          <cell r="BK71">
            <v>314763219</v>
          </cell>
          <cell r="BL71" t="str">
            <v>-</v>
          </cell>
          <cell r="BM71">
            <v>399224.5</v>
          </cell>
          <cell r="BN71" t="str">
            <v>-</v>
          </cell>
          <cell r="BO71">
            <v>235202221.5</v>
          </cell>
          <cell r="BP71" t="str">
            <v>-</v>
          </cell>
          <cell r="BQ71">
            <v>399224.5</v>
          </cell>
          <cell r="BR71" t="str">
            <v>-</v>
          </cell>
          <cell r="BS71">
            <v>710</v>
          </cell>
          <cell r="BT71" t="str">
            <v>-</v>
          </cell>
          <cell r="BU71">
            <v>234802997</v>
          </cell>
          <cell r="BV71" t="str">
            <v>-</v>
          </cell>
          <cell r="BW71">
            <v>522</v>
          </cell>
          <cell r="BX71" t="str">
            <v>-</v>
          </cell>
          <cell r="BY71">
            <v>781</v>
          </cell>
          <cell r="BZ71" t="str">
            <v>-</v>
          </cell>
          <cell r="CA71">
            <v>71052303</v>
          </cell>
          <cell r="CB71" t="str">
            <v>-</v>
          </cell>
          <cell r="CC71">
            <v>883</v>
          </cell>
          <cell r="CD71" t="str">
            <v>-</v>
          </cell>
          <cell r="CE71">
            <v>598</v>
          </cell>
          <cell r="CF71" t="str">
            <v>-</v>
          </cell>
          <cell r="CG71">
            <v>0</v>
          </cell>
          <cell r="CH71" t="str">
            <v>-</v>
          </cell>
          <cell r="CI71">
            <v>151</v>
          </cell>
          <cell r="CJ71" t="str">
            <v>-</v>
          </cell>
          <cell r="CK71">
            <v>18</v>
          </cell>
          <cell r="CL71" t="str">
            <v>-</v>
          </cell>
          <cell r="CM71">
            <v>8537357</v>
          </cell>
          <cell r="CN71" t="str">
            <v>-</v>
          </cell>
          <cell r="CO71">
            <v>79589660</v>
          </cell>
          <cell r="CP71" t="str">
            <v>-</v>
          </cell>
          <cell r="CQ71">
            <v>0</v>
          </cell>
          <cell r="CR71" t="str">
            <v>-</v>
          </cell>
          <cell r="CS71">
            <v>-46</v>
          </cell>
          <cell r="CT71" t="str">
            <v>-</v>
          </cell>
          <cell r="CU71">
            <v>784</v>
          </cell>
          <cell r="CV71">
            <v>364</v>
          </cell>
          <cell r="CW71">
            <v>252</v>
          </cell>
          <cell r="CX71">
            <v>193</v>
          </cell>
          <cell r="CY71">
            <v>246</v>
          </cell>
          <cell r="CZ71">
            <v>211</v>
          </cell>
          <cell r="DA71">
            <v>176</v>
          </cell>
          <cell r="DB71">
            <v>144</v>
          </cell>
          <cell r="DC71">
            <v>116</v>
          </cell>
          <cell r="DD71">
            <v>99</v>
          </cell>
          <cell r="DE71">
            <v>95</v>
          </cell>
          <cell r="DF71">
            <v>83</v>
          </cell>
          <cell r="DG71">
            <v>387</v>
          </cell>
          <cell r="DH71">
            <v>326</v>
          </cell>
          <cell r="DI71">
            <v>46</v>
          </cell>
          <cell r="DJ71" t="str">
            <v>-</v>
          </cell>
          <cell r="DK71">
            <v>560</v>
          </cell>
          <cell r="DL71" t="str">
            <v>-</v>
          </cell>
          <cell r="DM71">
            <v>764</v>
          </cell>
          <cell r="DN71" t="str">
            <v>-</v>
          </cell>
          <cell r="DO71">
            <v>554</v>
          </cell>
          <cell r="DP71" t="str">
            <v>-</v>
          </cell>
          <cell r="DQ71">
            <v>0</v>
          </cell>
          <cell r="DR71" t="str">
            <v>-</v>
          </cell>
          <cell r="DS71">
            <v>148</v>
          </cell>
          <cell r="DT71" t="str">
            <v>-</v>
          </cell>
          <cell r="DU71">
            <v>18</v>
          </cell>
          <cell r="DV71" t="str">
            <v>-</v>
          </cell>
          <cell r="DW71">
            <v>0</v>
          </cell>
          <cell r="DX71" t="str">
            <v>-</v>
          </cell>
          <cell r="DY71">
            <v>53</v>
          </cell>
          <cell r="DZ71">
            <v>93</v>
          </cell>
          <cell r="EA71">
            <v>29</v>
          </cell>
          <cell r="EB71" t="str">
            <v>-</v>
          </cell>
          <cell r="EC71">
            <v>31.868131868131865</v>
          </cell>
          <cell r="ED71" t="str">
            <v>-</v>
          </cell>
          <cell r="EE71">
            <v>7</v>
          </cell>
          <cell r="EF71" t="str">
            <v>-</v>
          </cell>
          <cell r="EG71">
            <v>29</v>
          </cell>
        </row>
        <row r="72">
          <cell r="C72">
            <v>700000182</v>
          </cell>
          <cell r="D72" t="str">
            <v>SECTOR MANIGUA PAOLA</v>
          </cell>
          <cell r="E72">
            <v>2026</v>
          </cell>
          <cell r="F72">
            <v>202602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 t="str">
            <v>-</v>
          </cell>
          <cell r="BB72" t="str">
            <v>-</v>
          </cell>
          <cell r="BC72" t="str">
            <v>-</v>
          </cell>
          <cell r="BD72" t="str">
            <v>-</v>
          </cell>
          <cell r="BE72" t="str">
            <v>-</v>
          </cell>
          <cell r="BF72" t="str">
            <v>-</v>
          </cell>
          <cell r="BG72" t="str">
            <v>-</v>
          </cell>
          <cell r="BH72" t="str">
            <v>-</v>
          </cell>
          <cell r="BI72" t="str">
            <v>-</v>
          </cell>
          <cell r="BJ72" t="str">
            <v>-</v>
          </cell>
          <cell r="BK72" t="str">
            <v>-</v>
          </cell>
          <cell r="BL72" t="str">
            <v>-</v>
          </cell>
          <cell r="BM72" t="str">
            <v>-</v>
          </cell>
          <cell r="BN72" t="str">
            <v>-</v>
          </cell>
          <cell r="BO72" t="str">
            <v>-</v>
          </cell>
          <cell r="BP72" t="str">
            <v>-</v>
          </cell>
          <cell r="BQ72" t="str">
            <v>-</v>
          </cell>
          <cell r="BR72" t="str">
            <v>-</v>
          </cell>
          <cell r="BS72" t="str">
            <v>-</v>
          </cell>
          <cell r="BT72" t="str">
            <v>-</v>
          </cell>
          <cell r="BU72" t="str">
            <v>-</v>
          </cell>
          <cell r="BV72" t="str">
            <v>-</v>
          </cell>
          <cell r="BW72" t="str">
            <v>-</v>
          </cell>
          <cell r="BX72" t="str">
            <v>-</v>
          </cell>
          <cell r="BY72" t="str">
            <v>-</v>
          </cell>
          <cell r="BZ72" t="str">
            <v>-</v>
          </cell>
          <cell r="CA72" t="str">
            <v>-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 t="str">
            <v>-</v>
          </cell>
          <cell r="CN72" t="str">
            <v>-</v>
          </cell>
          <cell r="CO72" t="str">
            <v>-</v>
          </cell>
          <cell r="CP72" t="str">
            <v>-</v>
          </cell>
          <cell r="CQ72" t="str">
            <v>-</v>
          </cell>
          <cell r="CR72" t="str">
            <v>-</v>
          </cell>
          <cell r="CS72" t="str">
            <v>-</v>
          </cell>
          <cell r="CT72" t="str">
            <v>-</v>
          </cell>
          <cell r="CU72" t="str">
            <v>-</v>
          </cell>
          <cell r="CV72" t="str">
            <v>-</v>
          </cell>
          <cell r="CW72" t="str">
            <v>-</v>
          </cell>
          <cell r="CX72" t="str">
            <v>-</v>
          </cell>
          <cell r="CY72" t="str">
            <v>-</v>
          </cell>
          <cell r="CZ72" t="str">
            <v>-</v>
          </cell>
          <cell r="DA72" t="str">
            <v>-</v>
          </cell>
          <cell r="DB72" t="str">
            <v>-</v>
          </cell>
          <cell r="DC72" t="str">
            <v>-</v>
          </cell>
          <cell r="DD72" t="str">
            <v>-</v>
          </cell>
          <cell r="DE72" t="str">
            <v>-</v>
          </cell>
          <cell r="DF72" t="str">
            <v>-</v>
          </cell>
          <cell r="DG72" t="str">
            <v>-</v>
          </cell>
          <cell r="DH72" t="str">
            <v>-</v>
          </cell>
          <cell r="DI72" t="str">
            <v>-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 t="str">
            <v>-</v>
          </cell>
          <cell r="DX72" t="str">
            <v>-</v>
          </cell>
          <cell r="DY72" t="str">
            <v>-</v>
          </cell>
          <cell r="DZ72" t="str">
            <v>-</v>
          </cell>
          <cell r="EA72" t="str">
            <v>-</v>
          </cell>
          <cell r="EB72" t="str">
            <v>-</v>
          </cell>
          <cell r="EC72" t="str">
            <v>-</v>
          </cell>
          <cell r="ED72" t="str">
            <v>-</v>
          </cell>
          <cell r="EE72" t="str">
            <v>-</v>
          </cell>
          <cell r="EF72" t="str">
            <v>-</v>
          </cell>
          <cell r="EG72" t="str">
            <v>-</v>
          </cell>
        </row>
        <row r="73">
          <cell r="C73">
            <v>700000183</v>
          </cell>
          <cell r="D73" t="str">
            <v>SECTOR PRIPRIOCA KELLY</v>
          </cell>
          <cell r="E73">
            <v>2026</v>
          </cell>
          <cell r="F73">
            <v>202602</v>
          </cell>
          <cell r="G73">
            <v>1078</v>
          </cell>
          <cell r="H73">
            <v>1204</v>
          </cell>
          <cell r="I73">
            <v>462</v>
          </cell>
          <cell r="J73" t="str">
            <v>-</v>
          </cell>
          <cell r="K73">
            <v>-16</v>
          </cell>
          <cell r="L73">
            <v>8</v>
          </cell>
          <cell r="M73">
            <v>541</v>
          </cell>
          <cell r="N73">
            <v>714</v>
          </cell>
          <cell r="O73">
            <v>0</v>
          </cell>
          <cell r="P73" t="str">
            <v>-</v>
          </cell>
          <cell r="Q73">
            <v>0</v>
          </cell>
          <cell r="R73" t="str">
            <v>-</v>
          </cell>
          <cell r="S73">
            <v>1</v>
          </cell>
          <cell r="T73" t="str">
            <v>-</v>
          </cell>
          <cell r="U73">
            <v>540</v>
          </cell>
          <cell r="V73" t="str">
            <v>-</v>
          </cell>
          <cell r="W73">
            <v>1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451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232</v>
          </cell>
          <cell r="AH73" t="str">
            <v>-</v>
          </cell>
          <cell r="AI73" t="str">
            <v>-</v>
          </cell>
          <cell r="AJ73" t="str">
            <v>-</v>
          </cell>
          <cell r="AK73">
            <v>90</v>
          </cell>
          <cell r="AL73" t="str">
            <v>-</v>
          </cell>
          <cell r="AM73">
            <v>50.185528756957332</v>
          </cell>
          <cell r="AN73">
            <v>64.8</v>
          </cell>
          <cell r="AO73">
            <v>142</v>
          </cell>
          <cell r="AP73" t="str">
            <v>-</v>
          </cell>
          <cell r="AQ73">
            <v>203</v>
          </cell>
          <cell r="AR73" t="str">
            <v>-</v>
          </cell>
          <cell r="AS73">
            <v>0</v>
          </cell>
          <cell r="AT73" t="str">
            <v>-</v>
          </cell>
          <cell r="AU73">
            <v>89</v>
          </cell>
          <cell r="AV73" t="str">
            <v>-</v>
          </cell>
          <cell r="AW73">
            <v>17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474</v>
          </cell>
          <cell r="BB73">
            <v>628</v>
          </cell>
          <cell r="BC73">
            <v>43.970315398886825</v>
          </cell>
          <cell r="BD73">
            <v>57</v>
          </cell>
          <cell r="BE73" t="str">
            <v>-</v>
          </cell>
          <cell r="BF73" t="str">
            <v>-</v>
          </cell>
          <cell r="BG73">
            <v>475499.2</v>
          </cell>
          <cell r="BH73">
            <v>451368</v>
          </cell>
          <cell r="BI73">
            <v>257245068</v>
          </cell>
          <cell r="BJ73">
            <v>322276614</v>
          </cell>
          <cell r="BK73">
            <v>257101293</v>
          </cell>
          <cell r="BL73" t="str">
            <v>-</v>
          </cell>
          <cell r="BM73">
            <v>143775</v>
          </cell>
          <cell r="BN73" t="str">
            <v>-</v>
          </cell>
          <cell r="BO73">
            <v>196321817</v>
          </cell>
          <cell r="BP73" t="str">
            <v>-</v>
          </cell>
          <cell r="BQ73">
            <v>143775</v>
          </cell>
          <cell r="BR73" t="str">
            <v>-</v>
          </cell>
          <cell r="BS73">
            <v>493</v>
          </cell>
          <cell r="BT73" t="str">
            <v>-</v>
          </cell>
          <cell r="BU73">
            <v>196178042</v>
          </cell>
          <cell r="BV73" t="str">
            <v>-</v>
          </cell>
          <cell r="BW73">
            <v>365</v>
          </cell>
          <cell r="BX73" t="str">
            <v>-</v>
          </cell>
          <cell r="BY73">
            <v>314</v>
          </cell>
          <cell r="BZ73" t="str">
            <v>-</v>
          </cell>
          <cell r="CA73">
            <v>57073567</v>
          </cell>
          <cell r="CB73" t="str">
            <v>-</v>
          </cell>
          <cell r="CC73">
            <v>412</v>
          </cell>
          <cell r="CD73" t="str">
            <v>-</v>
          </cell>
          <cell r="CE73">
            <v>342</v>
          </cell>
          <cell r="CF73" t="str">
            <v>-</v>
          </cell>
          <cell r="CG73">
            <v>0</v>
          </cell>
          <cell r="CH73" t="str">
            <v>-</v>
          </cell>
          <cell r="CI73">
            <v>109</v>
          </cell>
          <cell r="CJ73" t="str">
            <v>-</v>
          </cell>
          <cell r="CK73">
            <v>19</v>
          </cell>
          <cell r="CL73" t="str">
            <v>-</v>
          </cell>
          <cell r="CM73">
            <v>3849684</v>
          </cell>
          <cell r="CN73" t="str">
            <v>-</v>
          </cell>
          <cell r="CO73">
            <v>60923251</v>
          </cell>
          <cell r="CP73" t="str">
            <v>-</v>
          </cell>
          <cell r="CQ73">
            <v>0</v>
          </cell>
          <cell r="CR73" t="str">
            <v>-</v>
          </cell>
          <cell r="CS73">
            <v>13</v>
          </cell>
          <cell r="CT73" t="str">
            <v>-</v>
          </cell>
          <cell r="CU73">
            <v>283</v>
          </cell>
          <cell r="CV73">
            <v>157</v>
          </cell>
          <cell r="CW73">
            <v>167</v>
          </cell>
          <cell r="CX73">
            <v>140</v>
          </cell>
          <cell r="CY73">
            <v>87</v>
          </cell>
          <cell r="CZ73">
            <v>87</v>
          </cell>
          <cell r="DA73">
            <v>59</v>
          </cell>
          <cell r="DB73">
            <v>54</v>
          </cell>
          <cell r="DC73">
            <v>46</v>
          </cell>
          <cell r="DD73">
            <v>49</v>
          </cell>
          <cell r="DE73">
            <v>13</v>
          </cell>
          <cell r="DF73">
            <v>15</v>
          </cell>
          <cell r="DG73">
            <v>118</v>
          </cell>
          <cell r="DH73">
            <v>118</v>
          </cell>
          <cell r="DI73">
            <v>20</v>
          </cell>
          <cell r="DJ73" t="str">
            <v>-</v>
          </cell>
          <cell r="DK73">
            <v>245</v>
          </cell>
          <cell r="DL73" t="str">
            <v>-</v>
          </cell>
          <cell r="DM73">
            <v>371</v>
          </cell>
          <cell r="DN73" t="str">
            <v>-</v>
          </cell>
          <cell r="DO73">
            <v>335</v>
          </cell>
          <cell r="DP73" t="str">
            <v>-</v>
          </cell>
          <cell r="DQ73">
            <v>0</v>
          </cell>
          <cell r="DR73" t="str">
            <v>-</v>
          </cell>
          <cell r="DS73">
            <v>108</v>
          </cell>
          <cell r="DT73" t="str">
            <v>-</v>
          </cell>
          <cell r="DU73">
            <v>19</v>
          </cell>
          <cell r="DV73" t="str">
            <v>-</v>
          </cell>
          <cell r="DW73">
            <v>0</v>
          </cell>
          <cell r="DX73" t="str">
            <v>-</v>
          </cell>
          <cell r="DY73">
            <v>26</v>
          </cell>
          <cell r="DZ73">
            <v>45</v>
          </cell>
          <cell r="EA73">
            <v>20</v>
          </cell>
          <cell r="EB73" t="str">
            <v>-</v>
          </cell>
          <cell r="EC73">
            <v>48.780487804878049</v>
          </cell>
          <cell r="ED73" t="str">
            <v>-</v>
          </cell>
          <cell r="EE73">
            <v>6</v>
          </cell>
          <cell r="EF73" t="str">
            <v>-</v>
          </cell>
          <cell r="EG73">
            <v>41</v>
          </cell>
        </row>
        <row r="74">
          <cell r="C74">
            <v>700000186</v>
          </cell>
          <cell r="D74" t="str">
            <v>SECTOR MIRRA PATRICIA</v>
          </cell>
          <cell r="E74">
            <v>2026</v>
          </cell>
          <cell r="F74">
            <v>202602</v>
          </cell>
          <cell r="G74">
            <v>1058</v>
          </cell>
          <cell r="H74">
            <v>1207</v>
          </cell>
          <cell r="I74">
            <v>545</v>
          </cell>
          <cell r="J74" t="str">
            <v>-</v>
          </cell>
          <cell r="K74">
            <v>-30</v>
          </cell>
          <cell r="L74">
            <v>7</v>
          </cell>
          <cell r="M74">
            <v>601</v>
          </cell>
          <cell r="N74">
            <v>722</v>
          </cell>
          <cell r="O74">
            <v>0</v>
          </cell>
          <cell r="P74" t="str">
            <v>-</v>
          </cell>
          <cell r="Q74">
            <v>2</v>
          </cell>
          <cell r="R74" t="str">
            <v>-</v>
          </cell>
          <cell r="S74">
            <v>4</v>
          </cell>
          <cell r="T74" t="str">
            <v>-</v>
          </cell>
          <cell r="U74">
            <v>597</v>
          </cell>
          <cell r="V74" t="str">
            <v>-</v>
          </cell>
          <cell r="W74">
            <v>2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522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202</v>
          </cell>
          <cell r="AH74" t="str">
            <v>-</v>
          </cell>
          <cell r="AI74" t="str">
            <v>-</v>
          </cell>
          <cell r="AJ74" t="str">
            <v>-</v>
          </cell>
          <cell r="AK74">
            <v>79</v>
          </cell>
          <cell r="AL74" t="str">
            <v>-</v>
          </cell>
          <cell r="AM74">
            <v>56.805293005671075</v>
          </cell>
          <cell r="AN74">
            <v>66</v>
          </cell>
          <cell r="AO74">
            <v>123</v>
          </cell>
          <cell r="AP74" t="str">
            <v>-</v>
          </cell>
          <cell r="AQ74">
            <v>238</v>
          </cell>
          <cell r="AR74" t="str">
            <v>-</v>
          </cell>
          <cell r="AS74">
            <v>0</v>
          </cell>
          <cell r="AT74" t="str">
            <v>-</v>
          </cell>
          <cell r="AU74">
            <v>129</v>
          </cell>
          <cell r="AV74" t="str">
            <v>-</v>
          </cell>
          <cell r="AW74">
            <v>32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546</v>
          </cell>
          <cell r="BB74">
            <v>637</v>
          </cell>
          <cell r="BC74">
            <v>51.606805293005678</v>
          </cell>
          <cell r="BD74">
            <v>58.2</v>
          </cell>
          <cell r="BE74" t="str">
            <v>-</v>
          </cell>
          <cell r="BF74" t="str">
            <v>-</v>
          </cell>
          <cell r="BG74">
            <v>562886.92000000004</v>
          </cell>
          <cell r="BH74">
            <v>507190</v>
          </cell>
          <cell r="BI74">
            <v>338295039.25</v>
          </cell>
          <cell r="BJ74">
            <v>366191032</v>
          </cell>
          <cell r="BK74">
            <v>337609495</v>
          </cell>
          <cell r="BL74" t="str">
            <v>-</v>
          </cell>
          <cell r="BM74">
            <v>685544.25</v>
          </cell>
          <cell r="BN74" t="str">
            <v>-</v>
          </cell>
          <cell r="BO74">
            <v>271807673.25</v>
          </cell>
          <cell r="BP74" t="str">
            <v>-</v>
          </cell>
          <cell r="BQ74">
            <v>685544.25</v>
          </cell>
          <cell r="BR74" t="str">
            <v>-</v>
          </cell>
          <cell r="BS74">
            <v>565</v>
          </cell>
          <cell r="BT74" t="str">
            <v>-</v>
          </cell>
          <cell r="BU74">
            <v>271122129</v>
          </cell>
          <cell r="BV74" t="str">
            <v>-</v>
          </cell>
          <cell r="BW74">
            <v>376</v>
          </cell>
          <cell r="BX74" t="str">
            <v>-</v>
          </cell>
          <cell r="BY74">
            <v>256</v>
          </cell>
          <cell r="BZ74" t="str">
            <v>-</v>
          </cell>
          <cell r="CA74">
            <v>59061765</v>
          </cell>
          <cell r="CB74" t="str">
            <v>-</v>
          </cell>
          <cell r="CC74">
            <v>370</v>
          </cell>
          <cell r="CD74" t="str">
            <v>-</v>
          </cell>
          <cell r="CE74">
            <v>381</v>
          </cell>
          <cell r="CF74" t="str">
            <v>-</v>
          </cell>
          <cell r="CG74">
            <v>0</v>
          </cell>
          <cell r="CH74" t="str">
            <v>-</v>
          </cell>
          <cell r="CI74">
            <v>157</v>
          </cell>
          <cell r="CJ74" t="str">
            <v>-</v>
          </cell>
          <cell r="CK74">
            <v>36</v>
          </cell>
          <cell r="CL74" t="str">
            <v>-</v>
          </cell>
          <cell r="CM74">
            <v>7425601</v>
          </cell>
          <cell r="CN74" t="str">
            <v>-</v>
          </cell>
          <cell r="CO74">
            <v>66487366</v>
          </cell>
          <cell r="CP74" t="str">
            <v>-</v>
          </cell>
          <cell r="CQ74">
            <v>0</v>
          </cell>
          <cell r="CR74" t="str">
            <v>-</v>
          </cell>
          <cell r="CS74">
            <v>-7</v>
          </cell>
          <cell r="CT74" t="str">
            <v>-</v>
          </cell>
          <cell r="CU74">
            <v>213</v>
          </cell>
          <cell r="CV74">
            <v>146</v>
          </cell>
          <cell r="CW74">
            <v>108</v>
          </cell>
          <cell r="CX74">
            <v>115</v>
          </cell>
          <cell r="CY74">
            <v>136</v>
          </cell>
          <cell r="CZ74">
            <v>104</v>
          </cell>
          <cell r="DA74">
            <v>71</v>
          </cell>
          <cell r="DB74">
            <v>54</v>
          </cell>
          <cell r="DC74">
            <v>39</v>
          </cell>
          <cell r="DD74">
            <v>39</v>
          </cell>
          <cell r="DE74">
            <v>32</v>
          </cell>
          <cell r="DF74">
            <v>34</v>
          </cell>
          <cell r="DG74">
            <v>142</v>
          </cell>
          <cell r="DH74">
            <v>127</v>
          </cell>
          <cell r="DI74">
            <v>23</v>
          </cell>
          <cell r="DJ74" t="str">
            <v>-</v>
          </cell>
          <cell r="DK74">
            <v>194</v>
          </cell>
          <cell r="DL74" t="str">
            <v>-</v>
          </cell>
          <cell r="DM74">
            <v>319</v>
          </cell>
          <cell r="DN74" t="str">
            <v>-</v>
          </cell>
          <cell r="DO74">
            <v>358</v>
          </cell>
          <cell r="DP74" t="str">
            <v>-</v>
          </cell>
          <cell r="DQ74">
            <v>0</v>
          </cell>
          <cell r="DR74" t="str">
            <v>-</v>
          </cell>
          <cell r="DS74">
            <v>151</v>
          </cell>
          <cell r="DT74" t="str">
            <v>-</v>
          </cell>
          <cell r="DU74">
            <v>36</v>
          </cell>
          <cell r="DV74" t="str">
            <v>-</v>
          </cell>
          <cell r="DW74">
            <v>0</v>
          </cell>
          <cell r="DX74" t="str">
            <v>-</v>
          </cell>
          <cell r="DY74">
            <v>26</v>
          </cell>
          <cell r="DZ74">
            <v>41</v>
          </cell>
          <cell r="EA74">
            <v>7</v>
          </cell>
          <cell r="EB74" t="str">
            <v>-</v>
          </cell>
          <cell r="EC74">
            <v>25</v>
          </cell>
          <cell r="ED74" t="str">
            <v>-</v>
          </cell>
          <cell r="EE74">
            <v>3</v>
          </cell>
          <cell r="EF74" t="str">
            <v>-</v>
          </cell>
          <cell r="EG74">
            <v>29</v>
          </cell>
        </row>
        <row r="75">
          <cell r="C75">
            <v>700000187</v>
          </cell>
          <cell r="D75" t="str">
            <v>SECTOR SANDALO MARIA VICTORIA</v>
          </cell>
          <cell r="E75">
            <v>2026</v>
          </cell>
          <cell r="F75">
            <v>202602</v>
          </cell>
          <cell r="G75">
            <v>0</v>
          </cell>
          <cell r="H75" t="str">
            <v>-</v>
          </cell>
          <cell r="I75">
            <v>0</v>
          </cell>
          <cell r="J75" t="str">
            <v>-</v>
          </cell>
          <cell r="K75">
            <v>0</v>
          </cell>
          <cell r="L75" t="str">
            <v>-</v>
          </cell>
          <cell r="M75">
            <v>0</v>
          </cell>
          <cell r="N75" t="str">
            <v>-</v>
          </cell>
          <cell r="O75">
            <v>0</v>
          </cell>
          <cell r="P75" t="str">
            <v>-</v>
          </cell>
          <cell r="Q75">
            <v>0</v>
          </cell>
          <cell r="R75" t="str">
            <v>-</v>
          </cell>
          <cell r="S75">
            <v>0</v>
          </cell>
          <cell r="T75" t="str">
            <v>-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  <cell r="AH75" t="str">
            <v>-</v>
          </cell>
          <cell r="AI75" t="str">
            <v>-</v>
          </cell>
          <cell r="AJ75" t="str">
            <v>-</v>
          </cell>
          <cell r="AK75">
            <v>0</v>
          </cell>
          <cell r="AL75" t="str">
            <v>-</v>
          </cell>
          <cell r="AM75">
            <v>0</v>
          </cell>
          <cell r="AN75" t="str">
            <v>-</v>
          </cell>
          <cell r="AO75">
            <v>0</v>
          </cell>
          <cell r="AP75" t="str">
            <v>-</v>
          </cell>
          <cell r="AQ75">
            <v>0</v>
          </cell>
          <cell r="AR75" t="str">
            <v>-</v>
          </cell>
          <cell r="AS75">
            <v>0</v>
          </cell>
          <cell r="AT75" t="str">
            <v>-</v>
          </cell>
          <cell r="AU75">
            <v>0</v>
          </cell>
          <cell r="AV75" t="str">
            <v>-</v>
          </cell>
          <cell r="AW75">
            <v>0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0</v>
          </cell>
          <cell r="BB75" t="str">
            <v>-</v>
          </cell>
          <cell r="BC75">
            <v>0</v>
          </cell>
          <cell r="BD75" t="str">
            <v>-</v>
          </cell>
          <cell r="BE75" t="str">
            <v>-</v>
          </cell>
          <cell r="BF75" t="str">
            <v>-</v>
          </cell>
          <cell r="BG75">
            <v>0</v>
          </cell>
          <cell r="BH75" t="str">
            <v>-</v>
          </cell>
          <cell r="BI75">
            <v>0</v>
          </cell>
          <cell r="BJ75" t="str">
            <v>-</v>
          </cell>
          <cell r="BK75">
            <v>0</v>
          </cell>
          <cell r="BL75" t="str">
            <v>-</v>
          </cell>
          <cell r="BM75">
            <v>0</v>
          </cell>
          <cell r="BN75" t="str">
            <v>-</v>
          </cell>
          <cell r="BO75">
            <v>0</v>
          </cell>
          <cell r="BP75" t="str">
            <v>-</v>
          </cell>
          <cell r="BQ75">
            <v>0</v>
          </cell>
          <cell r="BR75" t="str">
            <v>-</v>
          </cell>
          <cell r="BS75">
            <v>0</v>
          </cell>
          <cell r="BT75" t="str">
            <v>-</v>
          </cell>
          <cell r="BU75">
            <v>0</v>
          </cell>
          <cell r="BV75" t="str">
            <v>-</v>
          </cell>
          <cell r="BW75">
            <v>0</v>
          </cell>
          <cell r="BX75" t="str">
            <v>-</v>
          </cell>
          <cell r="BY75">
            <v>0</v>
          </cell>
          <cell r="BZ75" t="str">
            <v>-</v>
          </cell>
          <cell r="CA75">
            <v>0</v>
          </cell>
          <cell r="CB75" t="str">
            <v>-</v>
          </cell>
          <cell r="CC75">
            <v>0</v>
          </cell>
          <cell r="CD75" t="str">
            <v>-</v>
          </cell>
          <cell r="CE75">
            <v>0</v>
          </cell>
          <cell r="CF75" t="str">
            <v>-</v>
          </cell>
          <cell r="CG75">
            <v>0</v>
          </cell>
          <cell r="CH75" t="str">
            <v>-</v>
          </cell>
          <cell r="CI75">
            <v>0</v>
          </cell>
          <cell r="CJ75" t="str">
            <v>-</v>
          </cell>
          <cell r="CK75">
            <v>0</v>
          </cell>
          <cell r="CL75" t="str">
            <v>-</v>
          </cell>
          <cell r="CM75">
            <v>0</v>
          </cell>
          <cell r="CN75" t="str">
            <v>-</v>
          </cell>
          <cell r="CO75">
            <v>0</v>
          </cell>
          <cell r="CP75" t="str">
            <v>-</v>
          </cell>
          <cell r="CQ75">
            <v>0</v>
          </cell>
          <cell r="CR75" t="str">
            <v>-</v>
          </cell>
          <cell r="CS75">
            <v>0</v>
          </cell>
          <cell r="CT75" t="str">
            <v>-</v>
          </cell>
          <cell r="CU75">
            <v>0</v>
          </cell>
          <cell r="CV75" t="str">
            <v>-</v>
          </cell>
          <cell r="CW75">
            <v>0</v>
          </cell>
          <cell r="CX75" t="str">
            <v>-</v>
          </cell>
          <cell r="CY75">
            <v>0</v>
          </cell>
          <cell r="CZ75" t="str">
            <v>-</v>
          </cell>
          <cell r="DA75">
            <v>0</v>
          </cell>
          <cell r="DB75" t="str">
            <v>-</v>
          </cell>
          <cell r="DC75">
            <v>0</v>
          </cell>
          <cell r="DD75" t="str">
            <v>-</v>
          </cell>
          <cell r="DE75">
            <v>0</v>
          </cell>
          <cell r="DF75" t="str">
            <v>-</v>
          </cell>
          <cell r="DG75">
            <v>0</v>
          </cell>
          <cell r="DH75" t="str">
            <v>-</v>
          </cell>
          <cell r="DI75">
            <v>0</v>
          </cell>
          <cell r="DJ75" t="str">
            <v>-</v>
          </cell>
          <cell r="DK75">
            <v>0</v>
          </cell>
          <cell r="DL75" t="str">
            <v>-</v>
          </cell>
          <cell r="DM75">
            <v>0</v>
          </cell>
          <cell r="DN75" t="str">
            <v>-</v>
          </cell>
          <cell r="DO75">
            <v>0</v>
          </cell>
          <cell r="DP75" t="str">
            <v>-</v>
          </cell>
          <cell r="DQ75">
            <v>0</v>
          </cell>
          <cell r="DR75" t="str">
            <v>-</v>
          </cell>
          <cell r="DS75">
            <v>0</v>
          </cell>
          <cell r="DT75" t="str">
            <v>-</v>
          </cell>
          <cell r="DU75">
            <v>0</v>
          </cell>
          <cell r="DV75" t="str">
            <v>-</v>
          </cell>
          <cell r="DW75">
            <v>0</v>
          </cell>
          <cell r="DX75" t="str">
            <v>-</v>
          </cell>
          <cell r="DY75">
            <v>0</v>
          </cell>
          <cell r="DZ75" t="str">
            <v>-</v>
          </cell>
          <cell r="EA75">
            <v>0</v>
          </cell>
          <cell r="EB75" t="str">
            <v>-</v>
          </cell>
          <cell r="EC75">
            <v>0</v>
          </cell>
          <cell r="ED75" t="str">
            <v>-</v>
          </cell>
          <cell r="EE75">
            <v>0</v>
          </cell>
          <cell r="EF75" t="str">
            <v>-</v>
          </cell>
          <cell r="EG75">
            <v>0</v>
          </cell>
        </row>
        <row r="76">
          <cell r="C76">
            <v>700000188</v>
          </cell>
          <cell r="D76" t="str">
            <v>SECTOR PARAÍSO ROSARIO</v>
          </cell>
          <cell r="E76">
            <v>2026</v>
          </cell>
          <cell r="F76">
            <v>202602</v>
          </cell>
          <cell r="G76">
            <v>1674</v>
          </cell>
          <cell r="H76">
            <v>1807</v>
          </cell>
          <cell r="I76">
            <v>718</v>
          </cell>
          <cell r="J76" t="str">
            <v>-</v>
          </cell>
          <cell r="K76">
            <v>-111</v>
          </cell>
          <cell r="L76">
            <v>8</v>
          </cell>
          <cell r="M76">
            <v>158</v>
          </cell>
          <cell r="N76">
            <v>1158</v>
          </cell>
          <cell r="O76">
            <v>0</v>
          </cell>
          <cell r="P76" t="str">
            <v>-</v>
          </cell>
          <cell r="Q76">
            <v>0</v>
          </cell>
          <cell r="R76" t="str">
            <v>-</v>
          </cell>
          <cell r="S76">
            <v>1</v>
          </cell>
          <cell r="T76" t="str">
            <v>-</v>
          </cell>
          <cell r="U76">
            <v>157</v>
          </cell>
          <cell r="V76" t="str">
            <v>-</v>
          </cell>
          <cell r="W76">
            <v>1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139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40</v>
          </cell>
          <cell r="AH76" t="str">
            <v>-</v>
          </cell>
          <cell r="AI76" t="str">
            <v>-</v>
          </cell>
          <cell r="AJ76" t="str">
            <v>-</v>
          </cell>
          <cell r="AK76">
            <v>19</v>
          </cell>
          <cell r="AL76" t="str">
            <v>-</v>
          </cell>
          <cell r="AM76">
            <v>9.438470728793309</v>
          </cell>
          <cell r="AN76">
            <v>64.400000000000006</v>
          </cell>
          <cell r="AO76">
            <v>21</v>
          </cell>
          <cell r="AP76" t="str">
            <v>-</v>
          </cell>
          <cell r="AQ76">
            <v>60</v>
          </cell>
          <cell r="AR76" t="str">
            <v>-</v>
          </cell>
          <cell r="AS76">
            <v>0</v>
          </cell>
          <cell r="AT76" t="str">
            <v>-</v>
          </cell>
          <cell r="AU76">
            <v>41</v>
          </cell>
          <cell r="AV76" t="str">
            <v>-</v>
          </cell>
          <cell r="AW76">
            <v>17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151</v>
          </cell>
          <cell r="BB76">
            <v>1036</v>
          </cell>
          <cell r="BC76">
            <v>9.0203106332138585</v>
          </cell>
          <cell r="BD76">
            <v>57.7</v>
          </cell>
          <cell r="BE76" t="str">
            <v>-</v>
          </cell>
          <cell r="BF76" t="str">
            <v>-</v>
          </cell>
          <cell r="BG76">
            <v>576938.19999999995</v>
          </cell>
          <cell r="BH76">
            <v>443730</v>
          </cell>
          <cell r="BI76">
            <v>91156236</v>
          </cell>
          <cell r="BJ76">
            <v>513839008</v>
          </cell>
          <cell r="BK76">
            <v>91011616</v>
          </cell>
          <cell r="BL76" t="str">
            <v>-</v>
          </cell>
          <cell r="BM76">
            <v>144620</v>
          </cell>
          <cell r="BN76" t="str">
            <v>-</v>
          </cell>
          <cell r="BO76">
            <v>74763729</v>
          </cell>
          <cell r="BP76" t="str">
            <v>-</v>
          </cell>
          <cell r="BQ76">
            <v>144620</v>
          </cell>
          <cell r="BR76" t="str">
            <v>-</v>
          </cell>
          <cell r="BS76">
            <v>155</v>
          </cell>
          <cell r="BT76" t="str">
            <v>-</v>
          </cell>
          <cell r="BU76">
            <v>74619109</v>
          </cell>
          <cell r="BV76" t="str">
            <v>-</v>
          </cell>
          <cell r="BW76">
            <v>100</v>
          </cell>
          <cell r="BX76" t="str">
            <v>-</v>
          </cell>
          <cell r="BY76">
            <v>472</v>
          </cell>
          <cell r="BZ76" t="str">
            <v>-</v>
          </cell>
          <cell r="CA76">
            <v>14324165</v>
          </cell>
          <cell r="CB76" t="str">
            <v>-</v>
          </cell>
          <cell r="CC76">
            <v>656</v>
          </cell>
          <cell r="CD76" t="str">
            <v>-</v>
          </cell>
          <cell r="CE76">
            <v>529</v>
          </cell>
          <cell r="CF76" t="str">
            <v>-</v>
          </cell>
          <cell r="CG76">
            <v>0</v>
          </cell>
          <cell r="CH76" t="str">
            <v>-</v>
          </cell>
          <cell r="CI76">
            <v>189</v>
          </cell>
          <cell r="CJ76" t="str">
            <v>-</v>
          </cell>
          <cell r="CK76">
            <v>28</v>
          </cell>
          <cell r="CL76" t="str">
            <v>-</v>
          </cell>
          <cell r="CM76">
            <v>2068342</v>
          </cell>
          <cell r="CN76" t="str">
            <v>-</v>
          </cell>
          <cell r="CO76">
            <v>16392507</v>
          </cell>
          <cell r="CP76" t="str">
            <v>-</v>
          </cell>
          <cell r="CQ76">
            <v>0</v>
          </cell>
          <cell r="CR76" t="str">
            <v>-</v>
          </cell>
          <cell r="CS76">
            <v>-34</v>
          </cell>
          <cell r="CT76" t="str">
            <v>-</v>
          </cell>
          <cell r="CU76">
            <v>979</v>
          </cell>
          <cell r="CV76">
            <v>292</v>
          </cell>
          <cell r="CW76">
            <v>314</v>
          </cell>
          <cell r="CX76">
            <v>203</v>
          </cell>
          <cell r="CY76">
            <v>223</v>
          </cell>
          <cell r="CZ76">
            <v>140</v>
          </cell>
          <cell r="DA76">
            <v>117</v>
          </cell>
          <cell r="DB76">
            <v>74</v>
          </cell>
          <cell r="DC76">
            <v>48</v>
          </cell>
          <cell r="DD76">
            <v>38</v>
          </cell>
          <cell r="DE76">
            <v>35</v>
          </cell>
          <cell r="DF76">
            <v>32</v>
          </cell>
          <cell r="DG76">
            <v>200</v>
          </cell>
          <cell r="DH76">
            <v>144</v>
          </cell>
          <cell r="DI76">
            <v>1</v>
          </cell>
          <cell r="DJ76" t="str">
            <v>-</v>
          </cell>
          <cell r="DK76">
            <v>363</v>
          </cell>
          <cell r="DL76" t="str">
            <v>-</v>
          </cell>
          <cell r="DM76">
            <v>593</v>
          </cell>
          <cell r="DN76" t="str">
            <v>-</v>
          </cell>
          <cell r="DO76">
            <v>505</v>
          </cell>
          <cell r="DP76" t="str">
            <v>-</v>
          </cell>
          <cell r="DQ76">
            <v>0</v>
          </cell>
          <cell r="DR76" t="str">
            <v>-</v>
          </cell>
          <cell r="DS76">
            <v>185</v>
          </cell>
          <cell r="DT76" t="str">
            <v>-</v>
          </cell>
          <cell r="DU76">
            <v>28</v>
          </cell>
          <cell r="DV76" t="str">
            <v>-</v>
          </cell>
          <cell r="DW76">
            <v>0</v>
          </cell>
          <cell r="DX76" t="str">
            <v>-</v>
          </cell>
          <cell r="DY76">
            <v>1</v>
          </cell>
          <cell r="DZ76">
            <v>60</v>
          </cell>
          <cell r="EA76">
            <v>17</v>
          </cell>
          <cell r="EB76" t="str">
            <v>-</v>
          </cell>
          <cell r="EC76">
            <v>31.481481481481481</v>
          </cell>
          <cell r="ED76" t="str">
            <v>-</v>
          </cell>
          <cell r="EE76">
            <v>0</v>
          </cell>
          <cell r="EF76" t="str">
            <v>-</v>
          </cell>
          <cell r="EG76">
            <v>6</v>
          </cell>
        </row>
        <row r="77">
          <cell r="C77">
            <v>700000193</v>
          </cell>
          <cell r="D77" t="str">
            <v>SECTOR CEDRO MARILUZ</v>
          </cell>
          <cell r="E77">
            <v>2026</v>
          </cell>
          <cell r="F77">
            <v>202602</v>
          </cell>
          <cell r="G77">
            <v>1185</v>
          </cell>
          <cell r="H77">
            <v>1273</v>
          </cell>
          <cell r="I77">
            <v>522</v>
          </cell>
          <cell r="J77" t="str">
            <v>-</v>
          </cell>
          <cell r="K77">
            <v>-57</v>
          </cell>
          <cell r="L77">
            <v>7</v>
          </cell>
          <cell r="M77">
            <v>207</v>
          </cell>
          <cell r="N77">
            <v>802</v>
          </cell>
          <cell r="O77">
            <v>0</v>
          </cell>
          <cell r="P77" t="str">
            <v>-</v>
          </cell>
          <cell r="Q77">
            <v>0</v>
          </cell>
          <cell r="R77" t="str">
            <v>-</v>
          </cell>
          <cell r="S77">
            <v>2</v>
          </cell>
          <cell r="T77" t="str">
            <v>-</v>
          </cell>
          <cell r="U77">
            <v>205</v>
          </cell>
          <cell r="V77" t="str">
            <v>-</v>
          </cell>
          <cell r="W77">
            <v>2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168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72</v>
          </cell>
          <cell r="AH77" t="str">
            <v>-</v>
          </cell>
          <cell r="AI77" t="str">
            <v>-</v>
          </cell>
          <cell r="AJ77" t="str">
            <v>-</v>
          </cell>
          <cell r="AK77">
            <v>39</v>
          </cell>
          <cell r="AL77" t="str">
            <v>-</v>
          </cell>
          <cell r="AM77">
            <v>17.468354430379744</v>
          </cell>
          <cell r="AN77">
            <v>64.2</v>
          </cell>
          <cell r="AO77">
            <v>33</v>
          </cell>
          <cell r="AP77" t="str">
            <v>-</v>
          </cell>
          <cell r="AQ77">
            <v>69</v>
          </cell>
          <cell r="AR77" t="str">
            <v>-</v>
          </cell>
          <cell r="AS77">
            <v>0</v>
          </cell>
          <cell r="AT77" t="str">
            <v>-</v>
          </cell>
          <cell r="AU77">
            <v>49</v>
          </cell>
          <cell r="AV77" t="str">
            <v>-</v>
          </cell>
          <cell r="AW77">
            <v>17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179</v>
          </cell>
          <cell r="BB77">
            <v>701</v>
          </cell>
          <cell r="BC77">
            <v>15.105485232067512</v>
          </cell>
          <cell r="BD77">
            <v>56.1</v>
          </cell>
          <cell r="BE77" t="str">
            <v>-</v>
          </cell>
          <cell r="BF77" t="str">
            <v>-</v>
          </cell>
          <cell r="BG77">
            <v>577301.56000000006</v>
          </cell>
          <cell r="BH77">
            <v>495709</v>
          </cell>
          <cell r="BI77">
            <v>119501423</v>
          </cell>
          <cell r="BJ77">
            <v>397558796</v>
          </cell>
          <cell r="BK77">
            <v>119144703</v>
          </cell>
          <cell r="BL77" t="str">
            <v>-</v>
          </cell>
          <cell r="BM77">
            <v>356720</v>
          </cell>
          <cell r="BN77" t="str">
            <v>-</v>
          </cell>
          <cell r="BO77">
            <v>85281165</v>
          </cell>
          <cell r="BP77" t="str">
            <v>-</v>
          </cell>
          <cell r="BQ77">
            <v>356720</v>
          </cell>
          <cell r="BR77" t="str">
            <v>-</v>
          </cell>
          <cell r="BS77">
            <v>185</v>
          </cell>
          <cell r="BT77" t="str">
            <v>-</v>
          </cell>
          <cell r="BU77">
            <v>84924445</v>
          </cell>
          <cell r="BV77" t="str">
            <v>-</v>
          </cell>
          <cell r="BW77">
            <v>133</v>
          </cell>
          <cell r="BX77" t="str">
            <v>-</v>
          </cell>
          <cell r="BY77">
            <v>344</v>
          </cell>
          <cell r="BZ77" t="str">
            <v>-</v>
          </cell>
          <cell r="CA77">
            <v>31198678</v>
          </cell>
          <cell r="CB77" t="str">
            <v>-</v>
          </cell>
          <cell r="CC77">
            <v>475</v>
          </cell>
          <cell r="CD77" t="str">
            <v>-</v>
          </cell>
          <cell r="CE77">
            <v>378</v>
          </cell>
          <cell r="CF77" t="str">
            <v>-</v>
          </cell>
          <cell r="CG77">
            <v>0</v>
          </cell>
          <cell r="CH77" t="str">
            <v>-</v>
          </cell>
          <cell r="CI77">
            <v>147</v>
          </cell>
          <cell r="CJ77" t="str">
            <v>-</v>
          </cell>
          <cell r="CK77">
            <v>36</v>
          </cell>
          <cell r="CL77" t="str">
            <v>-</v>
          </cell>
          <cell r="CM77">
            <v>3021580</v>
          </cell>
          <cell r="CN77" t="str">
            <v>-</v>
          </cell>
          <cell r="CO77">
            <v>34220258</v>
          </cell>
          <cell r="CP77" t="str">
            <v>-</v>
          </cell>
          <cell r="CQ77">
            <v>0</v>
          </cell>
          <cell r="CR77" t="str">
            <v>-</v>
          </cell>
          <cell r="CS77">
            <v>-38</v>
          </cell>
          <cell r="CT77" t="str">
            <v>-</v>
          </cell>
          <cell r="CU77">
            <v>601</v>
          </cell>
          <cell r="CV77">
            <v>206</v>
          </cell>
          <cell r="CW77">
            <v>221</v>
          </cell>
          <cell r="CX77">
            <v>144</v>
          </cell>
          <cell r="CY77">
            <v>156</v>
          </cell>
          <cell r="CZ77">
            <v>106</v>
          </cell>
          <cell r="DA77">
            <v>80</v>
          </cell>
          <cell r="DB77">
            <v>59</v>
          </cell>
          <cell r="DC77">
            <v>56</v>
          </cell>
          <cell r="DD77">
            <v>46</v>
          </cell>
          <cell r="DE77">
            <v>59</v>
          </cell>
          <cell r="DF77">
            <v>50</v>
          </cell>
          <cell r="DG77">
            <v>195</v>
          </cell>
          <cell r="DH77">
            <v>155</v>
          </cell>
          <cell r="DI77">
            <v>14</v>
          </cell>
          <cell r="DJ77" t="str">
            <v>-</v>
          </cell>
          <cell r="DK77">
            <v>245</v>
          </cell>
          <cell r="DL77" t="str">
            <v>-</v>
          </cell>
          <cell r="DM77">
            <v>418</v>
          </cell>
          <cell r="DN77" t="str">
            <v>-</v>
          </cell>
          <cell r="DO77">
            <v>344</v>
          </cell>
          <cell r="DP77" t="str">
            <v>-</v>
          </cell>
          <cell r="DQ77">
            <v>0</v>
          </cell>
          <cell r="DR77" t="str">
            <v>-</v>
          </cell>
          <cell r="DS77">
            <v>142</v>
          </cell>
          <cell r="DT77" t="str">
            <v>-</v>
          </cell>
          <cell r="DU77">
            <v>36</v>
          </cell>
          <cell r="DV77" t="str">
            <v>-</v>
          </cell>
          <cell r="DW77">
            <v>0</v>
          </cell>
          <cell r="DX77" t="str">
            <v>-</v>
          </cell>
          <cell r="DY77">
            <v>21</v>
          </cell>
          <cell r="DZ77">
            <v>54</v>
          </cell>
          <cell r="EA77">
            <v>14</v>
          </cell>
          <cell r="EB77" t="str">
            <v>-</v>
          </cell>
          <cell r="EC77">
            <v>40</v>
          </cell>
          <cell r="ED77" t="str">
            <v>-</v>
          </cell>
          <cell r="EE77">
            <v>7</v>
          </cell>
          <cell r="EF77" t="str">
            <v>-</v>
          </cell>
          <cell r="EG77">
            <v>7</v>
          </cell>
        </row>
        <row r="78">
          <cell r="C78">
            <v>700000194</v>
          </cell>
          <cell r="D78" t="str">
            <v>SECTOR LLUVIA MARCELA</v>
          </cell>
          <cell r="E78">
            <v>2026</v>
          </cell>
          <cell r="F78">
            <v>202602</v>
          </cell>
          <cell r="G78">
            <v>1450</v>
          </cell>
          <cell r="H78">
            <v>1388</v>
          </cell>
          <cell r="I78">
            <v>578</v>
          </cell>
          <cell r="J78" t="str">
            <v>-</v>
          </cell>
          <cell r="K78">
            <v>24</v>
          </cell>
          <cell r="L78">
            <v>9</v>
          </cell>
          <cell r="M78">
            <v>838</v>
          </cell>
          <cell r="N78">
            <v>878</v>
          </cell>
          <cell r="O78">
            <v>0</v>
          </cell>
          <cell r="P78" t="str">
            <v>-</v>
          </cell>
          <cell r="Q78">
            <v>1</v>
          </cell>
          <cell r="R78" t="str">
            <v>-</v>
          </cell>
          <cell r="S78">
            <v>4</v>
          </cell>
          <cell r="T78" t="str">
            <v>-</v>
          </cell>
          <cell r="U78">
            <v>835</v>
          </cell>
          <cell r="V78" t="str">
            <v>-</v>
          </cell>
          <cell r="W78">
            <v>2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670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422</v>
          </cell>
          <cell r="AH78" t="str">
            <v>-</v>
          </cell>
          <cell r="AI78" t="str">
            <v>-</v>
          </cell>
          <cell r="AJ78" t="str">
            <v>-</v>
          </cell>
          <cell r="AK78">
            <v>168</v>
          </cell>
          <cell r="AL78" t="str">
            <v>-</v>
          </cell>
          <cell r="AM78">
            <v>57.793103448275865</v>
          </cell>
          <cell r="AN78">
            <v>61.2</v>
          </cell>
          <cell r="AO78">
            <v>254</v>
          </cell>
          <cell r="AP78" t="str">
            <v>-</v>
          </cell>
          <cell r="AQ78">
            <v>283</v>
          </cell>
          <cell r="AR78" t="str">
            <v>-</v>
          </cell>
          <cell r="AS78">
            <v>0</v>
          </cell>
          <cell r="AT78" t="str">
            <v>-</v>
          </cell>
          <cell r="AU78">
            <v>117</v>
          </cell>
          <cell r="AV78" t="str">
            <v>-</v>
          </cell>
          <cell r="AW78">
            <v>16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695</v>
          </cell>
          <cell r="BB78">
            <v>745</v>
          </cell>
          <cell r="BC78">
            <v>47.931034482758619</v>
          </cell>
          <cell r="BD78">
            <v>51.9</v>
          </cell>
          <cell r="BE78" t="str">
            <v>-</v>
          </cell>
          <cell r="BF78" t="str">
            <v>-</v>
          </cell>
          <cell r="BG78">
            <v>505983.32</v>
          </cell>
          <cell r="BH78">
            <v>471465</v>
          </cell>
          <cell r="BI78">
            <v>424014026</v>
          </cell>
          <cell r="BJ78">
            <v>413946565</v>
          </cell>
          <cell r="BK78">
            <v>423350636</v>
          </cell>
          <cell r="BL78" t="str">
            <v>-</v>
          </cell>
          <cell r="BM78">
            <v>663390</v>
          </cell>
          <cell r="BN78" t="str">
            <v>-</v>
          </cell>
          <cell r="BO78">
            <v>334926083</v>
          </cell>
          <cell r="BP78" t="str">
            <v>-</v>
          </cell>
          <cell r="BQ78">
            <v>663390</v>
          </cell>
          <cell r="BR78" t="str">
            <v>-</v>
          </cell>
          <cell r="BS78">
            <v>782</v>
          </cell>
          <cell r="BT78" t="str">
            <v>-</v>
          </cell>
          <cell r="BU78">
            <v>334262693</v>
          </cell>
          <cell r="BV78" t="str">
            <v>-</v>
          </cell>
          <cell r="BW78">
            <v>530</v>
          </cell>
          <cell r="BX78" t="str">
            <v>-</v>
          </cell>
          <cell r="BY78">
            <v>395</v>
          </cell>
          <cell r="BZ78" t="str">
            <v>-</v>
          </cell>
          <cell r="CA78">
            <v>80311523</v>
          </cell>
          <cell r="CB78" t="str">
            <v>-</v>
          </cell>
          <cell r="CC78">
            <v>603</v>
          </cell>
          <cell r="CD78" t="str">
            <v>-</v>
          </cell>
          <cell r="CE78">
            <v>444</v>
          </cell>
          <cell r="CF78" t="str">
            <v>-</v>
          </cell>
          <cell r="CG78">
            <v>0</v>
          </cell>
          <cell r="CH78" t="str">
            <v>-</v>
          </cell>
          <cell r="CI78">
            <v>143</v>
          </cell>
          <cell r="CJ78" t="str">
            <v>-</v>
          </cell>
          <cell r="CK78">
            <v>16</v>
          </cell>
          <cell r="CL78" t="str">
            <v>-</v>
          </cell>
          <cell r="CM78">
            <v>8776420</v>
          </cell>
          <cell r="CN78" t="str">
            <v>-</v>
          </cell>
          <cell r="CO78">
            <v>89087943</v>
          </cell>
          <cell r="CP78" t="str">
            <v>-</v>
          </cell>
          <cell r="CQ78">
            <v>0</v>
          </cell>
          <cell r="CR78" t="str">
            <v>-</v>
          </cell>
          <cell r="CS78">
            <v>24</v>
          </cell>
          <cell r="CT78" t="str">
            <v>-</v>
          </cell>
          <cell r="CU78">
            <v>288</v>
          </cell>
          <cell r="CV78">
            <v>235</v>
          </cell>
          <cell r="CW78">
            <v>197</v>
          </cell>
          <cell r="CX78">
            <v>199</v>
          </cell>
          <cell r="CY78">
            <v>127</v>
          </cell>
          <cell r="CZ78">
            <v>128</v>
          </cell>
          <cell r="DA78">
            <v>66</v>
          </cell>
          <cell r="DB78">
            <v>70</v>
          </cell>
          <cell r="DC78">
            <v>53</v>
          </cell>
          <cell r="DD78">
            <v>48</v>
          </cell>
          <cell r="DE78">
            <v>32</v>
          </cell>
          <cell r="DF78">
            <v>39</v>
          </cell>
          <cell r="DG78">
            <v>151</v>
          </cell>
          <cell r="DH78">
            <v>157</v>
          </cell>
          <cell r="DI78">
            <v>48</v>
          </cell>
          <cell r="DJ78" t="str">
            <v>-</v>
          </cell>
          <cell r="DK78">
            <v>325</v>
          </cell>
          <cell r="DL78" t="str">
            <v>-</v>
          </cell>
          <cell r="DM78">
            <v>547</v>
          </cell>
          <cell r="DN78" t="str">
            <v>-</v>
          </cell>
          <cell r="DO78">
            <v>426</v>
          </cell>
          <cell r="DP78" t="str">
            <v>-</v>
          </cell>
          <cell r="DQ78">
            <v>0</v>
          </cell>
          <cell r="DR78" t="str">
            <v>-</v>
          </cell>
          <cell r="DS78">
            <v>136</v>
          </cell>
          <cell r="DT78" t="str">
            <v>-</v>
          </cell>
          <cell r="DU78">
            <v>16</v>
          </cell>
          <cell r="DV78" t="str">
            <v>-</v>
          </cell>
          <cell r="DW78">
            <v>0</v>
          </cell>
          <cell r="DX78" t="str">
            <v>-</v>
          </cell>
          <cell r="DY78">
            <v>56</v>
          </cell>
          <cell r="DZ78">
            <v>52</v>
          </cell>
          <cell r="EA78">
            <v>19</v>
          </cell>
          <cell r="EB78" t="str">
            <v>-</v>
          </cell>
          <cell r="EC78">
            <v>44.186046511627907</v>
          </cell>
          <cell r="ED78" t="str">
            <v>-</v>
          </cell>
          <cell r="EE78">
            <v>8</v>
          </cell>
          <cell r="EF78" t="str">
            <v>-</v>
          </cell>
          <cell r="EG78">
            <v>87</v>
          </cell>
        </row>
        <row r="79">
          <cell r="C79">
            <v>700000196</v>
          </cell>
          <cell r="D79" t="str">
            <v>SECTOR YARUMO</v>
          </cell>
          <cell r="E79">
            <v>2026</v>
          </cell>
          <cell r="F79">
            <v>202602</v>
          </cell>
          <cell r="G79">
            <v>0</v>
          </cell>
          <cell r="H79" t="str">
            <v>-</v>
          </cell>
          <cell r="I79">
            <v>0</v>
          </cell>
          <cell r="J79" t="str">
            <v>-</v>
          </cell>
          <cell r="K79">
            <v>0</v>
          </cell>
          <cell r="L79" t="str">
            <v>-</v>
          </cell>
          <cell r="M79">
            <v>0</v>
          </cell>
          <cell r="N79" t="str">
            <v>-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0</v>
          </cell>
          <cell r="T79" t="str">
            <v>-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0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0</v>
          </cell>
          <cell r="AH79" t="str">
            <v>-</v>
          </cell>
          <cell r="AI79" t="str">
            <v>-</v>
          </cell>
          <cell r="AJ79" t="str">
            <v>-</v>
          </cell>
          <cell r="AK79">
            <v>0</v>
          </cell>
          <cell r="AL79" t="str">
            <v>-</v>
          </cell>
          <cell r="AM79">
            <v>0</v>
          </cell>
          <cell r="AN79" t="str">
            <v>-</v>
          </cell>
          <cell r="AO79">
            <v>0</v>
          </cell>
          <cell r="AP79" t="str">
            <v>-</v>
          </cell>
          <cell r="AQ79">
            <v>0</v>
          </cell>
          <cell r="AR79" t="str">
            <v>-</v>
          </cell>
          <cell r="AS79">
            <v>0</v>
          </cell>
          <cell r="AT79" t="str">
            <v>-</v>
          </cell>
          <cell r="AU79">
            <v>0</v>
          </cell>
          <cell r="AV79" t="str">
            <v>-</v>
          </cell>
          <cell r="AW79">
            <v>0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0</v>
          </cell>
          <cell r="BB79" t="str">
            <v>-</v>
          </cell>
          <cell r="BC79">
            <v>0</v>
          </cell>
          <cell r="BD79" t="str">
            <v>-</v>
          </cell>
          <cell r="BE79" t="str">
            <v>-</v>
          </cell>
          <cell r="BF79" t="str">
            <v>-</v>
          </cell>
          <cell r="BG79">
            <v>0</v>
          </cell>
          <cell r="BH79" t="str">
            <v>-</v>
          </cell>
          <cell r="BI79">
            <v>0</v>
          </cell>
          <cell r="BJ79" t="str">
            <v>-</v>
          </cell>
          <cell r="BK79">
            <v>0</v>
          </cell>
          <cell r="BL79" t="str">
            <v>-</v>
          </cell>
          <cell r="BM79">
            <v>0</v>
          </cell>
          <cell r="BN79" t="str">
            <v>-</v>
          </cell>
          <cell r="BO79">
            <v>0</v>
          </cell>
          <cell r="BP79" t="str">
            <v>-</v>
          </cell>
          <cell r="BQ79">
            <v>0</v>
          </cell>
          <cell r="BR79" t="str">
            <v>-</v>
          </cell>
          <cell r="BS79">
            <v>0</v>
          </cell>
          <cell r="BT79" t="str">
            <v>-</v>
          </cell>
          <cell r="BU79">
            <v>0</v>
          </cell>
          <cell r="BV79" t="str">
            <v>-</v>
          </cell>
          <cell r="BW79">
            <v>0</v>
          </cell>
          <cell r="BX79" t="str">
            <v>-</v>
          </cell>
          <cell r="BY79">
            <v>0</v>
          </cell>
          <cell r="BZ79" t="str">
            <v>-</v>
          </cell>
          <cell r="CA79">
            <v>0</v>
          </cell>
          <cell r="CB79" t="str">
            <v>-</v>
          </cell>
          <cell r="CC79">
            <v>0</v>
          </cell>
          <cell r="CD79" t="str">
            <v>-</v>
          </cell>
          <cell r="CE79">
            <v>0</v>
          </cell>
          <cell r="CF79" t="str">
            <v>-</v>
          </cell>
          <cell r="CG79">
            <v>0</v>
          </cell>
          <cell r="CH79" t="str">
            <v>-</v>
          </cell>
          <cell r="CI79">
            <v>0</v>
          </cell>
          <cell r="CJ79" t="str">
            <v>-</v>
          </cell>
          <cell r="CK79">
            <v>0</v>
          </cell>
          <cell r="CL79" t="str">
            <v>-</v>
          </cell>
          <cell r="CM79">
            <v>0</v>
          </cell>
          <cell r="CN79" t="str">
            <v>-</v>
          </cell>
          <cell r="CO79">
            <v>0</v>
          </cell>
          <cell r="CP79" t="str">
            <v>-</v>
          </cell>
          <cell r="CQ79">
            <v>0</v>
          </cell>
          <cell r="CR79" t="str">
            <v>-</v>
          </cell>
          <cell r="CS79">
            <v>0</v>
          </cell>
          <cell r="CT79" t="str">
            <v>-</v>
          </cell>
          <cell r="CU79">
            <v>0</v>
          </cell>
          <cell r="CV79" t="str">
            <v>-</v>
          </cell>
          <cell r="CW79">
            <v>0</v>
          </cell>
          <cell r="CX79" t="str">
            <v>-</v>
          </cell>
          <cell r="CY79">
            <v>0</v>
          </cell>
          <cell r="CZ79" t="str">
            <v>-</v>
          </cell>
          <cell r="DA79">
            <v>0</v>
          </cell>
          <cell r="DB79" t="str">
            <v>-</v>
          </cell>
          <cell r="DC79">
            <v>0</v>
          </cell>
          <cell r="DD79" t="str">
            <v>-</v>
          </cell>
          <cell r="DE79">
            <v>0</v>
          </cell>
          <cell r="DF79" t="str">
            <v>-</v>
          </cell>
          <cell r="DG79">
            <v>0</v>
          </cell>
          <cell r="DH79" t="str">
            <v>-</v>
          </cell>
          <cell r="DI79">
            <v>0</v>
          </cell>
          <cell r="DJ79" t="str">
            <v>-</v>
          </cell>
          <cell r="DK79">
            <v>0</v>
          </cell>
          <cell r="DL79" t="str">
            <v>-</v>
          </cell>
          <cell r="DM79">
            <v>0</v>
          </cell>
          <cell r="DN79" t="str">
            <v>-</v>
          </cell>
          <cell r="DO79">
            <v>0</v>
          </cell>
          <cell r="DP79" t="str">
            <v>-</v>
          </cell>
          <cell r="DQ79">
            <v>0</v>
          </cell>
          <cell r="DR79" t="str">
            <v>-</v>
          </cell>
          <cell r="DS79">
            <v>0</v>
          </cell>
          <cell r="DT79" t="str">
            <v>-</v>
          </cell>
          <cell r="DU79">
            <v>0</v>
          </cell>
          <cell r="DV79" t="str">
            <v>-</v>
          </cell>
          <cell r="DW79">
            <v>0</v>
          </cell>
          <cell r="DX79" t="str">
            <v>-</v>
          </cell>
          <cell r="DY79">
            <v>0</v>
          </cell>
          <cell r="DZ79" t="str">
            <v>-</v>
          </cell>
          <cell r="EA79">
            <v>0</v>
          </cell>
          <cell r="EB79" t="str">
            <v>-</v>
          </cell>
          <cell r="EC79">
            <v>0</v>
          </cell>
          <cell r="ED79" t="str">
            <v>-</v>
          </cell>
          <cell r="EE79">
            <v>0</v>
          </cell>
          <cell r="EF79" t="str">
            <v>-</v>
          </cell>
          <cell r="EG79">
            <v>0</v>
          </cell>
        </row>
        <row r="80">
          <cell r="C80">
            <v>700000197</v>
          </cell>
          <cell r="D80" t="str">
            <v>SECTOR BAMBU SANDRA</v>
          </cell>
          <cell r="E80">
            <v>2026</v>
          </cell>
          <cell r="F80">
            <v>202602</v>
          </cell>
          <cell r="G80">
            <v>1289</v>
          </cell>
          <cell r="H80">
            <v>1360</v>
          </cell>
          <cell r="I80">
            <v>588</v>
          </cell>
          <cell r="J80" t="str">
            <v>-</v>
          </cell>
          <cell r="K80">
            <v>-68</v>
          </cell>
          <cell r="L80">
            <v>8</v>
          </cell>
          <cell r="M80">
            <v>205</v>
          </cell>
          <cell r="N80">
            <v>877</v>
          </cell>
          <cell r="O80">
            <v>0</v>
          </cell>
          <cell r="P80" t="str">
            <v>-</v>
          </cell>
          <cell r="Q80">
            <v>1</v>
          </cell>
          <cell r="R80" t="str">
            <v>-</v>
          </cell>
          <cell r="S80">
            <v>2</v>
          </cell>
          <cell r="T80" t="str">
            <v>-</v>
          </cell>
          <cell r="U80">
            <v>204</v>
          </cell>
          <cell r="V80" t="str">
            <v>-</v>
          </cell>
          <cell r="W80">
            <v>0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173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70</v>
          </cell>
          <cell r="AH80" t="str">
            <v>-</v>
          </cell>
          <cell r="AI80" t="str">
            <v>-</v>
          </cell>
          <cell r="AJ80" t="str">
            <v>-</v>
          </cell>
          <cell r="AK80">
            <v>32</v>
          </cell>
          <cell r="AL80" t="str">
            <v>-</v>
          </cell>
          <cell r="AM80">
            <v>15.903801396431341</v>
          </cell>
          <cell r="AN80">
            <v>64.2</v>
          </cell>
          <cell r="AO80">
            <v>38</v>
          </cell>
          <cell r="AP80" t="str">
            <v>-</v>
          </cell>
          <cell r="AQ80">
            <v>61</v>
          </cell>
          <cell r="AR80" t="str">
            <v>-</v>
          </cell>
          <cell r="AS80">
            <v>0</v>
          </cell>
          <cell r="AT80" t="str">
            <v>-</v>
          </cell>
          <cell r="AU80">
            <v>59</v>
          </cell>
          <cell r="AV80" t="str">
            <v>-</v>
          </cell>
          <cell r="AW80">
            <v>15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189</v>
          </cell>
          <cell r="BB80">
            <v>789</v>
          </cell>
          <cell r="BC80">
            <v>14.662529092319629</v>
          </cell>
          <cell r="BD80">
            <v>57.8</v>
          </cell>
          <cell r="BE80" t="str">
            <v>-</v>
          </cell>
          <cell r="BF80" t="str">
            <v>-</v>
          </cell>
          <cell r="BG80">
            <v>548338.79</v>
          </cell>
          <cell r="BH80">
            <v>458431</v>
          </cell>
          <cell r="BI80">
            <v>112409451</v>
          </cell>
          <cell r="BJ80">
            <v>402043926</v>
          </cell>
          <cell r="BK80">
            <v>112156091</v>
          </cell>
          <cell r="BL80" t="str">
            <v>-</v>
          </cell>
          <cell r="BM80">
            <v>253360</v>
          </cell>
          <cell r="BN80" t="str">
            <v>-</v>
          </cell>
          <cell r="BO80">
            <v>94061642</v>
          </cell>
          <cell r="BP80" t="str">
            <v>-</v>
          </cell>
          <cell r="BQ80">
            <v>253360</v>
          </cell>
          <cell r="BR80" t="str">
            <v>-</v>
          </cell>
          <cell r="BS80">
            <v>198</v>
          </cell>
          <cell r="BT80" t="str">
            <v>-</v>
          </cell>
          <cell r="BU80">
            <v>93808282</v>
          </cell>
          <cell r="BV80" t="str">
            <v>-</v>
          </cell>
          <cell r="BW80">
            <v>122</v>
          </cell>
          <cell r="BX80" t="str">
            <v>-</v>
          </cell>
          <cell r="BY80">
            <v>349</v>
          </cell>
          <cell r="BZ80" t="str">
            <v>-</v>
          </cell>
          <cell r="CA80">
            <v>16231810</v>
          </cell>
          <cell r="CB80" t="str">
            <v>-</v>
          </cell>
          <cell r="CC80">
            <v>499</v>
          </cell>
          <cell r="CD80" t="str">
            <v>-</v>
          </cell>
          <cell r="CE80">
            <v>404</v>
          </cell>
          <cell r="CF80" t="str">
            <v>-</v>
          </cell>
          <cell r="CG80">
            <v>0</v>
          </cell>
          <cell r="CH80" t="str">
            <v>-</v>
          </cell>
          <cell r="CI80">
            <v>180</v>
          </cell>
          <cell r="CJ80" t="str">
            <v>-</v>
          </cell>
          <cell r="CK80">
            <v>26</v>
          </cell>
          <cell r="CL80" t="str">
            <v>-</v>
          </cell>
          <cell r="CM80">
            <v>2115999</v>
          </cell>
          <cell r="CN80" t="str">
            <v>-</v>
          </cell>
          <cell r="CO80">
            <v>18347809</v>
          </cell>
          <cell r="CP80" t="str">
            <v>-</v>
          </cell>
          <cell r="CQ80">
            <v>0</v>
          </cell>
          <cell r="CR80" t="str">
            <v>-</v>
          </cell>
          <cell r="CS80">
            <v>-18</v>
          </cell>
          <cell r="CT80" t="str">
            <v>-</v>
          </cell>
          <cell r="CU80">
            <v>711</v>
          </cell>
          <cell r="CV80">
            <v>230</v>
          </cell>
          <cell r="CW80">
            <v>202</v>
          </cell>
          <cell r="CX80">
            <v>149</v>
          </cell>
          <cell r="CY80">
            <v>171</v>
          </cell>
          <cell r="CZ80">
            <v>105</v>
          </cell>
          <cell r="DA80">
            <v>84</v>
          </cell>
          <cell r="DB80">
            <v>58</v>
          </cell>
          <cell r="DC80">
            <v>51</v>
          </cell>
          <cell r="DD80">
            <v>41</v>
          </cell>
          <cell r="DE80">
            <v>34</v>
          </cell>
          <cell r="DF80">
            <v>29</v>
          </cell>
          <cell r="DG80">
            <v>169</v>
          </cell>
          <cell r="DH80">
            <v>128</v>
          </cell>
          <cell r="DI80">
            <v>13</v>
          </cell>
          <cell r="DJ80" t="str">
            <v>-</v>
          </cell>
          <cell r="DK80">
            <v>254</v>
          </cell>
          <cell r="DL80" t="str">
            <v>-</v>
          </cell>
          <cell r="DM80">
            <v>447</v>
          </cell>
          <cell r="DN80" t="str">
            <v>-</v>
          </cell>
          <cell r="DO80">
            <v>386</v>
          </cell>
          <cell r="DP80" t="str">
            <v>-</v>
          </cell>
          <cell r="DQ80">
            <v>0</v>
          </cell>
          <cell r="DR80" t="str">
            <v>-</v>
          </cell>
          <cell r="DS80">
            <v>177</v>
          </cell>
          <cell r="DT80" t="str">
            <v>-</v>
          </cell>
          <cell r="DU80">
            <v>25</v>
          </cell>
          <cell r="DV80" t="str">
            <v>-</v>
          </cell>
          <cell r="DW80">
            <v>0</v>
          </cell>
          <cell r="DX80" t="str">
            <v>-</v>
          </cell>
          <cell r="DY80">
            <v>16</v>
          </cell>
          <cell r="DZ80">
            <v>47</v>
          </cell>
          <cell r="EA80">
            <v>10</v>
          </cell>
          <cell r="EB80" t="str">
            <v>-</v>
          </cell>
          <cell r="EC80">
            <v>30.303030303030305</v>
          </cell>
          <cell r="ED80" t="str">
            <v>-</v>
          </cell>
          <cell r="EE80">
            <v>3</v>
          </cell>
          <cell r="EF80" t="str">
            <v>-</v>
          </cell>
          <cell r="EG80">
            <v>0</v>
          </cell>
        </row>
        <row r="81">
          <cell r="C81">
            <v>700000202</v>
          </cell>
          <cell r="D81" t="str">
            <v>SECTOR MUSICA DIANA</v>
          </cell>
          <cell r="E81">
            <v>2026</v>
          </cell>
          <cell r="F81">
            <v>202602</v>
          </cell>
          <cell r="G81">
            <v>2305</v>
          </cell>
          <cell r="H81">
            <v>2438</v>
          </cell>
          <cell r="I81">
            <v>899</v>
          </cell>
          <cell r="J81" t="str">
            <v>-</v>
          </cell>
          <cell r="K81">
            <v>-96</v>
          </cell>
          <cell r="L81">
            <v>6</v>
          </cell>
          <cell r="M81">
            <v>977</v>
          </cell>
          <cell r="N81">
            <v>1544</v>
          </cell>
          <cell r="O81">
            <v>0</v>
          </cell>
          <cell r="P81" t="str">
            <v>-</v>
          </cell>
          <cell r="Q81">
            <v>1</v>
          </cell>
          <cell r="R81" t="str">
            <v>-</v>
          </cell>
          <cell r="S81">
            <v>7</v>
          </cell>
          <cell r="T81" t="str">
            <v>-</v>
          </cell>
          <cell r="U81">
            <v>971</v>
          </cell>
          <cell r="V81" t="str">
            <v>-</v>
          </cell>
          <cell r="W81">
            <v>5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790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442</v>
          </cell>
          <cell r="AH81" t="str">
            <v>-</v>
          </cell>
          <cell r="AI81" t="str">
            <v>-</v>
          </cell>
          <cell r="AJ81" t="str">
            <v>-</v>
          </cell>
          <cell r="AK81">
            <v>187</v>
          </cell>
          <cell r="AL81" t="str">
            <v>-</v>
          </cell>
          <cell r="AM81">
            <v>42.386117136659436</v>
          </cell>
          <cell r="AN81">
            <v>64</v>
          </cell>
          <cell r="AO81">
            <v>255</v>
          </cell>
          <cell r="AP81" t="str">
            <v>-</v>
          </cell>
          <cell r="AQ81">
            <v>385</v>
          </cell>
          <cell r="AR81" t="str">
            <v>-</v>
          </cell>
          <cell r="AS81">
            <v>0</v>
          </cell>
          <cell r="AT81" t="str">
            <v>-</v>
          </cell>
          <cell r="AU81">
            <v>129</v>
          </cell>
          <cell r="AV81" t="str">
            <v>-</v>
          </cell>
          <cell r="AW81">
            <v>21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874</v>
          </cell>
          <cell r="BB81">
            <v>1346</v>
          </cell>
          <cell r="BC81">
            <v>37.917570498915403</v>
          </cell>
          <cell r="BD81">
            <v>55.8</v>
          </cell>
          <cell r="BE81" t="str">
            <v>-</v>
          </cell>
          <cell r="BF81" t="str">
            <v>-</v>
          </cell>
          <cell r="BG81">
            <v>431785.12</v>
          </cell>
          <cell r="BH81">
            <v>376071</v>
          </cell>
          <cell r="BI81">
            <v>421854066.5</v>
          </cell>
          <cell r="BJ81">
            <v>580654338</v>
          </cell>
          <cell r="BK81">
            <v>420853154</v>
          </cell>
          <cell r="BL81" t="str">
            <v>-</v>
          </cell>
          <cell r="BM81">
            <v>1000912.5</v>
          </cell>
          <cell r="BN81" t="str">
            <v>-</v>
          </cell>
          <cell r="BO81">
            <v>339283633.5</v>
          </cell>
          <cell r="BP81" t="str">
            <v>-</v>
          </cell>
          <cell r="BQ81">
            <v>1000912.5</v>
          </cell>
          <cell r="BR81" t="str">
            <v>-</v>
          </cell>
          <cell r="BS81">
            <v>906</v>
          </cell>
          <cell r="BT81" t="str">
            <v>-</v>
          </cell>
          <cell r="BU81">
            <v>338282721</v>
          </cell>
          <cell r="BV81" t="str">
            <v>-</v>
          </cell>
          <cell r="BW81">
            <v>565</v>
          </cell>
          <cell r="BX81" t="str">
            <v>-</v>
          </cell>
          <cell r="BY81">
            <v>805</v>
          </cell>
          <cell r="BZ81" t="str">
            <v>-</v>
          </cell>
          <cell r="CA81">
            <v>74461072</v>
          </cell>
          <cell r="CB81" t="str">
            <v>-</v>
          </cell>
          <cell r="CC81">
            <v>930</v>
          </cell>
          <cell r="CD81" t="str">
            <v>-</v>
          </cell>
          <cell r="CE81">
            <v>736</v>
          </cell>
          <cell r="CF81" t="str">
            <v>-</v>
          </cell>
          <cell r="CG81">
            <v>0</v>
          </cell>
          <cell r="CH81" t="str">
            <v>-</v>
          </cell>
          <cell r="CI81">
            <v>185</v>
          </cell>
          <cell r="CJ81" t="str">
            <v>-</v>
          </cell>
          <cell r="CK81">
            <v>23</v>
          </cell>
          <cell r="CL81" t="str">
            <v>-</v>
          </cell>
          <cell r="CM81">
            <v>8109361</v>
          </cell>
          <cell r="CN81" t="str">
            <v>-</v>
          </cell>
          <cell r="CO81">
            <v>82570433</v>
          </cell>
          <cell r="CP81" t="str">
            <v>-</v>
          </cell>
          <cell r="CQ81">
            <v>0</v>
          </cell>
          <cell r="CR81" t="str">
            <v>-</v>
          </cell>
          <cell r="CS81">
            <v>-9</v>
          </cell>
          <cell r="CT81" t="str">
            <v>-</v>
          </cell>
          <cell r="CU81">
            <v>655</v>
          </cell>
          <cell r="CV81">
            <v>336</v>
          </cell>
          <cell r="CW81">
            <v>442</v>
          </cell>
          <cell r="CX81">
            <v>333</v>
          </cell>
          <cell r="CY81">
            <v>231</v>
          </cell>
          <cell r="CZ81">
            <v>192</v>
          </cell>
          <cell r="DA81">
            <v>170</v>
          </cell>
          <cell r="DB81">
            <v>145</v>
          </cell>
          <cell r="DC81">
            <v>133</v>
          </cell>
          <cell r="DD81">
            <v>120</v>
          </cell>
          <cell r="DE81">
            <v>71</v>
          </cell>
          <cell r="DF81">
            <v>64</v>
          </cell>
          <cell r="DG81">
            <v>374</v>
          </cell>
          <cell r="DH81">
            <v>329</v>
          </cell>
          <cell r="DI81">
            <v>46</v>
          </cell>
          <cell r="DJ81" t="str">
            <v>-</v>
          </cell>
          <cell r="DK81">
            <v>599</v>
          </cell>
          <cell r="DL81" t="str">
            <v>-</v>
          </cell>
          <cell r="DM81">
            <v>807</v>
          </cell>
          <cell r="DN81" t="str">
            <v>-</v>
          </cell>
          <cell r="DO81">
            <v>696</v>
          </cell>
          <cell r="DP81" t="str">
            <v>-</v>
          </cell>
          <cell r="DQ81">
            <v>0</v>
          </cell>
          <cell r="DR81" t="str">
            <v>-</v>
          </cell>
          <cell r="DS81">
            <v>180</v>
          </cell>
          <cell r="DT81" t="str">
            <v>-</v>
          </cell>
          <cell r="DU81">
            <v>23</v>
          </cell>
          <cell r="DV81" t="str">
            <v>-</v>
          </cell>
          <cell r="DW81">
            <v>0</v>
          </cell>
          <cell r="DX81" t="str">
            <v>-</v>
          </cell>
          <cell r="DY81">
            <v>63</v>
          </cell>
          <cell r="DZ81">
            <v>107</v>
          </cell>
          <cell r="EA81">
            <v>24</v>
          </cell>
          <cell r="EB81" t="str">
            <v>-</v>
          </cell>
          <cell r="EC81">
            <v>45.283018867924532</v>
          </cell>
          <cell r="ED81" t="str">
            <v>-</v>
          </cell>
          <cell r="EE81">
            <v>17</v>
          </cell>
          <cell r="EF81" t="str">
            <v>-</v>
          </cell>
          <cell r="EG81">
            <v>40</v>
          </cell>
        </row>
        <row r="82">
          <cell r="C82">
            <v>700000205</v>
          </cell>
          <cell r="D82" t="str">
            <v>SECTOR MERENGUE REMEDIOS</v>
          </cell>
          <cell r="E82">
            <v>2026</v>
          </cell>
          <cell r="F82">
            <v>202602</v>
          </cell>
          <cell r="G82">
            <v>1474</v>
          </cell>
          <cell r="H82">
            <v>1541</v>
          </cell>
          <cell r="I82">
            <v>548</v>
          </cell>
          <cell r="J82" t="str">
            <v>-</v>
          </cell>
          <cell r="K82">
            <v>-130</v>
          </cell>
          <cell r="L82">
            <v>7</v>
          </cell>
          <cell r="M82">
            <v>519</v>
          </cell>
          <cell r="N82">
            <v>1014</v>
          </cell>
          <cell r="O82">
            <v>0</v>
          </cell>
          <cell r="P82" t="str">
            <v>-</v>
          </cell>
          <cell r="Q82">
            <v>1</v>
          </cell>
          <cell r="R82" t="str">
            <v>-</v>
          </cell>
          <cell r="S82">
            <v>3</v>
          </cell>
          <cell r="T82" t="str">
            <v>-</v>
          </cell>
          <cell r="U82">
            <v>517</v>
          </cell>
          <cell r="V82" t="str">
            <v>-</v>
          </cell>
          <cell r="W82">
            <v>1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441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223</v>
          </cell>
          <cell r="AH82" t="str">
            <v>-</v>
          </cell>
          <cell r="AI82" t="str">
            <v>-</v>
          </cell>
          <cell r="AJ82" t="str">
            <v>-</v>
          </cell>
          <cell r="AK82">
            <v>78</v>
          </cell>
          <cell r="AL82" t="str">
            <v>-</v>
          </cell>
          <cell r="AM82">
            <v>35.210312075983715</v>
          </cell>
          <cell r="AN82">
            <v>62.9</v>
          </cell>
          <cell r="AO82">
            <v>145</v>
          </cell>
          <cell r="AP82" t="str">
            <v>-</v>
          </cell>
          <cell r="AQ82">
            <v>182</v>
          </cell>
          <cell r="AR82" t="str">
            <v>-</v>
          </cell>
          <cell r="AS82">
            <v>0</v>
          </cell>
          <cell r="AT82" t="str">
            <v>-</v>
          </cell>
          <cell r="AU82">
            <v>101</v>
          </cell>
          <cell r="AV82" t="str">
            <v>-</v>
          </cell>
          <cell r="AW82">
            <v>13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476</v>
          </cell>
          <cell r="BB82">
            <v>839</v>
          </cell>
          <cell r="BC82">
            <v>32.293080054274078</v>
          </cell>
          <cell r="BD82">
            <v>52</v>
          </cell>
          <cell r="BE82" t="str">
            <v>-</v>
          </cell>
          <cell r="BF82" t="str">
            <v>-</v>
          </cell>
          <cell r="BG82">
            <v>548564.1</v>
          </cell>
          <cell r="BH82">
            <v>466153</v>
          </cell>
          <cell r="BI82">
            <v>284704766</v>
          </cell>
          <cell r="BJ82">
            <v>472678689</v>
          </cell>
          <cell r="BK82">
            <v>283761170</v>
          </cell>
          <cell r="BL82" t="str">
            <v>-</v>
          </cell>
          <cell r="BM82">
            <v>943596</v>
          </cell>
          <cell r="BN82" t="str">
            <v>-</v>
          </cell>
          <cell r="BO82">
            <v>237807332</v>
          </cell>
          <cell r="BP82" t="str">
            <v>-</v>
          </cell>
          <cell r="BQ82">
            <v>943596</v>
          </cell>
          <cell r="BR82" t="str">
            <v>-</v>
          </cell>
          <cell r="BS82">
            <v>503</v>
          </cell>
          <cell r="BT82" t="str">
            <v>-</v>
          </cell>
          <cell r="BU82">
            <v>236863736</v>
          </cell>
          <cell r="BV82" t="str">
            <v>-</v>
          </cell>
          <cell r="BW82">
            <v>289</v>
          </cell>
          <cell r="BX82" t="str">
            <v>-</v>
          </cell>
          <cell r="BY82">
            <v>620</v>
          </cell>
          <cell r="BZ82" t="str">
            <v>-</v>
          </cell>
          <cell r="CA82">
            <v>42132352</v>
          </cell>
          <cell r="CB82" t="str">
            <v>-</v>
          </cell>
          <cell r="CC82">
            <v>611</v>
          </cell>
          <cell r="CD82" t="str">
            <v>-</v>
          </cell>
          <cell r="CE82">
            <v>439</v>
          </cell>
          <cell r="CF82" t="str">
            <v>-</v>
          </cell>
          <cell r="CG82">
            <v>0</v>
          </cell>
          <cell r="CH82" t="str">
            <v>-</v>
          </cell>
          <cell r="CI82">
            <v>142</v>
          </cell>
          <cell r="CJ82" t="str">
            <v>-</v>
          </cell>
          <cell r="CK82">
            <v>13</v>
          </cell>
          <cell r="CL82" t="str">
            <v>-</v>
          </cell>
          <cell r="CM82">
            <v>4765082</v>
          </cell>
          <cell r="CN82" t="str">
            <v>-</v>
          </cell>
          <cell r="CO82">
            <v>46897434</v>
          </cell>
          <cell r="CP82" t="str">
            <v>-</v>
          </cell>
          <cell r="CQ82">
            <v>0</v>
          </cell>
          <cell r="CR82" t="str">
            <v>-</v>
          </cell>
          <cell r="CS82">
            <v>-73</v>
          </cell>
          <cell r="CT82" t="str">
            <v>-</v>
          </cell>
          <cell r="CU82">
            <v>524</v>
          </cell>
          <cell r="CV82">
            <v>275</v>
          </cell>
          <cell r="CW82">
            <v>263</v>
          </cell>
          <cell r="CX82">
            <v>200</v>
          </cell>
          <cell r="CY82">
            <v>168</v>
          </cell>
          <cell r="CZ82">
            <v>119</v>
          </cell>
          <cell r="DA82">
            <v>161</v>
          </cell>
          <cell r="DB82">
            <v>124</v>
          </cell>
          <cell r="DC82">
            <v>90</v>
          </cell>
          <cell r="DD82">
            <v>74</v>
          </cell>
          <cell r="DE82">
            <v>100</v>
          </cell>
          <cell r="DF82">
            <v>89</v>
          </cell>
          <cell r="DG82">
            <v>351</v>
          </cell>
          <cell r="DH82">
            <v>287</v>
          </cell>
          <cell r="DI82">
            <v>23</v>
          </cell>
          <cell r="DJ82" t="str">
            <v>-</v>
          </cell>
          <cell r="DK82">
            <v>390</v>
          </cell>
          <cell r="DL82" t="str">
            <v>-</v>
          </cell>
          <cell r="DM82">
            <v>536</v>
          </cell>
          <cell r="DN82" t="str">
            <v>-</v>
          </cell>
          <cell r="DO82">
            <v>396</v>
          </cell>
          <cell r="DP82" t="str">
            <v>-</v>
          </cell>
          <cell r="DQ82">
            <v>0</v>
          </cell>
          <cell r="DR82" t="str">
            <v>-</v>
          </cell>
          <cell r="DS82">
            <v>139</v>
          </cell>
          <cell r="DT82" t="str">
            <v>-</v>
          </cell>
          <cell r="DU82">
            <v>13</v>
          </cell>
          <cell r="DV82" t="str">
            <v>-</v>
          </cell>
          <cell r="DW82">
            <v>0</v>
          </cell>
          <cell r="DX82" t="str">
            <v>-</v>
          </cell>
          <cell r="DY82">
            <v>27</v>
          </cell>
          <cell r="DZ82">
            <v>95</v>
          </cell>
          <cell r="EA82">
            <v>12</v>
          </cell>
          <cell r="EB82" t="str">
            <v>-</v>
          </cell>
          <cell r="EC82">
            <v>14.814814814814813</v>
          </cell>
          <cell r="ED82" t="str">
            <v>-</v>
          </cell>
          <cell r="EE82">
            <v>4</v>
          </cell>
          <cell r="EF82" t="str">
            <v>-</v>
          </cell>
          <cell r="EG82">
            <v>16</v>
          </cell>
        </row>
        <row r="83">
          <cell r="C83">
            <v>700000210</v>
          </cell>
          <cell r="D83" t="str">
            <v>SECTOR ANIS DIANA</v>
          </cell>
          <cell r="E83">
            <v>2026</v>
          </cell>
          <cell r="F83">
            <v>202602</v>
          </cell>
          <cell r="G83">
            <v>1663</v>
          </cell>
          <cell r="H83">
            <v>1748</v>
          </cell>
          <cell r="I83">
            <v>641</v>
          </cell>
          <cell r="J83" t="str">
            <v>-</v>
          </cell>
          <cell r="K83">
            <v>-68</v>
          </cell>
          <cell r="L83">
            <v>9</v>
          </cell>
          <cell r="M83">
            <v>723</v>
          </cell>
          <cell r="N83">
            <v>1106</v>
          </cell>
          <cell r="O83">
            <v>0</v>
          </cell>
          <cell r="P83" t="str">
            <v>-</v>
          </cell>
          <cell r="Q83">
            <v>2</v>
          </cell>
          <cell r="R83" t="str">
            <v>-</v>
          </cell>
          <cell r="S83">
            <v>11</v>
          </cell>
          <cell r="T83" t="str">
            <v>-</v>
          </cell>
          <cell r="U83">
            <v>718</v>
          </cell>
          <cell r="V83" t="str">
            <v>-</v>
          </cell>
          <cell r="W83">
            <v>3</v>
          </cell>
          <cell r="X83" t="str">
            <v>-</v>
          </cell>
          <cell r="Y83" t="str">
            <v>-</v>
          </cell>
          <cell r="Z83" t="str">
            <v>-</v>
          </cell>
          <cell r="AA83">
            <v>606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344</v>
          </cell>
          <cell r="AH83" t="str">
            <v>-</v>
          </cell>
          <cell r="AI83" t="str">
            <v>-</v>
          </cell>
          <cell r="AJ83" t="str">
            <v>-</v>
          </cell>
          <cell r="AK83">
            <v>117</v>
          </cell>
          <cell r="AL83" t="str">
            <v>-</v>
          </cell>
          <cell r="AM83">
            <v>43.475646422128683</v>
          </cell>
          <cell r="AN83">
            <v>63.5</v>
          </cell>
          <cell r="AO83">
            <v>227</v>
          </cell>
          <cell r="AP83" t="str">
            <v>-</v>
          </cell>
          <cell r="AQ83">
            <v>235</v>
          </cell>
          <cell r="AR83" t="str">
            <v>-</v>
          </cell>
          <cell r="AS83">
            <v>0</v>
          </cell>
          <cell r="AT83" t="str">
            <v>-</v>
          </cell>
          <cell r="AU83">
            <v>109</v>
          </cell>
          <cell r="AV83" t="str">
            <v>-</v>
          </cell>
          <cell r="AW83">
            <v>35</v>
          </cell>
          <cell r="AX83" t="str">
            <v>-</v>
          </cell>
          <cell r="AY83" t="str">
            <v>-</v>
          </cell>
          <cell r="AZ83" t="str">
            <v>-</v>
          </cell>
          <cell r="BA83">
            <v>637</v>
          </cell>
          <cell r="BB83">
            <v>961</v>
          </cell>
          <cell r="BC83">
            <v>38.304269392663862</v>
          </cell>
          <cell r="BD83">
            <v>55.2</v>
          </cell>
          <cell r="BE83" t="str">
            <v>-</v>
          </cell>
          <cell r="BF83" t="str">
            <v>-</v>
          </cell>
          <cell r="BG83">
            <v>530023.36</v>
          </cell>
          <cell r="BH83">
            <v>496902</v>
          </cell>
          <cell r="BI83">
            <v>383206888</v>
          </cell>
          <cell r="BJ83">
            <v>549573349</v>
          </cell>
          <cell r="BK83">
            <v>381935886</v>
          </cell>
          <cell r="BL83" t="str">
            <v>-</v>
          </cell>
          <cell r="BM83">
            <v>1271002</v>
          </cell>
          <cell r="BN83" t="str">
            <v>-</v>
          </cell>
          <cell r="BO83">
            <v>249874451</v>
          </cell>
          <cell r="BP83" t="str">
            <v>-</v>
          </cell>
          <cell r="BQ83">
            <v>1271002</v>
          </cell>
          <cell r="BR83" t="str">
            <v>-</v>
          </cell>
          <cell r="BS83">
            <v>642</v>
          </cell>
          <cell r="BT83" t="str">
            <v>-</v>
          </cell>
          <cell r="BU83">
            <v>248603449</v>
          </cell>
          <cell r="BV83" t="str">
            <v>-</v>
          </cell>
          <cell r="BW83">
            <v>543</v>
          </cell>
          <cell r="BX83" t="str">
            <v>-</v>
          </cell>
          <cell r="BY83">
            <v>539</v>
          </cell>
          <cell r="BZ83" t="str">
            <v>-</v>
          </cell>
          <cell r="CA83">
            <v>122196048</v>
          </cell>
          <cell r="CB83" t="str">
            <v>-</v>
          </cell>
          <cell r="CC83">
            <v>710</v>
          </cell>
          <cell r="CD83" t="str">
            <v>-</v>
          </cell>
          <cell r="CE83">
            <v>486</v>
          </cell>
          <cell r="CF83" t="str">
            <v>-</v>
          </cell>
          <cell r="CG83">
            <v>0</v>
          </cell>
          <cell r="CH83" t="str">
            <v>-</v>
          </cell>
          <cell r="CI83">
            <v>146</v>
          </cell>
          <cell r="CJ83" t="str">
            <v>-</v>
          </cell>
          <cell r="CK83">
            <v>39</v>
          </cell>
          <cell r="CL83" t="str">
            <v>-</v>
          </cell>
          <cell r="CM83">
            <v>11136389</v>
          </cell>
          <cell r="CN83" t="str">
            <v>-</v>
          </cell>
          <cell r="CO83">
            <v>133332437</v>
          </cell>
          <cell r="CP83" t="str">
            <v>-</v>
          </cell>
          <cell r="CQ83">
            <v>0</v>
          </cell>
          <cell r="CR83" t="str">
            <v>-</v>
          </cell>
          <cell r="CS83">
            <v>-19</v>
          </cell>
          <cell r="CT83" t="str">
            <v>-</v>
          </cell>
          <cell r="CU83">
            <v>408</v>
          </cell>
          <cell r="CV83">
            <v>202</v>
          </cell>
          <cell r="CW83">
            <v>334</v>
          </cell>
          <cell r="CX83">
            <v>257</v>
          </cell>
          <cell r="CY83">
            <v>198</v>
          </cell>
          <cell r="CZ83">
            <v>158</v>
          </cell>
          <cell r="DA83">
            <v>116</v>
          </cell>
          <cell r="DB83">
            <v>101</v>
          </cell>
          <cell r="DC83">
            <v>94</v>
          </cell>
          <cell r="DD83">
            <v>90</v>
          </cell>
          <cell r="DE83">
            <v>47</v>
          </cell>
          <cell r="DF83">
            <v>47</v>
          </cell>
          <cell r="DG83">
            <v>257</v>
          </cell>
          <cell r="DH83">
            <v>238</v>
          </cell>
          <cell r="DI83">
            <v>19</v>
          </cell>
          <cell r="DJ83" t="str">
            <v>-</v>
          </cell>
          <cell r="DK83">
            <v>393</v>
          </cell>
          <cell r="DL83" t="str">
            <v>-</v>
          </cell>
          <cell r="DM83">
            <v>629</v>
          </cell>
          <cell r="DN83" t="str">
            <v>-</v>
          </cell>
          <cell r="DO83">
            <v>458</v>
          </cell>
          <cell r="DP83" t="str">
            <v>-</v>
          </cell>
          <cell r="DQ83">
            <v>0</v>
          </cell>
          <cell r="DR83" t="str">
            <v>-</v>
          </cell>
          <cell r="DS83">
            <v>145</v>
          </cell>
          <cell r="DT83" t="str">
            <v>-</v>
          </cell>
          <cell r="DU83">
            <v>38</v>
          </cell>
          <cell r="DV83" t="str">
            <v>-</v>
          </cell>
          <cell r="DW83">
            <v>0</v>
          </cell>
          <cell r="DX83" t="str">
            <v>-</v>
          </cell>
          <cell r="DY83">
            <v>28</v>
          </cell>
          <cell r="DZ83">
            <v>67</v>
          </cell>
          <cell r="EA83">
            <v>12</v>
          </cell>
          <cell r="EB83" t="str">
            <v>-</v>
          </cell>
          <cell r="EC83">
            <v>23.076923076923077</v>
          </cell>
          <cell r="ED83" t="str">
            <v>-</v>
          </cell>
          <cell r="EE83">
            <v>9</v>
          </cell>
          <cell r="EF83" t="str">
            <v>-</v>
          </cell>
          <cell r="EG83">
            <v>58</v>
          </cell>
        </row>
        <row r="84">
          <cell r="C84">
            <v>700000217</v>
          </cell>
          <cell r="D84" t="str">
            <v>SECTOR FUENTE MARIA</v>
          </cell>
          <cell r="E84">
            <v>2026</v>
          </cell>
          <cell r="F84">
            <v>202602</v>
          </cell>
          <cell r="G84">
            <v>0</v>
          </cell>
          <cell r="H84" t="str">
            <v>-</v>
          </cell>
          <cell r="I84">
            <v>0</v>
          </cell>
          <cell r="J84" t="str">
            <v>-</v>
          </cell>
          <cell r="K84">
            <v>0</v>
          </cell>
          <cell r="L84" t="str">
            <v>-</v>
          </cell>
          <cell r="M84">
            <v>0</v>
          </cell>
          <cell r="N84" t="str">
            <v>-</v>
          </cell>
          <cell r="O84">
            <v>0</v>
          </cell>
          <cell r="P84" t="str">
            <v>-</v>
          </cell>
          <cell r="Q84">
            <v>0</v>
          </cell>
          <cell r="R84" t="str">
            <v>-</v>
          </cell>
          <cell r="S84">
            <v>0</v>
          </cell>
          <cell r="T84" t="str">
            <v>-</v>
          </cell>
          <cell r="U84">
            <v>0</v>
          </cell>
          <cell r="V84" t="str">
            <v>-</v>
          </cell>
          <cell r="W84">
            <v>0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0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0</v>
          </cell>
          <cell r="AH84" t="str">
            <v>-</v>
          </cell>
          <cell r="AI84" t="str">
            <v>-</v>
          </cell>
          <cell r="AJ84" t="str">
            <v>-</v>
          </cell>
          <cell r="AK84">
            <v>0</v>
          </cell>
          <cell r="AL84" t="str">
            <v>-</v>
          </cell>
          <cell r="AM84">
            <v>0</v>
          </cell>
          <cell r="AN84" t="str">
            <v>-</v>
          </cell>
          <cell r="AO84">
            <v>0</v>
          </cell>
          <cell r="AP84" t="str">
            <v>-</v>
          </cell>
          <cell r="AQ84">
            <v>0</v>
          </cell>
          <cell r="AR84" t="str">
            <v>-</v>
          </cell>
          <cell r="AS84">
            <v>0</v>
          </cell>
          <cell r="AT84" t="str">
            <v>-</v>
          </cell>
          <cell r="AU84">
            <v>0</v>
          </cell>
          <cell r="AV84" t="str">
            <v>-</v>
          </cell>
          <cell r="AW84">
            <v>0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-</v>
          </cell>
          <cell r="BC84">
            <v>0</v>
          </cell>
          <cell r="BD84" t="str">
            <v>-</v>
          </cell>
          <cell r="BE84" t="str">
            <v>-</v>
          </cell>
          <cell r="BF84" t="str">
            <v>-</v>
          </cell>
          <cell r="BG84">
            <v>0</v>
          </cell>
          <cell r="BH84" t="str">
            <v>-</v>
          </cell>
          <cell r="BI84">
            <v>0</v>
          </cell>
          <cell r="BJ84" t="str">
            <v>-</v>
          </cell>
          <cell r="BK84">
            <v>0</v>
          </cell>
          <cell r="BL84" t="str">
            <v>-</v>
          </cell>
          <cell r="BM84">
            <v>0</v>
          </cell>
          <cell r="BN84" t="str">
            <v>-</v>
          </cell>
          <cell r="BO84">
            <v>0</v>
          </cell>
          <cell r="BP84" t="str">
            <v>-</v>
          </cell>
          <cell r="BQ84">
            <v>0</v>
          </cell>
          <cell r="BR84" t="str">
            <v>-</v>
          </cell>
          <cell r="BS84">
            <v>0</v>
          </cell>
          <cell r="BT84" t="str">
            <v>-</v>
          </cell>
          <cell r="BU84">
            <v>0</v>
          </cell>
          <cell r="BV84" t="str">
            <v>-</v>
          </cell>
          <cell r="BW84">
            <v>0</v>
          </cell>
          <cell r="BX84" t="str">
            <v>-</v>
          </cell>
          <cell r="BY84">
            <v>0</v>
          </cell>
          <cell r="BZ84" t="str">
            <v>-</v>
          </cell>
          <cell r="CA84">
            <v>0</v>
          </cell>
          <cell r="CB84" t="str">
            <v>-</v>
          </cell>
          <cell r="CC84">
            <v>0</v>
          </cell>
          <cell r="CD84" t="str">
            <v>-</v>
          </cell>
          <cell r="CE84">
            <v>0</v>
          </cell>
          <cell r="CF84" t="str">
            <v>-</v>
          </cell>
          <cell r="CG84">
            <v>0</v>
          </cell>
          <cell r="CH84" t="str">
            <v>-</v>
          </cell>
          <cell r="CI84">
            <v>0</v>
          </cell>
          <cell r="CJ84" t="str">
            <v>-</v>
          </cell>
          <cell r="CK84">
            <v>0</v>
          </cell>
          <cell r="CL84" t="str">
            <v>-</v>
          </cell>
          <cell r="CM84">
            <v>0</v>
          </cell>
          <cell r="CN84" t="str">
            <v>-</v>
          </cell>
          <cell r="CO84">
            <v>0</v>
          </cell>
          <cell r="CP84" t="str">
            <v>-</v>
          </cell>
          <cell r="CQ84">
            <v>0</v>
          </cell>
          <cell r="CR84" t="str">
            <v>-</v>
          </cell>
          <cell r="CS84">
            <v>0</v>
          </cell>
          <cell r="CT84" t="str">
            <v>-</v>
          </cell>
          <cell r="CU84">
            <v>0</v>
          </cell>
          <cell r="CV84" t="str">
            <v>-</v>
          </cell>
          <cell r="CW84">
            <v>0</v>
          </cell>
          <cell r="CX84" t="str">
            <v>-</v>
          </cell>
          <cell r="CY84">
            <v>0</v>
          </cell>
          <cell r="CZ84" t="str">
            <v>-</v>
          </cell>
          <cell r="DA84">
            <v>0</v>
          </cell>
          <cell r="DB84" t="str">
            <v>-</v>
          </cell>
          <cell r="DC84">
            <v>0</v>
          </cell>
          <cell r="DD84" t="str">
            <v>-</v>
          </cell>
          <cell r="DE84">
            <v>0</v>
          </cell>
          <cell r="DF84" t="str">
            <v>-</v>
          </cell>
          <cell r="DG84">
            <v>0</v>
          </cell>
          <cell r="DH84" t="str">
            <v>-</v>
          </cell>
          <cell r="DI84">
            <v>0</v>
          </cell>
          <cell r="DJ84" t="str">
            <v>-</v>
          </cell>
          <cell r="DK84">
            <v>0</v>
          </cell>
          <cell r="DL84" t="str">
            <v>-</v>
          </cell>
          <cell r="DM84">
            <v>0</v>
          </cell>
          <cell r="DN84" t="str">
            <v>-</v>
          </cell>
          <cell r="DO84">
            <v>0</v>
          </cell>
          <cell r="DP84" t="str">
            <v>-</v>
          </cell>
          <cell r="DQ84">
            <v>0</v>
          </cell>
          <cell r="DR84" t="str">
            <v>-</v>
          </cell>
          <cell r="DS84">
            <v>0</v>
          </cell>
          <cell r="DT84" t="str">
            <v>-</v>
          </cell>
          <cell r="DU84">
            <v>0</v>
          </cell>
          <cell r="DV84" t="str">
            <v>-</v>
          </cell>
          <cell r="DW84">
            <v>0</v>
          </cell>
          <cell r="DX84" t="str">
            <v>-</v>
          </cell>
          <cell r="DY84">
            <v>0</v>
          </cell>
          <cell r="DZ84" t="str">
            <v>-</v>
          </cell>
          <cell r="EA84">
            <v>0</v>
          </cell>
          <cell r="EB84" t="str">
            <v>-</v>
          </cell>
          <cell r="EC84">
            <v>0</v>
          </cell>
          <cell r="ED84" t="str">
            <v>-</v>
          </cell>
          <cell r="EE84">
            <v>0</v>
          </cell>
          <cell r="EF84" t="str">
            <v>-</v>
          </cell>
          <cell r="EG84">
            <v>0</v>
          </cell>
        </row>
        <row r="85">
          <cell r="C85">
            <v>700000218</v>
          </cell>
          <cell r="D85" t="str">
            <v>SECTOR OLEOS MARISOL</v>
          </cell>
          <cell r="E85">
            <v>2026</v>
          </cell>
          <cell r="F85">
            <v>202602</v>
          </cell>
          <cell r="G85" t="str">
            <v>-</v>
          </cell>
          <cell r="H85" t="str">
            <v>-</v>
          </cell>
          <cell r="I85" t="str">
            <v>-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  <cell r="BC85" t="str">
            <v>-</v>
          </cell>
          <cell r="BD85" t="str">
            <v>-</v>
          </cell>
          <cell r="BE85" t="str">
            <v>-</v>
          </cell>
          <cell r="BF85" t="str">
            <v>-</v>
          </cell>
          <cell r="BG85" t="str">
            <v>-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 t="str">
            <v>-</v>
          </cell>
          <cell r="BO85" t="str">
            <v>-</v>
          </cell>
          <cell r="BP85" t="str">
            <v>-</v>
          </cell>
          <cell r="BQ85" t="str">
            <v>-</v>
          </cell>
          <cell r="BR85" t="str">
            <v>-</v>
          </cell>
          <cell r="BS85" t="str">
            <v>-</v>
          </cell>
          <cell r="BT85" t="str">
            <v>-</v>
          </cell>
          <cell r="BU85" t="str">
            <v>-</v>
          </cell>
          <cell r="BV85" t="str">
            <v>-</v>
          </cell>
          <cell r="BW85" t="str">
            <v>-</v>
          </cell>
          <cell r="BX85" t="str">
            <v>-</v>
          </cell>
          <cell r="BY85" t="str">
            <v>-</v>
          </cell>
          <cell r="BZ85" t="str">
            <v>-</v>
          </cell>
          <cell r="CA85" t="str">
            <v>-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 t="str">
            <v>-</v>
          </cell>
          <cell r="CN85" t="str">
            <v>-</v>
          </cell>
          <cell r="CO85" t="str">
            <v>-</v>
          </cell>
          <cell r="CP85" t="str">
            <v>-</v>
          </cell>
          <cell r="CQ85" t="str">
            <v>-</v>
          </cell>
          <cell r="CR85" t="str">
            <v>-</v>
          </cell>
          <cell r="CS85" t="str">
            <v>-</v>
          </cell>
          <cell r="CT85" t="str">
            <v>-</v>
          </cell>
          <cell r="CU85" t="str">
            <v>-</v>
          </cell>
          <cell r="CV85" t="str">
            <v>-</v>
          </cell>
          <cell r="CW85" t="str">
            <v>-</v>
          </cell>
          <cell r="CX85" t="str">
            <v>-</v>
          </cell>
          <cell r="CY85" t="str">
            <v>-</v>
          </cell>
          <cell r="CZ85" t="str">
            <v>-</v>
          </cell>
          <cell r="DA85" t="str">
            <v>-</v>
          </cell>
          <cell r="DB85" t="str">
            <v>-</v>
          </cell>
          <cell r="DC85" t="str">
            <v>-</v>
          </cell>
          <cell r="DD85" t="str">
            <v>-</v>
          </cell>
          <cell r="DE85" t="str">
            <v>-</v>
          </cell>
          <cell r="DF85" t="str">
            <v>-</v>
          </cell>
          <cell r="DG85" t="str">
            <v>-</v>
          </cell>
          <cell r="DH85" t="str">
            <v>-</v>
          </cell>
          <cell r="DI85" t="str">
            <v>-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 t="str">
            <v>-</v>
          </cell>
          <cell r="DX85" t="str">
            <v>-</v>
          </cell>
          <cell r="DY85" t="str">
            <v>-</v>
          </cell>
          <cell r="DZ85" t="str">
            <v>-</v>
          </cell>
          <cell r="EA85" t="str">
            <v>-</v>
          </cell>
          <cell r="EB85" t="str">
            <v>-</v>
          </cell>
          <cell r="EC85" t="str">
            <v>-</v>
          </cell>
          <cell r="ED85" t="str">
            <v>-</v>
          </cell>
          <cell r="EE85" t="str">
            <v>-</v>
          </cell>
          <cell r="EF85" t="str">
            <v>-</v>
          </cell>
          <cell r="EG85" t="str">
            <v>-</v>
          </cell>
        </row>
        <row r="86">
          <cell r="C86">
            <v>700000221</v>
          </cell>
          <cell r="D86" t="str">
            <v>SECTOR NUBES VERDES ANA CAROLINA</v>
          </cell>
          <cell r="E86">
            <v>2026</v>
          </cell>
          <cell r="F86">
            <v>202602</v>
          </cell>
          <cell r="G86">
            <v>1207</v>
          </cell>
          <cell r="H86">
            <v>1500</v>
          </cell>
          <cell r="I86">
            <v>462</v>
          </cell>
          <cell r="J86" t="str">
            <v>-</v>
          </cell>
          <cell r="K86">
            <v>-111</v>
          </cell>
          <cell r="L86">
            <v>9</v>
          </cell>
          <cell r="M86">
            <v>123</v>
          </cell>
          <cell r="N86">
            <v>846</v>
          </cell>
          <cell r="O86">
            <v>0</v>
          </cell>
          <cell r="P86" t="str">
            <v>-</v>
          </cell>
          <cell r="Q86">
            <v>1</v>
          </cell>
          <cell r="R86" t="str">
            <v>-</v>
          </cell>
          <cell r="S86">
            <v>1</v>
          </cell>
          <cell r="T86" t="str">
            <v>-</v>
          </cell>
          <cell r="U86">
            <v>122</v>
          </cell>
          <cell r="V86" t="str">
            <v>-</v>
          </cell>
          <cell r="W86">
            <v>0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97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49</v>
          </cell>
          <cell r="AH86" t="str">
            <v>-</v>
          </cell>
          <cell r="AI86" t="str">
            <v>-</v>
          </cell>
          <cell r="AJ86" t="str">
            <v>-</v>
          </cell>
          <cell r="AK86">
            <v>26</v>
          </cell>
          <cell r="AL86" t="str">
            <v>-</v>
          </cell>
          <cell r="AM86">
            <v>10.190555095277547</v>
          </cell>
          <cell r="AN86">
            <v>63.7</v>
          </cell>
          <cell r="AO86">
            <v>23</v>
          </cell>
          <cell r="AP86" t="str">
            <v>-</v>
          </cell>
          <cell r="AQ86">
            <v>38</v>
          </cell>
          <cell r="AR86" t="str">
            <v>-</v>
          </cell>
          <cell r="AS86">
            <v>0</v>
          </cell>
          <cell r="AT86" t="str">
            <v>-</v>
          </cell>
          <cell r="AU86">
            <v>22</v>
          </cell>
          <cell r="AV86" t="str">
            <v>-</v>
          </cell>
          <cell r="AW86">
            <v>14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100</v>
          </cell>
          <cell r="BB86">
            <v>701</v>
          </cell>
          <cell r="BC86">
            <v>8.2850041425020713</v>
          </cell>
          <cell r="BD86">
            <v>52.7</v>
          </cell>
          <cell r="BE86" t="str">
            <v>-</v>
          </cell>
          <cell r="BF86" t="str">
            <v>-</v>
          </cell>
          <cell r="BG86">
            <v>690642.89</v>
          </cell>
          <cell r="BH86">
            <v>450905</v>
          </cell>
          <cell r="BI86">
            <v>84949075</v>
          </cell>
          <cell r="BJ86">
            <v>381465756</v>
          </cell>
          <cell r="BK86">
            <v>84784900</v>
          </cell>
          <cell r="BL86" t="str">
            <v>-</v>
          </cell>
          <cell r="BM86">
            <v>164175</v>
          </cell>
          <cell r="BN86" t="str">
            <v>-</v>
          </cell>
          <cell r="BO86">
            <v>59402717</v>
          </cell>
          <cell r="BP86" t="str">
            <v>-</v>
          </cell>
          <cell r="BQ86">
            <v>164175</v>
          </cell>
          <cell r="BR86" t="str">
            <v>-</v>
          </cell>
          <cell r="BS86">
            <v>95</v>
          </cell>
          <cell r="BT86" t="str">
            <v>-</v>
          </cell>
          <cell r="BU86">
            <v>59238542</v>
          </cell>
          <cell r="BV86" t="str">
            <v>-</v>
          </cell>
          <cell r="BW86">
            <v>85</v>
          </cell>
          <cell r="BX86" t="str">
            <v>-</v>
          </cell>
          <cell r="BY86">
            <v>507</v>
          </cell>
          <cell r="BZ86" t="str">
            <v>-</v>
          </cell>
          <cell r="CA86">
            <v>24458528</v>
          </cell>
          <cell r="CB86" t="str">
            <v>-</v>
          </cell>
          <cell r="CC86">
            <v>475</v>
          </cell>
          <cell r="CD86" t="str">
            <v>-</v>
          </cell>
          <cell r="CE86">
            <v>351</v>
          </cell>
          <cell r="CF86" t="str">
            <v>-</v>
          </cell>
          <cell r="CG86">
            <v>0</v>
          </cell>
          <cell r="CH86" t="str">
            <v>-</v>
          </cell>
          <cell r="CI86">
            <v>108</v>
          </cell>
          <cell r="CJ86" t="str">
            <v>-</v>
          </cell>
          <cell r="CK86">
            <v>38</v>
          </cell>
          <cell r="CL86" t="str">
            <v>-</v>
          </cell>
          <cell r="CM86">
            <v>1087830</v>
          </cell>
          <cell r="CN86" t="str">
            <v>-</v>
          </cell>
          <cell r="CO86">
            <v>25546358</v>
          </cell>
          <cell r="CP86" t="str">
            <v>-</v>
          </cell>
          <cell r="CQ86">
            <v>0</v>
          </cell>
          <cell r="CR86" t="str">
            <v>-</v>
          </cell>
          <cell r="CS86">
            <v>-49</v>
          </cell>
          <cell r="CT86" t="str">
            <v>-</v>
          </cell>
          <cell r="CU86">
            <v>662</v>
          </cell>
          <cell r="CV86">
            <v>215</v>
          </cell>
          <cell r="CW86">
            <v>200</v>
          </cell>
          <cell r="CX86">
            <v>146</v>
          </cell>
          <cell r="CY86">
            <v>222</v>
          </cell>
          <cell r="CZ86">
            <v>124</v>
          </cell>
          <cell r="DA86">
            <v>125</v>
          </cell>
          <cell r="DB86">
            <v>83</v>
          </cell>
          <cell r="DC86">
            <v>87</v>
          </cell>
          <cell r="DD86">
            <v>67</v>
          </cell>
          <cell r="DE86">
            <v>60</v>
          </cell>
          <cell r="DF86">
            <v>53</v>
          </cell>
          <cell r="DG86">
            <v>272</v>
          </cell>
          <cell r="DH86">
            <v>203</v>
          </cell>
          <cell r="DI86">
            <v>10</v>
          </cell>
          <cell r="DJ86" t="str">
            <v>-</v>
          </cell>
          <cell r="DK86">
            <v>353</v>
          </cell>
          <cell r="DL86" t="str">
            <v>-</v>
          </cell>
          <cell r="DM86">
            <v>392</v>
          </cell>
          <cell r="DN86" t="str">
            <v>-</v>
          </cell>
          <cell r="DO86">
            <v>321</v>
          </cell>
          <cell r="DP86" t="str">
            <v>-</v>
          </cell>
          <cell r="DQ86">
            <v>0</v>
          </cell>
          <cell r="DR86" t="str">
            <v>-</v>
          </cell>
          <cell r="DS86">
            <v>103</v>
          </cell>
          <cell r="DT86" t="str">
            <v>-</v>
          </cell>
          <cell r="DU86">
            <v>38</v>
          </cell>
          <cell r="DV86" t="str">
            <v>-</v>
          </cell>
          <cell r="DW86">
            <v>0</v>
          </cell>
          <cell r="DX86" t="str">
            <v>-</v>
          </cell>
          <cell r="DY86">
            <v>11</v>
          </cell>
          <cell r="DZ86">
            <v>63</v>
          </cell>
          <cell r="EA86">
            <v>16</v>
          </cell>
          <cell r="EB86" t="str">
            <v>-</v>
          </cell>
          <cell r="EC86">
            <v>40</v>
          </cell>
          <cell r="ED86" t="str">
            <v>-</v>
          </cell>
          <cell r="EE86">
            <v>1</v>
          </cell>
          <cell r="EF86" t="str">
            <v>-</v>
          </cell>
          <cell r="EG86">
            <v>12</v>
          </cell>
        </row>
        <row r="87">
          <cell r="C87">
            <v>700000223</v>
          </cell>
          <cell r="D87" t="str">
            <v>SECTOR TINTINDEO GINA</v>
          </cell>
          <cell r="E87">
            <v>2026</v>
          </cell>
          <cell r="F87">
            <v>202602</v>
          </cell>
          <cell r="G87">
            <v>1547</v>
          </cell>
          <cell r="H87">
            <v>1708</v>
          </cell>
          <cell r="I87">
            <v>627</v>
          </cell>
          <cell r="J87" t="str">
            <v>-</v>
          </cell>
          <cell r="K87">
            <v>-84</v>
          </cell>
          <cell r="L87">
            <v>8</v>
          </cell>
          <cell r="M87">
            <v>142</v>
          </cell>
          <cell r="N87">
            <v>1054</v>
          </cell>
          <cell r="O87">
            <v>0</v>
          </cell>
          <cell r="P87" t="str">
            <v>-</v>
          </cell>
          <cell r="Q87">
            <v>2</v>
          </cell>
          <cell r="R87" t="str">
            <v>-</v>
          </cell>
          <cell r="S87">
            <v>3</v>
          </cell>
          <cell r="T87" t="str">
            <v>-</v>
          </cell>
          <cell r="U87">
            <v>139</v>
          </cell>
          <cell r="V87" t="str">
            <v>-</v>
          </cell>
          <cell r="W87">
            <v>1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124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49</v>
          </cell>
          <cell r="AH87" t="str">
            <v>-</v>
          </cell>
          <cell r="AI87" t="str">
            <v>-</v>
          </cell>
          <cell r="AJ87" t="str">
            <v>-</v>
          </cell>
          <cell r="AK87">
            <v>18</v>
          </cell>
          <cell r="AL87" t="str">
            <v>-</v>
          </cell>
          <cell r="AM87">
            <v>9.1790562378797667</v>
          </cell>
          <cell r="AN87">
            <v>64.2</v>
          </cell>
          <cell r="AO87">
            <v>31</v>
          </cell>
          <cell r="AP87" t="str">
            <v>-</v>
          </cell>
          <cell r="AQ87">
            <v>46</v>
          </cell>
          <cell r="AR87" t="str">
            <v>-</v>
          </cell>
          <cell r="AS87">
            <v>0</v>
          </cell>
          <cell r="AT87" t="str">
            <v>-</v>
          </cell>
          <cell r="AU87">
            <v>39</v>
          </cell>
          <cell r="AV87" t="str">
            <v>-</v>
          </cell>
          <cell r="AW87">
            <v>8</v>
          </cell>
          <cell r="AX87" t="str">
            <v>-</v>
          </cell>
          <cell r="AY87" t="str">
            <v>-</v>
          </cell>
          <cell r="AZ87" t="str">
            <v>-</v>
          </cell>
          <cell r="BA87">
            <v>133</v>
          </cell>
          <cell r="BB87">
            <v>931</v>
          </cell>
          <cell r="BC87">
            <v>8.5972850678733028</v>
          </cell>
          <cell r="BD87">
            <v>56.7</v>
          </cell>
          <cell r="BE87" t="str">
            <v>-</v>
          </cell>
          <cell r="BF87" t="str">
            <v>-</v>
          </cell>
          <cell r="BG87">
            <v>514196.28</v>
          </cell>
          <cell r="BH87">
            <v>423923</v>
          </cell>
          <cell r="BI87">
            <v>73015872</v>
          </cell>
          <cell r="BJ87">
            <v>446814757</v>
          </cell>
          <cell r="BK87">
            <v>72257577</v>
          </cell>
          <cell r="BL87" t="str">
            <v>-</v>
          </cell>
          <cell r="BM87">
            <v>758295</v>
          </cell>
          <cell r="BN87" t="str">
            <v>-</v>
          </cell>
          <cell r="BO87">
            <v>58396026</v>
          </cell>
          <cell r="BP87" t="str">
            <v>-</v>
          </cell>
          <cell r="BQ87">
            <v>758295</v>
          </cell>
          <cell r="BR87" t="str">
            <v>-</v>
          </cell>
          <cell r="BS87">
            <v>133</v>
          </cell>
          <cell r="BT87" t="str">
            <v>-</v>
          </cell>
          <cell r="BU87">
            <v>57637731</v>
          </cell>
          <cell r="BV87" t="str">
            <v>-</v>
          </cell>
          <cell r="BW87">
            <v>95</v>
          </cell>
          <cell r="BX87" t="str">
            <v>-</v>
          </cell>
          <cell r="BY87">
            <v>478</v>
          </cell>
          <cell r="BZ87" t="str">
            <v>-</v>
          </cell>
          <cell r="CA87">
            <v>13598737</v>
          </cell>
          <cell r="CB87" t="str">
            <v>-</v>
          </cell>
          <cell r="CC87">
            <v>624</v>
          </cell>
          <cell r="CD87" t="str">
            <v>-</v>
          </cell>
          <cell r="CE87">
            <v>490</v>
          </cell>
          <cell r="CF87" t="str">
            <v>-</v>
          </cell>
          <cell r="CG87">
            <v>0</v>
          </cell>
          <cell r="CH87" t="str">
            <v>-</v>
          </cell>
          <cell r="CI87">
            <v>145</v>
          </cell>
          <cell r="CJ87" t="str">
            <v>-</v>
          </cell>
          <cell r="CK87">
            <v>18</v>
          </cell>
          <cell r="CL87" t="str">
            <v>-</v>
          </cell>
          <cell r="CM87">
            <v>1021109</v>
          </cell>
          <cell r="CN87" t="str">
            <v>-</v>
          </cell>
          <cell r="CO87">
            <v>14619846</v>
          </cell>
          <cell r="CP87" t="str">
            <v>-</v>
          </cell>
          <cell r="CQ87">
            <v>0</v>
          </cell>
          <cell r="CR87" t="str">
            <v>-</v>
          </cell>
          <cell r="CS87">
            <v>-45</v>
          </cell>
          <cell r="CT87" t="str">
            <v>-</v>
          </cell>
          <cell r="CU87">
            <v>845</v>
          </cell>
          <cell r="CV87">
            <v>251</v>
          </cell>
          <cell r="CW87">
            <v>327</v>
          </cell>
          <cell r="CX87">
            <v>221</v>
          </cell>
          <cell r="CY87">
            <v>233</v>
          </cell>
          <cell r="CZ87">
            <v>138</v>
          </cell>
          <cell r="DA87">
            <v>92</v>
          </cell>
          <cell r="DB87">
            <v>56</v>
          </cell>
          <cell r="DC87">
            <v>68</v>
          </cell>
          <cell r="DD87">
            <v>53</v>
          </cell>
          <cell r="DE87">
            <v>48</v>
          </cell>
          <cell r="DF87">
            <v>42</v>
          </cell>
          <cell r="DG87">
            <v>208</v>
          </cell>
          <cell r="DH87">
            <v>151</v>
          </cell>
          <cell r="DI87">
            <v>3</v>
          </cell>
          <cell r="DJ87" t="str">
            <v>-</v>
          </cell>
          <cell r="DK87">
            <v>365</v>
          </cell>
          <cell r="DL87" t="str">
            <v>-</v>
          </cell>
          <cell r="DM87">
            <v>555</v>
          </cell>
          <cell r="DN87" t="str">
            <v>-</v>
          </cell>
          <cell r="DO87">
            <v>468</v>
          </cell>
          <cell r="DP87" t="str">
            <v>-</v>
          </cell>
          <cell r="DQ87">
            <v>0</v>
          </cell>
          <cell r="DR87" t="str">
            <v>-</v>
          </cell>
          <cell r="DS87">
            <v>141</v>
          </cell>
          <cell r="DT87" t="str">
            <v>-</v>
          </cell>
          <cell r="DU87">
            <v>18</v>
          </cell>
          <cell r="DV87" t="str">
            <v>-</v>
          </cell>
          <cell r="DW87">
            <v>0</v>
          </cell>
          <cell r="DX87" t="str">
            <v>-</v>
          </cell>
          <cell r="DY87">
            <v>3</v>
          </cell>
          <cell r="DZ87">
            <v>60</v>
          </cell>
          <cell r="EA87">
            <v>16</v>
          </cell>
          <cell r="EB87" t="str">
            <v>-</v>
          </cell>
          <cell r="EC87">
            <v>33.333333333333329</v>
          </cell>
          <cell r="ED87" t="str">
            <v>-</v>
          </cell>
          <cell r="EE87">
            <v>0</v>
          </cell>
          <cell r="EF87" t="str">
            <v>-</v>
          </cell>
          <cell r="EG87">
            <v>6</v>
          </cell>
        </row>
        <row r="88">
          <cell r="C88">
            <v>700000224</v>
          </cell>
          <cell r="D88" t="str">
            <v>SECTOR FARALLONES PAOLA</v>
          </cell>
          <cell r="E88">
            <v>2026</v>
          </cell>
          <cell r="F88">
            <v>202602</v>
          </cell>
          <cell r="G88">
            <v>1638</v>
          </cell>
          <cell r="H88">
            <v>1936</v>
          </cell>
          <cell r="I88">
            <v>677</v>
          </cell>
          <cell r="J88" t="str">
            <v>-</v>
          </cell>
          <cell r="K88">
            <v>-122</v>
          </cell>
          <cell r="L88">
            <v>8</v>
          </cell>
          <cell r="M88">
            <v>177</v>
          </cell>
          <cell r="N88">
            <v>1136</v>
          </cell>
          <cell r="O88">
            <v>0</v>
          </cell>
          <cell r="P88" t="str">
            <v>-</v>
          </cell>
          <cell r="Q88">
            <v>3</v>
          </cell>
          <cell r="R88" t="str">
            <v>-</v>
          </cell>
          <cell r="S88">
            <v>11</v>
          </cell>
          <cell r="T88" t="str">
            <v>-</v>
          </cell>
          <cell r="U88">
            <v>170</v>
          </cell>
          <cell r="V88" t="str">
            <v>-</v>
          </cell>
          <cell r="W88">
            <v>4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152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58</v>
          </cell>
          <cell r="AH88" t="str">
            <v>-</v>
          </cell>
          <cell r="AI88" t="str">
            <v>-</v>
          </cell>
          <cell r="AJ88" t="str">
            <v>-</v>
          </cell>
          <cell r="AK88">
            <v>27</v>
          </cell>
          <cell r="AL88" t="str">
            <v>-</v>
          </cell>
          <cell r="AM88">
            <v>10.805860805860807</v>
          </cell>
          <cell r="AN88">
            <v>64.2</v>
          </cell>
          <cell r="AO88">
            <v>31</v>
          </cell>
          <cell r="AP88" t="str">
            <v>-</v>
          </cell>
          <cell r="AQ88">
            <v>71</v>
          </cell>
          <cell r="AR88" t="str">
            <v>-</v>
          </cell>
          <cell r="AS88">
            <v>0</v>
          </cell>
          <cell r="AT88" t="str">
            <v>-</v>
          </cell>
          <cell r="AU88">
            <v>44</v>
          </cell>
          <cell r="AV88" t="str">
            <v>-</v>
          </cell>
          <cell r="AW88">
            <v>6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163</v>
          </cell>
          <cell r="BB88">
            <v>1000</v>
          </cell>
          <cell r="BC88">
            <v>9.9511599511599513</v>
          </cell>
          <cell r="BD88">
            <v>56.5</v>
          </cell>
          <cell r="BE88" t="str">
            <v>-</v>
          </cell>
          <cell r="BF88" t="str">
            <v>-</v>
          </cell>
          <cell r="BG88">
            <v>540591.93999999994</v>
          </cell>
          <cell r="BH88">
            <v>424961</v>
          </cell>
          <cell r="BI88">
            <v>95684773</v>
          </cell>
          <cell r="BJ88">
            <v>482755322</v>
          </cell>
          <cell r="BK88">
            <v>94336063</v>
          </cell>
          <cell r="BL88" t="str">
            <v>-</v>
          </cell>
          <cell r="BM88">
            <v>1348710</v>
          </cell>
          <cell r="BN88" t="str">
            <v>-</v>
          </cell>
          <cell r="BO88">
            <v>73163571</v>
          </cell>
          <cell r="BP88" t="str">
            <v>-</v>
          </cell>
          <cell r="BQ88">
            <v>1348710</v>
          </cell>
          <cell r="BR88" t="str">
            <v>-</v>
          </cell>
          <cell r="BS88">
            <v>165</v>
          </cell>
          <cell r="BT88" t="str">
            <v>-</v>
          </cell>
          <cell r="BU88">
            <v>71814861</v>
          </cell>
          <cell r="BV88" t="str">
            <v>-</v>
          </cell>
          <cell r="BW88">
            <v>125</v>
          </cell>
          <cell r="BX88" t="str">
            <v>-</v>
          </cell>
          <cell r="BY88">
            <v>499</v>
          </cell>
          <cell r="BZ88" t="str">
            <v>-</v>
          </cell>
          <cell r="CA88">
            <v>20564332</v>
          </cell>
          <cell r="CB88" t="str">
            <v>-</v>
          </cell>
          <cell r="CC88">
            <v>691</v>
          </cell>
          <cell r="CD88" t="str">
            <v>-</v>
          </cell>
          <cell r="CE88">
            <v>529</v>
          </cell>
          <cell r="CF88" t="str">
            <v>-</v>
          </cell>
          <cell r="CG88">
            <v>0</v>
          </cell>
          <cell r="CH88" t="str">
            <v>-</v>
          </cell>
          <cell r="CI88">
            <v>167</v>
          </cell>
          <cell r="CJ88" t="str">
            <v>-</v>
          </cell>
          <cell r="CK88">
            <v>15</v>
          </cell>
          <cell r="CL88" t="str">
            <v>-</v>
          </cell>
          <cell r="CM88">
            <v>1956870</v>
          </cell>
          <cell r="CN88" t="str">
            <v>-</v>
          </cell>
          <cell r="CO88">
            <v>22521202</v>
          </cell>
          <cell r="CP88" t="str">
            <v>-</v>
          </cell>
          <cell r="CQ88">
            <v>0</v>
          </cell>
          <cell r="CR88" t="str">
            <v>-</v>
          </cell>
          <cell r="CS88">
            <v>-51</v>
          </cell>
          <cell r="CT88" t="str">
            <v>-</v>
          </cell>
          <cell r="CU88">
            <v>847</v>
          </cell>
          <cell r="CV88">
            <v>264</v>
          </cell>
          <cell r="CW88">
            <v>354</v>
          </cell>
          <cell r="CX88">
            <v>215</v>
          </cell>
          <cell r="CY88">
            <v>260</v>
          </cell>
          <cell r="CZ88">
            <v>147</v>
          </cell>
          <cell r="DA88">
            <v>131</v>
          </cell>
          <cell r="DB88">
            <v>83</v>
          </cell>
          <cell r="DC88">
            <v>74</v>
          </cell>
          <cell r="DD88">
            <v>55</v>
          </cell>
          <cell r="DE88">
            <v>58</v>
          </cell>
          <cell r="DF88">
            <v>50</v>
          </cell>
          <cell r="DG88">
            <v>263</v>
          </cell>
          <cell r="DH88">
            <v>188</v>
          </cell>
          <cell r="DI88">
            <v>6</v>
          </cell>
          <cell r="DJ88" t="str">
            <v>-</v>
          </cell>
          <cell r="DK88">
            <v>364</v>
          </cell>
          <cell r="DL88" t="str">
            <v>-</v>
          </cell>
          <cell r="DM88">
            <v>597</v>
          </cell>
          <cell r="DN88" t="str">
            <v>-</v>
          </cell>
          <cell r="DO88">
            <v>497</v>
          </cell>
          <cell r="DP88" t="str">
            <v>-</v>
          </cell>
          <cell r="DQ88">
            <v>0</v>
          </cell>
          <cell r="DR88" t="str">
            <v>-</v>
          </cell>
          <cell r="DS88">
            <v>165</v>
          </cell>
          <cell r="DT88" t="str">
            <v>-</v>
          </cell>
          <cell r="DU88">
            <v>15</v>
          </cell>
          <cell r="DV88" t="str">
            <v>-</v>
          </cell>
          <cell r="DW88">
            <v>0</v>
          </cell>
          <cell r="DX88" t="str">
            <v>-</v>
          </cell>
          <cell r="DY88">
            <v>7</v>
          </cell>
          <cell r="DZ88">
            <v>53</v>
          </cell>
          <cell r="EA88">
            <v>13</v>
          </cell>
          <cell r="EB88" t="str">
            <v>-</v>
          </cell>
          <cell r="EC88">
            <v>24.528301886792452</v>
          </cell>
          <cell r="ED88" t="str">
            <v>-</v>
          </cell>
          <cell r="EE88">
            <v>1</v>
          </cell>
          <cell r="EF88" t="str">
            <v>-</v>
          </cell>
          <cell r="EG88">
            <v>7</v>
          </cell>
        </row>
        <row r="89">
          <cell r="C89">
            <v>700000225</v>
          </cell>
          <cell r="D89" t="str">
            <v>SECTOR EMOCIÓN GLORIA</v>
          </cell>
          <cell r="E89">
            <v>2026</v>
          </cell>
          <cell r="F89">
            <v>202602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  <cell r="BC89" t="str">
            <v>-</v>
          </cell>
          <cell r="BD89" t="str">
            <v>-</v>
          </cell>
          <cell r="BE89" t="str">
            <v>-</v>
          </cell>
          <cell r="BF89" t="str">
            <v>-</v>
          </cell>
          <cell r="BG89" t="str">
            <v>-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 t="str">
            <v>-</v>
          </cell>
          <cell r="BM89" t="str">
            <v>-</v>
          </cell>
          <cell r="BN89" t="str">
            <v>-</v>
          </cell>
          <cell r="BO89" t="str">
            <v>-</v>
          </cell>
          <cell r="BP89" t="str">
            <v>-</v>
          </cell>
          <cell r="BQ89" t="str">
            <v>-</v>
          </cell>
          <cell r="BR89" t="str">
            <v>-</v>
          </cell>
          <cell r="BS89" t="str">
            <v>-</v>
          </cell>
          <cell r="BT89" t="str">
            <v>-</v>
          </cell>
          <cell r="BU89" t="str">
            <v>-</v>
          </cell>
          <cell r="BV89" t="str">
            <v>-</v>
          </cell>
          <cell r="BW89" t="str">
            <v>-</v>
          </cell>
          <cell r="BX89" t="str">
            <v>-</v>
          </cell>
          <cell r="BY89" t="str">
            <v>-</v>
          </cell>
          <cell r="BZ89" t="str">
            <v>-</v>
          </cell>
          <cell r="CA89" t="str">
            <v>-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 t="str">
            <v>-</v>
          </cell>
          <cell r="CN89" t="str">
            <v>-</v>
          </cell>
          <cell r="CO89" t="str">
            <v>-</v>
          </cell>
          <cell r="CP89" t="str">
            <v>-</v>
          </cell>
          <cell r="CQ89" t="str">
            <v>-</v>
          </cell>
          <cell r="CR89" t="str">
            <v>-</v>
          </cell>
          <cell r="CS89" t="str">
            <v>-</v>
          </cell>
          <cell r="CT89" t="str">
            <v>-</v>
          </cell>
          <cell r="CU89" t="str">
            <v>-</v>
          </cell>
          <cell r="CV89" t="str">
            <v>-</v>
          </cell>
          <cell r="CW89" t="str">
            <v>-</v>
          </cell>
          <cell r="CX89" t="str">
            <v>-</v>
          </cell>
          <cell r="CY89" t="str">
            <v>-</v>
          </cell>
          <cell r="CZ89" t="str">
            <v>-</v>
          </cell>
          <cell r="DA89" t="str">
            <v>-</v>
          </cell>
          <cell r="DB89" t="str">
            <v>-</v>
          </cell>
          <cell r="DC89" t="str">
            <v>-</v>
          </cell>
          <cell r="DD89" t="str">
            <v>-</v>
          </cell>
          <cell r="DE89" t="str">
            <v>-</v>
          </cell>
          <cell r="DF89" t="str">
            <v>-</v>
          </cell>
          <cell r="DG89" t="str">
            <v>-</v>
          </cell>
          <cell r="DH89" t="str">
            <v>-</v>
          </cell>
          <cell r="DI89" t="str">
            <v>-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 t="str">
            <v>-</v>
          </cell>
          <cell r="DX89" t="str">
            <v>-</v>
          </cell>
          <cell r="DY89" t="str">
            <v>-</v>
          </cell>
          <cell r="DZ89" t="str">
            <v>-</v>
          </cell>
          <cell r="EA89" t="str">
            <v>-</v>
          </cell>
          <cell r="EB89" t="str">
            <v>-</v>
          </cell>
          <cell r="EC89" t="str">
            <v>-</v>
          </cell>
          <cell r="ED89" t="str">
            <v>-</v>
          </cell>
          <cell r="EE89" t="str">
            <v>-</v>
          </cell>
          <cell r="EF89" t="str">
            <v>-</v>
          </cell>
          <cell r="EG89" t="str">
            <v>-</v>
          </cell>
        </row>
        <row r="90">
          <cell r="C90">
            <v>700000229</v>
          </cell>
          <cell r="D90" t="str">
            <v>SECTOR CASIA CAROLINA</v>
          </cell>
          <cell r="E90">
            <v>2026</v>
          </cell>
          <cell r="F90">
            <v>202602</v>
          </cell>
          <cell r="G90">
            <v>0</v>
          </cell>
          <cell r="H90" t="str">
            <v>-</v>
          </cell>
          <cell r="I90">
            <v>0</v>
          </cell>
          <cell r="J90" t="str">
            <v>-</v>
          </cell>
          <cell r="K90">
            <v>0</v>
          </cell>
          <cell r="L90" t="str">
            <v>-</v>
          </cell>
          <cell r="M90">
            <v>0</v>
          </cell>
          <cell r="N90" t="str">
            <v>-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0</v>
          </cell>
          <cell r="T90" t="str">
            <v>-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0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0</v>
          </cell>
          <cell r="AH90" t="str">
            <v>-</v>
          </cell>
          <cell r="AI90" t="str">
            <v>-</v>
          </cell>
          <cell r="AJ90" t="str">
            <v>-</v>
          </cell>
          <cell r="AK90">
            <v>0</v>
          </cell>
          <cell r="AL90" t="str">
            <v>-</v>
          </cell>
          <cell r="AM90">
            <v>0</v>
          </cell>
          <cell r="AN90" t="str">
            <v>-</v>
          </cell>
          <cell r="AO90">
            <v>0</v>
          </cell>
          <cell r="AP90" t="str">
            <v>-</v>
          </cell>
          <cell r="AQ90">
            <v>0</v>
          </cell>
          <cell r="AR90" t="str">
            <v>-</v>
          </cell>
          <cell r="AS90">
            <v>0</v>
          </cell>
          <cell r="AT90" t="str">
            <v>-</v>
          </cell>
          <cell r="AU90">
            <v>0</v>
          </cell>
          <cell r="AV90" t="str">
            <v>-</v>
          </cell>
          <cell r="AW90">
            <v>0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0</v>
          </cell>
          <cell r="BB90" t="str">
            <v>-</v>
          </cell>
          <cell r="BC90">
            <v>0</v>
          </cell>
          <cell r="BD90" t="str">
            <v>-</v>
          </cell>
          <cell r="BE90" t="str">
            <v>-</v>
          </cell>
          <cell r="BF90" t="str">
            <v>-</v>
          </cell>
          <cell r="BG90">
            <v>0</v>
          </cell>
          <cell r="BH90" t="str">
            <v>-</v>
          </cell>
          <cell r="BI90">
            <v>0</v>
          </cell>
          <cell r="BJ90" t="str">
            <v>-</v>
          </cell>
          <cell r="BK90">
            <v>0</v>
          </cell>
          <cell r="BL90" t="str">
            <v>-</v>
          </cell>
          <cell r="BM90">
            <v>0</v>
          </cell>
          <cell r="BN90" t="str">
            <v>-</v>
          </cell>
          <cell r="BO90">
            <v>0</v>
          </cell>
          <cell r="BP90" t="str">
            <v>-</v>
          </cell>
          <cell r="BQ90">
            <v>0</v>
          </cell>
          <cell r="BR90" t="str">
            <v>-</v>
          </cell>
          <cell r="BS90">
            <v>0</v>
          </cell>
          <cell r="BT90" t="str">
            <v>-</v>
          </cell>
          <cell r="BU90">
            <v>0</v>
          </cell>
          <cell r="BV90" t="str">
            <v>-</v>
          </cell>
          <cell r="BW90">
            <v>0</v>
          </cell>
          <cell r="BX90" t="str">
            <v>-</v>
          </cell>
          <cell r="BY90">
            <v>0</v>
          </cell>
          <cell r="BZ90" t="str">
            <v>-</v>
          </cell>
          <cell r="CA90">
            <v>0</v>
          </cell>
          <cell r="CB90" t="str">
            <v>-</v>
          </cell>
          <cell r="CC90">
            <v>0</v>
          </cell>
          <cell r="CD90" t="str">
            <v>-</v>
          </cell>
          <cell r="CE90">
            <v>0</v>
          </cell>
          <cell r="CF90" t="str">
            <v>-</v>
          </cell>
          <cell r="CG90">
            <v>0</v>
          </cell>
          <cell r="CH90" t="str">
            <v>-</v>
          </cell>
          <cell r="CI90">
            <v>0</v>
          </cell>
          <cell r="CJ90" t="str">
            <v>-</v>
          </cell>
          <cell r="CK90">
            <v>0</v>
          </cell>
          <cell r="CL90" t="str">
            <v>-</v>
          </cell>
          <cell r="CM90">
            <v>0</v>
          </cell>
          <cell r="CN90" t="str">
            <v>-</v>
          </cell>
          <cell r="CO90">
            <v>0</v>
          </cell>
          <cell r="CP90" t="str">
            <v>-</v>
          </cell>
          <cell r="CQ90">
            <v>0</v>
          </cell>
          <cell r="CR90" t="str">
            <v>-</v>
          </cell>
          <cell r="CS90">
            <v>0</v>
          </cell>
          <cell r="CT90" t="str">
            <v>-</v>
          </cell>
          <cell r="CU90">
            <v>0</v>
          </cell>
          <cell r="CV90" t="str">
            <v>-</v>
          </cell>
          <cell r="CW90">
            <v>0</v>
          </cell>
          <cell r="CX90" t="str">
            <v>-</v>
          </cell>
          <cell r="CY90">
            <v>0</v>
          </cell>
          <cell r="CZ90" t="str">
            <v>-</v>
          </cell>
          <cell r="DA90">
            <v>0</v>
          </cell>
          <cell r="DB90" t="str">
            <v>-</v>
          </cell>
          <cell r="DC90">
            <v>0</v>
          </cell>
          <cell r="DD90" t="str">
            <v>-</v>
          </cell>
          <cell r="DE90">
            <v>0</v>
          </cell>
          <cell r="DF90" t="str">
            <v>-</v>
          </cell>
          <cell r="DG90">
            <v>0</v>
          </cell>
          <cell r="DH90" t="str">
            <v>-</v>
          </cell>
          <cell r="DI90">
            <v>0</v>
          </cell>
          <cell r="DJ90" t="str">
            <v>-</v>
          </cell>
          <cell r="DK90">
            <v>0</v>
          </cell>
          <cell r="DL90" t="str">
            <v>-</v>
          </cell>
          <cell r="DM90">
            <v>0</v>
          </cell>
          <cell r="DN90" t="str">
            <v>-</v>
          </cell>
          <cell r="DO90">
            <v>0</v>
          </cell>
          <cell r="DP90" t="str">
            <v>-</v>
          </cell>
          <cell r="DQ90">
            <v>0</v>
          </cell>
          <cell r="DR90" t="str">
            <v>-</v>
          </cell>
          <cell r="DS90">
            <v>0</v>
          </cell>
          <cell r="DT90" t="str">
            <v>-</v>
          </cell>
          <cell r="DU90">
            <v>0</v>
          </cell>
          <cell r="DV90" t="str">
            <v>-</v>
          </cell>
          <cell r="DW90">
            <v>0</v>
          </cell>
          <cell r="DX90" t="str">
            <v>-</v>
          </cell>
          <cell r="DY90">
            <v>0</v>
          </cell>
          <cell r="DZ90" t="str">
            <v>-</v>
          </cell>
          <cell r="EA90">
            <v>0</v>
          </cell>
          <cell r="EB90" t="str">
            <v>-</v>
          </cell>
          <cell r="EC90">
            <v>0</v>
          </cell>
          <cell r="ED90" t="str">
            <v>-</v>
          </cell>
          <cell r="EE90">
            <v>0</v>
          </cell>
          <cell r="EF90" t="str">
            <v>-</v>
          </cell>
          <cell r="EG90">
            <v>0</v>
          </cell>
        </row>
        <row r="91">
          <cell r="C91">
            <v>700000232</v>
          </cell>
          <cell r="D91" t="str">
            <v>SECTOR EXPRESIÓN NAYIBE</v>
          </cell>
          <cell r="E91">
            <v>2026</v>
          </cell>
          <cell r="F91">
            <v>202602</v>
          </cell>
          <cell r="G91">
            <v>1209</v>
          </cell>
          <cell r="H91">
            <v>1399</v>
          </cell>
          <cell r="I91">
            <v>474</v>
          </cell>
          <cell r="J91" t="str">
            <v>-</v>
          </cell>
          <cell r="K91">
            <v>-50</v>
          </cell>
          <cell r="L91">
            <v>9</v>
          </cell>
          <cell r="M91">
            <v>684</v>
          </cell>
          <cell r="N91">
            <v>802</v>
          </cell>
          <cell r="O91">
            <v>0</v>
          </cell>
          <cell r="P91" t="str">
            <v>-</v>
          </cell>
          <cell r="Q91">
            <v>2</v>
          </cell>
          <cell r="R91" t="str">
            <v>-</v>
          </cell>
          <cell r="S91">
            <v>9</v>
          </cell>
          <cell r="T91" t="str">
            <v>-</v>
          </cell>
          <cell r="U91">
            <v>680</v>
          </cell>
          <cell r="V91" t="str">
            <v>-</v>
          </cell>
          <cell r="W91">
            <v>2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557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344</v>
          </cell>
          <cell r="AH91" t="str">
            <v>-</v>
          </cell>
          <cell r="AI91" t="str">
            <v>-</v>
          </cell>
          <cell r="AJ91" t="str">
            <v>-</v>
          </cell>
          <cell r="AK91">
            <v>127</v>
          </cell>
          <cell r="AL91" t="str">
            <v>-</v>
          </cell>
          <cell r="AM91">
            <v>56.575682382133998</v>
          </cell>
          <cell r="AN91">
            <v>63.2</v>
          </cell>
          <cell r="AO91">
            <v>217</v>
          </cell>
          <cell r="AP91" t="str">
            <v>-</v>
          </cell>
          <cell r="AQ91">
            <v>214</v>
          </cell>
          <cell r="AR91" t="str">
            <v>-</v>
          </cell>
          <cell r="AS91">
            <v>0</v>
          </cell>
          <cell r="AT91" t="str">
            <v>-</v>
          </cell>
          <cell r="AU91">
            <v>105</v>
          </cell>
          <cell r="AV91" t="str">
            <v>-</v>
          </cell>
          <cell r="AW91">
            <v>21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564</v>
          </cell>
          <cell r="BB91">
            <v>653</v>
          </cell>
          <cell r="BC91">
            <v>46.650124069478913</v>
          </cell>
          <cell r="BD91">
            <v>51.5</v>
          </cell>
          <cell r="BE91" t="str">
            <v>-</v>
          </cell>
          <cell r="BF91" t="str">
            <v>-</v>
          </cell>
          <cell r="BG91">
            <v>513858.26</v>
          </cell>
          <cell r="BH91">
            <v>467758</v>
          </cell>
          <cell r="BI91">
            <v>351479053.25</v>
          </cell>
          <cell r="BJ91">
            <v>375141599</v>
          </cell>
          <cell r="BK91">
            <v>350547498</v>
          </cell>
          <cell r="BL91" t="str">
            <v>-</v>
          </cell>
          <cell r="BM91">
            <v>931555.25</v>
          </cell>
          <cell r="BN91" t="str">
            <v>-</v>
          </cell>
          <cell r="BO91">
            <v>251462838.25</v>
          </cell>
          <cell r="BP91" t="str">
            <v>-</v>
          </cell>
          <cell r="BQ91">
            <v>931555.25</v>
          </cell>
          <cell r="BR91" t="str">
            <v>-</v>
          </cell>
          <cell r="BS91">
            <v>649</v>
          </cell>
          <cell r="BT91" t="str">
            <v>-</v>
          </cell>
          <cell r="BU91">
            <v>250531283</v>
          </cell>
          <cell r="BV91" t="str">
            <v>-</v>
          </cell>
          <cell r="BW91">
            <v>420</v>
          </cell>
          <cell r="BX91" t="str">
            <v>-</v>
          </cell>
          <cell r="BY91">
            <v>455</v>
          </cell>
          <cell r="BZ91" t="str">
            <v>-</v>
          </cell>
          <cell r="CA91">
            <v>92537488</v>
          </cell>
          <cell r="CB91" t="str">
            <v>-</v>
          </cell>
          <cell r="CC91">
            <v>513</v>
          </cell>
          <cell r="CD91" t="str">
            <v>-</v>
          </cell>
          <cell r="CE91">
            <v>358</v>
          </cell>
          <cell r="CF91" t="str">
            <v>-</v>
          </cell>
          <cell r="CG91">
            <v>0</v>
          </cell>
          <cell r="CH91" t="str">
            <v>-</v>
          </cell>
          <cell r="CI91">
            <v>121</v>
          </cell>
          <cell r="CJ91" t="str">
            <v>-</v>
          </cell>
          <cell r="CK91">
            <v>22</v>
          </cell>
          <cell r="CL91" t="str">
            <v>-</v>
          </cell>
          <cell r="CM91">
            <v>7478727</v>
          </cell>
          <cell r="CN91" t="str">
            <v>-</v>
          </cell>
          <cell r="CO91">
            <v>100016215</v>
          </cell>
          <cell r="CP91" t="str">
            <v>-</v>
          </cell>
          <cell r="CQ91">
            <v>0</v>
          </cell>
          <cell r="CR91" t="str">
            <v>-</v>
          </cell>
          <cell r="CS91">
            <v>-4</v>
          </cell>
          <cell r="CT91" t="str">
            <v>-</v>
          </cell>
          <cell r="CU91">
            <v>248</v>
          </cell>
          <cell r="CV91">
            <v>170</v>
          </cell>
          <cell r="CW91">
            <v>152</v>
          </cell>
          <cell r="CX91">
            <v>145</v>
          </cell>
          <cell r="CY91">
            <v>125</v>
          </cell>
          <cell r="CZ91">
            <v>122</v>
          </cell>
          <cell r="DA91">
            <v>122</v>
          </cell>
          <cell r="DB91">
            <v>119</v>
          </cell>
          <cell r="DC91">
            <v>88</v>
          </cell>
          <cell r="DD91">
            <v>88</v>
          </cell>
          <cell r="DE91">
            <v>50</v>
          </cell>
          <cell r="DF91">
            <v>48</v>
          </cell>
          <cell r="DG91">
            <v>260</v>
          </cell>
          <cell r="DH91">
            <v>255</v>
          </cell>
          <cell r="DI91">
            <v>35</v>
          </cell>
          <cell r="DJ91" t="str">
            <v>-</v>
          </cell>
          <cell r="DK91">
            <v>302</v>
          </cell>
          <cell r="DL91" t="str">
            <v>-</v>
          </cell>
          <cell r="DM91">
            <v>433</v>
          </cell>
          <cell r="DN91" t="str">
            <v>-</v>
          </cell>
          <cell r="DO91">
            <v>333</v>
          </cell>
          <cell r="DP91" t="str">
            <v>-</v>
          </cell>
          <cell r="DQ91">
            <v>0</v>
          </cell>
          <cell r="DR91" t="str">
            <v>-</v>
          </cell>
          <cell r="DS91">
            <v>120</v>
          </cell>
          <cell r="DT91" t="str">
            <v>-</v>
          </cell>
          <cell r="DU91">
            <v>21</v>
          </cell>
          <cell r="DV91" t="str">
            <v>-</v>
          </cell>
          <cell r="DW91">
            <v>0</v>
          </cell>
          <cell r="DX91" t="str">
            <v>-</v>
          </cell>
          <cell r="DY91">
            <v>47</v>
          </cell>
          <cell r="DZ91">
            <v>70</v>
          </cell>
          <cell r="EA91">
            <v>4</v>
          </cell>
          <cell r="EB91" t="str">
            <v>-</v>
          </cell>
          <cell r="EC91">
            <v>13.793103448275861</v>
          </cell>
          <cell r="ED91" t="str">
            <v>-</v>
          </cell>
          <cell r="EE91">
            <v>12</v>
          </cell>
          <cell r="EF91" t="str">
            <v>-</v>
          </cell>
          <cell r="EG91">
            <v>73</v>
          </cell>
        </row>
        <row r="92">
          <cell r="C92">
            <v>700000235</v>
          </cell>
          <cell r="D92" t="str">
            <v>SECTOR ISLA EVELIN</v>
          </cell>
          <cell r="E92">
            <v>2026</v>
          </cell>
          <cell r="F92">
            <v>202602</v>
          </cell>
          <cell r="G92">
            <v>1522</v>
          </cell>
          <cell r="H92">
            <v>1454</v>
          </cell>
          <cell r="I92">
            <v>540</v>
          </cell>
          <cell r="J92" t="str">
            <v>-</v>
          </cell>
          <cell r="K92">
            <v>21</v>
          </cell>
          <cell r="L92">
            <v>1</v>
          </cell>
          <cell r="M92">
            <v>804</v>
          </cell>
          <cell r="N92">
            <v>895</v>
          </cell>
          <cell r="O92">
            <v>0</v>
          </cell>
          <cell r="P92" t="str">
            <v>-</v>
          </cell>
          <cell r="Q92">
            <v>0</v>
          </cell>
          <cell r="R92" t="str">
            <v>-</v>
          </cell>
          <cell r="S92">
            <v>1</v>
          </cell>
          <cell r="T92" t="str">
            <v>-</v>
          </cell>
          <cell r="U92">
            <v>804</v>
          </cell>
          <cell r="V92" t="str">
            <v>-</v>
          </cell>
          <cell r="W92">
            <v>0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626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437</v>
          </cell>
          <cell r="AH92" t="str">
            <v>-</v>
          </cell>
          <cell r="AI92" t="str">
            <v>-</v>
          </cell>
          <cell r="AJ92" t="str">
            <v>-</v>
          </cell>
          <cell r="AK92">
            <v>178</v>
          </cell>
          <cell r="AL92" t="str">
            <v>-</v>
          </cell>
          <cell r="AM92">
            <v>52.825229960578191</v>
          </cell>
          <cell r="AN92">
            <v>59.5</v>
          </cell>
          <cell r="AO92">
            <v>259</v>
          </cell>
          <cell r="AP92" t="str">
            <v>-</v>
          </cell>
          <cell r="AQ92">
            <v>261</v>
          </cell>
          <cell r="AR92" t="str">
            <v>-</v>
          </cell>
          <cell r="AS92">
            <v>0</v>
          </cell>
          <cell r="AT92" t="str">
            <v>-</v>
          </cell>
          <cell r="AU92">
            <v>95</v>
          </cell>
          <cell r="AV92" t="str">
            <v>-</v>
          </cell>
          <cell r="AW92">
            <v>11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693</v>
          </cell>
          <cell r="BB92">
            <v>763</v>
          </cell>
          <cell r="BC92">
            <v>45.532194480946124</v>
          </cell>
          <cell r="BD92">
            <v>50.8</v>
          </cell>
          <cell r="BE92" t="str">
            <v>-</v>
          </cell>
          <cell r="BF92" t="str">
            <v>-</v>
          </cell>
          <cell r="BG92">
            <v>441308.12</v>
          </cell>
          <cell r="BH92">
            <v>421737</v>
          </cell>
          <cell r="BI92">
            <v>354811729</v>
          </cell>
          <cell r="BJ92">
            <v>377454979</v>
          </cell>
          <cell r="BK92">
            <v>354781969</v>
          </cell>
          <cell r="BL92" t="str">
            <v>-</v>
          </cell>
          <cell r="BM92">
            <v>29760</v>
          </cell>
          <cell r="BN92" t="str">
            <v>-</v>
          </cell>
          <cell r="BO92">
            <v>255125071</v>
          </cell>
          <cell r="BP92" t="str">
            <v>-</v>
          </cell>
          <cell r="BQ92">
            <v>29760</v>
          </cell>
          <cell r="BR92" t="str">
            <v>-</v>
          </cell>
          <cell r="BS92">
            <v>675</v>
          </cell>
          <cell r="BT92" t="str">
            <v>-</v>
          </cell>
          <cell r="BU92">
            <v>255095311</v>
          </cell>
          <cell r="BV92" t="str">
            <v>-</v>
          </cell>
          <cell r="BW92">
            <v>574</v>
          </cell>
          <cell r="BX92" t="str">
            <v>-</v>
          </cell>
          <cell r="BY92">
            <v>464</v>
          </cell>
          <cell r="BZ92" t="str">
            <v>-</v>
          </cell>
          <cell r="CA92">
            <v>87296014</v>
          </cell>
          <cell r="CB92" t="str">
            <v>-</v>
          </cell>
          <cell r="CC92">
            <v>655</v>
          </cell>
          <cell r="CD92" t="str">
            <v>-</v>
          </cell>
          <cell r="CE92">
            <v>426</v>
          </cell>
          <cell r="CF92" t="str">
            <v>-</v>
          </cell>
          <cell r="CG92">
            <v>0</v>
          </cell>
          <cell r="CH92" t="str">
            <v>-</v>
          </cell>
          <cell r="CI92">
            <v>118</v>
          </cell>
          <cell r="CJ92" t="str">
            <v>-</v>
          </cell>
          <cell r="CK92">
            <v>13</v>
          </cell>
          <cell r="CL92" t="str">
            <v>-</v>
          </cell>
          <cell r="CM92">
            <v>12390644</v>
          </cell>
          <cell r="CN92" t="str">
            <v>-</v>
          </cell>
          <cell r="CO92">
            <v>99686658</v>
          </cell>
          <cell r="CP92" t="str">
            <v>-</v>
          </cell>
          <cell r="CQ92">
            <v>0</v>
          </cell>
          <cell r="CR92" t="str">
            <v>-</v>
          </cell>
          <cell r="CS92">
            <v>8</v>
          </cell>
          <cell r="CT92" t="str">
            <v>-</v>
          </cell>
          <cell r="CU92">
            <v>371</v>
          </cell>
          <cell r="CV92">
            <v>315</v>
          </cell>
          <cell r="CW92">
            <v>175</v>
          </cell>
          <cell r="CX92">
            <v>171</v>
          </cell>
          <cell r="CY92">
            <v>172</v>
          </cell>
          <cell r="CZ92">
            <v>163</v>
          </cell>
          <cell r="DA92">
            <v>62</v>
          </cell>
          <cell r="DB92">
            <v>36</v>
          </cell>
          <cell r="DC92">
            <v>55</v>
          </cell>
          <cell r="DD92">
            <v>41</v>
          </cell>
          <cell r="DE92">
            <v>37</v>
          </cell>
          <cell r="DF92">
            <v>42</v>
          </cell>
          <cell r="DG92">
            <v>154</v>
          </cell>
          <cell r="DH92">
            <v>119</v>
          </cell>
          <cell r="DI92">
            <v>25</v>
          </cell>
          <cell r="DJ92" t="str">
            <v>-</v>
          </cell>
          <cell r="DK92">
            <v>388</v>
          </cell>
          <cell r="DL92" t="str">
            <v>-</v>
          </cell>
          <cell r="DM92">
            <v>594</v>
          </cell>
          <cell r="DN92" t="str">
            <v>-</v>
          </cell>
          <cell r="DO92">
            <v>410</v>
          </cell>
          <cell r="DP92" t="str">
            <v>-</v>
          </cell>
          <cell r="DQ92">
            <v>0</v>
          </cell>
          <cell r="DR92" t="str">
            <v>-</v>
          </cell>
          <cell r="DS92">
            <v>117</v>
          </cell>
          <cell r="DT92" t="str">
            <v>-</v>
          </cell>
          <cell r="DU92">
            <v>13</v>
          </cell>
          <cell r="DV92" t="str">
            <v>-</v>
          </cell>
          <cell r="DW92">
            <v>0</v>
          </cell>
          <cell r="DX92" t="str">
            <v>-</v>
          </cell>
          <cell r="DY92">
            <v>45</v>
          </cell>
          <cell r="DZ92">
            <v>31</v>
          </cell>
          <cell r="EA92">
            <v>16</v>
          </cell>
          <cell r="EB92" t="str">
            <v>-</v>
          </cell>
          <cell r="EC92">
            <v>66.666666666666657</v>
          </cell>
          <cell r="ED92" t="str">
            <v>-</v>
          </cell>
          <cell r="EE92">
            <v>20</v>
          </cell>
          <cell r="EF92" t="str">
            <v>-</v>
          </cell>
          <cell r="EG92">
            <v>66</v>
          </cell>
        </row>
        <row r="93">
          <cell r="C93">
            <v>700000238</v>
          </cell>
          <cell r="D93" t="str">
            <v>SECTOR GERANIO DIANA</v>
          </cell>
          <cell r="E93">
            <v>2026</v>
          </cell>
          <cell r="F93">
            <v>202602</v>
          </cell>
          <cell r="G93">
            <v>1242</v>
          </cell>
          <cell r="H93">
            <v>1323</v>
          </cell>
          <cell r="I93">
            <v>543</v>
          </cell>
          <cell r="J93" t="str">
            <v>-</v>
          </cell>
          <cell r="K93">
            <v>4</v>
          </cell>
          <cell r="L93">
            <v>5</v>
          </cell>
          <cell r="M93">
            <v>662</v>
          </cell>
          <cell r="N93">
            <v>816</v>
          </cell>
          <cell r="O93">
            <v>0</v>
          </cell>
          <cell r="P93" t="str">
            <v>-</v>
          </cell>
          <cell r="Q93">
            <v>0</v>
          </cell>
          <cell r="R93" t="str">
            <v>-</v>
          </cell>
          <cell r="S93">
            <v>3</v>
          </cell>
          <cell r="T93" t="str">
            <v>-</v>
          </cell>
          <cell r="U93">
            <v>660</v>
          </cell>
          <cell r="V93" t="str">
            <v>-</v>
          </cell>
          <cell r="W93">
            <v>2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564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257</v>
          </cell>
          <cell r="AH93" t="str">
            <v>-</v>
          </cell>
          <cell r="AI93" t="str">
            <v>-</v>
          </cell>
          <cell r="AJ93" t="str">
            <v>-</v>
          </cell>
          <cell r="AK93">
            <v>98</v>
          </cell>
          <cell r="AL93" t="str">
            <v>-</v>
          </cell>
          <cell r="AM93">
            <v>53.301127214170698</v>
          </cell>
          <cell r="AN93">
            <v>65.7</v>
          </cell>
          <cell r="AO93">
            <v>159</v>
          </cell>
          <cell r="AP93" t="str">
            <v>-</v>
          </cell>
          <cell r="AQ93">
            <v>263</v>
          </cell>
          <cell r="AR93" t="str">
            <v>-</v>
          </cell>
          <cell r="AS93">
            <v>0</v>
          </cell>
          <cell r="AT93" t="str">
            <v>-</v>
          </cell>
          <cell r="AU93">
            <v>123</v>
          </cell>
          <cell r="AV93" t="str">
            <v>-</v>
          </cell>
          <cell r="AW93">
            <v>19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591</v>
          </cell>
          <cell r="BB93">
            <v>722</v>
          </cell>
          <cell r="BC93">
            <v>47.584541062801932</v>
          </cell>
          <cell r="BD93">
            <v>58.1</v>
          </cell>
          <cell r="BE93" t="str">
            <v>-</v>
          </cell>
          <cell r="BF93" t="str">
            <v>-</v>
          </cell>
          <cell r="BG93">
            <v>472392.35</v>
          </cell>
          <cell r="BH93">
            <v>448748</v>
          </cell>
          <cell r="BI93">
            <v>312723736</v>
          </cell>
          <cell r="BJ93">
            <v>366178393</v>
          </cell>
          <cell r="BK93">
            <v>312189501</v>
          </cell>
          <cell r="BL93" t="str">
            <v>-</v>
          </cell>
          <cell r="BM93">
            <v>534235</v>
          </cell>
          <cell r="BN93" t="str">
            <v>-</v>
          </cell>
          <cell r="BO93">
            <v>227426773</v>
          </cell>
          <cell r="BP93" t="str">
            <v>-</v>
          </cell>
          <cell r="BQ93">
            <v>534235</v>
          </cell>
          <cell r="BR93" t="str">
            <v>-</v>
          </cell>
          <cell r="BS93">
            <v>600</v>
          </cell>
          <cell r="BT93" t="str">
            <v>-</v>
          </cell>
          <cell r="BU93">
            <v>226892538</v>
          </cell>
          <cell r="BV93" t="str">
            <v>-</v>
          </cell>
          <cell r="BW93">
            <v>458</v>
          </cell>
          <cell r="BX93" t="str">
            <v>-</v>
          </cell>
          <cell r="BY93">
            <v>327</v>
          </cell>
          <cell r="BZ93" t="str">
            <v>-</v>
          </cell>
          <cell r="CA93">
            <v>78458246</v>
          </cell>
          <cell r="CB93" t="str">
            <v>-</v>
          </cell>
          <cell r="CC93">
            <v>458</v>
          </cell>
          <cell r="CD93" t="str">
            <v>-</v>
          </cell>
          <cell r="CE93">
            <v>393</v>
          </cell>
          <cell r="CF93" t="str">
            <v>-</v>
          </cell>
          <cell r="CG93">
            <v>0</v>
          </cell>
          <cell r="CH93" t="str">
            <v>-</v>
          </cell>
          <cell r="CI93">
            <v>145</v>
          </cell>
          <cell r="CJ93" t="str">
            <v>-</v>
          </cell>
          <cell r="CK93">
            <v>22</v>
          </cell>
          <cell r="CL93" t="str">
            <v>-</v>
          </cell>
          <cell r="CM93">
            <v>6838717</v>
          </cell>
          <cell r="CN93" t="str">
            <v>-</v>
          </cell>
          <cell r="CO93">
            <v>85296963</v>
          </cell>
          <cell r="CP93" t="str">
            <v>-</v>
          </cell>
          <cell r="CQ93">
            <v>0</v>
          </cell>
          <cell r="CR93" t="str">
            <v>-</v>
          </cell>
          <cell r="CS93">
            <v>9</v>
          </cell>
          <cell r="CT93" t="str">
            <v>-</v>
          </cell>
          <cell r="CU93">
            <v>311</v>
          </cell>
          <cell r="CV93">
            <v>183</v>
          </cell>
          <cell r="CW93">
            <v>164</v>
          </cell>
          <cell r="CX93">
            <v>156</v>
          </cell>
          <cell r="CY93">
            <v>105</v>
          </cell>
          <cell r="CZ93">
            <v>109</v>
          </cell>
          <cell r="DA93">
            <v>43</v>
          </cell>
          <cell r="DB93">
            <v>41</v>
          </cell>
          <cell r="DC93">
            <v>38</v>
          </cell>
          <cell r="DD93">
            <v>27</v>
          </cell>
          <cell r="DE93">
            <v>22</v>
          </cell>
          <cell r="DF93">
            <v>25</v>
          </cell>
          <cell r="DG93">
            <v>103</v>
          </cell>
          <cell r="DH93">
            <v>93</v>
          </cell>
          <cell r="DI93">
            <v>18</v>
          </cell>
          <cell r="DJ93" t="str">
            <v>-</v>
          </cell>
          <cell r="DK93">
            <v>276</v>
          </cell>
          <cell r="DL93" t="str">
            <v>-</v>
          </cell>
          <cell r="DM93">
            <v>423</v>
          </cell>
          <cell r="DN93" t="str">
            <v>-</v>
          </cell>
          <cell r="DO93">
            <v>378</v>
          </cell>
          <cell r="DP93" t="str">
            <v>-</v>
          </cell>
          <cell r="DQ93">
            <v>0</v>
          </cell>
          <cell r="DR93" t="str">
            <v>-</v>
          </cell>
          <cell r="DS93">
            <v>144</v>
          </cell>
          <cell r="DT93" t="str">
            <v>-</v>
          </cell>
          <cell r="DU93">
            <v>21</v>
          </cell>
          <cell r="DV93" t="str">
            <v>-</v>
          </cell>
          <cell r="DW93">
            <v>0</v>
          </cell>
          <cell r="DX93" t="str">
            <v>-</v>
          </cell>
          <cell r="DY93">
            <v>31</v>
          </cell>
          <cell r="DZ93">
            <v>44</v>
          </cell>
          <cell r="EA93">
            <v>15</v>
          </cell>
          <cell r="EB93" t="str">
            <v>-</v>
          </cell>
          <cell r="EC93">
            <v>50</v>
          </cell>
          <cell r="ED93" t="str">
            <v>-</v>
          </cell>
          <cell r="EE93">
            <v>13</v>
          </cell>
          <cell r="EF93" t="str">
            <v>-</v>
          </cell>
          <cell r="EG93">
            <v>40</v>
          </cell>
        </row>
        <row r="94">
          <cell r="C94">
            <v>700000239</v>
          </cell>
          <cell r="D94" t="str">
            <v>SECTOR HIERBABUENA ANDREA</v>
          </cell>
          <cell r="E94">
            <v>2026</v>
          </cell>
          <cell r="F94">
            <v>202602</v>
          </cell>
          <cell r="G94">
            <v>1101</v>
          </cell>
          <cell r="H94">
            <v>1234</v>
          </cell>
          <cell r="I94">
            <v>493</v>
          </cell>
          <cell r="J94" t="str">
            <v>-</v>
          </cell>
          <cell r="K94">
            <v>-20</v>
          </cell>
          <cell r="L94">
            <v>6</v>
          </cell>
          <cell r="M94">
            <v>595</v>
          </cell>
          <cell r="N94">
            <v>740</v>
          </cell>
          <cell r="O94">
            <v>0</v>
          </cell>
          <cell r="P94" t="str">
            <v>-</v>
          </cell>
          <cell r="Q94">
            <v>0</v>
          </cell>
          <cell r="R94" t="str">
            <v>-</v>
          </cell>
          <cell r="S94">
            <v>2</v>
          </cell>
          <cell r="T94" t="str">
            <v>-</v>
          </cell>
          <cell r="U94">
            <v>593</v>
          </cell>
          <cell r="V94" t="str">
            <v>-</v>
          </cell>
          <cell r="W94">
            <v>2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500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221</v>
          </cell>
          <cell r="AH94" t="str">
            <v>-</v>
          </cell>
          <cell r="AI94" t="str">
            <v>-</v>
          </cell>
          <cell r="AJ94" t="str">
            <v>-</v>
          </cell>
          <cell r="AK94">
            <v>95</v>
          </cell>
          <cell r="AL94" t="str">
            <v>-</v>
          </cell>
          <cell r="AM94">
            <v>54.041780199818348</v>
          </cell>
          <cell r="AN94">
            <v>65.7</v>
          </cell>
          <cell r="AO94">
            <v>126</v>
          </cell>
          <cell r="AP94" t="str">
            <v>-</v>
          </cell>
          <cell r="AQ94">
            <v>225</v>
          </cell>
          <cell r="AR94" t="str">
            <v>-</v>
          </cell>
          <cell r="AS94">
            <v>0</v>
          </cell>
          <cell r="AT94" t="str">
            <v>-</v>
          </cell>
          <cell r="AU94">
            <v>122</v>
          </cell>
          <cell r="AV94" t="str">
            <v>-</v>
          </cell>
          <cell r="AW94">
            <v>27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532</v>
          </cell>
          <cell r="BB94">
            <v>651</v>
          </cell>
          <cell r="BC94">
            <v>48.319709355131693</v>
          </cell>
          <cell r="BD94">
            <v>57.8</v>
          </cell>
          <cell r="BE94" t="str">
            <v>-</v>
          </cell>
          <cell r="BF94" t="str">
            <v>-</v>
          </cell>
          <cell r="BG94">
            <v>548645.61</v>
          </cell>
          <cell r="BH94">
            <v>483453</v>
          </cell>
          <cell r="BI94">
            <v>326444136.5</v>
          </cell>
          <cell r="BJ94">
            <v>357755032</v>
          </cell>
          <cell r="BK94">
            <v>326157455</v>
          </cell>
          <cell r="BL94" t="str">
            <v>-</v>
          </cell>
          <cell r="BM94">
            <v>286681.5</v>
          </cell>
          <cell r="BN94" t="str">
            <v>-</v>
          </cell>
          <cell r="BO94">
            <v>246892877.5</v>
          </cell>
          <cell r="BP94" t="str">
            <v>-</v>
          </cell>
          <cell r="BQ94">
            <v>286681.5</v>
          </cell>
          <cell r="BR94" t="str">
            <v>-</v>
          </cell>
          <cell r="BS94">
            <v>549</v>
          </cell>
          <cell r="BT94" t="str">
            <v>-</v>
          </cell>
          <cell r="BU94">
            <v>246606196</v>
          </cell>
          <cell r="BV94" t="str">
            <v>-</v>
          </cell>
          <cell r="BW94">
            <v>418</v>
          </cell>
          <cell r="BX94" t="str">
            <v>-</v>
          </cell>
          <cell r="BY94">
            <v>356</v>
          </cell>
          <cell r="BZ94" t="str">
            <v>-</v>
          </cell>
          <cell r="CA94">
            <v>73426567</v>
          </cell>
          <cell r="CB94" t="str">
            <v>-</v>
          </cell>
          <cell r="CC94">
            <v>350</v>
          </cell>
          <cell r="CD94" t="str">
            <v>-</v>
          </cell>
          <cell r="CE94">
            <v>340</v>
          </cell>
          <cell r="CF94" t="str">
            <v>-</v>
          </cell>
          <cell r="CG94">
            <v>0</v>
          </cell>
          <cell r="CH94" t="str">
            <v>-</v>
          </cell>
          <cell r="CI94">
            <v>144</v>
          </cell>
          <cell r="CJ94" t="str">
            <v>-</v>
          </cell>
          <cell r="CK94">
            <v>28</v>
          </cell>
          <cell r="CL94" t="str">
            <v>-</v>
          </cell>
          <cell r="CM94">
            <v>6124692</v>
          </cell>
          <cell r="CN94" t="str">
            <v>-</v>
          </cell>
          <cell r="CO94">
            <v>79551259</v>
          </cell>
          <cell r="CP94" t="str">
            <v>-</v>
          </cell>
          <cell r="CQ94">
            <v>0</v>
          </cell>
          <cell r="CR94" t="str">
            <v>-</v>
          </cell>
          <cell r="CS94">
            <v>4</v>
          </cell>
          <cell r="CT94" t="str">
            <v>-</v>
          </cell>
          <cell r="CU94">
            <v>231</v>
          </cell>
          <cell r="CV94">
            <v>145</v>
          </cell>
          <cell r="CW94">
            <v>181</v>
          </cell>
          <cell r="CX94">
            <v>152</v>
          </cell>
          <cell r="CY94">
            <v>94</v>
          </cell>
          <cell r="CZ94">
            <v>89</v>
          </cell>
          <cell r="DA94">
            <v>59</v>
          </cell>
          <cell r="DB94">
            <v>51</v>
          </cell>
          <cell r="DC94">
            <v>34</v>
          </cell>
          <cell r="DD94">
            <v>32</v>
          </cell>
          <cell r="DE94">
            <v>24</v>
          </cell>
          <cell r="DF94">
            <v>26</v>
          </cell>
          <cell r="DG94">
            <v>117</v>
          </cell>
          <cell r="DH94">
            <v>109</v>
          </cell>
          <cell r="DI94">
            <v>21</v>
          </cell>
          <cell r="DJ94" t="str">
            <v>-</v>
          </cell>
          <cell r="DK94">
            <v>286</v>
          </cell>
          <cell r="DL94" t="str">
            <v>-</v>
          </cell>
          <cell r="DM94">
            <v>322</v>
          </cell>
          <cell r="DN94" t="str">
            <v>-</v>
          </cell>
          <cell r="DO94">
            <v>324</v>
          </cell>
          <cell r="DP94" t="str">
            <v>-</v>
          </cell>
          <cell r="DQ94">
            <v>0</v>
          </cell>
          <cell r="DR94" t="str">
            <v>-</v>
          </cell>
          <cell r="DS94">
            <v>141</v>
          </cell>
          <cell r="DT94" t="str">
            <v>-</v>
          </cell>
          <cell r="DU94">
            <v>28</v>
          </cell>
          <cell r="DV94" t="str">
            <v>-</v>
          </cell>
          <cell r="DW94">
            <v>0</v>
          </cell>
          <cell r="DX94" t="str">
            <v>-</v>
          </cell>
          <cell r="DY94">
            <v>30</v>
          </cell>
          <cell r="DZ94">
            <v>47</v>
          </cell>
          <cell r="EA94">
            <v>9</v>
          </cell>
          <cell r="EB94" t="str">
            <v>-</v>
          </cell>
          <cell r="EC94">
            <v>31.03448275862069</v>
          </cell>
          <cell r="ED94" t="str">
            <v>-</v>
          </cell>
          <cell r="EE94">
            <v>9</v>
          </cell>
          <cell r="EF94" t="str">
            <v>-</v>
          </cell>
          <cell r="EG94">
            <v>33</v>
          </cell>
        </row>
        <row r="95">
          <cell r="C95">
            <v>700000240</v>
          </cell>
          <cell r="D95" t="str">
            <v>SECTOR TIERRA DE ORO CLAUDIA</v>
          </cell>
          <cell r="E95">
            <v>2026</v>
          </cell>
          <cell r="F95">
            <v>202602</v>
          </cell>
          <cell r="G95">
            <v>1618</v>
          </cell>
          <cell r="H95">
            <v>1828</v>
          </cell>
          <cell r="I95">
            <v>692</v>
          </cell>
          <cell r="J95" t="str">
            <v>-</v>
          </cell>
          <cell r="K95">
            <v>-124</v>
          </cell>
          <cell r="L95">
            <v>8</v>
          </cell>
          <cell r="M95">
            <v>143</v>
          </cell>
          <cell r="N95">
            <v>1117</v>
          </cell>
          <cell r="O95">
            <v>0</v>
          </cell>
          <cell r="P95" t="str">
            <v>-</v>
          </cell>
          <cell r="Q95">
            <v>0</v>
          </cell>
          <cell r="R95" t="str">
            <v>-</v>
          </cell>
          <cell r="S95">
            <v>1</v>
          </cell>
          <cell r="T95" t="str">
            <v>-</v>
          </cell>
          <cell r="U95">
            <v>143</v>
          </cell>
          <cell r="V95" t="str">
            <v>-</v>
          </cell>
          <cell r="W95">
            <v>0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122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53</v>
          </cell>
          <cell r="AH95" t="str">
            <v>-</v>
          </cell>
          <cell r="AI95" t="str">
            <v>-</v>
          </cell>
          <cell r="AJ95" t="str">
            <v>-</v>
          </cell>
          <cell r="AK95">
            <v>22</v>
          </cell>
          <cell r="AL95" t="str">
            <v>-</v>
          </cell>
          <cell r="AM95">
            <v>8.8380716934487022</v>
          </cell>
          <cell r="AN95">
            <v>63.8</v>
          </cell>
          <cell r="AO95">
            <v>31</v>
          </cell>
          <cell r="AP95" t="str">
            <v>-</v>
          </cell>
          <cell r="AQ95">
            <v>48</v>
          </cell>
          <cell r="AR95" t="str">
            <v>-</v>
          </cell>
          <cell r="AS95">
            <v>0</v>
          </cell>
          <cell r="AT95" t="str">
            <v>-</v>
          </cell>
          <cell r="AU95">
            <v>30</v>
          </cell>
          <cell r="AV95" t="str">
            <v>-</v>
          </cell>
          <cell r="AW95">
            <v>13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130</v>
          </cell>
          <cell r="BB95">
            <v>952</v>
          </cell>
          <cell r="BC95">
            <v>8.0346106304079115</v>
          </cell>
          <cell r="BD95">
            <v>54.4</v>
          </cell>
          <cell r="BE95" t="str">
            <v>-</v>
          </cell>
          <cell r="BF95" t="str">
            <v>-</v>
          </cell>
          <cell r="BG95">
            <v>500748.48</v>
          </cell>
          <cell r="BH95">
            <v>413495</v>
          </cell>
          <cell r="BI95">
            <v>71607032</v>
          </cell>
          <cell r="BJ95">
            <v>461873384</v>
          </cell>
          <cell r="BK95">
            <v>71559572</v>
          </cell>
          <cell r="BL95" t="str">
            <v>-</v>
          </cell>
          <cell r="BM95">
            <v>47460</v>
          </cell>
          <cell r="BN95" t="str">
            <v>-</v>
          </cell>
          <cell r="BO95">
            <v>44033211</v>
          </cell>
          <cell r="BP95" t="str">
            <v>-</v>
          </cell>
          <cell r="BQ95">
            <v>47460</v>
          </cell>
          <cell r="BR95" t="str">
            <v>-</v>
          </cell>
          <cell r="BS95">
            <v>105</v>
          </cell>
          <cell r="BT95" t="str">
            <v>-</v>
          </cell>
          <cell r="BU95">
            <v>43985751</v>
          </cell>
          <cell r="BV95" t="str">
            <v>-</v>
          </cell>
          <cell r="BW95">
            <v>112</v>
          </cell>
          <cell r="BX95" t="str">
            <v>-</v>
          </cell>
          <cell r="BY95">
            <v>481</v>
          </cell>
          <cell r="BZ95" t="str">
            <v>-</v>
          </cell>
          <cell r="CA95">
            <v>27107664</v>
          </cell>
          <cell r="CB95" t="str">
            <v>-</v>
          </cell>
          <cell r="CC95">
            <v>722</v>
          </cell>
          <cell r="CD95" t="str">
            <v>-</v>
          </cell>
          <cell r="CE95">
            <v>515</v>
          </cell>
          <cell r="CF95" t="str">
            <v>-</v>
          </cell>
          <cell r="CG95">
            <v>0</v>
          </cell>
          <cell r="CH95" t="str">
            <v>-</v>
          </cell>
          <cell r="CI95">
            <v>182</v>
          </cell>
          <cell r="CJ95" t="str">
            <v>-</v>
          </cell>
          <cell r="CK95">
            <v>25</v>
          </cell>
          <cell r="CL95" t="str">
            <v>-</v>
          </cell>
          <cell r="CM95">
            <v>466157</v>
          </cell>
          <cell r="CN95" t="str">
            <v>-</v>
          </cell>
          <cell r="CO95">
            <v>27573821</v>
          </cell>
          <cell r="CP95" t="str">
            <v>-</v>
          </cell>
          <cell r="CQ95">
            <v>0</v>
          </cell>
          <cell r="CR95" t="str">
            <v>-</v>
          </cell>
          <cell r="CS95">
            <v>-62</v>
          </cell>
          <cell r="CT95" t="str">
            <v>-</v>
          </cell>
          <cell r="CU95">
            <v>939</v>
          </cell>
          <cell r="CV95">
            <v>302</v>
          </cell>
          <cell r="CW95">
            <v>278</v>
          </cell>
          <cell r="CX95">
            <v>195</v>
          </cell>
          <cell r="CY95">
            <v>258</v>
          </cell>
          <cell r="CZ95">
            <v>157</v>
          </cell>
          <cell r="DA95">
            <v>129</v>
          </cell>
          <cell r="DB95">
            <v>83</v>
          </cell>
          <cell r="DC95">
            <v>111</v>
          </cell>
          <cell r="DD95">
            <v>81</v>
          </cell>
          <cell r="DE95">
            <v>66</v>
          </cell>
          <cell r="DF95">
            <v>56</v>
          </cell>
          <cell r="DG95">
            <v>306</v>
          </cell>
          <cell r="DH95">
            <v>220</v>
          </cell>
          <cell r="DI95">
            <v>3</v>
          </cell>
          <cell r="DJ95" t="str">
            <v>-</v>
          </cell>
          <cell r="DK95">
            <v>320</v>
          </cell>
          <cell r="DL95" t="str">
            <v>-</v>
          </cell>
          <cell r="DM95">
            <v>607</v>
          </cell>
          <cell r="DN95" t="str">
            <v>-</v>
          </cell>
          <cell r="DO95">
            <v>490</v>
          </cell>
          <cell r="DP95" t="str">
            <v>-</v>
          </cell>
          <cell r="DQ95">
            <v>0</v>
          </cell>
          <cell r="DR95" t="str">
            <v>-</v>
          </cell>
          <cell r="DS95">
            <v>177</v>
          </cell>
          <cell r="DT95" t="str">
            <v>-</v>
          </cell>
          <cell r="DU95">
            <v>25</v>
          </cell>
          <cell r="DV95" t="str">
            <v>-</v>
          </cell>
          <cell r="DW95">
            <v>0</v>
          </cell>
          <cell r="DX95" t="str">
            <v>-</v>
          </cell>
          <cell r="DY95">
            <v>5</v>
          </cell>
          <cell r="DZ95">
            <v>71</v>
          </cell>
          <cell r="EA95">
            <v>9</v>
          </cell>
          <cell r="EB95" t="str">
            <v>-</v>
          </cell>
          <cell r="EC95">
            <v>34.615384615384613</v>
          </cell>
          <cell r="ED95" t="str">
            <v>-</v>
          </cell>
          <cell r="EE95">
            <v>2</v>
          </cell>
          <cell r="EF95" t="str">
            <v>-</v>
          </cell>
          <cell r="EG95">
            <v>8</v>
          </cell>
        </row>
        <row r="96">
          <cell r="C96">
            <v>700000244</v>
          </cell>
          <cell r="D96" t="str">
            <v>SECTOR FLUIR ANA</v>
          </cell>
          <cell r="E96">
            <v>2026</v>
          </cell>
          <cell r="F96">
            <v>202602</v>
          </cell>
          <cell r="G96">
            <v>1046</v>
          </cell>
          <cell r="H96">
            <v>1193</v>
          </cell>
          <cell r="I96">
            <v>539</v>
          </cell>
          <cell r="J96" t="str">
            <v>-</v>
          </cell>
          <cell r="K96">
            <v>-24</v>
          </cell>
          <cell r="L96">
            <v>7</v>
          </cell>
          <cell r="M96">
            <v>644</v>
          </cell>
          <cell r="N96">
            <v>727</v>
          </cell>
          <cell r="O96">
            <v>0</v>
          </cell>
          <cell r="P96" t="str">
            <v>-</v>
          </cell>
          <cell r="Q96">
            <v>0</v>
          </cell>
          <cell r="R96" t="str">
            <v>-</v>
          </cell>
          <cell r="S96">
            <v>1</v>
          </cell>
          <cell r="T96" t="str">
            <v>-</v>
          </cell>
          <cell r="U96">
            <v>644</v>
          </cell>
          <cell r="V96" t="str">
            <v>-</v>
          </cell>
          <cell r="W96">
            <v>0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557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227</v>
          </cell>
          <cell r="AH96" t="str">
            <v>-</v>
          </cell>
          <cell r="AI96" t="str">
            <v>-</v>
          </cell>
          <cell r="AJ96" t="str">
            <v>-</v>
          </cell>
          <cell r="AK96">
            <v>87</v>
          </cell>
          <cell r="AL96" t="str">
            <v>-</v>
          </cell>
          <cell r="AM96">
            <v>61.567877629063098</v>
          </cell>
          <cell r="AN96">
            <v>67.5</v>
          </cell>
          <cell r="AO96">
            <v>140</v>
          </cell>
          <cell r="AP96" t="str">
            <v>-</v>
          </cell>
          <cell r="AQ96">
            <v>261</v>
          </cell>
          <cell r="AR96" t="str">
            <v>-</v>
          </cell>
          <cell r="AS96">
            <v>0</v>
          </cell>
          <cell r="AT96" t="str">
            <v>-</v>
          </cell>
          <cell r="AU96">
            <v>118</v>
          </cell>
          <cell r="AV96" t="str">
            <v>-</v>
          </cell>
          <cell r="AW96">
            <v>38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589</v>
          </cell>
          <cell r="BB96">
            <v>650</v>
          </cell>
          <cell r="BC96">
            <v>56.309751434034418</v>
          </cell>
          <cell r="BD96">
            <v>60.4</v>
          </cell>
          <cell r="BE96" t="str">
            <v>-</v>
          </cell>
          <cell r="BF96" t="str">
            <v>-</v>
          </cell>
          <cell r="BG96">
            <v>478460.3</v>
          </cell>
          <cell r="BH96">
            <v>486005</v>
          </cell>
          <cell r="BI96">
            <v>308128431</v>
          </cell>
          <cell r="BJ96">
            <v>353325505</v>
          </cell>
          <cell r="BK96">
            <v>308064831</v>
          </cell>
          <cell r="BL96" t="str">
            <v>-</v>
          </cell>
          <cell r="BM96">
            <v>63600</v>
          </cell>
          <cell r="BN96" t="str">
            <v>-</v>
          </cell>
          <cell r="BO96">
            <v>214442214</v>
          </cell>
          <cell r="BP96" t="str">
            <v>-</v>
          </cell>
          <cell r="BQ96">
            <v>63600</v>
          </cell>
          <cell r="BR96" t="str">
            <v>-</v>
          </cell>
          <cell r="BS96">
            <v>552</v>
          </cell>
          <cell r="BT96" t="str">
            <v>-</v>
          </cell>
          <cell r="BU96">
            <v>214378614</v>
          </cell>
          <cell r="BV96" t="str">
            <v>-</v>
          </cell>
          <cell r="BW96">
            <v>458</v>
          </cell>
          <cell r="BX96" t="str">
            <v>-</v>
          </cell>
          <cell r="BY96">
            <v>246</v>
          </cell>
          <cell r="BZ96" t="str">
            <v>-</v>
          </cell>
          <cell r="CA96">
            <v>86554887</v>
          </cell>
          <cell r="CB96" t="str">
            <v>-</v>
          </cell>
          <cell r="CC96">
            <v>343</v>
          </cell>
          <cell r="CD96" t="str">
            <v>-</v>
          </cell>
          <cell r="CE96">
            <v>392</v>
          </cell>
          <cell r="CF96" t="str">
            <v>-</v>
          </cell>
          <cell r="CG96">
            <v>0</v>
          </cell>
          <cell r="CH96" t="str">
            <v>-</v>
          </cell>
          <cell r="CI96">
            <v>127</v>
          </cell>
          <cell r="CJ96" t="str">
            <v>-</v>
          </cell>
          <cell r="CK96">
            <v>40</v>
          </cell>
          <cell r="CL96" t="str">
            <v>-</v>
          </cell>
          <cell r="CM96">
            <v>7131330</v>
          </cell>
          <cell r="CN96" t="str">
            <v>-</v>
          </cell>
          <cell r="CO96">
            <v>93686217</v>
          </cell>
          <cell r="CP96" t="str">
            <v>-</v>
          </cell>
          <cell r="CQ96">
            <v>0</v>
          </cell>
          <cell r="CR96" t="str">
            <v>-</v>
          </cell>
          <cell r="CS96">
            <v>5</v>
          </cell>
          <cell r="CT96" t="str">
            <v>-</v>
          </cell>
          <cell r="CU96">
            <v>218</v>
          </cell>
          <cell r="CV96">
            <v>163</v>
          </cell>
          <cell r="CW96">
            <v>103</v>
          </cell>
          <cell r="CX96">
            <v>102</v>
          </cell>
          <cell r="CY96">
            <v>81</v>
          </cell>
          <cell r="CZ96">
            <v>76</v>
          </cell>
          <cell r="DA96">
            <v>56</v>
          </cell>
          <cell r="DB96">
            <v>53</v>
          </cell>
          <cell r="DC96">
            <v>27</v>
          </cell>
          <cell r="DD96">
            <v>29</v>
          </cell>
          <cell r="DE96">
            <v>19</v>
          </cell>
          <cell r="DF96">
            <v>17</v>
          </cell>
          <cell r="DG96">
            <v>102</v>
          </cell>
          <cell r="DH96">
            <v>99</v>
          </cell>
          <cell r="DI96">
            <v>19</v>
          </cell>
          <cell r="DJ96" t="str">
            <v>-</v>
          </cell>
          <cell r="DK96">
            <v>195</v>
          </cell>
          <cell r="DL96" t="str">
            <v>-</v>
          </cell>
          <cell r="DM96">
            <v>312</v>
          </cell>
          <cell r="DN96" t="str">
            <v>-</v>
          </cell>
          <cell r="DO96">
            <v>374</v>
          </cell>
          <cell r="DP96" t="str">
            <v>-</v>
          </cell>
          <cell r="DQ96">
            <v>0</v>
          </cell>
          <cell r="DR96" t="str">
            <v>-</v>
          </cell>
          <cell r="DS96">
            <v>125</v>
          </cell>
          <cell r="DT96" t="str">
            <v>-</v>
          </cell>
          <cell r="DU96">
            <v>40</v>
          </cell>
          <cell r="DV96" t="str">
            <v>-</v>
          </cell>
          <cell r="DW96">
            <v>0</v>
          </cell>
          <cell r="DX96" t="str">
            <v>-</v>
          </cell>
          <cell r="DY96">
            <v>24</v>
          </cell>
          <cell r="DZ96">
            <v>43</v>
          </cell>
          <cell r="EA96">
            <v>9</v>
          </cell>
          <cell r="EB96" t="str">
            <v>-</v>
          </cell>
          <cell r="EC96">
            <v>47.368421052631575</v>
          </cell>
          <cell r="ED96" t="str">
            <v>-</v>
          </cell>
          <cell r="EE96">
            <v>5</v>
          </cell>
          <cell r="EF96" t="str">
            <v>-</v>
          </cell>
          <cell r="EG96">
            <v>31</v>
          </cell>
        </row>
        <row r="97">
          <cell r="C97">
            <v>700000245</v>
          </cell>
          <cell r="D97" t="str">
            <v>SECTOR ARTESANÍA FERNANDA</v>
          </cell>
          <cell r="E97">
            <v>2026</v>
          </cell>
          <cell r="F97">
            <v>202602</v>
          </cell>
          <cell r="G97">
            <v>1535</v>
          </cell>
          <cell r="H97">
            <v>1634</v>
          </cell>
          <cell r="I97">
            <v>594</v>
          </cell>
          <cell r="J97" t="str">
            <v>-</v>
          </cell>
          <cell r="K97">
            <v>-14</v>
          </cell>
          <cell r="L97">
            <v>5</v>
          </cell>
          <cell r="M97">
            <v>883</v>
          </cell>
          <cell r="N97">
            <v>980</v>
          </cell>
          <cell r="O97">
            <v>0</v>
          </cell>
          <cell r="P97" t="str">
            <v>-</v>
          </cell>
          <cell r="Q97">
            <v>4</v>
          </cell>
          <cell r="R97" t="str">
            <v>-</v>
          </cell>
          <cell r="S97">
            <v>12</v>
          </cell>
          <cell r="T97" t="str">
            <v>-</v>
          </cell>
          <cell r="U97">
            <v>876</v>
          </cell>
          <cell r="V97" t="str">
            <v>-</v>
          </cell>
          <cell r="W97">
            <v>3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733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436</v>
          </cell>
          <cell r="AH97" t="str">
            <v>-</v>
          </cell>
          <cell r="AI97" t="str">
            <v>-</v>
          </cell>
          <cell r="AJ97" t="str">
            <v>-</v>
          </cell>
          <cell r="AK97">
            <v>150</v>
          </cell>
          <cell r="AL97" t="str">
            <v>-</v>
          </cell>
          <cell r="AM97">
            <v>57.524429967426705</v>
          </cell>
          <cell r="AN97">
            <v>63.1</v>
          </cell>
          <cell r="AO97">
            <v>286</v>
          </cell>
          <cell r="AP97" t="str">
            <v>-</v>
          </cell>
          <cell r="AQ97">
            <v>322</v>
          </cell>
          <cell r="AR97" t="str">
            <v>-</v>
          </cell>
          <cell r="AS97">
            <v>0</v>
          </cell>
          <cell r="AT97" t="str">
            <v>-</v>
          </cell>
          <cell r="AU97">
            <v>107</v>
          </cell>
          <cell r="AV97" t="str">
            <v>-</v>
          </cell>
          <cell r="AW97">
            <v>18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782</v>
          </cell>
          <cell r="BB97">
            <v>855</v>
          </cell>
          <cell r="BC97">
            <v>50.944625407166122</v>
          </cell>
          <cell r="BD97">
            <v>55.1</v>
          </cell>
          <cell r="BE97" t="str">
            <v>-</v>
          </cell>
          <cell r="BF97" t="str">
            <v>-</v>
          </cell>
          <cell r="BG97">
            <v>421513.16</v>
          </cell>
          <cell r="BH97">
            <v>414465</v>
          </cell>
          <cell r="BI97">
            <v>372196122.5</v>
          </cell>
          <cell r="BJ97">
            <v>406175628</v>
          </cell>
          <cell r="BK97">
            <v>369714659</v>
          </cell>
          <cell r="BL97" t="str">
            <v>-</v>
          </cell>
          <cell r="BM97">
            <v>2481463.5</v>
          </cell>
          <cell r="BN97" t="str">
            <v>-</v>
          </cell>
          <cell r="BO97">
            <v>263450269.5</v>
          </cell>
          <cell r="BP97" t="str">
            <v>-</v>
          </cell>
          <cell r="BQ97">
            <v>2481463.5</v>
          </cell>
          <cell r="BR97" t="str">
            <v>-</v>
          </cell>
          <cell r="BS97">
            <v>754</v>
          </cell>
          <cell r="BT97" t="str">
            <v>-</v>
          </cell>
          <cell r="BU97">
            <v>260968806</v>
          </cell>
          <cell r="BV97" t="str">
            <v>-</v>
          </cell>
          <cell r="BW97">
            <v>614</v>
          </cell>
          <cell r="BX97" t="str">
            <v>-</v>
          </cell>
          <cell r="BY97">
            <v>446</v>
          </cell>
          <cell r="BZ97" t="str">
            <v>-</v>
          </cell>
          <cell r="CA97">
            <v>96922113</v>
          </cell>
          <cell r="CB97" t="str">
            <v>-</v>
          </cell>
          <cell r="CC97">
            <v>640</v>
          </cell>
          <cell r="CD97" t="str">
            <v>-</v>
          </cell>
          <cell r="CE97">
            <v>473</v>
          </cell>
          <cell r="CF97" t="str">
            <v>-</v>
          </cell>
          <cell r="CG97">
            <v>0</v>
          </cell>
          <cell r="CH97" t="str">
            <v>-</v>
          </cell>
          <cell r="CI97">
            <v>118</v>
          </cell>
          <cell r="CJ97" t="str">
            <v>-</v>
          </cell>
          <cell r="CK97">
            <v>18</v>
          </cell>
          <cell r="CL97" t="str">
            <v>-</v>
          </cell>
          <cell r="CM97">
            <v>10718415</v>
          </cell>
          <cell r="CN97" t="str">
            <v>-</v>
          </cell>
          <cell r="CO97">
            <v>107640528</v>
          </cell>
          <cell r="CP97" t="str">
            <v>-</v>
          </cell>
          <cell r="CQ97">
            <v>0</v>
          </cell>
          <cell r="CR97" t="str">
            <v>-</v>
          </cell>
          <cell r="CS97">
            <v>-1</v>
          </cell>
          <cell r="CT97" t="str">
            <v>-</v>
          </cell>
          <cell r="CU97">
            <v>329</v>
          </cell>
          <cell r="CV97">
            <v>227</v>
          </cell>
          <cell r="CW97">
            <v>182</v>
          </cell>
          <cell r="CX97">
            <v>212</v>
          </cell>
          <cell r="CY97">
            <v>141</v>
          </cell>
          <cell r="CZ97">
            <v>139</v>
          </cell>
          <cell r="DA97">
            <v>70</v>
          </cell>
          <cell r="DB97">
            <v>69</v>
          </cell>
          <cell r="DC97">
            <v>52</v>
          </cell>
          <cell r="DD97">
            <v>41</v>
          </cell>
          <cell r="DE97">
            <v>38</v>
          </cell>
          <cell r="DF97">
            <v>36</v>
          </cell>
          <cell r="DG97">
            <v>160</v>
          </cell>
          <cell r="DH97">
            <v>146</v>
          </cell>
          <cell r="DI97">
            <v>19</v>
          </cell>
          <cell r="DJ97" t="str">
            <v>-</v>
          </cell>
          <cell r="DK97">
            <v>350</v>
          </cell>
          <cell r="DL97" t="str">
            <v>-</v>
          </cell>
          <cell r="DM97">
            <v>591</v>
          </cell>
          <cell r="DN97" t="str">
            <v>-</v>
          </cell>
          <cell r="DO97">
            <v>459</v>
          </cell>
          <cell r="DP97" t="str">
            <v>-</v>
          </cell>
          <cell r="DQ97">
            <v>0</v>
          </cell>
          <cell r="DR97" t="str">
            <v>-</v>
          </cell>
          <cell r="DS97">
            <v>117</v>
          </cell>
          <cell r="DT97" t="str">
            <v>-</v>
          </cell>
          <cell r="DU97">
            <v>18</v>
          </cell>
          <cell r="DV97" t="str">
            <v>-</v>
          </cell>
          <cell r="DW97">
            <v>0</v>
          </cell>
          <cell r="DX97" t="str">
            <v>-</v>
          </cell>
          <cell r="DY97">
            <v>40</v>
          </cell>
          <cell r="DZ97">
            <v>50</v>
          </cell>
          <cell r="EA97">
            <v>13</v>
          </cell>
          <cell r="EB97" t="str">
            <v>-</v>
          </cell>
          <cell r="EC97">
            <v>28.260869565217391</v>
          </cell>
          <cell r="ED97" t="str">
            <v>-</v>
          </cell>
          <cell r="EE97">
            <v>21</v>
          </cell>
          <cell r="EF97" t="str">
            <v>-</v>
          </cell>
          <cell r="EG97">
            <v>61</v>
          </cell>
        </row>
        <row r="98">
          <cell r="C98">
            <v>700000247</v>
          </cell>
          <cell r="D98" t="str">
            <v>SECTOR JAZMÍN DIANA</v>
          </cell>
          <cell r="E98">
            <v>2026</v>
          </cell>
          <cell r="F98">
            <v>202602</v>
          </cell>
          <cell r="G98">
            <v>2098</v>
          </cell>
          <cell r="H98">
            <v>2045</v>
          </cell>
          <cell r="I98">
            <v>856</v>
          </cell>
          <cell r="J98" t="str">
            <v>-</v>
          </cell>
          <cell r="K98">
            <v>-12</v>
          </cell>
          <cell r="L98">
            <v>5</v>
          </cell>
          <cell r="M98">
            <v>1074</v>
          </cell>
          <cell r="N98">
            <v>1402</v>
          </cell>
          <cell r="O98">
            <v>0</v>
          </cell>
          <cell r="P98" t="str">
            <v>-</v>
          </cell>
          <cell r="Q98">
            <v>1</v>
          </cell>
          <cell r="R98" t="str">
            <v>-</v>
          </cell>
          <cell r="S98">
            <v>6</v>
          </cell>
          <cell r="T98" t="str">
            <v>-</v>
          </cell>
          <cell r="U98">
            <v>1070</v>
          </cell>
          <cell r="V98" t="str">
            <v>-</v>
          </cell>
          <cell r="W98">
            <v>3</v>
          </cell>
          <cell r="X98" t="str">
            <v>-</v>
          </cell>
          <cell r="Y98" t="str">
            <v>-</v>
          </cell>
          <cell r="Z98" t="str">
            <v>-</v>
          </cell>
          <cell r="AA98">
            <v>881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472</v>
          </cell>
          <cell r="AH98" t="str">
            <v>-</v>
          </cell>
          <cell r="AI98" t="str">
            <v>-</v>
          </cell>
          <cell r="AJ98" t="str">
            <v>-</v>
          </cell>
          <cell r="AK98">
            <v>193</v>
          </cell>
          <cell r="AL98" t="str">
            <v>-</v>
          </cell>
          <cell r="AM98">
            <v>51.19161105815062</v>
          </cell>
          <cell r="AN98">
            <v>66</v>
          </cell>
          <cell r="AO98">
            <v>279</v>
          </cell>
          <cell r="AP98" t="str">
            <v>-</v>
          </cell>
          <cell r="AQ98">
            <v>409</v>
          </cell>
          <cell r="AR98" t="str">
            <v>-</v>
          </cell>
          <cell r="AS98">
            <v>0</v>
          </cell>
          <cell r="AT98" t="str">
            <v>-</v>
          </cell>
          <cell r="AU98">
            <v>173</v>
          </cell>
          <cell r="AV98" t="str">
            <v>-</v>
          </cell>
          <cell r="AW98">
            <v>20</v>
          </cell>
          <cell r="AX98" t="str">
            <v>-</v>
          </cell>
          <cell r="AY98" t="str">
            <v>-</v>
          </cell>
          <cell r="AZ98" t="str">
            <v>-</v>
          </cell>
          <cell r="BA98">
            <v>953</v>
          </cell>
          <cell r="BB98">
            <v>1271</v>
          </cell>
          <cell r="BC98">
            <v>45.424213536701622</v>
          </cell>
          <cell r="BD98">
            <v>59.9</v>
          </cell>
          <cell r="BE98" t="str">
            <v>-</v>
          </cell>
          <cell r="BF98" t="str">
            <v>-</v>
          </cell>
          <cell r="BG98">
            <v>447995.27</v>
          </cell>
          <cell r="BH98">
            <v>399793</v>
          </cell>
          <cell r="BI98">
            <v>481146919</v>
          </cell>
          <cell r="BJ98">
            <v>560509588</v>
          </cell>
          <cell r="BK98">
            <v>480246255</v>
          </cell>
          <cell r="BL98" t="str">
            <v>-</v>
          </cell>
          <cell r="BM98">
            <v>900664</v>
          </cell>
          <cell r="BN98" t="str">
            <v>-</v>
          </cell>
          <cell r="BO98">
            <v>356951542</v>
          </cell>
          <cell r="BP98" t="str">
            <v>-</v>
          </cell>
          <cell r="BQ98">
            <v>900664</v>
          </cell>
          <cell r="BR98" t="str">
            <v>-</v>
          </cell>
          <cell r="BS98">
            <v>1003</v>
          </cell>
          <cell r="BT98" t="str">
            <v>-</v>
          </cell>
          <cell r="BU98">
            <v>356050878</v>
          </cell>
          <cell r="BV98" t="str">
            <v>-</v>
          </cell>
          <cell r="BW98">
            <v>716</v>
          </cell>
          <cell r="BX98" t="str">
            <v>-</v>
          </cell>
          <cell r="BY98">
            <v>678</v>
          </cell>
          <cell r="BZ98" t="str">
            <v>-</v>
          </cell>
          <cell r="CA98">
            <v>112198073</v>
          </cell>
          <cell r="CB98" t="str">
            <v>-</v>
          </cell>
          <cell r="CC98">
            <v>741</v>
          </cell>
          <cell r="CD98" t="str">
            <v>-</v>
          </cell>
          <cell r="CE98">
            <v>660</v>
          </cell>
          <cell r="CF98" t="str">
            <v>-</v>
          </cell>
          <cell r="CG98">
            <v>0</v>
          </cell>
          <cell r="CH98" t="str">
            <v>-</v>
          </cell>
          <cell r="CI98">
            <v>198</v>
          </cell>
          <cell r="CJ98" t="str">
            <v>-</v>
          </cell>
          <cell r="CK98">
            <v>20</v>
          </cell>
          <cell r="CL98" t="str">
            <v>-</v>
          </cell>
          <cell r="CM98">
            <v>11997304</v>
          </cell>
          <cell r="CN98" t="str">
            <v>-</v>
          </cell>
          <cell r="CO98">
            <v>124195377</v>
          </cell>
          <cell r="CP98" t="str">
            <v>-</v>
          </cell>
          <cell r="CQ98">
            <v>0</v>
          </cell>
          <cell r="CR98" t="str">
            <v>-</v>
          </cell>
          <cell r="CS98">
            <v>15</v>
          </cell>
          <cell r="CT98" t="str">
            <v>-</v>
          </cell>
          <cell r="CU98">
            <v>544</v>
          </cell>
          <cell r="CV98">
            <v>285</v>
          </cell>
          <cell r="CW98">
            <v>312</v>
          </cell>
          <cell r="CX98">
            <v>259</v>
          </cell>
          <cell r="CY98">
            <v>168</v>
          </cell>
          <cell r="CZ98">
            <v>170</v>
          </cell>
          <cell r="DA98">
            <v>95</v>
          </cell>
          <cell r="DB98">
            <v>83</v>
          </cell>
          <cell r="DC98">
            <v>55</v>
          </cell>
          <cell r="DD98">
            <v>54</v>
          </cell>
          <cell r="DE98">
            <v>49</v>
          </cell>
          <cell r="DF98">
            <v>49</v>
          </cell>
          <cell r="DG98">
            <v>199</v>
          </cell>
          <cell r="DH98">
            <v>186</v>
          </cell>
          <cell r="DI98">
            <v>50</v>
          </cell>
          <cell r="DJ98" t="str">
            <v>-</v>
          </cell>
          <cell r="DK98">
            <v>547</v>
          </cell>
          <cell r="DL98" t="str">
            <v>-</v>
          </cell>
          <cell r="DM98">
            <v>695</v>
          </cell>
          <cell r="DN98" t="str">
            <v>-</v>
          </cell>
          <cell r="DO98">
            <v>639</v>
          </cell>
          <cell r="DP98" t="str">
            <v>-</v>
          </cell>
          <cell r="DQ98">
            <v>0</v>
          </cell>
          <cell r="DR98" t="str">
            <v>-</v>
          </cell>
          <cell r="DS98">
            <v>197</v>
          </cell>
          <cell r="DT98" t="str">
            <v>-</v>
          </cell>
          <cell r="DU98">
            <v>20</v>
          </cell>
          <cell r="DV98" t="str">
            <v>-</v>
          </cell>
          <cell r="DW98">
            <v>0</v>
          </cell>
          <cell r="DX98" t="str">
            <v>-</v>
          </cell>
          <cell r="DY98">
            <v>67</v>
          </cell>
          <cell r="DZ98">
            <v>61</v>
          </cell>
          <cell r="EA98">
            <v>13</v>
          </cell>
          <cell r="EB98" t="str">
            <v>-</v>
          </cell>
          <cell r="EC98">
            <v>24.528301886792452</v>
          </cell>
          <cell r="ED98" t="str">
            <v>-</v>
          </cell>
          <cell r="EE98">
            <v>17</v>
          </cell>
          <cell r="EF98" t="str">
            <v>-</v>
          </cell>
          <cell r="EG98">
            <v>54</v>
          </cell>
        </row>
        <row r="99">
          <cell r="C99">
            <v>700000248</v>
          </cell>
          <cell r="D99" t="str">
            <v>SECTOR VALLE DE ATRIZ IVONNE</v>
          </cell>
          <cell r="E99">
            <v>2026</v>
          </cell>
          <cell r="F99">
            <v>202602</v>
          </cell>
          <cell r="G99">
            <v>2329</v>
          </cell>
          <cell r="H99">
            <v>2301</v>
          </cell>
          <cell r="I99">
            <v>709</v>
          </cell>
          <cell r="J99" t="str">
            <v>-</v>
          </cell>
          <cell r="K99">
            <v>-173</v>
          </cell>
          <cell r="L99">
            <v>7</v>
          </cell>
          <cell r="M99">
            <v>201</v>
          </cell>
          <cell r="N99">
            <v>1598</v>
          </cell>
          <cell r="O99">
            <v>0</v>
          </cell>
          <cell r="P99" t="str">
            <v>-</v>
          </cell>
          <cell r="Q99">
            <v>3</v>
          </cell>
          <cell r="R99" t="str">
            <v>-</v>
          </cell>
          <cell r="S99">
            <v>3</v>
          </cell>
          <cell r="T99" t="str">
            <v>-</v>
          </cell>
          <cell r="U99">
            <v>198</v>
          </cell>
          <cell r="V99" t="str">
            <v>-</v>
          </cell>
          <cell r="W99">
            <v>0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171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66</v>
          </cell>
          <cell r="AH99" t="str">
            <v>-</v>
          </cell>
          <cell r="AI99" t="str">
            <v>-</v>
          </cell>
          <cell r="AJ99" t="str">
            <v>-</v>
          </cell>
          <cell r="AK99">
            <v>30</v>
          </cell>
          <cell r="AL99" t="str">
            <v>-</v>
          </cell>
          <cell r="AM99">
            <v>8.6303134392443113</v>
          </cell>
          <cell r="AN99">
            <v>63.7</v>
          </cell>
          <cell r="AO99">
            <v>36</v>
          </cell>
          <cell r="AP99" t="str">
            <v>-</v>
          </cell>
          <cell r="AQ99">
            <v>74</v>
          </cell>
          <cell r="AR99" t="str">
            <v>-</v>
          </cell>
          <cell r="AS99">
            <v>0</v>
          </cell>
          <cell r="AT99" t="str">
            <v>-</v>
          </cell>
          <cell r="AU99">
            <v>40</v>
          </cell>
          <cell r="AV99" t="str">
            <v>-</v>
          </cell>
          <cell r="AW99">
            <v>21</v>
          </cell>
          <cell r="AX99" t="str">
            <v>-</v>
          </cell>
          <cell r="AY99" t="str">
            <v>-</v>
          </cell>
          <cell r="AZ99" t="str">
            <v>-</v>
          </cell>
          <cell r="BA99">
            <v>192</v>
          </cell>
          <cell r="BB99">
            <v>1409</v>
          </cell>
          <cell r="BC99">
            <v>8.2438814942035208</v>
          </cell>
          <cell r="BD99">
            <v>56.1</v>
          </cell>
          <cell r="BE99" t="str">
            <v>-</v>
          </cell>
          <cell r="BF99" t="str">
            <v>-</v>
          </cell>
          <cell r="BG99">
            <v>536094.05000000005</v>
          </cell>
          <cell r="BH99">
            <v>412431</v>
          </cell>
          <cell r="BI99">
            <v>107754905</v>
          </cell>
          <cell r="BJ99">
            <v>659065126</v>
          </cell>
          <cell r="BK99">
            <v>107047540</v>
          </cell>
          <cell r="BL99" t="str">
            <v>-</v>
          </cell>
          <cell r="BM99">
            <v>707365</v>
          </cell>
          <cell r="BN99" t="str">
            <v>-</v>
          </cell>
          <cell r="BO99">
            <v>90088251</v>
          </cell>
          <cell r="BP99" t="str">
            <v>-</v>
          </cell>
          <cell r="BQ99">
            <v>707365</v>
          </cell>
          <cell r="BR99" t="str">
            <v>-</v>
          </cell>
          <cell r="BS99">
            <v>187</v>
          </cell>
          <cell r="BT99" t="str">
            <v>-</v>
          </cell>
          <cell r="BU99">
            <v>89380886</v>
          </cell>
          <cell r="BV99" t="str">
            <v>-</v>
          </cell>
          <cell r="BW99">
            <v>81</v>
          </cell>
          <cell r="BX99" t="str">
            <v>-</v>
          </cell>
          <cell r="BY99">
            <v>992</v>
          </cell>
          <cell r="BZ99" t="str">
            <v>-</v>
          </cell>
          <cell r="CA99">
            <v>16615459</v>
          </cell>
          <cell r="CB99" t="str">
            <v>-</v>
          </cell>
          <cell r="CC99">
            <v>938</v>
          </cell>
          <cell r="CD99" t="str">
            <v>-</v>
          </cell>
          <cell r="CE99">
            <v>526</v>
          </cell>
          <cell r="CF99" t="str">
            <v>-</v>
          </cell>
          <cell r="CG99">
            <v>0</v>
          </cell>
          <cell r="CH99" t="str">
            <v>-</v>
          </cell>
          <cell r="CI99">
            <v>158</v>
          </cell>
          <cell r="CJ99" t="str">
            <v>-</v>
          </cell>
          <cell r="CK99">
            <v>42</v>
          </cell>
          <cell r="CL99" t="str">
            <v>-</v>
          </cell>
          <cell r="CM99">
            <v>1051195</v>
          </cell>
          <cell r="CN99" t="str">
            <v>-</v>
          </cell>
          <cell r="CO99">
            <v>17666654</v>
          </cell>
          <cell r="CP99" t="str">
            <v>-</v>
          </cell>
          <cell r="CQ99">
            <v>0</v>
          </cell>
          <cell r="CR99" t="str">
            <v>-</v>
          </cell>
          <cell r="CS99">
            <v>-41</v>
          </cell>
          <cell r="CT99" t="str">
            <v>-</v>
          </cell>
          <cell r="CU99">
            <v>1323</v>
          </cell>
          <cell r="CV99">
            <v>422</v>
          </cell>
          <cell r="CW99">
            <v>494</v>
          </cell>
          <cell r="CX99">
            <v>301</v>
          </cell>
          <cell r="CY99">
            <v>311</v>
          </cell>
          <cell r="CZ99">
            <v>189</v>
          </cell>
          <cell r="DA99">
            <v>182</v>
          </cell>
          <cell r="DB99">
            <v>116</v>
          </cell>
          <cell r="DC99">
            <v>98</v>
          </cell>
          <cell r="DD99">
            <v>76</v>
          </cell>
          <cell r="DE99">
            <v>47</v>
          </cell>
          <cell r="DF99">
            <v>40</v>
          </cell>
          <cell r="DG99">
            <v>327</v>
          </cell>
          <cell r="DH99">
            <v>232</v>
          </cell>
          <cell r="DI99">
            <v>4</v>
          </cell>
          <cell r="DJ99" t="str">
            <v>-</v>
          </cell>
          <cell r="DK99">
            <v>790</v>
          </cell>
          <cell r="DL99" t="str">
            <v>-</v>
          </cell>
          <cell r="DM99">
            <v>830</v>
          </cell>
          <cell r="DN99" t="str">
            <v>-</v>
          </cell>
          <cell r="DO99">
            <v>511</v>
          </cell>
          <cell r="DP99" t="str">
            <v>-</v>
          </cell>
          <cell r="DQ99">
            <v>0</v>
          </cell>
          <cell r="DR99" t="str">
            <v>-</v>
          </cell>
          <cell r="DS99">
            <v>156</v>
          </cell>
          <cell r="DT99" t="str">
            <v>-</v>
          </cell>
          <cell r="DU99">
            <v>42</v>
          </cell>
          <cell r="DV99" t="str">
            <v>-</v>
          </cell>
          <cell r="DW99">
            <v>0</v>
          </cell>
          <cell r="DX99" t="str">
            <v>-</v>
          </cell>
          <cell r="DY99">
            <v>8</v>
          </cell>
          <cell r="DZ99">
            <v>92</v>
          </cell>
          <cell r="EA99">
            <v>33</v>
          </cell>
          <cell r="EB99" t="str">
            <v>-</v>
          </cell>
          <cell r="EC99">
            <v>37.931034482758619</v>
          </cell>
          <cell r="ED99" t="str">
            <v>-</v>
          </cell>
          <cell r="EE99">
            <v>4</v>
          </cell>
          <cell r="EF99" t="str">
            <v>-</v>
          </cell>
          <cell r="EG99">
            <v>2</v>
          </cell>
        </row>
        <row r="100">
          <cell r="C100">
            <v>700000252</v>
          </cell>
          <cell r="D100" t="str">
            <v xml:space="preserve">SECTOR ARRAYAN MARIA </v>
          </cell>
          <cell r="E100">
            <v>2026</v>
          </cell>
          <cell r="F100">
            <v>202602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 t="str">
            <v>-</v>
          </cell>
          <cell r="BQ100" t="str">
            <v>-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 t="str">
            <v>-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 t="str">
            <v>-</v>
          </cell>
          <cell r="CN100" t="str">
            <v>-</v>
          </cell>
          <cell r="CO100" t="str">
            <v>-</v>
          </cell>
          <cell r="CP100" t="str">
            <v>-</v>
          </cell>
          <cell r="CQ100" t="str">
            <v>-</v>
          </cell>
          <cell r="CR100" t="str">
            <v>-</v>
          </cell>
          <cell r="CS100" t="str">
            <v>-</v>
          </cell>
          <cell r="CT100" t="str">
            <v>-</v>
          </cell>
          <cell r="CU100" t="str">
            <v>-</v>
          </cell>
          <cell r="CV100" t="str">
            <v>-</v>
          </cell>
          <cell r="CW100" t="str">
            <v>-</v>
          </cell>
          <cell r="CX100" t="str">
            <v>-</v>
          </cell>
          <cell r="CY100" t="str">
            <v>-</v>
          </cell>
          <cell r="CZ100" t="str">
            <v>-</v>
          </cell>
          <cell r="DA100" t="str">
            <v>-</v>
          </cell>
          <cell r="DB100" t="str">
            <v>-</v>
          </cell>
          <cell r="DC100" t="str">
            <v>-</v>
          </cell>
          <cell r="DD100" t="str">
            <v>-</v>
          </cell>
          <cell r="DE100" t="str">
            <v>-</v>
          </cell>
          <cell r="DF100" t="str">
            <v>-</v>
          </cell>
          <cell r="DG100" t="str">
            <v>-</v>
          </cell>
          <cell r="DH100" t="str">
            <v>-</v>
          </cell>
          <cell r="DI100" t="str">
            <v>-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 t="str">
            <v>-</v>
          </cell>
          <cell r="DX100" t="str">
            <v>-</v>
          </cell>
          <cell r="DY100" t="str">
            <v>-</v>
          </cell>
          <cell r="DZ100" t="str">
            <v>-</v>
          </cell>
          <cell r="EA100" t="str">
            <v>-</v>
          </cell>
          <cell r="EB100" t="str">
            <v>-</v>
          </cell>
          <cell r="EC100" t="str">
            <v>-</v>
          </cell>
          <cell r="ED100" t="str">
            <v>-</v>
          </cell>
          <cell r="EE100" t="str">
            <v>-</v>
          </cell>
          <cell r="EF100" t="str">
            <v>-</v>
          </cell>
          <cell r="EG100" t="str">
            <v>-</v>
          </cell>
        </row>
        <row r="101">
          <cell r="C101">
            <v>700000253</v>
          </cell>
          <cell r="D101" t="str">
            <v>SECTOR ALAMO LAURA</v>
          </cell>
          <cell r="E101">
            <v>2026</v>
          </cell>
          <cell r="F101">
            <v>202602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  <cell r="BC101" t="str">
            <v>-</v>
          </cell>
          <cell r="BD101" t="str">
            <v>-</v>
          </cell>
          <cell r="BE101" t="str">
            <v>-</v>
          </cell>
          <cell r="BF101" t="str">
            <v>-</v>
          </cell>
          <cell r="BG101" t="str">
            <v>-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 t="str">
            <v>-</v>
          </cell>
          <cell r="BO101" t="str">
            <v>-</v>
          </cell>
          <cell r="BP101" t="str">
            <v>-</v>
          </cell>
          <cell r="BQ101" t="str">
            <v>-</v>
          </cell>
          <cell r="BR101" t="str">
            <v>-</v>
          </cell>
          <cell r="BS101" t="str">
            <v>-</v>
          </cell>
          <cell r="BT101" t="str">
            <v>-</v>
          </cell>
          <cell r="BU101" t="str">
            <v>-</v>
          </cell>
          <cell r="BV101" t="str">
            <v>-</v>
          </cell>
          <cell r="BW101" t="str">
            <v>-</v>
          </cell>
          <cell r="BX101" t="str">
            <v>-</v>
          </cell>
          <cell r="BY101" t="str">
            <v>-</v>
          </cell>
          <cell r="BZ101" t="str">
            <v>-</v>
          </cell>
          <cell r="CA101" t="str">
            <v>-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 t="str">
            <v>-</v>
          </cell>
          <cell r="CN101" t="str">
            <v>-</v>
          </cell>
          <cell r="CO101" t="str">
            <v>-</v>
          </cell>
          <cell r="CP101" t="str">
            <v>-</v>
          </cell>
          <cell r="CQ101" t="str">
            <v>-</v>
          </cell>
          <cell r="CR101" t="str">
            <v>-</v>
          </cell>
          <cell r="CS101" t="str">
            <v>-</v>
          </cell>
          <cell r="CT101" t="str">
            <v>-</v>
          </cell>
          <cell r="CU101" t="str">
            <v>-</v>
          </cell>
          <cell r="CV101" t="str">
            <v>-</v>
          </cell>
          <cell r="CW101" t="str">
            <v>-</v>
          </cell>
          <cell r="CX101" t="str">
            <v>-</v>
          </cell>
          <cell r="CY101" t="str">
            <v>-</v>
          </cell>
          <cell r="CZ101" t="str">
            <v>-</v>
          </cell>
          <cell r="DA101" t="str">
            <v>-</v>
          </cell>
          <cell r="DB101" t="str">
            <v>-</v>
          </cell>
          <cell r="DC101" t="str">
            <v>-</v>
          </cell>
          <cell r="DD101" t="str">
            <v>-</v>
          </cell>
          <cell r="DE101" t="str">
            <v>-</v>
          </cell>
          <cell r="DF101" t="str">
            <v>-</v>
          </cell>
          <cell r="DG101" t="str">
            <v>-</v>
          </cell>
          <cell r="DH101" t="str">
            <v>-</v>
          </cell>
          <cell r="DI101" t="str">
            <v>-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 t="str">
            <v>-</v>
          </cell>
          <cell r="DX101" t="str">
            <v>-</v>
          </cell>
          <cell r="DY101" t="str">
            <v>-</v>
          </cell>
          <cell r="DZ101" t="str">
            <v>-</v>
          </cell>
          <cell r="EA101" t="str">
            <v>-</v>
          </cell>
          <cell r="EB101" t="str">
            <v>-</v>
          </cell>
          <cell r="EC101" t="str">
            <v>-</v>
          </cell>
          <cell r="ED101" t="str">
            <v>-</v>
          </cell>
          <cell r="EE101" t="str">
            <v>-</v>
          </cell>
          <cell r="EF101" t="str">
            <v>-</v>
          </cell>
          <cell r="EG101" t="str">
            <v>-</v>
          </cell>
        </row>
        <row r="102">
          <cell r="C102">
            <v>700000254</v>
          </cell>
          <cell r="D102" t="str">
            <v>SECTOR CREATIVIDAD YOMAIRA</v>
          </cell>
          <cell r="E102">
            <v>2026</v>
          </cell>
          <cell r="F102">
            <v>202602</v>
          </cell>
          <cell r="G102">
            <v>1212</v>
          </cell>
          <cell r="H102">
            <v>1249</v>
          </cell>
          <cell r="I102">
            <v>448</v>
          </cell>
          <cell r="J102" t="str">
            <v>-</v>
          </cell>
          <cell r="K102">
            <v>-4</v>
          </cell>
          <cell r="L102">
            <v>8</v>
          </cell>
          <cell r="M102">
            <v>749</v>
          </cell>
          <cell r="N102">
            <v>781</v>
          </cell>
          <cell r="O102">
            <v>0</v>
          </cell>
          <cell r="P102" t="str">
            <v>-</v>
          </cell>
          <cell r="Q102">
            <v>0</v>
          </cell>
          <cell r="R102" t="str">
            <v>-</v>
          </cell>
          <cell r="S102">
            <v>2</v>
          </cell>
          <cell r="T102" t="str">
            <v>-</v>
          </cell>
          <cell r="U102">
            <v>747</v>
          </cell>
          <cell r="V102" t="str">
            <v>-</v>
          </cell>
          <cell r="W102">
            <v>2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573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386</v>
          </cell>
          <cell r="AH102" t="str">
            <v>-</v>
          </cell>
          <cell r="AI102" t="str">
            <v>-</v>
          </cell>
          <cell r="AJ102" t="str">
            <v>-</v>
          </cell>
          <cell r="AK102">
            <v>176</v>
          </cell>
          <cell r="AL102" t="str">
            <v>-</v>
          </cell>
          <cell r="AM102">
            <v>61.798679867986792</v>
          </cell>
          <cell r="AN102">
            <v>63.8</v>
          </cell>
          <cell r="AO102">
            <v>210</v>
          </cell>
          <cell r="AP102" t="str">
            <v>-</v>
          </cell>
          <cell r="AQ102">
            <v>253</v>
          </cell>
          <cell r="AR102" t="str">
            <v>-</v>
          </cell>
          <cell r="AS102">
            <v>0</v>
          </cell>
          <cell r="AT102" t="str">
            <v>-</v>
          </cell>
          <cell r="AU102">
            <v>97</v>
          </cell>
          <cell r="AV102" t="str">
            <v>-</v>
          </cell>
          <cell r="AW102">
            <v>13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635</v>
          </cell>
          <cell r="BB102">
            <v>664</v>
          </cell>
          <cell r="BC102">
            <v>52.39273927392739</v>
          </cell>
          <cell r="BD102">
            <v>54.2</v>
          </cell>
          <cell r="BE102" t="str">
            <v>-</v>
          </cell>
          <cell r="BF102" t="str">
            <v>-</v>
          </cell>
          <cell r="BG102">
            <v>415304.68</v>
          </cell>
          <cell r="BH102">
            <v>397544</v>
          </cell>
          <cell r="BI102">
            <v>311063209</v>
          </cell>
          <cell r="BJ102">
            <v>310482091</v>
          </cell>
          <cell r="BK102">
            <v>310204429</v>
          </cell>
          <cell r="BL102" t="str">
            <v>-</v>
          </cell>
          <cell r="BM102">
            <v>858780</v>
          </cell>
          <cell r="BN102" t="str">
            <v>-</v>
          </cell>
          <cell r="BO102">
            <v>245163433</v>
          </cell>
          <cell r="BP102" t="str">
            <v>-</v>
          </cell>
          <cell r="BQ102">
            <v>858780</v>
          </cell>
          <cell r="BR102" t="str">
            <v>-</v>
          </cell>
          <cell r="BS102">
            <v>679</v>
          </cell>
          <cell r="BT102" t="str">
            <v>-</v>
          </cell>
          <cell r="BU102">
            <v>244304653</v>
          </cell>
          <cell r="BV102" t="str">
            <v>-</v>
          </cell>
          <cell r="BW102">
            <v>422</v>
          </cell>
          <cell r="BX102" t="str">
            <v>-</v>
          </cell>
          <cell r="BY102">
            <v>469</v>
          </cell>
          <cell r="BZ102" t="str">
            <v>-</v>
          </cell>
          <cell r="CA102">
            <v>59155031</v>
          </cell>
          <cell r="CB102" t="str">
            <v>-</v>
          </cell>
          <cell r="CC102">
            <v>447</v>
          </cell>
          <cell r="CD102" t="str">
            <v>-</v>
          </cell>
          <cell r="CE102">
            <v>345</v>
          </cell>
          <cell r="CF102" t="str">
            <v>-</v>
          </cell>
          <cell r="CG102">
            <v>0</v>
          </cell>
          <cell r="CH102" t="str">
            <v>-</v>
          </cell>
          <cell r="CI102">
            <v>106</v>
          </cell>
          <cell r="CJ102" t="str">
            <v>-</v>
          </cell>
          <cell r="CK102">
            <v>14</v>
          </cell>
          <cell r="CL102" t="str">
            <v>-</v>
          </cell>
          <cell r="CM102">
            <v>6744745</v>
          </cell>
          <cell r="CN102" t="str">
            <v>-</v>
          </cell>
          <cell r="CO102">
            <v>65899776</v>
          </cell>
          <cell r="CP102" t="str">
            <v>-</v>
          </cell>
          <cell r="CQ102">
            <v>0</v>
          </cell>
          <cell r="CR102" t="str">
            <v>-</v>
          </cell>
          <cell r="CS102">
            <v>13</v>
          </cell>
          <cell r="CT102" t="str">
            <v>-</v>
          </cell>
          <cell r="CU102">
            <v>207</v>
          </cell>
          <cell r="CV102">
            <v>157</v>
          </cell>
          <cell r="CW102">
            <v>160</v>
          </cell>
          <cell r="CX102">
            <v>169</v>
          </cell>
          <cell r="CY102">
            <v>96</v>
          </cell>
          <cell r="CZ102">
            <v>108</v>
          </cell>
          <cell r="DA102">
            <v>76</v>
          </cell>
          <cell r="DB102">
            <v>81</v>
          </cell>
          <cell r="DC102">
            <v>46</v>
          </cell>
          <cell r="DD102">
            <v>44</v>
          </cell>
          <cell r="DE102">
            <v>47</v>
          </cell>
          <cell r="DF102">
            <v>43</v>
          </cell>
          <cell r="DG102">
            <v>169</v>
          </cell>
          <cell r="DH102">
            <v>168</v>
          </cell>
          <cell r="DI102">
            <v>50</v>
          </cell>
          <cell r="DJ102" t="str">
            <v>-</v>
          </cell>
          <cell r="DK102">
            <v>369</v>
          </cell>
          <cell r="DL102" t="str">
            <v>-</v>
          </cell>
          <cell r="DM102">
            <v>395</v>
          </cell>
          <cell r="DN102" t="str">
            <v>-</v>
          </cell>
          <cell r="DO102">
            <v>330</v>
          </cell>
          <cell r="DP102" t="str">
            <v>-</v>
          </cell>
          <cell r="DQ102">
            <v>0</v>
          </cell>
          <cell r="DR102" t="str">
            <v>-</v>
          </cell>
          <cell r="DS102">
            <v>104</v>
          </cell>
          <cell r="DT102" t="str">
            <v>-</v>
          </cell>
          <cell r="DU102">
            <v>14</v>
          </cell>
          <cell r="DV102" t="str">
            <v>-</v>
          </cell>
          <cell r="DW102">
            <v>0</v>
          </cell>
          <cell r="DX102" t="str">
            <v>-</v>
          </cell>
          <cell r="DY102">
            <v>60</v>
          </cell>
          <cell r="DZ102">
            <v>62</v>
          </cell>
          <cell r="EA102">
            <v>23</v>
          </cell>
          <cell r="EB102" t="str">
            <v>-</v>
          </cell>
          <cell r="EC102">
            <v>41.818181818181813</v>
          </cell>
          <cell r="ED102" t="str">
            <v>-</v>
          </cell>
          <cell r="EE102">
            <v>10</v>
          </cell>
          <cell r="EF102" t="str">
            <v>-</v>
          </cell>
          <cell r="EG102">
            <v>54</v>
          </cell>
        </row>
        <row r="103">
          <cell r="C103">
            <v>700000255</v>
          </cell>
          <cell r="D103" t="str">
            <v xml:space="preserve">SECTOR CEIBA DEYSI </v>
          </cell>
          <cell r="E103">
            <v>2026</v>
          </cell>
          <cell r="F103">
            <v>202602</v>
          </cell>
          <cell r="G103">
            <v>1710</v>
          </cell>
          <cell r="H103">
            <v>1770</v>
          </cell>
          <cell r="I103">
            <v>583</v>
          </cell>
          <cell r="J103" t="str">
            <v>-</v>
          </cell>
          <cell r="K103">
            <v>-83</v>
          </cell>
          <cell r="L103">
            <v>5</v>
          </cell>
          <cell r="M103">
            <v>539</v>
          </cell>
          <cell r="N103">
            <v>1153</v>
          </cell>
          <cell r="O103">
            <v>0</v>
          </cell>
          <cell r="P103" t="str">
            <v>-</v>
          </cell>
          <cell r="Q103">
            <v>0</v>
          </cell>
          <cell r="R103" t="str">
            <v>-</v>
          </cell>
          <cell r="S103">
            <v>0</v>
          </cell>
          <cell r="T103" t="str">
            <v>-</v>
          </cell>
          <cell r="U103">
            <v>539</v>
          </cell>
          <cell r="V103" t="str">
            <v>-</v>
          </cell>
          <cell r="W103">
            <v>0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412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284</v>
          </cell>
          <cell r="AH103" t="str">
            <v>-</v>
          </cell>
          <cell r="AI103" t="str">
            <v>-</v>
          </cell>
          <cell r="AJ103" t="str">
            <v>-</v>
          </cell>
          <cell r="AK103">
            <v>129</v>
          </cell>
          <cell r="AL103" t="str">
            <v>-</v>
          </cell>
          <cell r="AM103">
            <v>31.520467836257311</v>
          </cell>
          <cell r="AN103">
            <v>64.2</v>
          </cell>
          <cell r="AO103">
            <v>155</v>
          </cell>
          <cell r="AP103" t="str">
            <v>-</v>
          </cell>
          <cell r="AQ103">
            <v>168</v>
          </cell>
          <cell r="AR103" t="str">
            <v>-</v>
          </cell>
          <cell r="AS103">
            <v>0</v>
          </cell>
          <cell r="AT103" t="str">
            <v>-</v>
          </cell>
          <cell r="AU103">
            <v>69</v>
          </cell>
          <cell r="AV103" t="str">
            <v>-</v>
          </cell>
          <cell r="AW103">
            <v>20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506</v>
          </cell>
          <cell r="BB103">
            <v>1040</v>
          </cell>
          <cell r="BC103">
            <v>29.5906432748538</v>
          </cell>
          <cell r="BD103">
            <v>57.9</v>
          </cell>
          <cell r="BE103" t="str">
            <v>-</v>
          </cell>
          <cell r="BF103" t="str">
            <v>-</v>
          </cell>
          <cell r="BG103">
            <v>404702.56</v>
          </cell>
          <cell r="BH103">
            <v>397669</v>
          </cell>
          <cell r="BI103">
            <v>218134680</v>
          </cell>
          <cell r="BJ103">
            <v>458512565</v>
          </cell>
          <cell r="BK103">
            <v>218134680</v>
          </cell>
          <cell r="BL103" t="str">
            <v>-</v>
          </cell>
          <cell r="BM103">
            <v>0</v>
          </cell>
          <cell r="BN103" t="str">
            <v>-</v>
          </cell>
          <cell r="BO103">
            <v>188482763</v>
          </cell>
          <cell r="BP103" t="str">
            <v>-</v>
          </cell>
          <cell r="BQ103">
            <v>0</v>
          </cell>
          <cell r="BR103" t="str">
            <v>-</v>
          </cell>
          <cell r="BS103">
            <v>515</v>
          </cell>
          <cell r="BT103" t="str">
            <v>-</v>
          </cell>
          <cell r="BU103">
            <v>188482763</v>
          </cell>
          <cell r="BV103" t="str">
            <v>-</v>
          </cell>
          <cell r="BW103">
            <v>223</v>
          </cell>
          <cell r="BX103" t="str">
            <v>-</v>
          </cell>
          <cell r="BY103">
            <v>605</v>
          </cell>
          <cell r="BZ103" t="str">
            <v>-</v>
          </cell>
          <cell r="CA103">
            <v>26275462</v>
          </cell>
          <cell r="CB103" t="str">
            <v>-</v>
          </cell>
          <cell r="CC103">
            <v>719</v>
          </cell>
          <cell r="CD103" t="str">
            <v>-</v>
          </cell>
          <cell r="CE103">
            <v>449</v>
          </cell>
          <cell r="CF103" t="str">
            <v>-</v>
          </cell>
          <cell r="CG103">
            <v>0</v>
          </cell>
          <cell r="CH103" t="str">
            <v>-</v>
          </cell>
          <cell r="CI103">
            <v>139</v>
          </cell>
          <cell r="CJ103" t="str">
            <v>-</v>
          </cell>
          <cell r="CK103">
            <v>24</v>
          </cell>
          <cell r="CL103" t="str">
            <v>-</v>
          </cell>
          <cell r="CM103">
            <v>3376455</v>
          </cell>
          <cell r="CN103" t="str">
            <v>-</v>
          </cell>
          <cell r="CO103">
            <v>29651917</v>
          </cell>
          <cell r="CP103" t="str">
            <v>-</v>
          </cell>
          <cell r="CQ103">
            <v>0</v>
          </cell>
          <cell r="CR103" t="str">
            <v>-</v>
          </cell>
          <cell r="CS103">
            <v>-41</v>
          </cell>
          <cell r="CT103" t="str">
            <v>-</v>
          </cell>
          <cell r="CU103">
            <v>680</v>
          </cell>
          <cell r="CV103">
            <v>314</v>
          </cell>
          <cell r="CW103">
            <v>315</v>
          </cell>
          <cell r="CX103">
            <v>217</v>
          </cell>
          <cell r="CY103">
            <v>176</v>
          </cell>
          <cell r="CZ103">
            <v>105</v>
          </cell>
          <cell r="DA103">
            <v>106</v>
          </cell>
          <cell r="DB103">
            <v>83</v>
          </cell>
          <cell r="DC103">
            <v>61</v>
          </cell>
          <cell r="DD103">
            <v>56</v>
          </cell>
          <cell r="DE103">
            <v>59</v>
          </cell>
          <cell r="DF103">
            <v>51</v>
          </cell>
          <cell r="DG103">
            <v>226</v>
          </cell>
          <cell r="DH103">
            <v>190</v>
          </cell>
          <cell r="DI103">
            <v>14</v>
          </cell>
          <cell r="DJ103" t="str">
            <v>-</v>
          </cell>
          <cell r="DK103">
            <v>471</v>
          </cell>
          <cell r="DL103" t="str">
            <v>-</v>
          </cell>
          <cell r="DM103">
            <v>656</v>
          </cell>
          <cell r="DN103" t="str">
            <v>-</v>
          </cell>
          <cell r="DO103">
            <v>421</v>
          </cell>
          <cell r="DP103" t="str">
            <v>-</v>
          </cell>
          <cell r="DQ103">
            <v>0</v>
          </cell>
          <cell r="DR103" t="str">
            <v>-</v>
          </cell>
          <cell r="DS103">
            <v>138</v>
          </cell>
          <cell r="DT103" t="str">
            <v>-</v>
          </cell>
          <cell r="DU103">
            <v>24</v>
          </cell>
          <cell r="DV103" t="str">
            <v>-</v>
          </cell>
          <cell r="DW103">
            <v>0</v>
          </cell>
          <cell r="DX103" t="str">
            <v>-</v>
          </cell>
          <cell r="DY103">
            <v>20</v>
          </cell>
          <cell r="DZ103">
            <v>63</v>
          </cell>
          <cell r="EA103">
            <v>25</v>
          </cell>
          <cell r="EB103" t="str">
            <v>-</v>
          </cell>
          <cell r="EC103">
            <v>47.169811320754718</v>
          </cell>
          <cell r="ED103" t="str">
            <v>-</v>
          </cell>
          <cell r="EE103">
            <v>6</v>
          </cell>
          <cell r="EF103" t="str">
            <v>-</v>
          </cell>
          <cell r="EG103">
            <v>13</v>
          </cell>
        </row>
        <row r="104">
          <cell r="C104">
            <v>700000256</v>
          </cell>
          <cell r="D104" t="str">
            <v>SECTOR FANDANGO LUISA</v>
          </cell>
          <cell r="E104">
            <v>2026</v>
          </cell>
          <cell r="F104">
            <v>202602</v>
          </cell>
          <cell r="G104">
            <v>1430</v>
          </cell>
          <cell r="H104">
            <v>1637</v>
          </cell>
          <cell r="I104">
            <v>637</v>
          </cell>
          <cell r="J104" t="str">
            <v>-</v>
          </cell>
          <cell r="K104">
            <v>-39</v>
          </cell>
          <cell r="L104">
            <v>9</v>
          </cell>
          <cell r="M104">
            <v>626</v>
          </cell>
          <cell r="N104">
            <v>946</v>
          </cell>
          <cell r="O104">
            <v>0</v>
          </cell>
          <cell r="P104" t="str">
            <v>-</v>
          </cell>
          <cell r="Q104">
            <v>2</v>
          </cell>
          <cell r="R104" t="str">
            <v>-</v>
          </cell>
          <cell r="S104">
            <v>7</v>
          </cell>
          <cell r="T104" t="str">
            <v>-</v>
          </cell>
          <cell r="U104">
            <v>622</v>
          </cell>
          <cell r="V104" t="str">
            <v>-</v>
          </cell>
          <cell r="W104">
            <v>2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502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244</v>
          </cell>
          <cell r="AH104" t="str">
            <v>-</v>
          </cell>
          <cell r="AI104" t="str">
            <v>-</v>
          </cell>
          <cell r="AJ104" t="str">
            <v>-</v>
          </cell>
          <cell r="AK104">
            <v>124</v>
          </cell>
          <cell r="AL104" t="str">
            <v>-</v>
          </cell>
          <cell r="AM104">
            <v>43.77622377622378</v>
          </cell>
          <cell r="AN104">
            <v>64</v>
          </cell>
          <cell r="AO104">
            <v>120</v>
          </cell>
          <cell r="AP104" t="str">
            <v>-</v>
          </cell>
          <cell r="AQ104">
            <v>238</v>
          </cell>
          <cell r="AR104" t="str">
            <v>-</v>
          </cell>
          <cell r="AS104">
            <v>0</v>
          </cell>
          <cell r="AT104" t="str">
            <v>-</v>
          </cell>
          <cell r="AU104">
            <v>127</v>
          </cell>
          <cell r="AV104" t="str">
            <v>-</v>
          </cell>
          <cell r="AW104">
            <v>17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558</v>
          </cell>
          <cell r="BB104">
            <v>816</v>
          </cell>
          <cell r="BC104">
            <v>39.02097902097902</v>
          </cell>
          <cell r="BD104">
            <v>55.2</v>
          </cell>
          <cell r="BE104" t="str">
            <v>-</v>
          </cell>
          <cell r="BF104" t="str">
            <v>-</v>
          </cell>
          <cell r="BG104">
            <v>517104.03</v>
          </cell>
          <cell r="BH104">
            <v>432958</v>
          </cell>
          <cell r="BI104">
            <v>323707125.24000001</v>
          </cell>
          <cell r="BJ104">
            <v>409578507</v>
          </cell>
          <cell r="BK104">
            <v>322960249</v>
          </cell>
          <cell r="BL104" t="str">
            <v>-</v>
          </cell>
          <cell r="BM104">
            <v>746876.24</v>
          </cell>
          <cell r="BN104" t="str">
            <v>-</v>
          </cell>
          <cell r="BO104">
            <v>260177126.24000001</v>
          </cell>
          <cell r="BP104" t="str">
            <v>-</v>
          </cell>
          <cell r="BQ104">
            <v>746876.24</v>
          </cell>
          <cell r="BR104" t="str">
            <v>-</v>
          </cell>
          <cell r="BS104">
            <v>610</v>
          </cell>
          <cell r="BT104" t="str">
            <v>-</v>
          </cell>
          <cell r="BU104">
            <v>259430250</v>
          </cell>
          <cell r="BV104" t="str">
            <v>-</v>
          </cell>
          <cell r="BW104">
            <v>429</v>
          </cell>
          <cell r="BX104" t="str">
            <v>-</v>
          </cell>
          <cell r="BY104">
            <v>534</v>
          </cell>
          <cell r="BZ104" t="str">
            <v>-</v>
          </cell>
          <cell r="CA104">
            <v>56238709</v>
          </cell>
          <cell r="CB104" t="str">
            <v>-</v>
          </cell>
          <cell r="CC104">
            <v>485</v>
          </cell>
          <cell r="CD104" t="str">
            <v>-</v>
          </cell>
          <cell r="CE104">
            <v>477</v>
          </cell>
          <cell r="CF104" t="str">
            <v>-</v>
          </cell>
          <cell r="CG104">
            <v>0</v>
          </cell>
          <cell r="CH104" t="str">
            <v>-</v>
          </cell>
          <cell r="CI104">
            <v>177</v>
          </cell>
          <cell r="CJ104" t="str">
            <v>-</v>
          </cell>
          <cell r="CK104">
            <v>17</v>
          </cell>
          <cell r="CL104" t="str">
            <v>-</v>
          </cell>
          <cell r="CM104">
            <v>7291290</v>
          </cell>
          <cell r="CN104" t="str">
            <v>-</v>
          </cell>
          <cell r="CO104">
            <v>63529999</v>
          </cell>
          <cell r="CP104" t="str">
            <v>-</v>
          </cell>
          <cell r="CQ104">
            <v>0</v>
          </cell>
          <cell r="CR104" t="str">
            <v>-</v>
          </cell>
          <cell r="CS104">
            <v>-39</v>
          </cell>
          <cell r="CT104" t="str">
            <v>-</v>
          </cell>
          <cell r="CU104">
            <v>424</v>
          </cell>
          <cell r="CV104">
            <v>241</v>
          </cell>
          <cell r="CW104">
            <v>229</v>
          </cell>
          <cell r="CX104">
            <v>178</v>
          </cell>
          <cell r="CY104">
            <v>151</v>
          </cell>
          <cell r="CZ104">
            <v>127</v>
          </cell>
          <cell r="DA104">
            <v>94</v>
          </cell>
          <cell r="DB104">
            <v>75</v>
          </cell>
          <cell r="DC104">
            <v>87</v>
          </cell>
          <cell r="DD104">
            <v>78</v>
          </cell>
          <cell r="DE104">
            <v>79</v>
          </cell>
          <cell r="DF104">
            <v>72</v>
          </cell>
          <cell r="DG104">
            <v>260</v>
          </cell>
          <cell r="DH104">
            <v>225</v>
          </cell>
          <cell r="DI104">
            <v>30</v>
          </cell>
          <cell r="DJ104" t="str">
            <v>-</v>
          </cell>
          <cell r="DK104">
            <v>365</v>
          </cell>
          <cell r="DL104" t="str">
            <v>-</v>
          </cell>
          <cell r="DM104">
            <v>428</v>
          </cell>
          <cell r="DN104" t="str">
            <v>-</v>
          </cell>
          <cell r="DO104">
            <v>451</v>
          </cell>
          <cell r="DP104" t="str">
            <v>-</v>
          </cell>
          <cell r="DQ104">
            <v>0</v>
          </cell>
          <cell r="DR104" t="str">
            <v>-</v>
          </cell>
          <cell r="DS104">
            <v>169</v>
          </cell>
          <cell r="DT104" t="str">
            <v>-</v>
          </cell>
          <cell r="DU104">
            <v>17</v>
          </cell>
          <cell r="DV104" t="str">
            <v>-</v>
          </cell>
          <cell r="DW104">
            <v>0</v>
          </cell>
          <cell r="DX104" t="str">
            <v>-</v>
          </cell>
          <cell r="DY104">
            <v>42</v>
          </cell>
          <cell r="DZ104">
            <v>68</v>
          </cell>
          <cell r="EA104">
            <v>15</v>
          </cell>
          <cell r="EB104" t="str">
            <v>-</v>
          </cell>
          <cell r="EC104">
            <v>27.27272727272727</v>
          </cell>
          <cell r="ED104" t="str">
            <v>-</v>
          </cell>
          <cell r="EE104">
            <v>12</v>
          </cell>
          <cell r="EF104" t="str">
            <v>-</v>
          </cell>
          <cell r="EG104">
            <v>26</v>
          </cell>
        </row>
        <row r="105">
          <cell r="C105">
            <v>700000258</v>
          </cell>
          <cell r="D105" t="str">
            <v>SECTOR FAUNA HERCILIA</v>
          </cell>
          <cell r="E105">
            <v>2026</v>
          </cell>
          <cell r="F105">
            <v>202602</v>
          </cell>
          <cell r="G105">
            <v>2350</v>
          </cell>
          <cell r="H105">
            <v>2251</v>
          </cell>
          <cell r="I105">
            <v>986</v>
          </cell>
          <cell r="J105" t="str">
            <v>-</v>
          </cell>
          <cell r="K105">
            <v>-25</v>
          </cell>
          <cell r="L105">
            <v>7</v>
          </cell>
          <cell r="M105">
            <v>1320</v>
          </cell>
          <cell r="N105">
            <v>1549</v>
          </cell>
          <cell r="O105">
            <v>0</v>
          </cell>
          <cell r="P105" t="str">
            <v>-</v>
          </cell>
          <cell r="Q105">
            <v>1</v>
          </cell>
          <cell r="R105" t="str">
            <v>-</v>
          </cell>
          <cell r="S105">
            <v>4</v>
          </cell>
          <cell r="T105" t="str">
            <v>-</v>
          </cell>
          <cell r="U105">
            <v>1318</v>
          </cell>
          <cell r="V105" t="str">
            <v>-</v>
          </cell>
          <cell r="W105">
            <v>1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1061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597</v>
          </cell>
          <cell r="AH105" t="str">
            <v>-</v>
          </cell>
          <cell r="AI105" t="str">
            <v>-</v>
          </cell>
          <cell r="AJ105" t="str">
            <v>-</v>
          </cell>
          <cell r="AK105">
            <v>259</v>
          </cell>
          <cell r="AL105" t="str">
            <v>-</v>
          </cell>
          <cell r="AM105">
            <v>56.170212765957451</v>
          </cell>
          <cell r="AN105">
            <v>64.900000000000006</v>
          </cell>
          <cell r="AO105">
            <v>338</v>
          </cell>
          <cell r="AP105" t="str">
            <v>-</v>
          </cell>
          <cell r="AQ105">
            <v>469</v>
          </cell>
          <cell r="AR105" t="str">
            <v>-</v>
          </cell>
          <cell r="AS105">
            <v>0</v>
          </cell>
          <cell r="AT105" t="str">
            <v>-</v>
          </cell>
          <cell r="AU105">
            <v>224</v>
          </cell>
          <cell r="AV105" t="str">
            <v>-</v>
          </cell>
          <cell r="AW105">
            <v>30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1164</v>
          </cell>
          <cell r="BB105">
            <v>1354</v>
          </cell>
          <cell r="BC105">
            <v>49.531914893617021</v>
          </cell>
          <cell r="BD105">
            <v>56.7</v>
          </cell>
          <cell r="BE105" t="str">
            <v>-</v>
          </cell>
          <cell r="BF105" t="str">
            <v>-</v>
          </cell>
          <cell r="BG105">
            <v>488934.16</v>
          </cell>
          <cell r="BH105">
            <v>460662</v>
          </cell>
          <cell r="BI105">
            <v>645393096.5</v>
          </cell>
          <cell r="BJ105">
            <v>713565793</v>
          </cell>
          <cell r="BK105">
            <v>644516462</v>
          </cell>
          <cell r="BL105" t="str">
            <v>-</v>
          </cell>
          <cell r="BM105">
            <v>876634.5</v>
          </cell>
          <cell r="BN105" t="str">
            <v>-</v>
          </cell>
          <cell r="BO105">
            <v>538984680.5</v>
          </cell>
          <cell r="BP105" t="str">
            <v>-</v>
          </cell>
          <cell r="BQ105">
            <v>876634.5</v>
          </cell>
          <cell r="BR105" t="str">
            <v>-</v>
          </cell>
          <cell r="BS105">
            <v>1218</v>
          </cell>
          <cell r="BT105" t="str">
            <v>-</v>
          </cell>
          <cell r="BU105">
            <v>538108046</v>
          </cell>
          <cell r="BV105" t="str">
            <v>-</v>
          </cell>
          <cell r="BW105">
            <v>709</v>
          </cell>
          <cell r="BX105" t="str">
            <v>-</v>
          </cell>
          <cell r="BY105">
            <v>774</v>
          </cell>
          <cell r="BZ105" t="str">
            <v>-</v>
          </cell>
          <cell r="CA105">
            <v>98526031</v>
          </cell>
          <cell r="CB105" t="str">
            <v>-</v>
          </cell>
          <cell r="CC105">
            <v>852</v>
          </cell>
          <cell r="CD105" t="str">
            <v>-</v>
          </cell>
          <cell r="CE105">
            <v>744</v>
          </cell>
          <cell r="CF105" t="str">
            <v>-</v>
          </cell>
          <cell r="CG105">
            <v>0</v>
          </cell>
          <cell r="CH105" t="str">
            <v>-</v>
          </cell>
          <cell r="CI105">
            <v>255</v>
          </cell>
          <cell r="CJ105" t="str">
            <v>-</v>
          </cell>
          <cell r="CK105">
            <v>34</v>
          </cell>
          <cell r="CL105" t="str">
            <v>-</v>
          </cell>
          <cell r="CM105">
            <v>7882385</v>
          </cell>
          <cell r="CN105" t="str">
            <v>-</v>
          </cell>
          <cell r="CO105">
            <v>106408416</v>
          </cell>
          <cell r="CP105" t="str">
            <v>-</v>
          </cell>
          <cell r="CQ105">
            <v>0</v>
          </cell>
          <cell r="CR105" t="str">
            <v>-</v>
          </cell>
          <cell r="CS105">
            <v>12</v>
          </cell>
          <cell r="CT105" t="str">
            <v>-</v>
          </cell>
          <cell r="CU105">
            <v>546</v>
          </cell>
          <cell r="CV105">
            <v>384</v>
          </cell>
          <cell r="CW105">
            <v>274</v>
          </cell>
          <cell r="CX105">
            <v>265</v>
          </cell>
          <cell r="CY105">
            <v>210</v>
          </cell>
          <cell r="CZ105">
            <v>197</v>
          </cell>
          <cell r="DA105">
            <v>135</v>
          </cell>
          <cell r="DB105">
            <v>124</v>
          </cell>
          <cell r="DC105">
            <v>95</v>
          </cell>
          <cell r="DD105">
            <v>91</v>
          </cell>
          <cell r="DE105">
            <v>80</v>
          </cell>
          <cell r="DF105">
            <v>72</v>
          </cell>
          <cell r="DG105">
            <v>310</v>
          </cell>
          <cell r="DH105">
            <v>287</v>
          </cell>
          <cell r="DI105">
            <v>78</v>
          </cell>
          <cell r="DJ105" t="str">
            <v>-</v>
          </cell>
          <cell r="DK105">
            <v>603</v>
          </cell>
          <cell r="DL105" t="str">
            <v>-</v>
          </cell>
          <cell r="DM105">
            <v>760</v>
          </cell>
          <cell r="DN105" t="str">
            <v>-</v>
          </cell>
          <cell r="DO105">
            <v>704</v>
          </cell>
          <cell r="DP105" t="str">
            <v>-</v>
          </cell>
          <cell r="DQ105">
            <v>0</v>
          </cell>
          <cell r="DR105" t="str">
            <v>-</v>
          </cell>
          <cell r="DS105">
            <v>248</v>
          </cell>
          <cell r="DT105" t="str">
            <v>-</v>
          </cell>
          <cell r="DU105">
            <v>34</v>
          </cell>
          <cell r="DV105" t="str">
            <v>-</v>
          </cell>
          <cell r="DW105">
            <v>0</v>
          </cell>
          <cell r="DX105" t="str">
            <v>-</v>
          </cell>
          <cell r="DY105">
            <v>95</v>
          </cell>
          <cell r="DZ105">
            <v>105</v>
          </cell>
          <cell r="EA105">
            <v>41</v>
          </cell>
          <cell r="EB105" t="str">
            <v>-</v>
          </cell>
          <cell r="EC105">
            <v>37.61467889908257</v>
          </cell>
          <cell r="ED105" t="str">
            <v>-</v>
          </cell>
          <cell r="EE105">
            <v>17</v>
          </cell>
          <cell r="EF105" t="str">
            <v>-</v>
          </cell>
          <cell r="EG105">
            <v>61</v>
          </cell>
        </row>
        <row r="106">
          <cell r="C106">
            <v>700000260</v>
          </cell>
          <cell r="D106" t="str">
            <v>SECTOR CANTO MILENA</v>
          </cell>
          <cell r="E106">
            <v>2026</v>
          </cell>
          <cell r="F106">
            <v>202602</v>
          </cell>
          <cell r="G106">
            <v>0</v>
          </cell>
          <cell r="H106" t="str">
            <v>-</v>
          </cell>
          <cell r="I106">
            <v>0</v>
          </cell>
          <cell r="J106" t="str">
            <v>-</v>
          </cell>
          <cell r="K106">
            <v>0</v>
          </cell>
          <cell r="L106" t="str">
            <v>-</v>
          </cell>
          <cell r="M106">
            <v>0</v>
          </cell>
          <cell r="N106" t="str">
            <v>-</v>
          </cell>
          <cell r="O106">
            <v>0</v>
          </cell>
          <cell r="P106" t="str">
            <v>-</v>
          </cell>
          <cell r="Q106">
            <v>0</v>
          </cell>
          <cell r="R106" t="str">
            <v>-</v>
          </cell>
          <cell r="S106">
            <v>0</v>
          </cell>
          <cell r="T106" t="str">
            <v>-</v>
          </cell>
          <cell r="U106">
            <v>0</v>
          </cell>
          <cell r="V106" t="str">
            <v>-</v>
          </cell>
          <cell r="W106">
            <v>0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0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0</v>
          </cell>
          <cell r="AH106" t="str">
            <v>-</v>
          </cell>
          <cell r="AI106" t="str">
            <v>-</v>
          </cell>
          <cell r="AJ106" t="str">
            <v>-</v>
          </cell>
          <cell r="AK106">
            <v>0</v>
          </cell>
          <cell r="AL106" t="str">
            <v>-</v>
          </cell>
          <cell r="AM106">
            <v>0</v>
          </cell>
          <cell r="AN106" t="str">
            <v>-</v>
          </cell>
          <cell r="AO106">
            <v>0</v>
          </cell>
          <cell r="AP106" t="str">
            <v>-</v>
          </cell>
          <cell r="AQ106">
            <v>0</v>
          </cell>
          <cell r="AR106" t="str">
            <v>-</v>
          </cell>
          <cell r="AS106">
            <v>0</v>
          </cell>
          <cell r="AT106" t="str">
            <v>-</v>
          </cell>
          <cell r="AU106">
            <v>0</v>
          </cell>
          <cell r="AV106" t="str">
            <v>-</v>
          </cell>
          <cell r="AW106">
            <v>0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0</v>
          </cell>
          <cell r="BB106" t="str">
            <v>-</v>
          </cell>
          <cell r="BC106">
            <v>0</v>
          </cell>
          <cell r="BD106" t="str">
            <v>-</v>
          </cell>
          <cell r="BE106" t="str">
            <v>-</v>
          </cell>
          <cell r="BF106" t="str">
            <v>-</v>
          </cell>
          <cell r="BG106">
            <v>0</v>
          </cell>
          <cell r="BH106" t="str">
            <v>-</v>
          </cell>
          <cell r="BI106">
            <v>0</v>
          </cell>
          <cell r="BJ106" t="str">
            <v>-</v>
          </cell>
          <cell r="BK106">
            <v>0</v>
          </cell>
          <cell r="BL106" t="str">
            <v>-</v>
          </cell>
          <cell r="BM106">
            <v>0</v>
          </cell>
          <cell r="BN106" t="str">
            <v>-</v>
          </cell>
          <cell r="BO106">
            <v>0</v>
          </cell>
          <cell r="BP106" t="str">
            <v>-</v>
          </cell>
          <cell r="BQ106">
            <v>0</v>
          </cell>
          <cell r="BR106" t="str">
            <v>-</v>
          </cell>
          <cell r="BS106">
            <v>0</v>
          </cell>
          <cell r="BT106" t="str">
            <v>-</v>
          </cell>
          <cell r="BU106">
            <v>0</v>
          </cell>
          <cell r="BV106" t="str">
            <v>-</v>
          </cell>
          <cell r="BW106">
            <v>0</v>
          </cell>
          <cell r="BX106" t="str">
            <v>-</v>
          </cell>
          <cell r="BY106">
            <v>0</v>
          </cell>
          <cell r="BZ106" t="str">
            <v>-</v>
          </cell>
          <cell r="CA106">
            <v>0</v>
          </cell>
          <cell r="CB106" t="str">
            <v>-</v>
          </cell>
          <cell r="CC106">
            <v>0</v>
          </cell>
          <cell r="CD106" t="str">
            <v>-</v>
          </cell>
          <cell r="CE106">
            <v>0</v>
          </cell>
          <cell r="CF106" t="str">
            <v>-</v>
          </cell>
          <cell r="CG106">
            <v>0</v>
          </cell>
          <cell r="CH106" t="str">
            <v>-</v>
          </cell>
          <cell r="CI106">
            <v>0</v>
          </cell>
          <cell r="CJ106" t="str">
            <v>-</v>
          </cell>
          <cell r="CK106">
            <v>0</v>
          </cell>
          <cell r="CL106" t="str">
            <v>-</v>
          </cell>
          <cell r="CM106">
            <v>0</v>
          </cell>
          <cell r="CN106" t="str">
            <v>-</v>
          </cell>
          <cell r="CO106">
            <v>0</v>
          </cell>
          <cell r="CP106" t="str">
            <v>-</v>
          </cell>
          <cell r="CQ106">
            <v>0</v>
          </cell>
          <cell r="CR106" t="str">
            <v>-</v>
          </cell>
          <cell r="CS106">
            <v>0</v>
          </cell>
          <cell r="CT106" t="str">
            <v>-</v>
          </cell>
          <cell r="CU106">
            <v>0</v>
          </cell>
          <cell r="CV106" t="str">
            <v>-</v>
          </cell>
          <cell r="CW106">
            <v>0</v>
          </cell>
          <cell r="CX106" t="str">
            <v>-</v>
          </cell>
          <cell r="CY106">
            <v>0</v>
          </cell>
          <cell r="CZ106" t="str">
            <v>-</v>
          </cell>
          <cell r="DA106">
            <v>0</v>
          </cell>
          <cell r="DB106" t="str">
            <v>-</v>
          </cell>
          <cell r="DC106">
            <v>0</v>
          </cell>
          <cell r="DD106" t="str">
            <v>-</v>
          </cell>
          <cell r="DE106">
            <v>0</v>
          </cell>
          <cell r="DF106" t="str">
            <v>-</v>
          </cell>
          <cell r="DG106">
            <v>0</v>
          </cell>
          <cell r="DH106" t="str">
            <v>-</v>
          </cell>
          <cell r="DI106">
            <v>0</v>
          </cell>
          <cell r="DJ106" t="str">
            <v>-</v>
          </cell>
          <cell r="DK106">
            <v>0</v>
          </cell>
          <cell r="DL106" t="str">
            <v>-</v>
          </cell>
          <cell r="DM106">
            <v>0</v>
          </cell>
          <cell r="DN106" t="str">
            <v>-</v>
          </cell>
          <cell r="DO106">
            <v>0</v>
          </cell>
          <cell r="DP106" t="str">
            <v>-</v>
          </cell>
          <cell r="DQ106">
            <v>0</v>
          </cell>
          <cell r="DR106" t="str">
            <v>-</v>
          </cell>
          <cell r="DS106">
            <v>0</v>
          </cell>
          <cell r="DT106" t="str">
            <v>-</v>
          </cell>
          <cell r="DU106">
            <v>0</v>
          </cell>
          <cell r="DV106" t="str">
            <v>-</v>
          </cell>
          <cell r="DW106">
            <v>0</v>
          </cell>
          <cell r="DX106" t="str">
            <v>-</v>
          </cell>
          <cell r="DY106">
            <v>0</v>
          </cell>
          <cell r="DZ106" t="str">
            <v>-</v>
          </cell>
          <cell r="EA106">
            <v>0</v>
          </cell>
          <cell r="EB106" t="str">
            <v>-</v>
          </cell>
          <cell r="EC106">
            <v>0</v>
          </cell>
          <cell r="ED106" t="str">
            <v>-</v>
          </cell>
          <cell r="EE106">
            <v>0</v>
          </cell>
          <cell r="EF106" t="str">
            <v>-</v>
          </cell>
          <cell r="EG106">
            <v>0</v>
          </cell>
        </row>
        <row r="107">
          <cell r="C107">
            <v>700000261</v>
          </cell>
          <cell r="D107" t="str">
            <v>SECTOR PAYANÉS JULIANA</v>
          </cell>
          <cell r="E107">
            <v>2026</v>
          </cell>
          <cell r="F107">
            <v>202602</v>
          </cell>
          <cell r="G107">
            <v>1906</v>
          </cell>
          <cell r="H107">
            <v>1970</v>
          </cell>
          <cell r="I107">
            <v>737</v>
          </cell>
          <cell r="J107" t="str">
            <v>-</v>
          </cell>
          <cell r="K107">
            <v>-156</v>
          </cell>
          <cell r="L107">
            <v>8</v>
          </cell>
          <cell r="M107">
            <v>157</v>
          </cell>
          <cell r="N107">
            <v>1330</v>
          </cell>
          <cell r="O107">
            <v>0</v>
          </cell>
          <cell r="P107" t="str">
            <v>-</v>
          </cell>
          <cell r="Q107">
            <v>3</v>
          </cell>
          <cell r="R107" t="str">
            <v>-</v>
          </cell>
          <cell r="S107">
            <v>7</v>
          </cell>
          <cell r="T107" t="str">
            <v>-</v>
          </cell>
          <cell r="U107">
            <v>151</v>
          </cell>
          <cell r="V107" t="str">
            <v>-</v>
          </cell>
          <cell r="W107">
            <v>3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131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53</v>
          </cell>
          <cell r="AH107" t="str">
            <v>-</v>
          </cell>
          <cell r="AI107" t="str">
            <v>-</v>
          </cell>
          <cell r="AJ107" t="str">
            <v>-</v>
          </cell>
          <cell r="AK107">
            <v>27</v>
          </cell>
          <cell r="AL107" t="str">
            <v>-</v>
          </cell>
          <cell r="AM107">
            <v>8.2371458551941235</v>
          </cell>
          <cell r="AN107">
            <v>64</v>
          </cell>
          <cell r="AO107">
            <v>26</v>
          </cell>
          <cell r="AP107" t="str">
            <v>-</v>
          </cell>
          <cell r="AQ107">
            <v>38</v>
          </cell>
          <cell r="AR107" t="str">
            <v>-</v>
          </cell>
          <cell r="AS107">
            <v>0</v>
          </cell>
          <cell r="AT107" t="str">
            <v>-</v>
          </cell>
          <cell r="AU107">
            <v>43</v>
          </cell>
          <cell r="AV107" t="str">
            <v>-</v>
          </cell>
          <cell r="AW107">
            <v>24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137</v>
          </cell>
          <cell r="BB107">
            <v>1127</v>
          </cell>
          <cell r="BC107">
            <v>7.1878279118572932</v>
          </cell>
          <cell r="BD107">
            <v>54.3</v>
          </cell>
          <cell r="BE107" t="str">
            <v>-</v>
          </cell>
          <cell r="BF107" t="str">
            <v>-</v>
          </cell>
          <cell r="BG107">
            <v>666426.93999999994</v>
          </cell>
          <cell r="BH107">
            <v>428532</v>
          </cell>
          <cell r="BI107">
            <v>104629029.75</v>
          </cell>
          <cell r="BJ107">
            <v>569947926</v>
          </cell>
          <cell r="BK107">
            <v>103502939</v>
          </cell>
          <cell r="BL107" t="str">
            <v>-</v>
          </cell>
          <cell r="BM107">
            <v>1126090.75</v>
          </cell>
          <cell r="BN107" t="str">
            <v>-</v>
          </cell>
          <cell r="BO107">
            <v>90535717.75</v>
          </cell>
          <cell r="BP107" t="str">
            <v>-</v>
          </cell>
          <cell r="BQ107">
            <v>1126090.75</v>
          </cell>
          <cell r="BR107" t="str">
            <v>-</v>
          </cell>
          <cell r="BS107">
            <v>150</v>
          </cell>
          <cell r="BT107" t="str">
            <v>-</v>
          </cell>
          <cell r="BU107">
            <v>89409627</v>
          </cell>
          <cell r="BV107" t="str">
            <v>-</v>
          </cell>
          <cell r="BW107">
            <v>87</v>
          </cell>
          <cell r="BX107" t="str">
            <v>-</v>
          </cell>
          <cell r="BY107">
            <v>673</v>
          </cell>
          <cell r="BZ107" t="str">
            <v>-</v>
          </cell>
          <cell r="CA107">
            <v>12361437</v>
          </cell>
          <cell r="CB107" t="str">
            <v>-</v>
          </cell>
          <cell r="CC107">
            <v>820</v>
          </cell>
          <cell r="CD107" t="str">
            <v>-</v>
          </cell>
          <cell r="CE107">
            <v>544</v>
          </cell>
          <cell r="CF107" t="str">
            <v>-</v>
          </cell>
          <cell r="CG107">
            <v>0</v>
          </cell>
          <cell r="CH107" t="str">
            <v>-</v>
          </cell>
          <cell r="CI107">
            <v>194</v>
          </cell>
          <cell r="CJ107" t="str">
            <v>-</v>
          </cell>
          <cell r="CK107">
            <v>39</v>
          </cell>
          <cell r="CL107" t="str">
            <v>-</v>
          </cell>
          <cell r="CM107">
            <v>1731875</v>
          </cell>
          <cell r="CN107" t="str">
            <v>-</v>
          </cell>
          <cell r="CO107">
            <v>14093312</v>
          </cell>
          <cell r="CP107" t="str">
            <v>-</v>
          </cell>
          <cell r="CQ107">
            <v>0</v>
          </cell>
          <cell r="CR107" t="str">
            <v>-</v>
          </cell>
          <cell r="CS107">
            <v>-80</v>
          </cell>
          <cell r="CT107" t="str">
            <v>-</v>
          </cell>
          <cell r="CU107">
            <v>1142</v>
          </cell>
          <cell r="CV107">
            <v>344</v>
          </cell>
          <cell r="CW107">
            <v>370</v>
          </cell>
          <cell r="CX107">
            <v>263</v>
          </cell>
          <cell r="CY107">
            <v>237</v>
          </cell>
          <cell r="CZ107">
            <v>159</v>
          </cell>
          <cell r="DA107">
            <v>174</v>
          </cell>
          <cell r="DB107">
            <v>111</v>
          </cell>
          <cell r="DC107">
            <v>97</v>
          </cell>
          <cell r="DD107">
            <v>76</v>
          </cell>
          <cell r="DE107">
            <v>93</v>
          </cell>
          <cell r="DF107">
            <v>79</v>
          </cell>
          <cell r="DG107">
            <v>364</v>
          </cell>
          <cell r="DH107">
            <v>266</v>
          </cell>
          <cell r="DI107">
            <v>13</v>
          </cell>
          <cell r="DJ107" t="str">
            <v>-</v>
          </cell>
          <cell r="DK107">
            <v>461</v>
          </cell>
          <cell r="DL107" t="str">
            <v>-</v>
          </cell>
          <cell r="DM107">
            <v>708</v>
          </cell>
          <cell r="DN107" t="str">
            <v>-</v>
          </cell>
          <cell r="DO107">
            <v>509</v>
          </cell>
          <cell r="DP107" t="str">
            <v>-</v>
          </cell>
          <cell r="DQ107">
            <v>0</v>
          </cell>
          <cell r="DR107" t="str">
            <v>-</v>
          </cell>
          <cell r="DS107">
            <v>189</v>
          </cell>
          <cell r="DT107" t="str">
            <v>-</v>
          </cell>
          <cell r="DU107">
            <v>39</v>
          </cell>
          <cell r="DV107" t="str">
            <v>-</v>
          </cell>
          <cell r="DW107">
            <v>0</v>
          </cell>
          <cell r="DX107" t="str">
            <v>-</v>
          </cell>
          <cell r="DY107">
            <v>15</v>
          </cell>
          <cell r="DZ107">
            <v>99</v>
          </cell>
          <cell r="EA107">
            <v>35</v>
          </cell>
          <cell r="EB107" t="str">
            <v>-</v>
          </cell>
          <cell r="EC107">
            <v>47.945205479452049</v>
          </cell>
          <cell r="ED107" t="str">
            <v>-</v>
          </cell>
          <cell r="EE107">
            <v>2</v>
          </cell>
          <cell r="EF107" t="str">
            <v>-</v>
          </cell>
          <cell r="EG107">
            <v>5</v>
          </cell>
        </row>
        <row r="108">
          <cell r="C108">
            <v>700000262</v>
          </cell>
          <cell r="D108" t="str">
            <v xml:space="preserve">SECTOR BAHÍA ALEJANDRA </v>
          </cell>
          <cell r="E108">
            <v>2026</v>
          </cell>
          <cell r="F108">
            <v>202602</v>
          </cell>
          <cell r="G108">
            <v>1626</v>
          </cell>
          <cell r="H108">
            <v>1704</v>
          </cell>
          <cell r="I108">
            <v>733</v>
          </cell>
          <cell r="J108" t="str">
            <v>-</v>
          </cell>
          <cell r="K108">
            <v>-6</v>
          </cell>
          <cell r="L108">
            <v>6</v>
          </cell>
          <cell r="M108">
            <v>894</v>
          </cell>
          <cell r="N108">
            <v>1064</v>
          </cell>
          <cell r="O108">
            <v>0</v>
          </cell>
          <cell r="P108" t="str">
            <v>-</v>
          </cell>
          <cell r="Q108">
            <v>8</v>
          </cell>
          <cell r="R108" t="str">
            <v>-</v>
          </cell>
          <cell r="S108">
            <v>13</v>
          </cell>
          <cell r="T108" t="str">
            <v>-</v>
          </cell>
          <cell r="U108">
            <v>881</v>
          </cell>
          <cell r="V108" t="str">
            <v>-</v>
          </cell>
          <cell r="W108">
            <v>5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750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331</v>
          </cell>
          <cell r="AH108" t="str">
            <v>-</v>
          </cell>
          <cell r="AI108" t="str">
            <v>-</v>
          </cell>
          <cell r="AJ108" t="str">
            <v>-</v>
          </cell>
          <cell r="AK108">
            <v>144</v>
          </cell>
          <cell r="AL108" t="str">
            <v>-</v>
          </cell>
          <cell r="AM108">
            <v>54.981549815498155</v>
          </cell>
          <cell r="AN108">
            <v>65</v>
          </cell>
          <cell r="AO108">
            <v>187</v>
          </cell>
          <cell r="AP108" t="str">
            <v>-</v>
          </cell>
          <cell r="AQ108">
            <v>330</v>
          </cell>
          <cell r="AR108" t="str">
            <v>-</v>
          </cell>
          <cell r="AS108">
            <v>0</v>
          </cell>
          <cell r="AT108" t="str">
            <v>-</v>
          </cell>
          <cell r="AU108">
            <v>187</v>
          </cell>
          <cell r="AV108" t="str">
            <v>-</v>
          </cell>
          <cell r="AW108">
            <v>46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801</v>
          </cell>
          <cell r="BB108">
            <v>941</v>
          </cell>
          <cell r="BC108">
            <v>49.261992619926197</v>
          </cell>
          <cell r="BD108">
            <v>57.5</v>
          </cell>
          <cell r="BE108" t="str">
            <v>-</v>
          </cell>
          <cell r="BF108" t="str">
            <v>-</v>
          </cell>
          <cell r="BG108">
            <v>570705.67000000004</v>
          </cell>
          <cell r="BH108">
            <v>553787</v>
          </cell>
          <cell r="BI108">
            <v>510210866.01999998</v>
          </cell>
          <cell r="BJ108">
            <v>589229545</v>
          </cell>
          <cell r="BK108">
            <v>504565995</v>
          </cell>
          <cell r="BL108" t="str">
            <v>-</v>
          </cell>
          <cell r="BM108">
            <v>5644871.0199999996</v>
          </cell>
          <cell r="BN108" t="str">
            <v>-</v>
          </cell>
          <cell r="BO108">
            <v>375791393.01999998</v>
          </cell>
          <cell r="BP108" t="str">
            <v>-</v>
          </cell>
          <cell r="BQ108">
            <v>5644871.0199999996</v>
          </cell>
          <cell r="BR108" t="str">
            <v>-</v>
          </cell>
          <cell r="BS108">
            <v>837</v>
          </cell>
          <cell r="BT108" t="str">
            <v>-</v>
          </cell>
          <cell r="BU108">
            <v>370146522</v>
          </cell>
          <cell r="BV108" t="str">
            <v>-</v>
          </cell>
          <cell r="BW108">
            <v>591</v>
          </cell>
          <cell r="BX108" t="str">
            <v>-</v>
          </cell>
          <cell r="BY108">
            <v>511</v>
          </cell>
          <cell r="BZ108" t="str">
            <v>-</v>
          </cell>
          <cell r="CA108">
            <v>124276982</v>
          </cell>
          <cell r="CB108" t="str">
            <v>-</v>
          </cell>
          <cell r="CC108">
            <v>512</v>
          </cell>
          <cell r="CD108" t="str">
            <v>-</v>
          </cell>
          <cell r="CE108">
            <v>491</v>
          </cell>
          <cell r="CF108" t="str">
            <v>-</v>
          </cell>
          <cell r="CG108">
            <v>0</v>
          </cell>
          <cell r="CH108" t="str">
            <v>-</v>
          </cell>
          <cell r="CI108">
            <v>216</v>
          </cell>
          <cell r="CJ108" t="str">
            <v>-</v>
          </cell>
          <cell r="CK108">
            <v>48</v>
          </cell>
          <cell r="CL108" t="str">
            <v>-</v>
          </cell>
          <cell r="CM108">
            <v>9116335</v>
          </cell>
          <cell r="CN108" t="str">
            <v>-</v>
          </cell>
          <cell r="CO108">
            <v>133393317</v>
          </cell>
          <cell r="CP108" t="str">
            <v>-</v>
          </cell>
          <cell r="CQ108">
            <v>0</v>
          </cell>
          <cell r="CR108" t="str">
            <v>-</v>
          </cell>
          <cell r="CS108">
            <v>6</v>
          </cell>
          <cell r="CT108" t="str">
            <v>-</v>
          </cell>
          <cell r="CU108">
            <v>381</v>
          </cell>
          <cell r="CV108">
            <v>268</v>
          </cell>
          <cell r="CW108">
            <v>224</v>
          </cell>
          <cell r="CX108">
            <v>199</v>
          </cell>
          <cell r="CY108">
            <v>127</v>
          </cell>
          <cell r="CZ108">
            <v>123</v>
          </cell>
          <cell r="DA108">
            <v>67</v>
          </cell>
          <cell r="DB108">
            <v>61</v>
          </cell>
          <cell r="DC108">
            <v>46</v>
          </cell>
          <cell r="DD108">
            <v>40</v>
          </cell>
          <cell r="DE108">
            <v>39</v>
          </cell>
          <cell r="DF108">
            <v>36</v>
          </cell>
          <cell r="DG108">
            <v>152</v>
          </cell>
          <cell r="DH108">
            <v>137</v>
          </cell>
          <cell r="DI108">
            <v>34</v>
          </cell>
          <cell r="DJ108" t="str">
            <v>-</v>
          </cell>
          <cell r="DK108">
            <v>422</v>
          </cell>
          <cell r="DL108" t="str">
            <v>-</v>
          </cell>
          <cell r="DM108">
            <v>471</v>
          </cell>
          <cell r="DN108" t="str">
            <v>-</v>
          </cell>
          <cell r="DO108">
            <v>474</v>
          </cell>
          <cell r="DP108" t="str">
            <v>-</v>
          </cell>
          <cell r="DQ108">
            <v>0</v>
          </cell>
          <cell r="DR108" t="str">
            <v>-</v>
          </cell>
          <cell r="DS108">
            <v>211</v>
          </cell>
          <cell r="DT108" t="str">
            <v>-</v>
          </cell>
          <cell r="DU108">
            <v>48</v>
          </cell>
          <cell r="DV108" t="str">
            <v>-</v>
          </cell>
          <cell r="DW108">
            <v>0</v>
          </cell>
          <cell r="DX108" t="str">
            <v>-</v>
          </cell>
          <cell r="DY108">
            <v>48</v>
          </cell>
          <cell r="DZ108">
            <v>62</v>
          </cell>
          <cell r="EA108">
            <v>20</v>
          </cell>
          <cell r="EB108" t="str">
            <v>-</v>
          </cell>
          <cell r="EC108">
            <v>41.666666666666671</v>
          </cell>
          <cell r="ED108" t="str">
            <v>-</v>
          </cell>
          <cell r="EE108">
            <v>14</v>
          </cell>
          <cell r="EF108" t="str">
            <v>-</v>
          </cell>
          <cell r="EG108">
            <v>45</v>
          </cell>
        </row>
        <row r="109">
          <cell r="C109">
            <v>700000265</v>
          </cell>
          <cell r="D109" t="str">
            <v>SECTOR NACIMIENTO MARCELA</v>
          </cell>
          <cell r="E109">
            <v>2026</v>
          </cell>
          <cell r="F109">
            <v>202602</v>
          </cell>
          <cell r="G109">
            <v>1649</v>
          </cell>
          <cell r="H109">
            <v>1758</v>
          </cell>
          <cell r="I109">
            <v>878</v>
          </cell>
          <cell r="J109" t="str">
            <v>-</v>
          </cell>
          <cell r="K109">
            <v>-34</v>
          </cell>
          <cell r="L109">
            <v>7</v>
          </cell>
          <cell r="M109">
            <v>946</v>
          </cell>
          <cell r="N109">
            <v>1141</v>
          </cell>
          <cell r="O109">
            <v>0</v>
          </cell>
          <cell r="P109" t="str">
            <v>-</v>
          </cell>
          <cell r="Q109">
            <v>0</v>
          </cell>
          <cell r="R109" t="str">
            <v>-</v>
          </cell>
          <cell r="S109">
            <v>17</v>
          </cell>
          <cell r="T109" t="str">
            <v>-</v>
          </cell>
          <cell r="U109">
            <v>936</v>
          </cell>
          <cell r="V109" t="str">
            <v>-</v>
          </cell>
          <cell r="W109">
            <v>10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835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288</v>
          </cell>
          <cell r="AH109" t="str">
            <v>-</v>
          </cell>
          <cell r="AI109" t="str">
            <v>-</v>
          </cell>
          <cell r="AJ109" t="str">
            <v>-</v>
          </cell>
          <cell r="AK109">
            <v>111</v>
          </cell>
          <cell r="AL109" t="str">
            <v>-</v>
          </cell>
          <cell r="AM109">
            <v>57.368101879927224</v>
          </cell>
          <cell r="AN109">
            <v>67.5</v>
          </cell>
          <cell r="AO109">
            <v>177</v>
          </cell>
          <cell r="AP109" t="str">
            <v>-</v>
          </cell>
          <cell r="AQ109">
            <v>388</v>
          </cell>
          <cell r="AR109" t="str">
            <v>-</v>
          </cell>
          <cell r="AS109">
            <v>0</v>
          </cell>
          <cell r="AT109" t="str">
            <v>-</v>
          </cell>
          <cell r="AU109">
            <v>222</v>
          </cell>
          <cell r="AV109" t="str">
            <v>-</v>
          </cell>
          <cell r="AW109">
            <v>48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878</v>
          </cell>
          <cell r="BB109">
            <v>1047</v>
          </cell>
          <cell r="BC109">
            <v>53.244390539721046</v>
          </cell>
          <cell r="BD109">
            <v>62</v>
          </cell>
          <cell r="BE109" t="str">
            <v>-</v>
          </cell>
          <cell r="BF109" t="str">
            <v>-</v>
          </cell>
          <cell r="BG109">
            <v>531186.36</v>
          </cell>
          <cell r="BH109">
            <v>516915</v>
          </cell>
          <cell r="BI109">
            <v>502502293.48000002</v>
          </cell>
          <cell r="BJ109">
            <v>589799924</v>
          </cell>
          <cell r="BK109">
            <v>498029442</v>
          </cell>
          <cell r="BL109" t="str">
            <v>-</v>
          </cell>
          <cell r="BM109">
            <v>4472851.4799999995</v>
          </cell>
          <cell r="BN109" t="str">
            <v>-</v>
          </cell>
          <cell r="BO109">
            <v>381434377.48000002</v>
          </cell>
          <cell r="BP109" t="str">
            <v>-</v>
          </cell>
          <cell r="BQ109">
            <v>4472851.4799999995</v>
          </cell>
          <cell r="BR109" t="str">
            <v>-</v>
          </cell>
          <cell r="BS109">
            <v>881</v>
          </cell>
          <cell r="BT109" t="str">
            <v>-</v>
          </cell>
          <cell r="BU109">
            <v>376961526</v>
          </cell>
          <cell r="BV109" t="str">
            <v>-</v>
          </cell>
          <cell r="BW109">
            <v>656</v>
          </cell>
          <cell r="BX109" t="str">
            <v>-</v>
          </cell>
          <cell r="BY109">
            <v>390</v>
          </cell>
          <cell r="BZ109" t="str">
            <v>-</v>
          </cell>
          <cell r="CA109">
            <v>110345336</v>
          </cell>
          <cell r="CB109" t="str">
            <v>-</v>
          </cell>
          <cell r="CC109">
            <v>524</v>
          </cell>
          <cell r="CD109" t="str">
            <v>-</v>
          </cell>
          <cell r="CE109">
            <v>593</v>
          </cell>
          <cell r="CF109" t="str">
            <v>-</v>
          </cell>
          <cell r="CG109">
            <v>0</v>
          </cell>
          <cell r="CH109" t="str">
            <v>-</v>
          </cell>
          <cell r="CI109">
            <v>262</v>
          </cell>
          <cell r="CJ109" t="str">
            <v>-</v>
          </cell>
          <cell r="CK109">
            <v>48</v>
          </cell>
          <cell r="CL109" t="str">
            <v>-</v>
          </cell>
          <cell r="CM109">
            <v>10722580</v>
          </cell>
          <cell r="CN109" t="str">
            <v>-</v>
          </cell>
          <cell r="CO109">
            <v>121067916</v>
          </cell>
          <cell r="CP109" t="str">
            <v>-</v>
          </cell>
          <cell r="CQ109">
            <v>0</v>
          </cell>
          <cell r="CR109" t="str">
            <v>-</v>
          </cell>
          <cell r="CS109">
            <v>-9</v>
          </cell>
          <cell r="CT109" t="str">
            <v>-</v>
          </cell>
          <cell r="CU109">
            <v>356</v>
          </cell>
          <cell r="CV109">
            <v>238</v>
          </cell>
          <cell r="CW109">
            <v>207</v>
          </cell>
          <cell r="CX109">
            <v>179</v>
          </cell>
          <cell r="CY109">
            <v>140</v>
          </cell>
          <cell r="CZ109">
            <v>117</v>
          </cell>
          <cell r="DA109">
            <v>78</v>
          </cell>
          <cell r="DB109">
            <v>69</v>
          </cell>
          <cell r="DC109">
            <v>49</v>
          </cell>
          <cell r="DD109">
            <v>49</v>
          </cell>
          <cell r="DE109">
            <v>41</v>
          </cell>
          <cell r="DF109">
            <v>35</v>
          </cell>
          <cell r="DG109">
            <v>168</v>
          </cell>
          <cell r="DH109">
            <v>153</v>
          </cell>
          <cell r="DI109">
            <v>18</v>
          </cell>
          <cell r="DJ109" t="str">
            <v>-</v>
          </cell>
          <cell r="DK109">
            <v>303</v>
          </cell>
          <cell r="DL109" t="str">
            <v>-</v>
          </cell>
          <cell r="DM109">
            <v>468</v>
          </cell>
          <cell r="DN109" t="str">
            <v>-</v>
          </cell>
          <cell r="DO109">
            <v>571</v>
          </cell>
          <cell r="DP109" t="str">
            <v>-</v>
          </cell>
          <cell r="DQ109">
            <v>0</v>
          </cell>
          <cell r="DR109" t="str">
            <v>-</v>
          </cell>
          <cell r="DS109">
            <v>259</v>
          </cell>
          <cell r="DT109" t="str">
            <v>-</v>
          </cell>
          <cell r="DU109">
            <v>48</v>
          </cell>
          <cell r="DV109" t="str">
            <v>-</v>
          </cell>
          <cell r="DW109">
            <v>0</v>
          </cell>
          <cell r="DX109" t="str">
            <v>-</v>
          </cell>
          <cell r="DY109">
            <v>32</v>
          </cell>
          <cell r="DZ109">
            <v>43</v>
          </cell>
          <cell r="EA109">
            <v>12</v>
          </cell>
          <cell r="EB109" t="str">
            <v>-</v>
          </cell>
          <cell r="EC109">
            <v>33.333333333333329</v>
          </cell>
          <cell r="ED109" t="str">
            <v>-</v>
          </cell>
          <cell r="EE109">
            <v>14</v>
          </cell>
          <cell r="EF109" t="str">
            <v>-</v>
          </cell>
          <cell r="EG109">
            <v>36</v>
          </cell>
        </row>
        <row r="110">
          <cell r="C110">
            <v>700000266</v>
          </cell>
          <cell r="D110" t="str">
            <v>SECTOR POMARROSA NATHALIA</v>
          </cell>
          <cell r="E110">
            <v>2026</v>
          </cell>
          <cell r="F110">
            <v>202602</v>
          </cell>
          <cell r="G110">
            <v>1640</v>
          </cell>
          <cell r="H110">
            <v>1880</v>
          </cell>
          <cell r="I110">
            <v>752</v>
          </cell>
          <cell r="J110" t="str">
            <v>-</v>
          </cell>
          <cell r="K110">
            <v>-149</v>
          </cell>
          <cell r="L110">
            <v>6</v>
          </cell>
          <cell r="M110">
            <v>254</v>
          </cell>
          <cell r="N110">
            <v>1153</v>
          </cell>
          <cell r="O110">
            <v>0</v>
          </cell>
          <cell r="P110" t="str">
            <v>-</v>
          </cell>
          <cell r="Q110">
            <v>3</v>
          </cell>
          <cell r="R110" t="str">
            <v>-</v>
          </cell>
          <cell r="S110">
            <v>11</v>
          </cell>
          <cell r="T110" t="str">
            <v>-</v>
          </cell>
          <cell r="U110">
            <v>245</v>
          </cell>
          <cell r="V110" t="str">
            <v>-</v>
          </cell>
          <cell r="W110">
            <v>6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227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78</v>
          </cell>
          <cell r="AH110" t="str">
            <v>-</v>
          </cell>
          <cell r="AI110" t="str">
            <v>-</v>
          </cell>
          <cell r="AJ110" t="str">
            <v>-</v>
          </cell>
          <cell r="AK110">
            <v>27</v>
          </cell>
          <cell r="AL110" t="str">
            <v>-</v>
          </cell>
          <cell r="AM110">
            <v>15.487804878048781</v>
          </cell>
          <cell r="AN110">
            <v>64.2</v>
          </cell>
          <cell r="AO110">
            <v>51</v>
          </cell>
          <cell r="AP110" t="str">
            <v>-</v>
          </cell>
          <cell r="AQ110">
            <v>96</v>
          </cell>
          <cell r="AR110" t="str">
            <v>-</v>
          </cell>
          <cell r="AS110">
            <v>0</v>
          </cell>
          <cell r="AT110" t="str">
            <v>-</v>
          </cell>
          <cell r="AU110">
            <v>65</v>
          </cell>
          <cell r="AV110" t="str">
            <v>-</v>
          </cell>
          <cell r="AW110">
            <v>15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232</v>
          </cell>
          <cell r="BB110">
            <v>998</v>
          </cell>
          <cell r="BC110">
            <v>14.146341463414632</v>
          </cell>
          <cell r="BD110">
            <v>55.6</v>
          </cell>
          <cell r="BE110" t="str">
            <v>-</v>
          </cell>
          <cell r="BF110" t="str">
            <v>-</v>
          </cell>
          <cell r="BG110">
            <v>577511.18000000005</v>
          </cell>
          <cell r="BH110">
            <v>449132</v>
          </cell>
          <cell r="BI110">
            <v>146687839.12</v>
          </cell>
          <cell r="BJ110">
            <v>517849335</v>
          </cell>
          <cell r="BK110">
            <v>127787678</v>
          </cell>
          <cell r="BL110" t="str">
            <v>-</v>
          </cell>
          <cell r="BM110">
            <v>18900161.120000001</v>
          </cell>
          <cell r="BN110" t="str">
            <v>-</v>
          </cell>
          <cell r="BO110">
            <v>126065040.11999999</v>
          </cell>
          <cell r="BP110" t="str">
            <v>-</v>
          </cell>
          <cell r="BQ110">
            <v>18900161.120000001</v>
          </cell>
          <cell r="BR110" t="str">
            <v>-</v>
          </cell>
          <cell r="BS110">
            <v>243</v>
          </cell>
          <cell r="BT110" t="str">
            <v>-</v>
          </cell>
          <cell r="BU110">
            <v>107164879</v>
          </cell>
          <cell r="BV110" t="str">
            <v>-</v>
          </cell>
          <cell r="BW110">
            <v>144</v>
          </cell>
          <cell r="BX110" t="str">
            <v>-</v>
          </cell>
          <cell r="BY110">
            <v>485</v>
          </cell>
          <cell r="BZ110" t="str">
            <v>-</v>
          </cell>
          <cell r="CA110">
            <v>18315559</v>
          </cell>
          <cell r="CB110" t="str">
            <v>-</v>
          </cell>
          <cell r="CC110">
            <v>691</v>
          </cell>
          <cell r="CD110" t="str">
            <v>-</v>
          </cell>
          <cell r="CE110">
            <v>582</v>
          </cell>
          <cell r="CF110" t="str">
            <v>-</v>
          </cell>
          <cell r="CG110">
            <v>0</v>
          </cell>
          <cell r="CH110" t="str">
            <v>-</v>
          </cell>
          <cell r="CI110">
            <v>181</v>
          </cell>
          <cell r="CJ110" t="str">
            <v>-</v>
          </cell>
          <cell r="CK110">
            <v>29</v>
          </cell>
          <cell r="CL110" t="str">
            <v>-</v>
          </cell>
          <cell r="CM110">
            <v>2307240</v>
          </cell>
          <cell r="CN110" t="str">
            <v>-</v>
          </cell>
          <cell r="CO110">
            <v>20622799</v>
          </cell>
          <cell r="CP110" t="str">
            <v>-</v>
          </cell>
          <cell r="CQ110">
            <v>0</v>
          </cell>
          <cell r="CR110" t="str">
            <v>-</v>
          </cell>
          <cell r="CS110">
            <v>-62</v>
          </cell>
          <cell r="CT110" t="str">
            <v>-</v>
          </cell>
          <cell r="CU110">
            <v>823</v>
          </cell>
          <cell r="CV110">
            <v>267</v>
          </cell>
          <cell r="CW110">
            <v>334</v>
          </cell>
          <cell r="CX110">
            <v>207</v>
          </cell>
          <cell r="CY110">
            <v>229</v>
          </cell>
          <cell r="CZ110">
            <v>147</v>
          </cell>
          <cell r="DA110">
            <v>164</v>
          </cell>
          <cell r="DB110">
            <v>108</v>
          </cell>
          <cell r="DC110">
            <v>97</v>
          </cell>
          <cell r="DD110">
            <v>73</v>
          </cell>
          <cell r="DE110">
            <v>67</v>
          </cell>
          <cell r="DF110">
            <v>60</v>
          </cell>
          <cell r="DG110">
            <v>328</v>
          </cell>
          <cell r="DH110">
            <v>241</v>
          </cell>
          <cell r="DI110">
            <v>5</v>
          </cell>
          <cell r="DJ110" t="str">
            <v>-</v>
          </cell>
          <cell r="DK110">
            <v>318</v>
          </cell>
          <cell r="DL110" t="str">
            <v>-</v>
          </cell>
          <cell r="DM110">
            <v>570</v>
          </cell>
          <cell r="DN110" t="str">
            <v>-</v>
          </cell>
          <cell r="DO110">
            <v>547</v>
          </cell>
          <cell r="DP110" t="str">
            <v>-</v>
          </cell>
          <cell r="DQ110">
            <v>0</v>
          </cell>
          <cell r="DR110" t="str">
            <v>-</v>
          </cell>
          <cell r="DS110">
            <v>176</v>
          </cell>
          <cell r="DT110" t="str">
            <v>-</v>
          </cell>
          <cell r="DU110">
            <v>29</v>
          </cell>
          <cell r="DV110" t="str">
            <v>-</v>
          </cell>
          <cell r="DW110">
            <v>0</v>
          </cell>
          <cell r="DX110" t="str">
            <v>-</v>
          </cell>
          <cell r="DY110">
            <v>8</v>
          </cell>
          <cell r="DZ110">
            <v>54</v>
          </cell>
          <cell r="EA110">
            <v>5</v>
          </cell>
          <cell r="EB110" t="str">
            <v>-</v>
          </cell>
          <cell r="EC110">
            <v>12.820512820512819</v>
          </cell>
          <cell r="ED110" t="str">
            <v>-</v>
          </cell>
          <cell r="EE110">
            <v>3</v>
          </cell>
          <cell r="EF110" t="str">
            <v>-</v>
          </cell>
          <cell r="EG110">
            <v>14</v>
          </cell>
        </row>
        <row r="111">
          <cell r="C111">
            <v>700000269</v>
          </cell>
          <cell r="D111" t="str">
            <v>SECTOR OLIVO BLANCA</v>
          </cell>
          <cell r="E111">
            <v>2026</v>
          </cell>
          <cell r="F111">
            <v>202602</v>
          </cell>
          <cell r="G111">
            <v>1554</v>
          </cell>
          <cell r="H111">
            <v>1755</v>
          </cell>
          <cell r="I111">
            <v>689</v>
          </cell>
          <cell r="J111" t="str">
            <v>-</v>
          </cell>
          <cell r="K111">
            <v>-121</v>
          </cell>
          <cell r="L111">
            <v>7</v>
          </cell>
          <cell r="M111">
            <v>287</v>
          </cell>
          <cell r="N111">
            <v>1079</v>
          </cell>
          <cell r="O111">
            <v>0</v>
          </cell>
          <cell r="P111" t="str">
            <v>-</v>
          </cell>
          <cell r="Q111">
            <v>0</v>
          </cell>
          <cell r="R111" t="str">
            <v>-</v>
          </cell>
          <cell r="S111">
            <v>2</v>
          </cell>
          <cell r="T111" t="str">
            <v>-</v>
          </cell>
          <cell r="U111">
            <v>286</v>
          </cell>
          <cell r="V111" t="str">
            <v>-</v>
          </cell>
          <cell r="W111">
            <v>1</v>
          </cell>
          <cell r="X111" t="str">
            <v>-</v>
          </cell>
          <cell r="Y111" t="str">
            <v>-</v>
          </cell>
          <cell r="Z111" t="str">
            <v>-</v>
          </cell>
          <cell r="AA111">
            <v>242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>
            <v>99</v>
          </cell>
          <cell r="AH111" t="str">
            <v>-</v>
          </cell>
          <cell r="AI111" t="str">
            <v>-</v>
          </cell>
          <cell r="AJ111" t="str">
            <v>-</v>
          </cell>
          <cell r="AK111">
            <v>45</v>
          </cell>
          <cell r="AL111" t="str">
            <v>-</v>
          </cell>
          <cell r="AM111">
            <v>18.468468468468469</v>
          </cell>
          <cell r="AN111">
            <v>64.2</v>
          </cell>
          <cell r="AO111">
            <v>54</v>
          </cell>
          <cell r="AP111" t="str">
            <v>-</v>
          </cell>
          <cell r="AQ111">
            <v>100</v>
          </cell>
          <cell r="AR111" t="str">
            <v>-</v>
          </cell>
          <cell r="AS111">
            <v>0</v>
          </cell>
          <cell r="AT111" t="str">
            <v>-</v>
          </cell>
          <cell r="AU111">
            <v>73</v>
          </cell>
          <cell r="AV111" t="str">
            <v>-</v>
          </cell>
          <cell r="AW111">
            <v>15</v>
          </cell>
          <cell r="AX111" t="str">
            <v>-</v>
          </cell>
          <cell r="AY111" t="str">
            <v>-</v>
          </cell>
          <cell r="AZ111" t="str">
            <v>-</v>
          </cell>
          <cell r="BA111">
            <v>255</v>
          </cell>
          <cell r="BB111">
            <v>940</v>
          </cell>
          <cell r="BC111">
            <v>16.409266409266408</v>
          </cell>
          <cell r="BD111">
            <v>55.9</v>
          </cell>
          <cell r="BE111" t="str">
            <v>-</v>
          </cell>
          <cell r="BF111" t="str">
            <v>-</v>
          </cell>
          <cell r="BG111">
            <v>526498.80000000005</v>
          </cell>
          <cell r="BH111">
            <v>460125</v>
          </cell>
          <cell r="BI111">
            <v>151105156</v>
          </cell>
          <cell r="BJ111">
            <v>496474567</v>
          </cell>
          <cell r="BK111">
            <v>150903261</v>
          </cell>
          <cell r="BL111" t="str">
            <v>-</v>
          </cell>
          <cell r="BM111">
            <v>201895</v>
          </cell>
          <cell r="BN111" t="str">
            <v>-</v>
          </cell>
          <cell r="BO111">
            <v>131387852</v>
          </cell>
          <cell r="BP111" t="str">
            <v>-</v>
          </cell>
          <cell r="BQ111">
            <v>201895</v>
          </cell>
          <cell r="BR111" t="str">
            <v>-</v>
          </cell>
          <cell r="BS111">
            <v>282</v>
          </cell>
          <cell r="BT111" t="str">
            <v>-</v>
          </cell>
          <cell r="BU111">
            <v>131185957</v>
          </cell>
          <cell r="BV111" t="str">
            <v>-</v>
          </cell>
          <cell r="BW111">
            <v>166</v>
          </cell>
          <cell r="BX111" t="str">
            <v>-</v>
          </cell>
          <cell r="BY111">
            <v>442</v>
          </cell>
          <cell r="BZ111" t="str">
            <v>-</v>
          </cell>
          <cell r="CA111">
            <v>16755562</v>
          </cell>
          <cell r="CB111" t="str">
            <v>-</v>
          </cell>
          <cell r="CC111">
            <v>660</v>
          </cell>
          <cell r="CD111" t="str">
            <v>-</v>
          </cell>
          <cell r="CE111">
            <v>531</v>
          </cell>
          <cell r="CF111" t="str">
            <v>-</v>
          </cell>
          <cell r="CG111">
            <v>0</v>
          </cell>
          <cell r="CH111" t="str">
            <v>-</v>
          </cell>
          <cell r="CI111">
            <v>171</v>
          </cell>
          <cell r="CJ111" t="str">
            <v>-</v>
          </cell>
          <cell r="CK111">
            <v>23</v>
          </cell>
          <cell r="CL111" t="str">
            <v>-</v>
          </cell>
          <cell r="CM111">
            <v>2961742</v>
          </cell>
          <cell r="CN111" t="str">
            <v>-</v>
          </cell>
          <cell r="CO111">
            <v>19717304</v>
          </cell>
          <cell r="CP111" t="str">
            <v>-</v>
          </cell>
          <cell r="CQ111">
            <v>0</v>
          </cell>
          <cell r="CR111" t="str">
            <v>-</v>
          </cell>
          <cell r="CS111">
            <v>-46</v>
          </cell>
          <cell r="CT111" t="str">
            <v>-</v>
          </cell>
          <cell r="CU111">
            <v>756</v>
          </cell>
          <cell r="CV111">
            <v>283</v>
          </cell>
          <cell r="CW111">
            <v>309</v>
          </cell>
          <cell r="CX111">
            <v>176</v>
          </cell>
          <cell r="CY111">
            <v>202</v>
          </cell>
          <cell r="CZ111">
            <v>122</v>
          </cell>
          <cell r="DA111">
            <v>136</v>
          </cell>
          <cell r="DB111">
            <v>104</v>
          </cell>
          <cell r="DC111">
            <v>80</v>
          </cell>
          <cell r="DD111">
            <v>67</v>
          </cell>
          <cell r="DE111">
            <v>57</v>
          </cell>
          <cell r="DF111">
            <v>49</v>
          </cell>
          <cell r="DG111">
            <v>273</v>
          </cell>
          <cell r="DH111">
            <v>220</v>
          </cell>
          <cell r="DI111">
            <v>7</v>
          </cell>
          <cell r="DJ111" t="str">
            <v>-</v>
          </cell>
          <cell r="DK111">
            <v>315</v>
          </cell>
          <cell r="DL111" t="str">
            <v>-</v>
          </cell>
          <cell r="DM111">
            <v>550</v>
          </cell>
          <cell r="DN111" t="str">
            <v>-</v>
          </cell>
          <cell r="DO111">
            <v>500</v>
          </cell>
          <cell r="DP111" t="str">
            <v>-</v>
          </cell>
          <cell r="DQ111">
            <v>0</v>
          </cell>
          <cell r="DR111" t="str">
            <v>-</v>
          </cell>
          <cell r="DS111">
            <v>166</v>
          </cell>
          <cell r="DT111" t="str">
            <v>-</v>
          </cell>
          <cell r="DU111">
            <v>23</v>
          </cell>
          <cell r="DV111" t="str">
            <v>-</v>
          </cell>
          <cell r="DW111">
            <v>0</v>
          </cell>
          <cell r="DX111" t="str">
            <v>-</v>
          </cell>
          <cell r="DY111">
            <v>11</v>
          </cell>
          <cell r="DZ111">
            <v>65</v>
          </cell>
          <cell r="EA111">
            <v>19</v>
          </cell>
          <cell r="EB111" t="str">
            <v>-</v>
          </cell>
          <cell r="EC111">
            <v>41.304347826086953</v>
          </cell>
          <cell r="ED111" t="str">
            <v>-</v>
          </cell>
          <cell r="EE111">
            <v>4</v>
          </cell>
          <cell r="EF111" t="str">
            <v>-</v>
          </cell>
          <cell r="EG111">
            <v>21</v>
          </cell>
        </row>
        <row r="112">
          <cell r="C112">
            <v>700000273</v>
          </cell>
          <cell r="D112" t="str">
            <v>SECTOR PIMIENTA ROSA ADRIANA</v>
          </cell>
          <cell r="E112">
            <v>2026</v>
          </cell>
          <cell r="F112">
            <v>202602</v>
          </cell>
          <cell r="G112">
            <v>1438</v>
          </cell>
          <cell r="H112">
            <v>1420</v>
          </cell>
          <cell r="I112">
            <v>535</v>
          </cell>
          <cell r="J112" t="str">
            <v>-</v>
          </cell>
          <cell r="K112">
            <v>-26</v>
          </cell>
          <cell r="L112">
            <v>7</v>
          </cell>
          <cell r="M112">
            <v>728</v>
          </cell>
          <cell r="N112">
            <v>949</v>
          </cell>
          <cell r="O112">
            <v>0</v>
          </cell>
          <cell r="P112" t="str">
            <v>-</v>
          </cell>
          <cell r="Q112">
            <v>0</v>
          </cell>
          <cell r="R112" t="str">
            <v>-</v>
          </cell>
          <cell r="S112">
            <v>2</v>
          </cell>
          <cell r="T112" t="str">
            <v>-</v>
          </cell>
          <cell r="U112">
            <v>726</v>
          </cell>
          <cell r="V112" t="str">
            <v>-</v>
          </cell>
          <cell r="W112">
            <v>2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576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369</v>
          </cell>
          <cell r="AH112" t="str">
            <v>-</v>
          </cell>
          <cell r="AI112" t="str">
            <v>-</v>
          </cell>
          <cell r="AJ112" t="str">
            <v>-</v>
          </cell>
          <cell r="AK112">
            <v>152</v>
          </cell>
          <cell r="AL112" t="str">
            <v>-</v>
          </cell>
          <cell r="AM112">
            <v>50.625869262865088</v>
          </cell>
          <cell r="AN112">
            <v>64.5</v>
          </cell>
          <cell r="AO112">
            <v>217</v>
          </cell>
          <cell r="AP112" t="str">
            <v>-</v>
          </cell>
          <cell r="AQ112">
            <v>271</v>
          </cell>
          <cell r="AR112" t="str">
            <v>-</v>
          </cell>
          <cell r="AS112">
            <v>0</v>
          </cell>
          <cell r="AT112" t="str">
            <v>-</v>
          </cell>
          <cell r="AU112">
            <v>76</v>
          </cell>
          <cell r="AV112" t="str">
            <v>-</v>
          </cell>
          <cell r="AW112">
            <v>12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644</v>
          </cell>
          <cell r="BB112">
            <v>861</v>
          </cell>
          <cell r="BC112">
            <v>44.784422809457581</v>
          </cell>
          <cell r="BD112">
            <v>58.5</v>
          </cell>
          <cell r="BE112" t="str">
            <v>-</v>
          </cell>
          <cell r="BF112" t="str">
            <v>-</v>
          </cell>
          <cell r="BG112">
            <v>395901.13</v>
          </cell>
          <cell r="BH112">
            <v>392246</v>
          </cell>
          <cell r="BI112">
            <v>288216022</v>
          </cell>
          <cell r="BJ112">
            <v>372241410</v>
          </cell>
          <cell r="BK112">
            <v>287522672</v>
          </cell>
          <cell r="BL112" t="str">
            <v>-</v>
          </cell>
          <cell r="BM112">
            <v>693350</v>
          </cell>
          <cell r="BN112" t="str">
            <v>-</v>
          </cell>
          <cell r="BO112">
            <v>203621032</v>
          </cell>
          <cell r="BP112" t="str">
            <v>-</v>
          </cell>
          <cell r="BQ112">
            <v>693350</v>
          </cell>
          <cell r="BR112" t="str">
            <v>-</v>
          </cell>
          <cell r="BS112">
            <v>644</v>
          </cell>
          <cell r="BT112" t="str">
            <v>-</v>
          </cell>
          <cell r="BU112">
            <v>202927682</v>
          </cell>
          <cell r="BV112" t="str">
            <v>-</v>
          </cell>
          <cell r="BW112">
            <v>500</v>
          </cell>
          <cell r="BX112" t="str">
            <v>-</v>
          </cell>
          <cell r="BY112">
            <v>465</v>
          </cell>
          <cell r="BZ112" t="str">
            <v>-</v>
          </cell>
          <cell r="CA112">
            <v>75628829</v>
          </cell>
          <cell r="CB112" t="str">
            <v>-</v>
          </cell>
          <cell r="CC112">
            <v>573</v>
          </cell>
          <cell r="CD112" t="str">
            <v>-</v>
          </cell>
          <cell r="CE112">
            <v>446</v>
          </cell>
          <cell r="CF112" t="str">
            <v>-</v>
          </cell>
          <cell r="CG112">
            <v>0</v>
          </cell>
          <cell r="CH112" t="str">
            <v>-</v>
          </cell>
          <cell r="CI112">
            <v>94</v>
          </cell>
          <cell r="CJ112" t="str">
            <v>-</v>
          </cell>
          <cell r="CK112">
            <v>12</v>
          </cell>
          <cell r="CL112" t="str">
            <v>-</v>
          </cell>
          <cell r="CM112">
            <v>8966161</v>
          </cell>
          <cell r="CN112" t="str">
            <v>-</v>
          </cell>
          <cell r="CO112">
            <v>84594990</v>
          </cell>
          <cell r="CP112" t="str">
            <v>-</v>
          </cell>
          <cell r="CQ112">
            <v>0</v>
          </cell>
          <cell r="CR112" t="str">
            <v>-</v>
          </cell>
          <cell r="CS112">
            <v>14</v>
          </cell>
          <cell r="CT112" t="str">
            <v>-</v>
          </cell>
          <cell r="CU112">
            <v>359</v>
          </cell>
          <cell r="CV112">
            <v>195</v>
          </cell>
          <cell r="CW112">
            <v>227</v>
          </cell>
          <cell r="CX112">
            <v>184</v>
          </cell>
          <cell r="CY112">
            <v>124</v>
          </cell>
          <cell r="CZ112">
            <v>115</v>
          </cell>
          <cell r="DA112">
            <v>81</v>
          </cell>
          <cell r="DB112">
            <v>74</v>
          </cell>
          <cell r="DC112">
            <v>43</v>
          </cell>
          <cell r="DD112">
            <v>43</v>
          </cell>
          <cell r="DE112">
            <v>28</v>
          </cell>
          <cell r="DF112">
            <v>31</v>
          </cell>
          <cell r="DG112">
            <v>152</v>
          </cell>
          <cell r="DH112">
            <v>148</v>
          </cell>
          <cell r="DI112">
            <v>26</v>
          </cell>
          <cell r="DJ112" t="str">
            <v>-</v>
          </cell>
          <cell r="DK112">
            <v>379</v>
          </cell>
          <cell r="DL112" t="str">
            <v>-</v>
          </cell>
          <cell r="DM112">
            <v>524</v>
          </cell>
          <cell r="DN112" t="str">
            <v>-</v>
          </cell>
          <cell r="DO112">
            <v>429</v>
          </cell>
          <cell r="DP112" t="str">
            <v>-</v>
          </cell>
          <cell r="DQ112">
            <v>0</v>
          </cell>
          <cell r="DR112" t="str">
            <v>-</v>
          </cell>
          <cell r="DS112">
            <v>94</v>
          </cell>
          <cell r="DT112" t="str">
            <v>-</v>
          </cell>
          <cell r="DU112">
            <v>12</v>
          </cell>
          <cell r="DV112" t="str">
            <v>-</v>
          </cell>
          <cell r="DW112">
            <v>0</v>
          </cell>
          <cell r="DX112" t="str">
            <v>-</v>
          </cell>
          <cell r="DY112">
            <v>42</v>
          </cell>
          <cell r="DZ112">
            <v>43</v>
          </cell>
          <cell r="EA112">
            <v>21</v>
          </cell>
          <cell r="EB112" t="str">
            <v>-</v>
          </cell>
          <cell r="EC112">
            <v>47.727272727272727</v>
          </cell>
          <cell r="ED112" t="str">
            <v>-</v>
          </cell>
          <cell r="EE112">
            <v>16</v>
          </cell>
          <cell r="EF112" t="str">
            <v>-</v>
          </cell>
          <cell r="EG112">
            <v>41</v>
          </cell>
        </row>
        <row r="113">
          <cell r="C113">
            <v>700000274</v>
          </cell>
          <cell r="D113" t="str">
            <v>SECTOR ÁMBAR LUCIA</v>
          </cell>
          <cell r="E113">
            <v>2026</v>
          </cell>
          <cell r="F113">
            <v>202602</v>
          </cell>
          <cell r="G113">
            <v>1827</v>
          </cell>
          <cell r="H113">
            <v>2026</v>
          </cell>
          <cell r="I113">
            <v>707</v>
          </cell>
          <cell r="J113" t="str">
            <v>-</v>
          </cell>
          <cell r="K113">
            <v>-46</v>
          </cell>
          <cell r="L113">
            <v>9</v>
          </cell>
          <cell r="M113">
            <v>756</v>
          </cell>
          <cell r="N113">
            <v>1189</v>
          </cell>
          <cell r="O113">
            <v>0</v>
          </cell>
          <cell r="P113" t="str">
            <v>-</v>
          </cell>
          <cell r="Q113">
            <v>3</v>
          </cell>
          <cell r="R113" t="str">
            <v>-</v>
          </cell>
          <cell r="S113">
            <v>14</v>
          </cell>
          <cell r="T113" t="str">
            <v>-</v>
          </cell>
          <cell r="U113">
            <v>745</v>
          </cell>
          <cell r="V113" t="str">
            <v>-</v>
          </cell>
          <cell r="W113">
            <v>8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651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328</v>
          </cell>
          <cell r="AH113" t="str">
            <v>-</v>
          </cell>
          <cell r="AI113" t="str">
            <v>-</v>
          </cell>
          <cell r="AJ113" t="str">
            <v>-</v>
          </cell>
          <cell r="AK113">
            <v>105</v>
          </cell>
          <cell r="AL113" t="str">
            <v>-</v>
          </cell>
          <cell r="AM113">
            <v>41.379310344827587</v>
          </cell>
          <cell r="AN113">
            <v>63</v>
          </cell>
          <cell r="AO113">
            <v>223</v>
          </cell>
          <cell r="AP113" t="str">
            <v>-</v>
          </cell>
          <cell r="AQ113">
            <v>287</v>
          </cell>
          <cell r="AR113" t="str">
            <v>-</v>
          </cell>
          <cell r="AS113">
            <v>0</v>
          </cell>
          <cell r="AT113" t="str">
            <v>-</v>
          </cell>
          <cell r="AU113">
            <v>123</v>
          </cell>
          <cell r="AV113" t="str">
            <v>-</v>
          </cell>
          <cell r="AW113">
            <v>18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656</v>
          </cell>
          <cell r="BB113">
            <v>1015</v>
          </cell>
          <cell r="BC113">
            <v>35.905856595511771</v>
          </cell>
          <cell r="BD113">
            <v>53.8</v>
          </cell>
          <cell r="BE113" t="str">
            <v>-</v>
          </cell>
          <cell r="BF113" t="str">
            <v>-</v>
          </cell>
          <cell r="BG113">
            <v>461248.95</v>
          </cell>
          <cell r="BH113">
            <v>408634</v>
          </cell>
          <cell r="BI113">
            <v>348704205.99000001</v>
          </cell>
          <cell r="BJ113">
            <v>485866083</v>
          </cell>
          <cell r="BK113">
            <v>344704800</v>
          </cell>
          <cell r="BL113" t="str">
            <v>-</v>
          </cell>
          <cell r="BM113">
            <v>3999405.99</v>
          </cell>
          <cell r="BN113" t="str">
            <v>-</v>
          </cell>
          <cell r="BO113">
            <v>263456844.99000001</v>
          </cell>
          <cell r="BP113" t="str">
            <v>-</v>
          </cell>
          <cell r="BQ113">
            <v>3999405.99</v>
          </cell>
          <cell r="BR113" t="str">
            <v>-</v>
          </cell>
          <cell r="BS113">
            <v>717</v>
          </cell>
          <cell r="BT113" t="str">
            <v>-</v>
          </cell>
          <cell r="BU113">
            <v>259457439</v>
          </cell>
          <cell r="BV113" t="str">
            <v>-</v>
          </cell>
          <cell r="BW113">
            <v>492</v>
          </cell>
          <cell r="BX113" t="str">
            <v>-</v>
          </cell>
          <cell r="BY113">
            <v>614</v>
          </cell>
          <cell r="BZ113" t="str">
            <v>-</v>
          </cell>
          <cell r="CA113">
            <v>75409247</v>
          </cell>
          <cell r="CB113" t="str">
            <v>-</v>
          </cell>
          <cell r="CC113">
            <v>780</v>
          </cell>
          <cell r="CD113" t="str">
            <v>-</v>
          </cell>
          <cell r="CE113">
            <v>558</v>
          </cell>
          <cell r="CF113" t="str">
            <v>-</v>
          </cell>
          <cell r="CG113">
            <v>0</v>
          </cell>
          <cell r="CH113" t="str">
            <v>-</v>
          </cell>
          <cell r="CI113">
            <v>160</v>
          </cell>
          <cell r="CJ113" t="str">
            <v>-</v>
          </cell>
          <cell r="CK113">
            <v>18</v>
          </cell>
          <cell r="CL113" t="str">
            <v>-</v>
          </cell>
          <cell r="CM113">
            <v>9617587</v>
          </cell>
          <cell r="CN113" t="str">
            <v>-</v>
          </cell>
          <cell r="CO113">
            <v>85026834</v>
          </cell>
          <cell r="CP113" t="str">
            <v>-</v>
          </cell>
          <cell r="CQ113">
            <v>0</v>
          </cell>
          <cell r="CR113" t="str">
            <v>-</v>
          </cell>
          <cell r="CS113">
            <v>-64</v>
          </cell>
          <cell r="CT113" t="str">
            <v>-</v>
          </cell>
          <cell r="CU113">
            <v>474</v>
          </cell>
          <cell r="CV113">
            <v>241</v>
          </cell>
          <cell r="CW113">
            <v>337</v>
          </cell>
          <cell r="CX113">
            <v>284</v>
          </cell>
          <cell r="CY113">
            <v>260</v>
          </cell>
          <cell r="CZ113">
            <v>192</v>
          </cell>
          <cell r="DA113">
            <v>111</v>
          </cell>
          <cell r="DB113">
            <v>91</v>
          </cell>
          <cell r="DC113">
            <v>95</v>
          </cell>
          <cell r="DD113">
            <v>94</v>
          </cell>
          <cell r="DE113">
            <v>97</v>
          </cell>
          <cell r="DF113">
            <v>95</v>
          </cell>
          <cell r="DG113">
            <v>303</v>
          </cell>
          <cell r="DH113">
            <v>280</v>
          </cell>
          <cell r="DI113">
            <v>19</v>
          </cell>
          <cell r="DJ113" t="str">
            <v>-</v>
          </cell>
          <cell r="DK113">
            <v>434</v>
          </cell>
          <cell r="DL113" t="str">
            <v>-</v>
          </cell>
          <cell r="DM113">
            <v>686</v>
          </cell>
          <cell r="DN113" t="str">
            <v>-</v>
          </cell>
          <cell r="DO113">
            <v>531</v>
          </cell>
          <cell r="DP113" t="str">
            <v>-</v>
          </cell>
          <cell r="DQ113">
            <v>0</v>
          </cell>
          <cell r="DR113" t="str">
            <v>-</v>
          </cell>
          <cell r="DS113">
            <v>158</v>
          </cell>
          <cell r="DT113" t="str">
            <v>-</v>
          </cell>
          <cell r="DU113">
            <v>18</v>
          </cell>
          <cell r="DV113" t="str">
            <v>-</v>
          </cell>
          <cell r="DW113">
            <v>0</v>
          </cell>
          <cell r="DX113" t="str">
            <v>-</v>
          </cell>
          <cell r="DY113">
            <v>34</v>
          </cell>
          <cell r="DZ113">
            <v>84</v>
          </cell>
          <cell r="EA113">
            <v>16</v>
          </cell>
          <cell r="EB113" t="str">
            <v>-</v>
          </cell>
          <cell r="EC113">
            <v>25.396825396825395</v>
          </cell>
          <cell r="ED113" t="str">
            <v>-</v>
          </cell>
          <cell r="EE113">
            <v>15</v>
          </cell>
          <cell r="EF113" t="str">
            <v>-</v>
          </cell>
          <cell r="EG113">
            <v>66</v>
          </cell>
        </row>
        <row r="114">
          <cell r="C114">
            <v>700000276</v>
          </cell>
          <cell r="D114" t="str">
            <v>SECTOR MORICHE EVELIN</v>
          </cell>
          <cell r="E114">
            <v>2026</v>
          </cell>
          <cell r="F114">
            <v>202602</v>
          </cell>
          <cell r="G114">
            <v>887</v>
          </cell>
          <cell r="H114">
            <v>1050</v>
          </cell>
          <cell r="I114">
            <v>351</v>
          </cell>
          <cell r="J114" t="str">
            <v>-</v>
          </cell>
          <cell r="K114">
            <v>-83</v>
          </cell>
          <cell r="L114">
            <v>6</v>
          </cell>
          <cell r="M114">
            <v>149</v>
          </cell>
          <cell r="N114">
            <v>617</v>
          </cell>
          <cell r="O114">
            <v>0</v>
          </cell>
          <cell r="P114" t="str">
            <v>-</v>
          </cell>
          <cell r="Q114">
            <v>0</v>
          </cell>
          <cell r="R114" t="str">
            <v>-</v>
          </cell>
          <cell r="S114">
            <v>1</v>
          </cell>
          <cell r="T114" t="str">
            <v>-</v>
          </cell>
          <cell r="U114">
            <v>148</v>
          </cell>
          <cell r="V114" t="str">
            <v>-</v>
          </cell>
          <cell r="W114">
            <v>1</v>
          </cell>
          <cell r="X114" t="str">
            <v>-</v>
          </cell>
          <cell r="Y114" t="str">
            <v>-</v>
          </cell>
          <cell r="Z114" t="str">
            <v>-</v>
          </cell>
          <cell r="AA114">
            <v>122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>
            <v>63</v>
          </cell>
          <cell r="AH114" t="str">
            <v>-</v>
          </cell>
          <cell r="AI114" t="str">
            <v>-</v>
          </cell>
          <cell r="AJ114" t="str">
            <v>-</v>
          </cell>
          <cell r="AK114">
            <v>27</v>
          </cell>
          <cell r="AL114" t="str">
            <v>-</v>
          </cell>
          <cell r="AM114">
            <v>16.798196166854567</v>
          </cell>
          <cell r="AN114">
            <v>63.2</v>
          </cell>
          <cell r="AO114">
            <v>36</v>
          </cell>
          <cell r="AP114" t="str">
            <v>-</v>
          </cell>
          <cell r="AQ114">
            <v>51</v>
          </cell>
          <cell r="AR114" t="str">
            <v>-</v>
          </cell>
          <cell r="AS114">
            <v>0</v>
          </cell>
          <cell r="AT114" t="str">
            <v>-</v>
          </cell>
          <cell r="AU114">
            <v>28</v>
          </cell>
          <cell r="AV114" t="str">
            <v>-</v>
          </cell>
          <cell r="AW114">
            <v>7</v>
          </cell>
          <cell r="AX114" t="str">
            <v>-</v>
          </cell>
          <cell r="AY114" t="str">
            <v>-</v>
          </cell>
          <cell r="AZ114" t="str">
            <v>-</v>
          </cell>
          <cell r="BA114">
            <v>129</v>
          </cell>
          <cell r="BB114">
            <v>517</v>
          </cell>
          <cell r="BC114">
            <v>14.543404735062007</v>
          </cell>
          <cell r="BD114">
            <v>53</v>
          </cell>
          <cell r="BE114" t="str">
            <v>-</v>
          </cell>
          <cell r="BF114" t="str">
            <v>-</v>
          </cell>
          <cell r="BG114">
            <v>540849.62</v>
          </cell>
          <cell r="BH114">
            <v>441410</v>
          </cell>
          <cell r="BI114">
            <v>80586593</v>
          </cell>
          <cell r="BJ114">
            <v>272350091</v>
          </cell>
          <cell r="BK114">
            <v>80370893</v>
          </cell>
          <cell r="BL114" t="str">
            <v>-</v>
          </cell>
          <cell r="BM114">
            <v>215700</v>
          </cell>
          <cell r="BN114" t="str">
            <v>-</v>
          </cell>
          <cell r="BO114">
            <v>59239867</v>
          </cell>
          <cell r="BP114" t="str">
            <v>-</v>
          </cell>
          <cell r="BQ114">
            <v>215700</v>
          </cell>
          <cell r="BR114" t="str">
            <v>-</v>
          </cell>
          <cell r="BS114">
            <v>137</v>
          </cell>
          <cell r="BT114" t="str">
            <v>-</v>
          </cell>
          <cell r="BU114">
            <v>59024167</v>
          </cell>
          <cell r="BV114" t="str">
            <v>-</v>
          </cell>
          <cell r="BW114">
            <v>102</v>
          </cell>
          <cell r="BX114" t="str">
            <v>-</v>
          </cell>
          <cell r="BY114">
            <v>276</v>
          </cell>
          <cell r="BZ114" t="str">
            <v>-</v>
          </cell>
          <cell r="CA114">
            <v>17499141</v>
          </cell>
          <cell r="CB114" t="str">
            <v>-</v>
          </cell>
          <cell r="CC114">
            <v>425</v>
          </cell>
          <cell r="CD114" t="str">
            <v>-</v>
          </cell>
          <cell r="CE114">
            <v>288</v>
          </cell>
          <cell r="CF114" t="str">
            <v>-</v>
          </cell>
          <cell r="CG114">
            <v>0</v>
          </cell>
          <cell r="CH114" t="str">
            <v>-</v>
          </cell>
          <cell r="CI114">
            <v>74</v>
          </cell>
          <cell r="CJ114" t="str">
            <v>-</v>
          </cell>
          <cell r="CK114">
            <v>14</v>
          </cell>
          <cell r="CL114" t="str">
            <v>-</v>
          </cell>
          <cell r="CM114">
            <v>3847585</v>
          </cell>
          <cell r="CN114" t="str">
            <v>-</v>
          </cell>
          <cell r="CO114">
            <v>21346726</v>
          </cell>
          <cell r="CP114" t="str">
            <v>-</v>
          </cell>
          <cell r="CQ114">
            <v>0</v>
          </cell>
          <cell r="CR114" t="str">
            <v>-</v>
          </cell>
          <cell r="CS114">
            <v>-28</v>
          </cell>
          <cell r="CT114" t="str">
            <v>-</v>
          </cell>
          <cell r="CU114">
            <v>463</v>
          </cell>
          <cell r="CV114">
            <v>174</v>
          </cell>
          <cell r="CW114">
            <v>176</v>
          </cell>
          <cell r="CX114">
            <v>113</v>
          </cell>
          <cell r="CY114">
            <v>99</v>
          </cell>
          <cell r="CZ114">
            <v>63</v>
          </cell>
          <cell r="DA114">
            <v>97</v>
          </cell>
          <cell r="DB114">
            <v>65</v>
          </cell>
          <cell r="DC114">
            <v>55</v>
          </cell>
          <cell r="DD114">
            <v>40</v>
          </cell>
          <cell r="DE114">
            <v>38</v>
          </cell>
          <cell r="DF114">
            <v>36</v>
          </cell>
          <cell r="DG114">
            <v>190</v>
          </cell>
          <cell r="DH114">
            <v>141</v>
          </cell>
          <cell r="DI114">
            <v>5</v>
          </cell>
          <cell r="DJ114" t="str">
            <v>-</v>
          </cell>
          <cell r="DK114">
            <v>182</v>
          </cell>
          <cell r="DL114" t="str">
            <v>-</v>
          </cell>
          <cell r="DM114">
            <v>354</v>
          </cell>
          <cell r="DN114" t="str">
            <v>-</v>
          </cell>
          <cell r="DO114">
            <v>265</v>
          </cell>
          <cell r="DP114" t="str">
            <v>-</v>
          </cell>
          <cell r="DQ114">
            <v>0</v>
          </cell>
          <cell r="DR114" t="str">
            <v>-</v>
          </cell>
          <cell r="DS114">
            <v>72</v>
          </cell>
          <cell r="DT114" t="str">
            <v>-</v>
          </cell>
          <cell r="DU114">
            <v>14</v>
          </cell>
          <cell r="DV114" t="str">
            <v>-</v>
          </cell>
          <cell r="DW114">
            <v>0</v>
          </cell>
          <cell r="DX114" t="str">
            <v>-</v>
          </cell>
          <cell r="DY114">
            <v>10</v>
          </cell>
          <cell r="DZ114">
            <v>41</v>
          </cell>
          <cell r="EA114">
            <v>10</v>
          </cell>
          <cell r="EB114" t="str">
            <v>-</v>
          </cell>
          <cell r="EC114">
            <v>35.714285714285715</v>
          </cell>
          <cell r="ED114" t="str">
            <v>-</v>
          </cell>
          <cell r="EE114">
            <v>5</v>
          </cell>
          <cell r="EF114" t="str">
            <v>-</v>
          </cell>
          <cell r="EG114">
            <v>10</v>
          </cell>
        </row>
        <row r="115">
          <cell r="C115">
            <v>700000278</v>
          </cell>
          <cell r="D115" t="str">
            <v>SECTOR CREACIÓN PERLA</v>
          </cell>
          <cell r="E115">
            <v>2026</v>
          </cell>
          <cell r="F115">
            <v>202602</v>
          </cell>
          <cell r="G115">
            <v>1178</v>
          </cell>
          <cell r="H115">
            <v>1315</v>
          </cell>
          <cell r="I115">
            <v>456</v>
          </cell>
          <cell r="J115" t="str">
            <v>-</v>
          </cell>
          <cell r="K115">
            <v>-32</v>
          </cell>
          <cell r="L115">
            <v>8</v>
          </cell>
          <cell r="M115">
            <v>712</v>
          </cell>
          <cell r="N115">
            <v>777</v>
          </cell>
          <cell r="O115">
            <v>0</v>
          </cell>
          <cell r="P115" t="str">
            <v>-</v>
          </cell>
          <cell r="Q115">
            <v>0</v>
          </cell>
          <cell r="R115" t="str">
            <v>-</v>
          </cell>
          <cell r="S115">
            <v>2</v>
          </cell>
          <cell r="T115" t="str">
            <v>-</v>
          </cell>
          <cell r="U115">
            <v>712</v>
          </cell>
          <cell r="V115" t="str">
            <v>-</v>
          </cell>
          <cell r="W115">
            <v>0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567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365</v>
          </cell>
          <cell r="AH115" t="str">
            <v>-</v>
          </cell>
          <cell r="AI115" t="str">
            <v>-</v>
          </cell>
          <cell r="AJ115" t="str">
            <v>-</v>
          </cell>
          <cell r="AK115">
            <v>145</v>
          </cell>
          <cell r="AL115" t="str">
            <v>-</v>
          </cell>
          <cell r="AM115">
            <v>60.441426146010194</v>
          </cell>
          <cell r="AN115">
            <v>63.8</v>
          </cell>
          <cell r="AO115">
            <v>220</v>
          </cell>
          <cell r="AP115" t="str">
            <v>-</v>
          </cell>
          <cell r="AQ115">
            <v>257</v>
          </cell>
          <cell r="AR115" t="str">
            <v>-</v>
          </cell>
          <cell r="AS115">
            <v>0</v>
          </cell>
          <cell r="AT115" t="str">
            <v>-</v>
          </cell>
          <cell r="AU115">
            <v>77</v>
          </cell>
          <cell r="AV115" t="str">
            <v>-</v>
          </cell>
          <cell r="AW115">
            <v>13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611</v>
          </cell>
          <cell r="BB115">
            <v>642</v>
          </cell>
          <cell r="BC115">
            <v>51.867572156196943</v>
          </cell>
          <cell r="BD115">
            <v>52.7</v>
          </cell>
          <cell r="BE115" t="str">
            <v>-</v>
          </cell>
          <cell r="BF115" t="str">
            <v>-</v>
          </cell>
          <cell r="BG115">
            <v>433915.51</v>
          </cell>
          <cell r="BH115">
            <v>413316</v>
          </cell>
          <cell r="BI115">
            <v>308947844</v>
          </cell>
          <cell r="BJ115">
            <v>321146742</v>
          </cell>
          <cell r="BK115">
            <v>308835144</v>
          </cell>
          <cell r="BL115" t="str">
            <v>-</v>
          </cell>
          <cell r="BM115">
            <v>112700</v>
          </cell>
          <cell r="BN115" t="str">
            <v>-</v>
          </cell>
          <cell r="BO115">
            <v>241198844</v>
          </cell>
          <cell r="BP115" t="str">
            <v>-</v>
          </cell>
          <cell r="BQ115">
            <v>112700</v>
          </cell>
          <cell r="BR115" t="str">
            <v>-</v>
          </cell>
          <cell r="BS115">
            <v>636</v>
          </cell>
          <cell r="BT115" t="str">
            <v>-</v>
          </cell>
          <cell r="BU115">
            <v>241086144</v>
          </cell>
          <cell r="BV115" t="str">
            <v>-</v>
          </cell>
          <cell r="BW115">
            <v>435</v>
          </cell>
          <cell r="BX115" t="str">
            <v>-</v>
          </cell>
          <cell r="BY115">
            <v>463</v>
          </cell>
          <cell r="BZ115" t="str">
            <v>-</v>
          </cell>
          <cell r="CA115">
            <v>61610130</v>
          </cell>
          <cell r="CB115" t="str">
            <v>-</v>
          </cell>
          <cell r="CC115">
            <v>462</v>
          </cell>
          <cell r="CD115" t="str">
            <v>-</v>
          </cell>
          <cell r="CE115">
            <v>377</v>
          </cell>
          <cell r="CF115" t="str">
            <v>-</v>
          </cell>
          <cell r="CG115">
            <v>0</v>
          </cell>
          <cell r="CH115" t="str">
            <v>-</v>
          </cell>
          <cell r="CI115">
            <v>93</v>
          </cell>
          <cell r="CJ115" t="str">
            <v>-</v>
          </cell>
          <cell r="CK115">
            <v>13</v>
          </cell>
          <cell r="CL115" t="str">
            <v>-</v>
          </cell>
          <cell r="CM115">
            <v>6138870</v>
          </cell>
          <cell r="CN115" t="str">
            <v>-</v>
          </cell>
          <cell r="CO115">
            <v>67749000</v>
          </cell>
          <cell r="CP115" t="str">
            <v>-</v>
          </cell>
          <cell r="CQ115">
            <v>0</v>
          </cell>
          <cell r="CR115" t="str">
            <v>-</v>
          </cell>
          <cell r="CS115">
            <v>-11</v>
          </cell>
          <cell r="CT115" t="str">
            <v>-</v>
          </cell>
          <cell r="CU115">
            <v>212</v>
          </cell>
          <cell r="CV115">
            <v>157</v>
          </cell>
          <cell r="CW115">
            <v>138</v>
          </cell>
          <cell r="CX115">
            <v>157</v>
          </cell>
          <cell r="CY115">
            <v>116</v>
          </cell>
          <cell r="CZ115">
            <v>121</v>
          </cell>
          <cell r="DA115">
            <v>100</v>
          </cell>
          <cell r="DB115">
            <v>96</v>
          </cell>
          <cell r="DC115">
            <v>75</v>
          </cell>
          <cell r="DD115">
            <v>76</v>
          </cell>
          <cell r="DE115">
            <v>55</v>
          </cell>
          <cell r="DF115">
            <v>55</v>
          </cell>
          <cell r="DG115">
            <v>230</v>
          </cell>
          <cell r="DH115">
            <v>227</v>
          </cell>
          <cell r="DI115">
            <v>29</v>
          </cell>
          <cell r="DJ115" t="str">
            <v>-</v>
          </cell>
          <cell r="DK115">
            <v>317</v>
          </cell>
          <cell r="DL115" t="str">
            <v>-</v>
          </cell>
          <cell r="DM115">
            <v>405</v>
          </cell>
          <cell r="DN115" t="str">
            <v>-</v>
          </cell>
          <cell r="DO115">
            <v>356</v>
          </cell>
          <cell r="DP115" t="str">
            <v>-</v>
          </cell>
          <cell r="DQ115">
            <v>0</v>
          </cell>
          <cell r="DR115" t="str">
            <v>-</v>
          </cell>
          <cell r="DS115">
            <v>87</v>
          </cell>
          <cell r="DT115" t="str">
            <v>-</v>
          </cell>
          <cell r="DU115">
            <v>13</v>
          </cell>
          <cell r="DV115" t="str">
            <v>-</v>
          </cell>
          <cell r="DW115">
            <v>0</v>
          </cell>
          <cell r="DX115" t="str">
            <v>-</v>
          </cell>
          <cell r="DY115">
            <v>44</v>
          </cell>
          <cell r="DZ115">
            <v>75</v>
          </cell>
          <cell r="EA115">
            <v>11</v>
          </cell>
          <cell r="EB115" t="str">
            <v>-</v>
          </cell>
          <cell r="EC115">
            <v>26.190476190476193</v>
          </cell>
          <cell r="ED115" t="str">
            <v>-</v>
          </cell>
          <cell r="EE115">
            <v>15</v>
          </cell>
          <cell r="EF115" t="str">
            <v>-</v>
          </cell>
          <cell r="EG115">
            <v>57</v>
          </cell>
        </row>
        <row r="116">
          <cell r="C116">
            <v>700000279</v>
          </cell>
          <cell r="D116" t="str">
            <v>SECTOR GAITA AYSHA</v>
          </cell>
          <cell r="E116">
            <v>2026</v>
          </cell>
          <cell r="F116">
            <v>202602</v>
          </cell>
          <cell r="G116">
            <v>1173</v>
          </cell>
          <cell r="H116">
            <v>1372</v>
          </cell>
          <cell r="I116">
            <v>445</v>
          </cell>
          <cell r="J116" t="str">
            <v>-</v>
          </cell>
          <cell r="K116">
            <v>-72</v>
          </cell>
          <cell r="L116">
            <v>9</v>
          </cell>
          <cell r="M116">
            <v>480</v>
          </cell>
          <cell r="N116">
            <v>800</v>
          </cell>
          <cell r="O116">
            <v>0</v>
          </cell>
          <cell r="P116" t="str">
            <v>-</v>
          </cell>
          <cell r="Q116">
            <v>4</v>
          </cell>
          <cell r="R116" t="str">
            <v>-</v>
          </cell>
          <cell r="S116">
            <v>6</v>
          </cell>
          <cell r="T116" t="str">
            <v>-</v>
          </cell>
          <cell r="U116">
            <v>475</v>
          </cell>
          <cell r="V116" t="str">
            <v>-</v>
          </cell>
          <cell r="W116">
            <v>1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391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214</v>
          </cell>
          <cell r="AH116" t="str">
            <v>-</v>
          </cell>
          <cell r="AI116" t="str">
            <v>-</v>
          </cell>
          <cell r="AJ116" t="str">
            <v>-</v>
          </cell>
          <cell r="AK116">
            <v>88</v>
          </cell>
          <cell r="AL116" t="str">
            <v>-</v>
          </cell>
          <cell r="AM116">
            <v>40.92071611253197</v>
          </cell>
          <cell r="AN116">
            <v>63.8</v>
          </cell>
          <cell r="AO116">
            <v>126</v>
          </cell>
          <cell r="AP116" t="str">
            <v>-</v>
          </cell>
          <cell r="AQ116">
            <v>170</v>
          </cell>
          <cell r="AR116" t="str">
            <v>-</v>
          </cell>
          <cell r="AS116">
            <v>0</v>
          </cell>
          <cell r="AT116" t="str">
            <v>-</v>
          </cell>
          <cell r="AU116">
            <v>87</v>
          </cell>
          <cell r="AV116" t="str">
            <v>-</v>
          </cell>
          <cell r="AW116">
            <v>8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431</v>
          </cell>
          <cell r="BB116">
            <v>687</v>
          </cell>
          <cell r="BC116">
            <v>36.743393009377662</v>
          </cell>
          <cell r="BD116">
            <v>54.8</v>
          </cell>
          <cell r="BE116" t="str">
            <v>-</v>
          </cell>
          <cell r="BF116" t="str">
            <v>-</v>
          </cell>
          <cell r="BG116">
            <v>483604.34</v>
          </cell>
          <cell r="BH116">
            <v>403249</v>
          </cell>
          <cell r="BI116">
            <v>232130081.00999999</v>
          </cell>
          <cell r="BJ116">
            <v>322599028</v>
          </cell>
          <cell r="BK116">
            <v>231224056</v>
          </cell>
          <cell r="BL116" t="str">
            <v>-</v>
          </cell>
          <cell r="BM116">
            <v>906025.01</v>
          </cell>
          <cell r="BN116" t="str">
            <v>-</v>
          </cell>
          <cell r="BO116">
            <v>182703009.00999999</v>
          </cell>
          <cell r="BP116" t="str">
            <v>-</v>
          </cell>
          <cell r="BQ116">
            <v>906025.01</v>
          </cell>
          <cell r="BR116" t="str">
            <v>-</v>
          </cell>
          <cell r="BS116">
            <v>465</v>
          </cell>
          <cell r="BT116" t="str">
            <v>-</v>
          </cell>
          <cell r="BU116">
            <v>181796984</v>
          </cell>
          <cell r="BV116" t="str">
            <v>-</v>
          </cell>
          <cell r="BW116">
            <v>315</v>
          </cell>
          <cell r="BX116" t="str">
            <v>-</v>
          </cell>
          <cell r="BY116">
            <v>433</v>
          </cell>
          <cell r="BZ116" t="str">
            <v>-</v>
          </cell>
          <cell r="CA116">
            <v>44884393</v>
          </cell>
          <cell r="CB116" t="str">
            <v>-</v>
          </cell>
          <cell r="CC116">
            <v>480</v>
          </cell>
          <cell r="CD116" t="str">
            <v>-</v>
          </cell>
          <cell r="CE116">
            <v>356</v>
          </cell>
          <cell r="CF116" t="str">
            <v>-</v>
          </cell>
          <cell r="CG116">
            <v>0</v>
          </cell>
          <cell r="CH116" t="str">
            <v>-</v>
          </cell>
          <cell r="CI116">
            <v>112</v>
          </cell>
          <cell r="CJ116" t="str">
            <v>-</v>
          </cell>
          <cell r="CK116">
            <v>9</v>
          </cell>
          <cell r="CL116" t="str">
            <v>-</v>
          </cell>
          <cell r="CM116">
            <v>4542679</v>
          </cell>
          <cell r="CN116" t="str">
            <v>-</v>
          </cell>
          <cell r="CO116">
            <v>49427072</v>
          </cell>
          <cell r="CP116" t="str">
            <v>-</v>
          </cell>
          <cell r="CQ116">
            <v>0</v>
          </cell>
          <cell r="CR116" t="str">
            <v>-</v>
          </cell>
          <cell r="CS116">
            <v>-30</v>
          </cell>
          <cell r="CT116" t="str">
            <v>-</v>
          </cell>
          <cell r="CU116">
            <v>427</v>
          </cell>
          <cell r="CV116">
            <v>196</v>
          </cell>
          <cell r="CW116">
            <v>148</v>
          </cell>
          <cell r="CX116">
            <v>129</v>
          </cell>
          <cell r="CY116">
            <v>118</v>
          </cell>
          <cell r="CZ116">
            <v>112</v>
          </cell>
          <cell r="DA116">
            <v>105</v>
          </cell>
          <cell r="DB116">
            <v>85</v>
          </cell>
          <cell r="DC116">
            <v>60</v>
          </cell>
          <cell r="DD116">
            <v>52</v>
          </cell>
          <cell r="DE116">
            <v>52</v>
          </cell>
          <cell r="DF116">
            <v>49</v>
          </cell>
          <cell r="DG116">
            <v>217</v>
          </cell>
          <cell r="DH116">
            <v>186</v>
          </cell>
          <cell r="DI116">
            <v>14</v>
          </cell>
          <cell r="DJ116" t="str">
            <v>-</v>
          </cell>
          <cell r="DK116">
            <v>309</v>
          </cell>
          <cell r="DL116" t="str">
            <v>-</v>
          </cell>
          <cell r="DM116">
            <v>418</v>
          </cell>
          <cell r="DN116" t="str">
            <v>-</v>
          </cell>
          <cell r="DO116">
            <v>327</v>
          </cell>
          <cell r="DP116" t="str">
            <v>-</v>
          </cell>
          <cell r="DQ116">
            <v>0</v>
          </cell>
          <cell r="DR116" t="str">
            <v>-</v>
          </cell>
          <cell r="DS116">
            <v>109</v>
          </cell>
          <cell r="DT116" t="str">
            <v>-</v>
          </cell>
          <cell r="DU116">
            <v>9</v>
          </cell>
          <cell r="DV116" t="str">
            <v>-</v>
          </cell>
          <cell r="DW116">
            <v>0</v>
          </cell>
          <cell r="DX116" t="str">
            <v>-</v>
          </cell>
          <cell r="DY116">
            <v>23</v>
          </cell>
          <cell r="DZ116">
            <v>55</v>
          </cell>
          <cell r="EA116">
            <v>12</v>
          </cell>
          <cell r="EB116" t="str">
            <v>-</v>
          </cell>
          <cell r="EC116">
            <v>36.363636363636367</v>
          </cell>
          <cell r="ED116" t="str">
            <v>-</v>
          </cell>
          <cell r="EE116">
            <v>9</v>
          </cell>
          <cell r="EF116" t="str">
            <v>-</v>
          </cell>
          <cell r="EG116">
            <v>26</v>
          </cell>
        </row>
        <row r="117">
          <cell r="C117">
            <v>700000280</v>
          </cell>
          <cell r="D117" t="str">
            <v>SECTOR LAGUNA CATALINA</v>
          </cell>
          <cell r="E117">
            <v>2026</v>
          </cell>
          <cell r="F117">
            <v>202602</v>
          </cell>
          <cell r="G117">
            <v>1917</v>
          </cell>
          <cell r="H117">
            <v>2285</v>
          </cell>
          <cell r="I117">
            <v>920</v>
          </cell>
          <cell r="J117" t="str">
            <v>-</v>
          </cell>
          <cell r="K117">
            <v>-69</v>
          </cell>
          <cell r="L117">
            <v>6</v>
          </cell>
          <cell r="M117">
            <v>1051</v>
          </cell>
          <cell r="N117">
            <v>1284</v>
          </cell>
          <cell r="O117">
            <v>0</v>
          </cell>
          <cell r="P117" t="str">
            <v>-</v>
          </cell>
          <cell r="Q117">
            <v>6</v>
          </cell>
          <cell r="R117" t="str">
            <v>-</v>
          </cell>
          <cell r="S117">
            <v>28</v>
          </cell>
          <cell r="T117" t="str">
            <v>-</v>
          </cell>
          <cell r="U117">
            <v>1036</v>
          </cell>
          <cell r="V117" t="str">
            <v>-</v>
          </cell>
          <cell r="W117">
            <v>9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930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390</v>
          </cell>
          <cell r="AH117" t="str">
            <v>-</v>
          </cell>
          <cell r="AI117" t="str">
            <v>-</v>
          </cell>
          <cell r="AJ117" t="str">
            <v>-</v>
          </cell>
          <cell r="AK117">
            <v>121</v>
          </cell>
          <cell r="AL117" t="str">
            <v>-</v>
          </cell>
          <cell r="AM117">
            <v>54.825247782994261</v>
          </cell>
          <cell r="AN117">
            <v>64.5</v>
          </cell>
          <cell r="AO117">
            <v>269</v>
          </cell>
          <cell r="AP117" t="str">
            <v>-</v>
          </cell>
          <cell r="AQ117">
            <v>398</v>
          </cell>
          <cell r="AR117" t="str">
            <v>-</v>
          </cell>
          <cell r="AS117">
            <v>0</v>
          </cell>
          <cell r="AT117" t="str">
            <v>-</v>
          </cell>
          <cell r="AU117">
            <v>234</v>
          </cell>
          <cell r="AV117" t="str">
            <v>-</v>
          </cell>
          <cell r="AW117">
            <v>29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944</v>
          </cell>
          <cell r="BB117">
            <v>1107</v>
          </cell>
          <cell r="BC117">
            <v>49.243609806990094</v>
          </cell>
          <cell r="BD117">
            <v>55.6</v>
          </cell>
          <cell r="BE117" t="str">
            <v>-</v>
          </cell>
          <cell r="BF117" t="str">
            <v>-</v>
          </cell>
          <cell r="BG117">
            <v>505351.99</v>
          </cell>
          <cell r="BH117">
            <v>485023</v>
          </cell>
          <cell r="BI117">
            <v>531124937.5</v>
          </cell>
          <cell r="BJ117">
            <v>622769138</v>
          </cell>
          <cell r="BK117">
            <v>526651451</v>
          </cell>
          <cell r="BL117" t="str">
            <v>-</v>
          </cell>
          <cell r="BM117">
            <v>4473486.5</v>
          </cell>
          <cell r="BN117" t="str">
            <v>-</v>
          </cell>
          <cell r="BO117">
            <v>429148047.5</v>
          </cell>
          <cell r="BP117" t="str">
            <v>-</v>
          </cell>
          <cell r="BQ117">
            <v>4473486.5</v>
          </cell>
          <cell r="BR117" t="str">
            <v>-</v>
          </cell>
          <cell r="BS117">
            <v>1018</v>
          </cell>
          <cell r="BT117" t="str">
            <v>-</v>
          </cell>
          <cell r="BU117">
            <v>424674561</v>
          </cell>
          <cell r="BV117" t="str">
            <v>-</v>
          </cell>
          <cell r="BW117">
            <v>688</v>
          </cell>
          <cell r="BX117" t="str">
            <v>-</v>
          </cell>
          <cell r="BY117">
            <v>490</v>
          </cell>
          <cell r="BZ117" t="str">
            <v>-</v>
          </cell>
          <cell r="CA117">
            <v>90929950</v>
          </cell>
          <cell r="CB117" t="str">
            <v>-</v>
          </cell>
          <cell r="CC117">
            <v>760</v>
          </cell>
          <cell r="CD117" t="str">
            <v>-</v>
          </cell>
          <cell r="CE117">
            <v>654</v>
          </cell>
          <cell r="CF117" t="str">
            <v>-</v>
          </cell>
          <cell r="CG117">
            <v>0</v>
          </cell>
          <cell r="CH117" t="str">
            <v>-</v>
          </cell>
          <cell r="CI117">
            <v>274</v>
          </cell>
          <cell r="CJ117" t="str">
            <v>-</v>
          </cell>
          <cell r="CK117">
            <v>31</v>
          </cell>
          <cell r="CL117" t="str">
            <v>-</v>
          </cell>
          <cell r="CM117">
            <v>11046940</v>
          </cell>
          <cell r="CN117" t="str">
            <v>-</v>
          </cell>
          <cell r="CO117">
            <v>101976890</v>
          </cell>
          <cell r="CP117" t="str">
            <v>-</v>
          </cell>
          <cell r="CQ117">
            <v>0</v>
          </cell>
          <cell r="CR117" t="str">
            <v>-</v>
          </cell>
          <cell r="CS117">
            <v>-50</v>
          </cell>
          <cell r="CT117" t="str">
            <v>-</v>
          </cell>
          <cell r="CU117">
            <v>392</v>
          </cell>
          <cell r="CV117">
            <v>287</v>
          </cell>
          <cell r="CW117">
            <v>290</v>
          </cell>
          <cell r="CX117">
            <v>257</v>
          </cell>
          <cell r="CY117">
            <v>184</v>
          </cell>
          <cell r="CZ117">
            <v>158</v>
          </cell>
          <cell r="DA117">
            <v>129</v>
          </cell>
          <cell r="DB117">
            <v>108</v>
          </cell>
          <cell r="DC117">
            <v>84</v>
          </cell>
          <cell r="DD117">
            <v>76</v>
          </cell>
          <cell r="DE117">
            <v>79</v>
          </cell>
          <cell r="DF117">
            <v>74</v>
          </cell>
          <cell r="DG117">
            <v>292</v>
          </cell>
          <cell r="DH117">
            <v>258</v>
          </cell>
          <cell r="DI117">
            <v>23</v>
          </cell>
          <cell r="DJ117" t="str">
            <v>-</v>
          </cell>
          <cell r="DK117">
            <v>338</v>
          </cell>
          <cell r="DL117" t="str">
            <v>-</v>
          </cell>
          <cell r="DM117">
            <v>659</v>
          </cell>
          <cell r="DN117" t="str">
            <v>-</v>
          </cell>
          <cell r="DO117">
            <v>622</v>
          </cell>
          <cell r="DP117" t="str">
            <v>-</v>
          </cell>
          <cell r="DQ117">
            <v>0</v>
          </cell>
          <cell r="DR117" t="str">
            <v>-</v>
          </cell>
          <cell r="DS117">
            <v>267</v>
          </cell>
          <cell r="DT117" t="str">
            <v>-</v>
          </cell>
          <cell r="DU117">
            <v>31</v>
          </cell>
          <cell r="DV117" t="str">
            <v>-</v>
          </cell>
          <cell r="DW117">
            <v>0</v>
          </cell>
          <cell r="DX117" t="str">
            <v>-</v>
          </cell>
          <cell r="DY117">
            <v>29</v>
          </cell>
          <cell r="DZ117">
            <v>65</v>
          </cell>
          <cell r="EA117">
            <v>14</v>
          </cell>
          <cell r="EB117" t="str">
            <v>-</v>
          </cell>
          <cell r="EC117">
            <v>35</v>
          </cell>
          <cell r="ED117" t="str">
            <v>-</v>
          </cell>
          <cell r="EE117">
            <v>6</v>
          </cell>
          <cell r="EF117" t="str">
            <v>-</v>
          </cell>
          <cell r="EG117">
            <v>78</v>
          </cell>
        </row>
        <row r="118">
          <cell r="C118">
            <v>700000281</v>
          </cell>
          <cell r="D118" t="str">
            <v>SECTOR PICASSO REGINA</v>
          </cell>
          <cell r="E118">
            <v>2026</v>
          </cell>
          <cell r="F118">
            <v>202602</v>
          </cell>
          <cell r="G118">
            <v>1326</v>
          </cell>
          <cell r="H118">
            <v>1478</v>
          </cell>
          <cell r="I118">
            <v>529</v>
          </cell>
          <cell r="J118" t="str">
            <v>-</v>
          </cell>
          <cell r="K118">
            <v>5</v>
          </cell>
          <cell r="L118">
            <v>7</v>
          </cell>
          <cell r="M118">
            <v>826</v>
          </cell>
          <cell r="N118">
            <v>847</v>
          </cell>
          <cell r="O118">
            <v>0</v>
          </cell>
          <cell r="P118" t="str">
            <v>-</v>
          </cell>
          <cell r="Q118">
            <v>0</v>
          </cell>
          <cell r="R118" t="str">
            <v>-</v>
          </cell>
          <cell r="S118">
            <v>2</v>
          </cell>
          <cell r="T118" t="str">
            <v>-</v>
          </cell>
          <cell r="U118">
            <v>825</v>
          </cell>
          <cell r="V118" t="str">
            <v>-</v>
          </cell>
          <cell r="W118">
            <v>1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675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401</v>
          </cell>
          <cell r="AH118" t="str">
            <v>-</v>
          </cell>
          <cell r="AI118" t="str">
            <v>-</v>
          </cell>
          <cell r="AJ118" t="str">
            <v>-</v>
          </cell>
          <cell r="AK118">
            <v>151</v>
          </cell>
          <cell r="AL118" t="str">
            <v>-</v>
          </cell>
          <cell r="AM118">
            <v>62.29260935143288</v>
          </cell>
          <cell r="AN118">
            <v>63.8</v>
          </cell>
          <cell r="AO118">
            <v>250</v>
          </cell>
          <cell r="AP118" t="str">
            <v>-</v>
          </cell>
          <cell r="AQ118">
            <v>306</v>
          </cell>
          <cell r="AR118" t="str">
            <v>-</v>
          </cell>
          <cell r="AS118">
            <v>0</v>
          </cell>
          <cell r="AT118" t="str">
            <v>-</v>
          </cell>
          <cell r="AU118">
            <v>106</v>
          </cell>
          <cell r="AV118" t="str">
            <v>-</v>
          </cell>
          <cell r="AW118">
            <v>13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702</v>
          </cell>
          <cell r="BB118">
            <v>719</v>
          </cell>
          <cell r="BC118">
            <v>52.941176470588239</v>
          </cell>
          <cell r="BD118">
            <v>54.1</v>
          </cell>
          <cell r="BE118" t="str">
            <v>-</v>
          </cell>
          <cell r="BF118" t="str">
            <v>-</v>
          </cell>
          <cell r="BG118">
            <v>412630.1</v>
          </cell>
          <cell r="BH118">
            <v>392792</v>
          </cell>
          <cell r="BI118">
            <v>340832462.30000001</v>
          </cell>
          <cell r="BJ118">
            <v>332694716</v>
          </cell>
          <cell r="BK118">
            <v>340453014</v>
          </cell>
          <cell r="BL118" t="str">
            <v>-</v>
          </cell>
          <cell r="BM118">
            <v>379448.3</v>
          </cell>
          <cell r="BN118" t="str">
            <v>-</v>
          </cell>
          <cell r="BO118">
            <v>256004696.30000001</v>
          </cell>
          <cell r="BP118" t="str">
            <v>-</v>
          </cell>
          <cell r="BQ118">
            <v>379448.3</v>
          </cell>
          <cell r="BR118" t="str">
            <v>-</v>
          </cell>
          <cell r="BS118">
            <v>722</v>
          </cell>
          <cell r="BT118" t="str">
            <v>-</v>
          </cell>
          <cell r="BU118">
            <v>255625248</v>
          </cell>
          <cell r="BV118" t="str">
            <v>-</v>
          </cell>
          <cell r="BW118">
            <v>533</v>
          </cell>
          <cell r="BX118" t="str">
            <v>-</v>
          </cell>
          <cell r="BY118">
            <v>398</v>
          </cell>
          <cell r="BZ118" t="str">
            <v>-</v>
          </cell>
          <cell r="CA118">
            <v>76494111</v>
          </cell>
          <cell r="CB118" t="str">
            <v>-</v>
          </cell>
          <cell r="CC118">
            <v>546</v>
          </cell>
          <cell r="CD118" t="str">
            <v>-</v>
          </cell>
          <cell r="CE118">
            <v>421</v>
          </cell>
          <cell r="CF118" t="str">
            <v>-</v>
          </cell>
          <cell r="CG118">
            <v>0</v>
          </cell>
          <cell r="CH118" t="str">
            <v>-</v>
          </cell>
          <cell r="CI118">
            <v>112</v>
          </cell>
          <cell r="CJ118" t="str">
            <v>-</v>
          </cell>
          <cell r="CK118">
            <v>14</v>
          </cell>
          <cell r="CL118" t="str">
            <v>-</v>
          </cell>
          <cell r="CM118">
            <v>8333655</v>
          </cell>
          <cell r="CN118" t="str">
            <v>-</v>
          </cell>
          <cell r="CO118">
            <v>84827766</v>
          </cell>
          <cell r="CP118" t="str">
            <v>-</v>
          </cell>
          <cell r="CQ118">
            <v>0</v>
          </cell>
          <cell r="CR118" t="str">
            <v>-</v>
          </cell>
          <cell r="CS118">
            <v>5</v>
          </cell>
          <cell r="CT118" t="str">
            <v>-</v>
          </cell>
          <cell r="CU118">
            <v>268</v>
          </cell>
          <cell r="CV118">
            <v>178</v>
          </cell>
          <cell r="CW118">
            <v>146</v>
          </cell>
          <cell r="CX118">
            <v>186</v>
          </cell>
          <cell r="CY118">
            <v>86</v>
          </cell>
          <cell r="CZ118">
            <v>119</v>
          </cell>
          <cell r="DA118">
            <v>70</v>
          </cell>
          <cell r="DB118">
            <v>78</v>
          </cell>
          <cell r="DC118">
            <v>51</v>
          </cell>
          <cell r="DD118">
            <v>48</v>
          </cell>
          <cell r="DE118">
            <v>44</v>
          </cell>
          <cell r="DF118">
            <v>48</v>
          </cell>
          <cell r="DG118">
            <v>165</v>
          </cell>
          <cell r="DH118">
            <v>174</v>
          </cell>
          <cell r="DI118">
            <v>39</v>
          </cell>
          <cell r="DJ118" t="str">
            <v>-</v>
          </cell>
          <cell r="DK118">
            <v>307</v>
          </cell>
          <cell r="DL118" t="str">
            <v>-</v>
          </cell>
          <cell r="DM118">
            <v>490</v>
          </cell>
          <cell r="DN118" t="str">
            <v>-</v>
          </cell>
          <cell r="DO118">
            <v>404</v>
          </cell>
          <cell r="DP118" t="str">
            <v>-</v>
          </cell>
          <cell r="DQ118">
            <v>0</v>
          </cell>
          <cell r="DR118" t="str">
            <v>-</v>
          </cell>
          <cell r="DS118">
            <v>111</v>
          </cell>
          <cell r="DT118" t="str">
            <v>-</v>
          </cell>
          <cell r="DU118">
            <v>14</v>
          </cell>
          <cell r="DV118" t="str">
            <v>-</v>
          </cell>
          <cell r="DW118">
            <v>0</v>
          </cell>
          <cell r="DX118" t="str">
            <v>-</v>
          </cell>
          <cell r="DY118">
            <v>50</v>
          </cell>
          <cell r="DZ118">
            <v>62</v>
          </cell>
          <cell r="EA118">
            <v>17</v>
          </cell>
          <cell r="EB118" t="str">
            <v>-</v>
          </cell>
          <cell r="EC118">
            <v>51.515151515151516</v>
          </cell>
          <cell r="ED118" t="str">
            <v>-</v>
          </cell>
          <cell r="EE118">
            <v>11</v>
          </cell>
          <cell r="EF118" t="str">
            <v>-</v>
          </cell>
          <cell r="EG118">
            <v>74</v>
          </cell>
        </row>
        <row r="119">
          <cell r="C119">
            <v>700000287</v>
          </cell>
          <cell r="D119" t="str">
            <v>SECTOR ENERGÍA JULIANA</v>
          </cell>
          <cell r="E119">
            <v>2026</v>
          </cell>
          <cell r="F119">
            <v>202602</v>
          </cell>
          <cell r="G119">
            <v>1731</v>
          </cell>
          <cell r="H119">
            <v>1956</v>
          </cell>
          <cell r="I119">
            <v>773</v>
          </cell>
          <cell r="J119" t="str">
            <v>-</v>
          </cell>
          <cell r="K119">
            <v>-34</v>
          </cell>
          <cell r="L119">
            <v>6</v>
          </cell>
          <cell r="M119">
            <v>980</v>
          </cell>
          <cell r="N119">
            <v>1141</v>
          </cell>
          <cell r="O119">
            <v>0</v>
          </cell>
          <cell r="P119" t="str">
            <v>-</v>
          </cell>
          <cell r="Q119">
            <v>6</v>
          </cell>
          <cell r="R119" t="str">
            <v>-</v>
          </cell>
          <cell r="S119">
            <v>19</v>
          </cell>
          <cell r="T119" t="str">
            <v>-</v>
          </cell>
          <cell r="U119">
            <v>969</v>
          </cell>
          <cell r="V119" t="str">
            <v>-</v>
          </cell>
          <cell r="W119">
            <v>5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813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>
            <v>416</v>
          </cell>
          <cell r="AH119" t="str">
            <v>-</v>
          </cell>
          <cell r="AI119" t="str">
            <v>-</v>
          </cell>
          <cell r="AJ119" t="str">
            <v>-</v>
          </cell>
          <cell r="AK119">
            <v>167</v>
          </cell>
          <cell r="AL119" t="str">
            <v>-</v>
          </cell>
          <cell r="AM119">
            <v>56.61467359907568</v>
          </cell>
          <cell r="AN119">
            <v>64.5</v>
          </cell>
          <cell r="AO119">
            <v>249</v>
          </cell>
          <cell r="AP119" t="str">
            <v>-</v>
          </cell>
          <cell r="AQ119">
            <v>358</v>
          </cell>
          <cell r="AR119" t="str">
            <v>-</v>
          </cell>
          <cell r="AS119">
            <v>0</v>
          </cell>
          <cell r="AT119" t="str">
            <v>-</v>
          </cell>
          <cell r="AU119">
            <v>168</v>
          </cell>
          <cell r="AV119" t="str">
            <v>-</v>
          </cell>
          <cell r="AW119">
            <v>38</v>
          </cell>
          <cell r="AX119" t="str">
            <v>-</v>
          </cell>
          <cell r="AY119" t="str">
            <v>-</v>
          </cell>
          <cell r="AZ119" t="str">
            <v>-</v>
          </cell>
          <cell r="BA119">
            <v>843</v>
          </cell>
          <cell r="BB119">
            <v>995</v>
          </cell>
          <cell r="BC119">
            <v>48.700173310225303</v>
          </cell>
          <cell r="BD119">
            <v>56.2</v>
          </cell>
          <cell r="BE119" t="str">
            <v>-</v>
          </cell>
          <cell r="BF119" t="str">
            <v>-</v>
          </cell>
          <cell r="BG119">
            <v>507623.59</v>
          </cell>
          <cell r="BH119">
            <v>502248</v>
          </cell>
          <cell r="BI119">
            <v>497471119.24000001</v>
          </cell>
          <cell r="BJ119">
            <v>573064695</v>
          </cell>
          <cell r="BK119">
            <v>491601291</v>
          </cell>
          <cell r="BL119" t="str">
            <v>-</v>
          </cell>
          <cell r="BM119">
            <v>5869828.2400000002</v>
          </cell>
          <cell r="BN119" t="str">
            <v>-</v>
          </cell>
          <cell r="BO119">
            <v>385953022.24000001</v>
          </cell>
          <cell r="BP119" t="str">
            <v>-</v>
          </cell>
          <cell r="BQ119">
            <v>5869828.2400000002</v>
          </cell>
          <cell r="BR119" t="str">
            <v>-</v>
          </cell>
          <cell r="BS119">
            <v>942</v>
          </cell>
          <cell r="BT119" t="str">
            <v>-</v>
          </cell>
          <cell r="BU119">
            <v>380083194</v>
          </cell>
          <cell r="BV119" t="str">
            <v>-</v>
          </cell>
          <cell r="BW119">
            <v>630</v>
          </cell>
          <cell r="BX119" t="str">
            <v>-</v>
          </cell>
          <cell r="BY119">
            <v>541</v>
          </cell>
          <cell r="BZ119" t="str">
            <v>-</v>
          </cell>
          <cell r="CA119">
            <v>100884257</v>
          </cell>
          <cell r="CB119" t="str">
            <v>-</v>
          </cell>
          <cell r="CC119">
            <v>649</v>
          </cell>
          <cell r="CD119" t="str">
            <v>-</v>
          </cell>
          <cell r="CE119">
            <v>566</v>
          </cell>
          <cell r="CF119" t="str">
            <v>-</v>
          </cell>
          <cell r="CG119">
            <v>0</v>
          </cell>
          <cell r="CH119" t="str">
            <v>-</v>
          </cell>
          <cell r="CI119">
            <v>206</v>
          </cell>
          <cell r="CJ119" t="str">
            <v>-</v>
          </cell>
          <cell r="CK119">
            <v>41</v>
          </cell>
          <cell r="CL119" t="str">
            <v>-</v>
          </cell>
          <cell r="CM119">
            <v>10633840</v>
          </cell>
          <cell r="CN119" t="str">
            <v>-</v>
          </cell>
          <cell r="CO119">
            <v>111518097</v>
          </cell>
          <cell r="CP119" t="str">
            <v>-</v>
          </cell>
          <cell r="CQ119">
            <v>0</v>
          </cell>
          <cell r="CR119" t="str">
            <v>-</v>
          </cell>
          <cell r="CS119">
            <v>-14</v>
          </cell>
          <cell r="CT119" t="str">
            <v>-</v>
          </cell>
          <cell r="CU119">
            <v>405</v>
          </cell>
          <cell r="CV119">
            <v>272</v>
          </cell>
          <cell r="CW119">
            <v>197</v>
          </cell>
          <cell r="CX119">
            <v>201</v>
          </cell>
          <cell r="CY119">
            <v>149</v>
          </cell>
          <cell r="CZ119">
            <v>126</v>
          </cell>
          <cell r="DA119">
            <v>128</v>
          </cell>
          <cell r="DB119">
            <v>118</v>
          </cell>
          <cell r="DC119">
            <v>73</v>
          </cell>
          <cell r="DD119">
            <v>82</v>
          </cell>
          <cell r="DE119">
            <v>71</v>
          </cell>
          <cell r="DF119">
            <v>70</v>
          </cell>
          <cell r="DG119">
            <v>272</v>
          </cell>
          <cell r="DH119">
            <v>270</v>
          </cell>
          <cell r="DI119">
            <v>47</v>
          </cell>
          <cell r="DJ119" t="str">
            <v>-</v>
          </cell>
          <cell r="DK119">
            <v>405</v>
          </cell>
          <cell r="DL119" t="str">
            <v>-</v>
          </cell>
          <cell r="DM119">
            <v>553</v>
          </cell>
          <cell r="DN119" t="str">
            <v>-</v>
          </cell>
          <cell r="DO119">
            <v>533</v>
          </cell>
          <cell r="DP119" t="str">
            <v>-</v>
          </cell>
          <cell r="DQ119">
            <v>0</v>
          </cell>
          <cell r="DR119" t="str">
            <v>-</v>
          </cell>
          <cell r="DS119">
            <v>199</v>
          </cell>
          <cell r="DT119" t="str">
            <v>-</v>
          </cell>
          <cell r="DU119">
            <v>41</v>
          </cell>
          <cell r="DV119" t="str">
            <v>-</v>
          </cell>
          <cell r="DW119">
            <v>0</v>
          </cell>
          <cell r="DX119" t="str">
            <v>-</v>
          </cell>
          <cell r="DY119">
            <v>59</v>
          </cell>
          <cell r="DZ119">
            <v>66</v>
          </cell>
          <cell r="EA119">
            <v>14</v>
          </cell>
          <cell r="EB119" t="str">
            <v>-</v>
          </cell>
          <cell r="EC119">
            <v>29.166666666666668</v>
          </cell>
          <cell r="ED119" t="str">
            <v>-</v>
          </cell>
          <cell r="EE119">
            <v>12</v>
          </cell>
          <cell r="EF119" t="str">
            <v>-</v>
          </cell>
          <cell r="EG119">
            <v>78</v>
          </cell>
        </row>
        <row r="120">
          <cell r="C120">
            <v>700000293</v>
          </cell>
          <cell r="D120" t="str">
            <v>SECTOR VIDA</v>
          </cell>
          <cell r="E120">
            <v>2026</v>
          </cell>
          <cell r="F120">
            <v>202602</v>
          </cell>
          <cell r="G120">
            <v>0</v>
          </cell>
          <cell r="H120" t="str">
            <v>-</v>
          </cell>
          <cell r="I120">
            <v>0</v>
          </cell>
          <cell r="J120" t="str">
            <v>-</v>
          </cell>
          <cell r="K120">
            <v>0</v>
          </cell>
          <cell r="L120" t="str">
            <v>-</v>
          </cell>
          <cell r="M120">
            <v>0</v>
          </cell>
          <cell r="N120" t="str">
            <v>-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0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0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0</v>
          </cell>
          <cell r="AH120" t="str">
            <v>-</v>
          </cell>
          <cell r="AI120" t="str">
            <v>-</v>
          </cell>
          <cell r="AJ120" t="str">
            <v>-</v>
          </cell>
          <cell r="AK120">
            <v>0</v>
          </cell>
          <cell r="AL120" t="str">
            <v>-</v>
          </cell>
          <cell r="AM120">
            <v>0</v>
          </cell>
          <cell r="AN120" t="str">
            <v>-</v>
          </cell>
          <cell r="AO120">
            <v>0</v>
          </cell>
          <cell r="AP120" t="str">
            <v>-</v>
          </cell>
          <cell r="AQ120">
            <v>0</v>
          </cell>
          <cell r="AR120" t="str">
            <v>-</v>
          </cell>
          <cell r="AS120">
            <v>0</v>
          </cell>
          <cell r="AT120" t="str">
            <v>-</v>
          </cell>
          <cell r="AU120">
            <v>0</v>
          </cell>
          <cell r="AV120" t="str">
            <v>-</v>
          </cell>
          <cell r="AW120">
            <v>0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0</v>
          </cell>
          <cell r="BB120" t="str">
            <v>-</v>
          </cell>
          <cell r="BC120">
            <v>0</v>
          </cell>
          <cell r="BD120" t="str">
            <v>-</v>
          </cell>
          <cell r="BE120" t="str">
            <v>-</v>
          </cell>
          <cell r="BF120" t="str">
            <v>-</v>
          </cell>
          <cell r="BG120">
            <v>0</v>
          </cell>
          <cell r="BH120" t="str">
            <v>-</v>
          </cell>
          <cell r="BI120">
            <v>0</v>
          </cell>
          <cell r="BJ120" t="str">
            <v>-</v>
          </cell>
          <cell r="BK120">
            <v>0</v>
          </cell>
          <cell r="BL120" t="str">
            <v>-</v>
          </cell>
          <cell r="BM120">
            <v>0</v>
          </cell>
          <cell r="BN120" t="str">
            <v>-</v>
          </cell>
          <cell r="BO120">
            <v>0</v>
          </cell>
          <cell r="BP120" t="str">
            <v>-</v>
          </cell>
          <cell r="BQ120">
            <v>0</v>
          </cell>
          <cell r="BR120" t="str">
            <v>-</v>
          </cell>
          <cell r="BS120">
            <v>0</v>
          </cell>
          <cell r="BT120" t="str">
            <v>-</v>
          </cell>
          <cell r="BU120">
            <v>0</v>
          </cell>
          <cell r="BV120" t="str">
            <v>-</v>
          </cell>
          <cell r="BW120">
            <v>0</v>
          </cell>
          <cell r="BX120" t="str">
            <v>-</v>
          </cell>
          <cell r="BY120">
            <v>0</v>
          </cell>
          <cell r="BZ120" t="str">
            <v>-</v>
          </cell>
          <cell r="CA120">
            <v>0</v>
          </cell>
          <cell r="CB120" t="str">
            <v>-</v>
          </cell>
          <cell r="CC120">
            <v>0</v>
          </cell>
          <cell r="CD120" t="str">
            <v>-</v>
          </cell>
          <cell r="CE120">
            <v>0</v>
          </cell>
          <cell r="CF120" t="str">
            <v>-</v>
          </cell>
          <cell r="CG120">
            <v>0</v>
          </cell>
          <cell r="CH120" t="str">
            <v>-</v>
          </cell>
          <cell r="CI120">
            <v>0</v>
          </cell>
          <cell r="CJ120" t="str">
            <v>-</v>
          </cell>
          <cell r="CK120">
            <v>0</v>
          </cell>
          <cell r="CL120" t="str">
            <v>-</v>
          </cell>
          <cell r="CM120">
            <v>0</v>
          </cell>
          <cell r="CN120" t="str">
            <v>-</v>
          </cell>
          <cell r="CO120">
            <v>0</v>
          </cell>
          <cell r="CP120" t="str">
            <v>-</v>
          </cell>
          <cell r="CQ120">
            <v>0</v>
          </cell>
          <cell r="CR120" t="str">
            <v>-</v>
          </cell>
          <cell r="CS120">
            <v>0</v>
          </cell>
          <cell r="CT120" t="str">
            <v>-</v>
          </cell>
          <cell r="CU120">
            <v>0</v>
          </cell>
          <cell r="CV120" t="str">
            <v>-</v>
          </cell>
          <cell r="CW120">
            <v>0</v>
          </cell>
          <cell r="CX120" t="str">
            <v>-</v>
          </cell>
          <cell r="CY120">
            <v>0</v>
          </cell>
          <cell r="CZ120" t="str">
            <v>-</v>
          </cell>
          <cell r="DA120">
            <v>0</v>
          </cell>
          <cell r="DB120" t="str">
            <v>-</v>
          </cell>
          <cell r="DC120">
            <v>0</v>
          </cell>
          <cell r="DD120" t="str">
            <v>-</v>
          </cell>
          <cell r="DE120">
            <v>0</v>
          </cell>
          <cell r="DF120" t="str">
            <v>-</v>
          </cell>
          <cell r="DG120">
            <v>0</v>
          </cell>
          <cell r="DH120" t="str">
            <v>-</v>
          </cell>
          <cell r="DI120">
            <v>0</v>
          </cell>
          <cell r="DJ120" t="str">
            <v>-</v>
          </cell>
          <cell r="DK120">
            <v>0</v>
          </cell>
          <cell r="DL120" t="str">
            <v>-</v>
          </cell>
          <cell r="DM120">
            <v>0</v>
          </cell>
          <cell r="DN120" t="str">
            <v>-</v>
          </cell>
          <cell r="DO120">
            <v>0</v>
          </cell>
          <cell r="DP120" t="str">
            <v>-</v>
          </cell>
          <cell r="DQ120">
            <v>0</v>
          </cell>
          <cell r="DR120" t="str">
            <v>-</v>
          </cell>
          <cell r="DS120">
            <v>0</v>
          </cell>
          <cell r="DT120" t="str">
            <v>-</v>
          </cell>
          <cell r="DU120">
            <v>0</v>
          </cell>
          <cell r="DV120" t="str">
            <v>-</v>
          </cell>
          <cell r="DW120">
            <v>0</v>
          </cell>
          <cell r="DX120" t="str">
            <v>-</v>
          </cell>
          <cell r="DY120">
            <v>0</v>
          </cell>
          <cell r="DZ120" t="str">
            <v>-</v>
          </cell>
          <cell r="EA120">
            <v>0</v>
          </cell>
          <cell r="EB120" t="str">
            <v>-</v>
          </cell>
          <cell r="EC120">
            <v>0</v>
          </cell>
          <cell r="ED120" t="str">
            <v>-</v>
          </cell>
          <cell r="EE120">
            <v>0</v>
          </cell>
          <cell r="EF120" t="str">
            <v>-</v>
          </cell>
          <cell r="EG120">
            <v>0</v>
          </cell>
        </row>
        <row r="121">
          <cell r="C121">
            <v>700000295</v>
          </cell>
          <cell r="D121" t="str">
            <v xml:space="preserve"> SECTOR ARTE</v>
          </cell>
          <cell r="E121">
            <v>2026</v>
          </cell>
          <cell r="F121">
            <v>202602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>
            <v>0</v>
          </cell>
          <cell r="AL121" t="str">
            <v>-</v>
          </cell>
          <cell r="AM121">
            <v>0</v>
          </cell>
          <cell r="AN121" t="str">
            <v>-</v>
          </cell>
          <cell r="AO121">
            <v>0</v>
          </cell>
          <cell r="AP121" t="str">
            <v>-</v>
          </cell>
          <cell r="AQ121">
            <v>0</v>
          </cell>
          <cell r="AR121" t="str">
            <v>-</v>
          </cell>
          <cell r="AS121">
            <v>0</v>
          </cell>
          <cell r="AT121" t="str">
            <v>-</v>
          </cell>
          <cell r="AU121">
            <v>0</v>
          </cell>
          <cell r="AV121" t="str">
            <v>-</v>
          </cell>
          <cell r="AW121">
            <v>0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 t="str">
            <v>-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>
            <v>0</v>
          </cell>
          <cell r="BZ121" t="str">
            <v>-</v>
          </cell>
          <cell r="CA121">
            <v>0</v>
          </cell>
          <cell r="CB121" t="str">
            <v>-</v>
          </cell>
          <cell r="CC121">
            <v>0</v>
          </cell>
          <cell r="CD121" t="str">
            <v>-</v>
          </cell>
          <cell r="CE121">
            <v>0</v>
          </cell>
          <cell r="CF121" t="str">
            <v>-</v>
          </cell>
          <cell r="CG121">
            <v>0</v>
          </cell>
          <cell r="CH121" t="str">
            <v>-</v>
          </cell>
          <cell r="CI121">
            <v>0</v>
          </cell>
          <cell r="CJ121" t="str">
            <v>-</v>
          </cell>
          <cell r="CK121">
            <v>0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>
            <v>0</v>
          </cell>
          <cell r="DL121" t="str">
            <v>-</v>
          </cell>
          <cell r="DM121">
            <v>0</v>
          </cell>
          <cell r="DN121" t="str">
            <v>-</v>
          </cell>
          <cell r="DO121">
            <v>0</v>
          </cell>
          <cell r="DP121" t="str">
            <v>-</v>
          </cell>
          <cell r="DQ121">
            <v>0</v>
          </cell>
          <cell r="DR121" t="str">
            <v>-</v>
          </cell>
          <cell r="DS121">
            <v>0</v>
          </cell>
          <cell r="DT121" t="str">
            <v>-</v>
          </cell>
          <cell r="DU121">
            <v>0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  <cell r="DZ121" t="str">
            <v>-</v>
          </cell>
          <cell r="EA121">
            <v>0</v>
          </cell>
          <cell r="EB121" t="str">
            <v>-</v>
          </cell>
          <cell r="EC121">
            <v>0</v>
          </cell>
          <cell r="ED121" t="str">
            <v>-</v>
          </cell>
          <cell r="EE121">
            <v>0</v>
          </cell>
          <cell r="EF121" t="str">
            <v>-</v>
          </cell>
          <cell r="EG121">
            <v>0</v>
          </cell>
        </row>
        <row r="122">
          <cell r="C122">
            <v>700000297</v>
          </cell>
          <cell r="D122" t="str">
            <v>SECTOR ESENCIA</v>
          </cell>
          <cell r="E122">
            <v>2026</v>
          </cell>
          <cell r="F122">
            <v>202602</v>
          </cell>
          <cell r="G122">
            <v>0</v>
          </cell>
          <cell r="H122" t="str">
            <v>-</v>
          </cell>
          <cell r="I122">
            <v>0</v>
          </cell>
          <cell r="J122" t="str">
            <v>-</v>
          </cell>
          <cell r="K122">
            <v>0</v>
          </cell>
          <cell r="L122" t="str">
            <v>-</v>
          </cell>
          <cell r="M122">
            <v>0</v>
          </cell>
          <cell r="N122" t="str">
            <v>-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0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0</v>
          </cell>
          <cell r="AH122" t="str">
            <v>-</v>
          </cell>
          <cell r="AI122" t="str">
            <v>-</v>
          </cell>
          <cell r="AJ122" t="str">
            <v>-</v>
          </cell>
          <cell r="AK122">
            <v>0</v>
          </cell>
          <cell r="AL122" t="str">
            <v>-</v>
          </cell>
          <cell r="AM122">
            <v>0</v>
          </cell>
          <cell r="AN122" t="str">
            <v>-</v>
          </cell>
          <cell r="AO122">
            <v>0</v>
          </cell>
          <cell r="AP122" t="str">
            <v>-</v>
          </cell>
          <cell r="AQ122">
            <v>0</v>
          </cell>
          <cell r="AR122" t="str">
            <v>-</v>
          </cell>
          <cell r="AS122">
            <v>0</v>
          </cell>
          <cell r="AT122" t="str">
            <v>-</v>
          </cell>
          <cell r="AU122">
            <v>0</v>
          </cell>
          <cell r="AV122" t="str">
            <v>-</v>
          </cell>
          <cell r="AW122">
            <v>0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0</v>
          </cell>
          <cell r="BB122" t="str">
            <v>-</v>
          </cell>
          <cell r="BC122">
            <v>0</v>
          </cell>
          <cell r="BD122" t="str">
            <v>-</v>
          </cell>
          <cell r="BE122" t="str">
            <v>-</v>
          </cell>
          <cell r="BF122" t="str">
            <v>-</v>
          </cell>
          <cell r="BG122">
            <v>0</v>
          </cell>
          <cell r="BH122" t="str">
            <v>-</v>
          </cell>
          <cell r="BI122">
            <v>0</v>
          </cell>
          <cell r="BJ122" t="str">
            <v>-</v>
          </cell>
          <cell r="BK122">
            <v>0</v>
          </cell>
          <cell r="BL122" t="str">
            <v>-</v>
          </cell>
          <cell r="BM122">
            <v>0</v>
          </cell>
          <cell r="BN122" t="str">
            <v>-</v>
          </cell>
          <cell r="BO122">
            <v>0</v>
          </cell>
          <cell r="BP122" t="str">
            <v>-</v>
          </cell>
          <cell r="BQ122">
            <v>0</v>
          </cell>
          <cell r="BR122" t="str">
            <v>-</v>
          </cell>
          <cell r="BS122">
            <v>0</v>
          </cell>
          <cell r="BT122" t="str">
            <v>-</v>
          </cell>
          <cell r="BU122">
            <v>0</v>
          </cell>
          <cell r="BV122" t="str">
            <v>-</v>
          </cell>
          <cell r="BW122">
            <v>0</v>
          </cell>
          <cell r="BX122" t="str">
            <v>-</v>
          </cell>
          <cell r="BY122">
            <v>0</v>
          </cell>
          <cell r="BZ122" t="str">
            <v>-</v>
          </cell>
          <cell r="CA122">
            <v>0</v>
          </cell>
          <cell r="CB122" t="str">
            <v>-</v>
          </cell>
          <cell r="CC122">
            <v>0</v>
          </cell>
          <cell r="CD122" t="str">
            <v>-</v>
          </cell>
          <cell r="CE122">
            <v>0</v>
          </cell>
          <cell r="CF122" t="str">
            <v>-</v>
          </cell>
          <cell r="CG122">
            <v>0</v>
          </cell>
          <cell r="CH122" t="str">
            <v>-</v>
          </cell>
          <cell r="CI122">
            <v>0</v>
          </cell>
          <cell r="CJ122" t="str">
            <v>-</v>
          </cell>
          <cell r="CK122">
            <v>0</v>
          </cell>
          <cell r="CL122" t="str">
            <v>-</v>
          </cell>
          <cell r="CM122">
            <v>0</v>
          </cell>
          <cell r="CN122" t="str">
            <v>-</v>
          </cell>
          <cell r="CO122">
            <v>0</v>
          </cell>
          <cell r="CP122" t="str">
            <v>-</v>
          </cell>
          <cell r="CQ122">
            <v>0</v>
          </cell>
          <cell r="CR122" t="str">
            <v>-</v>
          </cell>
          <cell r="CS122">
            <v>0</v>
          </cell>
          <cell r="CT122" t="str">
            <v>-</v>
          </cell>
          <cell r="CU122">
            <v>0</v>
          </cell>
          <cell r="CV122" t="str">
            <v>-</v>
          </cell>
          <cell r="CW122">
            <v>0</v>
          </cell>
          <cell r="CX122" t="str">
            <v>-</v>
          </cell>
          <cell r="CY122">
            <v>0</v>
          </cell>
          <cell r="CZ122" t="str">
            <v>-</v>
          </cell>
          <cell r="DA122">
            <v>0</v>
          </cell>
          <cell r="DB122" t="str">
            <v>-</v>
          </cell>
          <cell r="DC122">
            <v>0</v>
          </cell>
          <cell r="DD122" t="str">
            <v>-</v>
          </cell>
          <cell r="DE122">
            <v>0</v>
          </cell>
          <cell r="DF122" t="str">
            <v>-</v>
          </cell>
          <cell r="DG122">
            <v>0</v>
          </cell>
          <cell r="DH122" t="str">
            <v>-</v>
          </cell>
          <cell r="DI122">
            <v>0</v>
          </cell>
          <cell r="DJ122" t="str">
            <v>-</v>
          </cell>
          <cell r="DK122">
            <v>0</v>
          </cell>
          <cell r="DL122" t="str">
            <v>-</v>
          </cell>
          <cell r="DM122">
            <v>0</v>
          </cell>
          <cell r="DN122" t="str">
            <v>-</v>
          </cell>
          <cell r="DO122">
            <v>0</v>
          </cell>
          <cell r="DP122" t="str">
            <v>-</v>
          </cell>
          <cell r="DQ122">
            <v>0</v>
          </cell>
          <cell r="DR122" t="str">
            <v>-</v>
          </cell>
          <cell r="DS122">
            <v>0</v>
          </cell>
          <cell r="DT122" t="str">
            <v>-</v>
          </cell>
          <cell r="DU122">
            <v>0</v>
          </cell>
          <cell r="DV122" t="str">
            <v>-</v>
          </cell>
          <cell r="DW122">
            <v>0</v>
          </cell>
          <cell r="DX122" t="str">
            <v>-</v>
          </cell>
          <cell r="DY122">
            <v>0</v>
          </cell>
          <cell r="DZ122" t="str">
            <v>-</v>
          </cell>
          <cell r="EA122">
            <v>0</v>
          </cell>
          <cell r="EB122" t="str">
            <v>-</v>
          </cell>
          <cell r="EC122">
            <v>0</v>
          </cell>
          <cell r="ED122" t="str">
            <v>-</v>
          </cell>
          <cell r="EE122">
            <v>0</v>
          </cell>
          <cell r="EF122" t="str">
            <v>-</v>
          </cell>
          <cell r="EG122">
            <v>0</v>
          </cell>
        </row>
        <row r="123">
          <cell r="C123">
            <v>700000298</v>
          </cell>
          <cell r="D123" t="str">
            <v>SECTOR RITMOS</v>
          </cell>
          <cell r="E123">
            <v>2026</v>
          </cell>
          <cell r="F123">
            <v>202602</v>
          </cell>
          <cell r="G123">
            <v>0</v>
          </cell>
          <cell r="H123" t="str">
            <v>-</v>
          </cell>
          <cell r="I123">
            <v>0</v>
          </cell>
          <cell r="J123" t="str">
            <v>-</v>
          </cell>
          <cell r="K123">
            <v>0</v>
          </cell>
          <cell r="L123" t="str">
            <v>-</v>
          </cell>
          <cell r="M123">
            <v>0</v>
          </cell>
          <cell r="N123" t="str">
            <v>-</v>
          </cell>
          <cell r="O123">
            <v>0</v>
          </cell>
          <cell r="P123" t="str">
            <v>-</v>
          </cell>
          <cell r="Q123">
            <v>0</v>
          </cell>
          <cell r="R123" t="str">
            <v>-</v>
          </cell>
          <cell r="S123">
            <v>0</v>
          </cell>
          <cell r="T123" t="str">
            <v>-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0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0</v>
          </cell>
          <cell r="AH123" t="str">
            <v>-</v>
          </cell>
          <cell r="AI123" t="str">
            <v>-</v>
          </cell>
          <cell r="AJ123" t="str">
            <v>-</v>
          </cell>
          <cell r="AK123">
            <v>0</v>
          </cell>
          <cell r="AL123" t="str">
            <v>-</v>
          </cell>
          <cell r="AM123">
            <v>0</v>
          </cell>
          <cell r="AN123" t="str">
            <v>-</v>
          </cell>
          <cell r="AO123">
            <v>0</v>
          </cell>
          <cell r="AP123" t="str">
            <v>-</v>
          </cell>
          <cell r="AQ123">
            <v>0</v>
          </cell>
          <cell r="AR123" t="str">
            <v>-</v>
          </cell>
          <cell r="AS123">
            <v>0</v>
          </cell>
          <cell r="AT123" t="str">
            <v>-</v>
          </cell>
          <cell r="AU123">
            <v>0</v>
          </cell>
          <cell r="AV123" t="str">
            <v>-</v>
          </cell>
          <cell r="AW123">
            <v>0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0</v>
          </cell>
          <cell r="BB123" t="str">
            <v>-</v>
          </cell>
          <cell r="BC123">
            <v>0</v>
          </cell>
          <cell r="BD123" t="str">
            <v>-</v>
          </cell>
          <cell r="BE123" t="str">
            <v>-</v>
          </cell>
          <cell r="BF123" t="str">
            <v>-</v>
          </cell>
          <cell r="BG123">
            <v>0</v>
          </cell>
          <cell r="BH123" t="str">
            <v>-</v>
          </cell>
          <cell r="BI123">
            <v>0</v>
          </cell>
          <cell r="BJ123" t="str">
            <v>-</v>
          </cell>
          <cell r="BK123">
            <v>0</v>
          </cell>
          <cell r="BL123" t="str">
            <v>-</v>
          </cell>
          <cell r="BM123">
            <v>0</v>
          </cell>
          <cell r="BN123" t="str">
            <v>-</v>
          </cell>
          <cell r="BO123">
            <v>0</v>
          </cell>
          <cell r="BP123" t="str">
            <v>-</v>
          </cell>
          <cell r="BQ123">
            <v>0</v>
          </cell>
          <cell r="BR123" t="str">
            <v>-</v>
          </cell>
          <cell r="BS123">
            <v>0</v>
          </cell>
          <cell r="BT123" t="str">
            <v>-</v>
          </cell>
          <cell r="BU123">
            <v>0</v>
          </cell>
          <cell r="BV123" t="str">
            <v>-</v>
          </cell>
          <cell r="BW123">
            <v>0</v>
          </cell>
          <cell r="BX123" t="str">
            <v>-</v>
          </cell>
          <cell r="BY123">
            <v>0</v>
          </cell>
          <cell r="BZ123" t="str">
            <v>-</v>
          </cell>
          <cell r="CA123">
            <v>0</v>
          </cell>
          <cell r="CB123" t="str">
            <v>-</v>
          </cell>
          <cell r="CC123">
            <v>0</v>
          </cell>
          <cell r="CD123" t="str">
            <v>-</v>
          </cell>
          <cell r="CE123">
            <v>0</v>
          </cell>
          <cell r="CF123" t="str">
            <v>-</v>
          </cell>
          <cell r="CG123">
            <v>0</v>
          </cell>
          <cell r="CH123" t="str">
            <v>-</v>
          </cell>
          <cell r="CI123">
            <v>0</v>
          </cell>
          <cell r="CJ123" t="str">
            <v>-</v>
          </cell>
          <cell r="CK123">
            <v>0</v>
          </cell>
          <cell r="CL123" t="str">
            <v>-</v>
          </cell>
          <cell r="CM123">
            <v>0</v>
          </cell>
          <cell r="CN123" t="str">
            <v>-</v>
          </cell>
          <cell r="CO123">
            <v>0</v>
          </cell>
          <cell r="CP123" t="str">
            <v>-</v>
          </cell>
          <cell r="CQ123">
            <v>0</v>
          </cell>
          <cell r="CR123" t="str">
            <v>-</v>
          </cell>
          <cell r="CS123">
            <v>0</v>
          </cell>
          <cell r="CT123" t="str">
            <v>-</v>
          </cell>
          <cell r="CU123">
            <v>0</v>
          </cell>
          <cell r="CV123" t="str">
            <v>-</v>
          </cell>
          <cell r="CW123">
            <v>0</v>
          </cell>
          <cell r="CX123" t="str">
            <v>-</v>
          </cell>
          <cell r="CY123">
            <v>0</v>
          </cell>
          <cell r="CZ123" t="str">
            <v>-</v>
          </cell>
          <cell r="DA123">
            <v>0</v>
          </cell>
          <cell r="DB123" t="str">
            <v>-</v>
          </cell>
          <cell r="DC123">
            <v>0</v>
          </cell>
          <cell r="DD123" t="str">
            <v>-</v>
          </cell>
          <cell r="DE123">
            <v>0</v>
          </cell>
          <cell r="DF123" t="str">
            <v>-</v>
          </cell>
          <cell r="DG123">
            <v>0</v>
          </cell>
          <cell r="DH123" t="str">
            <v>-</v>
          </cell>
          <cell r="DI123">
            <v>0</v>
          </cell>
          <cell r="DJ123" t="str">
            <v>-</v>
          </cell>
          <cell r="DK123">
            <v>0</v>
          </cell>
          <cell r="DL123" t="str">
            <v>-</v>
          </cell>
          <cell r="DM123">
            <v>0</v>
          </cell>
          <cell r="DN123" t="str">
            <v>-</v>
          </cell>
          <cell r="DO123">
            <v>0</v>
          </cell>
          <cell r="DP123" t="str">
            <v>-</v>
          </cell>
          <cell r="DQ123">
            <v>0</v>
          </cell>
          <cell r="DR123" t="str">
            <v>-</v>
          </cell>
          <cell r="DS123">
            <v>0</v>
          </cell>
          <cell r="DT123" t="str">
            <v>-</v>
          </cell>
          <cell r="DU123">
            <v>0</v>
          </cell>
          <cell r="DV123" t="str">
            <v>-</v>
          </cell>
          <cell r="DW123">
            <v>0</v>
          </cell>
          <cell r="DX123" t="str">
            <v>-</v>
          </cell>
          <cell r="DY123">
            <v>0</v>
          </cell>
          <cell r="DZ123" t="str">
            <v>-</v>
          </cell>
          <cell r="EA123">
            <v>0</v>
          </cell>
          <cell r="EB123" t="str">
            <v>-</v>
          </cell>
          <cell r="EC123">
            <v>0</v>
          </cell>
          <cell r="ED123" t="str">
            <v>-</v>
          </cell>
          <cell r="EE123">
            <v>0</v>
          </cell>
          <cell r="EF123" t="str">
            <v>-</v>
          </cell>
          <cell r="EG123">
            <v>0</v>
          </cell>
        </row>
        <row r="124">
          <cell r="C124">
            <v>700000299</v>
          </cell>
          <cell r="D124" t="str">
            <v>SECTOR RAÍCES</v>
          </cell>
          <cell r="E124">
            <v>2026</v>
          </cell>
          <cell r="F124">
            <v>202602</v>
          </cell>
          <cell r="G124">
            <v>0</v>
          </cell>
          <cell r="H124" t="str">
            <v>-</v>
          </cell>
          <cell r="I124">
            <v>0</v>
          </cell>
          <cell r="J124" t="str">
            <v>-</v>
          </cell>
          <cell r="K124">
            <v>0</v>
          </cell>
          <cell r="L124" t="str">
            <v>-</v>
          </cell>
          <cell r="M124">
            <v>0</v>
          </cell>
          <cell r="N124" t="str">
            <v>-</v>
          </cell>
          <cell r="O124">
            <v>0</v>
          </cell>
          <cell r="P124" t="str">
            <v>-</v>
          </cell>
          <cell r="Q124">
            <v>0</v>
          </cell>
          <cell r="R124" t="str">
            <v>-</v>
          </cell>
          <cell r="S124">
            <v>0</v>
          </cell>
          <cell r="T124" t="str">
            <v>-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0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>
            <v>0</v>
          </cell>
          <cell r="AH124" t="str">
            <v>-</v>
          </cell>
          <cell r="AI124" t="str">
            <v>-</v>
          </cell>
          <cell r="AJ124" t="str">
            <v>-</v>
          </cell>
          <cell r="AK124">
            <v>0</v>
          </cell>
          <cell r="AL124" t="str">
            <v>-</v>
          </cell>
          <cell r="AM124">
            <v>0</v>
          </cell>
          <cell r="AN124" t="str">
            <v>-</v>
          </cell>
          <cell r="AO124">
            <v>0</v>
          </cell>
          <cell r="AP124" t="str">
            <v>-</v>
          </cell>
          <cell r="AQ124">
            <v>0</v>
          </cell>
          <cell r="AR124" t="str">
            <v>-</v>
          </cell>
          <cell r="AS124">
            <v>0</v>
          </cell>
          <cell r="AT124" t="str">
            <v>-</v>
          </cell>
          <cell r="AU124">
            <v>0</v>
          </cell>
          <cell r="AV124" t="str">
            <v>-</v>
          </cell>
          <cell r="AW124">
            <v>0</v>
          </cell>
          <cell r="AX124" t="str">
            <v>-</v>
          </cell>
          <cell r="AY124" t="str">
            <v>-</v>
          </cell>
          <cell r="AZ124" t="str">
            <v>-</v>
          </cell>
          <cell r="BA124">
            <v>0</v>
          </cell>
          <cell r="BB124" t="str">
            <v>-</v>
          </cell>
          <cell r="BC124">
            <v>0</v>
          </cell>
          <cell r="BD124" t="str">
            <v>-</v>
          </cell>
          <cell r="BE124" t="str">
            <v>-</v>
          </cell>
          <cell r="BF124" t="str">
            <v>-</v>
          </cell>
          <cell r="BG124">
            <v>0</v>
          </cell>
          <cell r="BH124" t="str">
            <v>-</v>
          </cell>
          <cell r="BI124">
            <v>0</v>
          </cell>
          <cell r="BJ124" t="str">
            <v>-</v>
          </cell>
          <cell r="BK124">
            <v>0</v>
          </cell>
          <cell r="BL124" t="str">
            <v>-</v>
          </cell>
          <cell r="BM124">
            <v>0</v>
          </cell>
          <cell r="BN124" t="str">
            <v>-</v>
          </cell>
          <cell r="BO124">
            <v>0</v>
          </cell>
          <cell r="BP124" t="str">
            <v>-</v>
          </cell>
          <cell r="BQ124">
            <v>0</v>
          </cell>
          <cell r="BR124" t="str">
            <v>-</v>
          </cell>
          <cell r="BS124">
            <v>0</v>
          </cell>
          <cell r="BT124" t="str">
            <v>-</v>
          </cell>
          <cell r="BU124">
            <v>0</v>
          </cell>
          <cell r="BV124" t="str">
            <v>-</v>
          </cell>
          <cell r="BW124">
            <v>0</v>
          </cell>
          <cell r="BX124" t="str">
            <v>-</v>
          </cell>
          <cell r="BY124">
            <v>0</v>
          </cell>
          <cell r="BZ124" t="str">
            <v>-</v>
          </cell>
          <cell r="CA124">
            <v>0</v>
          </cell>
          <cell r="CB124" t="str">
            <v>-</v>
          </cell>
          <cell r="CC124">
            <v>0</v>
          </cell>
          <cell r="CD124" t="str">
            <v>-</v>
          </cell>
          <cell r="CE124">
            <v>0</v>
          </cell>
          <cell r="CF124" t="str">
            <v>-</v>
          </cell>
          <cell r="CG124">
            <v>0</v>
          </cell>
          <cell r="CH124" t="str">
            <v>-</v>
          </cell>
          <cell r="CI124">
            <v>0</v>
          </cell>
          <cell r="CJ124" t="str">
            <v>-</v>
          </cell>
          <cell r="CK124">
            <v>0</v>
          </cell>
          <cell r="CL124" t="str">
            <v>-</v>
          </cell>
          <cell r="CM124">
            <v>0</v>
          </cell>
          <cell r="CN124" t="str">
            <v>-</v>
          </cell>
          <cell r="CO124">
            <v>0</v>
          </cell>
          <cell r="CP124" t="str">
            <v>-</v>
          </cell>
          <cell r="CQ124">
            <v>0</v>
          </cell>
          <cell r="CR124" t="str">
            <v>-</v>
          </cell>
          <cell r="CS124">
            <v>0</v>
          </cell>
          <cell r="CT124" t="str">
            <v>-</v>
          </cell>
          <cell r="CU124">
            <v>0</v>
          </cell>
          <cell r="CV124" t="str">
            <v>-</v>
          </cell>
          <cell r="CW124">
            <v>0</v>
          </cell>
          <cell r="CX124" t="str">
            <v>-</v>
          </cell>
          <cell r="CY124">
            <v>0</v>
          </cell>
          <cell r="CZ124" t="str">
            <v>-</v>
          </cell>
          <cell r="DA124">
            <v>0</v>
          </cell>
          <cell r="DB124" t="str">
            <v>-</v>
          </cell>
          <cell r="DC124">
            <v>0</v>
          </cell>
          <cell r="DD124" t="str">
            <v>-</v>
          </cell>
          <cell r="DE124">
            <v>0</v>
          </cell>
          <cell r="DF124" t="str">
            <v>-</v>
          </cell>
          <cell r="DG124">
            <v>0</v>
          </cell>
          <cell r="DH124" t="str">
            <v>-</v>
          </cell>
          <cell r="DI124">
            <v>0</v>
          </cell>
          <cell r="DJ124" t="str">
            <v>-</v>
          </cell>
          <cell r="DK124">
            <v>0</v>
          </cell>
          <cell r="DL124" t="str">
            <v>-</v>
          </cell>
          <cell r="DM124">
            <v>0</v>
          </cell>
          <cell r="DN124" t="str">
            <v>-</v>
          </cell>
          <cell r="DO124">
            <v>0</v>
          </cell>
          <cell r="DP124" t="str">
            <v>-</v>
          </cell>
          <cell r="DQ124">
            <v>0</v>
          </cell>
          <cell r="DR124" t="str">
            <v>-</v>
          </cell>
          <cell r="DS124">
            <v>0</v>
          </cell>
          <cell r="DT124" t="str">
            <v>-</v>
          </cell>
          <cell r="DU124">
            <v>0</v>
          </cell>
          <cell r="DV124" t="str">
            <v>-</v>
          </cell>
          <cell r="DW124">
            <v>0</v>
          </cell>
          <cell r="DX124" t="str">
            <v>-</v>
          </cell>
          <cell r="DY124">
            <v>0</v>
          </cell>
          <cell r="DZ124" t="str">
            <v>-</v>
          </cell>
          <cell r="EA124">
            <v>0</v>
          </cell>
          <cell r="EB124" t="str">
            <v>-</v>
          </cell>
          <cell r="EC124">
            <v>0</v>
          </cell>
          <cell r="ED124" t="str">
            <v>-</v>
          </cell>
          <cell r="EE124">
            <v>0</v>
          </cell>
          <cell r="EF124" t="str">
            <v>-</v>
          </cell>
          <cell r="EG124">
            <v>0</v>
          </cell>
        </row>
        <row r="125">
          <cell r="C125">
            <v>700000301</v>
          </cell>
          <cell r="D125" t="str">
            <v>SECTOR DESTINOS</v>
          </cell>
          <cell r="E125">
            <v>2026</v>
          </cell>
          <cell r="F125">
            <v>202602</v>
          </cell>
          <cell r="G125">
            <v>0</v>
          </cell>
          <cell r="H125" t="str">
            <v>-</v>
          </cell>
          <cell r="I125">
            <v>0</v>
          </cell>
          <cell r="J125" t="str">
            <v>-</v>
          </cell>
          <cell r="K125">
            <v>0</v>
          </cell>
          <cell r="L125" t="str">
            <v>-</v>
          </cell>
          <cell r="M125">
            <v>0</v>
          </cell>
          <cell r="N125" t="str">
            <v>-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0</v>
          </cell>
          <cell r="T125" t="str">
            <v>-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0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0</v>
          </cell>
          <cell r="AH125" t="str">
            <v>-</v>
          </cell>
          <cell r="AI125" t="str">
            <v>-</v>
          </cell>
          <cell r="AJ125" t="str">
            <v>-</v>
          </cell>
          <cell r="AK125">
            <v>0</v>
          </cell>
          <cell r="AL125" t="str">
            <v>-</v>
          </cell>
          <cell r="AM125">
            <v>0</v>
          </cell>
          <cell r="AN125" t="str">
            <v>-</v>
          </cell>
          <cell r="AO125">
            <v>0</v>
          </cell>
          <cell r="AP125" t="str">
            <v>-</v>
          </cell>
          <cell r="AQ125">
            <v>0</v>
          </cell>
          <cell r="AR125" t="str">
            <v>-</v>
          </cell>
          <cell r="AS125">
            <v>0</v>
          </cell>
          <cell r="AT125" t="str">
            <v>-</v>
          </cell>
          <cell r="AU125">
            <v>0</v>
          </cell>
          <cell r="AV125" t="str">
            <v>-</v>
          </cell>
          <cell r="AW125">
            <v>0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0</v>
          </cell>
          <cell r="BB125" t="str">
            <v>-</v>
          </cell>
          <cell r="BC125">
            <v>0</v>
          </cell>
          <cell r="BD125" t="str">
            <v>-</v>
          </cell>
          <cell r="BE125" t="str">
            <v>-</v>
          </cell>
          <cell r="BF125" t="str">
            <v>-</v>
          </cell>
          <cell r="BG125">
            <v>0</v>
          </cell>
          <cell r="BH125" t="str">
            <v>-</v>
          </cell>
          <cell r="BI125">
            <v>0</v>
          </cell>
          <cell r="BJ125" t="str">
            <v>-</v>
          </cell>
          <cell r="BK125">
            <v>0</v>
          </cell>
          <cell r="BL125" t="str">
            <v>-</v>
          </cell>
          <cell r="BM125">
            <v>0</v>
          </cell>
          <cell r="BN125" t="str">
            <v>-</v>
          </cell>
          <cell r="BO125">
            <v>0</v>
          </cell>
          <cell r="BP125" t="str">
            <v>-</v>
          </cell>
          <cell r="BQ125">
            <v>0</v>
          </cell>
          <cell r="BR125" t="str">
            <v>-</v>
          </cell>
          <cell r="BS125">
            <v>0</v>
          </cell>
          <cell r="BT125" t="str">
            <v>-</v>
          </cell>
          <cell r="BU125">
            <v>0</v>
          </cell>
          <cell r="BV125" t="str">
            <v>-</v>
          </cell>
          <cell r="BW125">
            <v>0</v>
          </cell>
          <cell r="BX125" t="str">
            <v>-</v>
          </cell>
          <cell r="BY125">
            <v>0</v>
          </cell>
          <cell r="BZ125" t="str">
            <v>-</v>
          </cell>
          <cell r="CA125">
            <v>0</v>
          </cell>
          <cell r="CB125" t="str">
            <v>-</v>
          </cell>
          <cell r="CC125">
            <v>0</v>
          </cell>
          <cell r="CD125" t="str">
            <v>-</v>
          </cell>
          <cell r="CE125">
            <v>0</v>
          </cell>
          <cell r="CF125" t="str">
            <v>-</v>
          </cell>
          <cell r="CG125">
            <v>0</v>
          </cell>
          <cell r="CH125" t="str">
            <v>-</v>
          </cell>
          <cell r="CI125">
            <v>0</v>
          </cell>
          <cell r="CJ125" t="str">
            <v>-</v>
          </cell>
          <cell r="CK125">
            <v>0</v>
          </cell>
          <cell r="CL125" t="str">
            <v>-</v>
          </cell>
          <cell r="CM125">
            <v>0</v>
          </cell>
          <cell r="CN125" t="str">
            <v>-</v>
          </cell>
          <cell r="CO125">
            <v>0</v>
          </cell>
          <cell r="CP125" t="str">
            <v>-</v>
          </cell>
          <cell r="CQ125">
            <v>0</v>
          </cell>
          <cell r="CR125" t="str">
            <v>-</v>
          </cell>
          <cell r="CS125">
            <v>0</v>
          </cell>
          <cell r="CT125" t="str">
            <v>-</v>
          </cell>
          <cell r="CU125">
            <v>0</v>
          </cell>
          <cell r="CV125" t="str">
            <v>-</v>
          </cell>
          <cell r="CW125">
            <v>0</v>
          </cell>
          <cell r="CX125" t="str">
            <v>-</v>
          </cell>
          <cell r="CY125">
            <v>0</v>
          </cell>
          <cell r="CZ125" t="str">
            <v>-</v>
          </cell>
          <cell r="DA125">
            <v>0</v>
          </cell>
          <cell r="DB125" t="str">
            <v>-</v>
          </cell>
          <cell r="DC125">
            <v>0</v>
          </cell>
          <cell r="DD125" t="str">
            <v>-</v>
          </cell>
          <cell r="DE125">
            <v>0</v>
          </cell>
          <cell r="DF125" t="str">
            <v>-</v>
          </cell>
          <cell r="DG125">
            <v>0</v>
          </cell>
          <cell r="DH125" t="str">
            <v>-</v>
          </cell>
          <cell r="DI125">
            <v>0</v>
          </cell>
          <cell r="DJ125" t="str">
            <v>-</v>
          </cell>
          <cell r="DK125">
            <v>0</v>
          </cell>
          <cell r="DL125" t="str">
            <v>-</v>
          </cell>
          <cell r="DM125">
            <v>0</v>
          </cell>
          <cell r="DN125" t="str">
            <v>-</v>
          </cell>
          <cell r="DO125">
            <v>0</v>
          </cell>
          <cell r="DP125" t="str">
            <v>-</v>
          </cell>
          <cell r="DQ125">
            <v>0</v>
          </cell>
          <cell r="DR125" t="str">
            <v>-</v>
          </cell>
          <cell r="DS125">
            <v>0</v>
          </cell>
          <cell r="DT125" t="str">
            <v>-</v>
          </cell>
          <cell r="DU125">
            <v>0</v>
          </cell>
          <cell r="DV125" t="str">
            <v>-</v>
          </cell>
          <cell r="DW125">
            <v>0</v>
          </cell>
          <cell r="DX125" t="str">
            <v>-</v>
          </cell>
          <cell r="DY125">
            <v>0</v>
          </cell>
          <cell r="DZ125" t="str">
            <v>-</v>
          </cell>
          <cell r="EA125">
            <v>0</v>
          </cell>
          <cell r="EB125" t="str">
            <v>-</v>
          </cell>
          <cell r="EC125">
            <v>0</v>
          </cell>
          <cell r="ED125" t="str">
            <v>-</v>
          </cell>
          <cell r="EE125">
            <v>0</v>
          </cell>
          <cell r="EF125" t="str">
            <v>-</v>
          </cell>
          <cell r="EG125">
            <v>0</v>
          </cell>
        </row>
        <row r="126">
          <cell r="C126">
            <v>700000305</v>
          </cell>
          <cell r="D126" t="str">
            <v>SECTOR PRUEBA COMBINADO</v>
          </cell>
          <cell r="E126">
            <v>2026</v>
          </cell>
          <cell r="F126">
            <v>202602</v>
          </cell>
          <cell r="G126" t="str">
            <v>-</v>
          </cell>
          <cell r="H126" t="str">
            <v>-</v>
          </cell>
          <cell r="I126" t="str">
            <v>-</v>
          </cell>
          <cell r="J126" t="str">
            <v>-</v>
          </cell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-</v>
          </cell>
          <cell r="X126" t="str">
            <v>-</v>
          </cell>
          <cell r="Y126" t="str">
            <v>-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 t="str">
            <v>-</v>
          </cell>
          <cell r="AK126" t="str">
            <v>-</v>
          </cell>
          <cell r="AL126" t="str">
            <v>-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 t="str">
            <v>-</v>
          </cell>
          <cell r="AW126" t="str">
            <v>-</v>
          </cell>
          <cell r="AX126" t="str">
            <v>-</v>
          </cell>
          <cell r="AY126" t="str">
            <v>-</v>
          </cell>
          <cell r="AZ126" t="str">
            <v>-</v>
          </cell>
          <cell r="BA126" t="str">
            <v>-</v>
          </cell>
          <cell r="BB126" t="str">
            <v>-</v>
          </cell>
          <cell r="BC126" t="str">
            <v>-</v>
          </cell>
          <cell r="BD126" t="str">
            <v>-</v>
          </cell>
          <cell r="BE126" t="str">
            <v>-</v>
          </cell>
          <cell r="BF126" t="str">
            <v>-</v>
          </cell>
          <cell r="BG126" t="str">
            <v>-</v>
          </cell>
          <cell r="BH126" t="str">
            <v>-</v>
          </cell>
          <cell r="BI126" t="str">
            <v>-</v>
          </cell>
          <cell r="BJ126" t="str">
            <v>-</v>
          </cell>
          <cell r="BK126" t="str">
            <v>-</v>
          </cell>
          <cell r="BL126" t="str">
            <v>-</v>
          </cell>
          <cell r="BM126" t="str">
            <v>-</v>
          </cell>
          <cell r="BN126" t="str">
            <v>-</v>
          </cell>
          <cell r="BO126" t="str">
            <v>-</v>
          </cell>
          <cell r="BP126" t="str">
            <v>-</v>
          </cell>
          <cell r="BQ126" t="str">
            <v>-</v>
          </cell>
          <cell r="BR126" t="str">
            <v>-</v>
          </cell>
          <cell r="BS126" t="str">
            <v>-</v>
          </cell>
          <cell r="BT126" t="str">
            <v>-</v>
          </cell>
          <cell r="BU126" t="str">
            <v>-</v>
          </cell>
          <cell r="BV126" t="str">
            <v>-</v>
          </cell>
          <cell r="BW126" t="str">
            <v>-</v>
          </cell>
          <cell r="BX126" t="str">
            <v>-</v>
          </cell>
          <cell r="BY126" t="str">
            <v>-</v>
          </cell>
          <cell r="BZ126" t="str">
            <v>-</v>
          </cell>
          <cell r="CA126" t="str">
            <v>-</v>
          </cell>
          <cell r="CB126" t="str">
            <v>-</v>
          </cell>
          <cell r="CC126" t="str">
            <v>-</v>
          </cell>
          <cell r="CD126" t="str">
            <v>-</v>
          </cell>
          <cell r="CE126" t="str">
            <v>-</v>
          </cell>
          <cell r="CF126" t="str">
            <v>-</v>
          </cell>
          <cell r="CG126" t="str">
            <v>-</v>
          </cell>
          <cell r="CH126" t="str">
            <v>-</v>
          </cell>
          <cell r="CI126" t="str">
            <v>-</v>
          </cell>
          <cell r="CJ126" t="str">
            <v>-</v>
          </cell>
          <cell r="CK126" t="str">
            <v>-</v>
          </cell>
          <cell r="CL126" t="str">
            <v>-</v>
          </cell>
          <cell r="CM126" t="str">
            <v>-</v>
          </cell>
          <cell r="CN126" t="str">
            <v>-</v>
          </cell>
          <cell r="CO126" t="str">
            <v>-</v>
          </cell>
          <cell r="CP126" t="str">
            <v>-</v>
          </cell>
          <cell r="CQ126" t="str">
            <v>-</v>
          </cell>
          <cell r="CR126" t="str">
            <v>-</v>
          </cell>
          <cell r="CS126" t="str">
            <v>-</v>
          </cell>
          <cell r="CT126" t="str">
            <v>-</v>
          </cell>
          <cell r="CU126" t="str">
            <v>-</v>
          </cell>
          <cell r="CV126" t="str">
            <v>-</v>
          </cell>
          <cell r="CW126" t="str">
            <v>-</v>
          </cell>
          <cell r="CX126" t="str">
            <v>-</v>
          </cell>
          <cell r="CY126" t="str">
            <v>-</v>
          </cell>
          <cell r="CZ126" t="str">
            <v>-</v>
          </cell>
          <cell r="DA126" t="str">
            <v>-</v>
          </cell>
          <cell r="DB126" t="str">
            <v>-</v>
          </cell>
          <cell r="DC126" t="str">
            <v>-</v>
          </cell>
          <cell r="DD126" t="str">
            <v>-</v>
          </cell>
          <cell r="DE126" t="str">
            <v>-</v>
          </cell>
          <cell r="DF126" t="str">
            <v>-</v>
          </cell>
          <cell r="DG126" t="str">
            <v>-</v>
          </cell>
          <cell r="DH126" t="str">
            <v>-</v>
          </cell>
          <cell r="DI126" t="str">
            <v>-</v>
          </cell>
          <cell r="DJ126" t="str">
            <v>-</v>
          </cell>
          <cell r="DK126" t="str">
            <v>-</v>
          </cell>
          <cell r="DL126" t="str">
            <v>-</v>
          </cell>
          <cell r="DM126" t="str">
            <v>-</v>
          </cell>
          <cell r="DN126" t="str">
            <v>-</v>
          </cell>
          <cell r="DO126" t="str">
            <v>-</v>
          </cell>
          <cell r="DP126" t="str">
            <v>-</v>
          </cell>
          <cell r="DQ126" t="str">
            <v>-</v>
          </cell>
          <cell r="DR126" t="str">
            <v>-</v>
          </cell>
          <cell r="DS126" t="str">
            <v>-</v>
          </cell>
          <cell r="DT126" t="str">
            <v>-</v>
          </cell>
          <cell r="DU126" t="str">
            <v>-</v>
          </cell>
          <cell r="DV126" t="str">
            <v>-</v>
          </cell>
          <cell r="DW126" t="str">
            <v>-</v>
          </cell>
          <cell r="DX126" t="str">
            <v>-</v>
          </cell>
          <cell r="DY126" t="str">
            <v>-</v>
          </cell>
          <cell r="DZ126" t="str">
            <v>-</v>
          </cell>
          <cell r="EA126" t="str">
            <v>-</v>
          </cell>
          <cell r="EB126" t="str">
            <v>-</v>
          </cell>
          <cell r="EC126" t="str">
            <v>-</v>
          </cell>
          <cell r="ED126" t="str">
            <v>-</v>
          </cell>
          <cell r="EE126" t="str">
            <v>-</v>
          </cell>
          <cell r="EF126" t="str">
            <v>-</v>
          </cell>
          <cell r="EG126" t="str">
            <v>-</v>
          </cell>
        </row>
        <row r="127">
          <cell r="C127">
            <v>700000403</v>
          </cell>
          <cell r="D127" t="str">
            <v>SECTOR RIVERA CAROLINA</v>
          </cell>
          <cell r="E127">
            <v>2026</v>
          </cell>
          <cell r="F127">
            <v>202602</v>
          </cell>
          <cell r="G127">
            <v>0</v>
          </cell>
          <cell r="H127" t="str">
            <v>-</v>
          </cell>
          <cell r="I127">
            <v>0</v>
          </cell>
          <cell r="J127" t="str">
            <v>-</v>
          </cell>
          <cell r="K127">
            <v>0</v>
          </cell>
          <cell r="L127" t="str">
            <v>-</v>
          </cell>
          <cell r="M127">
            <v>0</v>
          </cell>
          <cell r="N127" t="str">
            <v>-</v>
          </cell>
          <cell r="O127">
            <v>0</v>
          </cell>
          <cell r="P127" t="str">
            <v>-</v>
          </cell>
          <cell r="Q127">
            <v>0</v>
          </cell>
          <cell r="R127" t="str">
            <v>-</v>
          </cell>
          <cell r="S127">
            <v>0</v>
          </cell>
          <cell r="T127" t="str">
            <v>-</v>
          </cell>
          <cell r="U127">
            <v>0</v>
          </cell>
          <cell r="V127" t="str">
            <v>-</v>
          </cell>
          <cell r="W127">
            <v>0</v>
          </cell>
          <cell r="X127" t="str">
            <v>-</v>
          </cell>
          <cell r="Y127" t="str">
            <v>-</v>
          </cell>
          <cell r="Z127" t="str">
            <v>-</v>
          </cell>
          <cell r="AA127">
            <v>0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0</v>
          </cell>
          <cell r="AH127" t="str">
            <v>-</v>
          </cell>
          <cell r="AI127" t="str">
            <v>-</v>
          </cell>
          <cell r="AJ127" t="str">
            <v>-</v>
          </cell>
          <cell r="AK127">
            <v>0</v>
          </cell>
          <cell r="AL127" t="str">
            <v>-</v>
          </cell>
          <cell r="AM127">
            <v>0</v>
          </cell>
          <cell r="AN127" t="str">
            <v>-</v>
          </cell>
          <cell r="AO127">
            <v>0</v>
          </cell>
          <cell r="AP127" t="str">
            <v>-</v>
          </cell>
          <cell r="AQ127">
            <v>0</v>
          </cell>
          <cell r="AR127" t="str">
            <v>-</v>
          </cell>
          <cell r="AS127">
            <v>0</v>
          </cell>
          <cell r="AT127" t="str">
            <v>-</v>
          </cell>
          <cell r="AU127">
            <v>0</v>
          </cell>
          <cell r="AV127" t="str">
            <v>-</v>
          </cell>
          <cell r="AW127">
            <v>0</v>
          </cell>
          <cell r="AX127" t="str">
            <v>-</v>
          </cell>
          <cell r="AY127" t="str">
            <v>-</v>
          </cell>
          <cell r="AZ127" t="str">
            <v>-</v>
          </cell>
          <cell r="BA127">
            <v>0</v>
          </cell>
          <cell r="BB127" t="str">
            <v>-</v>
          </cell>
          <cell r="BC127">
            <v>0</v>
          </cell>
          <cell r="BD127" t="str">
            <v>-</v>
          </cell>
          <cell r="BE127" t="str">
            <v>-</v>
          </cell>
          <cell r="BF127" t="str">
            <v>-</v>
          </cell>
          <cell r="BG127">
            <v>0</v>
          </cell>
          <cell r="BH127" t="str">
            <v>-</v>
          </cell>
          <cell r="BI127">
            <v>0</v>
          </cell>
          <cell r="BJ127" t="str">
            <v>-</v>
          </cell>
          <cell r="BK127">
            <v>0</v>
          </cell>
          <cell r="BL127" t="str">
            <v>-</v>
          </cell>
          <cell r="BM127">
            <v>0</v>
          </cell>
          <cell r="BN127" t="str">
            <v>-</v>
          </cell>
          <cell r="BO127">
            <v>0</v>
          </cell>
          <cell r="BP127" t="str">
            <v>-</v>
          </cell>
          <cell r="BQ127">
            <v>0</v>
          </cell>
          <cell r="BR127" t="str">
            <v>-</v>
          </cell>
          <cell r="BS127">
            <v>0</v>
          </cell>
          <cell r="BT127" t="str">
            <v>-</v>
          </cell>
          <cell r="BU127">
            <v>0</v>
          </cell>
          <cell r="BV127" t="str">
            <v>-</v>
          </cell>
          <cell r="BW127">
            <v>0</v>
          </cell>
          <cell r="BX127" t="str">
            <v>-</v>
          </cell>
          <cell r="BY127">
            <v>0</v>
          </cell>
          <cell r="BZ127" t="str">
            <v>-</v>
          </cell>
          <cell r="CA127">
            <v>0</v>
          </cell>
          <cell r="CB127" t="str">
            <v>-</v>
          </cell>
          <cell r="CC127">
            <v>0</v>
          </cell>
          <cell r="CD127" t="str">
            <v>-</v>
          </cell>
          <cell r="CE127">
            <v>0</v>
          </cell>
          <cell r="CF127" t="str">
            <v>-</v>
          </cell>
          <cell r="CG127">
            <v>0</v>
          </cell>
          <cell r="CH127" t="str">
            <v>-</v>
          </cell>
          <cell r="CI127">
            <v>0</v>
          </cell>
          <cell r="CJ127" t="str">
            <v>-</v>
          </cell>
          <cell r="CK127">
            <v>0</v>
          </cell>
          <cell r="CL127" t="str">
            <v>-</v>
          </cell>
          <cell r="CM127">
            <v>0</v>
          </cell>
          <cell r="CN127" t="str">
            <v>-</v>
          </cell>
          <cell r="CO127">
            <v>0</v>
          </cell>
          <cell r="CP127" t="str">
            <v>-</v>
          </cell>
          <cell r="CQ127">
            <v>0</v>
          </cell>
          <cell r="CR127" t="str">
            <v>-</v>
          </cell>
          <cell r="CS127">
            <v>0</v>
          </cell>
          <cell r="CT127" t="str">
            <v>-</v>
          </cell>
          <cell r="CU127">
            <v>0</v>
          </cell>
          <cell r="CV127" t="str">
            <v>-</v>
          </cell>
          <cell r="CW127">
            <v>0</v>
          </cell>
          <cell r="CX127" t="str">
            <v>-</v>
          </cell>
          <cell r="CY127">
            <v>0</v>
          </cell>
          <cell r="CZ127" t="str">
            <v>-</v>
          </cell>
          <cell r="DA127">
            <v>0</v>
          </cell>
          <cell r="DB127" t="str">
            <v>-</v>
          </cell>
          <cell r="DC127">
            <v>0</v>
          </cell>
          <cell r="DD127" t="str">
            <v>-</v>
          </cell>
          <cell r="DE127">
            <v>0</v>
          </cell>
          <cell r="DF127" t="str">
            <v>-</v>
          </cell>
          <cell r="DG127">
            <v>0</v>
          </cell>
          <cell r="DH127" t="str">
            <v>-</v>
          </cell>
          <cell r="DI127">
            <v>0</v>
          </cell>
          <cell r="DJ127" t="str">
            <v>-</v>
          </cell>
          <cell r="DK127">
            <v>0</v>
          </cell>
          <cell r="DL127" t="str">
            <v>-</v>
          </cell>
          <cell r="DM127">
            <v>0</v>
          </cell>
          <cell r="DN127" t="str">
            <v>-</v>
          </cell>
          <cell r="DO127">
            <v>0</v>
          </cell>
          <cell r="DP127" t="str">
            <v>-</v>
          </cell>
          <cell r="DQ127">
            <v>0</v>
          </cell>
          <cell r="DR127" t="str">
            <v>-</v>
          </cell>
          <cell r="DS127">
            <v>0</v>
          </cell>
          <cell r="DT127" t="str">
            <v>-</v>
          </cell>
          <cell r="DU127">
            <v>0</v>
          </cell>
          <cell r="DV127" t="str">
            <v>-</v>
          </cell>
          <cell r="DW127">
            <v>0</v>
          </cell>
          <cell r="DX127" t="str">
            <v>-</v>
          </cell>
          <cell r="DY127">
            <v>0</v>
          </cell>
          <cell r="DZ127" t="str">
            <v>-</v>
          </cell>
          <cell r="EA127">
            <v>0</v>
          </cell>
          <cell r="EB127" t="str">
            <v>-</v>
          </cell>
          <cell r="EC127">
            <v>0</v>
          </cell>
          <cell r="ED127" t="str">
            <v>-</v>
          </cell>
          <cell r="EE127">
            <v>0</v>
          </cell>
          <cell r="EF127" t="str">
            <v>-</v>
          </cell>
          <cell r="EG127">
            <v>0</v>
          </cell>
        </row>
        <row r="128">
          <cell r="C128">
            <v>700000404</v>
          </cell>
          <cell r="D128" t="str">
            <v>Sector TERMALES Malca</v>
          </cell>
          <cell r="E128">
            <v>2026</v>
          </cell>
          <cell r="F128">
            <v>202602</v>
          </cell>
          <cell r="G128">
            <v>1981</v>
          </cell>
          <cell r="H128">
            <v>2216</v>
          </cell>
          <cell r="I128">
            <v>943</v>
          </cell>
          <cell r="J128" t="str">
            <v>-</v>
          </cell>
          <cell r="K128">
            <v>-29</v>
          </cell>
          <cell r="L128">
            <v>6</v>
          </cell>
          <cell r="M128">
            <v>1215</v>
          </cell>
          <cell r="N128">
            <v>1348</v>
          </cell>
          <cell r="O128">
            <v>0</v>
          </cell>
          <cell r="P128" t="str">
            <v>-</v>
          </cell>
          <cell r="Q128">
            <v>2</v>
          </cell>
          <cell r="R128" t="str">
            <v>-</v>
          </cell>
          <cell r="S128">
            <v>3</v>
          </cell>
          <cell r="T128" t="str">
            <v>-</v>
          </cell>
          <cell r="U128">
            <v>1212</v>
          </cell>
          <cell r="V128" t="str">
            <v>-</v>
          </cell>
          <cell r="W128">
            <v>1</v>
          </cell>
          <cell r="X128" t="str">
            <v>-</v>
          </cell>
          <cell r="Y128" t="str">
            <v>-</v>
          </cell>
          <cell r="Z128" t="str">
            <v>-</v>
          </cell>
          <cell r="AA128">
            <v>1046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451</v>
          </cell>
          <cell r="AH128" t="str">
            <v>-</v>
          </cell>
          <cell r="AI128" t="str">
            <v>-</v>
          </cell>
          <cell r="AJ128" t="str">
            <v>-</v>
          </cell>
          <cell r="AK128">
            <v>169</v>
          </cell>
          <cell r="AL128" t="str">
            <v>-</v>
          </cell>
          <cell r="AM128">
            <v>61.3326602725896</v>
          </cell>
          <cell r="AN128">
            <v>66.8</v>
          </cell>
          <cell r="AO128">
            <v>282</v>
          </cell>
          <cell r="AP128" t="str">
            <v>-</v>
          </cell>
          <cell r="AQ128">
            <v>540</v>
          </cell>
          <cell r="AR128" t="str">
            <v>-</v>
          </cell>
          <cell r="AS128">
            <v>0</v>
          </cell>
          <cell r="AT128" t="str">
            <v>-</v>
          </cell>
          <cell r="AU128">
            <v>193</v>
          </cell>
          <cell r="AV128" t="str">
            <v>-</v>
          </cell>
          <cell r="AW128">
            <v>31</v>
          </cell>
          <cell r="AX128" t="str">
            <v>-</v>
          </cell>
          <cell r="AY128" t="str">
            <v>-</v>
          </cell>
          <cell r="AZ128" t="str">
            <v>-</v>
          </cell>
          <cell r="BA128">
            <v>1113</v>
          </cell>
          <cell r="BB128">
            <v>1192</v>
          </cell>
          <cell r="BC128">
            <v>56.183745583038871</v>
          </cell>
          <cell r="BD128">
            <v>59</v>
          </cell>
          <cell r="BE128" t="str">
            <v>-</v>
          </cell>
          <cell r="BF128" t="str">
            <v>-</v>
          </cell>
          <cell r="BG128">
            <v>457716.92</v>
          </cell>
          <cell r="BH128">
            <v>449609</v>
          </cell>
          <cell r="BI128">
            <v>556126056.5</v>
          </cell>
          <cell r="BJ128">
            <v>606073515</v>
          </cell>
          <cell r="BK128">
            <v>555464244</v>
          </cell>
          <cell r="BL128" t="str">
            <v>-</v>
          </cell>
          <cell r="BM128">
            <v>661812.5</v>
          </cell>
          <cell r="BN128" t="str">
            <v>-</v>
          </cell>
          <cell r="BO128">
            <v>313154537.5</v>
          </cell>
          <cell r="BP128" t="str">
            <v>-</v>
          </cell>
          <cell r="BQ128">
            <v>661812.5</v>
          </cell>
          <cell r="BR128" t="str">
            <v>-</v>
          </cell>
          <cell r="BS128">
            <v>1034</v>
          </cell>
          <cell r="BT128" t="str">
            <v>-</v>
          </cell>
          <cell r="BU128">
            <v>312492725</v>
          </cell>
          <cell r="BV128" t="str">
            <v>-</v>
          </cell>
          <cell r="BW128">
            <v>1057</v>
          </cell>
          <cell r="BX128" t="str">
            <v>-</v>
          </cell>
          <cell r="BY128">
            <v>594</v>
          </cell>
          <cell r="BZ128" t="str">
            <v>-</v>
          </cell>
          <cell r="CA128">
            <v>225367679</v>
          </cell>
          <cell r="CB128" t="str">
            <v>-</v>
          </cell>
          <cell r="CC128">
            <v>674</v>
          </cell>
          <cell r="CD128" t="str">
            <v>-</v>
          </cell>
          <cell r="CE128">
            <v>718</v>
          </cell>
          <cell r="CF128" t="str">
            <v>-</v>
          </cell>
          <cell r="CG128">
            <v>0</v>
          </cell>
          <cell r="CH128" t="str">
            <v>-</v>
          </cell>
          <cell r="CI128">
            <v>222</v>
          </cell>
          <cell r="CJ128" t="str">
            <v>-</v>
          </cell>
          <cell r="CK128">
            <v>31</v>
          </cell>
          <cell r="CL128" t="str">
            <v>-</v>
          </cell>
          <cell r="CM128">
            <v>17603840</v>
          </cell>
          <cell r="CN128" t="str">
            <v>-</v>
          </cell>
          <cell r="CO128">
            <v>242971519</v>
          </cell>
          <cell r="CP128" t="str">
            <v>-</v>
          </cell>
          <cell r="CQ128">
            <v>0</v>
          </cell>
          <cell r="CR128" t="str">
            <v>-</v>
          </cell>
          <cell r="CS128">
            <v>-2</v>
          </cell>
          <cell r="CT128" t="str">
            <v>-</v>
          </cell>
          <cell r="CU128">
            <v>404</v>
          </cell>
          <cell r="CV128">
            <v>333</v>
          </cell>
          <cell r="CW128">
            <v>237</v>
          </cell>
          <cell r="CX128">
            <v>233</v>
          </cell>
          <cell r="CY128">
            <v>125</v>
          </cell>
          <cell r="CZ128">
            <v>123</v>
          </cell>
          <cell r="DA128">
            <v>103</v>
          </cell>
          <cell r="DB128">
            <v>86</v>
          </cell>
          <cell r="DC128">
            <v>97</v>
          </cell>
          <cell r="DD128">
            <v>84</v>
          </cell>
          <cell r="DE128">
            <v>58</v>
          </cell>
          <cell r="DF128">
            <v>54</v>
          </cell>
          <cell r="DG128">
            <v>258</v>
          </cell>
          <cell r="DH128">
            <v>224</v>
          </cell>
          <cell r="DI128">
            <v>47</v>
          </cell>
          <cell r="DJ128" t="str">
            <v>-</v>
          </cell>
          <cell r="DK128">
            <v>433</v>
          </cell>
          <cell r="DL128" t="str">
            <v>-</v>
          </cell>
          <cell r="DM128">
            <v>605</v>
          </cell>
          <cell r="DN128" t="str">
            <v>-</v>
          </cell>
          <cell r="DO128">
            <v>697</v>
          </cell>
          <cell r="DP128" t="str">
            <v>-</v>
          </cell>
          <cell r="DQ128">
            <v>0</v>
          </cell>
          <cell r="DR128" t="str">
            <v>-</v>
          </cell>
          <cell r="DS128">
            <v>215</v>
          </cell>
          <cell r="DT128" t="str">
            <v>-</v>
          </cell>
          <cell r="DU128">
            <v>31</v>
          </cell>
          <cell r="DV128" t="str">
            <v>-</v>
          </cell>
          <cell r="DW128">
            <v>0</v>
          </cell>
          <cell r="DX128" t="str">
            <v>-</v>
          </cell>
          <cell r="DY128">
            <v>57</v>
          </cell>
          <cell r="DZ128">
            <v>74</v>
          </cell>
          <cell r="EA128">
            <v>20</v>
          </cell>
          <cell r="EB128" t="str">
            <v>-</v>
          </cell>
          <cell r="EC128">
            <v>30.76923076923077</v>
          </cell>
          <cell r="ED128" t="str">
            <v>-</v>
          </cell>
          <cell r="EE128">
            <v>10</v>
          </cell>
          <cell r="EF128" t="str">
            <v>-</v>
          </cell>
          <cell r="EG128">
            <v>46</v>
          </cell>
        </row>
        <row r="129">
          <cell r="C129">
            <v>700000405</v>
          </cell>
          <cell r="D129" t="str">
            <v>Sector CORRIENTE Silvia</v>
          </cell>
          <cell r="E129">
            <v>2026</v>
          </cell>
          <cell r="F129">
            <v>202602</v>
          </cell>
          <cell r="G129">
            <v>1719</v>
          </cell>
          <cell r="H129">
            <v>1876</v>
          </cell>
          <cell r="I129">
            <v>742</v>
          </cell>
          <cell r="J129" t="str">
            <v>-</v>
          </cell>
          <cell r="K129">
            <v>-51</v>
          </cell>
          <cell r="L129">
            <v>6</v>
          </cell>
          <cell r="M129">
            <v>940</v>
          </cell>
          <cell r="N129">
            <v>1187</v>
          </cell>
          <cell r="O129">
            <v>0</v>
          </cell>
          <cell r="P129" t="str">
            <v>-</v>
          </cell>
          <cell r="Q129">
            <v>0</v>
          </cell>
          <cell r="R129" t="str">
            <v>-</v>
          </cell>
          <cell r="S129">
            <v>1</v>
          </cell>
          <cell r="T129" t="str">
            <v>-</v>
          </cell>
          <cell r="U129">
            <v>939</v>
          </cell>
          <cell r="V129" t="str">
            <v>-</v>
          </cell>
          <cell r="W129">
            <v>1</v>
          </cell>
          <cell r="X129" t="str">
            <v>-</v>
          </cell>
          <cell r="Y129" t="str">
            <v>-</v>
          </cell>
          <cell r="Z129" t="str">
            <v>-</v>
          </cell>
          <cell r="AA129">
            <v>824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358</v>
          </cell>
          <cell r="AH129" t="str">
            <v>-</v>
          </cell>
          <cell r="AI129" t="str">
            <v>-</v>
          </cell>
          <cell r="AJ129" t="str">
            <v>-</v>
          </cell>
          <cell r="AK129">
            <v>116</v>
          </cell>
          <cell r="AL129" t="str">
            <v>-</v>
          </cell>
          <cell r="AM129">
            <v>54.682955206515416</v>
          </cell>
          <cell r="AN129">
            <v>66.8</v>
          </cell>
          <cell r="AO129">
            <v>242</v>
          </cell>
          <cell r="AP129" t="str">
            <v>-</v>
          </cell>
          <cell r="AQ129">
            <v>409</v>
          </cell>
          <cell r="AR129" t="str">
            <v>-</v>
          </cell>
          <cell r="AS129">
            <v>0</v>
          </cell>
          <cell r="AT129" t="str">
            <v>-</v>
          </cell>
          <cell r="AU129">
            <v>148</v>
          </cell>
          <cell r="AV129" t="str">
            <v>-</v>
          </cell>
          <cell r="AW129">
            <v>25</v>
          </cell>
          <cell r="AX129" t="str">
            <v>-</v>
          </cell>
          <cell r="AY129" t="str">
            <v>-</v>
          </cell>
          <cell r="AZ129" t="str">
            <v>-</v>
          </cell>
          <cell r="BA129">
            <v>870</v>
          </cell>
          <cell r="BB129">
            <v>1040</v>
          </cell>
          <cell r="BC129">
            <v>50.610820244328103</v>
          </cell>
          <cell r="BD129">
            <v>58.5</v>
          </cell>
          <cell r="BE129" t="str">
            <v>-</v>
          </cell>
          <cell r="BF129" t="str">
            <v>-</v>
          </cell>
          <cell r="BG129">
            <v>456956.2</v>
          </cell>
          <cell r="BH129">
            <v>452276</v>
          </cell>
          <cell r="BI129">
            <v>429538827</v>
          </cell>
          <cell r="BJ129">
            <v>536851453</v>
          </cell>
          <cell r="BK129">
            <v>429351787</v>
          </cell>
          <cell r="BL129" t="str">
            <v>-</v>
          </cell>
          <cell r="BM129">
            <v>187040</v>
          </cell>
          <cell r="BN129" t="str">
            <v>-</v>
          </cell>
          <cell r="BO129">
            <v>235543899</v>
          </cell>
          <cell r="BP129" t="str">
            <v>-</v>
          </cell>
          <cell r="BQ129">
            <v>187040</v>
          </cell>
          <cell r="BR129" t="str">
            <v>-</v>
          </cell>
          <cell r="BS129">
            <v>774</v>
          </cell>
          <cell r="BT129" t="str">
            <v>-</v>
          </cell>
          <cell r="BU129">
            <v>235356859</v>
          </cell>
          <cell r="BV129" t="str">
            <v>-</v>
          </cell>
          <cell r="BW129">
            <v>828</v>
          </cell>
          <cell r="BX129" t="str">
            <v>-</v>
          </cell>
          <cell r="BY129">
            <v>541</v>
          </cell>
          <cell r="BZ129" t="str">
            <v>-</v>
          </cell>
          <cell r="CA129">
            <v>177988663</v>
          </cell>
          <cell r="CB129" t="str">
            <v>-</v>
          </cell>
          <cell r="CC129">
            <v>632</v>
          </cell>
          <cell r="CD129" t="str">
            <v>-</v>
          </cell>
          <cell r="CE129">
            <v>566</v>
          </cell>
          <cell r="CF129" t="str">
            <v>-</v>
          </cell>
          <cell r="CG129">
            <v>0</v>
          </cell>
          <cell r="CH129" t="str">
            <v>-</v>
          </cell>
          <cell r="CI129">
            <v>170</v>
          </cell>
          <cell r="CJ129" t="str">
            <v>-</v>
          </cell>
          <cell r="CK129">
            <v>26</v>
          </cell>
          <cell r="CL129" t="str">
            <v>-</v>
          </cell>
          <cell r="CM129">
            <v>16006265</v>
          </cell>
          <cell r="CN129" t="str">
            <v>-</v>
          </cell>
          <cell r="CO129">
            <v>193994928</v>
          </cell>
          <cell r="CP129" t="str">
            <v>-</v>
          </cell>
          <cell r="CQ129">
            <v>0</v>
          </cell>
          <cell r="CR129" t="str">
            <v>-</v>
          </cell>
          <cell r="CS129">
            <v>-19</v>
          </cell>
          <cell r="CT129" t="str">
            <v>-</v>
          </cell>
          <cell r="CU129">
            <v>403</v>
          </cell>
          <cell r="CV129">
            <v>270</v>
          </cell>
          <cell r="CW129">
            <v>229</v>
          </cell>
          <cell r="CX129">
            <v>211</v>
          </cell>
          <cell r="CY129">
            <v>147</v>
          </cell>
          <cell r="CZ129">
            <v>130</v>
          </cell>
          <cell r="DA129">
            <v>89</v>
          </cell>
          <cell r="DB129">
            <v>74</v>
          </cell>
          <cell r="DC129">
            <v>78</v>
          </cell>
          <cell r="DD129">
            <v>61</v>
          </cell>
          <cell r="DE129">
            <v>49</v>
          </cell>
          <cell r="DF129">
            <v>42</v>
          </cell>
          <cell r="DG129">
            <v>216</v>
          </cell>
          <cell r="DH129">
            <v>177</v>
          </cell>
          <cell r="DI129">
            <v>23</v>
          </cell>
          <cell r="DJ129" t="str">
            <v>-</v>
          </cell>
          <cell r="DK129">
            <v>407</v>
          </cell>
          <cell r="DL129" t="str">
            <v>-</v>
          </cell>
          <cell r="DM129">
            <v>570</v>
          </cell>
          <cell r="DN129" t="str">
            <v>-</v>
          </cell>
          <cell r="DO129">
            <v>551</v>
          </cell>
          <cell r="DP129" t="str">
            <v>-</v>
          </cell>
          <cell r="DQ129">
            <v>0</v>
          </cell>
          <cell r="DR129" t="str">
            <v>-</v>
          </cell>
          <cell r="DS129">
            <v>165</v>
          </cell>
          <cell r="DT129" t="str">
            <v>-</v>
          </cell>
          <cell r="DU129">
            <v>26</v>
          </cell>
          <cell r="DV129" t="str">
            <v>-</v>
          </cell>
          <cell r="DW129">
            <v>0</v>
          </cell>
          <cell r="DX129" t="str">
            <v>-</v>
          </cell>
          <cell r="DY129">
            <v>30</v>
          </cell>
          <cell r="DZ129">
            <v>68</v>
          </cell>
          <cell r="EA129">
            <v>17</v>
          </cell>
          <cell r="EB129" t="str">
            <v>-</v>
          </cell>
          <cell r="EC129">
            <v>39.534883720930232</v>
          </cell>
          <cell r="ED129" t="str">
            <v>-</v>
          </cell>
          <cell r="EE129">
            <v>7</v>
          </cell>
          <cell r="EF129" t="str">
            <v>-</v>
          </cell>
          <cell r="EG129">
            <v>40</v>
          </cell>
        </row>
        <row r="130">
          <cell r="C130">
            <v>700000406</v>
          </cell>
          <cell r="D130" t="str">
            <v>SECTOR YACIMIENTO FARLYN</v>
          </cell>
          <cell r="E130">
            <v>2026</v>
          </cell>
          <cell r="F130">
            <v>202602</v>
          </cell>
          <cell r="G130">
            <v>0</v>
          </cell>
          <cell r="H130" t="str">
            <v>-</v>
          </cell>
          <cell r="I130">
            <v>0</v>
          </cell>
          <cell r="J130" t="str">
            <v>-</v>
          </cell>
          <cell r="K130">
            <v>0</v>
          </cell>
          <cell r="L130" t="str">
            <v>-</v>
          </cell>
          <cell r="M130">
            <v>0</v>
          </cell>
          <cell r="N130" t="str">
            <v>-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0</v>
          </cell>
          <cell r="T130" t="str">
            <v>-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0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0</v>
          </cell>
          <cell r="AH130" t="str">
            <v>-</v>
          </cell>
          <cell r="AI130" t="str">
            <v>-</v>
          </cell>
          <cell r="AJ130" t="str">
            <v>-</v>
          </cell>
          <cell r="AK130">
            <v>0</v>
          </cell>
          <cell r="AL130" t="str">
            <v>-</v>
          </cell>
          <cell r="AM130">
            <v>0</v>
          </cell>
          <cell r="AN130" t="str">
            <v>-</v>
          </cell>
          <cell r="AO130">
            <v>0</v>
          </cell>
          <cell r="AP130" t="str">
            <v>-</v>
          </cell>
          <cell r="AQ130">
            <v>0</v>
          </cell>
          <cell r="AR130" t="str">
            <v>-</v>
          </cell>
          <cell r="AS130">
            <v>0</v>
          </cell>
          <cell r="AT130" t="str">
            <v>-</v>
          </cell>
          <cell r="AU130">
            <v>0</v>
          </cell>
          <cell r="AV130" t="str">
            <v>-</v>
          </cell>
          <cell r="AW130">
            <v>0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0</v>
          </cell>
          <cell r="BB130" t="str">
            <v>-</v>
          </cell>
          <cell r="BC130">
            <v>0</v>
          </cell>
          <cell r="BD130" t="str">
            <v>-</v>
          </cell>
          <cell r="BE130" t="str">
            <v>-</v>
          </cell>
          <cell r="BF130" t="str">
            <v>-</v>
          </cell>
          <cell r="BG130">
            <v>0</v>
          </cell>
          <cell r="BH130" t="str">
            <v>-</v>
          </cell>
          <cell r="BI130">
            <v>0</v>
          </cell>
          <cell r="BJ130" t="str">
            <v>-</v>
          </cell>
          <cell r="BK130">
            <v>0</v>
          </cell>
          <cell r="BL130" t="str">
            <v>-</v>
          </cell>
          <cell r="BM130">
            <v>0</v>
          </cell>
          <cell r="BN130" t="str">
            <v>-</v>
          </cell>
          <cell r="BO130">
            <v>0</v>
          </cell>
          <cell r="BP130" t="str">
            <v>-</v>
          </cell>
          <cell r="BQ130">
            <v>0</v>
          </cell>
          <cell r="BR130" t="str">
            <v>-</v>
          </cell>
          <cell r="BS130">
            <v>0</v>
          </cell>
          <cell r="BT130" t="str">
            <v>-</v>
          </cell>
          <cell r="BU130">
            <v>0</v>
          </cell>
          <cell r="BV130" t="str">
            <v>-</v>
          </cell>
          <cell r="BW130">
            <v>0</v>
          </cell>
          <cell r="BX130" t="str">
            <v>-</v>
          </cell>
          <cell r="BY130">
            <v>0</v>
          </cell>
          <cell r="BZ130" t="str">
            <v>-</v>
          </cell>
          <cell r="CA130">
            <v>0</v>
          </cell>
          <cell r="CB130" t="str">
            <v>-</v>
          </cell>
          <cell r="CC130">
            <v>0</v>
          </cell>
          <cell r="CD130" t="str">
            <v>-</v>
          </cell>
          <cell r="CE130">
            <v>0</v>
          </cell>
          <cell r="CF130" t="str">
            <v>-</v>
          </cell>
          <cell r="CG130">
            <v>0</v>
          </cell>
          <cell r="CH130" t="str">
            <v>-</v>
          </cell>
          <cell r="CI130">
            <v>0</v>
          </cell>
          <cell r="CJ130" t="str">
            <v>-</v>
          </cell>
          <cell r="CK130">
            <v>0</v>
          </cell>
          <cell r="CL130" t="str">
            <v>-</v>
          </cell>
          <cell r="CM130">
            <v>0</v>
          </cell>
          <cell r="CN130" t="str">
            <v>-</v>
          </cell>
          <cell r="CO130">
            <v>0</v>
          </cell>
          <cell r="CP130" t="str">
            <v>-</v>
          </cell>
          <cell r="CQ130">
            <v>0</v>
          </cell>
          <cell r="CR130" t="str">
            <v>-</v>
          </cell>
          <cell r="CS130">
            <v>0</v>
          </cell>
          <cell r="CT130" t="str">
            <v>-</v>
          </cell>
          <cell r="CU130">
            <v>0</v>
          </cell>
          <cell r="CV130" t="str">
            <v>-</v>
          </cell>
          <cell r="CW130">
            <v>0</v>
          </cell>
          <cell r="CX130" t="str">
            <v>-</v>
          </cell>
          <cell r="CY130">
            <v>0</v>
          </cell>
          <cell r="CZ130" t="str">
            <v>-</v>
          </cell>
          <cell r="DA130">
            <v>0</v>
          </cell>
          <cell r="DB130" t="str">
            <v>-</v>
          </cell>
          <cell r="DC130">
            <v>0</v>
          </cell>
          <cell r="DD130" t="str">
            <v>-</v>
          </cell>
          <cell r="DE130">
            <v>0</v>
          </cell>
          <cell r="DF130" t="str">
            <v>-</v>
          </cell>
          <cell r="DG130">
            <v>0</v>
          </cell>
          <cell r="DH130" t="str">
            <v>-</v>
          </cell>
          <cell r="DI130">
            <v>0</v>
          </cell>
          <cell r="DJ130" t="str">
            <v>-</v>
          </cell>
          <cell r="DK130">
            <v>0</v>
          </cell>
          <cell r="DL130" t="str">
            <v>-</v>
          </cell>
          <cell r="DM130">
            <v>0</v>
          </cell>
          <cell r="DN130" t="str">
            <v>-</v>
          </cell>
          <cell r="DO130">
            <v>0</v>
          </cell>
          <cell r="DP130" t="str">
            <v>-</v>
          </cell>
          <cell r="DQ130">
            <v>0</v>
          </cell>
          <cell r="DR130" t="str">
            <v>-</v>
          </cell>
          <cell r="DS130">
            <v>0</v>
          </cell>
          <cell r="DT130" t="str">
            <v>-</v>
          </cell>
          <cell r="DU130">
            <v>0</v>
          </cell>
          <cell r="DV130" t="str">
            <v>-</v>
          </cell>
          <cell r="DW130">
            <v>0</v>
          </cell>
          <cell r="DX130" t="str">
            <v>-</v>
          </cell>
          <cell r="DY130">
            <v>0</v>
          </cell>
          <cell r="DZ130" t="str">
            <v>-</v>
          </cell>
          <cell r="EA130">
            <v>0</v>
          </cell>
          <cell r="EB130" t="str">
            <v>-</v>
          </cell>
          <cell r="EC130">
            <v>0</v>
          </cell>
          <cell r="ED130" t="str">
            <v>-</v>
          </cell>
          <cell r="EE130">
            <v>0</v>
          </cell>
          <cell r="EF130" t="str">
            <v>-</v>
          </cell>
          <cell r="EG130">
            <v>0</v>
          </cell>
        </row>
        <row r="131">
          <cell r="C131">
            <v>700000408</v>
          </cell>
          <cell r="D131" t="str">
            <v>SECTOR VERVENA LINA</v>
          </cell>
          <cell r="E131">
            <v>2026</v>
          </cell>
          <cell r="F131">
            <v>202602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 t="str">
            <v>-</v>
          </cell>
          <cell r="BQ131" t="str">
            <v>-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 t="str">
            <v>-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 t="str">
            <v>-</v>
          </cell>
          <cell r="CN131" t="str">
            <v>-</v>
          </cell>
          <cell r="CO131" t="str">
            <v>-</v>
          </cell>
          <cell r="CP131" t="str">
            <v>-</v>
          </cell>
          <cell r="CQ131" t="str">
            <v>-</v>
          </cell>
          <cell r="CR131" t="str">
            <v>-</v>
          </cell>
          <cell r="CS131" t="str">
            <v>-</v>
          </cell>
          <cell r="CT131" t="str">
            <v>-</v>
          </cell>
          <cell r="CU131" t="str">
            <v>-</v>
          </cell>
          <cell r="CV131" t="str">
            <v>-</v>
          </cell>
          <cell r="CW131" t="str">
            <v>-</v>
          </cell>
          <cell r="CX131" t="str">
            <v>-</v>
          </cell>
          <cell r="CY131" t="str">
            <v>-</v>
          </cell>
          <cell r="CZ131" t="str">
            <v>-</v>
          </cell>
          <cell r="DA131" t="str">
            <v>-</v>
          </cell>
          <cell r="DB131" t="str">
            <v>-</v>
          </cell>
          <cell r="DC131" t="str">
            <v>-</v>
          </cell>
          <cell r="DD131" t="str">
            <v>-</v>
          </cell>
          <cell r="DE131" t="str">
            <v>-</v>
          </cell>
          <cell r="DF131" t="str">
            <v>-</v>
          </cell>
          <cell r="DG131" t="str">
            <v>-</v>
          </cell>
          <cell r="DH131" t="str">
            <v>-</v>
          </cell>
          <cell r="DI131" t="str">
            <v>-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 t="str">
            <v>-</v>
          </cell>
          <cell r="DX131" t="str">
            <v>-</v>
          </cell>
          <cell r="DY131" t="str">
            <v>-</v>
          </cell>
          <cell r="DZ131" t="str">
            <v>-</v>
          </cell>
          <cell r="EA131" t="str">
            <v>-</v>
          </cell>
          <cell r="EB131" t="str">
            <v>-</v>
          </cell>
          <cell r="EC131" t="str">
            <v>-</v>
          </cell>
          <cell r="ED131" t="str">
            <v>-</v>
          </cell>
          <cell r="EE131" t="str">
            <v>-</v>
          </cell>
          <cell r="EF131" t="str">
            <v>-</v>
          </cell>
          <cell r="EG131" t="str">
            <v>-</v>
          </cell>
        </row>
        <row r="132">
          <cell r="C132">
            <v>700000411</v>
          </cell>
          <cell r="D132" t="str">
            <v>SECTOR PILANDERAS ARACELIS</v>
          </cell>
          <cell r="E132">
            <v>2026</v>
          </cell>
          <cell r="F132">
            <v>202602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 t="str">
            <v>-</v>
          </cell>
          <cell r="BP132" t="str">
            <v>-</v>
          </cell>
          <cell r="BQ132" t="str">
            <v>-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 t="str">
            <v>-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 t="str">
            <v>-</v>
          </cell>
          <cell r="CN132" t="str">
            <v>-</v>
          </cell>
          <cell r="CO132" t="str">
            <v>-</v>
          </cell>
          <cell r="CP132" t="str">
            <v>-</v>
          </cell>
          <cell r="CQ132" t="str">
            <v>-</v>
          </cell>
          <cell r="CR132" t="str">
            <v>-</v>
          </cell>
          <cell r="CS132" t="str">
            <v>-</v>
          </cell>
          <cell r="CT132" t="str">
            <v>-</v>
          </cell>
          <cell r="CU132" t="str">
            <v>-</v>
          </cell>
          <cell r="CV132" t="str">
            <v>-</v>
          </cell>
          <cell r="CW132" t="str">
            <v>-</v>
          </cell>
          <cell r="CX132" t="str">
            <v>-</v>
          </cell>
          <cell r="CY132" t="str">
            <v>-</v>
          </cell>
          <cell r="CZ132" t="str">
            <v>-</v>
          </cell>
          <cell r="DA132" t="str">
            <v>-</v>
          </cell>
          <cell r="DB132" t="str">
            <v>-</v>
          </cell>
          <cell r="DC132" t="str">
            <v>-</v>
          </cell>
          <cell r="DD132" t="str">
            <v>-</v>
          </cell>
          <cell r="DE132" t="str">
            <v>-</v>
          </cell>
          <cell r="DF132" t="str">
            <v>-</v>
          </cell>
          <cell r="DG132" t="str">
            <v>-</v>
          </cell>
          <cell r="DH132" t="str">
            <v>-</v>
          </cell>
          <cell r="DI132" t="str">
            <v>-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 t="str">
            <v>-</v>
          </cell>
          <cell r="DX132" t="str">
            <v>-</v>
          </cell>
          <cell r="DY132" t="str">
            <v>-</v>
          </cell>
          <cell r="DZ132" t="str">
            <v>-</v>
          </cell>
          <cell r="EA132" t="str">
            <v>-</v>
          </cell>
          <cell r="EB132" t="str">
            <v>-</v>
          </cell>
          <cell r="EC132" t="str">
            <v>-</v>
          </cell>
          <cell r="ED132" t="str">
            <v>-</v>
          </cell>
          <cell r="EE132" t="str">
            <v>-</v>
          </cell>
          <cell r="EF132" t="str">
            <v>-</v>
          </cell>
          <cell r="EG132" t="str">
            <v>-</v>
          </cell>
        </row>
        <row r="133">
          <cell r="C133">
            <v>700000412</v>
          </cell>
          <cell r="D133" t="str">
            <v xml:space="preserve">SECTOR CARNAVAL LUZ </v>
          </cell>
          <cell r="E133">
            <v>2026</v>
          </cell>
          <cell r="F133">
            <v>202602</v>
          </cell>
          <cell r="G133">
            <v>1729</v>
          </cell>
          <cell r="H133">
            <v>1849</v>
          </cell>
          <cell r="I133">
            <v>585</v>
          </cell>
          <cell r="J133" t="str">
            <v>-</v>
          </cell>
          <cell r="K133">
            <v>-87</v>
          </cell>
          <cell r="L133">
            <v>7</v>
          </cell>
          <cell r="M133">
            <v>635</v>
          </cell>
          <cell r="N133">
            <v>1168</v>
          </cell>
          <cell r="O133">
            <v>0</v>
          </cell>
          <cell r="P133" t="str">
            <v>-</v>
          </cell>
          <cell r="Q133">
            <v>0</v>
          </cell>
          <cell r="R133" t="str">
            <v>-</v>
          </cell>
          <cell r="S133">
            <v>0</v>
          </cell>
          <cell r="T133" t="str">
            <v>-</v>
          </cell>
          <cell r="U133">
            <v>635</v>
          </cell>
          <cell r="V133" t="str">
            <v>-</v>
          </cell>
          <cell r="W133">
            <v>0</v>
          </cell>
          <cell r="X133" t="str">
            <v>-</v>
          </cell>
          <cell r="Y133" t="str">
            <v>-</v>
          </cell>
          <cell r="Z133" t="str">
            <v>-</v>
          </cell>
          <cell r="AA133">
            <v>474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>
            <v>310</v>
          </cell>
          <cell r="AH133" t="str">
            <v>-</v>
          </cell>
          <cell r="AI133" t="str">
            <v>-</v>
          </cell>
          <cell r="AJ133" t="str">
            <v>-</v>
          </cell>
          <cell r="AK133">
            <v>161</v>
          </cell>
          <cell r="AL133" t="str">
            <v>-</v>
          </cell>
          <cell r="AM133">
            <v>36.72643146327357</v>
          </cell>
          <cell r="AN133">
            <v>64</v>
          </cell>
          <cell r="AO133">
            <v>149</v>
          </cell>
          <cell r="AP133" t="str">
            <v>-</v>
          </cell>
          <cell r="AQ133">
            <v>249</v>
          </cell>
          <cell r="AR133" t="str">
            <v>-</v>
          </cell>
          <cell r="AS133">
            <v>0</v>
          </cell>
          <cell r="AT133" t="str">
            <v>-</v>
          </cell>
          <cell r="AU133">
            <v>71</v>
          </cell>
          <cell r="AV133" t="str">
            <v>-</v>
          </cell>
          <cell r="AW133">
            <v>5</v>
          </cell>
          <cell r="AX133" t="str">
            <v>-</v>
          </cell>
          <cell r="AY133" t="str">
            <v>-</v>
          </cell>
          <cell r="AZ133" t="str">
            <v>-</v>
          </cell>
          <cell r="BA133">
            <v>551</v>
          </cell>
          <cell r="BB133">
            <v>1009</v>
          </cell>
          <cell r="BC133">
            <v>31.868131868131865</v>
          </cell>
          <cell r="BD133">
            <v>55.3</v>
          </cell>
          <cell r="BE133" t="str">
            <v>-</v>
          </cell>
          <cell r="BF133" t="str">
            <v>-</v>
          </cell>
          <cell r="BG133">
            <v>411999.08</v>
          </cell>
          <cell r="BH133">
            <v>364961</v>
          </cell>
          <cell r="BI133">
            <v>261619416</v>
          </cell>
          <cell r="BJ133">
            <v>426274728</v>
          </cell>
          <cell r="BK133">
            <v>261619416</v>
          </cell>
          <cell r="BL133" t="str">
            <v>-</v>
          </cell>
          <cell r="BM133">
            <v>0</v>
          </cell>
          <cell r="BN133" t="str">
            <v>-</v>
          </cell>
          <cell r="BO133">
            <v>158082444</v>
          </cell>
          <cell r="BP133" t="str">
            <v>-</v>
          </cell>
          <cell r="BQ133">
            <v>0</v>
          </cell>
          <cell r="BR133" t="str">
            <v>-</v>
          </cell>
          <cell r="BS133">
            <v>552</v>
          </cell>
          <cell r="BT133" t="str">
            <v>-</v>
          </cell>
          <cell r="BU133">
            <v>158082444</v>
          </cell>
          <cell r="BV133" t="str">
            <v>-</v>
          </cell>
          <cell r="BW133">
            <v>519</v>
          </cell>
          <cell r="BX133" t="str">
            <v>-</v>
          </cell>
          <cell r="BY133">
            <v>766</v>
          </cell>
          <cell r="BZ133" t="str">
            <v>-</v>
          </cell>
          <cell r="CA133">
            <v>93977711</v>
          </cell>
          <cell r="CB133" t="str">
            <v>-</v>
          </cell>
          <cell r="CC133">
            <v>669</v>
          </cell>
          <cell r="CD133" t="str">
            <v>-</v>
          </cell>
          <cell r="CE133">
            <v>506</v>
          </cell>
          <cell r="CF133" t="str">
            <v>-</v>
          </cell>
          <cell r="CG133">
            <v>0</v>
          </cell>
          <cell r="CH133" t="str">
            <v>-</v>
          </cell>
          <cell r="CI133">
            <v>104</v>
          </cell>
          <cell r="CJ133" t="str">
            <v>-</v>
          </cell>
          <cell r="CK133">
            <v>8</v>
          </cell>
          <cell r="CL133" t="str">
            <v>-</v>
          </cell>
          <cell r="CM133">
            <v>9559261</v>
          </cell>
          <cell r="CN133" t="str">
            <v>-</v>
          </cell>
          <cell r="CO133">
            <v>103536972</v>
          </cell>
          <cell r="CP133" t="str">
            <v>-</v>
          </cell>
          <cell r="CQ133">
            <v>0</v>
          </cell>
          <cell r="CR133" t="str">
            <v>-</v>
          </cell>
          <cell r="CS133">
            <v>-7</v>
          </cell>
          <cell r="CT133" t="str">
            <v>-</v>
          </cell>
          <cell r="CU133">
            <v>634</v>
          </cell>
          <cell r="CV133">
            <v>266</v>
          </cell>
          <cell r="CW133">
            <v>255</v>
          </cell>
          <cell r="CX133">
            <v>200</v>
          </cell>
          <cell r="CY133">
            <v>205</v>
          </cell>
          <cell r="CZ133">
            <v>172</v>
          </cell>
          <cell r="DA133">
            <v>153</v>
          </cell>
          <cell r="DB133">
            <v>124</v>
          </cell>
          <cell r="DC133">
            <v>108</v>
          </cell>
          <cell r="DD133">
            <v>93</v>
          </cell>
          <cell r="DE133">
            <v>63</v>
          </cell>
          <cell r="DF133">
            <v>58</v>
          </cell>
          <cell r="DG133">
            <v>324</v>
          </cell>
          <cell r="DH133">
            <v>275</v>
          </cell>
          <cell r="DI133">
            <v>48</v>
          </cell>
          <cell r="DJ133" t="str">
            <v>-</v>
          </cell>
          <cell r="DK133">
            <v>561</v>
          </cell>
          <cell r="DL133" t="str">
            <v>-</v>
          </cell>
          <cell r="DM133">
            <v>583</v>
          </cell>
          <cell r="DN133" t="str">
            <v>-</v>
          </cell>
          <cell r="DO133">
            <v>477</v>
          </cell>
          <cell r="DP133" t="str">
            <v>-</v>
          </cell>
          <cell r="DQ133">
            <v>0</v>
          </cell>
          <cell r="DR133" t="str">
            <v>-</v>
          </cell>
          <cell r="DS133">
            <v>101</v>
          </cell>
          <cell r="DT133" t="str">
            <v>-</v>
          </cell>
          <cell r="DU133">
            <v>7</v>
          </cell>
          <cell r="DV133" t="str">
            <v>-</v>
          </cell>
          <cell r="DW133">
            <v>0</v>
          </cell>
          <cell r="DX133" t="str">
            <v>-</v>
          </cell>
          <cell r="DY133">
            <v>59</v>
          </cell>
          <cell r="DZ133">
            <v>83</v>
          </cell>
          <cell r="EA133">
            <v>27</v>
          </cell>
          <cell r="EB133" t="str">
            <v>-</v>
          </cell>
          <cell r="EC133">
            <v>31.764705882352938</v>
          </cell>
          <cell r="ED133" t="str">
            <v>-</v>
          </cell>
          <cell r="EE133">
            <v>11</v>
          </cell>
          <cell r="EF133" t="str">
            <v>-</v>
          </cell>
          <cell r="EG133">
            <v>25</v>
          </cell>
        </row>
        <row r="134">
          <cell r="C134">
            <v>700000413</v>
          </cell>
          <cell r="D134" t="str">
            <v>SECTOR MAPALE SHARON</v>
          </cell>
          <cell r="E134">
            <v>2026</v>
          </cell>
          <cell r="F134">
            <v>202602</v>
          </cell>
          <cell r="G134">
            <v>1805</v>
          </cell>
          <cell r="H134">
            <v>1935</v>
          </cell>
          <cell r="I134">
            <v>673</v>
          </cell>
          <cell r="J134" t="str">
            <v>-</v>
          </cell>
          <cell r="K134">
            <v>-114</v>
          </cell>
          <cell r="L134">
            <v>7</v>
          </cell>
          <cell r="M134">
            <v>579</v>
          </cell>
          <cell r="N134">
            <v>1240</v>
          </cell>
          <cell r="O134">
            <v>0</v>
          </cell>
          <cell r="P134" t="str">
            <v>-</v>
          </cell>
          <cell r="Q134">
            <v>1</v>
          </cell>
          <cell r="R134" t="str">
            <v>-</v>
          </cell>
          <cell r="S134">
            <v>1</v>
          </cell>
          <cell r="T134" t="str">
            <v>-</v>
          </cell>
          <cell r="U134">
            <v>578</v>
          </cell>
          <cell r="V134" t="str">
            <v>-</v>
          </cell>
          <cell r="W134">
            <v>0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473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253</v>
          </cell>
          <cell r="AH134" t="str">
            <v>-</v>
          </cell>
          <cell r="AI134" t="str">
            <v>-</v>
          </cell>
          <cell r="AJ134" t="str">
            <v>-</v>
          </cell>
          <cell r="AK134">
            <v>106</v>
          </cell>
          <cell r="AL134" t="str">
            <v>-</v>
          </cell>
          <cell r="AM134">
            <v>32.07756232686981</v>
          </cell>
          <cell r="AN134">
            <v>64.3</v>
          </cell>
          <cell r="AO134">
            <v>147</v>
          </cell>
          <cell r="AP134" t="str">
            <v>-</v>
          </cell>
          <cell r="AQ134">
            <v>256</v>
          </cell>
          <cell r="AR134" t="str">
            <v>-</v>
          </cell>
          <cell r="AS134">
            <v>0</v>
          </cell>
          <cell r="AT134" t="str">
            <v>-</v>
          </cell>
          <cell r="AU134">
            <v>67</v>
          </cell>
          <cell r="AV134" t="str">
            <v>-</v>
          </cell>
          <cell r="AW134">
            <v>3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519</v>
          </cell>
          <cell r="BB134">
            <v>1083</v>
          </cell>
          <cell r="BC134">
            <v>28.753462603878116</v>
          </cell>
          <cell r="BD134">
            <v>56.2</v>
          </cell>
          <cell r="BE134" t="str">
            <v>-</v>
          </cell>
          <cell r="BF134" t="str">
            <v>-</v>
          </cell>
          <cell r="BG134">
            <v>410285.76</v>
          </cell>
          <cell r="BH134">
            <v>356823</v>
          </cell>
          <cell r="BI134">
            <v>237555457</v>
          </cell>
          <cell r="BJ134">
            <v>442459915</v>
          </cell>
          <cell r="BK134">
            <v>237457452</v>
          </cell>
          <cell r="BL134" t="str">
            <v>-</v>
          </cell>
          <cell r="BM134">
            <v>98005</v>
          </cell>
          <cell r="BN134" t="str">
            <v>-</v>
          </cell>
          <cell r="BO134">
            <v>148483401</v>
          </cell>
          <cell r="BP134" t="str">
            <v>-</v>
          </cell>
          <cell r="BQ134">
            <v>98005</v>
          </cell>
          <cell r="BR134" t="str">
            <v>-</v>
          </cell>
          <cell r="BS134">
            <v>523</v>
          </cell>
          <cell r="BT134" t="str">
            <v>-</v>
          </cell>
          <cell r="BU134">
            <v>148385396</v>
          </cell>
          <cell r="BV134" t="str">
            <v>-</v>
          </cell>
          <cell r="BW134">
            <v>475</v>
          </cell>
          <cell r="BX134" t="str">
            <v>-</v>
          </cell>
          <cell r="BY134">
            <v>628</v>
          </cell>
          <cell r="BZ134" t="str">
            <v>-</v>
          </cell>
          <cell r="CA134">
            <v>81219887</v>
          </cell>
          <cell r="CB134" t="str">
            <v>-</v>
          </cell>
          <cell r="CC134">
            <v>769</v>
          </cell>
          <cell r="CD134" t="str">
            <v>-</v>
          </cell>
          <cell r="CE134">
            <v>634</v>
          </cell>
          <cell r="CF134" t="str">
            <v>-</v>
          </cell>
          <cell r="CG134">
            <v>0</v>
          </cell>
          <cell r="CH134" t="str">
            <v>-</v>
          </cell>
          <cell r="CI134">
            <v>95</v>
          </cell>
          <cell r="CJ134" t="str">
            <v>-</v>
          </cell>
          <cell r="CK134">
            <v>3</v>
          </cell>
          <cell r="CL134" t="str">
            <v>-</v>
          </cell>
          <cell r="CM134">
            <v>7852169</v>
          </cell>
          <cell r="CN134" t="str">
            <v>-</v>
          </cell>
          <cell r="CO134">
            <v>89072056</v>
          </cell>
          <cell r="CP134" t="str">
            <v>-</v>
          </cell>
          <cell r="CQ134">
            <v>0</v>
          </cell>
          <cell r="CR134" t="str">
            <v>-</v>
          </cell>
          <cell r="CS134">
            <v>-36</v>
          </cell>
          <cell r="CT134" t="str">
            <v>-</v>
          </cell>
          <cell r="CU134">
            <v>688</v>
          </cell>
          <cell r="CV134">
            <v>261</v>
          </cell>
          <cell r="CW134">
            <v>310</v>
          </cell>
          <cell r="CX134">
            <v>232</v>
          </cell>
          <cell r="CY134">
            <v>228</v>
          </cell>
          <cell r="CZ134">
            <v>171</v>
          </cell>
          <cell r="DA134">
            <v>158</v>
          </cell>
          <cell r="DB134">
            <v>127</v>
          </cell>
          <cell r="DC134">
            <v>97</v>
          </cell>
          <cell r="DD134">
            <v>85</v>
          </cell>
          <cell r="DE134">
            <v>69</v>
          </cell>
          <cell r="DF134">
            <v>61</v>
          </cell>
          <cell r="DG134">
            <v>324</v>
          </cell>
          <cell r="DH134">
            <v>273</v>
          </cell>
          <cell r="DI134">
            <v>31</v>
          </cell>
          <cell r="DJ134" t="str">
            <v>-</v>
          </cell>
          <cell r="DK134">
            <v>475</v>
          </cell>
          <cell r="DL134" t="str">
            <v>-</v>
          </cell>
          <cell r="DM134">
            <v>657</v>
          </cell>
          <cell r="DN134" t="str">
            <v>-</v>
          </cell>
          <cell r="DO134">
            <v>579</v>
          </cell>
          <cell r="DP134" t="str">
            <v>-</v>
          </cell>
          <cell r="DQ134">
            <v>0</v>
          </cell>
          <cell r="DR134" t="str">
            <v>-</v>
          </cell>
          <cell r="DS134">
            <v>91</v>
          </cell>
          <cell r="DT134" t="str">
            <v>-</v>
          </cell>
          <cell r="DU134">
            <v>3</v>
          </cell>
          <cell r="DV134" t="str">
            <v>-</v>
          </cell>
          <cell r="DW134">
            <v>0</v>
          </cell>
          <cell r="DX134" t="str">
            <v>-</v>
          </cell>
          <cell r="DY134">
            <v>37</v>
          </cell>
          <cell r="DZ134">
            <v>81</v>
          </cell>
          <cell r="EA134">
            <v>43</v>
          </cell>
          <cell r="EB134" t="str">
            <v>-</v>
          </cell>
          <cell r="EC134">
            <v>47.252747252747248</v>
          </cell>
          <cell r="ED134" t="str">
            <v>-</v>
          </cell>
          <cell r="EE134">
            <v>6</v>
          </cell>
          <cell r="EF134" t="str">
            <v>-</v>
          </cell>
          <cell r="EG134">
            <v>23</v>
          </cell>
        </row>
        <row r="135">
          <cell r="C135">
            <v>700000414</v>
          </cell>
          <cell r="D135" t="str">
            <v>SECTOR ACORDEON ANGÉLA</v>
          </cell>
          <cell r="E135">
            <v>2026</v>
          </cell>
          <cell r="F135">
            <v>202602</v>
          </cell>
          <cell r="G135">
            <v>0</v>
          </cell>
          <cell r="H135" t="str">
            <v>-</v>
          </cell>
          <cell r="I135">
            <v>0</v>
          </cell>
          <cell r="J135" t="str">
            <v>-</v>
          </cell>
          <cell r="K135">
            <v>0</v>
          </cell>
          <cell r="L135" t="str">
            <v>-</v>
          </cell>
          <cell r="M135">
            <v>0</v>
          </cell>
          <cell r="N135" t="str">
            <v>-</v>
          </cell>
          <cell r="O135">
            <v>0</v>
          </cell>
          <cell r="P135" t="str">
            <v>-</v>
          </cell>
          <cell r="Q135">
            <v>0</v>
          </cell>
          <cell r="R135" t="str">
            <v>-</v>
          </cell>
          <cell r="S135">
            <v>0</v>
          </cell>
          <cell r="T135" t="str">
            <v>-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 t="str">
            <v>-</v>
          </cell>
          <cell r="Z135" t="str">
            <v>-</v>
          </cell>
          <cell r="AA135">
            <v>0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>
            <v>0</v>
          </cell>
          <cell r="AH135" t="str">
            <v>-</v>
          </cell>
          <cell r="AI135" t="str">
            <v>-</v>
          </cell>
          <cell r="AJ135" t="str">
            <v>-</v>
          </cell>
          <cell r="AK135">
            <v>0</v>
          </cell>
          <cell r="AL135" t="str">
            <v>-</v>
          </cell>
          <cell r="AM135">
            <v>0</v>
          </cell>
          <cell r="AN135" t="str">
            <v>-</v>
          </cell>
          <cell r="AO135">
            <v>0</v>
          </cell>
          <cell r="AP135" t="str">
            <v>-</v>
          </cell>
          <cell r="AQ135">
            <v>0</v>
          </cell>
          <cell r="AR135" t="str">
            <v>-</v>
          </cell>
          <cell r="AS135">
            <v>0</v>
          </cell>
          <cell r="AT135" t="str">
            <v>-</v>
          </cell>
          <cell r="AU135">
            <v>0</v>
          </cell>
          <cell r="AV135" t="str">
            <v>-</v>
          </cell>
          <cell r="AW135">
            <v>0</v>
          </cell>
          <cell r="AX135" t="str">
            <v>-</v>
          </cell>
          <cell r="AY135" t="str">
            <v>-</v>
          </cell>
          <cell r="AZ135" t="str">
            <v>-</v>
          </cell>
          <cell r="BA135">
            <v>0</v>
          </cell>
          <cell r="BB135" t="str">
            <v>-</v>
          </cell>
          <cell r="BC135">
            <v>0</v>
          </cell>
          <cell r="BD135" t="str">
            <v>-</v>
          </cell>
          <cell r="BE135" t="str">
            <v>-</v>
          </cell>
          <cell r="BF135" t="str">
            <v>-</v>
          </cell>
          <cell r="BG135">
            <v>0</v>
          </cell>
          <cell r="BH135" t="str">
            <v>-</v>
          </cell>
          <cell r="BI135">
            <v>0</v>
          </cell>
          <cell r="BJ135" t="str">
            <v>-</v>
          </cell>
          <cell r="BK135">
            <v>0</v>
          </cell>
          <cell r="BL135" t="str">
            <v>-</v>
          </cell>
          <cell r="BM135">
            <v>0</v>
          </cell>
          <cell r="BN135" t="str">
            <v>-</v>
          </cell>
          <cell r="BO135">
            <v>0</v>
          </cell>
          <cell r="BP135" t="str">
            <v>-</v>
          </cell>
          <cell r="BQ135">
            <v>0</v>
          </cell>
          <cell r="BR135" t="str">
            <v>-</v>
          </cell>
          <cell r="BS135">
            <v>0</v>
          </cell>
          <cell r="BT135" t="str">
            <v>-</v>
          </cell>
          <cell r="BU135">
            <v>0</v>
          </cell>
          <cell r="BV135" t="str">
            <v>-</v>
          </cell>
          <cell r="BW135">
            <v>0</v>
          </cell>
          <cell r="BX135" t="str">
            <v>-</v>
          </cell>
          <cell r="BY135">
            <v>0</v>
          </cell>
          <cell r="BZ135" t="str">
            <v>-</v>
          </cell>
          <cell r="CA135">
            <v>0</v>
          </cell>
          <cell r="CB135" t="str">
            <v>-</v>
          </cell>
          <cell r="CC135">
            <v>0</v>
          </cell>
          <cell r="CD135" t="str">
            <v>-</v>
          </cell>
          <cell r="CE135">
            <v>0</v>
          </cell>
          <cell r="CF135" t="str">
            <v>-</v>
          </cell>
          <cell r="CG135">
            <v>0</v>
          </cell>
          <cell r="CH135" t="str">
            <v>-</v>
          </cell>
          <cell r="CI135">
            <v>0</v>
          </cell>
          <cell r="CJ135" t="str">
            <v>-</v>
          </cell>
          <cell r="CK135">
            <v>0</v>
          </cell>
          <cell r="CL135" t="str">
            <v>-</v>
          </cell>
          <cell r="CM135">
            <v>0</v>
          </cell>
          <cell r="CN135" t="str">
            <v>-</v>
          </cell>
          <cell r="CO135">
            <v>0</v>
          </cell>
          <cell r="CP135" t="str">
            <v>-</v>
          </cell>
          <cell r="CQ135">
            <v>0</v>
          </cell>
          <cell r="CR135" t="str">
            <v>-</v>
          </cell>
          <cell r="CS135">
            <v>0</v>
          </cell>
          <cell r="CT135" t="str">
            <v>-</v>
          </cell>
          <cell r="CU135">
            <v>0</v>
          </cell>
          <cell r="CV135" t="str">
            <v>-</v>
          </cell>
          <cell r="CW135">
            <v>0</v>
          </cell>
          <cell r="CX135" t="str">
            <v>-</v>
          </cell>
          <cell r="CY135">
            <v>0</v>
          </cell>
          <cell r="CZ135" t="str">
            <v>-</v>
          </cell>
          <cell r="DA135">
            <v>0</v>
          </cell>
          <cell r="DB135" t="str">
            <v>-</v>
          </cell>
          <cell r="DC135">
            <v>0</v>
          </cell>
          <cell r="DD135" t="str">
            <v>-</v>
          </cell>
          <cell r="DE135">
            <v>0</v>
          </cell>
          <cell r="DF135" t="str">
            <v>-</v>
          </cell>
          <cell r="DG135">
            <v>0</v>
          </cell>
          <cell r="DH135" t="str">
            <v>-</v>
          </cell>
          <cell r="DI135">
            <v>0</v>
          </cell>
          <cell r="DJ135" t="str">
            <v>-</v>
          </cell>
          <cell r="DK135">
            <v>0</v>
          </cell>
          <cell r="DL135" t="str">
            <v>-</v>
          </cell>
          <cell r="DM135">
            <v>0</v>
          </cell>
          <cell r="DN135" t="str">
            <v>-</v>
          </cell>
          <cell r="DO135">
            <v>0</v>
          </cell>
          <cell r="DP135" t="str">
            <v>-</v>
          </cell>
          <cell r="DQ135">
            <v>0</v>
          </cell>
          <cell r="DR135" t="str">
            <v>-</v>
          </cell>
          <cell r="DS135">
            <v>0</v>
          </cell>
          <cell r="DT135" t="str">
            <v>-</v>
          </cell>
          <cell r="DU135">
            <v>0</v>
          </cell>
          <cell r="DV135" t="str">
            <v>-</v>
          </cell>
          <cell r="DW135">
            <v>0</v>
          </cell>
          <cell r="DX135" t="str">
            <v>-</v>
          </cell>
          <cell r="DY135">
            <v>0</v>
          </cell>
          <cell r="DZ135" t="str">
            <v>-</v>
          </cell>
          <cell r="EA135">
            <v>0</v>
          </cell>
          <cell r="EB135" t="str">
            <v>-</v>
          </cell>
          <cell r="EC135">
            <v>0</v>
          </cell>
          <cell r="ED135" t="str">
            <v>-</v>
          </cell>
          <cell r="EE135">
            <v>0</v>
          </cell>
          <cell r="EF135" t="str">
            <v>-</v>
          </cell>
          <cell r="EG135">
            <v>0</v>
          </cell>
        </row>
        <row r="136">
          <cell r="C136">
            <v>700000416</v>
          </cell>
          <cell r="D136" t="str">
            <v xml:space="preserve">SECTOR TIMBALES MARÍA </v>
          </cell>
          <cell r="E136">
            <v>2026</v>
          </cell>
          <cell r="F136">
            <v>202602</v>
          </cell>
          <cell r="G136">
            <v>1508</v>
          </cell>
          <cell r="H136">
            <v>1554</v>
          </cell>
          <cell r="I136">
            <v>538</v>
          </cell>
          <cell r="J136" t="str">
            <v>-</v>
          </cell>
          <cell r="K136">
            <v>-55</v>
          </cell>
          <cell r="L136">
            <v>9</v>
          </cell>
          <cell r="M136">
            <v>537</v>
          </cell>
          <cell r="N136">
            <v>1006</v>
          </cell>
          <cell r="O136">
            <v>0</v>
          </cell>
          <cell r="P136" t="str">
            <v>-</v>
          </cell>
          <cell r="Q136">
            <v>0</v>
          </cell>
          <cell r="R136" t="str">
            <v>-</v>
          </cell>
          <cell r="S136">
            <v>2</v>
          </cell>
          <cell r="T136" t="str">
            <v>-</v>
          </cell>
          <cell r="U136">
            <v>535</v>
          </cell>
          <cell r="V136" t="str">
            <v>-</v>
          </cell>
          <cell r="W136">
            <v>2</v>
          </cell>
          <cell r="X136" t="str">
            <v>-</v>
          </cell>
          <cell r="Y136" t="str">
            <v>-</v>
          </cell>
          <cell r="Z136" t="str">
            <v>-</v>
          </cell>
          <cell r="AA136">
            <v>428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>
            <v>242</v>
          </cell>
          <cell r="AH136" t="str">
            <v>-</v>
          </cell>
          <cell r="AI136" t="str">
            <v>-</v>
          </cell>
          <cell r="AJ136" t="str">
            <v>-</v>
          </cell>
          <cell r="AK136">
            <v>109</v>
          </cell>
          <cell r="AL136" t="str">
            <v>-</v>
          </cell>
          <cell r="AM136">
            <v>35.610079575596814</v>
          </cell>
          <cell r="AN136">
            <v>64</v>
          </cell>
          <cell r="AO136">
            <v>133</v>
          </cell>
          <cell r="AP136" t="str">
            <v>-</v>
          </cell>
          <cell r="AQ136">
            <v>204</v>
          </cell>
          <cell r="AR136" t="str">
            <v>-</v>
          </cell>
          <cell r="AS136">
            <v>0</v>
          </cell>
          <cell r="AT136" t="str">
            <v>-</v>
          </cell>
          <cell r="AU136">
            <v>80</v>
          </cell>
          <cell r="AV136" t="str">
            <v>-</v>
          </cell>
          <cell r="AW136">
            <v>11</v>
          </cell>
          <cell r="AX136" t="str">
            <v>-</v>
          </cell>
          <cell r="AY136" t="str">
            <v>-</v>
          </cell>
          <cell r="AZ136" t="str">
            <v>-</v>
          </cell>
          <cell r="BA136">
            <v>465</v>
          </cell>
          <cell r="BB136">
            <v>859</v>
          </cell>
          <cell r="BC136">
            <v>30.835543766578251</v>
          </cell>
          <cell r="BD136">
            <v>54.6</v>
          </cell>
          <cell r="BE136" t="str">
            <v>-</v>
          </cell>
          <cell r="BF136" t="str">
            <v>-</v>
          </cell>
          <cell r="BG136">
            <v>468948.79</v>
          </cell>
          <cell r="BH136">
            <v>383555</v>
          </cell>
          <cell r="BI136">
            <v>251825502</v>
          </cell>
          <cell r="BJ136">
            <v>385856597</v>
          </cell>
          <cell r="BK136">
            <v>251453787</v>
          </cell>
          <cell r="BL136" t="str">
            <v>-</v>
          </cell>
          <cell r="BM136">
            <v>371715</v>
          </cell>
          <cell r="BN136" t="str">
            <v>-</v>
          </cell>
          <cell r="BO136">
            <v>187033297</v>
          </cell>
          <cell r="BP136" t="str">
            <v>-</v>
          </cell>
          <cell r="BQ136">
            <v>371715</v>
          </cell>
          <cell r="BR136" t="str">
            <v>-</v>
          </cell>
          <cell r="BS136">
            <v>488</v>
          </cell>
          <cell r="BT136" t="str">
            <v>-</v>
          </cell>
          <cell r="BU136">
            <v>186661582</v>
          </cell>
          <cell r="BV136" t="str">
            <v>-</v>
          </cell>
          <cell r="BW136">
            <v>384</v>
          </cell>
          <cell r="BX136" t="str">
            <v>-</v>
          </cell>
          <cell r="BY136">
            <v>596</v>
          </cell>
          <cell r="BZ136" t="str">
            <v>-</v>
          </cell>
          <cell r="CA136">
            <v>58595850</v>
          </cell>
          <cell r="CB136" t="str">
            <v>-</v>
          </cell>
          <cell r="CC136">
            <v>627</v>
          </cell>
          <cell r="CD136" t="str">
            <v>-</v>
          </cell>
          <cell r="CE136">
            <v>444</v>
          </cell>
          <cell r="CF136" t="str">
            <v>-</v>
          </cell>
          <cell r="CG136">
            <v>0</v>
          </cell>
          <cell r="CH136" t="str">
            <v>-</v>
          </cell>
          <cell r="CI136">
            <v>120</v>
          </cell>
          <cell r="CJ136" t="str">
            <v>-</v>
          </cell>
          <cell r="CK136">
            <v>12</v>
          </cell>
          <cell r="CL136" t="str">
            <v>-</v>
          </cell>
          <cell r="CM136">
            <v>6196355</v>
          </cell>
          <cell r="CN136" t="str">
            <v>-</v>
          </cell>
          <cell r="CO136">
            <v>64792205</v>
          </cell>
          <cell r="CP136" t="str">
            <v>-</v>
          </cell>
          <cell r="CQ136">
            <v>0</v>
          </cell>
          <cell r="CR136" t="str">
            <v>-</v>
          </cell>
          <cell r="CS136">
            <v>-27</v>
          </cell>
          <cell r="CT136" t="str">
            <v>-</v>
          </cell>
          <cell r="CU136">
            <v>544</v>
          </cell>
          <cell r="CV136">
            <v>257</v>
          </cell>
          <cell r="CW136">
            <v>245</v>
          </cell>
          <cell r="CX136">
            <v>181</v>
          </cell>
          <cell r="CY136">
            <v>182</v>
          </cell>
          <cell r="CZ136">
            <v>140</v>
          </cell>
          <cell r="DA136">
            <v>110</v>
          </cell>
          <cell r="DB136">
            <v>90</v>
          </cell>
          <cell r="DC136">
            <v>109</v>
          </cell>
          <cell r="DD136">
            <v>93</v>
          </cell>
          <cell r="DE136">
            <v>72</v>
          </cell>
          <cell r="DF136">
            <v>65</v>
          </cell>
          <cell r="DG136">
            <v>291</v>
          </cell>
          <cell r="DH136">
            <v>248</v>
          </cell>
          <cell r="DI136">
            <v>41</v>
          </cell>
          <cell r="DJ136" t="str">
            <v>-</v>
          </cell>
          <cell r="DK136">
            <v>416</v>
          </cell>
          <cell r="DL136" t="str">
            <v>-</v>
          </cell>
          <cell r="DM136">
            <v>554</v>
          </cell>
          <cell r="DN136" t="str">
            <v>-</v>
          </cell>
          <cell r="DO136">
            <v>411</v>
          </cell>
          <cell r="DP136" t="str">
            <v>-</v>
          </cell>
          <cell r="DQ136">
            <v>0</v>
          </cell>
          <cell r="DR136" t="str">
            <v>-</v>
          </cell>
          <cell r="DS136">
            <v>115</v>
          </cell>
          <cell r="DT136" t="str">
            <v>-</v>
          </cell>
          <cell r="DU136">
            <v>12</v>
          </cell>
          <cell r="DV136" t="str">
            <v>-</v>
          </cell>
          <cell r="DW136">
            <v>0</v>
          </cell>
          <cell r="DX136" t="str">
            <v>-</v>
          </cell>
          <cell r="DY136">
            <v>46</v>
          </cell>
          <cell r="DZ136">
            <v>77</v>
          </cell>
          <cell r="EA136">
            <v>26</v>
          </cell>
          <cell r="EB136" t="str">
            <v>-</v>
          </cell>
          <cell r="EC136">
            <v>35.61643835616438</v>
          </cell>
          <cell r="ED136" t="str">
            <v>-</v>
          </cell>
          <cell r="EE136">
            <v>5</v>
          </cell>
          <cell r="EF136" t="str">
            <v>-</v>
          </cell>
          <cell r="EG136">
            <v>26</v>
          </cell>
        </row>
        <row r="137">
          <cell r="C137">
            <v>700000418</v>
          </cell>
          <cell r="D137" t="str">
            <v>SECTOR ARMONIA LICETH</v>
          </cell>
          <cell r="E137">
            <v>2026</v>
          </cell>
          <cell r="F137">
            <v>202602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 t="str">
            <v>-</v>
          </cell>
          <cell r="BQ137" t="str">
            <v>-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 t="str">
            <v>-</v>
          </cell>
          <cell r="BY137" t="str">
            <v>-</v>
          </cell>
          <cell r="BZ137" t="str">
            <v>-</v>
          </cell>
          <cell r="CA137" t="str">
            <v>-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 t="str">
            <v>-</v>
          </cell>
          <cell r="CS137" t="str">
            <v>-</v>
          </cell>
          <cell r="CT137" t="str">
            <v>-</v>
          </cell>
          <cell r="CU137" t="str">
            <v>-</v>
          </cell>
          <cell r="CV137" t="str">
            <v>-</v>
          </cell>
          <cell r="CW137" t="str">
            <v>-</v>
          </cell>
          <cell r="CX137" t="str">
            <v>-</v>
          </cell>
          <cell r="CY137" t="str">
            <v>-</v>
          </cell>
          <cell r="CZ137" t="str">
            <v>-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  <cell r="DZ137" t="str">
            <v>-</v>
          </cell>
          <cell r="EA137" t="str">
            <v>-</v>
          </cell>
          <cell r="EB137" t="str">
            <v>-</v>
          </cell>
          <cell r="EC137" t="str">
            <v>-</v>
          </cell>
          <cell r="ED137" t="str">
            <v>-</v>
          </cell>
          <cell r="EE137" t="str">
            <v>-</v>
          </cell>
          <cell r="EF137" t="str">
            <v>-</v>
          </cell>
          <cell r="EG137" t="str">
            <v>-</v>
          </cell>
        </row>
        <row r="138">
          <cell r="C138">
            <v>700000420</v>
          </cell>
          <cell r="D138" t="str">
            <v>SECTOR CONGAS MARIA</v>
          </cell>
          <cell r="E138">
            <v>2026</v>
          </cell>
          <cell r="F138">
            <v>202602</v>
          </cell>
          <cell r="G138">
            <v>1541</v>
          </cell>
          <cell r="H138">
            <v>1813</v>
          </cell>
          <cell r="I138">
            <v>615</v>
          </cell>
          <cell r="J138" t="str">
            <v>-</v>
          </cell>
          <cell r="K138">
            <v>-93</v>
          </cell>
          <cell r="L138">
            <v>8</v>
          </cell>
          <cell r="M138">
            <v>475</v>
          </cell>
          <cell r="N138">
            <v>1052</v>
          </cell>
          <cell r="O138">
            <v>0</v>
          </cell>
          <cell r="P138" t="str">
            <v>-</v>
          </cell>
          <cell r="Q138">
            <v>0</v>
          </cell>
          <cell r="R138" t="str">
            <v>-</v>
          </cell>
          <cell r="S138">
            <v>0</v>
          </cell>
          <cell r="T138" t="str">
            <v>-</v>
          </cell>
          <cell r="U138">
            <v>475</v>
          </cell>
          <cell r="V138" t="str">
            <v>-</v>
          </cell>
          <cell r="W138">
            <v>0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378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207</v>
          </cell>
          <cell r="AH138" t="str">
            <v>-</v>
          </cell>
          <cell r="AI138" t="str">
            <v>-</v>
          </cell>
          <cell r="AJ138" t="str">
            <v>-</v>
          </cell>
          <cell r="AK138">
            <v>98</v>
          </cell>
          <cell r="AL138" t="str">
            <v>-</v>
          </cell>
          <cell r="AM138">
            <v>30.824140168721609</v>
          </cell>
          <cell r="AN138">
            <v>64</v>
          </cell>
          <cell r="AO138">
            <v>109</v>
          </cell>
          <cell r="AP138" t="str">
            <v>-</v>
          </cell>
          <cell r="AQ138">
            <v>212</v>
          </cell>
          <cell r="AR138" t="str">
            <v>-</v>
          </cell>
          <cell r="AS138">
            <v>0</v>
          </cell>
          <cell r="AT138" t="str">
            <v>-</v>
          </cell>
          <cell r="AU138">
            <v>55</v>
          </cell>
          <cell r="AV138" t="str">
            <v>-</v>
          </cell>
          <cell r="AW138">
            <v>2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408</v>
          </cell>
          <cell r="BB138">
            <v>898</v>
          </cell>
          <cell r="BC138">
            <v>26.476314081765089</v>
          </cell>
          <cell r="BD138">
            <v>54.7</v>
          </cell>
          <cell r="BE138" t="str">
            <v>-</v>
          </cell>
          <cell r="BF138" t="str">
            <v>-</v>
          </cell>
          <cell r="BG138">
            <v>421813.42</v>
          </cell>
          <cell r="BH138">
            <v>364946</v>
          </cell>
          <cell r="BI138">
            <v>200361374</v>
          </cell>
          <cell r="BJ138">
            <v>383923154</v>
          </cell>
          <cell r="BK138">
            <v>200361374</v>
          </cell>
          <cell r="BL138" t="str">
            <v>-</v>
          </cell>
          <cell r="BM138">
            <v>0</v>
          </cell>
          <cell r="BN138" t="str">
            <v>-</v>
          </cell>
          <cell r="BO138">
            <v>125599495</v>
          </cell>
          <cell r="BP138" t="str">
            <v>-</v>
          </cell>
          <cell r="BQ138">
            <v>0</v>
          </cell>
          <cell r="BR138" t="str">
            <v>-</v>
          </cell>
          <cell r="BS138">
            <v>437</v>
          </cell>
          <cell r="BT138" t="str">
            <v>-</v>
          </cell>
          <cell r="BU138">
            <v>125599495</v>
          </cell>
          <cell r="BV138" t="str">
            <v>-</v>
          </cell>
          <cell r="BW138">
            <v>381</v>
          </cell>
          <cell r="BX138" t="str">
            <v>-</v>
          </cell>
          <cell r="BY138">
            <v>640</v>
          </cell>
          <cell r="BZ138" t="str">
            <v>-</v>
          </cell>
          <cell r="CA138">
            <v>68760207</v>
          </cell>
          <cell r="CB138" t="str">
            <v>-</v>
          </cell>
          <cell r="CC138">
            <v>570</v>
          </cell>
          <cell r="CD138" t="str">
            <v>-</v>
          </cell>
          <cell r="CE138">
            <v>550</v>
          </cell>
          <cell r="CF138" t="str">
            <v>-</v>
          </cell>
          <cell r="CG138">
            <v>0</v>
          </cell>
          <cell r="CH138" t="str">
            <v>-</v>
          </cell>
          <cell r="CI138">
            <v>99</v>
          </cell>
          <cell r="CJ138" t="str">
            <v>-</v>
          </cell>
          <cell r="CK138">
            <v>3</v>
          </cell>
          <cell r="CL138" t="str">
            <v>-</v>
          </cell>
          <cell r="CM138">
            <v>6001672</v>
          </cell>
          <cell r="CN138" t="str">
            <v>-</v>
          </cell>
          <cell r="CO138">
            <v>74761879</v>
          </cell>
          <cell r="CP138" t="str">
            <v>-</v>
          </cell>
          <cell r="CQ138">
            <v>0</v>
          </cell>
          <cell r="CR138" t="str">
            <v>-</v>
          </cell>
          <cell r="CS138">
            <v>-24</v>
          </cell>
          <cell r="CT138" t="str">
            <v>-</v>
          </cell>
          <cell r="CU138">
            <v>626</v>
          </cell>
          <cell r="CV138">
            <v>238</v>
          </cell>
          <cell r="CW138">
            <v>257</v>
          </cell>
          <cell r="CX138">
            <v>192</v>
          </cell>
          <cell r="CY138">
            <v>183</v>
          </cell>
          <cell r="CZ138">
            <v>147</v>
          </cell>
          <cell r="DA138">
            <v>146</v>
          </cell>
          <cell r="DB138">
            <v>115</v>
          </cell>
          <cell r="DC138">
            <v>103</v>
          </cell>
          <cell r="DD138">
            <v>86</v>
          </cell>
          <cell r="DE138">
            <v>72</v>
          </cell>
          <cell r="DF138">
            <v>64</v>
          </cell>
          <cell r="DG138">
            <v>321</v>
          </cell>
          <cell r="DH138">
            <v>265</v>
          </cell>
          <cell r="DI138">
            <v>43</v>
          </cell>
          <cell r="DJ138" t="str">
            <v>-</v>
          </cell>
          <cell r="DK138">
            <v>447</v>
          </cell>
          <cell r="DL138" t="str">
            <v>-</v>
          </cell>
          <cell r="DM138">
            <v>479</v>
          </cell>
          <cell r="DN138" t="str">
            <v>-</v>
          </cell>
          <cell r="DO138">
            <v>514</v>
          </cell>
          <cell r="DP138" t="str">
            <v>-</v>
          </cell>
          <cell r="DQ138">
            <v>0</v>
          </cell>
          <cell r="DR138" t="str">
            <v>-</v>
          </cell>
          <cell r="DS138">
            <v>98</v>
          </cell>
          <cell r="DT138" t="str">
            <v>-</v>
          </cell>
          <cell r="DU138">
            <v>3</v>
          </cell>
          <cell r="DV138" t="str">
            <v>-</v>
          </cell>
          <cell r="DW138">
            <v>0</v>
          </cell>
          <cell r="DX138" t="str">
            <v>-</v>
          </cell>
          <cell r="DY138">
            <v>48</v>
          </cell>
          <cell r="DZ138">
            <v>78</v>
          </cell>
          <cell r="EA138">
            <v>18</v>
          </cell>
          <cell r="EB138" t="str">
            <v>-</v>
          </cell>
          <cell r="EC138">
            <v>26.086956521739129</v>
          </cell>
          <cell r="ED138" t="str">
            <v>-</v>
          </cell>
          <cell r="EE138">
            <v>5</v>
          </cell>
          <cell r="EF138" t="str">
            <v>-</v>
          </cell>
          <cell r="EG138">
            <v>20</v>
          </cell>
        </row>
        <row r="139">
          <cell r="C139">
            <v>700000421</v>
          </cell>
          <cell r="D139" t="str">
            <v>SECTOR BANANO PATRICIA</v>
          </cell>
          <cell r="E139">
            <v>2026</v>
          </cell>
          <cell r="F139">
            <v>202602</v>
          </cell>
          <cell r="G139">
            <v>0</v>
          </cell>
          <cell r="H139" t="str">
            <v>-</v>
          </cell>
          <cell r="I139">
            <v>0</v>
          </cell>
          <cell r="J139" t="str">
            <v>-</v>
          </cell>
          <cell r="K139">
            <v>0</v>
          </cell>
          <cell r="L139" t="str">
            <v>-</v>
          </cell>
          <cell r="M139">
            <v>0</v>
          </cell>
          <cell r="N139" t="str">
            <v>-</v>
          </cell>
          <cell r="O139">
            <v>0</v>
          </cell>
          <cell r="P139" t="str">
            <v>-</v>
          </cell>
          <cell r="Q139">
            <v>0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0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0</v>
          </cell>
          <cell r="AH139" t="str">
            <v>-</v>
          </cell>
          <cell r="AI139" t="str">
            <v>-</v>
          </cell>
          <cell r="AJ139" t="str">
            <v>-</v>
          </cell>
          <cell r="AK139">
            <v>0</v>
          </cell>
          <cell r="AL139" t="str">
            <v>-</v>
          </cell>
          <cell r="AM139">
            <v>0</v>
          </cell>
          <cell r="AN139" t="str">
            <v>-</v>
          </cell>
          <cell r="AO139">
            <v>0</v>
          </cell>
          <cell r="AP139" t="str">
            <v>-</v>
          </cell>
          <cell r="AQ139">
            <v>0</v>
          </cell>
          <cell r="AR139" t="str">
            <v>-</v>
          </cell>
          <cell r="AS139">
            <v>0</v>
          </cell>
          <cell r="AT139" t="str">
            <v>-</v>
          </cell>
          <cell r="AU139">
            <v>0</v>
          </cell>
          <cell r="AV139" t="str">
            <v>-</v>
          </cell>
          <cell r="AW139">
            <v>0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0</v>
          </cell>
          <cell r="BB139" t="str">
            <v>-</v>
          </cell>
          <cell r="BC139">
            <v>0</v>
          </cell>
          <cell r="BD139" t="str">
            <v>-</v>
          </cell>
          <cell r="BE139" t="str">
            <v>-</v>
          </cell>
          <cell r="BF139" t="str">
            <v>-</v>
          </cell>
          <cell r="BG139">
            <v>0</v>
          </cell>
          <cell r="BH139" t="str">
            <v>-</v>
          </cell>
          <cell r="BI139">
            <v>0</v>
          </cell>
          <cell r="BJ139" t="str">
            <v>-</v>
          </cell>
          <cell r="BK139">
            <v>0</v>
          </cell>
          <cell r="BL139" t="str">
            <v>-</v>
          </cell>
          <cell r="BM139">
            <v>0</v>
          </cell>
          <cell r="BN139" t="str">
            <v>-</v>
          </cell>
          <cell r="BO139">
            <v>0</v>
          </cell>
          <cell r="BP139" t="str">
            <v>-</v>
          </cell>
          <cell r="BQ139">
            <v>0</v>
          </cell>
          <cell r="BR139" t="str">
            <v>-</v>
          </cell>
          <cell r="BS139">
            <v>0</v>
          </cell>
          <cell r="BT139" t="str">
            <v>-</v>
          </cell>
          <cell r="BU139">
            <v>0</v>
          </cell>
          <cell r="BV139" t="str">
            <v>-</v>
          </cell>
          <cell r="BW139">
            <v>0</v>
          </cell>
          <cell r="BX139" t="str">
            <v>-</v>
          </cell>
          <cell r="BY139">
            <v>0</v>
          </cell>
          <cell r="BZ139" t="str">
            <v>-</v>
          </cell>
          <cell r="CA139">
            <v>0</v>
          </cell>
          <cell r="CB139" t="str">
            <v>-</v>
          </cell>
          <cell r="CC139">
            <v>0</v>
          </cell>
          <cell r="CD139" t="str">
            <v>-</v>
          </cell>
          <cell r="CE139">
            <v>0</v>
          </cell>
          <cell r="CF139" t="str">
            <v>-</v>
          </cell>
          <cell r="CG139">
            <v>0</v>
          </cell>
          <cell r="CH139" t="str">
            <v>-</v>
          </cell>
          <cell r="CI139">
            <v>0</v>
          </cell>
          <cell r="CJ139" t="str">
            <v>-</v>
          </cell>
          <cell r="CK139">
            <v>0</v>
          </cell>
          <cell r="CL139" t="str">
            <v>-</v>
          </cell>
          <cell r="CM139">
            <v>0</v>
          </cell>
          <cell r="CN139" t="str">
            <v>-</v>
          </cell>
          <cell r="CO139">
            <v>0</v>
          </cell>
          <cell r="CP139" t="str">
            <v>-</v>
          </cell>
          <cell r="CQ139">
            <v>0</v>
          </cell>
          <cell r="CR139" t="str">
            <v>-</v>
          </cell>
          <cell r="CS139">
            <v>0</v>
          </cell>
          <cell r="CT139" t="str">
            <v>-</v>
          </cell>
          <cell r="CU139">
            <v>0</v>
          </cell>
          <cell r="CV139" t="str">
            <v>-</v>
          </cell>
          <cell r="CW139">
            <v>0</v>
          </cell>
          <cell r="CX139" t="str">
            <v>-</v>
          </cell>
          <cell r="CY139">
            <v>0</v>
          </cell>
          <cell r="CZ139" t="str">
            <v>-</v>
          </cell>
          <cell r="DA139">
            <v>0</v>
          </cell>
          <cell r="DB139" t="str">
            <v>-</v>
          </cell>
          <cell r="DC139">
            <v>0</v>
          </cell>
          <cell r="DD139" t="str">
            <v>-</v>
          </cell>
          <cell r="DE139">
            <v>0</v>
          </cell>
          <cell r="DF139" t="str">
            <v>-</v>
          </cell>
          <cell r="DG139">
            <v>0</v>
          </cell>
          <cell r="DH139" t="str">
            <v>-</v>
          </cell>
          <cell r="DI139">
            <v>0</v>
          </cell>
          <cell r="DJ139" t="str">
            <v>-</v>
          </cell>
          <cell r="DK139">
            <v>0</v>
          </cell>
          <cell r="DL139" t="str">
            <v>-</v>
          </cell>
          <cell r="DM139">
            <v>0</v>
          </cell>
          <cell r="DN139" t="str">
            <v>-</v>
          </cell>
          <cell r="DO139">
            <v>0</v>
          </cell>
          <cell r="DP139" t="str">
            <v>-</v>
          </cell>
          <cell r="DQ139">
            <v>0</v>
          </cell>
          <cell r="DR139" t="str">
            <v>-</v>
          </cell>
          <cell r="DS139">
            <v>0</v>
          </cell>
          <cell r="DT139" t="str">
            <v>-</v>
          </cell>
          <cell r="DU139">
            <v>0</v>
          </cell>
          <cell r="DV139" t="str">
            <v>-</v>
          </cell>
          <cell r="DW139">
            <v>0</v>
          </cell>
          <cell r="DX139" t="str">
            <v>-</v>
          </cell>
          <cell r="DY139">
            <v>0</v>
          </cell>
          <cell r="DZ139" t="str">
            <v>-</v>
          </cell>
          <cell r="EA139">
            <v>0</v>
          </cell>
          <cell r="EB139" t="str">
            <v>-</v>
          </cell>
          <cell r="EC139">
            <v>0</v>
          </cell>
          <cell r="ED139" t="str">
            <v>-</v>
          </cell>
          <cell r="EE139">
            <v>0</v>
          </cell>
          <cell r="EF139" t="str">
            <v>-</v>
          </cell>
          <cell r="EG139">
            <v>0</v>
          </cell>
        </row>
        <row r="140">
          <cell r="C140">
            <v>700000422</v>
          </cell>
          <cell r="D140" t="str">
            <v>SECTOR SINTONÍA YULIETH</v>
          </cell>
          <cell r="E140">
            <v>2026</v>
          </cell>
          <cell r="F140">
            <v>202602</v>
          </cell>
          <cell r="G140">
            <v>1419</v>
          </cell>
          <cell r="H140">
            <v>1589</v>
          </cell>
          <cell r="I140">
            <v>530</v>
          </cell>
          <cell r="J140" t="str">
            <v>-</v>
          </cell>
          <cell r="K140">
            <v>-28</v>
          </cell>
          <cell r="L140">
            <v>7</v>
          </cell>
          <cell r="M140">
            <v>676</v>
          </cell>
          <cell r="N140">
            <v>924</v>
          </cell>
          <cell r="O140">
            <v>0</v>
          </cell>
          <cell r="P140" t="str">
            <v>-</v>
          </cell>
          <cell r="Q140">
            <v>0</v>
          </cell>
          <cell r="R140" t="str">
            <v>-</v>
          </cell>
          <cell r="S140">
            <v>0</v>
          </cell>
          <cell r="T140" t="str">
            <v>-</v>
          </cell>
          <cell r="U140">
            <v>676</v>
          </cell>
          <cell r="V140" t="str">
            <v>-</v>
          </cell>
          <cell r="W140">
            <v>0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513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321</v>
          </cell>
          <cell r="AH140" t="str">
            <v>-</v>
          </cell>
          <cell r="AI140" t="str">
            <v>-</v>
          </cell>
          <cell r="AJ140" t="str">
            <v>-</v>
          </cell>
          <cell r="AK140">
            <v>163</v>
          </cell>
          <cell r="AL140" t="str">
            <v>-</v>
          </cell>
          <cell r="AM140">
            <v>47.639182522903454</v>
          </cell>
          <cell r="AN140">
            <v>63.5</v>
          </cell>
          <cell r="AO140">
            <v>158</v>
          </cell>
          <cell r="AP140" t="str">
            <v>-</v>
          </cell>
          <cell r="AQ140">
            <v>258</v>
          </cell>
          <cell r="AR140" t="str">
            <v>-</v>
          </cell>
          <cell r="AS140">
            <v>0</v>
          </cell>
          <cell r="AT140" t="str">
            <v>-</v>
          </cell>
          <cell r="AU140">
            <v>86</v>
          </cell>
          <cell r="AV140" t="str">
            <v>-</v>
          </cell>
          <cell r="AW140">
            <v>11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555</v>
          </cell>
          <cell r="BB140">
            <v>763</v>
          </cell>
          <cell r="BC140">
            <v>39.112050739957716</v>
          </cell>
          <cell r="BD140">
            <v>52.4</v>
          </cell>
          <cell r="BE140" t="str">
            <v>-</v>
          </cell>
          <cell r="BF140" t="str">
            <v>-</v>
          </cell>
          <cell r="BG140">
            <v>459445.03</v>
          </cell>
          <cell r="BH140">
            <v>395279</v>
          </cell>
          <cell r="BI140">
            <v>310584842</v>
          </cell>
          <cell r="BJ140">
            <v>365237957</v>
          </cell>
          <cell r="BK140">
            <v>310584842</v>
          </cell>
          <cell r="BL140" t="str">
            <v>-</v>
          </cell>
          <cell r="BM140">
            <v>0</v>
          </cell>
          <cell r="BN140" t="str">
            <v>-</v>
          </cell>
          <cell r="BO140">
            <v>242062780</v>
          </cell>
          <cell r="BP140" t="str">
            <v>-</v>
          </cell>
          <cell r="BQ140">
            <v>0</v>
          </cell>
          <cell r="BR140" t="str">
            <v>-</v>
          </cell>
          <cell r="BS140">
            <v>635</v>
          </cell>
          <cell r="BT140" t="str">
            <v>-</v>
          </cell>
          <cell r="BU140">
            <v>242062780</v>
          </cell>
          <cell r="BV140" t="str">
            <v>-</v>
          </cell>
          <cell r="BW140">
            <v>439</v>
          </cell>
          <cell r="BX140" t="str">
            <v>-</v>
          </cell>
          <cell r="BY140">
            <v>559</v>
          </cell>
          <cell r="BZ140" t="str">
            <v>-</v>
          </cell>
          <cell r="CA140">
            <v>62451766</v>
          </cell>
          <cell r="CB140" t="str">
            <v>-</v>
          </cell>
          <cell r="CC140">
            <v>602</v>
          </cell>
          <cell r="CD140" t="str">
            <v>-</v>
          </cell>
          <cell r="CE140">
            <v>452</v>
          </cell>
          <cell r="CF140" t="str">
            <v>-</v>
          </cell>
          <cell r="CG140">
            <v>0</v>
          </cell>
          <cell r="CH140" t="str">
            <v>-</v>
          </cell>
          <cell r="CI140">
            <v>111</v>
          </cell>
          <cell r="CJ140" t="str">
            <v>-</v>
          </cell>
          <cell r="CK140">
            <v>12</v>
          </cell>
          <cell r="CL140" t="str">
            <v>-</v>
          </cell>
          <cell r="CM140">
            <v>6070296</v>
          </cell>
          <cell r="CN140" t="str">
            <v>-</v>
          </cell>
          <cell r="CO140">
            <v>68522062</v>
          </cell>
          <cell r="CP140" t="str">
            <v>-</v>
          </cell>
          <cell r="CQ140">
            <v>0</v>
          </cell>
          <cell r="CR140" t="str">
            <v>-</v>
          </cell>
          <cell r="CS140">
            <v>-7</v>
          </cell>
          <cell r="CT140" t="str">
            <v>-</v>
          </cell>
          <cell r="CU140">
            <v>365</v>
          </cell>
          <cell r="CV140">
            <v>211</v>
          </cell>
          <cell r="CW140">
            <v>181</v>
          </cell>
          <cell r="CX140">
            <v>164</v>
          </cell>
          <cell r="CY140">
            <v>197</v>
          </cell>
          <cell r="CZ140">
            <v>162</v>
          </cell>
          <cell r="DA140">
            <v>120</v>
          </cell>
          <cell r="DB140">
            <v>107</v>
          </cell>
          <cell r="DC140">
            <v>122</v>
          </cell>
          <cell r="DD140">
            <v>110</v>
          </cell>
          <cell r="DE140">
            <v>75</v>
          </cell>
          <cell r="DF140">
            <v>73</v>
          </cell>
          <cell r="DG140">
            <v>317</v>
          </cell>
          <cell r="DH140">
            <v>290</v>
          </cell>
          <cell r="DI140">
            <v>53</v>
          </cell>
          <cell r="DJ140" t="str">
            <v>-</v>
          </cell>
          <cell r="DK140">
            <v>396</v>
          </cell>
          <cell r="DL140" t="str">
            <v>-</v>
          </cell>
          <cell r="DM140">
            <v>493</v>
          </cell>
          <cell r="DN140" t="str">
            <v>-</v>
          </cell>
          <cell r="DO140">
            <v>413</v>
          </cell>
          <cell r="DP140" t="str">
            <v>-</v>
          </cell>
          <cell r="DQ140">
            <v>0</v>
          </cell>
          <cell r="DR140" t="str">
            <v>-</v>
          </cell>
          <cell r="DS140">
            <v>105</v>
          </cell>
          <cell r="DT140" t="str">
            <v>-</v>
          </cell>
          <cell r="DU140">
            <v>12</v>
          </cell>
          <cell r="DV140" t="str">
            <v>-</v>
          </cell>
          <cell r="DW140">
            <v>0</v>
          </cell>
          <cell r="DX140" t="str">
            <v>-</v>
          </cell>
          <cell r="DY140">
            <v>68</v>
          </cell>
          <cell r="DZ140">
            <v>81</v>
          </cell>
          <cell r="EA140">
            <v>17</v>
          </cell>
          <cell r="EB140" t="str">
            <v>-</v>
          </cell>
          <cell r="EC140">
            <v>27.868852459016392</v>
          </cell>
          <cell r="ED140" t="str">
            <v>-</v>
          </cell>
          <cell r="EE140">
            <v>15</v>
          </cell>
          <cell r="EF140" t="str">
            <v>-</v>
          </cell>
          <cell r="EG140">
            <v>53</v>
          </cell>
        </row>
        <row r="141">
          <cell r="C141">
            <v>700000423</v>
          </cell>
          <cell r="D141" t="str">
            <v>SECTOR ARMONÍA CLAUDIA</v>
          </cell>
          <cell r="E141">
            <v>2026</v>
          </cell>
          <cell r="F141">
            <v>202602</v>
          </cell>
          <cell r="G141">
            <v>1572</v>
          </cell>
          <cell r="H141">
            <v>1549</v>
          </cell>
          <cell r="I141">
            <v>582</v>
          </cell>
          <cell r="J141" t="str">
            <v>-</v>
          </cell>
          <cell r="K141">
            <v>-18</v>
          </cell>
          <cell r="L141">
            <v>8</v>
          </cell>
          <cell r="M141">
            <v>972</v>
          </cell>
          <cell r="N141">
            <v>1018</v>
          </cell>
          <cell r="O141">
            <v>0</v>
          </cell>
          <cell r="P141" t="str">
            <v>-</v>
          </cell>
          <cell r="Q141">
            <v>1</v>
          </cell>
          <cell r="R141" t="str">
            <v>-</v>
          </cell>
          <cell r="S141">
            <v>3</v>
          </cell>
          <cell r="T141" t="str">
            <v>-</v>
          </cell>
          <cell r="U141">
            <v>971</v>
          </cell>
          <cell r="V141" t="str">
            <v>-</v>
          </cell>
          <cell r="W141">
            <v>0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743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>
            <v>510</v>
          </cell>
          <cell r="AH141" t="str">
            <v>-</v>
          </cell>
          <cell r="AI141" t="str">
            <v>-</v>
          </cell>
          <cell r="AJ141" t="str">
            <v>-</v>
          </cell>
          <cell r="AK141">
            <v>229</v>
          </cell>
          <cell r="AL141" t="str">
            <v>-</v>
          </cell>
          <cell r="AM141">
            <v>61.832061068702295</v>
          </cell>
          <cell r="AN141">
            <v>63.5</v>
          </cell>
          <cell r="AO141">
            <v>281</v>
          </cell>
          <cell r="AP141" t="str">
            <v>-</v>
          </cell>
          <cell r="AQ141">
            <v>354</v>
          </cell>
          <cell r="AR141" t="str">
            <v>-</v>
          </cell>
          <cell r="AS141">
            <v>0</v>
          </cell>
          <cell r="AT141" t="str">
            <v>-</v>
          </cell>
          <cell r="AU141">
            <v>98</v>
          </cell>
          <cell r="AV141" t="str">
            <v>-</v>
          </cell>
          <cell r="AW141">
            <v>10</v>
          </cell>
          <cell r="AX141" t="str">
            <v>-</v>
          </cell>
          <cell r="AY141" t="str">
            <v>-</v>
          </cell>
          <cell r="AZ141" t="str">
            <v>-</v>
          </cell>
          <cell r="BA141">
            <v>841</v>
          </cell>
          <cell r="BB141">
            <v>858</v>
          </cell>
          <cell r="BC141">
            <v>53.498727735368959</v>
          </cell>
          <cell r="BD141">
            <v>53.6</v>
          </cell>
          <cell r="BE141" t="str">
            <v>-</v>
          </cell>
          <cell r="BF141" t="str">
            <v>-</v>
          </cell>
          <cell r="BG141">
            <v>395347.79</v>
          </cell>
          <cell r="BH141">
            <v>383062</v>
          </cell>
          <cell r="BI141">
            <v>384278055.75</v>
          </cell>
          <cell r="BJ141">
            <v>389957141</v>
          </cell>
          <cell r="BK141">
            <v>383935722</v>
          </cell>
          <cell r="BL141" t="str">
            <v>-</v>
          </cell>
          <cell r="BM141">
            <v>342333.75</v>
          </cell>
          <cell r="BN141" t="str">
            <v>-</v>
          </cell>
          <cell r="BO141">
            <v>271596837.75</v>
          </cell>
          <cell r="BP141" t="str">
            <v>-</v>
          </cell>
          <cell r="BQ141">
            <v>342333.75</v>
          </cell>
          <cell r="BR141" t="str">
            <v>-</v>
          </cell>
          <cell r="BS141">
            <v>855</v>
          </cell>
          <cell r="BT141" t="str">
            <v>-</v>
          </cell>
          <cell r="BU141">
            <v>271254504</v>
          </cell>
          <cell r="BV141" t="str">
            <v>-</v>
          </cell>
          <cell r="BW141">
            <v>691</v>
          </cell>
          <cell r="BX141" t="str">
            <v>-</v>
          </cell>
          <cell r="BY141">
            <v>659</v>
          </cell>
          <cell r="BZ141" t="str">
            <v>-</v>
          </cell>
          <cell r="CA141">
            <v>102526523</v>
          </cell>
          <cell r="CB141" t="str">
            <v>-</v>
          </cell>
          <cell r="CC141">
            <v>577</v>
          </cell>
          <cell r="CD141" t="str">
            <v>-</v>
          </cell>
          <cell r="CE141">
            <v>481</v>
          </cell>
          <cell r="CF141" t="str">
            <v>-</v>
          </cell>
          <cell r="CG141">
            <v>0</v>
          </cell>
          <cell r="CH141" t="str">
            <v>-</v>
          </cell>
          <cell r="CI141">
            <v>109</v>
          </cell>
          <cell r="CJ141" t="str">
            <v>-</v>
          </cell>
          <cell r="CK141">
            <v>11</v>
          </cell>
          <cell r="CL141" t="str">
            <v>-</v>
          </cell>
          <cell r="CM141">
            <v>10154695</v>
          </cell>
          <cell r="CN141" t="str">
            <v>-</v>
          </cell>
          <cell r="CO141">
            <v>112681218</v>
          </cell>
          <cell r="CP141" t="str">
            <v>-</v>
          </cell>
          <cell r="CQ141">
            <v>0</v>
          </cell>
          <cell r="CR141" t="str">
            <v>-</v>
          </cell>
          <cell r="CS141">
            <v>13</v>
          </cell>
          <cell r="CT141" t="str">
            <v>-</v>
          </cell>
          <cell r="CU141">
            <v>273</v>
          </cell>
          <cell r="CV141">
            <v>213</v>
          </cell>
          <cell r="CW141">
            <v>194</v>
          </cell>
          <cell r="CX141">
            <v>231</v>
          </cell>
          <cell r="CY141">
            <v>133</v>
          </cell>
          <cell r="CZ141">
            <v>143</v>
          </cell>
          <cell r="DA141">
            <v>114</v>
          </cell>
          <cell r="DB141">
            <v>106</v>
          </cell>
          <cell r="DC141">
            <v>83</v>
          </cell>
          <cell r="DD141">
            <v>80</v>
          </cell>
          <cell r="DE141">
            <v>68</v>
          </cell>
          <cell r="DF141">
            <v>62</v>
          </cell>
          <cell r="DG141">
            <v>265</v>
          </cell>
          <cell r="DH141">
            <v>248</v>
          </cell>
          <cell r="DI141">
            <v>67</v>
          </cell>
          <cell r="DJ141" t="str">
            <v>-</v>
          </cell>
          <cell r="DK141">
            <v>486</v>
          </cell>
          <cell r="DL141" t="str">
            <v>-</v>
          </cell>
          <cell r="DM141">
            <v>504</v>
          </cell>
          <cell r="DN141" t="str">
            <v>-</v>
          </cell>
          <cell r="DO141">
            <v>462</v>
          </cell>
          <cell r="DP141" t="str">
            <v>-</v>
          </cell>
          <cell r="DQ141">
            <v>0</v>
          </cell>
          <cell r="DR141" t="str">
            <v>-</v>
          </cell>
          <cell r="DS141">
            <v>109</v>
          </cell>
          <cell r="DT141" t="str">
            <v>-</v>
          </cell>
          <cell r="DU141">
            <v>11</v>
          </cell>
          <cell r="DV141" t="str">
            <v>-</v>
          </cell>
          <cell r="DW141">
            <v>0</v>
          </cell>
          <cell r="DX141" t="str">
            <v>-</v>
          </cell>
          <cell r="DY141">
            <v>81</v>
          </cell>
          <cell r="DZ141">
            <v>92</v>
          </cell>
          <cell r="EA141">
            <v>24</v>
          </cell>
          <cell r="EB141" t="str">
            <v>-</v>
          </cell>
          <cell r="EC141">
            <v>32</v>
          </cell>
          <cell r="ED141" t="str">
            <v>-</v>
          </cell>
          <cell r="EE141">
            <v>14</v>
          </cell>
          <cell r="EF141" t="str">
            <v>-</v>
          </cell>
          <cell r="EG141">
            <v>50</v>
          </cell>
        </row>
        <row r="142">
          <cell r="C142">
            <v>700000425</v>
          </cell>
          <cell r="D142" t="str">
            <v>SECTOR CURUBA</v>
          </cell>
          <cell r="E142">
            <v>2026</v>
          </cell>
          <cell r="F142">
            <v>202602</v>
          </cell>
          <cell r="G142">
            <v>0</v>
          </cell>
          <cell r="H142" t="str">
            <v>-</v>
          </cell>
          <cell r="I142">
            <v>0</v>
          </cell>
          <cell r="J142" t="str">
            <v>-</v>
          </cell>
          <cell r="K142">
            <v>0</v>
          </cell>
          <cell r="L142" t="str">
            <v>-</v>
          </cell>
          <cell r="M142">
            <v>0</v>
          </cell>
          <cell r="N142" t="str">
            <v>-</v>
          </cell>
          <cell r="O142">
            <v>0</v>
          </cell>
          <cell r="P142" t="str">
            <v>-</v>
          </cell>
          <cell r="Q142">
            <v>0</v>
          </cell>
          <cell r="R142" t="str">
            <v>-</v>
          </cell>
          <cell r="S142">
            <v>0</v>
          </cell>
          <cell r="T142" t="str">
            <v>-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0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0</v>
          </cell>
          <cell r="AH142" t="str">
            <v>-</v>
          </cell>
          <cell r="AI142" t="str">
            <v>-</v>
          </cell>
          <cell r="AJ142" t="str">
            <v>-</v>
          </cell>
          <cell r="AK142">
            <v>0</v>
          </cell>
          <cell r="AL142" t="str">
            <v>-</v>
          </cell>
          <cell r="AM142">
            <v>0</v>
          </cell>
          <cell r="AN142" t="str">
            <v>-</v>
          </cell>
          <cell r="AO142">
            <v>0</v>
          </cell>
          <cell r="AP142" t="str">
            <v>-</v>
          </cell>
          <cell r="AQ142">
            <v>0</v>
          </cell>
          <cell r="AR142" t="str">
            <v>-</v>
          </cell>
          <cell r="AS142">
            <v>0</v>
          </cell>
          <cell r="AT142" t="str">
            <v>-</v>
          </cell>
          <cell r="AU142">
            <v>0</v>
          </cell>
          <cell r="AV142" t="str">
            <v>-</v>
          </cell>
          <cell r="AW142">
            <v>0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0</v>
          </cell>
          <cell r="BB142" t="str">
            <v>-</v>
          </cell>
          <cell r="BC142">
            <v>0</v>
          </cell>
          <cell r="BD142" t="str">
            <v>-</v>
          </cell>
          <cell r="BE142" t="str">
            <v>-</v>
          </cell>
          <cell r="BF142" t="str">
            <v>-</v>
          </cell>
          <cell r="BG142">
            <v>0</v>
          </cell>
          <cell r="BH142" t="str">
            <v>-</v>
          </cell>
          <cell r="BI142">
            <v>0</v>
          </cell>
          <cell r="BJ142" t="str">
            <v>-</v>
          </cell>
          <cell r="BK142">
            <v>0</v>
          </cell>
          <cell r="BL142" t="str">
            <v>-</v>
          </cell>
          <cell r="BM142">
            <v>0</v>
          </cell>
          <cell r="BN142" t="str">
            <v>-</v>
          </cell>
          <cell r="BO142">
            <v>0</v>
          </cell>
          <cell r="BP142" t="str">
            <v>-</v>
          </cell>
          <cell r="BQ142">
            <v>0</v>
          </cell>
          <cell r="BR142" t="str">
            <v>-</v>
          </cell>
          <cell r="BS142">
            <v>0</v>
          </cell>
          <cell r="BT142" t="str">
            <v>-</v>
          </cell>
          <cell r="BU142">
            <v>0</v>
          </cell>
          <cell r="BV142" t="str">
            <v>-</v>
          </cell>
          <cell r="BW142">
            <v>0</v>
          </cell>
          <cell r="BX142" t="str">
            <v>-</v>
          </cell>
          <cell r="BY142">
            <v>0</v>
          </cell>
          <cell r="BZ142" t="str">
            <v>-</v>
          </cell>
          <cell r="CA142">
            <v>0</v>
          </cell>
          <cell r="CB142" t="str">
            <v>-</v>
          </cell>
          <cell r="CC142">
            <v>0</v>
          </cell>
          <cell r="CD142" t="str">
            <v>-</v>
          </cell>
          <cell r="CE142">
            <v>0</v>
          </cell>
          <cell r="CF142" t="str">
            <v>-</v>
          </cell>
          <cell r="CG142">
            <v>0</v>
          </cell>
          <cell r="CH142" t="str">
            <v>-</v>
          </cell>
          <cell r="CI142">
            <v>0</v>
          </cell>
          <cell r="CJ142" t="str">
            <v>-</v>
          </cell>
          <cell r="CK142">
            <v>0</v>
          </cell>
          <cell r="CL142" t="str">
            <v>-</v>
          </cell>
          <cell r="CM142">
            <v>0</v>
          </cell>
          <cell r="CN142" t="str">
            <v>-</v>
          </cell>
          <cell r="CO142">
            <v>0</v>
          </cell>
          <cell r="CP142" t="str">
            <v>-</v>
          </cell>
          <cell r="CQ142">
            <v>0</v>
          </cell>
          <cell r="CR142" t="str">
            <v>-</v>
          </cell>
          <cell r="CS142">
            <v>0</v>
          </cell>
          <cell r="CT142" t="str">
            <v>-</v>
          </cell>
          <cell r="CU142">
            <v>0</v>
          </cell>
          <cell r="CV142" t="str">
            <v>-</v>
          </cell>
          <cell r="CW142">
            <v>0</v>
          </cell>
          <cell r="CX142" t="str">
            <v>-</v>
          </cell>
          <cell r="CY142">
            <v>0</v>
          </cell>
          <cell r="CZ142" t="str">
            <v>-</v>
          </cell>
          <cell r="DA142">
            <v>0</v>
          </cell>
          <cell r="DB142" t="str">
            <v>-</v>
          </cell>
          <cell r="DC142">
            <v>0</v>
          </cell>
          <cell r="DD142" t="str">
            <v>-</v>
          </cell>
          <cell r="DE142">
            <v>0</v>
          </cell>
          <cell r="DF142" t="str">
            <v>-</v>
          </cell>
          <cell r="DG142">
            <v>0</v>
          </cell>
          <cell r="DH142" t="str">
            <v>-</v>
          </cell>
          <cell r="DI142">
            <v>0</v>
          </cell>
          <cell r="DJ142" t="str">
            <v>-</v>
          </cell>
          <cell r="DK142">
            <v>0</v>
          </cell>
          <cell r="DL142" t="str">
            <v>-</v>
          </cell>
          <cell r="DM142">
            <v>0</v>
          </cell>
          <cell r="DN142" t="str">
            <v>-</v>
          </cell>
          <cell r="DO142">
            <v>0</v>
          </cell>
          <cell r="DP142" t="str">
            <v>-</v>
          </cell>
          <cell r="DQ142">
            <v>0</v>
          </cell>
          <cell r="DR142" t="str">
            <v>-</v>
          </cell>
          <cell r="DS142">
            <v>0</v>
          </cell>
          <cell r="DT142" t="str">
            <v>-</v>
          </cell>
          <cell r="DU142">
            <v>0</v>
          </cell>
          <cell r="DV142" t="str">
            <v>-</v>
          </cell>
          <cell r="DW142">
            <v>0</v>
          </cell>
          <cell r="DX142" t="str">
            <v>-</v>
          </cell>
          <cell r="DY142">
            <v>0</v>
          </cell>
          <cell r="DZ142" t="str">
            <v>-</v>
          </cell>
          <cell r="EA142">
            <v>0</v>
          </cell>
          <cell r="EB142" t="str">
            <v>-</v>
          </cell>
          <cell r="EC142">
            <v>0</v>
          </cell>
          <cell r="ED142" t="str">
            <v>-</v>
          </cell>
          <cell r="EE142">
            <v>0</v>
          </cell>
          <cell r="EF142" t="str">
            <v>-</v>
          </cell>
          <cell r="EG142">
            <v>0</v>
          </cell>
        </row>
        <row r="143">
          <cell r="C143">
            <v>700000427</v>
          </cell>
          <cell r="D143" t="str">
            <v>SECTOR GROSELLA CLAUDIA</v>
          </cell>
          <cell r="E143">
            <v>2026</v>
          </cell>
          <cell r="F143">
            <v>202602</v>
          </cell>
          <cell r="G143">
            <v>0</v>
          </cell>
          <cell r="H143" t="str">
            <v>-</v>
          </cell>
          <cell r="I143">
            <v>0</v>
          </cell>
          <cell r="J143" t="str">
            <v>-</v>
          </cell>
          <cell r="K143">
            <v>0</v>
          </cell>
          <cell r="L143" t="str">
            <v>-</v>
          </cell>
          <cell r="M143">
            <v>0</v>
          </cell>
          <cell r="N143" t="str">
            <v>-</v>
          </cell>
          <cell r="O143">
            <v>0</v>
          </cell>
          <cell r="P143" t="str">
            <v>-</v>
          </cell>
          <cell r="Q143">
            <v>0</v>
          </cell>
          <cell r="R143" t="str">
            <v>-</v>
          </cell>
          <cell r="S143">
            <v>0</v>
          </cell>
          <cell r="T143" t="str">
            <v>-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0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>
            <v>0</v>
          </cell>
          <cell r="AH143" t="str">
            <v>-</v>
          </cell>
          <cell r="AI143" t="str">
            <v>-</v>
          </cell>
          <cell r="AJ143" t="str">
            <v>-</v>
          </cell>
          <cell r="AK143">
            <v>0</v>
          </cell>
          <cell r="AL143" t="str">
            <v>-</v>
          </cell>
          <cell r="AM143">
            <v>0</v>
          </cell>
          <cell r="AN143" t="str">
            <v>-</v>
          </cell>
          <cell r="AO143">
            <v>0</v>
          </cell>
          <cell r="AP143" t="str">
            <v>-</v>
          </cell>
          <cell r="AQ143">
            <v>0</v>
          </cell>
          <cell r="AR143" t="str">
            <v>-</v>
          </cell>
          <cell r="AS143">
            <v>0</v>
          </cell>
          <cell r="AT143" t="str">
            <v>-</v>
          </cell>
          <cell r="AU143">
            <v>0</v>
          </cell>
          <cell r="AV143" t="str">
            <v>-</v>
          </cell>
          <cell r="AW143">
            <v>0</v>
          </cell>
          <cell r="AX143" t="str">
            <v>-</v>
          </cell>
          <cell r="AY143" t="str">
            <v>-</v>
          </cell>
          <cell r="AZ143" t="str">
            <v>-</v>
          </cell>
          <cell r="BA143">
            <v>0</v>
          </cell>
          <cell r="BB143" t="str">
            <v>-</v>
          </cell>
          <cell r="BC143">
            <v>0</v>
          </cell>
          <cell r="BD143" t="str">
            <v>-</v>
          </cell>
          <cell r="BE143" t="str">
            <v>-</v>
          </cell>
          <cell r="BF143" t="str">
            <v>-</v>
          </cell>
          <cell r="BG143">
            <v>0</v>
          </cell>
          <cell r="BH143" t="str">
            <v>-</v>
          </cell>
          <cell r="BI143">
            <v>0</v>
          </cell>
          <cell r="BJ143" t="str">
            <v>-</v>
          </cell>
          <cell r="BK143">
            <v>0</v>
          </cell>
          <cell r="BL143" t="str">
            <v>-</v>
          </cell>
          <cell r="BM143">
            <v>0</v>
          </cell>
          <cell r="BN143" t="str">
            <v>-</v>
          </cell>
          <cell r="BO143">
            <v>0</v>
          </cell>
          <cell r="BP143" t="str">
            <v>-</v>
          </cell>
          <cell r="BQ143">
            <v>0</v>
          </cell>
          <cell r="BR143" t="str">
            <v>-</v>
          </cell>
          <cell r="BS143">
            <v>0</v>
          </cell>
          <cell r="BT143" t="str">
            <v>-</v>
          </cell>
          <cell r="BU143">
            <v>0</v>
          </cell>
          <cell r="BV143" t="str">
            <v>-</v>
          </cell>
          <cell r="BW143">
            <v>0</v>
          </cell>
          <cell r="BX143" t="str">
            <v>-</v>
          </cell>
          <cell r="BY143">
            <v>0</v>
          </cell>
          <cell r="BZ143" t="str">
            <v>-</v>
          </cell>
          <cell r="CA143">
            <v>0</v>
          </cell>
          <cell r="CB143" t="str">
            <v>-</v>
          </cell>
          <cell r="CC143">
            <v>0</v>
          </cell>
          <cell r="CD143" t="str">
            <v>-</v>
          </cell>
          <cell r="CE143">
            <v>0</v>
          </cell>
          <cell r="CF143" t="str">
            <v>-</v>
          </cell>
          <cell r="CG143">
            <v>0</v>
          </cell>
          <cell r="CH143" t="str">
            <v>-</v>
          </cell>
          <cell r="CI143">
            <v>0</v>
          </cell>
          <cell r="CJ143" t="str">
            <v>-</v>
          </cell>
          <cell r="CK143">
            <v>0</v>
          </cell>
          <cell r="CL143" t="str">
            <v>-</v>
          </cell>
          <cell r="CM143">
            <v>0</v>
          </cell>
          <cell r="CN143" t="str">
            <v>-</v>
          </cell>
          <cell r="CO143">
            <v>0</v>
          </cell>
          <cell r="CP143" t="str">
            <v>-</v>
          </cell>
          <cell r="CQ143">
            <v>0</v>
          </cell>
          <cell r="CR143" t="str">
            <v>-</v>
          </cell>
          <cell r="CS143">
            <v>0</v>
          </cell>
          <cell r="CT143" t="str">
            <v>-</v>
          </cell>
          <cell r="CU143">
            <v>0</v>
          </cell>
          <cell r="CV143" t="str">
            <v>-</v>
          </cell>
          <cell r="CW143">
            <v>0</v>
          </cell>
          <cell r="CX143" t="str">
            <v>-</v>
          </cell>
          <cell r="CY143">
            <v>0</v>
          </cell>
          <cell r="CZ143" t="str">
            <v>-</v>
          </cell>
          <cell r="DA143">
            <v>0</v>
          </cell>
          <cell r="DB143" t="str">
            <v>-</v>
          </cell>
          <cell r="DC143">
            <v>0</v>
          </cell>
          <cell r="DD143" t="str">
            <v>-</v>
          </cell>
          <cell r="DE143">
            <v>0</v>
          </cell>
          <cell r="DF143" t="str">
            <v>-</v>
          </cell>
          <cell r="DG143">
            <v>0</v>
          </cell>
          <cell r="DH143" t="str">
            <v>-</v>
          </cell>
          <cell r="DI143">
            <v>0</v>
          </cell>
          <cell r="DJ143" t="str">
            <v>-</v>
          </cell>
          <cell r="DK143">
            <v>0</v>
          </cell>
          <cell r="DL143" t="str">
            <v>-</v>
          </cell>
          <cell r="DM143">
            <v>0</v>
          </cell>
          <cell r="DN143" t="str">
            <v>-</v>
          </cell>
          <cell r="DO143">
            <v>0</v>
          </cell>
          <cell r="DP143" t="str">
            <v>-</v>
          </cell>
          <cell r="DQ143">
            <v>0</v>
          </cell>
          <cell r="DR143" t="str">
            <v>-</v>
          </cell>
          <cell r="DS143">
            <v>0</v>
          </cell>
          <cell r="DT143" t="str">
            <v>-</v>
          </cell>
          <cell r="DU143">
            <v>0</v>
          </cell>
          <cell r="DV143" t="str">
            <v>-</v>
          </cell>
          <cell r="DW143">
            <v>0</v>
          </cell>
          <cell r="DX143" t="str">
            <v>-</v>
          </cell>
          <cell r="DY143">
            <v>0</v>
          </cell>
          <cell r="DZ143" t="str">
            <v>-</v>
          </cell>
          <cell r="EA143">
            <v>0</v>
          </cell>
          <cell r="EB143" t="str">
            <v>-</v>
          </cell>
          <cell r="EC143">
            <v>0</v>
          </cell>
          <cell r="ED143" t="str">
            <v>-</v>
          </cell>
          <cell r="EE143">
            <v>0</v>
          </cell>
          <cell r="EF143" t="str">
            <v>-</v>
          </cell>
          <cell r="EG143">
            <v>0</v>
          </cell>
        </row>
        <row r="144">
          <cell r="C144">
            <v>700000428</v>
          </cell>
          <cell r="D144" t="str">
            <v>SECTOR GALERÍA YURIETH</v>
          </cell>
          <cell r="E144">
            <v>2026</v>
          </cell>
          <cell r="F144">
            <v>202602</v>
          </cell>
          <cell r="G144">
            <v>1510</v>
          </cell>
          <cell r="H144">
            <v>1551</v>
          </cell>
          <cell r="I144">
            <v>529</v>
          </cell>
          <cell r="J144" t="str">
            <v>-</v>
          </cell>
          <cell r="K144">
            <v>28</v>
          </cell>
          <cell r="L144">
            <v>7</v>
          </cell>
          <cell r="M144">
            <v>991</v>
          </cell>
          <cell r="N144">
            <v>950</v>
          </cell>
          <cell r="O144">
            <v>0</v>
          </cell>
          <cell r="P144" t="str">
            <v>-</v>
          </cell>
          <cell r="Q144">
            <v>0</v>
          </cell>
          <cell r="R144" t="str">
            <v>-</v>
          </cell>
          <cell r="S144">
            <v>1</v>
          </cell>
          <cell r="T144" t="str">
            <v>-</v>
          </cell>
          <cell r="U144">
            <v>991</v>
          </cell>
          <cell r="V144" t="str">
            <v>-</v>
          </cell>
          <cell r="W144">
            <v>0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724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577</v>
          </cell>
          <cell r="AH144" t="str">
            <v>-</v>
          </cell>
          <cell r="AI144" t="str">
            <v>-</v>
          </cell>
          <cell r="AJ144" t="str">
            <v>-</v>
          </cell>
          <cell r="AK144">
            <v>267</v>
          </cell>
          <cell r="AL144" t="str">
            <v>-</v>
          </cell>
          <cell r="AM144">
            <v>65.629139072847693</v>
          </cell>
          <cell r="AN144">
            <v>63.8</v>
          </cell>
          <cell r="AO144">
            <v>310</v>
          </cell>
          <cell r="AP144" t="str">
            <v>-</v>
          </cell>
          <cell r="AQ144">
            <v>322</v>
          </cell>
          <cell r="AR144" t="str">
            <v>-</v>
          </cell>
          <cell r="AS144">
            <v>0</v>
          </cell>
          <cell r="AT144" t="str">
            <v>-</v>
          </cell>
          <cell r="AU144">
            <v>89</v>
          </cell>
          <cell r="AV144" t="str">
            <v>-</v>
          </cell>
          <cell r="AW144">
            <v>3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832</v>
          </cell>
          <cell r="BB144">
            <v>824</v>
          </cell>
          <cell r="BC144">
            <v>55.099337748344368</v>
          </cell>
          <cell r="BD144">
            <v>55.3</v>
          </cell>
          <cell r="BE144" t="str">
            <v>-</v>
          </cell>
          <cell r="BF144" t="str">
            <v>-</v>
          </cell>
          <cell r="BG144">
            <v>348227.99</v>
          </cell>
          <cell r="BH144">
            <v>349369</v>
          </cell>
          <cell r="BI144">
            <v>345093937.25</v>
          </cell>
          <cell r="BJ144">
            <v>331900198</v>
          </cell>
          <cell r="BK144">
            <v>344931521</v>
          </cell>
          <cell r="BL144" t="str">
            <v>-</v>
          </cell>
          <cell r="BM144">
            <v>162416.25</v>
          </cell>
          <cell r="BN144" t="str">
            <v>-</v>
          </cell>
          <cell r="BO144">
            <v>231329465.25</v>
          </cell>
          <cell r="BP144" t="str">
            <v>-</v>
          </cell>
          <cell r="BQ144">
            <v>162416.25</v>
          </cell>
          <cell r="BR144" t="str">
            <v>-</v>
          </cell>
          <cell r="BS144">
            <v>838</v>
          </cell>
          <cell r="BT144" t="str">
            <v>-</v>
          </cell>
          <cell r="BU144">
            <v>231167049</v>
          </cell>
          <cell r="BV144" t="str">
            <v>-</v>
          </cell>
          <cell r="BW144">
            <v>724</v>
          </cell>
          <cell r="BX144" t="str">
            <v>-</v>
          </cell>
          <cell r="BY144">
            <v>561</v>
          </cell>
          <cell r="BZ144" t="str">
            <v>-</v>
          </cell>
          <cell r="CA144">
            <v>104027637</v>
          </cell>
          <cell r="CB144" t="str">
            <v>-</v>
          </cell>
          <cell r="CC144">
            <v>620</v>
          </cell>
          <cell r="CD144" t="str">
            <v>-</v>
          </cell>
          <cell r="CE144">
            <v>455</v>
          </cell>
          <cell r="CF144" t="str">
            <v>-</v>
          </cell>
          <cell r="CG144">
            <v>0</v>
          </cell>
          <cell r="CH144" t="str">
            <v>-</v>
          </cell>
          <cell r="CI144">
            <v>98</v>
          </cell>
          <cell r="CJ144" t="str">
            <v>-</v>
          </cell>
          <cell r="CK144">
            <v>4</v>
          </cell>
          <cell r="CL144" t="str">
            <v>-</v>
          </cell>
          <cell r="CM144">
            <v>9736835</v>
          </cell>
          <cell r="CN144" t="str">
            <v>-</v>
          </cell>
          <cell r="CO144">
            <v>113764472</v>
          </cell>
          <cell r="CP144" t="str">
            <v>-</v>
          </cell>
          <cell r="CQ144">
            <v>0</v>
          </cell>
          <cell r="CR144" t="str">
            <v>-</v>
          </cell>
          <cell r="CS144">
            <v>49</v>
          </cell>
          <cell r="CT144" t="str">
            <v>-</v>
          </cell>
          <cell r="CU144">
            <v>202</v>
          </cell>
          <cell r="CV144">
            <v>181</v>
          </cell>
          <cell r="CW144">
            <v>177</v>
          </cell>
          <cell r="CX144">
            <v>206</v>
          </cell>
          <cell r="CY144">
            <v>140</v>
          </cell>
          <cell r="CZ144">
            <v>141</v>
          </cell>
          <cell r="DA144">
            <v>96</v>
          </cell>
          <cell r="DB144">
            <v>98</v>
          </cell>
          <cell r="DC144">
            <v>77</v>
          </cell>
          <cell r="DD144">
            <v>80</v>
          </cell>
          <cell r="DE144">
            <v>55</v>
          </cell>
          <cell r="DF144">
            <v>53</v>
          </cell>
          <cell r="DG144">
            <v>228</v>
          </cell>
          <cell r="DH144">
            <v>231</v>
          </cell>
          <cell r="DI144">
            <v>85</v>
          </cell>
          <cell r="DJ144" t="str">
            <v>-</v>
          </cell>
          <cell r="DK144">
            <v>443</v>
          </cell>
          <cell r="DL144" t="str">
            <v>-</v>
          </cell>
          <cell r="DM144">
            <v>538</v>
          </cell>
          <cell r="DN144" t="str">
            <v>-</v>
          </cell>
          <cell r="DO144">
            <v>428</v>
          </cell>
          <cell r="DP144" t="str">
            <v>-</v>
          </cell>
          <cell r="DQ144">
            <v>0</v>
          </cell>
          <cell r="DR144" t="str">
            <v>-</v>
          </cell>
          <cell r="DS144">
            <v>98</v>
          </cell>
          <cell r="DT144" t="str">
            <v>-</v>
          </cell>
          <cell r="DU144">
            <v>3</v>
          </cell>
          <cell r="DV144" t="str">
            <v>-</v>
          </cell>
          <cell r="DW144">
            <v>0</v>
          </cell>
          <cell r="DX144" t="str">
            <v>-</v>
          </cell>
          <cell r="DY144">
            <v>104</v>
          </cell>
          <cell r="DZ144">
            <v>74</v>
          </cell>
          <cell r="EA144">
            <v>34</v>
          </cell>
          <cell r="EB144" t="str">
            <v>-</v>
          </cell>
          <cell r="EC144">
            <v>50</v>
          </cell>
          <cell r="ED144" t="str">
            <v>-</v>
          </cell>
          <cell r="EE144">
            <v>19</v>
          </cell>
          <cell r="EF144" t="str">
            <v>-</v>
          </cell>
          <cell r="EG144">
            <v>55</v>
          </cell>
        </row>
        <row r="145">
          <cell r="C145">
            <v>700000429</v>
          </cell>
          <cell r="D145" t="str">
            <v>SECTOR FRESA ALI</v>
          </cell>
          <cell r="E145">
            <v>2026</v>
          </cell>
          <cell r="F145">
            <v>202602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  <cell r="BC145" t="str">
            <v>-</v>
          </cell>
          <cell r="BD145" t="str">
            <v>-</v>
          </cell>
          <cell r="BE145" t="str">
            <v>-</v>
          </cell>
          <cell r="BF145" t="str">
            <v>-</v>
          </cell>
          <cell r="BG145" t="str">
            <v>-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 t="str">
            <v>-</v>
          </cell>
          <cell r="BO145" t="str">
            <v>-</v>
          </cell>
          <cell r="BP145" t="str">
            <v>-</v>
          </cell>
          <cell r="BQ145" t="str">
            <v>-</v>
          </cell>
          <cell r="BR145" t="str">
            <v>-</v>
          </cell>
          <cell r="BS145" t="str">
            <v>-</v>
          </cell>
          <cell r="BT145" t="str">
            <v>-</v>
          </cell>
          <cell r="BU145" t="str">
            <v>-</v>
          </cell>
          <cell r="BV145" t="str">
            <v>-</v>
          </cell>
          <cell r="BW145" t="str">
            <v>-</v>
          </cell>
          <cell r="BX145" t="str">
            <v>-</v>
          </cell>
          <cell r="BY145" t="str">
            <v>-</v>
          </cell>
          <cell r="BZ145" t="str">
            <v>-</v>
          </cell>
          <cell r="CA145" t="str">
            <v>-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 t="str">
            <v>-</v>
          </cell>
          <cell r="CN145" t="str">
            <v>-</v>
          </cell>
          <cell r="CO145" t="str">
            <v>-</v>
          </cell>
          <cell r="CP145" t="str">
            <v>-</v>
          </cell>
          <cell r="CQ145" t="str">
            <v>-</v>
          </cell>
          <cell r="CR145" t="str">
            <v>-</v>
          </cell>
          <cell r="CS145" t="str">
            <v>-</v>
          </cell>
          <cell r="CT145" t="str">
            <v>-</v>
          </cell>
          <cell r="CU145" t="str">
            <v>-</v>
          </cell>
          <cell r="CV145" t="str">
            <v>-</v>
          </cell>
          <cell r="CW145" t="str">
            <v>-</v>
          </cell>
          <cell r="CX145" t="str">
            <v>-</v>
          </cell>
          <cell r="CY145" t="str">
            <v>-</v>
          </cell>
          <cell r="CZ145" t="str">
            <v>-</v>
          </cell>
          <cell r="DA145" t="str">
            <v>-</v>
          </cell>
          <cell r="DB145" t="str">
            <v>-</v>
          </cell>
          <cell r="DC145" t="str">
            <v>-</v>
          </cell>
          <cell r="DD145" t="str">
            <v>-</v>
          </cell>
          <cell r="DE145" t="str">
            <v>-</v>
          </cell>
          <cell r="DF145" t="str">
            <v>-</v>
          </cell>
          <cell r="DG145" t="str">
            <v>-</v>
          </cell>
          <cell r="DH145" t="str">
            <v>-</v>
          </cell>
          <cell r="DI145" t="str">
            <v>-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 t="str">
            <v>-</v>
          </cell>
          <cell r="DX145" t="str">
            <v>-</v>
          </cell>
          <cell r="DY145" t="str">
            <v>-</v>
          </cell>
          <cell r="DZ145" t="str">
            <v>-</v>
          </cell>
          <cell r="EA145" t="str">
            <v>-</v>
          </cell>
          <cell r="EB145" t="str">
            <v>-</v>
          </cell>
          <cell r="EC145" t="str">
            <v>-</v>
          </cell>
          <cell r="ED145" t="str">
            <v>-</v>
          </cell>
          <cell r="EE145" t="str">
            <v>-</v>
          </cell>
          <cell r="EF145" t="str">
            <v>-</v>
          </cell>
          <cell r="EG145" t="str">
            <v>-</v>
          </cell>
        </row>
        <row r="146">
          <cell r="C146">
            <v>700000435</v>
          </cell>
          <cell r="D146" t="str">
            <v>SECTOR SALVIA VALENTINA</v>
          </cell>
          <cell r="E146">
            <v>2026</v>
          </cell>
          <cell r="F146">
            <v>202602</v>
          </cell>
          <cell r="G146">
            <v>1629</v>
          </cell>
          <cell r="H146">
            <v>1500</v>
          </cell>
          <cell r="I146">
            <v>588</v>
          </cell>
          <cell r="J146" t="str">
            <v>-</v>
          </cell>
          <cell r="K146">
            <v>-15</v>
          </cell>
          <cell r="L146">
            <v>8</v>
          </cell>
          <cell r="M146">
            <v>782</v>
          </cell>
          <cell r="N146">
            <v>1082</v>
          </cell>
          <cell r="O146">
            <v>0</v>
          </cell>
          <cell r="P146" t="str">
            <v>-</v>
          </cell>
          <cell r="Q146">
            <v>0</v>
          </cell>
          <cell r="R146" t="str">
            <v>-</v>
          </cell>
          <cell r="S146">
            <v>2</v>
          </cell>
          <cell r="T146" t="str">
            <v>-</v>
          </cell>
          <cell r="U146">
            <v>781</v>
          </cell>
          <cell r="V146" t="str">
            <v>-</v>
          </cell>
          <cell r="W146">
            <v>1</v>
          </cell>
          <cell r="X146" t="str">
            <v>-</v>
          </cell>
          <cell r="Y146" t="str">
            <v>-</v>
          </cell>
          <cell r="Z146" t="str">
            <v>-</v>
          </cell>
          <cell r="AA146">
            <v>642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>
            <v>340</v>
          </cell>
          <cell r="AH146" t="str">
            <v>-</v>
          </cell>
          <cell r="AI146" t="str">
            <v>-</v>
          </cell>
          <cell r="AJ146" t="str">
            <v>-</v>
          </cell>
          <cell r="AK146">
            <v>140</v>
          </cell>
          <cell r="AL146" t="str">
            <v>-</v>
          </cell>
          <cell r="AM146">
            <v>48.004910988336405</v>
          </cell>
          <cell r="AN146">
            <v>65.5</v>
          </cell>
          <cell r="AO146">
            <v>200</v>
          </cell>
          <cell r="AP146" t="str">
            <v>-</v>
          </cell>
          <cell r="AQ146">
            <v>308</v>
          </cell>
          <cell r="AR146" t="str">
            <v>-</v>
          </cell>
          <cell r="AS146">
            <v>0</v>
          </cell>
          <cell r="AT146" t="str">
            <v>-</v>
          </cell>
          <cell r="AU146">
            <v>120</v>
          </cell>
          <cell r="AV146" t="str">
            <v>-</v>
          </cell>
          <cell r="AW146">
            <v>14</v>
          </cell>
          <cell r="AX146" t="str">
            <v>-</v>
          </cell>
          <cell r="AY146" t="str">
            <v>-</v>
          </cell>
          <cell r="AZ146" t="str">
            <v>-</v>
          </cell>
          <cell r="BA146">
            <v>696</v>
          </cell>
          <cell r="BB146">
            <v>987</v>
          </cell>
          <cell r="BC146">
            <v>42.7255985267035</v>
          </cell>
          <cell r="BD146">
            <v>59.7</v>
          </cell>
          <cell r="BE146" t="str">
            <v>-</v>
          </cell>
          <cell r="BF146" t="str">
            <v>-</v>
          </cell>
          <cell r="BG146">
            <v>414413.64</v>
          </cell>
          <cell r="BH146">
            <v>374449</v>
          </cell>
          <cell r="BI146">
            <v>324071464.5</v>
          </cell>
          <cell r="BJ146">
            <v>405154334</v>
          </cell>
          <cell r="BK146">
            <v>323819475</v>
          </cell>
          <cell r="BL146" t="str">
            <v>-</v>
          </cell>
          <cell r="BM146">
            <v>251989.5</v>
          </cell>
          <cell r="BN146" t="str">
            <v>-</v>
          </cell>
          <cell r="BO146">
            <v>206462528.5</v>
          </cell>
          <cell r="BP146" t="str">
            <v>-</v>
          </cell>
          <cell r="BQ146">
            <v>251989.5</v>
          </cell>
          <cell r="BR146" t="str">
            <v>-</v>
          </cell>
          <cell r="BS146">
            <v>661</v>
          </cell>
          <cell r="BT146" t="str">
            <v>-</v>
          </cell>
          <cell r="BU146">
            <v>206210539</v>
          </cell>
          <cell r="BV146" t="str">
            <v>-</v>
          </cell>
          <cell r="BW146">
            <v>582</v>
          </cell>
          <cell r="BX146" t="str">
            <v>-</v>
          </cell>
          <cell r="BY146">
            <v>575</v>
          </cell>
          <cell r="BZ146" t="str">
            <v>-</v>
          </cell>
          <cell r="CA146">
            <v>108602412</v>
          </cell>
          <cell r="CB146" t="str">
            <v>-</v>
          </cell>
          <cell r="CC146">
            <v>590</v>
          </cell>
          <cell r="CD146" t="str">
            <v>-</v>
          </cell>
          <cell r="CE146">
            <v>444</v>
          </cell>
          <cell r="CF146" t="str">
            <v>-</v>
          </cell>
          <cell r="CG146">
            <v>0</v>
          </cell>
          <cell r="CH146" t="str">
            <v>-</v>
          </cell>
          <cell r="CI146">
            <v>143</v>
          </cell>
          <cell r="CJ146" t="str">
            <v>-</v>
          </cell>
          <cell r="CK146">
            <v>15</v>
          </cell>
          <cell r="CL146" t="str">
            <v>-</v>
          </cell>
          <cell r="CM146">
            <v>9006524</v>
          </cell>
          <cell r="CN146" t="str">
            <v>-</v>
          </cell>
          <cell r="CO146">
            <v>117608936</v>
          </cell>
          <cell r="CP146" t="str">
            <v>-</v>
          </cell>
          <cell r="CQ146">
            <v>0</v>
          </cell>
          <cell r="CR146" t="str">
            <v>-</v>
          </cell>
          <cell r="CS146">
            <v>26</v>
          </cell>
          <cell r="CT146" t="str">
            <v>-</v>
          </cell>
          <cell r="CU146">
            <v>462</v>
          </cell>
          <cell r="CV146">
            <v>231</v>
          </cell>
          <cell r="CW146">
            <v>228</v>
          </cell>
          <cell r="CX146">
            <v>197</v>
          </cell>
          <cell r="CY146">
            <v>157</v>
          </cell>
          <cell r="CZ146">
            <v>129</v>
          </cell>
          <cell r="DA146">
            <v>79</v>
          </cell>
          <cell r="DB146">
            <v>65</v>
          </cell>
          <cell r="DC146">
            <v>31</v>
          </cell>
          <cell r="DD146">
            <v>28</v>
          </cell>
          <cell r="DE146">
            <v>28</v>
          </cell>
          <cell r="DF146">
            <v>32</v>
          </cell>
          <cell r="DG146">
            <v>138</v>
          </cell>
          <cell r="DH146">
            <v>125</v>
          </cell>
          <cell r="DI146">
            <v>38</v>
          </cell>
          <cell r="DJ146" t="str">
            <v>-</v>
          </cell>
          <cell r="DK146">
            <v>488</v>
          </cell>
          <cell r="DL146" t="str">
            <v>-</v>
          </cell>
          <cell r="DM146">
            <v>553</v>
          </cell>
          <cell r="DN146" t="str">
            <v>-</v>
          </cell>
          <cell r="DO146">
            <v>433</v>
          </cell>
          <cell r="DP146" t="str">
            <v>-</v>
          </cell>
          <cell r="DQ146">
            <v>0</v>
          </cell>
          <cell r="DR146" t="str">
            <v>-</v>
          </cell>
          <cell r="DS146">
            <v>140</v>
          </cell>
          <cell r="DT146" t="str">
            <v>-</v>
          </cell>
          <cell r="DU146">
            <v>15</v>
          </cell>
          <cell r="DV146" t="str">
            <v>-</v>
          </cell>
          <cell r="DW146">
            <v>0</v>
          </cell>
          <cell r="DX146" t="str">
            <v>-</v>
          </cell>
          <cell r="DY146">
            <v>54</v>
          </cell>
          <cell r="DZ146">
            <v>50</v>
          </cell>
          <cell r="EA146">
            <v>14</v>
          </cell>
          <cell r="EB146" t="str">
            <v>-</v>
          </cell>
          <cell r="EC146">
            <v>28.571428571428569</v>
          </cell>
          <cell r="ED146" t="str">
            <v>-</v>
          </cell>
          <cell r="EE146">
            <v>16</v>
          </cell>
          <cell r="EF146" t="str">
            <v>-</v>
          </cell>
          <cell r="EG146">
            <v>32</v>
          </cell>
        </row>
        <row r="147">
          <cell r="C147">
            <v>700000436</v>
          </cell>
          <cell r="D147" t="str">
            <v>SECTOR CANELA CYNTHIA</v>
          </cell>
          <cell r="E147">
            <v>2026</v>
          </cell>
          <cell r="F147">
            <v>202602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 t="str">
            <v>-</v>
          </cell>
          <cell r="BQ147" t="str">
            <v>-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 t="str">
            <v>-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 t="str">
            <v>-</v>
          </cell>
          <cell r="CS147" t="str">
            <v>-</v>
          </cell>
          <cell r="CT147" t="str">
            <v>-</v>
          </cell>
          <cell r="CU147" t="str">
            <v>-</v>
          </cell>
          <cell r="CV147" t="str">
            <v>-</v>
          </cell>
          <cell r="CW147" t="str">
            <v>-</v>
          </cell>
          <cell r="CX147" t="str">
            <v>-</v>
          </cell>
          <cell r="CY147" t="str">
            <v>-</v>
          </cell>
          <cell r="CZ147" t="str">
            <v>-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  <cell r="DZ147" t="str">
            <v>-</v>
          </cell>
          <cell r="EA147" t="str">
            <v>-</v>
          </cell>
          <cell r="EB147" t="str">
            <v>-</v>
          </cell>
          <cell r="EC147" t="str">
            <v>-</v>
          </cell>
          <cell r="ED147" t="str">
            <v>-</v>
          </cell>
          <cell r="EE147" t="str">
            <v>-</v>
          </cell>
          <cell r="EF147" t="str">
            <v>-</v>
          </cell>
          <cell r="EG147" t="str">
            <v>-</v>
          </cell>
        </row>
        <row r="148">
          <cell r="C148">
            <v>700000439</v>
          </cell>
          <cell r="D148" t="str">
            <v>SECTOR CAÑA DULCE NATALIA</v>
          </cell>
          <cell r="E148">
            <v>2026</v>
          </cell>
          <cell r="F148">
            <v>202602</v>
          </cell>
          <cell r="G148">
            <v>1786</v>
          </cell>
          <cell r="H148">
            <v>1994</v>
          </cell>
          <cell r="I148">
            <v>845</v>
          </cell>
          <cell r="J148" t="str">
            <v>-</v>
          </cell>
          <cell r="K148">
            <v>-134</v>
          </cell>
          <cell r="L148">
            <v>7</v>
          </cell>
          <cell r="M148">
            <v>140</v>
          </cell>
          <cell r="N148">
            <v>1240</v>
          </cell>
          <cell r="O148">
            <v>0</v>
          </cell>
          <cell r="P148" t="str">
            <v>-</v>
          </cell>
          <cell r="Q148">
            <v>0</v>
          </cell>
          <cell r="R148" t="str">
            <v>-</v>
          </cell>
          <cell r="S148">
            <v>2</v>
          </cell>
          <cell r="T148" t="str">
            <v>-</v>
          </cell>
          <cell r="U148">
            <v>138</v>
          </cell>
          <cell r="V148" t="str">
            <v>-</v>
          </cell>
          <cell r="W148">
            <v>2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132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>
            <v>36</v>
          </cell>
          <cell r="AH148" t="str">
            <v>-</v>
          </cell>
          <cell r="AI148" t="str">
            <v>-</v>
          </cell>
          <cell r="AJ148" t="str">
            <v>-</v>
          </cell>
          <cell r="AK148">
            <v>10</v>
          </cell>
          <cell r="AL148" t="str">
            <v>-</v>
          </cell>
          <cell r="AM148">
            <v>7.8387458006718926</v>
          </cell>
          <cell r="AN148">
            <v>64.400000000000006</v>
          </cell>
          <cell r="AO148">
            <v>26</v>
          </cell>
          <cell r="AP148" t="str">
            <v>-</v>
          </cell>
          <cell r="AQ148">
            <v>42</v>
          </cell>
          <cell r="AR148" t="str">
            <v>-</v>
          </cell>
          <cell r="AS148">
            <v>0</v>
          </cell>
          <cell r="AT148" t="str">
            <v>-</v>
          </cell>
          <cell r="AU148">
            <v>38</v>
          </cell>
          <cell r="AV148" t="str">
            <v>-</v>
          </cell>
          <cell r="AW148">
            <v>26</v>
          </cell>
          <cell r="AX148" t="str">
            <v>-</v>
          </cell>
          <cell r="AY148" t="str">
            <v>-</v>
          </cell>
          <cell r="AZ148" t="str">
            <v>-</v>
          </cell>
          <cell r="BA148">
            <v>132</v>
          </cell>
          <cell r="BB148">
            <v>1107</v>
          </cell>
          <cell r="BC148">
            <v>7.3908174692049275</v>
          </cell>
          <cell r="BD148">
            <v>57.5</v>
          </cell>
          <cell r="BE148" t="str">
            <v>-</v>
          </cell>
          <cell r="BF148" t="str">
            <v>-</v>
          </cell>
          <cell r="BG148">
            <v>681551.38</v>
          </cell>
          <cell r="BH148">
            <v>481072</v>
          </cell>
          <cell r="BI148">
            <v>95417193</v>
          </cell>
          <cell r="BJ148">
            <v>596529401</v>
          </cell>
          <cell r="BK148">
            <v>94405469</v>
          </cell>
          <cell r="BL148" t="str">
            <v>-</v>
          </cell>
          <cell r="BM148">
            <v>1011724</v>
          </cell>
          <cell r="BN148" t="str">
            <v>-</v>
          </cell>
          <cell r="BO148">
            <v>79363230</v>
          </cell>
          <cell r="BP148" t="str">
            <v>-</v>
          </cell>
          <cell r="BQ148">
            <v>1011724</v>
          </cell>
          <cell r="BR148" t="str">
            <v>-</v>
          </cell>
          <cell r="BS148">
            <v>128</v>
          </cell>
          <cell r="BT148" t="str">
            <v>-</v>
          </cell>
          <cell r="BU148">
            <v>78351506</v>
          </cell>
          <cell r="BV148" t="str">
            <v>-</v>
          </cell>
          <cell r="BW148">
            <v>89</v>
          </cell>
          <cell r="BX148" t="str">
            <v>-</v>
          </cell>
          <cell r="BY148">
            <v>468</v>
          </cell>
          <cell r="BZ148" t="str">
            <v>-</v>
          </cell>
          <cell r="CA148">
            <v>15147041</v>
          </cell>
          <cell r="CB148" t="str">
            <v>-</v>
          </cell>
          <cell r="CC148">
            <v>676</v>
          </cell>
          <cell r="CD148" t="str">
            <v>-</v>
          </cell>
          <cell r="CE148">
            <v>600</v>
          </cell>
          <cell r="CF148" t="str">
            <v>-</v>
          </cell>
          <cell r="CG148">
            <v>0</v>
          </cell>
          <cell r="CH148" t="str">
            <v>-</v>
          </cell>
          <cell r="CI148">
            <v>234</v>
          </cell>
          <cell r="CJ148" t="str">
            <v>-</v>
          </cell>
          <cell r="CK148">
            <v>43</v>
          </cell>
          <cell r="CL148" t="str">
            <v>-</v>
          </cell>
          <cell r="CM148">
            <v>906922</v>
          </cell>
          <cell r="CN148" t="str">
            <v>-</v>
          </cell>
          <cell r="CO148">
            <v>16053963</v>
          </cell>
          <cell r="CP148" t="str">
            <v>-</v>
          </cell>
          <cell r="CQ148">
            <v>0</v>
          </cell>
          <cell r="CR148" t="str">
            <v>-</v>
          </cell>
          <cell r="CS148">
            <v>-25</v>
          </cell>
          <cell r="CT148" t="str">
            <v>-</v>
          </cell>
          <cell r="CU148">
            <v>1076</v>
          </cell>
          <cell r="CV148">
            <v>311</v>
          </cell>
          <cell r="CW148">
            <v>327</v>
          </cell>
          <cell r="CX148">
            <v>208</v>
          </cell>
          <cell r="CY148">
            <v>243</v>
          </cell>
          <cell r="CZ148">
            <v>150</v>
          </cell>
          <cell r="DA148">
            <v>138</v>
          </cell>
          <cell r="DB148">
            <v>86</v>
          </cell>
          <cell r="DC148">
            <v>72</v>
          </cell>
          <cell r="DD148">
            <v>53</v>
          </cell>
          <cell r="DE148">
            <v>25</v>
          </cell>
          <cell r="DF148">
            <v>22</v>
          </cell>
          <cell r="DG148">
            <v>235</v>
          </cell>
          <cell r="DH148">
            <v>161</v>
          </cell>
          <cell r="DI148">
            <v>0</v>
          </cell>
          <cell r="DJ148" t="str">
            <v>-</v>
          </cell>
          <cell r="DK148">
            <v>343</v>
          </cell>
          <cell r="DL148" t="str">
            <v>-</v>
          </cell>
          <cell r="DM148">
            <v>598</v>
          </cell>
          <cell r="DN148" t="str">
            <v>-</v>
          </cell>
          <cell r="DO148">
            <v>572</v>
          </cell>
          <cell r="DP148" t="str">
            <v>-</v>
          </cell>
          <cell r="DQ148">
            <v>0</v>
          </cell>
          <cell r="DR148" t="str">
            <v>-</v>
          </cell>
          <cell r="DS148">
            <v>230</v>
          </cell>
          <cell r="DT148" t="str">
            <v>-</v>
          </cell>
          <cell r="DU148">
            <v>43</v>
          </cell>
          <cell r="DV148" t="str">
            <v>-</v>
          </cell>
          <cell r="DW148">
            <v>0</v>
          </cell>
          <cell r="DX148" t="str">
            <v>-</v>
          </cell>
          <cell r="DY148">
            <v>2</v>
          </cell>
          <cell r="DZ148">
            <v>52</v>
          </cell>
          <cell r="EA148">
            <v>9</v>
          </cell>
          <cell r="EB148" t="str">
            <v>-</v>
          </cell>
          <cell r="EC148">
            <v>39.130434782608695</v>
          </cell>
          <cell r="ED148" t="str">
            <v>-</v>
          </cell>
          <cell r="EE148">
            <v>2</v>
          </cell>
          <cell r="EF148" t="str">
            <v>-</v>
          </cell>
          <cell r="EG148">
            <v>6</v>
          </cell>
        </row>
        <row r="149">
          <cell r="C149">
            <v>700000441</v>
          </cell>
          <cell r="D149" t="str">
            <v>SECTOR BOULEVARD DEL RÍO PAOLA</v>
          </cell>
          <cell r="E149">
            <v>2026</v>
          </cell>
          <cell r="F149">
            <v>202602</v>
          </cell>
          <cell r="G149">
            <v>1605</v>
          </cell>
          <cell r="H149">
            <v>1852</v>
          </cell>
          <cell r="I149">
            <v>687</v>
          </cell>
          <cell r="J149" t="str">
            <v>-</v>
          </cell>
          <cell r="K149">
            <v>-148</v>
          </cell>
          <cell r="L149">
            <v>8</v>
          </cell>
          <cell r="M149">
            <v>121</v>
          </cell>
          <cell r="N149">
            <v>1132</v>
          </cell>
          <cell r="O149">
            <v>0</v>
          </cell>
          <cell r="P149" t="str">
            <v>-</v>
          </cell>
          <cell r="Q149">
            <v>0</v>
          </cell>
          <cell r="R149" t="str">
            <v>-</v>
          </cell>
          <cell r="S149">
            <v>0</v>
          </cell>
          <cell r="T149" t="str">
            <v>-</v>
          </cell>
          <cell r="U149">
            <v>121</v>
          </cell>
          <cell r="V149" t="str">
            <v>-</v>
          </cell>
          <cell r="W149">
            <v>0</v>
          </cell>
          <cell r="X149" t="str">
            <v>-</v>
          </cell>
          <cell r="Y149" t="str">
            <v>-</v>
          </cell>
          <cell r="Z149" t="str">
            <v>-</v>
          </cell>
          <cell r="AA149">
            <v>110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>
            <v>43</v>
          </cell>
          <cell r="AH149" t="str">
            <v>-</v>
          </cell>
          <cell r="AI149" t="str">
            <v>-</v>
          </cell>
          <cell r="AJ149" t="str">
            <v>-</v>
          </cell>
          <cell r="AK149">
            <v>11</v>
          </cell>
          <cell r="AL149" t="str">
            <v>-</v>
          </cell>
          <cell r="AM149">
            <v>7.5389408099688469</v>
          </cell>
          <cell r="AN149">
            <v>64.2</v>
          </cell>
          <cell r="AO149">
            <v>32</v>
          </cell>
          <cell r="AP149" t="str">
            <v>-</v>
          </cell>
          <cell r="AQ149">
            <v>48</v>
          </cell>
          <cell r="AR149" t="str">
            <v>-</v>
          </cell>
          <cell r="AS149">
            <v>0</v>
          </cell>
          <cell r="AT149" t="str">
            <v>-</v>
          </cell>
          <cell r="AU149">
            <v>19</v>
          </cell>
          <cell r="AV149" t="str">
            <v>-</v>
          </cell>
          <cell r="AW149">
            <v>11</v>
          </cell>
          <cell r="AX149" t="str">
            <v>-</v>
          </cell>
          <cell r="AY149" t="str">
            <v>-</v>
          </cell>
          <cell r="AZ149" t="str">
            <v>-</v>
          </cell>
          <cell r="BA149">
            <v>115</v>
          </cell>
          <cell r="BB149">
            <v>986</v>
          </cell>
          <cell r="BC149">
            <v>7.1651090342679122</v>
          </cell>
          <cell r="BD149">
            <v>55.9</v>
          </cell>
          <cell r="BE149" t="str">
            <v>-</v>
          </cell>
          <cell r="BF149" t="str">
            <v>-</v>
          </cell>
          <cell r="BG149">
            <v>565841.1</v>
          </cell>
          <cell r="BH149">
            <v>416132</v>
          </cell>
          <cell r="BI149">
            <v>68466773</v>
          </cell>
          <cell r="BJ149">
            <v>471061141</v>
          </cell>
          <cell r="BK149">
            <v>68466773</v>
          </cell>
          <cell r="BL149" t="str">
            <v>-</v>
          </cell>
          <cell r="BM149">
            <v>0</v>
          </cell>
          <cell r="BN149" t="str">
            <v>-</v>
          </cell>
          <cell r="BO149">
            <v>42487781</v>
          </cell>
          <cell r="BP149" t="str">
            <v>-</v>
          </cell>
          <cell r="BQ149">
            <v>0</v>
          </cell>
          <cell r="BR149" t="str">
            <v>-</v>
          </cell>
          <cell r="BS149">
            <v>98</v>
          </cell>
          <cell r="BT149" t="str">
            <v>-</v>
          </cell>
          <cell r="BU149">
            <v>42487781</v>
          </cell>
          <cell r="BV149" t="str">
            <v>-</v>
          </cell>
          <cell r="BW149">
            <v>110</v>
          </cell>
          <cell r="BX149" t="str">
            <v>-</v>
          </cell>
          <cell r="BY149">
            <v>488</v>
          </cell>
          <cell r="BZ149" t="str">
            <v>-</v>
          </cell>
          <cell r="CA149">
            <v>23866742</v>
          </cell>
          <cell r="CB149" t="str">
            <v>-</v>
          </cell>
          <cell r="CC149">
            <v>664</v>
          </cell>
          <cell r="CD149" t="str">
            <v>-</v>
          </cell>
          <cell r="CE149">
            <v>571</v>
          </cell>
          <cell r="CF149" t="str">
            <v>-</v>
          </cell>
          <cell r="CG149">
            <v>0</v>
          </cell>
          <cell r="CH149" t="str">
            <v>-</v>
          </cell>
          <cell r="CI149">
            <v>139</v>
          </cell>
          <cell r="CJ149" t="str">
            <v>-</v>
          </cell>
          <cell r="CK149">
            <v>17</v>
          </cell>
          <cell r="CL149" t="str">
            <v>-</v>
          </cell>
          <cell r="CM149">
            <v>2112250</v>
          </cell>
          <cell r="CN149" t="str">
            <v>-</v>
          </cell>
          <cell r="CO149">
            <v>25978992</v>
          </cell>
          <cell r="CP149" t="str">
            <v>-</v>
          </cell>
          <cell r="CQ149">
            <v>0</v>
          </cell>
          <cell r="CR149" t="str">
            <v>-</v>
          </cell>
          <cell r="CS149">
            <v>-44</v>
          </cell>
          <cell r="CT149" t="str">
            <v>-</v>
          </cell>
          <cell r="CU149">
            <v>991</v>
          </cell>
          <cell r="CV149">
            <v>284</v>
          </cell>
          <cell r="CW149">
            <v>288</v>
          </cell>
          <cell r="CX149">
            <v>199</v>
          </cell>
          <cell r="CY149">
            <v>205</v>
          </cell>
          <cell r="CZ149">
            <v>132</v>
          </cell>
          <cell r="DA149">
            <v>150</v>
          </cell>
          <cell r="DB149">
            <v>98</v>
          </cell>
          <cell r="DC149">
            <v>80</v>
          </cell>
          <cell r="DD149">
            <v>61</v>
          </cell>
          <cell r="DE149">
            <v>44</v>
          </cell>
          <cell r="DF149">
            <v>38</v>
          </cell>
          <cell r="DG149">
            <v>274</v>
          </cell>
          <cell r="DH149">
            <v>197</v>
          </cell>
          <cell r="DI149">
            <v>3</v>
          </cell>
          <cell r="DJ149" t="str">
            <v>-</v>
          </cell>
          <cell r="DK149">
            <v>362</v>
          </cell>
          <cell r="DL149" t="str">
            <v>-</v>
          </cell>
          <cell r="DM149">
            <v>556</v>
          </cell>
          <cell r="DN149" t="str">
            <v>-</v>
          </cell>
          <cell r="DO149">
            <v>534</v>
          </cell>
          <cell r="DP149" t="str">
            <v>-</v>
          </cell>
          <cell r="DQ149">
            <v>0</v>
          </cell>
          <cell r="DR149" t="str">
            <v>-</v>
          </cell>
          <cell r="DS149">
            <v>136</v>
          </cell>
          <cell r="DT149" t="str">
            <v>-</v>
          </cell>
          <cell r="DU149">
            <v>17</v>
          </cell>
          <cell r="DV149" t="str">
            <v>-</v>
          </cell>
          <cell r="DW149">
            <v>0</v>
          </cell>
          <cell r="DX149" t="str">
            <v>-</v>
          </cell>
          <cell r="DY149">
            <v>3</v>
          </cell>
          <cell r="DZ149">
            <v>64</v>
          </cell>
          <cell r="EA149">
            <v>16</v>
          </cell>
          <cell r="EB149" t="str">
            <v>-</v>
          </cell>
          <cell r="EC149">
            <v>32.653061224489797</v>
          </cell>
          <cell r="ED149" t="str">
            <v>-</v>
          </cell>
          <cell r="EE149">
            <v>0</v>
          </cell>
          <cell r="EF149" t="str">
            <v>-</v>
          </cell>
          <cell r="EG149">
            <v>3</v>
          </cell>
        </row>
        <row r="150">
          <cell r="C150">
            <v>700000442</v>
          </cell>
          <cell r="D150" t="str">
            <v>SECTOR PALMAR AURA</v>
          </cell>
          <cell r="E150">
            <v>2026</v>
          </cell>
          <cell r="F150">
            <v>202602</v>
          </cell>
          <cell r="G150">
            <v>0</v>
          </cell>
          <cell r="H150" t="str">
            <v>-</v>
          </cell>
          <cell r="I150">
            <v>0</v>
          </cell>
          <cell r="J150" t="str">
            <v>-</v>
          </cell>
          <cell r="K150">
            <v>0</v>
          </cell>
          <cell r="L150" t="str">
            <v>-</v>
          </cell>
          <cell r="M150">
            <v>0</v>
          </cell>
          <cell r="N150" t="str">
            <v>-</v>
          </cell>
          <cell r="O150">
            <v>0</v>
          </cell>
          <cell r="P150" t="str">
            <v>-</v>
          </cell>
          <cell r="Q150">
            <v>0</v>
          </cell>
          <cell r="R150" t="str">
            <v>-</v>
          </cell>
          <cell r="S150">
            <v>0</v>
          </cell>
          <cell r="T150" t="str">
            <v>-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 t="str">
            <v>-</v>
          </cell>
          <cell r="Z150" t="str">
            <v>-</v>
          </cell>
          <cell r="AA150">
            <v>0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>
            <v>0</v>
          </cell>
          <cell r="AH150" t="str">
            <v>-</v>
          </cell>
          <cell r="AI150" t="str">
            <v>-</v>
          </cell>
          <cell r="AJ150" t="str">
            <v>-</v>
          </cell>
          <cell r="AK150">
            <v>0</v>
          </cell>
          <cell r="AL150" t="str">
            <v>-</v>
          </cell>
          <cell r="AM150">
            <v>0</v>
          </cell>
          <cell r="AN150" t="str">
            <v>-</v>
          </cell>
          <cell r="AO150">
            <v>0</v>
          </cell>
          <cell r="AP150" t="str">
            <v>-</v>
          </cell>
          <cell r="AQ150">
            <v>0</v>
          </cell>
          <cell r="AR150" t="str">
            <v>-</v>
          </cell>
          <cell r="AS150">
            <v>0</v>
          </cell>
          <cell r="AT150" t="str">
            <v>-</v>
          </cell>
          <cell r="AU150">
            <v>0</v>
          </cell>
          <cell r="AV150" t="str">
            <v>-</v>
          </cell>
          <cell r="AW150">
            <v>0</v>
          </cell>
          <cell r="AX150" t="str">
            <v>-</v>
          </cell>
          <cell r="AY150" t="str">
            <v>-</v>
          </cell>
          <cell r="AZ150" t="str">
            <v>-</v>
          </cell>
          <cell r="BA150">
            <v>0</v>
          </cell>
          <cell r="BB150" t="str">
            <v>-</v>
          </cell>
          <cell r="BC150">
            <v>0</v>
          </cell>
          <cell r="BD150" t="str">
            <v>-</v>
          </cell>
          <cell r="BE150" t="str">
            <v>-</v>
          </cell>
          <cell r="BF150" t="str">
            <v>-</v>
          </cell>
          <cell r="BG150">
            <v>0</v>
          </cell>
          <cell r="BH150" t="str">
            <v>-</v>
          </cell>
          <cell r="BI150">
            <v>0</v>
          </cell>
          <cell r="BJ150" t="str">
            <v>-</v>
          </cell>
          <cell r="BK150">
            <v>0</v>
          </cell>
          <cell r="BL150" t="str">
            <v>-</v>
          </cell>
          <cell r="BM150">
            <v>0</v>
          </cell>
          <cell r="BN150" t="str">
            <v>-</v>
          </cell>
          <cell r="BO150">
            <v>0</v>
          </cell>
          <cell r="BP150" t="str">
            <v>-</v>
          </cell>
          <cell r="BQ150">
            <v>0</v>
          </cell>
          <cell r="BR150" t="str">
            <v>-</v>
          </cell>
          <cell r="BS150">
            <v>0</v>
          </cell>
          <cell r="BT150" t="str">
            <v>-</v>
          </cell>
          <cell r="BU150">
            <v>0</v>
          </cell>
          <cell r="BV150" t="str">
            <v>-</v>
          </cell>
          <cell r="BW150">
            <v>0</v>
          </cell>
          <cell r="BX150" t="str">
            <v>-</v>
          </cell>
          <cell r="BY150">
            <v>0</v>
          </cell>
          <cell r="BZ150" t="str">
            <v>-</v>
          </cell>
          <cell r="CA150">
            <v>0</v>
          </cell>
          <cell r="CB150" t="str">
            <v>-</v>
          </cell>
          <cell r="CC150">
            <v>0</v>
          </cell>
          <cell r="CD150" t="str">
            <v>-</v>
          </cell>
          <cell r="CE150">
            <v>0</v>
          </cell>
          <cell r="CF150" t="str">
            <v>-</v>
          </cell>
          <cell r="CG150">
            <v>0</v>
          </cell>
          <cell r="CH150" t="str">
            <v>-</v>
          </cell>
          <cell r="CI150">
            <v>0</v>
          </cell>
          <cell r="CJ150" t="str">
            <v>-</v>
          </cell>
          <cell r="CK150">
            <v>0</v>
          </cell>
          <cell r="CL150" t="str">
            <v>-</v>
          </cell>
          <cell r="CM150">
            <v>0</v>
          </cell>
          <cell r="CN150" t="str">
            <v>-</v>
          </cell>
          <cell r="CO150">
            <v>0</v>
          </cell>
          <cell r="CP150" t="str">
            <v>-</v>
          </cell>
          <cell r="CQ150">
            <v>0</v>
          </cell>
          <cell r="CR150" t="str">
            <v>-</v>
          </cell>
          <cell r="CS150">
            <v>0</v>
          </cell>
          <cell r="CT150" t="str">
            <v>-</v>
          </cell>
          <cell r="CU150">
            <v>0</v>
          </cell>
          <cell r="CV150" t="str">
            <v>-</v>
          </cell>
          <cell r="CW150">
            <v>0</v>
          </cell>
          <cell r="CX150" t="str">
            <v>-</v>
          </cell>
          <cell r="CY150">
            <v>0</v>
          </cell>
          <cell r="CZ150" t="str">
            <v>-</v>
          </cell>
          <cell r="DA150">
            <v>0</v>
          </cell>
          <cell r="DB150" t="str">
            <v>-</v>
          </cell>
          <cell r="DC150">
            <v>0</v>
          </cell>
          <cell r="DD150" t="str">
            <v>-</v>
          </cell>
          <cell r="DE150">
            <v>0</v>
          </cell>
          <cell r="DF150" t="str">
            <v>-</v>
          </cell>
          <cell r="DG150">
            <v>0</v>
          </cell>
          <cell r="DH150" t="str">
            <v>-</v>
          </cell>
          <cell r="DI150">
            <v>0</v>
          </cell>
          <cell r="DJ150" t="str">
            <v>-</v>
          </cell>
          <cell r="DK150">
            <v>0</v>
          </cell>
          <cell r="DL150" t="str">
            <v>-</v>
          </cell>
          <cell r="DM150">
            <v>0</v>
          </cell>
          <cell r="DN150" t="str">
            <v>-</v>
          </cell>
          <cell r="DO150">
            <v>0</v>
          </cell>
          <cell r="DP150" t="str">
            <v>-</v>
          </cell>
          <cell r="DQ150">
            <v>0</v>
          </cell>
          <cell r="DR150" t="str">
            <v>-</v>
          </cell>
          <cell r="DS150">
            <v>0</v>
          </cell>
          <cell r="DT150" t="str">
            <v>-</v>
          </cell>
          <cell r="DU150">
            <v>0</v>
          </cell>
          <cell r="DV150" t="str">
            <v>-</v>
          </cell>
          <cell r="DW150">
            <v>0</v>
          </cell>
          <cell r="DX150" t="str">
            <v>-</v>
          </cell>
          <cell r="DY150">
            <v>0</v>
          </cell>
          <cell r="DZ150" t="str">
            <v>-</v>
          </cell>
          <cell r="EA150">
            <v>0</v>
          </cell>
          <cell r="EB150" t="str">
            <v>-</v>
          </cell>
          <cell r="EC150">
            <v>0</v>
          </cell>
          <cell r="ED150" t="str">
            <v>-</v>
          </cell>
          <cell r="EE150">
            <v>0</v>
          </cell>
          <cell r="EF150" t="str">
            <v>-</v>
          </cell>
          <cell r="EG150">
            <v>0</v>
          </cell>
        </row>
        <row r="151">
          <cell r="C151">
            <v>700000443</v>
          </cell>
          <cell r="D151" t="str">
            <v>SECTOR RÍO CAUCA SANDRA</v>
          </cell>
          <cell r="E151">
            <v>2026</v>
          </cell>
          <cell r="F151">
            <v>202602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 t="str">
            <v>-</v>
          </cell>
          <cell r="BQ151" t="str">
            <v>-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 t="str">
            <v>-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 t="str">
            <v>-</v>
          </cell>
          <cell r="CS151" t="str">
            <v>-</v>
          </cell>
          <cell r="CT151" t="str">
            <v>-</v>
          </cell>
          <cell r="CU151" t="str">
            <v>-</v>
          </cell>
          <cell r="CV151" t="str">
            <v>-</v>
          </cell>
          <cell r="CW151" t="str">
            <v>-</v>
          </cell>
          <cell r="CX151" t="str">
            <v>-</v>
          </cell>
          <cell r="CY151" t="str">
            <v>-</v>
          </cell>
          <cell r="CZ151" t="str">
            <v>-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  <cell r="DZ151" t="str">
            <v>-</v>
          </cell>
          <cell r="EA151" t="str">
            <v>-</v>
          </cell>
          <cell r="EB151" t="str">
            <v>-</v>
          </cell>
          <cell r="EC151" t="str">
            <v>-</v>
          </cell>
          <cell r="ED151" t="str">
            <v>-</v>
          </cell>
          <cell r="EE151" t="str">
            <v>-</v>
          </cell>
          <cell r="EF151" t="str">
            <v>-</v>
          </cell>
          <cell r="EG151" t="str">
            <v>-</v>
          </cell>
        </row>
        <row r="152">
          <cell r="C152">
            <v>700000445</v>
          </cell>
          <cell r="D152" t="str">
            <v>SECTOR CHICAO VANESSA</v>
          </cell>
          <cell r="E152">
            <v>2026</v>
          </cell>
          <cell r="F152">
            <v>202602</v>
          </cell>
          <cell r="G152">
            <v>0</v>
          </cell>
          <cell r="H152" t="str">
            <v>-</v>
          </cell>
          <cell r="I152">
            <v>0</v>
          </cell>
          <cell r="J152" t="str">
            <v>-</v>
          </cell>
          <cell r="K152">
            <v>0</v>
          </cell>
          <cell r="L152" t="str">
            <v>-</v>
          </cell>
          <cell r="M152">
            <v>0</v>
          </cell>
          <cell r="N152" t="str">
            <v>-</v>
          </cell>
          <cell r="O152">
            <v>0</v>
          </cell>
          <cell r="P152" t="str">
            <v>-</v>
          </cell>
          <cell r="Q152">
            <v>0</v>
          </cell>
          <cell r="R152" t="str">
            <v>-</v>
          </cell>
          <cell r="S152">
            <v>0</v>
          </cell>
          <cell r="T152" t="str">
            <v>-</v>
          </cell>
          <cell r="U152">
            <v>0</v>
          </cell>
          <cell r="V152" t="str">
            <v>-</v>
          </cell>
          <cell r="W152">
            <v>0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0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0</v>
          </cell>
          <cell r="AH152" t="str">
            <v>-</v>
          </cell>
          <cell r="AI152" t="str">
            <v>-</v>
          </cell>
          <cell r="AJ152" t="str">
            <v>-</v>
          </cell>
          <cell r="AK152">
            <v>0</v>
          </cell>
          <cell r="AL152" t="str">
            <v>-</v>
          </cell>
          <cell r="AM152">
            <v>0</v>
          </cell>
          <cell r="AN152" t="str">
            <v>-</v>
          </cell>
          <cell r="AO152">
            <v>0</v>
          </cell>
          <cell r="AP152" t="str">
            <v>-</v>
          </cell>
          <cell r="AQ152">
            <v>0</v>
          </cell>
          <cell r="AR152" t="str">
            <v>-</v>
          </cell>
          <cell r="AS152">
            <v>0</v>
          </cell>
          <cell r="AT152" t="str">
            <v>-</v>
          </cell>
          <cell r="AU152">
            <v>0</v>
          </cell>
          <cell r="AV152" t="str">
            <v>-</v>
          </cell>
          <cell r="AW152">
            <v>0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0</v>
          </cell>
          <cell r="BB152" t="str">
            <v>-</v>
          </cell>
          <cell r="BC152">
            <v>0</v>
          </cell>
          <cell r="BD152" t="str">
            <v>-</v>
          </cell>
          <cell r="BE152" t="str">
            <v>-</v>
          </cell>
          <cell r="BF152" t="str">
            <v>-</v>
          </cell>
          <cell r="BG152">
            <v>0</v>
          </cell>
          <cell r="BH152" t="str">
            <v>-</v>
          </cell>
          <cell r="BI152">
            <v>0</v>
          </cell>
          <cell r="BJ152" t="str">
            <v>-</v>
          </cell>
          <cell r="BK152">
            <v>0</v>
          </cell>
          <cell r="BL152" t="str">
            <v>-</v>
          </cell>
          <cell r="BM152">
            <v>0</v>
          </cell>
          <cell r="BN152" t="str">
            <v>-</v>
          </cell>
          <cell r="BO152">
            <v>0</v>
          </cell>
          <cell r="BP152" t="str">
            <v>-</v>
          </cell>
          <cell r="BQ152">
            <v>0</v>
          </cell>
          <cell r="BR152" t="str">
            <v>-</v>
          </cell>
          <cell r="BS152">
            <v>0</v>
          </cell>
          <cell r="BT152" t="str">
            <v>-</v>
          </cell>
          <cell r="BU152">
            <v>0</v>
          </cell>
          <cell r="BV152" t="str">
            <v>-</v>
          </cell>
          <cell r="BW152">
            <v>0</v>
          </cell>
          <cell r="BX152" t="str">
            <v>-</v>
          </cell>
          <cell r="BY152">
            <v>0</v>
          </cell>
          <cell r="BZ152" t="str">
            <v>-</v>
          </cell>
          <cell r="CA152">
            <v>0</v>
          </cell>
          <cell r="CB152" t="str">
            <v>-</v>
          </cell>
          <cell r="CC152">
            <v>0</v>
          </cell>
          <cell r="CD152" t="str">
            <v>-</v>
          </cell>
          <cell r="CE152">
            <v>0</v>
          </cell>
          <cell r="CF152" t="str">
            <v>-</v>
          </cell>
          <cell r="CG152">
            <v>0</v>
          </cell>
          <cell r="CH152" t="str">
            <v>-</v>
          </cell>
          <cell r="CI152">
            <v>0</v>
          </cell>
          <cell r="CJ152" t="str">
            <v>-</v>
          </cell>
          <cell r="CK152">
            <v>0</v>
          </cell>
          <cell r="CL152" t="str">
            <v>-</v>
          </cell>
          <cell r="CM152">
            <v>0</v>
          </cell>
          <cell r="CN152" t="str">
            <v>-</v>
          </cell>
          <cell r="CO152">
            <v>0</v>
          </cell>
          <cell r="CP152" t="str">
            <v>-</v>
          </cell>
          <cell r="CQ152">
            <v>0</v>
          </cell>
          <cell r="CR152" t="str">
            <v>-</v>
          </cell>
          <cell r="CS152">
            <v>0</v>
          </cell>
          <cell r="CT152" t="str">
            <v>-</v>
          </cell>
          <cell r="CU152">
            <v>0</v>
          </cell>
          <cell r="CV152" t="str">
            <v>-</v>
          </cell>
          <cell r="CW152">
            <v>0</v>
          </cell>
          <cell r="CX152" t="str">
            <v>-</v>
          </cell>
          <cell r="CY152">
            <v>0</v>
          </cell>
          <cell r="CZ152" t="str">
            <v>-</v>
          </cell>
          <cell r="DA152">
            <v>0</v>
          </cell>
          <cell r="DB152" t="str">
            <v>-</v>
          </cell>
          <cell r="DC152">
            <v>0</v>
          </cell>
          <cell r="DD152" t="str">
            <v>-</v>
          </cell>
          <cell r="DE152">
            <v>0</v>
          </cell>
          <cell r="DF152" t="str">
            <v>-</v>
          </cell>
          <cell r="DG152">
            <v>0</v>
          </cell>
          <cell r="DH152" t="str">
            <v>-</v>
          </cell>
          <cell r="DI152">
            <v>0</v>
          </cell>
          <cell r="DJ152" t="str">
            <v>-</v>
          </cell>
          <cell r="DK152">
            <v>0</v>
          </cell>
          <cell r="DL152" t="str">
            <v>-</v>
          </cell>
          <cell r="DM152">
            <v>0</v>
          </cell>
          <cell r="DN152" t="str">
            <v>-</v>
          </cell>
          <cell r="DO152">
            <v>0</v>
          </cell>
          <cell r="DP152" t="str">
            <v>-</v>
          </cell>
          <cell r="DQ152">
            <v>0</v>
          </cell>
          <cell r="DR152" t="str">
            <v>-</v>
          </cell>
          <cell r="DS152">
            <v>0</v>
          </cell>
          <cell r="DT152" t="str">
            <v>-</v>
          </cell>
          <cell r="DU152">
            <v>0</v>
          </cell>
          <cell r="DV152" t="str">
            <v>-</v>
          </cell>
          <cell r="DW152">
            <v>0</v>
          </cell>
          <cell r="DX152" t="str">
            <v>-</v>
          </cell>
          <cell r="DY152">
            <v>0</v>
          </cell>
          <cell r="DZ152" t="str">
            <v>-</v>
          </cell>
          <cell r="EA152">
            <v>0</v>
          </cell>
          <cell r="EB152" t="str">
            <v>-</v>
          </cell>
          <cell r="EC152">
            <v>0</v>
          </cell>
          <cell r="ED152" t="str">
            <v>-</v>
          </cell>
          <cell r="EE152">
            <v>0</v>
          </cell>
          <cell r="EF152" t="str">
            <v>-</v>
          </cell>
          <cell r="EG152">
            <v>0</v>
          </cell>
        </row>
        <row r="153">
          <cell r="C153">
            <v>700000446</v>
          </cell>
          <cell r="D153" t="str">
            <v>SECTOR JUAN DE DIOS AURA</v>
          </cell>
          <cell r="E153">
            <v>2026</v>
          </cell>
          <cell r="F153">
            <v>202602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 t="str">
            <v>-</v>
          </cell>
          <cell r="BQ153" t="str">
            <v>-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 t="str">
            <v>-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 t="str">
            <v>-</v>
          </cell>
          <cell r="CS153" t="str">
            <v>-</v>
          </cell>
          <cell r="CT153" t="str">
            <v>-</v>
          </cell>
          <cell r="CU153" t="str">
            <v>-</v>
          </cell>
          <cell r="CV153" t="str">
            <v>-</v>
          </cell>
          <cell r="CW153" t="str">
            <v>-</v>
          </cell>
          <cell r="CX153" t="str">
            <v>-</v>
          </cell>
          <cell r="CY153" t="str">
            <v>-</v>
          </cell>
          <cell r="CZ153" t="str">
            <v>-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  <cell r="DZ153" t="str">
            <v>-</v>
          </cell>
          <cell r="EA153" t="str">
            <v>-</v>
          </cell>
          <cell r="EB153" t="str">
            <v>-</v>
          </cell>
          <cell r="EC153" t="str">
            <v>-</v>
          </cell>
          <cell r="ED153" t="str">
            <v>-</v>
          </cell>
          <cell r="EE153" t="str">
            <v>-</v>
          </cell>
          <cell r="EF153" t="str">
            <v>-</v>
          </cell>
          <cell r="EG153" t="str">
            <v>-</v>
          </cell>
        </row>
        <row r="154">
          <cell r="C154">
            <v>700000447</v>
          </cell>
          <cell r="D154" t="str">
            <v>SECTOR LA PERLA DEL PACIFICO JANETH</v>
          </cell>
          <cell r="E154">
            <v>2026</v>
          </cell>
          <cell r="F154">
            <v>202602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  <cell r="BC154" t="str">
            <v>-</v>
          </cell>
          <cell r="BD154" t="str">
            <v>-</v>
          </cell>
          <cell r="BE154" t="str">
            <v>-</v>
          </cell>
          <cell r="BF154" t="str">
            <v>-</v>
          </cell>
          <cell r="BG154" t="str">
            <v>-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 t="str">
            <v>-</v>
          </cell>
          <cell r="BO154" t="str">
            <v>-</v>
          </cell>
          <cell r="BP154" t="str">
            <v>-</v>
          </cell>
          <cell r="BQ154" t="str">
            <v>-</v>
          </cell>
          <cell r="BR154" t="str">
            <v>-</v>
          </cell>
          <cell r="BS154" t="str">
            <v>-</v>
          </cell>
          <cell r="BT154" t="str">
            <v>-</v>
          </cell>
          <cell r="BU154" t="str">
            <v>-</v>
          </cell>
          <cell r="BV154" t="str">
            <v>-</v>
          </cell>
          <cell r="BW154" t="str">
            <v>-</v>
          </cell>
          <cell r="BX154" t="str">
            <v>-</v>
          </cell>
          <cell r="BY154" t="str">
            <v>-</v>
          </cell>
          <cell r="BZ154" t="str">
            <v>-</v>
          </cell>
          <cell r="CA154" t="str">
            <v>-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 t="str">
            <v>-</v>
          </cell>
          <cell r="CN154" t="str">
            <v>-</v>
          </cell>
          <cell r="CO154" t="str">
            <v>-</v>
          </cell>
          <cell r="CP154" t="str">
            <v>-</v>
          </cell>
          <cell r="CQ154" t="str">
            <v>-</v>
          </cell>
          <cell r="CR154" t="str">
            <v>-</v>
          </cell>
          <cell r="CS154" t="str">
            <v>-</v>
          </cell>
          <cell r="CT154" t="str">
            <v>-</v>
          </cell>
          <cell r="CU154" t="str">
            <v>-</v>
          </cell>
          <cell r="CV154" t="str">
            <v>-</v>
          </cell>
          <cell r="CW154" t="str">
            <v>-</v>
          </cell>
          <cell r="CX154" t="str">
            <v>-</v>
          </cell>
          <cell r="CY154" t="str">
            <v>-</v>
          </cell>
          <cell r="CZ154" t="str">
            <v>-</v>
          </cell>
          <cell r="DA154" t="str">
            <v>-</v>
          </cell>
          <cell r="DB154" t="str">
            <v>-</v>
          </cell>
          <cell r="DC154" t="str">
            <v>-</v>
          </cell>
          <cell r="DD154" t="str">
            <v>-</v>
          </cell>
          <cell r="DE154" t="str">
            <v>-</v>
          </cell>
          <cell r="DF154" t="str">
            <v>-</v>
          </cell>
          <cell r="DG154" t="str">
            <v>-</v>
          </cell>
          <cell r="DH154" t="str">
            <v>-</v>
          </cell>
          <cell r="DI154" t="str">
            <v>-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 t="str">
            <v>-</v>
          </cell>
          <cell r="DX154" t="str">
            <v>-</v>
          </cell>
          <cell r="DY154" t="str">
            <v>-</v>
          </cell>
          <cell r="DZ154" t="str">
            <v>-</v>
          </cell>
          <cell r="EA154" t="str">
            <v>-</v>
          </cell>
          <cell r="EB154" t="str">
            <v>-</v>
          </cell>
          <cell r="EC154" t="str">
            <v>-</v>
          </cell>
          <cell r="ED154" t="str">
            <v>-</v>
          </cell>
          <cell r="EE154" t="str">
            <v>-</v>
          </cell>
          <cell r="EF154" t="str">
            <v>-</v>
          </cell>
          <cell r="EG154" t="str">
            <v>-</v>
          </cell>
        </row>
        <row r="155">
          <cell r="C155">
            <v>700000449</v>
          </cell>
          <cell r="D155" t="str">
            <v>SECTOR LA CATEDRAL SILVIA</v>
          </cell>
          <cell r="E155">
            <v>2026</v>
          </cell>
          <cell r="F155">
            <v>202602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 t="str">
            <v>-</v>
          </cell>
          <cell r="BQ155" t="str">
            <v>-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 t="str">
            <v>-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 t="str">
            <v>-</v>
          </cell>
          <cell r="CS155" t="str">
            <v>-</v>
          </cell>
          <cell r="CT155" t="str">
            <v>-</v>
          </cell>
          <cell r="CU155" t="str">
            <v>-</v>
          </cell>
          <cell r="CV155" t="str">
            <v>-</v>
          </cell>
          <cell r="CW155" t="str">
            <v>-</v>
          </cell>
          <cell r="CX155" t="str">
            <v>-</v>
          </cell>
          <cell r="CY155" t="str">
            <v>-</v>
          </cell>
          <cell r="CZ155" t="str">
            <v>-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  <cell r="DZ155" t="str">
            <v>-</v>
          </cell>
          <cell r="EA155" t="str">
            <v>-</v>
          </cell>
          <cell r="EB155" t="str">
            <v>-</v>
          </cell>
          <cell r="EC155" t="str">
            <v>-</v>
          </cell>
          <cell r="ED155" t="str">
            <v>-</v>
          </cell>
          <cell r="EE155" t="str">
            <v>-</v>
          </cell>
          <cell r="EF155" t="str">
            <v>-</v>
          </cell>
          <cell r="EG155" t="str">
            <v>-</v>
          </cell>
        </row>
        <row r="156">
          <cell r="C156">
            <v>700000452</v>
          </cell>
          <cell r="D156" t="str">
            <v>SECTOR PALO SANTO DOLLY</v>
          </cell>
          <cell r="E156">
            <v>2026</v>
          </cell>
          <cell r="F156">
            <v>202602</v>
          </cell>
          <cell r="G156">
            <v>1993</v>
          </cell>
          <cell r="H156">
            <v>2077</v>
          </cell>
          <cell r="I156">
            <v>708</v>
          </cell>
          <cell r="J156" t="str">
            <v>-</v>
          </cell>
          <cell r="K156">
            <v>-41</v>
          </cell>
          <cell r="L156">
            <v>9</v>
          </cell>
          <cell r="M156">
            <v>847</v>
          </cell>
          <cell r="N156">
            <v>1297</v>
          </cell>
          <cell r="O156">
            <v>0</v>
          </cell>
          <cell r="P156" t="str">
            <v>-</v>
          </cell>
          <cell r="Q156">
            <v>1</v>
          </cell>
          <cell r="R156" t="str">
            <v>-</v>
          </cell>
          <cell r="S156">
            <v>7</v>
          </cell>
          <cell r="T156" t="str">
            <v>-</v>
          </cell>
          <cell r="U156">
            <v>843</v>
          </cell>
          <cell r="V156" t="str">
            <v>-</v>
          </cell>
          <cell r="W156">
            <v>3</v>
          </cell>
          <cell r="X156" t="str">
            <v>-</v>
          </cell>
          <cell r="Y156" t="str">
            <v>-</v>
          </cell>
          <cell r="Z156" t="str">
            <v>-</v>
          </cell>
          <cell r="AA156">
            <v>697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>
            <v>401</v>
          </cell>
          <cell r="AH156" t="str">
            <v>-</v>
          </cell>
          <cell r="AI156" t="str">
            <v>-</v>
          </cell>
          <cell r="AJ156" t="str">
            <v>-</v>
          </cell>
          <cell r="AK156">
            <v>150</v>
          </cell>
          <cell r="AL156" t="str">
            <v>-</v>
          </cell>
          <cell r="AM156">
            <v>42.498745609633723</v>
          </cell>
          <cell r="AN156">
            <v>63.5</v>
          </cell>
          <cell r="AO156">
            <v>251</v>
          </cell>
          <cell r="AP156" t="str">
            <v>-</v>
          </cell>
          <cell r="AQ156">
            <v>322</v>
          </cell>
          <cell r="AR156" t="str">
            <v>-</v>
          </cell>
          <cell r="AS156">
            <v>0</v>
          </cell>
          <cell r="AT156" t="str">
            <v>-</v>
          </cell>
          <cell r="AU156">
            <v>93</v>
          </cell>
          <cell r="AV156" t="str">
            <v>-</v>
          </cell>
          <cell r="AW156">
            <v>31</v>
          </cell>
          <cell r="AX156" t="str">
            <v>-</v>
          </cell>
          <cell r="AY156" t="str">
            <v>-</v>
          </cell>
          <cell r="AZ156" t="str">
            <v>-</v>
          </cell>
          <cell r="BA156">
            <v>759</v>
          </cell>
          <cell r="BB156">
            <v>1166</v>
          </cell>
          <cell r="BC156">
            <v>38.083291520321119</v>
          </cell>
          <cell r="BD156">
            <v>57.1</v>
          </cell>
          <cell r="BE156" t="str">
            <v>-</v>
          </cell>
          <cell r="BF156" t="str">
            <v>-</v>
          </cell>
          <cell r="BG156">
            <v>441802.36</v>
          </cell>
          <cell r="BH156">
            <v>408949</v>
          </cell>
          <cell r="BI156">
            <v>374206599</v>
          </cell>
          <cell r="BJ156">
            <v>530406442</v>
          </cell>
          <cell r="BK156">
            <v>373220481</v>
          </cell>
          <cell r="BL156" t="str">
            <v>-</v>
          </cell>
          <cell r="BM156">
            <v>986118</v>
          </cell>
          <cell r="BN156" t="str">
            <v>-</v>
          </cell>
          <cell r="BO156">
            <v>203400236</v>
          </cell>
          <cell r="BP156" t="str">
            <v>-</v>
          </cell>
          <cell r="BQ156">
            <v>986118</v>
          </cell>
          <cell r="BR156" t="str">
            <v>-</v>
          </cell>
          <cell r="BS156">
            <v>674</v>
          </cell>
          <cell r="BT156" t="str">
            <v>-</v>
          </cell>
          <cell r="BU156">
            <v>202414118</v>
          </cell>
          <cell r="BV156" t="str">
            <v>-</v>
          </cell>
          <cell r="BW156">
            <v>730</v>
          </cell>
          <cell r="BX156" t="str">
            <v>-</v>
          </cell>
          <cell r="BY156">
            <v>665</v>
          </cell>
          <cell r="BZ156" t="str">
            <v>-</v>
          </cell>
          <cell r="CA156">
            <v>152504786</v>
          </cell>
          <cell r="CB156" t="str">
            <v>-</v>
          </cell>
          <cell r="CC156">
            <v>812</v>
          </cell>
          <cell r="CD156" t="str">
            <v>-</v>
          </cell>
          <cell r="CE156">
            <v>564</v>
          </cell>
          <cell r="CF156" t="str">
            <v>-</v>
          </cell>
          <cell r="CG156">
            <v>0</v>
          </cell>
          <cell r="CH156" t="str">
            <v>-</v>
          </cell>
          <cell r="CI156">
            <v>118</v>
          </cell>
          <cell r="CJ156" t="str">
            <v>-</v>
          </cell>
          <cell r="CK156">
            <v>41</v>
          </cell>
          <cell r="CL156" t="str">
            <v>-</v>
          </cell>
          <cell r="CM156">
            <v>18301577</v>
          </cell>
          <cell r="CN156" t="str">
            <v>-</v>
          </cell>
          <cell r="CO156">
            <v>170806363</v>
          </cell>
          <cell r="CP156" t="str">
            <v>-</v>
          </cell>
          <cell r="CQ156">
            <v>0</v>
          </cell>
          <cell r="CR156" t="str">
            <v>-</v>
          </cell>
          <cell r="CS156">
            <v>1</v>
          </cell>
          <cell r="CT156" t="str">
            <v>-</v>
          </cell>
          <cell r="CU156">
            <v>567</v>
          </cell>
          <cell r="CV156">
            <v>272</v>
          </cell>
          <cell r="CW156">
            <v>365</v>
          </cell>
          <cell r="CX156">
            <v>299</v>
          </cell>
          <cell r="CY156">
            <v>214</v>
          </cell>
          <cell r="CZ156">
            <v>168</v>
          </cell>
          <cell r="DA156">
            <v>105</v>
          </cell>
          <cell r="DB156">
            <v>80</v>
          </cell>
          <cell r="DC156">
            <v>61</v>
          </cell>
          <cell r="DD156">
            <v>52</v>
          </cell>
          <cell r="DE156">
            <v>41</v>
          </cell>
          <cell r="DF156">
            <v>42</v>
          </cell>
          <cell r="DG156">
            <v>207</v>
          </cell>
          <cell r="DH156">
            <v>174</v>
          </cell>
          <cell r="DI156">
            <v>30</v>
          </cell>
          <cell r="DJ156" t="str">
            <v>-</v>
          </cell>
          <cell r="DK156">
            <v>549</v>
          </cell>
          <cell r="DL156" t="str">
            <v>-</v>
          </cell>
          <cell r="DM156">
            <v>736</v>
          </cell>
          <cell r="DN156" t="str">
            <v>-</v>
          </cell>
          <cell r="DO156">
            <v>550</v>
          </cell>
          <cell r="DP156" t="str">
            <v>-</v>
          </cell>
          <cell r="DQ156">
            <v>0</v>
          </cell>
          <cell r="DR156" t="str">
            <v>-</v>
          </cell>
          <cell r="DS156">
            <v>117</v>
          </cell>
          <cell r="DT156" t="str">
            <v>-</v>
          </cell>
          <cell r="DU156">
            <v>41</v>
          </cell>
          <cell r="DV156" t="str">
            <v>-</v>
          </cell>
          <cell r="DW156">
            <v>0</v>
          </cell>
          <cell r="DX156" t="str">
            <v>-</v>
          </cell>
          <cell r="DY156">
            <v>46</v>
          </cell>
          <cell r="DZ156">
            <v>54</v>
          </cell>
          <cell r="EA156">
            <v>16</v>
          </cell>
          <cell r="EB156" t="str">
            <v>-</v>
          </cell>
          <cell r="EC156">
            <v>31.372549019607842</v>
          </cell>
          <cell r="ED156" t="str">
            <v>-</v>
          </cell>
          <cell r="EE156">
            <v>16</v>
          </cell>
          <cell r="EF156" t="str">
            <v>-</v>
          </cell>
          <cell r="EG156">
            <v>42</v>
          </cell>
        </row>
        <row r="157">
          <cell r="C157">
            <v>700000453</v>
          </cell>
          <cell r="D157" t="str">
            <v>SECTOR CANELA KATHERIN</v>
          </cell>
          <cell r="E157">
            <v>2026</v>
          </cell>
          <cell r="F157">
            <v>202602</v>
          </cell>
          <cell r="G157">
            <v>2132</v>
          </cell>
          <cell r="H157">
            <v>2053</v>
          </cell>
          <cell r="I157">
            <v>643</v>
          </cell>
          <cell r="J157" t="str">
            <v>-</v>
          </cell>
          <cell r="K157">
            <v>-57</v>
          </cell>
          <cell r="L157">
            <v>9</v>
          </cell>
          <cell r="M157">
            <v>1001</v>
          </cell>
          <cell r="N157">
            <v>1396</v>
          </cell>
          <cell r="O157">
            <v>0</v>
          </cell>
          <cell r="P157" t="str">
            <v>-</v>
          </cell>
          <cell r="Q157">
            <v>0</v>
          </cell>
          <cell r="R157" t="str">
            <v>-</v>
          </cell>
          <cell r="S157">
            <v>4</v>
          </cell>
          <cell r="T157" t="str">
            <v>-</v>
          </cell>
          <cell r="U157">
            <v>999</v>
          </cell>
          <cell r="V157" t="str">
            <v>-</v>
          </cell>
          <cell r="W157">
            <v>2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718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602</v>
          </cell>
          <cell r="AH157" t="str">
            <v>-</v>
          </cell>
          <cell r="AI157" t="str">
            <v>-</v>
          </cell>
          <cell r="AJ157" t="str">
            <v>-</v>
          </cell>
          <cell r="AK157">
            <v>284</v>
          </cell>
          <cell r="AL157" t="str">
            <v>-</v>
          </cell>
          <cell r="AM157">
            <v>46.951219512195117</v>
          </cell>
          <cell r="AN157">
            <v>63.5</v>
          </cell>
          <cell r="AO157">
            <v>318</v>
          </cell>
          <cell r="AP157" t="str">
            <v>-</v>
          </cell>
          <cell r="AQ157">
            <v>300</v>
          </cell>
          <cell r="AR157" t="str">
            <v>-</v>
          </cell>
          <cell r="AS157">
            <v>0</v>
          </cell>
          <cell r="AT157" t="str">
            <v>-</v>
          </cell>
          <cell r="AU157">
            <v>81</v>
          </cell>
          <cell r="AV157" t="str">
            <v>-</v>
          </cell>
          <cell r="AW157">
            <v>19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831</v>
          </cell>
          <cell r="BB157">
            <v>1199</v>
          </cell>
          <cell r="BC157">
            <v>38.977485928705441</v>
          </cell>
          <cell r="BD157">
            <v>54.5</v>
          </cell>
          <cell r="BE157" t="str">
            <v>-</v>
          </cell>
          <cell r="BF157" t="str">
            <v>-</v>
          </cell>
          <cell r="BG157">
            <v>372340.02</v>
          </cell>
          <cell r="BH157">
            <v>357177</v>
          </cell>
          <cell r="BI157">
            <v>372712359</v>
          </cell>
          <cell r="BJ157">
            <v>498618901</v>
          </cell>
          <cell r="BK157">
            <v>371299084</v>
          </cell>
          <cell r="BL157" t="str">
            <v>-</v>
          </cell>
          <cell r="BM157">
            <v>1413275</v>
          </cell>
          <cell r="BN157" t="str">
            <v>-</v>
          </cell>
          <cell r="BO157">
            <v>210654225</v>
          </cell>
          <cell r="BP157" t="str">
            <v>-</v>
          </cell>
          <cell r="BQ157">
            <v>1413275</v>
          </cell>
          <cell r="BR157" t="str">
            <v>-</v>
          </cell>
          <cell r="BS157">
            <v>750</v>
          </cell>
          <cell r="BT157" t="str">
            <v>-</v>
          </cell>
          <cell r="BU157">
            <v>209240950</v>
          </cell>
          <cell r="BV157" t="str">
            <v>-</v>
          </cell>
          <cell r="BW157">
            <v>796</v>
          </cell>
          <cell r="BX157" t="str">
            <v>-</v>
          </cell>
          <cell r="BY157">
            <v>957</v>
          </cell>
          <cell r="BZ157" t="str">
            <v>-</v>
          </cell>
          <cell r="CA157">
            <v>148751414</v>
          </cell>
          <cell r="CB157" t="str">
            <v>-</v>
          </cell>
          <cell r="CC157">
            <v>887</v>
          </cell>
          <cell r="CD157" t="str">
            <v>-</v>
          </cell>
          <cell r="CE157">
            <v>532</v>
          </cell>
          <cell r="CF157" t="str">
            <v>-</v>
          </cell>
          <cell r="CG157">
            <v>0</v>
          </cell>
          <cell r="CH157" t="str">
            <v>-</v>
          </cell>
          <cell r="CI157">
            <v>110</v>
          </cell>
          <cell r="CJ157" t="str">
            <v>-</v>
          </cell>
          <cell r="CK157">
            <v>22</v>
          </cell>
          <cell r="CL157" t="str">
            <v>-</v>
          </cell>
          <cell r="CM157">
            <v>13306720</v>
          </cell>
          <cell r="CN157" t="str">
            <v>-</v>
          </cell>
          <cell r="CO157">
            <v>162058134</v>
          </cell>
          <cell r="CP157" t="str">
            <v>-</v>
          </cell>
          <cell r="CQ157">
            <v>0</v>
          </cell>
          <cell r="CR157" t="str">
            <v>-</v>
          </cell>
          <cell r="CS157">
            <v>6</v>
          </cell>
          <cell r="CT157" t="str">
            <v>-</v>
          </cell>
          <cell r="CU157">
            <v>395</v>
          </cell>
          <cell r="CV157">
            <v>204</v>
          </cell>
          <cell r="CW157">
            <v>493</v>
          </cell>
          <cell r="CX157">
            <v>365</v>
          </cell>
          <cell r="CY157">
            <v>243</v>
          </cell>
          <cell r="CZ157">
            <v>193</v>
          </cell>
          <cell r="DA157">
            <v>170</v>
          </cell>
          <cell r="DB157">
            <v>156</v>
          </cell>
          <cell r="DC157">
            <v>125</v>
          </cell>
          <cell r="DD157">
            <v>127</v>
          </cell>
          <cell r="DE157">
            <v>81</v>
          </cell>
          <cell r="DF157">
            <v>77</v>
          </cell>
          <cell r="DG157">
            <v>376</v>
          </cell>
          <cell r="DH157">
            <v>360</v>
          </cell>
          <cell r="DI157">
            <v>70</v>
          </cell>
          <cell r="DJ157" t="str">
            <v>-</v>
          </cell>
          <cell r="DK157">
            <v>709</v>
          </cell>
          <cell r="DL157" t="str">
            <v>-</v>
          </cell>
          <cell r="DM157">
            <v>780</v>
          </cell>
          <cell r="DN157" t="str">
            <v>-</v>
          </cell>
          <cell r="DO157">
            <v>512</v>
          </cell>
          <cell r="DP157" t="str">
            <v>-</v>
          </cell>
          <cell r="DQ157">
            <v>0</v>
          </cell>
          <cell r="DR157" t="str">
            <v>-</v>
          </cell>
          <cell r="DS157">
            <v>109</v>
          </cell>
          <cell r="DT157" t="str">
            <v>-</v>
          </cell>
          <cell r="DU157">
            <v>22</v>
          </cell>
          <cell r="DV157" t="str">
            <v>-</v>
          </cell>
          <cell r="DW157">
            <v>0</v>
          </cell>
          <cell r="DX157" t="str">
            <v>-</v>
          </cell>
          <cell r="DY157">
            <v>92</v>
          </cell>
          <cell r="DZ157">
            <v>99</v>
          </cell>
          <cell r="EA157">
            <v>28</v>
          </cell>
          <cell r="EB157" t="str">
            <v>-</v>
          </cell>
          <cell r="EC157">
            <v>23.52941176470588</v>
          </cell>
          <cell r="ED157" t="str">
            <v>-</v>
          </cell>
          <cell r="EE157">
            <v>22</v>
          </cell>
          <cell r="EF157" t="str">
            <v>-</v>
          </cell>
          <cell r="EG157">
            <v>79</v>
          </cell>
        </row>
        <row r="158">
          <cell r="C158">
            <v>700000454</v>
          </cell>
          <cell r="D158" t="str">
            <v xml:space="preserve">Sector ABÁNICO Judy </v>
          </cell>
          <cell r="E158">
            <v>2026</v>
          </cell>
          <cell r="F158">
            <v>202602</v>
          </cell>
          <cell r="G158">
            <v>1816</v>
          </cell>
          <cell r="H158">
            <v>1958</v>
          </cell>
          <cell r="I158">
            <v>560</v>
          </cell>
          <cell r="J158" t="str">
            <v>-</v>
          </cell>
          <cell r="K158">
            <v>2</v>
          </cell>
          <cell r="L158">
            <v>9</v>
          </cell>
          <cell r="M158">
            <v>993</v>
          </cell>
          <cell r="N158">
            <v>1142</v>
          </cell>
          <cell r="O158">
            <v>0</v>
          </cell>
          <cell r="P158" t="str">
            <v>-</v>
          </cell>
          <cell r="Q158">
            <v>2</v>
          </cell>
          <cell r="R158" t="str">
            <v>-</v>
          </cell>
          <cell r="S158">
            <v>15</v>
          </cell>
          <cell r="T158" t="str">
            <v>-</v>
          </cell>
          <cell r="U158">
            <v>983</v>
          </cell>
          <cell r="V158" t="str">
            <v>-</v>
          </cell>
          <cell r="W158">
            <v>8</v>
          </cell>
          <cell r="X158" t="str">
            <v>-</v>
          </cell>
          <cell r="Y158" t="str">
            <v>-</v>
          </cell>
          <cell r="Z158" t="str">
            <v>-</v>
          </cell>
          <cell r="AA158">
            <v>781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>
            <v>546</v>
          </cell>
          <cell r="AH158" t="str">
            <v>-</v>
          </cell>
          <cell r="AI158" t="str">
            <v>-</v>
          </cell>
          <cell r="AJ158" t="str">
            <v>-</v>
          </cell>
          <cell r="AK158">
            <v>211</v>
          </cell>
          <cell r="AL158" t="str">
            <v>-</v>
          </cell>
          <cell r="AM158">
            <v>54.680616740088105</v>
          </cell>
          <cell r="AN158">
            <v>62.7</v>
          </cell>
          <cell r="AO158">
            <v>335</v>
          </cell>
          <cell r="AP158" t="str">
            <v>-</v>
          </cell>
          <cell r="AQ158">
            <v>353</v>
          </cell>
          <cell r="AR158" t="str">
            <v>-</v>
          </cell>
          <cell r="AS158">
            <v>0</v>
          </cell>
          <cell r="AT158" t="str">
            <v>-</v>
          </cell>
          <cell r="AU158">
            <v>85</v>
          </cell>
          <cell r="AV158" t="str">
            <v>-</v>
          </cell>
          <cell r="AW158">
            <v>8</v>
          </cell>
          <cell r="AX158" t="str">
            <v>-</v>
          </cell>
          <cell r="AY158" t="str">
            <v>-</v>
          </cell>
          <cell r="AZ158" t="str">
            <v>-</v>
          </cell>
          <cell r="BA158">
            <v>816</v>
          </cell>
          <cell r="BB158">
            <v>1006</v>
          </cell>
          <cell r="BC158">
            <v>44.933920704845818</v>
          </cell>
          <cell r="BD158">
            <v>55.2</v>
          </cell>
          <cell r="BE158" t="str">
            <v>-</v>
          </cell>
          <cell r="BF158" t="str">
            <v>-</v>
          </cell>
          <cell r="BG158">
            <v>376633.63</v>
          </cell>
          <cell r="BH158">
            <v>373186</v>
          </cell>
          <cell r="BI158">
            <v>373997193.85000002</v>
          </cell>
          <cell r="BJ158">
            <v>426178711</v>
          </cell>
          <cell r="BK158">
            <v>370895654</v>
          </cell>
          <cell r="BL158" t="str">
            <v>-</v>
          </cell>
          <cell r="BM158">
            <v>3101539.85</v>
          </cell>
          <cell r="BN158" t="str">
            <v>-</v>
          </cell>
          <cell r="BO158">
            <v>229481823.84999999</v>
          </cell>
          <cell r="BP158" t="str">
            <v>-</v>
          </cell>
          <cell r="BQ158">
            <v>3101539.85</v>
          </cell>
          <cell r="BR158" t="str">
            <v>-</v>
          </cell>
          <cell r="BS158">
            <v>847</v>
          </cell>
          <cell r="BT158" t="str">
            <v>-</v>
          </cell>
          <cell r="BU158">
            <v>226380284</v>
          </cell>
          <cell r="BV158" t="str">
            <v>-</v>
          </cell>
          <cell r="BW158">
            <v>800</v>
          </cell>
          <cell r="BX158" t="str">
            <v>-</v>
          </cell>
          <cell r="BY158">
            <v>713</v>
          </cell>
          <cell r="BZ158" t="str">
            <v>-</v>
          </cell>
          <cell r="CA158">
            <v>129005250</v>
          </cell>
          <cell r="CB158" t="str">
            <v>-</v>
          </cell>
          <cell r="CC158">
            <v>770</v>
          </cell>
          <cell r="CD158" t="str">
            <v>-</v>
          </cell>
          <cell r="CE158">
            <v>473</v>
          </cell>
          <cell r="CF158" t="str">
            <v>-</v>
          </cell>
          <cell r="CG158">
            <v>0</v>
          </cell>
          <cell r="CH158" t="str">
            <v>-</v>
          </cell>
          <cell r="CI158">
            <v>91</v>
          </cell>
          <cell r="CJ158" t="str">
            <v>-</v>
          </cell>
          <cell r="CK158">
            <v>9</v>
          </cell>
          <cell r="CL158" t="str">
            <v>-</v>
          </cell>
          <cell r="CM158">
            <v>15510120</v>
          </cell>
          <cell r="CN158" t="str">
            <v>-</v>
          </cell>
          <cell r="CO158">
            <v>144515370</v>
          </cell>
          <cell r="CP158" t="str">
            <v>-</v>
          </cell>
          <cell r="CQ158">
            <v>0</v>
          </cell>
          <cell r="CR158" t="str">
            <v>-</v>
          </cell>
          <cell r="CS158">
            <v>14</v>
          </cell>
          <cell r="CT158" t="str">
            <v>-</v>
          </cell>
          <cell r="CU158">
            <v>322</v>
          </cell>
          <cell r="CV158">
            <v>226</v>
          </cell>
          <cell r="CW158">
            <v>315</v>
          </cell>
          <cell r="CX158">
            <v>245</v>
          </cell>
          <cell r="CY158">
            <v>186</v>
          </cell>
          <cell r="CZ158">
            <v>161</v>
          </cell>
          <cell r="DA158">
            <v>113</v>
          </cell>
          <cell r="DB158">
            <v>124</v>
          </cell>
          <cell r="DC158">
            <v>75</v>
          </cell>
          <cell r="DD158">
            <v>93</v>
          </cell>
          <cell r="DE158">
            <v>53</v>
          </cell>
          <cell r="DF158">
            <v>55</v>
          </cell>
          <cell r="DG158">
            <v>241</v>
          </cell>
          <cell r="DH158">
            <v>272</v>
          </cell>
          <cell r="DI158">
            <v>50</v>
          </cell>
          <cell r="DJ158" t="str">
            <v>-</v>
          </cell>
          <cell r="DK158">
            <v>551</v>
          </cell>
          <cell r="DL158" t="str">
            <v>-</v>
          </cell>
          <cell r="DM158">
            <v>704</v>
          </cell>
          <cell r="DN158" t="str">
            <v>-</v>
          </cell>
          <cell r="DO158">
            <v>461</v>
          </cell>
          <cell r="DP158" t="str">
            <v>-</v>
          </cell>
          <cell r="DQ158">
            <v>0</v>
          </cell>
          <cell r="DR158" t="str">
            <v>-</v>
          </cell>
          <cell r="DS158">
            <v>90</v>
          </cell>
          <cell r="DT158" t="str">
            <v>-</v>
          </cell>
          <cell r="DU158">
            <v>9</v>
          </cell>
          <cell r="DV158" t="str">
            <v>-</v>
          </cell>
          <cell r="DW158">
            <v>0</v>
          </cell>
          <cell r="DX158" t="str">
            <v>-</v>
          </cell>
          <cell r="DY158">
            <v>67</v>
          </cell>
          <cell r="DZ158">
            <v>56</v>
          </cell>
          <cell r="EA158">
            <v>13</v>
          </cell>
          <cell r="EB158" t="str">
            <v>-</v>
          </cell>
          <cell r="EC158">
            <v>19.117647058823529</v>
          </cell>
          <cell r="ED158" t="str">
            <v>-</v>
          </cell>
          <cell r="EE158">
            <v>17</v>
          </cell>
          <cell r="EF158" t="str">
            <v>-</v>
          </cell>
          <cell r="EG158">
            <v>110</v>
          </cell>
        </row>
        <row r="159">
          <cell r="C159">
            <v>700000455</v>
          </cell>
          <cell r="D159" t="str">
            <v>Sector ESPLENDOR Carolina</v>
          </cell>
          <cell r="E159">
            <v>2026</v>
          </cell>
          <cell r="F159">
            <v>202602</v>
          </cell>
          <cell r="G159">
            <v>1651</v>
          </cell>
          <cell r="H159">
            <v>1810</v>
          </cell>
          <cell r="I159">
            <v>482</v>
          </cell>
          <cell r="J159" t="str">
            <v>-</v>
          </cell>
          <cell r="K159">
            <v>-28</v>
          </cell>
          <cell r="L159">
            <v>8</v>
          </cell>
          <cell r="M159">
            <v>888</v>
          </cell>
          <cell r="N159">
            <v>1057</v>
          </cell>
          <cell r="O159">
            <v>0</v>
          </cell>
          <cell r="P159" t="str">
            <v>-</v>
          </cell>
          <cell r="Q159">
            <v>4</v>
          </cell>
          <cell r="R159" t="str">
            <v>-</v>
          </cell>
          <cell r="S159">
            <v>9</v>
          </cell>
          <cell r="T159" t="str">
            <v>-</v>
          </cell>
          <cell r="U159">
            <v>882</v>
          </cell>
          <cell r="V159" t="str">
            <v>-</v>
          </cell>
          <cell r="W159">
            <v>2</v>
          </cell>
          <cell r="X159" t="str">
            <v>-</v>
          </cell>
          <cell r="Y159" t="str">
            <v>-</v>
          </cell>
          <cell r="Z159" t="str">
            <v>-</v>
          </cell>
          <cell r="AA159">
            <v>658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>
            <v>519</v>
          </cell>
          <cell r="AH159" t="str">
            <v>-</v>
          </cell>
          <cell r="AI159" t="str">
            <v>-</v>
          </cell>
          <cell r="AJ159" t="str">
            <v>-</v>
          </cell>
          <cell r="AK159">
            <v>230</v>
          </cell>
          <cell r="AL159" t="str">
            <v>-</v>
          </cell>
          <cell r="AM159">
            <v>53.78558449424591</v>
          </cell>
          <cell r="AN159">
            <v>62.7</v>
          </cell>
          <cell r="AO159">
            <v>289</v>
          </cell>
          <cell r="AP159" t="str">
            <v>-</v>
          </cell>
          <cell r="AQ159">
            <v>288</v>
          </cell>
          <cell r="AR159" t="str">
            <v>-</v>
          </cell>
          <cell r="AS159">
            <v>0</v>
          </cell>
          <cell r="AT159" t="str">
            <v>-</v>
          </cell>
          <cell r="AU159">
            <v>72</v>
          </cell>
          <cell r="AV159" t="str">
            <v>-</v>
          </cell>
          <cell r="AW159">
            <v>9</v>
          </cell>
          <cell r="AX159" t="str">
            <v>-</v>
          </cell>
          <cell r="AY159" t="str">
            <v>-</v>
          </cell>
          <cell r="AZ159" t="str">
            <v>-</v>
          </cell>
          <cell r="BA159">
            <v>751</v>
          </cell>
          <cell r="BB159">
            <v>892</v>
          </cell>
          <cell r="BC159">
            <v>45.487583282858871</v>
          </cell>
          <cell r="BD159">
            <v>52.9</v>
          </cell>
          <cell r="BE159" t="str">
            <v>-</v>
          </cell>
          <cell r="BF159" t="str">
            <v>-</v>
          </cell>
          <cell r="BG159">
            <v>351171.09</v>
          </cell>
          <cell r="BH159">
            <v>368985</v>
          </cell>
          <cell r="BI159">
            <v>311839929.25</v>
          </cell>
          <cell r="BJ159">
            <v>390016734</v>
          </cell>
          <cell r="BK159">
            <v>309670071</v>
          </cell>
          <cell r="BL159" t="str">
            <v>-</v>
          </cell>
          <cell r="BM159">
            <v>2169858.25</v>
          </cell>
          <cell r="BN159" t="str">
            <v>-</v>
          </cell>
          <cell r="BO159">
            <v>187458816.25</v>
          </cell>
          <cell r="BP159" t="str">
            <v>-</v>
          </cell>
          <cell r="BQ159">
            <v>2169858.25</v>
          </cell>
          <cell r="BR159" t="str">
            <v>-</v>
          </cell>
          <cell r="BS159">
            <v>720</v>
          </cell>
          <cell r="BT159" t="str">
            <v>-</v>
          </cell>
          <cell r="BU159">
            <v>185288958</v>
          </cell>
          <cell r="BV159" t="str">
            <v>-</v>
          </cell>
          <cell r="BW159">
            <v>691</v>
          </cell>
          <cell r="BX159" t="str">
            <v>-</v>
          </cell>
          <cell r="BY159">
            <v>852</v>
          </cell>
          <cell r="BZ159" t="str">
            <v>-</v>
          </cell>
          <cell r="CA159">
            <v>108217768</v>
          </cell>
          <cell r="CB159" t="str">
            <v>-</v>
          </cell>
          <cell r="CC159">
            <v>622</v>
          </cell>
          <cell r="CD159" t="str">
            <v>-</v>
          </cell>
          <cell r="CE159">
            <v>398</v>
          </cell>
          <cell r="CF159" t="str">
            <v>-</v>
          </cell>
          <cell r="CG159">
            <v>0</v>
          </cell>
          <cell r="CH159" t="str">
            <v>-</v>
          </cell>
          <cell r="CI159">
            <v>84</v>
          </cell>
          <cell r="CJ159" t="str">
            <v>-</v>
          </cell>
          <cell r="CK159">
            <v>9</v>
          </cell>
          <cell r="CL159" t="str">
            <v>-</v>
          </cell>
          <cell r="CM159">
            <v>16163345</v>
          </cell>
          <cell r="CN159" t="str">
            <v>-</v>
          </cell>
          <cell r="CO159">
            <v>124381113</v>
          </cell>
          <cell r="CP159" t="str">
            <v>-</v>
          </cell>
          <cell r="CQ159">
            <v>0</v>
          </cell>
          <cell r="CR159" t="str">
            <v>-</v>
          </cell>
          <cell r="CS159">
            <v>-13</v>
          </cell>
          <cell r="CT159" t="str">
            <v>-</v>
          </cell>
          <cell r="CU159">
            <v>263</v>
          </cell>
          <cell r="CV159">
            <v>205</v>
          </cell>
          <cell r="CW159">
            <v>326</v>
          </cell>
          <cell r="CX159">
            <v>266</v>
          </cell>
          <cell r="CY159">
            <v>174</v>
          </cell>
          <cell r="CZ159">
            <v>151</v>
          </cell>
          <cell r="DA159">
            <v>118</v>
          </cell>
          <cell r="DB159">
            <v>120</v>
          </cell>
          <cell r="DC159">
            <v>119</v>
          </cell>
          <cell r="DD159">
            <v>118</v>
          </cell>
          <cell r="DE159">
            <v>78</v>
          </cell>
          <cell r="DF159">
            <v>71</v>
          </cell>
          <cell r="DG159">
            <v>315</v>
          </cell>
          <cell r="DH159">
            <v>309</v>
          </cell>
          <cell r="DI159">
            <v>42</v>
          </cell>
          <cell r="DJ159" t="str">
            <v>-</v>
          </cell>
          <cell r="DK159">
            <v>615</v>
          </cell>
          <cell r="DL159" t="str">
            <v>-</v>
          </cell>
          <cell r="DM159">
            <v>553</v>
          </cell>
          <cell r="DN159" t="str">
            <v>-</v>
          </cell>
          <cell r="DO159">
            <v>390</v>
          </cell>
          <cell r="DP159" t="str">
            <v>-</v>
          </cell>
          <cell r="DQ159">
            <v>0</v>
          </cell>
          <cell r="DR159" t="str">
            <v>-</v>
          </cell>
          <cell r="DS159">
            <v>83</v>
          </cell>
          <cell r="DT159" t="str">
            <v>-</v>
          </cell>
          <cell r="DU159">
            <v>9</v>
          </cell>
          <cell r="DV159" t="str">
            <v>-</v>
          </cell>
          <cell r="DW159">
            <v>0</v>
          </cell>
          <cell r="DX159" t="str">
            <v>-</v>
          </cell>
          <cell r="DY159">
            <v>65</v>
          </cell>
          <cell r="DZ159">
            <v>85</v>
          </cell>
          <cell r="EA159">
            <v>30</v>
          </cell>
          <cell r="EB159" t="str">
            <v>-</v>
          </cell>
          <cell r="EC159">
            <v>28.846153846153843</v>
          </cell>
          <cell r="ED159" t="str">
            <v>-</v>
          </cell>
          <cell r="EE159">
            <v>23</v>
          </cell>
          <cell r="EF159" t="str">
            <v>-</v>
          </cell>
          <cell r="EG159">
            <v>72</v>
          </cell>
        </row>
        <row r="160">
          <cell r="C160">
            <v>700000456</v>
          </cell>
          <cell r="D160" t="str">
            <v>Sector ACUARELA Yeimi</v>
          </cell>
          <cell r="E160">
            <v>2026</v>
          </cell>
          <cell r="F160">
            <v>202602</v>
          </cell>
          <cell r="G160">
            <v>1972</v>
          </cell>
          <cell r="H160">
            <v>2112</v>
          </cell>
          <cell r="I160">
            <v>703</v>
          </cell>
          <cell r="J160" t="str">
            <v>-</v>
          </cell>
          <cell r="K160">
            <v>11</v>
          </cell>
          <cell r="L160">
            <v>8</v>
          </cell>
          <cell r="M160">
            <v>1129</v>
          </cell>
          <cell r="N160">
            <v>1239</v>
          </cell>
          <cell r="O160">
            <v>0</v>
          </cell>
          <cell r="P160" t="str">
            <v>-</v>
          </cell>
          <cell r="Q160">
            <v>7</v>
          </cell>
          <cell r="R160" t="str">
            <v>-</v>
          </cell>
          <cell r="S160">
            <v>24</v>
          </cell>
          <cell r="T160" t="str">
            <v>-</v>
          </cell>
          <cell r="U160">
            <v>1116</v>
          </cell>
          <cell r="V160" t="str">
            <v>-</v>
          </cell>
          <cell r="W160">
            <v>6</v>
          </cell>
          <cell r="X160" t="str">
            <v>-</v>
          </cell>
          <cell r="Y160" t="str">
            <v>-</v>
          </cell>
          <cell r="Z160" t="str">
            <v>-</v>
          </cell>
          <cell r="AA160">
            <v>905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>
            <v>585</v>
          </cell>
          <cell r="AH160" t="str">
            <v>-</v>
          </cell>
          <cell r="AI160" t="str">
            <v>-</v>
          </cell>
          <cell r="AJ160" t="str">
            <v>-</v>
          </cell>
          <cell r="AK160">
            <v>224</v>
          </cell>
          <cell r="AL160" t="str">
            <v>-</v>
          </cell>
          <cell r="AM160">
            <v>57.251521298174445</v>
          </cell>
          <cell r="AN160">
            <v>63</v>
          </cell>
          <cell r="AO160">
            <v>361</v>
          </cell>
          <cell r="AP160" t="str">
            <v>-</v>
          </cell>
          <cell r="AQ160">
            <v>420</v>
          </cell>
          <cell r="AR160" t="str">
            <v>-</v>
          </cell>
          <cell r="AS160">
            <v>0</v>
          </cell>
          <cell r="AT160" t="str">
            <v>-</v>
          </cell>
          <cell r="AU160">
            <v>109</v>
          </cell>
          <cell r="AV160" t="str">
            <v>-</v>
          </cell>
          <cell r="AW160">
            <v>15</v>
          </cell>
          <cell r="AX160" t="str">
            <v>-</v>
          </cell>
          <cell r="AY160" t="str">
            <v>-</v>
          </cell>
          <cell r="AZ160" t="str">
            <v>-</v>
          </cell>
          <cell r="BA160">
            <v>961</v>
          </cell>
          <cell r="BB160">
            <v>1078</v>
          </cell>
          <cell r="BC160">
            <v>48.732251521298174</v>
          </cell>
          <cell r="BD160">
            <v>54.8</v>
          </cell>
          <cell r="BE160" t="str">
            <v>-</v>
          </cell>
          <cell r="BF160" t="str">
            <v>-</v>
          </cell>
          <cell r="BG160">
            <v>396680.87</v>
          </cell>
          <cell r="BH160">
            <v>380807</v>
          </cell>
          <cell r="BI160">
            <v>447852701.25</v>
          </cell>
          <cell r="BJ160">
            <v>471820341</v>
          </cell>
          <cell r="BK160">
            <v>444213683</v>
          </cell>
          <cell r="BL160" t="str">
            <v>-</v>
          </cell>
          <cell r="BM160">
            <v>3639018.25</v>
          </cell>
          <cell r="BN160" t="str">
            <v>-</v>
          </cell>
          <cell r="BO160">
            <v>315398013.25</v>
          </cell>
          <cell r="BP160" t="str">
            <v>-</v>
          </cell>
          <cell r="BQ160">
            <v>3639018.25</v>
          </cell>
          <cell r="BR160" t="str">
            <v>-</v>
          </cell>
          <cell r="BS160">
            <v>968</v>
          </cell>
          <cell r="BT160" t="str">
            <v>-</v>
          </cell>
          <cell r="BU160">
            <v>311758995</v>
          </cell>
          <cell r="BV160" t="str">
            <v>-</v>
          </cell>
          <cell r="BW160">
            <v>796</v>
          </cell>
          <cell r="BX160" t="str">
            <v>-</v>
          </cell>
          <cell r="BY160">
            <v>682</v>
          </cell>
          <cell r="BZ160" t="str">
            <v>-</v>
          </cell>
          <cell r="CA160">
            <v>116409408</v>
          </cell>
          <cell r="CB160" t="str">
            <v>-</v>
          </cell>
          <cell r="CC160">
            <v>821</v>
          </cell>
          <cell r="CD160" t="str">
            <v>-</v>
          </cell>
          <cell r="CE160">
            <v>583</v>
          </cell>
          <cell r="CF160" t="str">
            <v>-</v>
          </cell>
          <cell r="CG160">
            <v>0</v>
          </cell>
          <cell r="CH160" t="str">
            <v>-</v>
          </cell>
          <cell r="CI160">
            <v>123</v>
          </cell>
          <cell r="CJ160" t="str">
            <v>-</v>
          </cell>
          <cell r="CK160">
            <v>15</v>
          </cell>
          <cell r="CL160" t="str">
            <v>-</v>
          </cell>
          <cell r="CM160">
            <v>16045280</v>
          </cell>
          <cell r="CN160" t="str">
            <v>-</v>
          </cell>
          <cell r="CO160">
            <v>132454688</v>
          </cell>
          <cell r="CP160" t="str">
            <v>-</v>
          </cell>
          <cell r="CQ160">
            <v>0</v>
          </cell>
          <cell r="CR160" t="str">
            <v>-</v>
          </cell>
          <cell r="CS160">
            <v>11</v>
          </cell>
          <cell r="CT160" t="str">
            <v>-</v>
          </cell>
          <cell r="CU160">
            <v>368</v>
          </cell>
          <cell r="CV160">
            <v>261</v>
          </cell>
          <cell r="CW160">
            <v>312</v>
          </cell>
          <cell r="CX160">
            <v>296</v>
          </cell>
          <cell r="CY160">
            <v>163</v>
          </cell>
          <cell r="CZ160">
            <v>166</v>
          </cell>
          <cell r="DA160">
            <v>102</v>
          </cell>
          <cell r="DB160">
            <v>99</v>
          </cell>
          <cell r="DC160">
            <v>90</v>
          </cell>
          <cell r="DD160">
            <v>89</v>
          </cell>
          <cell r="DE160">
            <v>60</v>
          </cell>
          <cell r="DF160">
            <v>59</v>
          </cell>
          <cell r="DG160">
            <v>252</v>
          </cell>
          <cell r="DH160">
            <v>247</v>
          </cell>
          <cell r="DI160">
            <v>46</v>
          </cell>
          <cell r="DJ160" t="str">
            <v>-</v>
          </cell>
          <cell r="DK160">
            <v>536</v>
          </cell>
          <cell r="DL160" t="str">
            <v>-</v>
          </cell>
          <cell r="DM160">
            <v>733</v>
          </cell>
          <cell r="DN160" t="str">
            <v>-</v>
          </cell>
          <cell r="DO160">
            <v>566</v>
          </cell>
          <cell r="DP160" t="str">
            <v>-</v>
          </cell>
          <cell r="DQ160">
            <v>0</v>
          </cell>
          <cell r="DR160" t="str">
            <v>-</v>
          </cell>
          <cell r="DS160">
            <v>122</v>
          </cell>
          <cell r="DT160" t="str">
            <v>-</v>
          </cell>
          <cell r="DU160">
            <v>15</v>
          </cell>
          <cell r="DV160" t="str">
            <v>-</v>
          </cell>
          <cell r="DW160">
            <v>0</v>
          </cell>
          <cell r="DX160" t="str">
            <v>-</v>
          </cell>
          <cell r="DY160">
            <v>71</v>
          </cell>
          <cell r="DZ160">
            <v>58</v>
          </cell>
          <cell r="EA160">
            <v>14</v>
          </cell>
          <cell r="EB160" t="str">
            <v>-</v>
          </cell>
          <cell r="EC160">
            <v>37.837837837837839</v>
          </cell>
          <cell r="ED160" t="str">
            <v>-</v>
          </cell>
          <cell r="EE160">
            <v>25</v>
          </cell>
          <cell r="EF160" t="str">
            <v>-</v>
          </cell>
          <cell r="EG160">
            <v>98</v>
          </cell>
        </row>
        <row r="161">
          <cell r="C161">
            <v>700000457</v>
          </cell>
          <cell r="D161" t="str">
            <v>Sector PINCEL Iliana</v>
          </cell>
          <cell r="E161">
            <v>2026</v>
          </cell>
          <cell r="F161">
            <v>202602</v>
          </cell>
          <cell r="G161">
            <v>1554</v>
          </cell>
          <cell r="H161">
            <v>1741</v>
          </cell>
          <cell r="I161">
            <v>571</v>
          </cell>
          <cell r="J161" t="str">
            <v>-</v>
          </cell>
          <cell r="K161">
            <v>-41</v>
          </cell>
          <cell r="L161">
            <v>8</v>
          </cell>
          <cell r="M161">
            <v>807</v>
          </cell>
          <cell r="N161">
            <v>1004</v>
          </cell>
          <cell r="O161">
            <v>0</v>
          </cell>
          <cell r="P161" t="str">
            <v>-</v>
          </cell>
          <cell r="Q161">
            <v>10</v>
          </cell>
          <cell r="R161" t="str">
            <v>-</v>
          </cell>
          <cell r="S161">
            <v>16</v>
          </cell>
          <cell r="T161" t="str">
            <v>-</v>
          </cell>
          <cell r="U161">
            <v>793</v>
          </cell>
          <cell r="V161" t="str">
            <v>-</v>
          </cell>
          <cell r="W161">
            <v>4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682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410</v>
          </cell>
          <cell r="AH161" t="str">
            <v>-</v>
          </cell>
          <cell r="AI161" t="str">
            <v>-</v>
          </cell>
          <cell r="AJ161" t="str">
            <v>-</v>
          </cell>
          <cell r="AK161">
            <v>125</v>
          </cell>
          <cell r="AL161" t="str">
            <v>-</v>
          </cell>
          <cell r="AM161">
            <v>51.930501930501926</v>
          </cell>
          <cell r="AN161">
            <v>62.7</v>
          </cell>
          <cell r="AO161">
            <v>285</v>
          </cell>
          <cell r="AP161" t="str">
            <v>-</v>
          </cell>
          <cell r="AQ161">
            <v>310</v>
          </cell>
          <cell r="AR161" t="str">
            <v>-</v>
          </cell>
          <cell r="AS161">
            <v>0</v>
          </cell>
          <cell r="AT161" t="str">
            <v>-</v>
          </cell>
          <cell r="AU161">
            <v>73</v>
          </cell>
          <cell r="AV161" t="str">
            <v>-</v>
          </cell>
          <cell r="AW161">
            <v>14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715</v>
          </cell>
          <cell r="BB161">
            <v>890</v>
          </cell>
          <cell r="BC161">
            <v>46.01029601029601</v>
          </cell>
          <cell r="BD161">
            <v>55.6</v>
          </cell>
          <cell r="BE161" t="str">
            <v>-</v>
          </cell>
          <cell r="BF161" t="str">
            <v>-</v>
          </cell>
          <cell r="BG161">
            <v>383375.5</v>
          </cell>
          <cell r="BH161">
            <v>389594</v>
          </cell>
          <cell r="BI161">
            <v>309384025.24000001</v>
          </cell>
          <cell r="BJ161">
            <v>391152521</v>
          </cell>
          <cell r="BK161">
            <v>306661240</v>
          </cell>
          <cell r="BL161" t="str">
            <v>-</v>
          </cell>
          <cell r="BM161">
            <v>2722785.24</v>
          </cell>
          <cell r="BN161" t="str">
            <v>-</v>
          </cell>
          <cell r="BO161">
            <v>193962475.24000001</v>
          </cell>
          <cell r="BP161" t="str">
            <v>-</v>
          </cell>
          <cell r="BQ161">
            <v>2722785.24</v>
          </cell>
          <cell r="BR161" t="str">
            <v>-</v>
          </cell>
          <cell r="BS161">
            <v>665</v>
          </cell>
          <cell r="BT161" t="str">
            <v>-</v>
          </cell>
          <cell r="BU161">
            <v>191239690</v>
          </cell>
          <cell r="BV161" t="str">
            <v>-</v>
          </cell>
          <cell r="BW161">
            <v>608</v>
          </cell>
          <cell r="BX161" t="str">
            <v>-</v>
          </cell>
          <cell r="BY161">
            <v>455</v>
          </cell>
          <cell r="BZ161" t="str">
            <v>-</v>
          </cell>
          <cell r="CA161">
            <v>102890425</v>
          </cell>
          <cell r="CB161" t="str">
            <v>-</v>
          </cell>
          <cell r="CC161">
            <v>701</v>
          </cell>
          <cell r="CD161" t="str">
            <v>-</v>
          </cell>
          <cell r="CE161">
            <v>492</v>
          </cell>
          <cell r="CF161" t="str">
            <v>-</v>
          </cell>
          <cell r="CG161">
            <v>0</v>
          </cell>
          <cell r="CH161" t="str">
            <v>-</v>
          </cell>
          <cell r="CI161">
            <v>83</v>
          </cell>
          <cell r="CJ161" t="str">
            <v>-</v>
          </cell>
          <cell r="CK161">
            <v>15</v>
          </cell>
          <cell r="CL161" t="str">
            <v>-</v>
          </cell>
          <cell r="CM161">
            <v>12531125</v>
          </cell>
          <cell r="CN161" t="str">
            <v>-</v>
          </cell>
          <cell r="CO161">
            <v>115421550</v>
          </cell>
          <cell r="CP161" t="str">
            <v>-</v>
          </cell>
          <cell r="CQ161">
            <v>0</v>
          </cell>
          <cell r="CR161" t="str">
            <v>-</v>
          </cell>
          <cell r="CS161">
            <v>3</v>
          </cell>
          <cell r="CT161" t="str">
            <v>-</v>
          </cell>
          <cell r="CU161">
            <v>338</v>
          </cell>
          <cell r="CV161">
            <v>204</v>
          </cell>
          <cell r="CW161">
            <v>270</v>
          </cell>
          <cell r="CX161">
            <v>237</v>
          </cell>
          <cell r="CY161">
            <v>139</v>
          </cell>
          <cell r="CZ161">
            <v>129</v>
          </cell>
          <cell r="DA161">
            <v>99</v>
          </cell>
          <cell r="DB161">
            <v>91</v>
          </cell>
          <cell r="DC161">
            <v>54</v>
          </cell>
          <cell r="DD161">
            <v>51</v>
          </cell>
          <cell r="DE161">
            <v>39</v>
          </cell>
          <cell r="DF161">
            <v>40</v>
          </cell>
          <cell r="DG161">
            <v>192</v>
          </cell>
          <cell r="DH161">
            <v>182</v>
          </cell>
          <cell r="DI161">
            <v>28</v>
          </cell>
          <cell r="DJ161" t="str">
            <v>-</v>
          </cell>
          <cell r="DK161">
            <v>350</v>
          </cell>
          <cell r="DL161" t="str">
            <v>-</v>
          </cell>
          <cell r="DM161">
            <v>633</v>
          </cell>
          <cell r="DN161" t="str">
            <v>-</v>
          </cell>
          <cell r="DO161">
            <v>474</v>
          </cell>
          <cell r="DP161" t="str">
            <v>-</v>
          </cell>
          <cell r="DQ161">
            <v>0</v>
          </cell>
          <cell r="DR161" t="str">
            <v>-</v>
          </cell>
          <cell r="DS161">
            <v>82</v>
          </cell>
          <cell r="DT161" t="str">
            <v>-</v>
          </cell>
          <cell r="DU161">
            <v>15</v>
          </cell>
          <cell r="DV161" t="str">
            <v>-</v>
          </cell>
          <cell r="DW161">
            <v>0</v>
          </cell>
          <cell r="DX161" t="str">
            <v>-</v>
          </cell>
          <cell r="DY161">
            <v>42</v>
          </cell>
          <cell r="DZ161">
            <v>53</v>
          </cell>
          <cell r="EA161">
            <v>8</v>
          </cell>
          <cell r="EB161" t="str">
            <v>-</v>
          </cell>
          <cell r="EC161">
            <v>15.686274509803921</v>
          </cell>
          <cell r="ED161" t="str">
            <v>-</v>
          </cell>
          <cell r="EE161">
            <v>14</v>
          </cell>
          <cell r="EF161" t="str">
            <v>-</v>
          </cell>
          <cell r="EG161">
            <v>50</v>
          </cell>
        </row>
        <row r="162">
          <cell r="C162">
            <v>700000458</v>
          </cell>
          <cell r="D162" t="str">
            <v>Sector LIENZO Ángela</v>
          </cell>
          <cell r="E162">
            <v>2026</v>
          </cell>
          <cell r="F162">
            <v>202602</v>
          </cell>
          <cell r="G162">
            <v>1323</v>
          </cell>
          <cell r="H162">
            <v>1572</v>
          </cell>
          <cell r="I162">
            <v>564</v>
          </cell>
          <cell r="J162" t="str">
            <v>-</v>
          </cell>
          <cell r="K162">
            <v>-10</v>
          </cell>
          <cell r="L162">
            <v>9</v>
          </cell>
          <cell r="M162">
            <v>858</v>
          </cell>
          <cell r="N162">
            <v>852</v>
          </cell>
          <cell r="O162">
            <v>0</v>
          </cell>
          <cell r="P162" t="str">
            <v>-</v>
          </cell>
          <cell r="Q162">
            <v>1</v>
          </cell>
          <cell r="R162" t="str">
            <v>-</v>
          </cell>
          <cell r="S162">
            <v>4</v>
          </cell>
          <cell r="T162" t="str">
            <v>-</v>
          </cell>
          <cell r="U162">
            <v>857</v>
          </cell>
          <cell r="V162" t="str">
            <v>-</v>
          </cell>
          <cell r="W162">
            <v>0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727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>
            <v>391</v>
          </cell>
          <cell r="AH162" t="str">
            <v>-</v>
          </cell>
          <cell r="AI162" t="str">
            <v>-</v>
          </cell>
          <cell r="AJ162" t="str">
            <v>-</v>
          </cell>
          <cell r="AK162">
            <v>131</v>
          </cell>
          <cell r="AL162" t="str">
            <v>-</v>
          </cell>
          <cell r="AM162">
            <v>64.852607709750572</v>
          </cell>
          <cell r="AN162">
            <v>63.4</v>
          </cell>
          <cell r="AO162">
            <v>260</v>
          </cell>
          <cell r="AP162" t="str">
            <v>-</v>
          </cell>
          <cell r="AQ162">
            <v>366</v>
          </cell>
          <cell r="AR162" t="str">
            <v>-</v>
          </cell>
          <cell r="AS162">
            <v>0</v>
          </cell>
          <cell r="AT162" t="str">
            <v>-</v>
          </cell>
          <cell r="AU162">
            <v>91</v>
          </cell>
          <cell r="AV162" t="str">
            <v>-</v>
          </cell>
          <cell r="AW162">
            <v>10</v>
          </cell>
          <cell r="AX162" t="str">
            <v>-</v>
          </cell>
          <cell r="AY162" t="str">
            <v>-</v>
          </cell>
          <cell r="AZ162" t="str">
            <v>-</v>
          </cell>
          <cell r="BA162">
            <v>753</v>
          </cell>
          <cell r="BB162">
            <v>755</v>
          </cell>
          <cell r="BC162">
            <v>56.916099773242635</v>
          </cell>
          <cell r="BD162">
            <v>56.2</v>
          </cell>
          <cell r="BE162" t="str">
            <v>-</v>
          </cell>
          <cell r="BF162" t="str">
            <v>-</v>
          </cell>
          <cell r="BG162">
            <v>388098.47</v>
          </cell>
          <cell r="BH162">
            <v>387025</v>
          </cell>
          <cell r="BI162">
            <v>332988483</v>
          </cell>
          <cell r="BJ162">
            <v>329745508</v>
          </cell>
          <cell r="BK162">
            <v>332659714</v>
          </cell>
          <cell r="BL162" t="str">
            <v>-</v>
          </cell>
          <cell r="BM162">
            <v>328769</v>
          </cell>
          <cell r="BN162" t="str">
            <v>-</v>
          </cell>
          <cell r="BO162">
            <v>201715359</v>
          </cell>
          <cell r="BP162" t="str">
            <v>-</v>
          </cell>
          <cell r="BQ162">
            <v>328769</v>
          </cell>
          <cell r="BR162" t="str">
            <v>-</v>
          </cell>
          <cell r="BS162">
            <v>699</v>
          </cell>
          <cell r="BT162" t="str">
            <v>-</v>
          </cell>
          <cell r="BU162">
            <v>201386590</v>
          </cell>
          <cell r="BV162" t="str">
            <v>-</v>
          </cell>
          <cell r="BW162">
            <v>680</v>
          </cell>
          <cell r="BX162" t="str">
            <v>-</v>
          </cell>
          <cell r="BY162">
            <v>384</v>
          </cell>
          <cell r="BZ162" t="str">
            <v>-</v>
          </cell>
          <cell r="CA162">
            <v>118473369</v>
          </cell>
          <cell r="CB162" t="str">
            <v>-</v>
          </cell>
          <cell r="CC162">
            <v>523</v>
          </cell>
          <cell r="CD162" t="str">
            <v>-</v>
          </cell>
          <cell r="CE162">
            <v>475</v>
          </cell>
          <cell r="CF162" t="str">
            <v>-</v>
          </cell>
          <cell r="CG162">
            <v>0</v>
          </cell>
          <cell r="CH162" t="str">
            <v>-</v>
          </cell>
          <cell r="CI162">
            <v>97</v>
          </cell>
          <cell r="CJ162" t="str">
            <v>-</v>
          </cell>
          <cell r="CK162">
            <v>10</v>
          </cell>
          <cell r="CL162" t="str">
            <v>-</v>
          </cell>
          <cell r="CM162">
            <v>12799755</v>
          </cell>
          <cell r="CN162" t="str">
            <v>-</v>
          </cell>
          <cell r="CO162">
            <v>131273124</v>
          </cell>
          <cell r="CP162" t="str">
            <v>-</v>
          </cell>
          <cell r="CQ162">
            <v>0</v>
          </cell>
          <cell r="CR162" t="str">
            <v>-</v>
          </cell>
          <cell r="CS162">
            <v>-13</v>
          </cell>
          <cell r="CT162" t="str">
            <v>-</v>
          </cell>
          <cell r="CU162">
            <v>198</v>
          </cell>
          <cell r="CV162">
            <v>154</v>
          </cell>
          <cell r="CW162">
            <v>158</v>
          </cell>
          <cell r="CX162">
            <v>179</v>
          </cell>
          <cell r="CY162">
            <v>109</v>
          </cell>
          <cell r="CZ162">
            <v>131</v>
          </cell>
          <cell r="DA162">
            <v>75</v>
          </cell>
          <cell r="DB162">
            <v>85</v>
          </cell>
          <cell r="DC162">
            <v>45</v>
          </cell>
          <cell r="DD162">
            <v>62</v>
          </cell>
          <cell r="DE162">
            <v>46</v>
          </cell>
          <cell r="DF162">
            <v>45</v>
          </cell>
          <cell r="DG162">
            <v>166</v>
          </cell>
          <cell r="DH162">
            <v>192</v>
          </cell>
          <cell r="DI162">
            <v>24</v>
          </cell>
          <cell r="DJ162" t="str">
            <v>-</v>
          </cell>
          <cell r="DK162">
            <v>288</v>
          </cell>
          <cell r="DL162" t="str">
            <v>-</v>
          </cell>
          <cell r="DM162">
            <v>471</v>
          </cell>
          <cell r="DN162" t="str">
            <v>-</v>
          </cell>
          <cell r="DO162">
            <v>457</v>
          </cell>
          <cell r="DP162" t="str">
            <v>-</v>
          </cell>
          <cell r="DQ162">
            <v>0</v>
          </cell>
          <cell r="DR162" t="str">
            <v>-</v>
          </cell>
          <cell r="DS162">
            <v>97</v>
          </cell>
          <cell r="DT162" t="str">
            <v>-</v>
          </cell>
          <cell r="DU162">
            <v>10</v>
          </cell>
          <cell r="DV162" t="str">
            <v>-</v>
          </cell>
          <cell r="DW162">
            <v>0</v>
          </cell>
          <cell r="DX162" t="str">
            <v>-</v>
          </cell>
          <cell r="DY162">
            <v>34</v>
          </cell>
          <cell r="DZ162">
            <v>51</v>
          </cell>
          <cell r="EA162">
            <v>14</v>
          </cell>
          <cell r="EB162" t="str">
            <v>-</v>
          </cell>
          <cell r="EC162">
            <v>35</v>
          </cell>
          <cell r="ED162" t="str">
            <v>-</v>
          </cell>
          <cell r="EE162">
            <v>10</v>
          </cell>
          <cell r="EF162" t="str">
            <v>-</v>
          </cell>
          <cell r="EG162">
            <v>71</v>
          </cell>
        </row>
        <row r="163">
          <cell r="C163">
            <v>700000459</v>
          </cell>
          <cell r="D163" t="str">
            <v>SECTOR MATICES CLERY</v>
          </cell>
          <cell r="E163">
            <v>2026</v>
          </cell>
          <cell r="F163">
            <v>202602</v>
          </cell>
          <cell r="G163">
            <v>1007</v>
          </cell>
          <cell r="H163">
            <v>1080</v>
          </cell>
          <cell r="I163">
            <v>371</v>
          </cell>
          <cell r="J163" t="str">
            <v>-</v>
          </cell>
          <cell r="K163">
            <v>-35</v>
          </cell>
          <cell r="L163">
            <v>9</v>
          </cell>
          <cell r="M163">
            <v>579</v>
          </cell>
          <cell r="N163">
            <v>664</v>
          </cell>
          <cell r="O163">
            <v>0</v>
          </cell>
          <cell r="P163" t="str">
            <v>-</v>
          </cell>
          <cell r="Q163">
            <v>1</v>
          </cell>
          <cell r="R163" t="str">
            <v>-</v>
          </cell>
          <cell r="S163">
            <v>2</v>
          </cell>
          <cell r="T163" t="str">
            <v>-</v>
          </cell>
          <cell r="U163">
            <v>578</v>
          </cell>
          <cell r="V163" t="str">
            <v>-</v>
          </cell>
          <cell r="W163">
            <v>0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467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>
            <v>300</v>
          </cell>
          <cell r="AH163" t="str">
            <v>-</v>
          </cell>
          <cell r="AI163" t="str">
            <v>-</v>
          </cell>
          <cell r="AJ163" t="str">
            <v>-</v>
          </cell>
          <cell r="AK163">
            <v>112</v>
          </cell>
          <cell r="AL163" t="str">
            <v>-</v>
          </cell>
          <cell r="AM163">
            <v>57.497517378351539</v>
          </cell>
          <cell r="AN163">
            <v>63.2</v>
          </cell>
          <cell r="AO163">
            <v>188</v>
          </cell>
          <cell r="AP163" t="str">
            <v>-</v>
          </cell>
          <cell r="AQ163">
            <v>208</v>
          </cell>
          <cell r="AR163" t="str">
            <v>-</v>
          </cell>
          <cell r="AS163">
            <v>0</v>
          </cell>
          <cell r="AT163" t="str">
            <v>-</v>
          </cell>
          <cell r="AU163">
            <v>63</v>
          </cell>
          <cell r="AV163" t="str">
            <v>-</v>
          </cell>
          <cell r="AW163">
            <v>8</v>
          </cell>
          <cell r="AX163" t="str">
            <v>-</v>
          </cell>
          <cell r="AY163" t="str">
            <v>-</v>
          </cell>
          <cell r="AZ163" t="str">
            <v>-</v>
          </cell>
          <cell r="BA163">
            <v>493</v>
          </cell>
          <cell r="BB163">
            <v>555</v>
          </cell>
          <cell r="BC163">
            <v>48.957298907646475</v>
          </cell>
          <cell r="BD163">
            <v>52.8</v>
          </cell>
          <cell r="BE163" t="str">
            <v>-</v>
          </cell>
          <cell r="BF163" t="str">
            <v>-</v>
          </cell>
          <cell r="BG163">
            <v>391384.02</v>
          </cell>
          <cell r="BH163">
            <v>366760</v>
          </cell>
          <cell r="BI163">
            <v>226611350</v>
          </cell>
          <cell r="BJ163">
            <v>243528569</v>
          </cell>
          <cell r="BK163">
            <v>226463795</v>
          </cell>
          <cell r="BL163" t="str">
            <v>-</v>
          </cell>
          <cell r="BM163">
            <v>147555</v>
          </cell>
          <cell r="BN163" t="str">
            <v>-</v>
          </cell>
          <cell r="BO163">
            <v>122152843</v>
          </cell>
          <cell r="BP163" t="str">
            <v>-</v>
          </cell>
          <cell r="BQ163">
            <v>147555</v>
          </cell>
          <cell r="BR163" t="str">
            <v>-</v>
          </cell>
          <cell r="BS163">
            <v>436</v>
          </cell>
          <cell r="BT163" t="str">
            <v>-</v>
          </cell>
          <cell r="BU163">
            <v>122005288</v>
          </cell>
          <cell r="BV163" t="str">
            <v>-</v>
          </cell>
          <cell r="BW163">
            <v>499</v>
          </cell>
          <cell r="BX163" t="str">
            <v>-</v>
          </cell>
          <cell r="BY163">
            <v>397</v>
          </cell>
          <cell r="BZ163" t="str">
            <v>-</v>
          </cell>
          <cell r="CA163">
            <v>94816957</v>
          </cell>
          <cell r="CB163" t="str">
            <v>-</v>
          </cell>
          <cell r="CC163">
            <v>413</v>
          </cell>
          <cell r="CD163" t="str">
            <v>-</v>
          </cell>
          <cell r="CE163">
            <v>317</v>
          </cell>
          <cell r="CF163" t="str">
            <v>-</v>
          </cell>
          <cell r="CG163">
            <v>0</v>
          </cell>
          <cell r="CH163" t="str">
            <v>-</v>
          </cell>
          <cell r="CI163">
            <v>71</v>
          </cell>
          <cell r="CJ163" t="str">
            <v>-</v>
          </cell>
          <cell r="CK163">
            <v>8</v>
          </cell>
          <cell r="CL163" t="str">
            <v>-</v>
          </cell>
          <cell r="CM163">
            <v>9641550</v>
          </cell>
          <cell r="CN163" t="str">
            <v>-</v>
          </cell>
          <cell r="CO163">
            <v>104458507</v>
          </cell>
          <cell r="CP163" t="str">
            <v>-</v>
          </cell>
          <cell r="CQ163">
            <v>0</v>
          </cell>
          <cell r="CR163" t="str">
            <v>-</v>
          </cell>
          <cell r="CS163">
            <v>-4</v>
          </cell>
          <cell r="CT163" t="str">
            <v>-</v>
          </cell>
          <cell r="CU163">
            <v>194</v>
          </cell>
          <cell r="CV163">
            <v>134</v>
          </cell>
          <cell r="CW163">
            <v>123</v>
          </cell>
          <cell r="CX163">
            <v>139</v>
          </cell>
          <cell r="CY163">
            <v>111</v>
          </cell>
          <cell r="CZ163">
            <v>93</v>
          </cell>
          <cell r="DA163">
            <v>92</v>
          </cell>
          <cell r="DB163">
            <v>85</v>
          </cell>
          <cell r="DC163">
            <v>68</v>
          </cell>
          <cell r="DD163">
            <v>67</v>
          </cell>
          <cell r="DE163">
            <v>39</v>
          </cell>
          <cell r="DF163">
            <v>38</v>
          </cell>
          <cell r="DG163">
            <v>199</v>
          </cell>
          <cell r="DH163">
            <v>190</v>
          </cell>
          <cell r="DI163">
            <v>25</v>
          </cell>
          <cell r="DJ163" t="str">
            <v>-</v>
          </cell>
          <cell r="DK163">
            <v>277</v>
          </cell>
          <cell r="DL163" t="str">
            <v>-</v>
          </cell>
          <cell r="DM163">
            <v>359</v>
          </cell>
          <cell r="DN163" t="str">
            <v>-</v>
          </cell>
          <cell r="DO163">
            <v>294</v>
          </cell>
          <cell r="DP163" t="str">
            <v>-</v>
          </cell>
          <cell r="DQ163">
            <v>0</v>
          </cell>
          <cell r="DR163" t="str">
            <v>-</v>
          </cell>
          <cell r="DS163">
            <v>69</v>
          </cell>
          <cell r="DT163" t="str">
            <v>-</v>
          </cell>
          <cell r="DU163">
            <v>8</v>
          </cell>
          <cell r="DV163" t="str">
            <v>-</v>
          </cell>
          <cell r="DW163">
            <v>0</v>
          </cell>
          <cell r="DX163" t="str">
            <v>-</v>
          </cell>
          <cell r="DY163">
            <v>39</v>
          </cell>
          <cell r="DZ163">
            <v>53</v>
          </cell>
          <cell r="EA163">
            <v>14</v>
          </cell>
          <cell r="EB163" t="str">
            <v>-</v>
          </cell>
          <cell r="EC163">
            <v>37.837837837837839</v>
          </cell>
          <cell r="ED163" t="str">
            <v>-</v>
          </cell>
          <cell r="EE163">
            <v>14</v>
          </cell>
          <cell r="EF163" t="str">
            <v>-</v>
          </cell>
          <cell r="EG163">
            <v>47</v>
          </cell>
        </row>
        <row r="164">
          <cell r="C164">
            <v>700000460</v>
          </cell>
          <cell r="D164" t="str">
            <v>SECTOR GUACARI SANDRA</v>
          </cell>
          <cell r="E164">
            <v>2026</v>
          </cell>
          <cell r="F164">
            <v>202602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 t="str">
            <v>-</v>
          </cell>
          <cell r="BB164" t="str">
            <v>-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 t="str">
            <v>-</v>
          </cell>
          <cell r="BQ164" t="str">
            <v>-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 t="str">
            <v>-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 t="str">
            <v>-</v>
          </cell>
          <cell r="CS164" t="str">
            <v>-</v>
          </cell>
          <cell r="CT164" t="str">
            <v>-</v>
          </cell>
          <cell r="CU164" t="str">
            <v>-</v>
          </cell>
          <cell r="CV164" t="str">
            <v>-</v>
          </cell>
          <cell r="CW164" t="str">
            <v>-</v>
          </cell>
          <cell r="CX164" t="str">
            <v>-</v>
          </cell>
          <cell r="CY164" t="str">
            <v>-</v>
          </cell>
          <cell r="CZ164" t="str">
            <v>-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  <cell r="DZ164" t="str">
            <v>-</v>
          </cell>
          <cell r="EA164" t="str">
            <v>-</v>
          </cell>
          <cell r="EB164" t="str">
            <v>-</v>
          </cell>
          <cell r="EC164" t="str">
            <v>-</v>
          </cell>
          <cell r="ED164" t="str">
            <v>-</v>
          </cell>
          <cell r="EE164" t="str">
            <v>-</v>
          </cell>
          <cell r="EF164" t="str">
            <v>-</v>
          </cell>
          <cell r="EG164" t="str">
            <v>-</v>
          </cell>
        </row>
        <row r="165">
          <cell r="C165">
            <v>700000462</v>
          </cell>
          <cell r="D165" t="str">
            <v>SECTOR VIOLETA XIMENA</v>
          </cell>
          <cell r="E165">
            <v>2026</v>
          </cell>
          <cell r="F165">
            <v>202602</v>
          </cell>
          <cell r="G165">
            <v>1766</v>
          </cell>
          <cell r="H165">
            <v>1994</v>
          </cell>
          <cell r="I165">
            <v>669</v>
          </cell>
          <cell r="J165" t="str">
            <v>-</v>
          </cell>
          <cell r="K165">
            <v>-102</v>
          </cell>
          <cell r="L165">
            <v>9</v>
          </cell>
          <cell r="M165">
            <v>634</v>
          </cell>
          <cell r="N165">
            <v>1193</v>
          </cell>
          <cell r="O165">
            <v>0</v>
          </cell>
          <cell r="P165" t="str">
            <v>-</v>
          </cell>
          <cell r="Q165">
            <v>1</v>
          </cell>
          <cell r="R165" t="str">
            <v>-</v>
          </cell>
          <cell r="S165">
            <v>3</v>
          </cell>
          <cell r="T165" t="str">
            <v>-</v>
          </cell>
          <cell r="U165">
            <v>632</v>
          </cell>
          <cell r="V165" t="str">
            <v>-</v>
          </cell>
          <cell r="W165">
            <v>1</v>
          </cell>
          <cell r="X165" t="str">
            <v>-</v>
          </cell>
          <cell r="Y165" t="str">
            <v>-</v>
          </cell>
          <cell r="Z165" t="str">
            <v>-</v>
          </cell>
          <cell r="AA165">
            <v>552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>
            <v>273</v>
          </cell>
          <cell r="AH165" t="str">
            <v>-</v>
          </cell>
          <cell r="AI165" t="str">
            <v>-</v>
          </cell>
          <cell r="AJ165" t="str">
            <v>-</v>
          </cell>
          <cell r="AK165">
            <v>82</v>
          </cell>
          <cell r="AL165" t="str">
            <v>-</v>
          </cell>
          <cell r="AM165">
            <v>35.900339750849376</v>
          </cell>
          <cell r="AN165">
            <v>63.5</v>
          </cell>
          <cell r="AO165">
            <v>191</v>
          </cell>
          <cell r="AP165" t="str">
            <v>-</v>
          </cell>
          <cell r="AQ165">
            <v>261</v>
          </cell>
          <cell r="AR165" t="str">
            <v>-</v>
          </cell>
          <cell r="AS165">
            <v>0</v>
          </cell>
          <cell r="AT165" t="str">
            <v>-</v>
          </cell>
          <cell r="AU165">
            <v>80</v>
          </cell>
          <cell r="AV165" t="str">
            <v>-</v>
          </cell>
          <cell r="AW165">
            <v>20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576</v>
          </cell>
          <cell r="BB165">
            <v>1060</v>
          </cell>
          <cell r="BC165">
            <v>32.616081540203851</v>
          </cell>
          <cell r="BD165">
            <v>56.4</v>
          </cell>
          <cell r="BE165" t="str">
            <v>-</v>
          </cell>
          <cell r="BF165" t="str">
            <v>-</v>
          </cell>
          <cell r="BG165">
            <v>436405.27</v>
          </cell>
          <cell r="BH165">
            <v>388949</v>
          </cell>
          <cell r="BI165">
            <v>276680941.49000001</v>
          </cell>
          <cell r="BJ165">
            <v>464016070</v>
          </cell>
          <cell r="BK165">
            <v>276100624</v>
          </cell>
          <cell r="BL165" t="str">
            <v>-</v>
          </cell>
          <cell r="BM165">
            <v>580317.49</v>
          </cell>
          <cell r="BN165" t="str">
            <v>-</v>
          </cell>
          <cell r="BO165">
            <v>146619014.49000001</v>
          </cell>
          <cell r="BP165" t="str">
            <v>-</v>
          </cell>
          <cell r="BQ165">
            <v>580317.49</v>
          </cell>
          <cell r="BR165" t="str">
            <v>-</v>
          </cell>
          <cell r="BS165">
            <v>506</v>
          </cell>
          <cell r="BT165" t="str">
            <v>-</v>
          </cell>
          <cell r="BU165">
            <v>146038697</v>
          </cell>
          <cell r="BV165" t="str">
            <v>-</v>
          </cell>
          <cell r="BW165">
            <v>543</v>
          </cell>
          <cell r="BX165" t="str">
            <v>-</v>
          </cell>
          <cell r="BY165">
            <v>529</v>
          </cell>
          <cell r="BZ165" t="str">
            <v>-</v>
          </cell>
          <cell r="CA165">
            <v>119399724</v>
          </cell>
          <cell r="CB165" t="str">
            <v>-</v>
          </cell>
          <cell r="CC165">
            <v>822</v>
          </cell>
          <cell r="CD165" t="str">
            <v>-</v>
          </cell>
          <cell r="CE165">
            <v>552</v>
          </cell>
          <cell r="CF165" t="str">
            <v>-</v>
          </cell>
          <cell r="CG165">
            <v>0</v>
          </cell>
          <cell r="CH165" t="str">
            <v>-</v>
          </cell>
          <cell r="CI165">
            <v>119</v>
          </cell>
          <cell r="CJ165" t="str">
            <v>-</v>
          </cell>
          <cell r="CK165">
            <v>27</v>
          </cell>
          <cell r="CL165" t="str">
            <v>-</v>
          </cell>
          <cell r="CM165">
            <v>10662203</v>
          </cell>
          <cell r="CN165" t="str">
            <v>-</v>
          </cell>
          <cell r="CO165">
            <v>130061927</v>
          </cell>
          <cell r="CP165" t="str">
            <v>-</v>
          </cell>
          <cell r="CQ165">
            <v>0</v>
          </cell>
          <cell r="CR165" t="str">
            <v>-</v>
          </cell>
          <cell r="CS165">
            <v>-49</v>
          </cell>
          <cell r="CT165" t="str">
            <v>-</v>
          </cell>
          <cell r="CU165">
            <v>546</v>
          </cell>
          <cell r="CV165">
            <v>224</v>
          </cell>
          <cell r="CW165">
            <v>352</v>
          </cell>
          <cell r="CX165">
            <v>262</v>
          </cell>
          <cell r="CY165">
            <v>234</v>
          </cell>
          <cell r="CZ165">
            <v>163</v>
          </cell>
          <cell r="DA165">
            <v>135</v>
          </cell>
          <cell r="DB165">
            <v>108</v>
          </cell>
          <cell r="DC165">
            <v>83</v>
          </cell>
          <cell r="DD165">
            <v>81</v>
          </cell>
          <cell r="DE165">
            <v>65</v>
          </cell>
          <cell r="DF165">
            <v>59</v>
          </cell>
          <cell r="DG165">
            <v>283</v>
          </cell>
          <cell r="DH165">
            <v>248</v>
          </cell>
          <cell r="DI165">
            <v>13</v>
          </cell>
          <cell r="DJ165" t="str">
            <v>-</v>
          </cell>
          <cell r="DK165">
            <v>370</v>
          </cell>
          <cell r="DL165" t="str">
            <v>-</v>
          </cell>
          <cell r="DM165">
            <v>727</v>
          </cell>
          <cell r="DN165" t="str">
            <v>-</v>
          </cell>
          <cell r="DO165">
            <v>525</v>
          </cell>
          <cell r="DP165" t="str">
            <v>-</v>
          </cell>
          <cell r="DQ165">
            <v>0</v>
          </cell>
          <cell r="DR165" t="str">
            <v>-</v>
          </cell>
          <cell r="DS165">
            <v>117</v>
          </cell>
          <cell r="DT165" t="str">
            <v>-</v>
          </cell>
          <cell r="DU165">
            <v>27</v>
          </cell>
          <cell r="DV165" t="str">
            <v>-</v>
          </cell>
          <cell r="DW165">
            <v>0</v>
          </cell>
          <cell r="DX165" t="str">
            <v>-</v>
          </cell>
          <cell r="DY165">
            <v>20</v>
          </cell>
          <cell r="DZ165">
            <v>60</v>
          </cell>
          <cell r="EA165">
            <v>13</v>
          </cell>
          <cell r="EB165" t="str">
            <v>-</v>
          </cell>
          <cell r="EC165">
            <v>30.232558139534881</v>
          </cell>
          <cell r="ED165" t="str">
            <v>-</v>
          </cell>
          <cell r="EE165">
            <v>7</v>
          </cell>
          <cell r="EF165" t="str">
            <v>-</v>
          </cell>
          <cell r="EG165">
            <v>38</v>
          </cell>
        </row>
        <row r="166">
          <cell r="C166">
            <v>700000463</v>
          </cell>
          <cell r="D166" t="str">
            <v>SECTOR CORAJE LEIDY</v>
          </cell>
          <cell r="E166">
            <v>2026</v>
          </cell>
          <cell r="F166">
            <v>202602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 t="str">
            <v>-</v>
          </cell>
          <cell r="BB166" t="str">
            <v>-</v>
          </cell>
          <cell r="BC166" t="str">
            <v>-</v>
          </cell>
          <cell r="BD166" t="str">
            <v>-</v>
          </cell>
          <cell r="BE166" t="str">
            <v>-</v>
          </cell>
          <cell r="BF166" t="str">
            <v>-</v>
          </cell>
          <cell r="BG166" t="str">
            <v>-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 t="str">
            <v>-</v>
          </cell>
          <cell r="BO166" t="str">
            <v>-</v>
          </cell>
          <cell r="BP166" t="str">
            <v>-</v>
          </cell>
          <cell r="BQ166" t="str">
            <v>-</v>
          </cell>
          <cell r="BR166" t="str">
            <v>-</v>
          </cell>
          <cell r="BS166" t="str">
            <v>-</v>
          </cell>
          <cell r="BT166" t="str">
            <v>-</v>
          </cell>
          <cell r="BU166" t="str">
            <v>-</v>
          </cell>
          <cell r="BV166" t="str">
            <v>-</v>
          </cell>
          <cell r="BW166" t="str">
            <v>-</v>
          </cell>
          <cell r="BX166" t="str">
            <v>-</v>
          </cell>
          <cell r="BY166" t="str">
            <v>-</v>
          </cell>
          <cell r="BZ166" t="str">
            <v>-</v>
          </cell>
          <cell r="CA166" t="str">
            <v>-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 t="str">
            <v>-</v>
          </cell>
          <cell r="CN166" t="str">
            <v>-</v>
          </cell>
          <cell r="CO166" t="str">
            <v>-</v>
          </cell>
          <cell r="CP166" t="str">
            <v>-</v>
          </cell>
          <cell r="CQ166" t="str">
            <v>-</v>
          </cell>
          <cell r="CR166" t="str">
            <v>-</v>
          </cell>
          <cell r="CS166" t="str">
            <v>-</v>
          </cell>
          <cell r="CT166" t="str">
            <v>-</v>
          </cell>
          <cell r="CU166" t="str">
            <v>-</v>
          </cell>
          <cell r="CV166" t="str">
            <v>-</v>
          </cell>
          <cell r="CW166" t="str">
            <v>-</v>
          </cell>
          <cell r="CX166" t="str">
            <v>-</v>
          </cell>
          <cell r="CY166" t="str">
            <v>-</v>
          </cell>
          <cell r="CZ166" t="str">
            <v>-</v>
          </cell>
          <cell r="DA166" t="str">
            <v>-</v>
          </cell>
          <cell r="DB166" t="str">
            <v>-</v>
          </cell>
          <cell r="DC166" t="str">
            <v>-</v>
          </cell>
          <cell r="DD166" t="str">
            <v>-</v>
          </cell>
          <cell r="DE166" t="str">
            <v>-</v>
          </cell>
          <cell r="DF166" t="str">
            <v>-</v>
          </cell>
          <cell r="DG166" t="str">
            <v>-</v>
          </cell>
          <cell r="DH166" t="str">
            <v>-</v>
          </cell>
          <cell r="DI166" t="str">
            <v>-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 t="str">
            <v>-</v>
          </cell>
          <cell r="DX166" t="str">
            <v>-</v>
          </cell>
          <cell r="DY166" t="str">
            <v>-</v>
          </cell>
          <cell r="DZ166" t="str">
            <v>-</v>
          </cell>
          <cell r="EA166" t="str">
            <v>-</v>
          </cell>
          <cell r="EB166" t="str">
            <v>-</v>
          </cell>
          <cell r="EC166" t="str">
            <v>-</v>
          </cell>
          <cell r="ED166" t="str">
            <v>-</v>
          </cell>
          <cell r="EE166" t="str">
            <v>-</v>
          </cell>
          <cell r="EF166" t="str">
            <v>-</v>
          </cell>
          <cell r="EG166" t="str">
            <v>-</v>
          </cell>
        </row>
        <row r="167">
          <cell r="C167">
            <v>700000464</v>
          </cell>
          <cell r="D167" t="str">
            <v>SECTOR LIBERTAD</v>
          </cell>
          <cell r="E167">
            <v>2026</v>
          </cell>
          <cell r="F167">
            <v>202602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 t="str">
            <v>-</v>
          </cell>
          <cell r="BQ167" t="str">
            <v>-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 t="str">
            <v>-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 t="str">
            <v>-</v>
          </cell>
          <cell r="CS167" t="str">
            <v>-</v>
          </cell>
          <cell r="CT167" t="str">
            <v>-</v>
          </cell>
          <cell r="CU167" t="str">
            <v>-</v>
          </cell>
          <cell r="CV167" t="str">
            <v>-</v>
          </cell>
          <cell r="CW167" t="str">
            <v>-</v>
          </cell>
          <cell r="CX167" t="str">
            <v>-</v>
          </cell>
          <cell r="CY167" t="str">
            <v>-</v>
          </cell>
          <cell r="CZ167" t="str">
            <v>-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  <cell r="DZ167" t="str">
            <v>-</v>
          </cell>
          <cell r="EA167" t="str">
            <v>-</v>
          </cell>
          <cell r="EB167" t="str">
            <v>-</v>
          </cell>
          <cell r="EC167" t="str">
            <v>-</v>
          </cell>
          <cell r="ED167" t="str">
            <v>-</v>
          </cell>
          <cell r="EE167" t="str">
            <v>-</v>
          </cell>
          <cell r="EF167" t="str">
            <v>-</v>
          </cell>
          <cell r="EG167" t="str">
            <v>-</v>
          </cell>
        </row>
        <row r="168">
          <cell r="C168">
            <v>700000465</v>
          </cell>
          <cell r="D168" t="str">
            <v>SECTOR AVENTURA JOHANNA</v>
          </cell>
          <cell r="E168">
            <v>2026</v>
          </cell>
          <cell r="F168">
            <v>202602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  <cell r="BC168" t="str">
            <v>-</v>
          </cell>
          <cell r="BD168" t="str">
            <v>-</v>
          </cell>
          <cell r="BE168" t="str">
            <v>-</v>
          </cell>
          <cell r="BF168" t="str">
            <v>-</v>
          </cell>
          <cell r="BG168" t="str">
            <v>-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 t="str">
            <v>-</v>
          </cell>
          <cell r="BO168" t="str">
            <v>-</v>
          </cell>
          <cell r="BP168" t="str">
            <v>-</v>
          </cell>
          <cell r="BQ168" t="str">
            <v>-</v>
          </cell>
          <cell r="BR168" t="str">
            <v>-</v>
          </cell>
          <cell r="BS168" t="str">
            <v>-</v>
          </cell>
          <cell r="BT168" t="str">
            <v>-</v>
          </cell>
          <cell r="BU168" t="str">
            <v>-</v>
          </cell>
          <cell r="BV168" t="str">
            <v>-</v>
          </cell>
          <cell r="BW168" t="str">
            <v>-</v>
          </cell>
          <cell r="BX168" t="str">
            <v>-</v>
          </cell>
          <cell r="BY168" t="str">
            <v>-</v>
          </cell>
          <cell r="BZ168" t="str">
            <v>-</v>
          </cell>
          <cell r="CA168" t="str">
            <v>-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 t="str">
            <v>-</v>
          </cell>
          <cell r="CN168" t="str">
            <v>-</v>
          </cell>
          <cell r="CO168" t="str">
            <v>-</v>
          </cell>
          <cell r="CP168" t="str">
            <v>-</v>
          </cell>
          <cell r="CQ168" t="str">
            <v>-</v>
          </cell>
          <cell r="CR168" t="str">
            <v>-</v>
          </cell>
          <cell r="CS168" t="str">
            <v>-</v>
          </cell>
          <cell r="CT168" t="str">
            <v>-</v>
          </cell>
          <cell r="CU168" t="str">
            <v>-</v>
          </cell>
          <cell r="CV168" t="str">
            <v>-</v>
          </cell>
          <cell r="CW168" t="str">
            <v>-</v>
          </cell>
          <cell r="CX168" t="str">
            <v>-</v>
          </cell>
          <cell r="CY168" t="str">
            <v>-</v>
          </cell>
          <cell r="CZ168" t="str">
            <v>-</v>
          </cell>
          <cell r="DA168" t="str">
            <v>-</v>
          </cell>
          <cell r="DB168" t="str">
            <v>-</v>
          </cell>
          <cell r="DC168" t="str">
            <v>-</v>
          </cell>
          <cell r="DD168" t="str">
            <v>-</v>
          </cell>
          <cell r="DE168" t="str">
            <v>-</v>
          </cell>
          <cell r="DF168" t="str">
            <v>-</v>
          </cell>
          <cell r="DG168" t="str">
            <v>-</v>
          </cell>
          <cell r="DH168" t="str">
            <v>-</v>
          </cell>
          <cell r="DI168" t="str">
            <v>-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 t="str">
            <v>-</v>
          </cell>
          <cell r="DX168" t="str">
            <v>-</v>
          </cell>
          <cell r="DY168" t="str">
            <v>-</v>
          </cell>
          <cell r="DZ168" t="str">
            <v>-</v>
          </cell>
          <cell r="EA168" t="str">
            <v>-</v>
          </cell>
          <cell r="EB168" t="str">
            <v>-</v>
          </cell>
          <cell r="EC168" t="str">
            <v>-</v>
          </cell>
          <cell r="ED168" t="str">
            <v>-</v>
          </cell>
          <cell r="EE168" t="str">
            <v>-</v>
          </cell>
          <cell r="EF168" t="str">
            <v>-</v>
          </cell>
          <cell r="EG168" t="str">
            <v>-</v>
          </cell>
        </row>
        <row r="169">
          <cell r="C169">
            <v>700000466</v>
          </cell>
          <cell r="D169" t="str">
            <v xml:space="preserve">SECTOR EMOCIONES DOLLY  </v>
          </cell>
          <cell r="E169">
            <v>2026</v>
          </cell>
          <cell r="F169">
            <v>202602</v>
          </cell>
          <cell r="G169">
            <v>1373</v>
          </cell>
          <cell r="H169">
            <v>1495</v>
          </cell>
          <cell r="I169">
            <v>532</v>
          </cell>
          <cell r="J169" t="str">
            <v>-</v>
          </cell>
          <cell r="K169">
            <v>-13</v>
          </cell>
          <cell r="L169">
            <v>8</v>
          </cell>
          <cell r="M169">
            <v>847</v>
          </cell>
          <cell r="N169">
            <v>882</v>
          </cell>
          <cell r="O169">
            <v>0</v>
          </cell>
          <cell r="P169" t="str">
            <v>-</v>
          </cell>
          <cell r="Q169">
            <v>3</v>
          </cell>
          <cell r="R169" t="str">
            <v>-</v>
          </cell>
          <cell r="S169">
            <v>10</v>
          </cell>
          <cell r="T169" t="str">
            <v>-</v>
          </cell>
          <cell r="U169">
            <v>840</v>
          </cell>
          <cell r="V169" t="str">
            <v>-</v>
          </cell>
          <cell r="W169">
            <v>4</v>
          </cell>
          <cell r="X169" t="str">
            <v>-</v>
          </cell>
          <cell r="Y169" t="str">
            <v>-</v>
          </cell>
          <cell r="Z169" t="str">
            <v>-</v>
          </cell>
          <cell r="AA169">
            <v>686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>
            <v>436</v>
          </cell>
          <cell r="AH169" t="str">
            <v>-</v>
          </cell>
          <cell r="AI169" t="str">
            <v>-</v>
          </cell>
          <cell r="AJ169" t="str">
            <v>-</v>
          </cell>
          <cell r="AK169">
            <v>161</v>
          </cell>
          <cell r="AL169" t="str">
            <v>-</v>
          </cell>
          <cell r="AM169">
            <v>61.689730517115805</v>
          </cell>
          <cell r="AN169">
            <v>63.2</v>
          </cell>
          <cell r="AO169">
            <v>275</v>
          </cell>
          <cell r="AP169" t="str">
            <v>-</v>
          </cell>
          <cell r="AQ169">
            <v>296</v>
          </cell>
          <cell r="AR169" t="str">
            <v>-</v>
          </cell>
          <cell r="AS169">
            <v>0</v>
          </cell>
          <cell r="AT169" t="str">
            <v>-</v>
          </cell>
          <cell r="AU169">
            <v>101</v>
          </cell>
          <cell r="AV169" t="str">
            <v>-</v>
          </cell>
          <cell r="AW169">
            <v>14</v>
          </cell>
          <cell r="AX169" t="str">
            <v>-</v>
          </cell>
          <cell r="AY169" t="str">
            <v>-</v>
          </cell>
          <cell r="AZ169" t="str">
            <v>-</v>
          </cell>
          <cell r="BA169">
            <v>717</v>
          </cell>
          <cell r="BB169">
            <v>761</v>
          </cell>
          <cell r="BC169">
            <v>52.221412964311732</v>
          </cell>
          <cell r="BD169">
            <v>54.5</v>
          </cell>
          <cell r="BE169" t="str">
            <v>-</v>
          </cell>
          <cell r="BF169" t="str">
            <v>-</v>
          </cell>
          <cell r="BG169">
            <v>400258.67</v>
          </cell>
          <cell r="BH169">
            <v>403239</v>
          </cell>
          <cell r="BI169">
            <v>339019089.75</v>
          </cell>
          <cell r="BJ169">
            <v>355656780</v>
          </cell>
          <cell r="BK169">
            <v>336388098</v>
          </cell>
          <cell r="BL169" t="str">
            <v>-</v>
          </cell>
          <cell r="BM169">
            <v>2630991.75</v>
          </cell>
          <cell r="BN169" t="str">
            <v>-</v>
          </cell>
          <cell r="BO169">
            <v>245899599.75</v>
          </cell>
          <cell r="BP169" t="str">
            <v>-</v>
          </cell>
          <cell r="BQ169">
            <v>2630991.75</v>
          </cell>
          <cell r="BR169" t="str">
            <v>-</v>
          </cell>
          <cell r="BS169">
            <v>759</v>
          </cell>
          <cell r="BT169" t="str">
            <v>-</v>
          </cell>
          <cell r="BU169">
            <v>243268608</v>
          </cell>
          <cell r="BV169" t="str">
            <v>-</v>
          </cell>
          <cell r="BW169">
            <v>538</v>
          </cell>
          <cell r="BX169" t="str">
            <v>-</v>
          </cell>
          <cell r="BY169">
            <v>427</v>
          </cell>
          <cell r="BZ169" t="str">
            <v>-</v>
          </cell>
          <cell r="CA169">
            <v>84457055</v>
          </cell>
          <cell r="CB169" t="str">
            <v>-</v>
          </cell>
          <cell r="CC169">
            <v>575</v>
          </cell>
          <cell r="CD169" t="str">
            <v>-</v>
          </cell>
          <cell r="CE169">
            <v>410</v>
          </cell>
          <cell r="CF169" t="str">
            <v>-</v>
          </cell>
          <cell r="CG169">
            <v>0</v>
          </cell>
          <cell r="CH169" t="str">
            <v>-</v>
          </cell>
          <cell r="CI169">
            <v>120</v>
          </cell>
          <cell r="CJ169" t="str">
            <v>-</v>
          </cell>
          <cell r="CK169">
            <v>14</v>
          </cell>
          <cell r="CL169" t="str">
            <v>-</v>
          </cell>
          <cell r="CM169">
            <v>8662435</v>
          </cell>
          <cell r="CN169" t="str">
            <v>-</v>
          </cell>
          <cell r="CO169">
            <v>93119490</v>
          </cell>
          <cell r="CP169" t="str">
            <v>-</v>
          </cell>
          <cell r="CQ169">
            <v>0</v>
          </cell>
          <cell r="CR169" t="str">
            <v>-</v>
          </cell>
          <cell r="CS169">
            <v>14</v>
          </cell>
          <cell r="CT169" t="str">
            <v>-</v>
          </cell>
          <cell r="CU169">
            <v>241</v>
          </cell>
          <cell r="CV169">
            <v>173</v>
          </cell>
          <cell r="CW169">
            <v>161</v>
          </cell>
          <cell r="CX169">
            <v>183</v>
          </cell>
          <cell r="CY169">
            <v>124</v>
          </cell>
          <cell r="CZ169">
            <v>128</v>
          </cell>
          <cell r="DA169">
            <v>85</v>
          </cell>
          <cell r="DB169">
            <v>95</v>
          </cell>
          <cell r="DC169">
            <v>57</v>
          </cell>
          <cell r="DD169">
            <v>60</v>
          </cell>
          <cell r="DE169">
            <v>31</v>
          </cell>
          <cell r="DF169">
            <v>32</v>
          </cell>
          <cell r="DG169">
            <v>173</v>
          </cell>
          <cell r="DH169">
            <v>187</v>
          </cell>
          <cell r="DI169">
            <v>25</v>
          </cell>
          <cell r="DJ169" t="str">
            <v>-</v>
          </cell>
          <cell r="DK169">
            <v>324</v>
          </cell>
          <cell r="DL169" t="str">
            <v>-</v>
          </cell>
          <cell r="DM169">
            <v>517</v>
          </cell>
          <cell r="DN169" t="str">
            <v>-</v>
          </cell>
          <cell r="DO169">
            <v>398</v>
          </cell>
          <cell r="DP169" t="str">
            <v>-</v>
          </cell>
          <cell r="DQ169">
            <v>0</v>
          </cell>
          <cell r="DR169" t="str">
            <v>-</v>
          </cell>
          <cell r="DS169">
            <v>120</v>
          </cell>
          <cell r="DT169" t="str">
            <v>-</v>
          </cell>
          <cell r="DU169">
            <v>14</v>
          </cell>
          <cell r="DV169" t="str">
            <v>-</v>
          </cell>
          <cell r="DW169">
            <v>0</v>
          </cell>
          <cell r="DX169" t="str">
            <v>-</v>
          </cell>
          <cell r="DY169">
            <v>46</v>
          </cell>
          <cell r="DZ169">
            <v>51</v>
          </cell>
          <cell r="EA169">
            <v>18</v>
          </cell>
          <cell r="EB169" t="str">
            <v>-</v>
          </cell>
          <cell r="EC169">
            <v>42.857142857142854</v>
          </cell>
          <cell r="ED169" t="str">
            <v>-</v>
          </cell>
          <cell r="EE169">
            <v>21</v>
          </cell>
          <cell r="EF169" t="str">
            <v>-</v>
          </cell>
          <cell r="EG169">
            <v>84</v>
          </cell>
        </row>
        <row r="170">
          <cell r="C170">
            <v>700000468</v>
          </cell>
          <cell r="D170" t="str">
            <v>SECTOR SAMÁN SANY</v>
          </cell>
          <cell r="E170">
            <v>2026</v>
          </cell>
          <cell r="F170">
            <v>202602</v>
          </cell>
          <cell r="G170">
            <v>1341</v>
          </cell>
          <cell r="H170">
            <v>1618</v>
          </cell>
          <cell r="I170">
            <v>579</v>
          </cell>
          <cell r="J170" t="str">
            <v>-</v>
          </cell>
          <cell r="K170">
            <v>-85</v>
          </cell>
          <cell r="L170">
            <v>7</v>
          </cell>
          <cell r="M170">
            <v>166</v>
          </cell>
          <cell r="N170">
            <v>920</v>
          </cell>
          <cell r="O170">
            <v>0</v>
          </cell>
          <cell r="P170" t="str">
            <v>-</v>
          </cell>
          <cell r="Q170">
            <v>3</v>
          </cell>
          <cell r="R170" t="str">
            <v>-</v>
          </cell>
          <cell r="S170">
            <v>4</v>
          </cell>
          <cell r="T170" t="str">
            <v>-</v>
          </cell>
          <cell r="U170">
            <v>163</v>
          </cell>
          <cell r="V170" t="str">
            <v>-</v>
          </cell>
          <cell r="W170">
            <v>0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137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>
            <v>66</v>
          </cell>
          <cell r="AH170" t="str">
            <v>-</v>
          </cell>
          <cell r="AI170" t="str">
            <v>-</v>
          </cell>
          <cell r="AJ170" t="str">
            <v>-</v>
          </cell>
          <cell r="AK170">
            <v>31</v>
          </cell>
          <cell r="AL170" t="str">
            <v>-</v>
          </cell>
          <cell r="AM170">
            <v>12.378821774794929</v>
          </cell>
          <cell r="AN170">
            <v>64.2</v>
          </cell>
          <cell r="AO170">
            <v>35</v>
          </cell>
          <cell r="AP170" t="str">
            <v>-</v>
          </cell>
          <cell r="AQ170">
            <v>65</v>
          </cell>
          <cell r="AR170" t="str">
            <v>-</v>
          </cell>
          <cell r="AS170">
            <v>0</v>
          </cell>
          <cell r="AT170" t="str">
            <v>-</v>
          </cell>
          <cell r="AU170">
            <v>36</v>
          </cell>
          <cell r="AV170" t="str">
            <v>-</v>
          </cell>
          <cell r="AW170">
            <v>1</v>
          </cell>
          <cell r="AX170" t="str">
            <v>-</v>
          </cell>
          <cell r="AY170" t="str">
            <v>-</v>
          </cell>
          <cell r="AZ170" t="str">
            <v>-</v>
          </cell>
          <cell r="BA170">
            <v>141</v>
          </cell>
          <cell r="BB170">
            <v>799</v>
          </cell>
          <cell r="BC170">
            <v>10.514541387024609</v>
          </cell>
          <cell r="BD170">
            <v>55.8</v>
          </cell>
          <cell r="BE170" t="str">
            <v>-</v>
          </cell>
          <cell r="BF170" t="str">
            <v>-</v>
          </cell>
          <cell r="BG170">
            <v>437195.76</v>
          </cell>
          <cell r="BH170">
            <v>400655</v>
          </cell>
          <cell r="BI170">
            <v>72574496.5</v>
          </cell>
          <cell r="BJ170">
            <v>368602721</v>
          </cell>
          <cell r="BK170">
            <v>71717346</v>
          </cell>
          <cell r="BL170" t="str">
            <v>-</v>
          </cell>
          <cell r="BM170">
            <v>857150.5</v>
          </cell>
          <cell r="BN170" t="str">
            <v>-</v>
          </cell>
          <cell r="BO170">
            <v>59066852.5</v>
          </cell>
          <cell r="BP170" t="str">
            <v>-</v>
          </cell>
          <cell r="BQ170">
            <v>857150.5</v>
          </cell>
          <cell r="BR170" t="str">
            <v>-</v>
          </cell>
          <cell r="BS170">
            <v>160</v>
          </cell>
          <cell r="BT170" t="str">
            <v>-</v>
          </cell>
          <cell r="BU170">
            <v>58209702</v>
          </cell>
          <cell r="BV170" t="str">
            <v>-</v>
          </cell>
          <cell r="BW170">
            <v>93</v>
          </cell>
          <cell r="BX170" t="str">
            <v>-</v>
          </cell>
          <cell r="BY170">
            <v>401</v>
          </cell>
          <cell r="BZ170" t="str">
            <v>-</v>
          </cell>
          <cell r="CA170">
            <v>11864250</v>
          </cell>
          <cell r="CB170" t="str">
            <v>-</v>
          </cell>
          <cell r="CC170">
            <v>567</v>
          </cell>
          <cell r="CD170" t="str">
            <v>-</v>
          </cell>
          <cell r="CE170">
            <v>482</v>
          </cell>
          <cell r="CF170" t="str">
            <v>-</v>
          </cell>
          <cell r="CG170">
            <v>0</v>
          </cell>
          <cell r="CH170" t="str">
            <v>-</v>
          </cell>
          <cell r="CI170">
            <v>134</v>
          </cell>
          <cell r="CJ170" t="str">
            <v>-</v>
          </cell>
          <cell r="CK170">
            <v>7</v>
          </cell>
          <cell r="CL170" t="str">
            <v>-</v>
          </cell>
          <cell r="CM170">
            <v>1389920</v>
          </cell>
          <cell r="CN170" t="str">
            <v>-</v>
          </cell>
          <cell r="CO170">
            <v>13254170</v>
          </cell>
          <cell r="CP170" t="str">
            <v>-</v>
          </cell>
          <cell r="CQ170">
            <v>0</v>
          </cell>
          <cell r="CR170" t="str">
            <v>-</v>
          </cell>
          <cell r="CS170">
            <v>-37</v>
          </cell>
          <cell r="CT170" t="str">
            <v>-</v>
          </cell>
          <cell r="CU170">
            <v>750</v>
          </cell>
          <cell r="CV170">
            <v>239</v>
          </cell>
          <cell r="CW170">
            <v>232</v>
          </cell>
          <cell r="CX170">
            <v>152</v>
          </cell>
          <cell r="CY170">
            <v>193</v>
          </cell>
          <cell r="CZ170">
            <v>130</v>
          </cell>
          <cell r="DA170">
            <v>108</v>
          </cell>
          <cell r="DB170">
            <v>75</v>
          </cell>
          <cell r="DC170">
            <v>87</v>
          </cell>
          <cell r="DD170">
            <v>70</v>
          </cell>
          <cell r="DE170">
            <v>55</v>
          </cell>
          <cell r="DF170">
            <v>50</v>
          </cell>
          <cell r="DG170">
            <v>250</v>
          </cell>
          <cell r="DH170">
            <v>195</v>
          </cell>
          <cell r="DI170">
            <v>10</v>
          </cell>
          <cell r="DJ170" t="str">
            <v>-</v>
          </cell>
          <cell r="DK170">
            <v>294</v>
          </cell>
          <cell r="DL170" t="str">
            <v>-</v>
          </cell>
          <cell r="DM170">
            <v>468</v>
          </cell>
          <cell r="DN170" t="str">
            <v>-</v>
          </cell>
          <cell r="DO170">
            <v>442</v>
          </cell>
          <cell r="DP170" t="str">
            <v>-</v>
          </cell>
          <cell r="DQ170">
            <v>0</v>
          </cell>
          <cell r="DR170" t="str">
            <v>-</v>
          </cell>
          <cell r="DS170">
            <v>131</v>
          </cell>
          <cell r="DT170" t="str">
            <v>-</v>
          </cell>
          <cell r="DU170">
            <v>6</v>
          </cell>
          <cell r="DV170" t="str">
            <v>-</v>
          </cell>
          <cell r="DW170">
            <v>0</v>
          </cell>
          <cell r="DX170" t="str">
            <v>-</v>
          </cell>
          <cell r="DY170">
            <v>18</v>
          </cell>
          <cell r="DZ170">
            <v>59</v>
          </cell>
          <cell r="EA170">
            <v>17</v>
          </cell>
          <cell r="EB170" t="str">
            <v>-</v>
          </cell>
          <cell r="EC170">
            <v>33.333333333333329</v>
          </cell>
          <cell r="ED170" t="str">
            <v>-</v>
          </cell>
          <cell r="EE170">
            <v>8</v>
          </cell>
          <cell r="EF170" t="str">
            <v>-</v>
          </cell>
          <cell r="EG170">
            <v>7</v>
          </cell>
        </row>
        <row r="171">
          <cell r="C171">
            <v>700000469</v>
          </cell>
          <cell r="D171" t="str">
            <v>SECTOR WINKAT VICTORIA</v>
          </cell>
          <cell r="E171">
            <v>2026</v>
          </cell>
          <cell r="F171">
            <v>202602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  <cell r="BC171" t="str">
            <v>-</v>
          </cell>
          <cell r="BD171" t="str">
            <v>-</v>
          </cell>
          <cell r="BE171" t="str">
            <v>-</v>
          </cell>
          <cell r="BF171" t="str">
            <v>-</v>
          </cell>
          <cell r="BG171" t="str">
            <v>-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 t="str">
            <v>-</v>
          </cell>
          <cell r="BM171" t="str">
            <v>-</v>
          </cell>
          <cell r="BN171" t="str">
            <v>-</v>
          </cell>
          <cell r="BO171" t="str">
            <v>-</v>
          </cell>
          <cell r="BP171" t="str">
            <v>-</v>
          </cell>
          <cell r="BQ171" t="str">
            <v>-</v>
          </cell>
          <cell r="BR171" t="str">
            <v>-</v>
          </cell>
          <cell r="BS171" t="str">
            <v>-</v>
          </cell>
          <cell r="BT171" t="str">
            <v>-</v>
          </cell>
          <cell r="BU171" t="str">
            <v>-</v>
          </cell>
          <cell r="BV171" t="str">
            <v>-</v>
          </cell>
          <cell r="BW171" t="str">
            <v>-</v>
          </cell>
          <cell r="BX171" t="str">
            <v>-</v>
          </cell>
          <cell r="BY171" t="str">
            <v>-</v>
          </cell>
          <cell r="BZ171" t="str">
            <v>-</v>
          </cell>
          <cell r="CA171" t="str">
            <v>-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 t="str">
            <v>-</v>
          </cell>
          <cell r="CL171" t="str">
            <v>-</v>
          </cell>
          <cell r="CM171" t="str">
            <v>-</v>
          </cell>
          <cell r="CN171" t="str">
            <v>-</v>
          </cell>
          <cell r="CO171" t="str">
            <v>-</v>
          </cell>
          <cell r="CP171" t="str">
            <v>-</v>
          </cell>
          <cell r="CQ171" t="str">
            <v>-</v>
          </cell>
          <cell r="CR171" t="str">
            <v>-</v>
          </cell>
          <cell r="CS171" t="str">
            <v>-</v>
          </cell>
          <cell r="CT171" t="str">
            <v>-</v>
          </cell>
          <cell r="CU171" t="str">
            <v>-</v>
          </cell>
          <cell r="CV171" t="str">
            <v>-</v>
          </cell>
          <cell r="CW171" t="str">
            <v>-</v>
          </cell>
          <cell r="CX171" t="str">
            <v>-</v>
          </cell>
          <cell r="CY171" t="str">
            <v>-</v>
          </cell>
          <cell r="CZ171" t="str">
            <v>-</v>
          </cell>
          <cell r="DA171" t="str">
            <v>-</v>
          </cell>
          <cell r="DB171" t="str">
            <v>-</v>
          </cell>
          <cell r="DC171" t="str">
            <v>-</v>
          </cell>
          <cell r="DD171" t="str">
            <v>-</v>
          </cell>
          <cell r="DE171" t="str">
            <v>-</v>
          </cell>
          <cell r="DF171" t="str">
            <v>-</v>
          </cell>
          <cell r="DG171" t="str">
            <v>-</v>
          </cell>
          <cell r="DH171" t="str">
            <v>-</v>
          </cell>
          <cell r="DI171" t="str">
            <v>-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 t="str">
            <v>-</v>
          </cell>
          <cell r="DX171" t="str">
            <v>-</v>
          </cell>
          <cell r="DY171" t="str">
            <v>-</v>
          </cell>
          <cell r="DZ171" t="str">
            <v>-</v>
          </cell>
          <cell r="EA171" t="str">
            <v>-</v>
          </cell>
          <cell r="EB171" t="str">
            <v>-</v>
          </cell>
          <cell r="EC171" t="str">
            <v>-</v>
          </cell>
          <cell r="ED171" t="str">
            <v>-</v>
          </cell>
          <cell r="EE171" t="str">
            <v>-</v>
          </cell>
          <cell r="EF171" t="str">
            <v>-</v>
          </cell>
          <cell r="EG171" t="str">
            <v>-</v>
          </cell>
        </row>
        <row r="172">
          <cell r="C172">
            <v>700000473</v>
          </cell>
          <cell r="D172" t="str">
            <v>SECTOR CHIPRE MARÍA</v>
          </cell>
          <cell r="E172">
            <v>2026</v>
          </cell>
          <cell r="F172">
            <v>202602</v>
          </cell>
          <cell r="G172">
            <v>0</v>
          </cell>
          <cell r="H172" t="str">
            <v>-</v>
          </cell>
          <cell r="I172">
            <v>0</v>
          </cell>
          <cell r="J172" t="str">
            <v>-</v>
          </cell>
          <cell r="K172">
            <v>0</v>
          </cell>
          <cell r="L172" t="str">
            <v>-</v>
          </cell>
          <cell r="M172">
            <v>0</v>
          </cell>
          <cell r="N172" t="str">
            <v>-</v>
          </cell>
          <cell r="O172">
            <v>0</v>
          </cell>
          <cell r="P172" t="str">
            <v>-</v>
          </cell>
          <cell r="Q172">
            <v>0</v>
          </cell>
          <cell r="R172" t="str">
            <v>-</v>
          </cell>
          <cell r="S172">
            <v>0</v>
          </cell>
          <cell r="T172" t="str">
            <v>-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0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>
            <v>0</v>
          </cell>
          <cell r="AH172" t="str">
            <v>-</v>
          </cell>
          <cell r="AI172" t="str">
            <v>-</v>
          </cell>
          <cell r="AJ172" t="str">
            <v>-</v>
          </cell>
          <cell r="AK172">
            <v>0</v>
          </cell>
          <cell r="AL172" t="str">
            <v>-</v>
          </cell>
          <cell r="AM172">
            <v>0</v>
          </cell>
          <cell r="AN172" t="str">
            <v>-</v>
          </cell>
          <cell r="AO172">
            <v>0</v>
          </cell>
          <cell r="AP172" t="str">
            <v>-</v>
          </cell>
          <cell r="AQ172">
            <v>0</v>
          </cell>
          <cell r="AR172" t="str">
            <v>-</v>
          </cell>
          <cell r="AS172">
            <v>0</v>
          </cell>
          <cell r="AT172" t="str">
            <v>-</v>
          </cell>
          <cell r="AU172">
            <v>0</v>
          </cell>
          <cell r="AV172" t="str">
            <v>-</v>
          </cell>
          <cell r="AW172">
            <v>0</v>
          </cell>
          <cell r="AX172" t="str">
            <v>-</v>
          </cell>
          <cell r="AY172" t="str">
            <v>-</v>
          </cell>
          <cell r="AZ172" t="str">
            <v>-</v>
          </cell>
          <cell r="BA172">
            <v>0</v>
          </cell>
          <cell r="BB172" t="str">
            <v>-</v>
          </cell>
          <cell r="BC172">
            <v>0</v>
          </cell>
          <cell r="BD172" t="str">
            <v>-</v>
          </cell>
          <cell r="BE172" t="str">
            <v>-</v>
          </cell>
          <cell r="BF172" t="str">
            <v>-</v>
          </cell>
          <cell r="BG172">
            <v>0</v>
          </cell>
          <cell r="BH172" t="str">
            <v>-</v>
          </cell>
          <cell r="BI172">
            <v>0</v>
          </cell>
          <cell r="BJ172" t="str">
            <v>-</v>
          </cell>
          <cell r="BK172">
            <v>0</v>
          </cell>
          <cell r="BL172" t="str">
            <v>-</v>
          </cell>
          <cell r="BM172">
            <v>0</v>
          </cell>
          <cell r="BN172" t="str">
            <v>-</v>
          </cell>
          <cell r="BO172">
            <v>0</v>
          </cell>
          <cell r="BP172" t="str">
            <v>-</v>
          </cell>
          <cell r="BQ172">
            <v>0</v>
          </cell>
          <cell r="BR172" t="str">
            <v>-</v>
          </cell>
          <cell r="BS172">
            <v>0</v>
          </cell>
          <cell r="BT172" t="str">
            <v>-</v>
          </cell>
          <cell r="BU172">
            <v>0</v>
          </cell>
          <cell r="BV172" t="str">
            <v>-</v>
          </cell>
          <cell r="BW172">
            <v>0</v>
          </cell>
          <cell r="BX172" t="str">
            <v>-</v>
          </cell>
          <cell r="BY172">
            <v>0</v>
          </cell>
          <cell r="BZ172" t="str">
            <v>-</v>
          </cell>
          <cell r="CA172">
            <v>0</v>
          </cell>
          <cell r="CB172" t="str">
            <v>-</v>
          </cell>
          <cell r="CC172">
            <v>0</v>
          </cell>
          <cell r="CD172" t="str">
            <v>-</v>
          </cell>
          <cell r="CE172">
            <v>0</v>
          </cell>
          <cell r="CF172" t="str">
            <v>-</v>
          </cell>
          <cell r="CG172">
            <v>0</v>
          </cell>
          <cell r="CH172" t="str">
            <v>-</v>
          </cell>
          <cell r="CI172">
            <v>0</v>
          </cell>
          <cell r="CJ172" t="str">
            <v>-</v>
          </cell>
          <cell r="CK172">
            <v>0</v>
          </cell>
          <cell r="CL172" t="str">
            <v>-</v>
          </cell>
          <cell r="CM172">
            <v>0</v>
          </cell>
          <cell r="CN172" t="str">
            <v>-</v>
          </cell>
          <cell r="CO172">
            <v>0</v>
          </cell>
          <cell r="CP172" t="str">
            <v>-</v>
          </cell>
          <cell r="CQ172">
            <v>0</v>
          </cell>
          <cell r="CR172" t="str">
            <v>-</v>
          </cell>
          <cell r="CS172">
            <v>0</v>
          </cell>
          <cell r="CT172" t="str">
            <v>-</v>
          </cell>
          <cell r="CU172">
            <v>0</v>
          </cell>
          <cell r="CV172" t="str">
            <v>-</v>
          </cell>
          <cell r="CW172">
            <v>0</v>
          </cell>
          <cell r="CX172" t="str">
            <v>-</v>
          </cell>
          <cell r="CY172">
            <v>0</v>
          </cell>
          <cell r="CZ172" t="str">
            <v>-</v>
          </cell>
          <cell r="DA172">
            <v>0</v>
          </cell>
          <cell r="DB172" t="str">
            <v>-</v>
          </cell>
          <cell r="DC172">
            <v>0</v>
          </cell>
          <cell r="DD172" t="str">
            <v>-</v>
          </cell>
          <cell r="DE172">
            <v>0</v>
          </cell>
          <cell r="DF172" t="str">
            <v>-</v>
          </cell>
          <cell r="DG172">
            <v>0</v>
          </cell>
          <cell r="DH172" t="str">
            <v>-</v>
          </cell>
          <cell r="DI172">
            <v>0</v>
          </cell>
          <cell r="DJ172" t="str">
            <v>-</v>
          </cell>
          <cell r="DK172">
            <v>0</v>
          </cell>
          <cell r="DL172" t="str">
            <v>-</v>
          </cell>
          <cell r="DM172">
            <v>0</v>
          </cell>
          <cell r="DN172" t="str">
            <v>-</v>
          </cell>
          <cell r="DO172">
            <v>0</v>
          </cell>
          <cell r="DP172" t="str">
            <v>-</v>
          </cell>
          <cell r="DQ172">
            <v>0</v>
          </cell>
          <cell r="DR172" t="str">
            <v>-</v>
          </cell>
          <cell r="DS172">
            <v>0</v>
          </cell>
          <cell r="DT172" t="str">
            <v>-</v>
          </cell>
          <cell r="DU172">
            <v>0</v>
          </cell>
          <cell r="DV172" t="str">
            <v>-</v>
          </cell>
          <cell r="DW172">
            <v>0</v>
          </cell>
          <cell r="DX172" t="str">
            <v>-</v>
          </cell>
          <cell r="DY172">
            <v>0</v>
          </cell>
          <cell r="DZ172" t="str">
            <v>-</v>
          </cell>
          <cell r="EA172">
            <v>0</v>
          </cell>
          <cell r="EB172" t="str">
            <v>-</v>
          </cell>
          <cell r="EC172">
            <v>0</v>
          </cell>
          <cell r="ED172" t="str">
            <v>-</v>
          </cell>
          <cell r="EE172">
            <v>0</v>
          </cell>
          <cell r="EF172" t="str">
            <v>-</v>
          </cell>
          <cell r="EG172">
            <v>0</v>
          </cell>
        </row>
        <row r="173">
          <cell r="C173">
            <v>700000474</v>
          </cell>
          <cell r="D173" t="str">
            <v>SECTOR PANCHES MARTHA</v>
          </cell>
          <cell r="E173">
            <v>2026</v>
          </cell>
          <cell r="F173">
            <v>202602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  <cell r="DZ173" t="str">
            <v>-</v>
          </cell>
          <cell r="EA173" t="str">
            <v>-</v>
          </cell>
          <cell r="EB173" t="str">
            <v>-</v>
          </cell>
          <cell r="EC173" t="str">
            <v>-</v>
          </cell>
          <cell r="ED173" t="str">
            <v>-</v>
          </cell>
          <cell r="EE173" t="str">
            <v>-</v>
          </cell>
          <cell r="EF173" t="str">
            <v>-</v>
          </cell>
          <cell r="EG173" t="str">
            <v>-</v>
          </cell>
        </row>
        <row r="174">
          <cell r="C174">
            <v>700000477</v>
          </cell>
          <cell r="D174" t="str">
            <v>Sector Anica Yuliana</v>
          </cell>
          <cell r="E174">
            <v>2026</v>
          </cell>
          <cell r="F174">
            <v>202602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-</v>
          </cell>
          <cell r="X174" t="str">
            <v>-</v>
          </cell>
          <cell r="Y174" t="str">
            <v>-</v>
          </cell>
          <cell r="Z174" t="str">
            <v>-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-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-</v>
          </cell>
          <cell r="AL174" t="str">
            <v>-</v>
          </cell>
          <cell r="AM174" t="str">
            <v>-</v>
          </cell>
          <cell r="AN174" t="str">
            <v>-</v>
          </cell>
          <cell r="AO174" t="str">
            <v>-</v>
          </cell>
          <cell r="AP174" t="str">
            <v>-</v>
          </cell>
          <cell r="AQ174" t="str">
            <v>-</v>
          </cell>
          <cell r="AR174" t="str">
            <v>-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  <cell r="AW174" t="str">
            <v>-</v>
          </cell>
          <cell r="AX174" t="str">
            <v>-</v>
          </cell>
          <cell r="AY174" t="str">
            <v>-</v>
          </cell>
          <cell r="AZ174" t="str">
            <v>-</v>
          </cell>
          <cell r="BA174" t="str">
            <v>-</v>
          </cell>
          <cell r="BB174" t="str">
            <v>-</v>
          </cell>
          <cell r="BC174" t="str">
            <v>-</v>
          </cell>
          <cell r="BD174" t="str">
            <v>-</v>
          </cell>
          <cell r="BE174" t="str">
            <v>-</v>
          </cell>
          <cell r="BF174" t="str">
            <v>-</v>
          </cell>
          <cell r="BG174" t="str">
            <v>-</v>
          </cell>
          <cell r="BH174" t="str">
            <v>-</v>
          </cell>
          <cell r="BI174" t="str">
            <v>-</v>
          </cell>
          <cell r="BJ174" t="str">
            <v>-</v>
          </cell>
          <cell r="BK174" t="str">
            <v>-</v>
          </cell>
          <cell r="BL174" t="str">
            <v>-</v>
          </cell>
          <cell r="BM174" t="str">
            <v>-</v>
          </cell>
          <cell r="BN174" t="str">
            <v>-</v>
          </cell>
          <cell r="BO174" t="str">
            <v>-</v>
          </cell>
          <cell r="BP174" t="str">
            <v>-</v>
          </cell>
          <cell r="BQ174" t="str">
            <v>-</v>
          </cell>
          <cell r="BR174" t="str">
            <v>-</v>
          </cell>
          <cell r="BS174" t="str">
            <v>-</v>
          </cell>
          <cell r="BT174" t="str">
            <v>-</v>
          </cell>
          <cell r="BU174" t="str">
            <v>-</v>
          </cell>
          <cell r="BV174" t="str">
            <v>-</v>
          </cell>
          <cell r="BW174" t="str">
            <v>-</v>
          </cell>
          <cell r="BX174" t="str">
            <v>-</v>
          </cell>
          <cell r="BY174" t="str">
            <v>-</v>
          </cell>
          <cell r="BZ174" t="str">
            <v>-</v>
          </cell>
          <cell r="CA174" t="str">
            <v>-</v>
          </cell>
          <cell r="CB174" t="str">
            <v>-</v>
          </cell>
          <cell r="CC174" t="str">
            <v>-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 t="str">
            <v>-</v>
          </cell>
          <cell r="CN174" t="str">
            <v>-</v>
          </cell>
          <cell r="CO174" t="str">
            <v>-</v>
          </cell>
          <cell r="CP174" t="str">
            <v>-</v>
          </cell>
          <cell r="CQ174" t="str">
            <v>-</v>
          </cell>
          <cell r="CR174" t="str">
            <v>-</v>
          </cell>
          <cell r="CS174" t="str">
            <v>-</v>
          </cell>
          <cell r="CT174" t="str">
            <v>-</v>
          </cell>
          <cell r="CU174" t="str">
            <v>-</v>
          </cell>
          <cell r="CV174" t="str">
            <v>-</v>
          </cell>
          <cell r="CW174" t="str">
            <v>-</v>
          </cell>
          <cell r="CX174" t="str">
            <v>-</v>
          </cell>
          <cell r="CY174" t="str">
            <v>-</v>
          </cell>
          <cell r="CZ174" t="str">
            <v>-</v>
          </cell>
          <cell r="DA174" t="str">
            <v>-</v>
          </cell>
          <cell r="DB174" t="str">
            <v>-</v>
          </cell>
          <cell r="DC174" t="str">
            <v>-</v>
          </cell>
          <cell r="DD174" t="str">
            <v>-</v>
          </cell>
          <cell r="DE174" t="str">
            <v>-</v>
          </cell>
          <cell r="DF174" t="str">
            <v>-</v>
          </cell>
          <cell r="DG174" t="str">
            <v>-</v>
          </cell>
          <cell r="DH174" t="str">
            <v>-</v>
          </cell>
          <cell r="DI174" t="str">
            <v>-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 t="str">
            <v>-</v>
          </cell>
          <cell r="DX174" t="str">
            <v>-</v>
          </cell>
          <cell r="DY174" t="str">
            <v>-</v>
          </cell>
          <cell r="DZ174" t="str">
            <v>-</v>
          </cell>
          <cell r="EA174" t="str">
            <v>-</v>
          </cell>
          <cell r="EB174" t="str">
            <v>-</v>
          </cell>
          <cell r="EC174" t="str">
            <v>-</v>
          </cell>
          <cell r="ED174" t="str">
            <v>-</v>
          </cell>
          <cell r="EE174" t="str">
            <v>-</v>
          </cell>
          <cell r="EF174" t="str">
            <v>-</v>
          </cell>
          <cell r="EG174" t="str">
            <v>-</v>
          </cell>
        </row>
        <row r="175">
          <cell r="C175">
            <v>700000478</v>
          </cell>
          <cell r="D175" t="str">
            <v xml:space="preserve">SECTOR RÍO SELVA </v>
          </cell>
          <cell r="E175">
            <v>2026</v>
          </cell>
          <cell r="F175">
            <v>202602</v>
          </cell>
          <cell r="G175">
            <v>987</v>
          </cell>
          <cell r="H175">
            <v>1347</v>
          </cell>
          <cell r="I175">
            <v>377</v>
          </cell>
          <cell r="J175" t="str">
            <v>-</v>
          </cell>
          <cell r="K175">
            <v>-85</v>
          </cell>
          <cell r="L175">
            <v>6</v>
          </cell>
          <cell r="M175">
            <v>82</v>
          </cell>
          <cell r="N175">
            <v>680</v>
          </cell>
          <cell r="O175">
            <v>0</v>
          </cell>
          <cell r="P175" t="str">
            <v>-</v>
          </cell>
          <cell r="Q175">
            <v>0</v>
          </cell>
          <cell r="R175" t="str">
            <v>-</v>
          </cell>
          <cell r="S175">
            <v>0</v>
          </cell>
          <cell r="T175" t="str">
            <v>-</v>
          </cell>
          <cell r="U175">
            <v>82</v>
          </cell>
          <cell r="V175" t="str">
            <v>-</v>
          </cell>
          <cell r="W175">
            <v>0</v>
          </cell>
          <cell r="X175" t="str">
            <v>-</v>
          </cell>
          <cell r="Y175" t="str">
            <v>-</v>
          </cell>
          <cell r="Z175" t="str">
            <v>-</v>
          </cell>
          <cell r="AA175">
            <v>66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>
            <v>34</v>
          </cell>
          <cell r="AH175" t="str">
            <v>-</v>
          </cell>
          <cell r="AI175" t="str">
            <v>-</v>
          </cell>
          <cell r="AJ175" t="str">
            <v>-</v>
          </cell>
          <cell r="AK175">
            <v>16</v>
          </cell>
          <cell r="AL175" t="str">
            <v>-</v>
          </cell>
          <cell r="AM175">
            <v>8.3080040526849039</v>
          </cell>
          <cell r="AN175">
            <v>63</v>
          </cell>
          <cell r="AO175">
            <v>18</v>
          </cell>
          <cell r="AP175" t="str">
            <v>-</v>
          </cell>
          <cell r="AQ175">
            <v>20</v>
          </cell>
          <cell r="AR175" t="str">
            <v>-</v>
          </cell>
          <cell r="AS175">
            <v>0</v>
          </cell>
          <cell r="AT175" t="str">
            <v>-</v>
          </cell>
          <cell r="AU175">
            <v>20</v>
          </cell>
          <cell r="AV175" t="str">
            <v>-</v>
          </cell>
          <cell r="AW175">
            <v>8</v>
          </cell>
          <cell r="AX175" t="str">
            <v>-</v>
          </cell>
          <cell r="AY175" t="str">
            <v>-</v>
          </cell>
          <cell r="AZ175" t="str">
            <v>-</v>
          </cell>
          <cell r="BA175">
            <v>68</v>
          </cell>
          <cell r="BB175">
            <v>542</v>
          </cell>
          <cell r="BC175">
            <v>6.8895643363728469</v>
          </cell>
          <cell r="BD175">
            <v>50.2</v>
          </cell>
          <cell r="BE175" t="str">
            <v>-</v>
          </cell>
          <cell r="BF175" t="str">
            <v>-</v>
          </cell>
          <cell r="BG175">
            <v>727728.35</v>
          </cell>
          <cell r="BH175">
            <v>451942</v>
          </cell>
          <cell r="BI175">
            <v>59673725</v>
          </cell>
          <cell r="BJ175">
            <v>307320652</v>
          </cell>
          <cell r="BK175">
            <v>59673725</v>
          </cell>
          <cell r="BL175" t="str">
            <v>-</v>
          </cell>
          <cell r="BM175">
            <v>0</v>
          </cell>
          <cell r="BN175" t="str">
            <v>-</v>
          </cell>
          <cell r="BO175">
            <v>53512143</v>
          </cell>
          <cell r="BP175" t="str">
            <v>-</v>
          </cell>
          <cell r="BQ175">
            <v>0</v>
          </cell>
          <cell r="BR175" t="str">
            <v>-</v>
          </cell>
          <cell r="BS175">
            <v>77</v>
          </cell>
          <cell r="BT175" t="str">
            <v>-</v>
          </cell>
          <cell r="BU175">
            <v>53512143</v>
          </cell>
          <cell r="BV175" t="str">
            <v>-</v>
          </cell>
          <cell r="BW175">
            <v>40</v>
          </cell>
          <cell r="BX175" t="str">
            <v>-</v>
          </cell>
          <cell r="BY175">
            <v>383</v>
          </cell>
          <cell r="BZ175" t="str">
            <v>-</v>
          </cell>
          <cell r="CA175">
            <v>5549667</v>
          </cell>
          <cell r="CB175" t="str">
            <v>-</v>
          </cell>
          <cell r="CC175">
            <v>435</v>
          </cell>
          <cell r="CD175" t="str">
            <v>-</v>
          </cell>
          <cell r="CE175">
            <v>293</v>
          </cell>
          <cell r="CF175" t="str">
            <v>-</v>
          </cell>
          <cell r="CG175">
            <v>0</v>
          </cell>
          <cell r="CH175" t="str">
            <v>-</v>
          </cell>
          <cell r="CI175">
            <v>101</v>
          </cell>
          <cell r="CJ175" t="str">
            <v>-</v>
          </cell>
          <cell r="CK175">
            <v>27</v>
          </cell>
          <cell r="CL175" t="str">
            <v>-</v>
          </cell>
          <cell r="CM175">
            <v>611915</v>
          </cell>
          <cell r="CN175" t="str">
            <v>-</v>
          </cell>
          <cell r="CO175">
            <v>6161582</v>
          </cell>
          <cell r="CP175" t="str">
            <v>-</v>
          </cell>
          <cell r="CQ175">
            <v>0</v>
          </cell>
          <cell r="CR175" t="str">
            <v>-</v>
          </cell>
          <cell r="CS175">
            <v>-75</v>
          </cell>
          <cell r="CT175" t="str">
            <v>-</v>
          </cell>
          <cell r="CU175">
            <v>535</v>
          </cell>
          <cell r="CV175">
            <v>196</v>
          </cell>
          <cell r="CW175">
            <v>183</v>
          </cell>
          <cell r="CX175">
            <v>130</v>
          </cell>
          <cell r="CY175">
            <v>187</v>
          </cell>
          <cell r="CZ175">
            <v>106</v>
          </cell>
          <cell r="DA175">
            <v>93</v>
          </cell>
          <cell r="DB175">
            <v>58</v>
          </cell>
          <cell r="DC175">
            <v>78</v>
          </cell>
          <cell r="DD175">
            <v>57</v>
          </cell>
          <cell r="DE175">
            <v>81</v>
          </cell>
          <cell r="DF175">
            <v>69</v>
          </cell>
          <cell r="DG175">
            <v>252</v>
          </cell>
          <cell r="DH175">
            <v>184</v>
          </cell>
          <cell r="DI175">
            <v>2</v>
          </cell>
          <cell r="DJ175" t="str">
            <v>-</v>
          </cell>
          <cell r="DK175">
            <v>269</v>
          </cell>
          <cell r="DL175" t="str">
            <v>-</v>
          </cell>
          <cell r="DM175">
            <v>341</v>
          </cell>
          <cell r="DN175" t="str">
            <v>-</v>
          </cell>
          <cell r="DO175">
            <v>255</v>
          </cell>
          <cell r="DP175" t="str">
            <v>-</v>
          </cell>
          <cell r="DQ175">
            <v>0</v>
          </cell>
          <cell r="DR175" t="str">
            <v>-</v>
          </cell>
          <cell r="DS175">
            <v>95</v>
          </cell>
          <cell r="DT175" t="str">
            <v>-</v>
          </cell>
          <cell r="DU175">
            <v>27</v>
          </cell>
          <cell r="DV175" t="str">
            <v>-</v>
          </cell>
          <cell r="DW175">
            <v>0</v>
          </cell>
          <cell r="DX175" t="str">
            <v>-</v>
          </cell>
          <cell r="DY175">
            <v>6</v>
          </cell>
          <cell r="DZ175">
            <v>62</v>
          </cell>
          <cell r="EA175">
            <v>16</v>
          </cell>
          <cell r="EB175" t="str">
            <v>-</v>
          </cell>
          <cell r="EC175">
            <v>25.806451612903224</v>
          </cell>
          <cell r="ED175" t="str">
            <v>-</v>
          </cell>
          <cell r="EE175">
            <v>4</v>
          </cell>
          <cell r="EF175" t="str">
            <v>-</v>
          </cell>
          <cell r="EG175">
            <v>8</v>
          </cell>
        </row>
        <row r="176">
          <cell r="C176">
            <v>700000479</v>
          </cell>
          <cell r="D176" t="str">
            <v>SECTOR MOTIVACIÓN YURY</v>
          </cell>
          <cell r="E176">
            <v>2026</v>
          </cell>
          <cell r="F176">
            <v>202602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 t="str">
            <v>-</v>
          </cell>
          <cell r="BQ176" t="str">
            <v>-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 t="str">
            <v>-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 t="str">
            <v>-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 t="str">
            <v>-</v>
          </cell>
          <cell r="CS176" t="str">
            <v>-</v>
          </cell>
          <cell r="CT176" t="str">
            <v>-</v>
          </cell>
          <cell r="CU176" t="str">
            <v>-</v>
          </cell>
          <cell r="CV176" t="str">
            <v>-</v>
          </cell>
          <cell r="CW176" t="str">
            <v>-</v>
          </cell>
          <cell r="CX176" t="str">
            <v>-</v>
          </cell>
          <cell r="CY176" t="str">
            <v>-</v>
          </cell>
          <cell r="CZ176" t="str">
            <v>-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  <cell r="DZ176" t="str">
            <v>-</v>
          </cell>
          <cell r="EA176" t="str">
            <v>-</v>
          </cell>
          <cell r="EB176" t="str">
            <v>-</v>
          </cell>
          <cell r="EC176" t="str">
            <v>-</v>
          </cell>
          <cell r="ED176" t="str">
            <v>-</v>
          </cell>
          <cell r="EE176" t="str">
            <v>-</v>
          </cell>
          <cell r="EF176" t="str">
            <v>-</v>
          </cell>
          <cell r="EG176" t="str">
            <v>-</v>
          </cell>
        </row>
        <row r="177">
          <cell r="C177">
            <v>700000480</v>
          </cell>
          <cell r="D177" t="str">
            <v>SECTOR CUENCA TATIANA</v>
          </cell>
          <cell r="E177">
            <v>2026</v>
          </cell>
          <cell r="F177">
            <v>202602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  <cell r="BC177" t="str">
            <v>-</v>
          </cell>
          <cell r="BD177" t="str">
            <v>-</v>
          </cell>
          <cell r="BE177" t="str">
            <v>-</v>
          </cell>
          <cell r="BF177" t="str">
            <v>-</v>
          </cell>
          <cell r="BG177" t="str">
            <v>-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 t="str">
            <v>-</v>
          </cell>
          <cell r="BO177" t="str">
            <v>-</v>
          </cell>
          <cell r="BP177" t="str">
            <v>-</v>
          </cell>
          <cell r="BQ177" t="str">
            <v>-</v>
          </cell>
          <cell r="BR177" t="str">
            <v>-</v>
          </cell>
          <cell r="BS177" t="str">
            <v>-</v>
          </cell>
          <cell r="BT177" t="str">
            <v>-</v>
          </cell>
          <cell r="BU177" t="str">
            <v>-</v>
          </cell>
          <cell r="BV177" t="str">
            <v>-</v>
          </cell>
          <cell r="BW177" t="str">
            <v>-</v>
          </cell>
          <cell r="BX177" t="str">
            <v>-</v>
          </cell>
          <cell r="BY177" t="str">
            <v>-</v>
          </cell>
          <cell r="BZ177" t="str">
            <v>-</v>
          </cell>
          <cell r="CA177" t="str">
            <v>-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 t="str">
            <v>-</v>
          </cell>
          <cell r="CL177" t="str">
            <v>-</v>
          </cell>
          <cell r="CM177" t="str">
            <v>-</v>
          </cell>
          <cell r="CN177" t="str">
            <v>-</v>
          </cell>
          <cell r="CO177" t="str">
            <v>-</v>
          </cell>
          <cell r="CP177" t="str">
            <v>-</v>
          </cell>
          <cell r="CQ177" t="str">
            <v>-</v>
          </cell>
          <cell r="CR177" t="str">
            <v>-</v>
          </cell>
          <cell r="CS177" t="str">
            <v>-</v>
          </cell>
          <cell r="CT177" t="str">
            <v>-</v>
          </cell>
          <cell r="CU177" t="str">
            <v>-</v>
          </cell>
          <cell r="CV177" t="str">
            <v>-</v>
          </cell>
          <cell r="CW177" t="str">
            <v>-</v>
          </cell>
          <cell r="CX177" t="str">
            <v>-</v>
          </cell>
          <cell r="CY177" t="str">
            <v>-</v>
          </cell>
          <cell r="CZ177" t="str">
            <v>-</v>
          </cell>
          <cell r="DA177" t="str">
            <v>-</v>
          </cell>
          <cell r="DB177" t="str">
            <v>-</v>
          </cell>
          <cell r="DC177" t="str">
            <v>-</v>
          </cell>
          <cell r="DD177" t="str">
            <v>-</v>
          </cell>
          <cell r="DE177" t="str">
            <v>-</v>
          </cell>
          <cell r="DF177" t="str">
            <v>-</v>
          </cell>
          <cell r="DG177" t="str">
            <v>-</v>
          </cell>
          <cell r="DH177" t="str">
            <v>-</v>
          </cell>
          <cell r="DI177" t="str">
            <v>-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 t="str">
            <v>-</v>
          </cell>
          <cell r="DX177" t="str">
            <v>-</v>
          </cell>
          <cell r="DY177" t="str">
            <v>-</v>
          </cell>
          <cell r="DZ177" t="str">
            <v>-</v>
          </cell>
          <cell r="EA177" t="str">
            <v>-</v>
          </cell>
          <cell r="EB177" t="str">
            <v>-</v>
          </cell>
          <cell r="EC177" t="str">
            <v>-</v>
          </cell>
          <cell r="ED177" t="str">
            <v>-</v>
          </cell>
          <cell r="EE177" t="str">
            <v>-</v>
          </cell>
          <cell r="EF177" t="str">
            <v>-</v>
          </cell>
          <cell r="EG177" t="str">
            <v>-</v>
          </cell>
        </row>
        <row r="178">
          <cell r="C178">
            <v>700000483</v>
          </cell>
          <cell r="D178" t="str">
            <v>SECTOR MANANTIAL LUISA</v>
          </cell>
          <cell r="E178">
            <v>2026</v>
          </cell>
          <cell r="F178">
            <v>202602</v>
          </cell>
          <cell r="G178">
            <v>1418</v>
          </cell>
          <cell r="H178">
            <v>1567</v>
          </cell>
          <cell r="I178">
            <v>673</v>
          </cell>
          <cell r="J178" t="str">
            <v>-</v>
          </cell>
          <cell r="K178">
            <v>-35</v>
          </cell>
          <cell r="L178">
            <v>8</v>
          </cell>
          <cell r="M178">
            <v>798</v>
          </cell>
          <cell r="N178">
            <v>959</v>
          </cell>
          <cell r="O178">
            <v>0</v>
          </cell>
          <cell r="P178" t="str">
            <v>-</v>
          </cell>
          <cell r="Q178">
            <v>0</v>
          </cell>
          <cell r="R178" t="str">
            <v>-</v>
          </cell>
          <cell r="S178">
            <v>1</v>
          </cell>
          <cell r="T178" t="str">
            <v>-</v>
          </cell>
          <cell r="U178">
            <v>797</v>
          </cell>
          <cell r="V178" t="str">
            <v>-</v>
          </cell>
          <cell r="W178">
            <v>1</v>
          </cell>
          <cell r="X178" t="str">
            <v>-</v>
          </cell>
          <cell r="Y178" t="str">
            <v>-</v>
          </cell>
          <cell r="Z178" t="str">
            <v>-</v>
          </cell>
          <cell r="AA178">
            <v>686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>
            <v>317</v>
          </cell>
          <cell r="AH178" t="str">
            <v>-</v>
          </cell>
          <cell r="AI178" t="str">
            <v>-</v>
          </cell>
          <cell r="AJ178" t="str">
            <v>-</v>
          </cell>
          <cell r="AK178">
            <v>112</v>
          </cell>
          <cell r="AL178" t="str">
            <v>-</v>
          </cell>
          <cell r="AM178">
            <v>56.276445698166434</v>
          </cell>
          <cell r="AN178">
            <v>65.599999999999994</v>
          </cell>
          <cell r="AO178">
            <v>205</v>
          </cell>
          <cell r="AP178" t="str">
            <v>-</v>
          </cell>
          <cell r="AQ178">
            <v>290</v>
          </cell>
          <cell r="AR178" t="str">
            <v>-</v>
          </cell>
          <cell r="AS178">
            <v>0</v>
          </cell>
          <cell r="AT178" t="str">
            <v>-</v>
          </cell>
          <cell r="AU178">
            <v>165</v>
          </cell>
          <cell r="AV178" t="str">
            <v>-</v>
          </cell>
          <cell r="AW178">
            <v>26</v>
          </cell>
          <cell r="AX178" t="str">
            <v>-</v>
          </cell>
          <cell r="AY178" t="str">
            <v>-</v>
          </cell>
          <cell r="AZ178" t="str">
            <v>-</v>
          </cell>
          <cell r="BA178">
            <v>736</v>
          </cell>
          <cell r="BB178">
            <v>844</v>
          </cell>
          <cell r="BC178">
            <v>51.904090267983072</v>
          </cell>
          <cell r="BD178">
            <v>57.7</v>
          </cell>
          <cell r="BE178" t="str">
            <v>-</v>
          </cell>
          <cell r="BF178" t="str">
            <v>-</v>
          </cell>
          <cell r="BG178">
            <v>515806.36</v>
          </cell>
          <cell r="BH178">
            <v>483572</v>
          </cell>
          <cell r="BI178">
            <v>411613475</v>
          </cell>
          <cell r="BJ178">
            <v>463745373</v>
          </cell>
          <cell r="BK178">
            <v>411482225</v>
          </cell>
          <cell r="BL178" t="str">
            <v>-</v>
          </cell>
          <cell r="BM178">
            <v>131250</v>
          </cell>
          <cell r="BN178" t="str">
            <v>-</v>
          </cell>
          <cell r="BO178">
            <v>337198213</v>
          </cell>
          <cell r="BP178" t="str">
            <v>-</v>
          </cell>
          <cell r="BQ178">
            <v>131250</v>
          </cell>
          <cell r="BR178" t="str">
            <v>-</v>
          </cell>
          <cell r="BS178">
            <v>764</v>
          </cell>
          <cell r="BT178" t="str">
            <v>-</v>
          </cell>
          <cell r="BU178">
            <v>337066963</v>
          </cell>
          <cell r="BV178" t="str">
            <v>-</v>
          </cell>
          <cell r="BW178">
            <v>465</v>
          </cell>
          <cell r="BX178" t="str">
            <v>-</v>
          </cell>
          <cell r="BY178">
            <v>369</v>
          </cell>
          <cell r="BZ178" t="str">
            <v>-</v>
          </cell>
          <cell r="CA178">
            <v>65777052</v>
          </cell>
          <cell r="CB178" t="str">
            <v>-</v>
          </cell>
          <cell r="CC178">
            <v>517</v>
          </cell>
          <cell r="CD178" t="str">
            <v>-</v>
          </cell>
          <cell r="CE178">
            <v>466</v>
          </cell>
          <cell r="CF178" t="str">
            <v>-</v>
          </cell>
          <cell r="CG178">
            <v>0</v>
          </cell>
          <cell r="CH178" t="str">
            <v>-</v>
          </cell>
          <cell r="CI178">
            <v>200</v>
          </cell>
          <cell r="CJ178" t="str">
            <v>-</v>
          </cell>
          <cell r="CK178">
            <v>29</v>
          </cell>
          <cell r="CL178" t="str">
            <v>-</v>
          </cell>
          <cell r="CM178">
            <v>8638210</v>
          </cell>
          <cell r="CN178" t="str">
            <v>-</v>
          </cell>
          <cell r="CO178">
            <v>74415262</v>
          </cell>
          <cell r="CP178" t="str">
            <v>-</v>
          </cell>
          <cell r="CQ178">
            <v>0</v>
          </cell>
          <cell r="CR178" t="str">
            <v>-</v>
          </cell>
          <cell r="CS178">
            <v>-19</v>
          </cell>
          <cell r="CT178" t="str">
            <v>-</v>
          </cell>
          <cell r="CU178">
            <v>325</v>
          </cell>
          <cell r="CV178">
            <v>227</v>
          </cell>
          <cell r="CW178">
            <v>169</v>
          </cell>
          <cell r="CX178">
            <v>163</v>
          </cell>
          <cell r="CY178">
            <v>126</v>
          </cell>
          <cell r="CZ178">
            <v>124</v>
          </cell>
          <cell r="DA178">
            <v>74</v>
          </cell>
          <cell r="DB178">
            <v>61</v>
          </cell>
          <cell r="DC178">
            <v>37</v>
          </cell>
          <cell r="DD178">
            <v>30</v>
          </cell>
          <cell r="DE178">
            <v>52</v>
          </cell>
          <cell r="DF178">
            <v>45</v>
          </cell>
          <cell r="DG178">
            <v>163</v>
          </cell>
          <cell r="DH178">
            <v>136</v>
          </cell>
          <cell r="DI178">
            <v>26</v>
          </cell>
          <cell r="DJ178" t="str">
            <v>-</v>
          </cell>
          <cell r="DK178">
            <v>290</v>
          </cell>
          <cell r="DL178" t="str">
            <v>-</v>
          </cell>
          <cell r="DM178">
            <v>455</v>
          </cell>
          <cell r="DN178" t="str">
            <v>-</v>
          </cell>
          <cell r="DO178">
            <v>449</v>
          </cell>
          <cell r="DP178" t="str">
            <v>-</v>
          </cell>
          <cell r="DQ178">
            <v>0</v>
          </cell>
          <cell r="DR178" t="str">
            <v>-</v>
          </cell>
          <cell r="DS178">
            <v>195</v>
          </cell>
          <cell r="DT178" t="str">
            <v>-</v>
          </cell>
          <cell r="DU178">
            <v>29</v>
          </cell>
          <cell r="DV178" t="str">
            <v>-</v>
          </cell>
          <cell r="DW178">
            <v>0</v>
          </cell>
          <cell r="DX178" t="str">
            <v>-</v>
          </cell>
          <cell r="DY178">
            <v>33</v>
          </cell>
          <cell r="DZ178">
            <v>59</v>
          </cell>
          <cell r="EA178">
            <v>22</v>
          </cell>
          <cell r="EB178" t="str">
            <v>-</v>
          </cell>
          <cell r="EC178">
            <v>34.920634920634917</v>
          </cell>
          <cell r="ED178" t="str">
            <v>-</v>
          </cell>
          <cell r="EE178">
            <v>7</v>
          </cell>
          <cell r="EF178" t="str">
            <v>-</v>
          </cell>
          <cell r="EG178">
            <v>29</v>
          </cell>
        </row>
        <row r="179">
          <cell r="C179">
            <v>700000486</v>
          </cell>
          <cell r="D179" t="str">
            <v>SECTOR ENCENILLO DARLY</v>
          </cell>
          <cell r="E179">
            <v>2026</v>
          </cell>
          <cell r="F179">
            <v>202602</v>
          </cell>
          <cell r="G179">
            <v>1736</v>
          </cell>
          <cell r="H179">
            <v>1972</v>
          </cell>
          <cell r="I179">
            <v>732</v>
          </cell>
          <cell r="J179" t="str">
            <v>-</v>
          </cell>
          <cell r="K179">
            <v>-187</v>
          </cell>
          <cell r="L179">
            <v>6</v>
          </cell>
          <cell r="M179">
            <v>211</v>
          </cell>
          <cell r="N179">
            <v>1218</v>
          </cell>
          <cell r="O179">
            <v>0</v>
          </cell>
          <cell r="P179" t="str">
            <v>-</v>
          </cell>
          <cell r="Q179">
            <v>0</v>
          </cell>
          <cell r="R179" t="str">
            <v>-</v>
          </cell>
          <cell r="S179">
            <v>0</v>
          </cell>
          <cell r="T179" t="str">
            <v>-</v>
          </cell>
          <cell r="U179">
            <v>211</v>
          </cell>
          <cell r="V179" t="str">
            <v>-</v>
          </cell>
          <cell r="W179">
            <v>0</v>
          </cell>
          <cell r="X179" t="str">
            <v>-</v>
          </cell>
          <cell r="Y179" t="str">
            <v>-</v>
          </cell>
          <cell r="Z179" t="str">
            <v>-</v>
          </cell>
          <cell r="AA179">
            <v>175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>
            <v>83</v>
          </cell>
          <cell r="AH179" t="str">
            <v>-</v>
          </cell>
          <cell r="AI179" t="str">
            <v>-</v>
          </cell>
          <cell r="AJ179" t="str">
            <v>-</v>
          </cell>
          <cell r="AK179">
            <v>36</v>
          </cell>
          <cell r="AL179" t="str">
            <v>-</v>
          </cell>
          <cell r="AM179">
            <v>12.154377880184333</v>
          </cell>
          <cell r="AN179">
            <v>63.2</v>
          </cell>
          <cell r="AO179">
            <v>47</v>
          </cell>
          <cell r="AP179" t="str">
            <v>-</v>
          </cell>
          <cell r="AQ179">
            <v>73</v>
          </cell>
          <cell r="AR179" t="str">
            <v>-</v>
          </cell>
          <cell r="AS179">
            <v>0</v>
          </cell>
          <cell r="AT179" t="str">
            <v>-</v>
          </cell>
          <cell r="AU179">
            <v>47</v>
          </cell>
          <cell r="AV179" t="str">
            <v>-</v>
          </cell>
          <cell r="AW179">
            <v>8</v>
          </cell>
          <cell r="AX179" t="str">
            <v>-</v>
          </cell>
          <cell r="AY179" t="str">
            <v>-</v>
          </cell>
          <cell r="AZ179" t="str">
            <v>-</v>
          </cell>
          <cell r="BA179">
            <v>175</v>
          </cell>
          <cell r="BB179">
            <v>1037</v>
          </cell>
          <cell r="BC179">
            <v>10.080645161290322</v>
          </cell>
          <cell r="BD179">
            <v>53.8</v>
          </cell>
          <cell r="BE179" t="str">
            <v>-</v>
          </cell>
          <cell r="BF179" t="str">
            <v>-</v>
          </cell>
          <cell r="BG179">
            <v>436130.1</v>
          </cell>
          <cell r="BH179">
            <v>403093</v>
          </cell>
          <cell r="BI179">
            <v>92023451</v>
          </cell>
          <cell r="BJ179">
            <v>490967451</v>
          </cell>
          <cell r="BK179">
            <v>92023451</v>
          </cell>
          <cell r="BL179" t="str">
            <v>-</v>
          </cell>
          <cell r="BM179">
            <v>0</v>
          </cell>
          <cell r="BN179" t="str">
            <v>-</v>
          </cell>
          <cell r="BO179">
            <v>43923396</v>
          </cell>
          <cell r="BP179" t="str">
            <v>-</v>
          </cell>
          <cell r="BQ179">
            <v>0</v>
          </cell>
          <cell r="BR179" t="str">
            <v>-</v>
          </cell>
          <cell r="BS179">
            <v>145</v>
          </cell>
          <cell r="BT179" t="str">
            <v>-</v>
          </cell>
          <cell r="BU179">
            <v>43923396</v>
          </cell>
          <cell r="BV179" t="str">
            <v>-</v>
          </cell>
          <cell r="BW179">
            <v>180</v>
          </cell>
          <cell r="BX179" t="str">
            <v>-</v>
          </cell>
          <cell r="BY179">
            <v>707</v>
          </cell>
          <cell r="BZ179" t="str">
            <v>-</v>
          </cell>
          <cell r="CA179">
            <v>45552190</v>
          </cell>
          <cell r="CB179" t="str">
            <v>-</v>
          </cell>
          <cell r="CC179">
            <v>645</v>
          </cell>
          <cell r="CD179" t="str">
            <v>-</v>
          </cell>
          <cell r="CE179">
            <v>571</v>
          </cell>
          <cell r="CF179" t="str">
            <v>-</v>
          </cell>
          <cell r="CG179">
            <v>0</v>
          </cell>
          <cell r="CH179" t="str">
            <v>-</v>
          </cell>
          <cell r="CI179">
            <v>199</v>
          </cell>
          <cell r="CJ179" t="str">
            <v>-</v>
          </cell>
          <cell r="CK179">
            <v>24</v>
          </cell>
          <cell r="CL179" t="str">
            <v>-</v>
          </cell>
          <cell r="CM179">
            <v>2547865</v>
          </cell>
          <cell r="CN179" t="str">
            <v>-</v>
          </cell>
          <cell r="CO179">
            <v>48100055</v>
          </cell>
          <cell r="CP179" t="str">
            <v>-</v>
          </cell>
          <cell r="CQ179">
            <v>0</v>
          </cell>
          <cell r="CR179" t="str">
            <v>-</v>
          </cell>
          <cell r="CS179">
            <v>-67</v>
          </cell>
          <cell r="CT179" t="str">
            <v>-</v>
          </cell>
          <cell r="CU179">
            <v>860</v>
          </cell>
          <cell r="CV179">
            <v>259</v>
          </cell>
          <cell r="CW179">
            <v>350</v>
          </cell>
          <cell r="CX179">
            <v>225</v>
          </cell>
          <cell r="CY179">
            <v>315</v>
          </cell>
          <cell r="CZ179">
            <v>178</v>
          </cell>
          <cell r="DA179">
            <v>210</v>
          </cell>
          <cell r="DB179">
            <v>157</v>
          </cell>
          <cell r="DC179">
            <v>118</v>
          </cell>
          <cell r="DD179">
            <v>104</v>
          </cell>
          <cell r="DE179">
            <v>82</v>
          </cell>
          <cell r="DF179">
            <v>72</v>
          </cell>
          <cell r="DG179">
            <v>410</v>
          </cell>
          <cell r="DH179">
            <v>333</v>
          </cell>
          <cell r="DI179">
            <v>11</v>
          </cell>
          <cell r="DJ179" t="str">
            <v>-</v>
          </cell>
          <cell r="DK179">
            <v>462</v>
          </cell>
          <cell r="DL179" t="str">
            <v>-</v>
          </cell>
          <cell r="DM179">
            <v>542</v>
          </cell>
          <cell r="DN179" t="str">
            <v>-</v>
          </cell>
          <cell r="DO179">
            <v>520</v>
          </cell>
          <cell r="DP179" t="str">
            <v>-</v>
          </cell>
          <cell r="DQ179">
            <v>0</v>
          </cell>
          <cell r="DR179" t="str">
            <v>-</v>
          </cell>
          <cell r="DS179">
            <v>189</v>
          </cell>
          <cell r="DT179" t="str">
            <v>-</v>
          </cell>
          <cell r="DU179">
            <v>23</v>
          </cell>
          <cell r="DV179" t="str">
            <v>-</v>
          </cell>
          <cell r="DW179">
            <v>0</v>
          </cell>
          <cell r="DX179" t="str">
            <v>-</v>
          </cell>
          <cell r="DY179">
            <v>16</v>
          </cell>
          <cell r="DZ179">
            <v>84</v>
          </cell>
          <cell r="EA179">
            <v>20</v>
          </cell>
          <cell r="EB179" t="str">
            <v>-</v>
          </cell>
          <cell r="EC179">
            <v>30.303030303030305</v>
          </cell>
          <cell r="ED179" t="str">
            <v>-</v>
          </cell>
          <cell r="EE179">
            <v>5</v>
          </cell>
          <cell r="EF179" t="str">
            <v>-</v>
          </cell>
          <cell r="EG179">
            <v>20</v>
          </cell>
        </row>
        <row r="180">
          <cell r="C180">
            <v>700000492</v>
          </cell>
          <cell r="D180" t="str">
            <v>SECTOR MARACUYA KAREN</v>
          </cell>
          <cell r="E180">
            <v>2026</v>
          </cell>
          <cell r="F180">
            <v>202602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  <cell r="BC180" t="str">
            <v>-</v>
          </cell>
          <cell r="BD180" t="str">
            <v>-</v>
          </cell>
          <cell r="BE180" t="str">
            <v>-</v>
          </cell>
          <cell r="BF180" t="str">
            <v>-</v>
          </cell>
          <cell r="BG180" t="str">
            <v>-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 t="str">
            <v>-</v>
          </cell>
          <cell r="BO180" t="str">
            <v>-</v>
          </cell>
          <cell r="BP180" t="str">
            <v>-</v>
          </cell>
          <cell r="BQ180" t="str">
            <v>-</v>
          </cell>
          <cell r="BR180" t="str">
            <v>-</v>
          </cell>
          <cell r="BS180" t="str">
            <v>-</v>
          </cell>
          <cell r="BT180" t="str">
            <v>-</v>
          </cell>
          <cell r="BU180" t="str">
            <v>-</v>
          </cell>
          <cell r="BV180" t="str">
            <v>-</v>
          </cell>
          <cell r="BW180" t="str">
            <v>-</v>
          </cell>
          <cell r="BX180" t="str">
            <v>-</v>
          </cell>
          <cell r="BY180" t="str">
            <v>-</v>
          </cell>
          <cell r="BZ180" t="str">
            <v>-</v>
          </cell>
          <cell r="CA180" t="str">
            <v>-</v>
          </cell>
          <cell r="CB180" t="str">
            <v>-</v>
          </cell>
          <cell r="CC180" t="str">
            <v>-</v>
          </cell>
          <cell r="CD180" t="str">
            <v>-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 t="str">
            <v>-</v>
          </cell>
          <cell r="CL180" t="str">
            <v>-</v>
          </cell>
          <cell r="CM180" t="str">
            <v>-</v>
          </cell>
          <cell r="CN180" t="str">
            <v>-</v>
          </cell>
          <cell r="CO180" t="str">
            <v>-</v>
          </cell>
          <cell r="CP180" t="str">
            <v>-</v>
          </cell>
          <cell r="CQ180" t="str">
            <v>-</v>
          </cell>
          <cell r="CR180" t="str">
            <v>-</v>
          </cell>
          <cell r="CS180" t="str">
            <v>-</v>
          </cell>
          <cell r="CT180" t="str">
            <v>-</v>
          </cell>
          <cell r="CU180" t="str">
            <v>-</v>
          </cell>
          <cell r="CV180" t="str">
            <v>-</v>
          </cell>
          <cell r="CW180" t="str">
            <v>-</v>
          </cell>
          <cell r="CX180" t="str">
            <v>-</v>
          </cell>
          <cell r="CY180" t="str">
            <v>-</v>
          </cell>
          <cell r="CZ180" t="str">
            <v>-</v>
          </cell>
          <cell r="DA180" t="str">
            <v>-</v>
          </cell>
          <cell r="DB180" t="str">
            <v>-</v>
          </cell>
          <cell r="DC180" t="str">
            <v>-</v>
          </cell>
          <cell r="DD180" t="str">
            <v>-</v>
          </cell>
          <cell r="DE180" t="str">
            <v>-</v>
          </cell>
          <cell r="DF180" t="str">
            <v>-</v>
          </cell>
          <cell r="DG180" t="str">
            <v>-</v>
          </cell>
          <cell r="DH180" t="str">
            <v>-</v>
          </cell>
          <cell r="DI180" t="str">
            <v>-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 t="str">
            <v>-</v>
          </cell>
          <cell r="DX180" t="str">
            <v>-</v>
          </cell>
          <cell r="DY180" t="str">
            <v>-</v>
          </cell>
          <cell r="DZ180" t="str">
            <v>-</v>
          </cell>
          <cell r="EA180" t="str">
            <v>-</v>
          </cell>
          <cell r="EB180" t="str">
            <v>-</v>
          </cell>
          <cell r="EC180" t="str">
            <v>-</v>
          </cell>
          <cell r="ED180" t="str">
            <v>-</v>
          </cell>
          <cell r="EE180" t="str">
            <v>-</v>
          </cell>
          <cell r="EF180" t="str">
            <v>-</v>
          </cell>
          <cell r="EG180" t="str">
            <v>-</v>
          </cell>
        </row>
        <row r="181">
          <cell r="C181">
            <v>700000493</v>
          </cell>
          <cell r="D181" t="str">
            <v>SECTOR PUYA GLORIA</v>
          </cell>
          <cell r="E181">
            <v>2026</v>
          </cell>
          <cell r="F181">
            <v>202602</v>
          </cell>
          <cell r="G181">
            <v>1370</v>
          </cell>
          <cell r="H181">
            <v>1497</v>
          </cell>
          <cell r="I181">
            <v>470</v>
          </cell>
          <cell r="J181" t="str">
            <v>-</v>
          </cell>
          <cell r="K181">
            <v>-93</v>
          </cell>
          <cell r="L181">
            <v>9</v>
          </cell>
          <cell r="M181">
            <v>414</v>
          </cell>
          <cell r="N181">
            <v>942</v>
          </cell>
          <cell r="O181">
            <v>0</v>
          </cell>
          <cell r="P181" t="str">
            <v>-</v>
          </cell>
          <cell r="Q181">
            <v>1</v>
          </cell>
          <cell r="R181" t="str">
            <v>-</v>
          </cell>
          <cell r="S181">
            <v>1</v>
          </cell>
          <cell r="T181" t="str">
            <v>-</v>
          </cell>
          <cell r="U181">
            <v>413</v>
          </cell>
          <cell r="V181" t="str">
            <v>-</v>
          </cell>
          <cell r="W181">
            <v>0</v>
          </cell>
          <cell r="X181" t="str">
            <v>-</v>
          </cell>
          <cell r="Y181" t="str">
            <v>-</v>
          </cell>
          <cell r="Z181" t="str">
            <v>-</v>
          </cell>
          <cell r="AA181">
            <v>320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>
            <v>198</v>
          </cell>
          <cell r="AH181" t="str">
            <v>-</v>
          </cell>
          <cell r="AI181" t="str">
            <v>-</v>
          </cell>
          <cell r="AJ181" t="str">
            <v>-</v>
          </cell>
          <cell r="AK181">
            <v>93</v>
          </cell>
          <cell r="AL181" t="str">
            <v>-</v>
          </cell>
          <cell r="AM181">
            <v>30.21897810218978</v>
          </cell>
          <cell r="AN181">
            <v>64</v>
          </cell>
          <cell r="AO181">
            <v>105</v>
          </cell>
          <cell r="AP181" t="str">
            <v>-</v>
          </cell>
          <cell r="AQ181">
            <v>159</v>
          </cell>
          <cell r="AR181" t="str">
            <v>-</v>
          </cell>
          <cell r="AS181">
            <v>0</v>
          </cell>
          <cell r="AT181" t="str">
            <v>-</v>
          </cell>
          <cell r="AU181">
            <v>51</v>
          </cell>
          <cell r="AV181" t="str">
            <v>-</v>
          </cell>
          <cell r="AW181">
            <v>5</v>
          </cell>
          <cell r="AX181" t="str">
            <v>-</v>
          </cell>
          <cell r="AY181" t="str">
            <v>-</v>
          </cell>
          <cell r="AZ181" t="str">
            <v>-</v>
          </cell>
          <cell r="BA181">
            <v>366</v>
          </cell>
          <cell r="BB181">
            <v>811</v>
          </cell>
          <cell r="BC181">
            <v>26.715328467153281</v>
          </cell>
          <cell r="BD181">
            <v>55.1</v>
          </cell>
          <cell r="BE181" t="str">
            <v>-</v>
          </cell>
          <cell r="BF181" t="str">
            <v>-</v>
          </cell>
          <cell r="BG181">
            <v>417656.95</v>
          </cell>
          <cell r="BH181">
            <v>352353</v>
          </cell>
          <cell r="BI181">
            <v>172909979</v>
          </cell>
          <cell r="BJ181">
            <v>331916187</v>
          </cell>
          <cell r="BK181">
            <v>172763054</v>
          </cell>
          <cell r="BL181" t="str">
            <v>-</v>
          </cell>
          <cell r="BM181">
            <v>146925</v>
          </cell>
          <cell r="BN181" t="str">
            <v>-</v>
          </cell>
          <cell r="BO181">
            <v>108798910</v>
          </cell>
          <cell r="BP181" t="str">
            <v>-</v>
          </cell>
          <cell r="BQ181">
            <v>146925</v>
          </cell>
          <cell r="BR181" t="str">
            <v>-</v>
          </cell>
          <cell r="BS181">
            <v>378</v>
          </cell>
          <cell r="BT181" t="str">
            <v>-</v>
          </cell>
          <cell r="BU181">
            <v>108651985</v>
          </cell>
          <cell r="BV181" t="str">
            <v>-</v>
          </cell>
          <cell r="BW181">
            <v>347</v>
          </cell>
          <cell r="BX181" t="str">
            <v>-</v>
          </cell>
          <cell r="BY181">
            <v>601</v>
          </cell>
          <cell r="BZ181" t="str">
            <v>-</v>
          </cell>
          <cell r="CA181">
            <v>58039692</v>
          </cell>
          <cell r="CB181" t="str">
            <v>-</v>
          </cell>
          <cell r="CC181">
            <v>544</v>
          </cell>
          <cell r="CD181" t="str">
            <v>-</v>
          </cell>
          <cell r="CE181">
            <v>407</v>
          </cell>
          <cell r="CF181" t="str">
            <v>-</v>
          </cell>
          <cell r="CG181">
            <v>0</v>
          </cell>
          <cell r="CH181" t="str">
            <v>-</v>
          </cell>
          <cell r="CI181">
            <v>74</v>
          </cell>
          <cell r="CJ181" t="str">
            <v>-</v>
          </cell>
          <cell r="CK181">
            <v>9</v>
          </cell>
          <cell r="CL181" t="str">
            <v>-</v>
          </cell>
          <cell r="CM181">
            <v>6071377</v>
          </cell>
          <cell r="CN181" t="str">
            <v>-</v>
          </cell>
          <cell r="CO181">
            <v>64111069</v>
          </cell>
          <cell r="CP181" t="str">
            <v>-</v>
          </cell>
          <cell r="CQ181">
            <v>0</v>
          </cell>
          <cell r="CR181" t="str">
            <v>-</v>
          </cell>
          <cell r="CS181">
            <v>-14</v>
          </cell>
          <cell r="CT181" t="str">
            <v>-</v>
          </cell>
          <cell r="CU181">
            <v>544</v>
          </cell>
          <cell r="CV181">
            <v>217</v>
          </cell>
          <cell r="CW181">
            <v>240</v>
          </cell>
          <cell r="CX181">
            <v>171</v>
          </cell>
          <cell r="CY181">
            <v>172</v>
          </cell>
          <cell r="CZ181">
            <v>123</v>
          </cell>
          <cell r="DA181">
            <v>135</v>
          </cell>
          <cell r="DB181">
            <v>103</v>
          </cell>
          <cell r="DC181">
            <v>82</v>
          </cell>
          <cell r="DD181">
            <v>70</v>
          </cell>
          <cell r="DE181">
            <v>49</v>
          </cell>
          <cell r="DF181">
            <v>45</v>
          </cell>
          <cell r="DG181">
            <v>266</v>
          </cell>
          <cell r="DH181">
            <v>218</v>
          </cell>
          <cell r="DI181">
            <v>20</v>
          </cell>
          <cell r="DJ181" t="str">
            <v>-</v>
          </cell>
          <cell r="DK181">
            <v>433</v>
          </cell>
          <cell r="DL181" t="str">
            <v>-</v>
          </cell>
          <cell r="DM181">
            <v>465</v>
          </cell>
          <cell r="DN181" t="str">
            <v>-</v>
          </cell>
          <cell r="DO181">
            <v>390</v>
          </cell>
          <cell r="DP181" t="str">
            <v>-</v>
          </cell>
          <cell r="DQ181">
            <v>0</v>
          </cell>
          <cell r="DR181" t="str">
            <v>-</v>
          </cell>
          <cell r="DS181">
            <v>72</v>
          </cell>
          <cell r="DT181" t="str">
            <v>-</v>
          </cell>
          <cell r="DU181">
            <v>8</v>
          </cell>
          <cell r="DV181" t="str">
            <v>-</v>
          </cell>
          <cell r="DW181">
            <v>0</v>
          </cell>
          <cell r="DX181" t="str">
            <v>-</v>
          </cell>
          <cell r="DY181">
            <v>35</v>
          </cell>
          <cell r="DZ181">
            <v>70</v>
          </cell>
          <cell r="EA181">
            <v>15</v>
          </cell>
          <cell r="EB181" t="str">
            <v>-</v>
          </cell>
          <cell r="EC181">
            <v>27.27272727272727</v>
          </cell>
          <cell r="ED181" t="str">
            <v>-</v>
          </cell>
          <cell r="EE181">
            <v>15</v>
          </cell>
          <cell r="EF181" t="str">
            <v>-</v>
          </cell>
          <cell r="EG181">
            <v>13</v>
          </cell>
        </row>
        <row r="182">
          <cell r="C182">
            <v>700000494</v>
          </cell>
          <cell r="D182" t="str">
            <v>SECTOR SAMBA DIANA</v>
          </cell>
          <cell r="E182">
            <v>2026</v>
          </cell>
          <cell r="F182">
            <v>202602</v>
          </cell>
          <cell r="G182">
            <v>1606</v>
          </cell>
          <cell r="H182">
            <v>1767</v>
          </cell>
          <cell r="I182">
            <v>512</v>
          </cell>
          <cell r="J182" t="str">
            <v>-</v>
          </cell>
          <cell r="K182">
            <v>-61</v>
          </cell>
          <cell r="L182">
            <v>7</v>
          </cell>
          <cell r="M182">
            <v>662</v>
          </cell>
          <cell r="N182">
            <v>1046</v>
          </cell>
          <cell r="O182">
            <v>0</v>
          </cell>
          <cell r="P182" t="str">
            <v>-</v>
          </cell>
          <cell r="Q182">
            <v>0</v>
          </cell>
          <cell r="R182" t="str">
            <v>-</v>
          </cell>
          <cell r="S182">
            <v>0</v>
          </cell>
          <cell r="T182" t="str">
            <v>-</v>
          </cell>
          <cell r="U182">
            <v>662</v>
          </cell>
          <cell r="V182" t="str">
            <v>-</v>
          </cell>
          <cell r="W182">
            <v>0</v>
          </cell>
          <cell r="X182" t="str">
            <v>-</v>
          </cell>
          <cell r="Y182" t="str">
            <v>-</v>
          </cell>
          <cell r="Z182" t="str">
            <v>-</v>
          </cell>
          <cell r="AA182">
            <v>468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>
            <v>389</v>
          </cell>
          <cell r="AH182" t="str">
            <v>-</v>
          </cell>
          <cell r="AI182" t="str">
            <v>-</v>
          </cell>
          <cell r="AJ182" t="str">
            <v>-</v>
          </cell>
          <cell r="AK182">
            <v>194</v>
          </cell>
          <cell r="AL182" t="str">
            <v>-</v>
          </cell>
          <cell r="AM182">
            <v>41.220423412204234</v>
          </cell>
          <cell r="AN182">
            <v>62.5</v>
          </cell>
          <cell r="AO182">
            <v>195</v>
          </cell>
          <cell r="AP182" t="str">
            <v>-</v>
          </cell>
          <cell r="AQ182">
            <v>201</v>
          </cell>
          <cell r="AR182" t="str">
            <v>-</v>
          </cell>
          <cell r="AS182">
            <v>0</v>
          </cell>
          <cell r="AT182" t="str">
            <v>-</v>
          </cell>
          <cell r="AU182">
            <v>59</v>
          </cell>
          <cell r="AV182" t="str">
            <v>-</v>
          </cell>
          <cell r="AW182">
            <v>13</v>
          </cell>
          <cell r="AX182" t="str">
            <v>-</v>
          </cell>
          <cell r="AY182" t="str">
            <v>-</v>
          </cell>
          <cell r="AZ182" t="str">
            <v>-</v>
          </cell>
          <cell r="BA182">
            <v>533</v>
          </cell>
          <cell r="BB182">
            <v>868</v>
          </cell>
          <cell r="BC182">
            <v>33.188044831880447</v>
          </cell>
          <cell r="BD182">
            <v>51.9</v>
          </cell>
          <cell r="BE182" t="str">
            <v>-</v>
          </cell>
          <cell r="BF182" t="str">
            <v>-</v>
          </cell>
          <cell r="BG182">
            <v>410562.53</v>
          </cell>
          <cell r="BH182">
            <v>384059</v>
          </cell>
          <cell r="BI182">
            <v>271792395</v>
          </cell>
          <cell r="BJ182">
            <v>401725652</v>
          </cell>
          <cell r="BK182">
            <v>271792395</v>
          </cell>
          <cell r="BL182" t="str">
            <v>-</v>
          </cell>
          <cell r="BM182">
            <v>0</v>
          </cell>
          <cell r="BN182" t="str">
            <v>-</v>
          </cell>
          <cell r="BO182">
            <v>119285091</v>
          </cell>
          <cell r="BP182" t="str">
            <v>-</v>
          </cell>
          <cell r="BQ182">
            <v>0</v>
          </cell>
          <cell r="BR182" t="str">
            <v>-</v>
          </cell>
          <cell r="BS182">
            <v>488</v>
          </cell>
          <cell r="BT182" t="str">
            <v>-</v>
          </cell>
          <cell r="BU182">
            <v>119285091</v>
          </cell>
          <cell r="BV182" t="str">
            <v>-</v>
          </cell>
          <cell r="BW182">
            <v>570</v>
          </cell>
          <cell r="BX182" t="str">
            <v>-</v>
          </cell>
          <cell r="BY182">
            <v>767</v>
          </cell>
          <cell r="BZ182" t="str">
            <v>-</v>
          </cell>
          <cell r="CA182">
            <v>144258012</v>
          </cell>
          <cell r="CB182" t="str">
            <v>-</v>
          </cell>
          <cell r="CC182">
            <v>655</v>
          </cell>
          <cell r="CD182" t="str">
            <v>-</v>
          </cell>
          <cell r="CE182">
            <v>432</v>
          </cell>
          <cell r="CF182" t="str">
            <v>-</v>
          </cell>
          <cell r="CG182">
            <v>0</v>
          </cell>
          <cell r="CH182" t="str">
            <v>-</v>
          </cell>
          <cell r="CI182">
            <v>107</v>
          </cell>
          <cell r="CJ182" t="str">
            <v>-</v>
          </cell>
          <cell r="CK182">
            <v>16</v>
          </cell>
          <cell r="CL182" t="str">
            <v>-</v>
          </cell>
          <cell r="CM182">
            <v>8249292</v>
          </cell>
          <cell r="CN182" t="str">
            <v>-</v>
          </cell>
          <cell r="CO182">
            <v>152507304</v>
          </cell>
          <cell r="CP182" t="str">
            <v>-</v>
          </cell>
          <cell r="CQ182">
            <v>0</v>
          </cell>
          <cell r="CR182" t="str">
            <v>-</v>
          </cell>
          <cell r="CS182">
            <v>-7</v>
          </cell>
          <cell r="CT182" t="str">
            <v>-</v>
          </cell>
          <cell r="CU182">
            <v>415</v>
          </cell>
          <cell r="CV182">
            <v>197</v>
          </cell>
          <cell r="CW182">
            <v>316</v>
          </cell>
          <cell r="CX182">
            <v>257</v>
          </cell>
          <cell r="CY182">
            <v>213</v>
          </cell>
          <cell r="CZ182">
            <v>156</v>
          </cell>
          <cell r="DA182">
            <v>165</v>
          </cell>
          <cell r="DB182">
            <v>137</v>
          </cell>
          <cell r="DC182">
            <v>118</v>
          </cell>
          <cell r="DD182">
            <v>109</v>
          </cell>
          <cell r="DE182">
            <v>88</v>
          </cell>
          <cell r="DF182">
            <v>83</v>
          </cell>
          <cell r="DG182">
            <v>371</v>
          </cell>
          <cell r="DH182">
            <v>329</v>
          </cell>
          <cell r="DI182">
            <v>64</v>
          </cell>
          <cell r="DJ182" t="str">
            <v>-</v>
          </cell>
          <cell r="DK182">
            <v>534</v>
          </cell>
          <cell r="DL182" t="str">
            <v>-</v>
          </cell>
          <cell r="DM182">
            <v>560</v>
          </cell>
          <cell r="DN182" t="str">
            <v>-</v>
          </cell>
          <cell r="DO182">
            <v>393</v>
          </cell>
          <cell r="DP182" t="str">
            <v>-</v>
          </cell>
          <cell r="DQ182">
            <v>0</v>
          </cell>
          <cell r="DR182" t="str">
            <v>-</v>
          </cell>
          <cell r="DS182">
            <v>104</v>
          </cell>
          <cell r="DT182" t="str">
            <v>-</v>
          </cell>
          <cell r="DU182">
            <v>15</v>
          </cell>
          <cell r="DV182" t="str">
            <v>-</v>
          </cell>
          <cell r="DW182">
            <v>0</v>
          </cell>
          <cell r="DX182" t="str">
            <v>-</v>
          </cell>
          <cell r="DY182">
            <v>81</v>
          </cell>
          <cell r="DZ182">
            <v>87</v>
          </cell>
          <cell r="EA182">
            <v>28</v>
          </cell>
          <cell r="EB182" t="str">
            <v>-</v>
          </cell>
          <cell r="EC182">
            <v>50.909090909090907</v>
          </cell>
          <cell r="ED182" t="str">
            <v>-</v>
          </cell>
          <cell r="EE182">
            <v>17</v>
          </cell>
          <cell r="EF182" t="str">
            <v>-</v>
          </cell>
          <cell r="EG182">
            <v>48</v>
          </cell>
        </row>
        <row r="183">
          <cell r="C183">
            <v>700000496</v>
          </cell>
          <cell r="D183" t="str">
            <v>SECTOR HIGUERON PAOLA</v>
          </cell>
          <cell r="E183">
            <v>2026</v>
          </cell>
          <cell r="F183">
            <v>202602</v>
          </cell>
          <cell r="G183" t="str">
            <v>-</v>
          </cell>
          <cell r="H183" t="str">
            <v>-</v>
          </cell>
          <cell r="I183" t="str">
            <v>-</v>
          </cell>
          <cell r="J183" t="str">
            <v>-</v>
          </cell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  <cell r="BC183" t="str">
            <v>-</v>
          </cell>
          <cell r="BD183" t="str">
            <v>-</v>
          </cell>
          <cell r="BE183" t="str">
            <v>-</v>
          </cell>
          <cell r="BF183" t="str">
            <v>-</v>
          </cell>
          <cell r="BG183" t="str">
            <v>-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 t="str">
            <v>-</v>
          </cell>
          <cell r="BO183" t="str">
            <v>-</v>
          </cell>
          <cell r="BP183" t="str">
            <v>-</v>
          </cell>
          <cell r="BQ183" t="str">
            <v>-</v>
          </cell>
          <cell r="BR183" t="str">
            <v>-</v>
          </cell>
          <cell r="BS183" t="str">
            <v>-</v>
          </cell>
          <cell r="BT183" t="str">
            <v>-</v>
          </cell>
          <cell r="BU183" t="str">
            <v>-</v>
          </cell>
          <cell r="BV183" t="str">
            <v>-</v>
          </cell>
          <cell r="BW183" t="str">
            <v>-</v>
          </cell>
          <cell r="BX183" t="str">
            <v>-</v>
          </cell>
          <cell r="BY183" t="str">
            <v>-</v>
          </cell>
          <cell r="BZ183" t="str">
            <v>-</v>
          </cell>
          <cell r="CA183" t="str">
            <v>-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 t="str">
            <v>-</v>
          </cell>
          <cell r="CN183" t="str">
            <v>-</v>
          </cell>
          <cell r="CO183" t="str">
            <v>-</v>
          </cell>
          <cell r="CP183" t="str">
            <v>-</v>
          </cell>
          <cell r="CQ183" t="str">
            <v>-</v>
          </cell>
          <cell r="CR183" t="str">
            <v>-</v>
          </cell>
          <cell r="CS183" t="str">
            <v>-</v>
          </cell>
          <cell r="CT183" t="str">
            <v>-</v>
          </cell>
          <cell r="CU183" t="str">
            <v>-</v>
          </cell>
          <cell r="CV183" t="str">
            <v>-</v>
          </cell>
          <cell r="CW183" t="str">
            <v>-</v>
          </cell>
          <cell r="CX183" t="str">
            <v>-</v>
          </cell>
          <cell r="CY183" t="str">
            <v>-</v>
          </cell>
          <cell r="CZ183" t="str">
            <v>-</v>
          </cell>
          <cell r="DA183" t="str">
            <v>-</v>
          </cell>
          <cell r="DB183" t="str">
            <v>-</v>
          </cell>
          <cell r="DC183" t="str">
            <v>-</v>
          </cell>
          <cell r="DD183" t="str">
            <v>-</v>
          </cell>
          <cell r="DE183" t="str">
            <v>-</v>
          </cell>
          <cell r="DF183" t="str">
            <v>-</v>
          </cell>
          <cell r="DG183" t="str">
            <v>-</v>
          </cell>
          <cell r="DH183" t="str">
            <v>-</v>
          </cell>
          <cell r="DI183" t="str">
            <v>-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 t="str">
            <v>-</v>
          </cell>
          <cell r="DX183" t="str">
            <v>-</v>
          </cell>
          <cell r="DY183" t="str">
            <v>-</v>
          </cell>
          <cell r="DZ183" t="str">
            <v>-</v>
          </cell>
          <cell r="EA183" t="str">
            <v>-</v>
          </cell>
          <cell r="EB183" t="str">
            <v>-</v>
          </cell>
          <cell r="EC183" t="str">
            <v>-</v>
          </cell>
          <cell r="ED183" t="str">
            <v>-</v>
          </cell>
          <cell r="EE183" t="str">
            <v>-</v>
          </cell>
          <cell r="EF183" t="str">
            <v>-</v>
          </cell>
          <cell r="EG183" t="str">
            <v>-</v>
          </cell>
        </row>
        <row r="184">
          <cell r="C184">
            <v>700000505</v>
          </cell>
          <cell r="D184" t="str">
            <v>700000505 - REGISTRO INICIOS</v>
          </cell>
          <cell r="E184">
            <v>2026</v>
          </cell>
          <cell r="F184">
            <v>202602</v>
          </cell>
          <cell r="G184">
            <v>0</v>
          </cell>
          <cell r="H184" t="str">
            <v>-</v>
          </cell>
          <cell r="I184">
            <v>0</v>
          </cell>
          <cell r="J184" t="str">
            <v>-</v>
          </cell>
          <cell r="K184">
            <v>0</v>
          </cell>
          <cell r="L184" t="str">
            <v>-</v>
          </cell>
          <cell r="M184">
            <v>0</v>
          </cell>
          <cell r="N184" t="str">
            <v>-</v>
          </cell>
          <cell r="O184">
            <v>0</v>
          </cell>
          <cell r="P184" t="str">
            <v>-</v>
          </cell>
          <cell r="Q184">
            <v>0</v>
          </cell>
          <cell r="R184" t="str">
            <v>-</v>
          </cell>
          <cell r="S184">
            <v>0</v>
          </cell>
          <cell r="T184" t="str">
            <v>-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 t="str">
            <v>-</v>
          </cell>
          <cell r="Z184" t="str">
            <v>-</v>
          </cell>
          <cell r="AA184">
            <v>0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>
            <v>0</v>
          </cell>
          <cell r="AH184" t="str">
            <v>-</v>
          </cell>
          <cell r="AI184" t="str">
            <v>-</v>
          </cell>
          <cell r="AJ184" t="str">
            <v>-</v>
          </cell>
          <cell r="AK184">
            <v>0</v>
          </cell>
          <cell r="AL184" t="str">
            <v>-</v>
          </cell>
          <cell r="AM184">
            <v>0</v>
          </cell>
          <cell r="AN184" t="str">
            <v>-</v>
          </cell>
          <cell r="AO184">
            <v>0</v>
          </cell>
          <cell r="AP184" t="str">
            <v>-</v>
          </cell>
          <cell r="AQ184">
            <v>0</v>
          </cell>
          <cell r="AR184" t="str">
            <v>-</v>
          </cell>
          <cell r="AS184">
            <v>0</v>
          </cell>
          <cell r="AT184" t="str">
            <v>-</v>
          </cell>
          <cell r="AU184">
            <v>0</v>
          </cell>
          <cell r="AV184" t="str">
            <v>-</v>
          </cell>
          <cell r="AW184">
            <v>0</v>
          </cell>
          <cell r="AX184" t="str">
            <v>-</v>
          </cell>
          <cell r="AY184" t="str">
            <v>-</v>
          </cell>
          <cell r="AZ184" t="str">
            <v>-</v>
          </cell>
          <cell r="BA184">
            <v>0</v>
          </cell>
          <cell r="BB184" t="str">
            <v>-</v>
          </cell>
          <cell r="BC184">
            <v>0</v>
          </cell>
          <cell r="BD184" t="str">
            <v>-</v>
          </cell>
          <cell r="BE184" t="str">
            <v>-</v>
          </cell>
          <cell r="BF184" t="str">
            <v>-</v>
          </cell>
          <cell r="BG184">
            <v>0</v>
          </cell>
          <cell r="BH184" t="str">
            <v>-</v>
          </cell>
          <cell r="BI184">
            <v>0</v>
          </cell>
          <cell r="BJ184" t="str">
            <v>-</v>
          </cell>
          <cell r="BK184">
            <v>0</v>
          </cell>
          <cell r="BL184" t="str">
            <v>-</v>
          </cell>
          <cell r="BM184">
            <v>0</v>
          </cell>
          <cell r="BN184" t="str">
            <v>-</v>
          </cell>
          <cell r="BO184">
            <v>0</v>
          </cell>
          <cell r="BP184" t="str">
            <v>-</v>
          </cell>
          <cell r="BQ184">
            <v>0</v>
          </cell>
          <cell r="BR184" t="str">
            <v>-</v>
          </cell>
          <cell r="BS184">
            <v>0</v>
          </cell>
          <cell r="BT184" t="str">
            <v>-</v>
          </cell>
          <cell r="BU184">
            <v>0</v>
          </cell>
          <cell r="BV184" t="str">
            <v>-</v>
          </cell>
          <cell r="BW184">
            <v>0</v>
          </cell>
          <cell r="BX184" t="str">
            <v>-</v>
          </cell>
          <cell r="BY184">
            <v>0</v>
          </cell>
          <cell r="BZ184" t="str">
            <v>-</v>
          </cell>
          <cell r="CA184">
            <v>0</v>
          </cell>
          <cell r="CB184" t="str">
            <v>-</v>
          </cell>
          <cell r="CC184">
            <v>0</v>
          </cell>
          <cell r="CD184" t="str">
            <v>-</v>
          </cell>
          <cell r="CE184">
            <v>0</v>
          </cell>
          <cell r="CF184" t="str">
            <v>-</v>
          </cell>
          <cell r="CG184">
            <v>0</v>
          </cell>
          <cell r="CH184" t="str">
            <v>-</v>
          </cell>
          <cell r="CI184">
            <v>0</v>
          </cell>
          <cell r="CJ184" t="str">
            <v>-</v>
          </cell>
          <cell r="CK184">
            <v>0</v>
          </cell>
          <cell r="CL184" t="str">
            <v>-</v>
          </cell>
          <cell r="CM184">
            <v>0</v>
          </cell>
          <cell r="CN184" t="str">
            <v>-</v>
          </cell>
          <cell r="CO184">
            <v>0</v>
          </cell>
          <cell r="CP184" t="str">
            <v>-</v>
          </cell>
          <cell r="CQ184">
            <v>0</v>
          </cell>
          <cell r="CR184" t="str">
            <v>-</v>
          </cell>
          <cell r="CS184">
            <v>0</v>
          </cell>
          <cell r="CT184" t="str">
            <v>-</v>
          </cell>
          <cell r="CU184">
            <v>0</v>
          </cell>
          <cell r="CV184" t="str">
            <v>-</v>
          </cell>
          <cell r="CW184">
            <v>0</v>
          </cell>
          <cell r="CX184" t="str">
            <v>-</v>
          </cell>
          <cell r="CY184">
            <v>0</v>
          </cell>
          <cell r="CZ184" t="str">
            <v>-</v>
          </cell>
          <cell r="DA184">
            <v>0</v>
          </cell>
          <cell r="DB184" t="str">
            <v>-</v>
          </cell>
          <cell r="DC184">
            <v>0</v>
          </cell>
          <cell r="DD184" t="str">
            <v>-</v>
          </cell>
          <cell r="DE184">
            <v>0</v>
          </cell>
          <cell r="DF184" t="str">
            <v>-</v>
          </cell>
          <cell r="DG184">
            <v>0</v>
          </cell>
          <cell r="DH184" t="str">
            <v>-</v>
          </cell>
          <cell r="DI184">
            <v>0</v>
          </cell>
          <cell r="DJ184" t="str">
            <v>-</v>
          </cell>
          <cell r="DK184">
            <v>0</v>
          </cell>
          <cell r="DL184" t="str">
            <v>-</v>
          </cell>
          <cell r="DM184">
            <v>0</v>
          </cell>
          <cell r="DN184" t="str">
            <v>-</v>
          </cell>
          <cell r="DO184">
            <v>0</v>
          </cell>
          <cell r="DP184" t="str">
            <v>-</v>
          </cell>
          <cell r="DQ184">
            <v>0</v>
          </cell>
          <cell r="DR184" t="str">
            <v>-</v>
          </cell>
          <cell r="DS184">
            <v>0</v>
          </cell>
          <cell r="DT184" t="str">
            <v>-</v>
          </cell>
          <cell r="DU184">
            <v>0</v>
          </cell>
          <cell r="DV184" t="str">
            <v>-</v>
          </cell>
          <cell r="DW184">
            <v>0</v>
          </cell>
          <cell r="DX184" t="str">
            <v>-</v>
          </cell>
          <cell r="DY184">
            <v>0</v>
          </cell>
          <cell r="DZ184" t="str">
            <v>-</v>
          </cell>
          <cell r="EA184">
            <v>0</v>
          </cell>
          <cell r="EB184" t="str">
            <v>-</v>
          </cell>
          <cell r="EC184">
            <v>0</v>
          </cell>
          <cell r="ED184" t="str">
            <v>-</v>
          </cell>
          <cell r="EE184">
            <v>0</v>
          </cell>
          <cell r="EF184" t="str">
            <v>-</v>
          </cell>
          <cell r="EG184">
            <v>0</v>
          </cell>
        </row>
        <row r="185">
          <cell r="C185">
            <v>700000508</v>
          </cell>
          <cell r="D185" t="str">
            <v>SECTOR VENTAS INSTITUCIONAL</v>
          </cell>
          <cell r="E185">
            <v>2026</v>
          </cell>
          <cell r="F185">
            <v>202602</v>
          </cell>
          <cell r="G185">
            <v>0</v>
          </cell>
          <cell r="H185" t="str">
            <v>-</v>
          </cell>
          <cell r="I185">
            <v>0</v>
          </cell>
          <cell r="J185" t="str">
            <v>-</v>
          </cell>
          <cell r="K185">
            <v>0</v>
          </cell>
          <cell r="L185" t="str">
            <v>-</v>
          </cell>
          <cell r="M185">
            <v>0</v>
          </cell>
          <cell r="N185" t="str">
            <v>-</v>
          </cell>
          <cell r="O185">
            <v>0</v>
          </cell>
          <cell r="P185" t="str">
            <v>-</v>
          </cell>
          <cell r="Q185">
            <v>0</v>
          </cell>
          <cell r="R185" t="str">
            <v>-</v>
          </cell>
          <cell r="S185">
            <v>0</v>
          </cell>
          <cell r="T185" t="str">
            <v>-</v>
          </cell>
          <cell r="U185">
            <v>0</v>
          </cell>
          <cell r="V185" t="str">
            <v>-</v>
          </cell>
          <cell r="W185">
            <v>0</v>
          </cell>
          <cell r="X185" t="str">
            <v>-</v>
          </cell>
          <cell r="Y185" t="str">
            <v>-</v>
          </cell>
          <cell r="Z185" t="str">
            <v>-</v>
          </cell>
          <cell r="AA185">
            <v>0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>
            <v>0</v>
          </cell>
          <cell r="AH185" t="str">
            <v>-</v>
          </cell>
          <cell r="AI185" t="str">
            <v>-</v>
          </cell>
          <cell r="AJ185" t="str">
            <v>-</v>
          </cell>
          <cell r="AK185">
            <v>0</v>
          </cell>
          <cell r="AL185" t="str">
            <v>-</v>
          </cell>
          <cell r="AM185">
            <v>0</v>
          </cell>
          <cell r="AN185" t="str">
            <v>-</v>
          </cell>
          <cell r="AO185">
            <v>0</v>
          </cell>
          <cell r="AP185" t="str">
            <v>-</v>
          </cell>
          <cell r="AQ185">
            <v>0</v>
          </cell>
          <cell r="AR185" t="str">
            <v>-</v>
          </cell>
          <cell r="AS185">
            <v>0</v>
          </cell>
          <cell r="AT185" t="str">
            <v>-</v>
          </cell>
          <cell r="AU185">
            <v>0</v>
          </cell>
          <cell r="AV185" t="str">
            <v>-</v>
          </cell>
          <cell r="AW185">
            <v>0</v>
          </cell>
          <cell r="AX185" t="str">
            <v>-</v>
          </cell>
          <cell r="AY185" t="str">
            <v>-</v>
          </cell>
          <cell r="AZ185" t="str">
            <v>-</v>
          </cell>
          <cell r="BA185">
            <v>0</v>
          </cell>
          <cell r="BB185" t="str">
            <v>-</v>
          </cell>
          <cell r="BC185">
            <v>0</v>
          </cell>
          <cell r="BD185" t="str">
            <v>-</v>
          </cell>
          <cell r="BE185" t="str">
            <v>-</v>
          </cell>
          <cell r="BF185" t="str">
            <v>-</v>
          </cell>
          <cell r="BG185">
            <v>0</v>
          </cell>
          <cell r="BH185" t="str">
            <v>-</v>
          </cell>
          <cell r="BI185">
            <v>0</v>
          </cell>
          <cell r="BJ185" t="str">
            <v>-</v>
          </cell>
          <cell r="BK185">
            <v>0</v>
          </cell>
          <cell r="BL185" t="str">
            <v>-</v>
          </cell>
          <cell r="BM185">
            <v>0</v>
          </cell>
          <cell r="BN185" t="str">
            <v>-</v>
          </cell>
          <cell r="BO185">
            <v>0</v>
          </cell>
          <cell r="BP185" t="str">
            <v>-</v>
          </cell>
          <cell r="BQ185">
            <v>0</v>
          </cell>
          <cell r="BR185" t="str">
            <v>-</v>
          </cell>
          <cell r="BS185">
            <v>0</v>
          </cell>
          <cell r="BT185" t="str">
            <v>-</v>
          </cell>
          <cell r="BU185">
            <v>0</v>
          </cell>
          <cell r="BV185" t="str">
            <v>-</v>
          </cell>
          <cell r="BW185">
            <v>0</v>
          </cell>
          <cell r="BX185" t="str">
            <v>-</v>
          </cell>
          <cell r="BY185">
            <v>0</v>
          </cell>
          <cell r="BZ185" t="str">
            <v>-</v>
          </cell>
          <cell r="CA185">
            <v>0</v>
          </cell>
          <cell r="CB185" t="str">
            <v>-</v>
          </cell>
          <cell r="CC185">
            <v>0</v>
          </cell>
          <cell r="CD185" t="str">
            <v>-</v>
          </cell>
          <cell r="CE185">
            <v>0</v>
          </cell>
          <cell r="CF185" t="str">
            <v>-</v>
          </cell>
          <cell r="CG185">
            <v>0</v>
          </cell>
          <cell r="CH185" t="str">
            <v>-</v>
          </cell>
          <cell r="CI185">
            <v>0</v>
          </cell>
          <cell r="CJ185" t="str">
            <v>-</v>
          </cell>
          <cell r="CK185">
            <v>0</v>
          </cell>
          <cell r="CL185" t="str">
            <v>-</v>
          </cell>
          <cell r="CM185">
            <v>0</v>
          </cell>
          <cell r="CN185" t="str">
            <v>-</v>
          </cell>
          <cell r="CO185">
            <v>0</v>
          </cell>
          <cell r="CP185" t="str">
            <v>-</v>
          </cell>
          <cell r="CQ185">
            <v>0</v>
          </cell>
          <cell r="CR185" t="str">
            <v>-</v>
          </cell>
          <cell r="CS185">
            <v>0</v>
          </cell>
          <cell r="CT185" t="str">
            <v>-</v>
          </cell>
          <cell r="CU185">
            <v>0</v>
          </cell>
          <cell r="CV185" t="str">
            <v>-</v>
          </cell>
          <cell r="CW185">
            <v>0</v>
          </cell>
          <cell r="CX185" t="str">
            <v>-</v>
          </cell>
          <cell r="CY185">
            <v>0</v>
          </cell>
          <cell r="CZ185" t="str">
            <v>-</v>
          </cell>
          <cell r="DA185">
            <v>0</v>
          </cell>
          <cell r="DB185" t="str">
            <v>-</v>
          </cell>
          <cell r="DC185">
            <v>0</v>
          </cell>
          <cell r="DD185" t="str">
            <v>-</v>
          </cell>
          <cell r="DE185">
            <v>0</v>
          </cell>
          <cell r="DF185" t="str">
            <v>-</v>
          </cell>
          <cell r="DG185">
            <v>0</v>
          </cell>
          <cell r="DH185" t="str">
            <v>-</v>
          </cell>
          <cell r="DI185">
            <v>0</v>
          </cell>
          <cell r="DJ185" t="str">
            <v>-</v>
          </cell>
          <cell r="DK185">
            <v>0</v>
          </cell>
          <cell r="DL185" t="str">
            <v>-</v>
          </cell>
          <cell r="DM185">
            <v>0</v>
          </cell>
          <cell r="DN185" t="str">
            <v>-</v>
          </cell>
          <cell r="DO185">
            <v>0</v>
          </cell>
          <cell r="DP185" t="str">
            <v>-</v>
          </cell>
          <cell r="DQ185">
            <v>0</v>
          </cell>
          <cell r="DR185" t="str">
            <v>-</v>
          </cell>
          <cell r="DS185">
            <v>0</v>
          </cell>
          <cell r="DT185" t="str">
            <v>-</v>
          </cell>
          <cell r="DU185">
            <v>0</v>
          </cell>
          <cell r="DV185" t="str">
            <v>-</v>
          </cell>
          <cell r="DW185">
            <v>0</v>
          </cell>
          <cell r="DX185" t="str">
            <v>-</v>
          </cell>
          <cell r="DY185">
            <v>0</v>
          </cell>
          <cell r="DZ185" t="str">
            <v>-</v>
          </cell>
          <cell r="EA185">
            <v>0</v>
          </cell>
          <cell r="EB185" t="str">
            <v>-</v>
          </cell>
          <cell r="EC185">
            <v>0</v>
          </cell>
          <cell r="ED185" t="str">
            <v>-</v>
          </cell>
          <cell r="EE185">
            <v>0</v>
          </cell>
          <cell r="EF185" t="str">
            <v>-</v>
          </cell>
          <cell r="EG185">
            <v>0</v>
          </cell>
        </row>
        <row r="186">
          <cell r="C186">
            <v>700000513</v>
          </cell>
          <cell r="D186" t="str">
            <v>SECTOR IMPULSO CARLA.</v>
          </cell>
          <cell r="E186">
            <v>2026</v>
          </cell>
          <cell r="F186">
            <v>202602</v>
          </cell>
          <cell r="G186">
            <v>8</v>
          </cell>
          <cell r="H186" t="str">
            <v>-</v>
          </cell>
          <cell r="I186">
            <v>3</v>
          </cell>
          <cell r="J186" t="str">
            <v>-</v>
          </cell>
          <cell r="K186">
            <v>0</v>
          </cell>
          <cell r="L186" t="str">
            <v>-</v>
          </cell>
          <cell r="M186">
            <v>5</v>
          </cell>
          <cell r="N186" t="str">
            <v>-</v>
          </cell>
          <cell r="O186">
            <v>0</v>
          </cell>
          <cell r="P186" t="str">
            <v>-</v>
          </cell>
          <cell r="Q186">
            <v>0</v>
          </cell>
          <cell r="R186" t="str">
            <v>-</v>
          </cell>
          <cell r="S186">
            <v>0</v>
          </cell>
          <cell r="T186" t="str">
            <v>-</v>
          </cell>
          <cell r="U186">
            <v>5</v>
          </cell>
          <cell r="V186" t="str">
            <v>-</v>
          </cell>
          <cell r="W186">
            <v>0</v>
          </cell>
          <cell r="X186" t="str">
            <v>-</v>
          </cell>
          <cell r="Y186" t="str">
            <v>-</v>
          </cell>
          <cell r="Z186" t="str">
            <v>-</v>
          </cell>
          <cell r="AA186">
            <v>5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>
            <v>2</v>
          </cell>
          <cell r="AH186" t="str">
            <v>-</v>
          </cell>
          <cell r="AI186" t="str">
            <v>-</v>
          </cell>
          <cell r="AJ186" t="str">
            <v>-</v>
          </cell>
          <cell r="AK186">
            <v>0</v>
          </cell>
          <cell r="AL186" t="str">
            <v>-</v>
          </cell>
          <cell r="AM186">
            <v>62.5</v>
          </cell>
          <cell r="AN186" t="str">
            <v>-</v>
          </cell>
          <cell r="AO186">
            <v>2</v>
          </cell>
          <cell r="AP186" t="str">
            <v>-</v>
          </cell>
          <cell r="AQ186">
            <v>2</v>
          </cell>
          <cell r="AR186" t="str">
            <v>-</v>
          </cell>
          <cell r="AS186">
            <v>0</v>
          </cell>
          <cell r="AT186" t="str">
            <v>-</v>
          </cell>
          <cell r="AU186">
            <v>1</v>
          </cell>
          <cell r="AV186" t="str">
            <v>-</v>
          </cell>
          <cell r="AW186">
            <v>0</v>
          </cell>
          <cell r="AX186" t="str">
            <v>-</v>
          </cell>
          <cell r="AY186" t="str">
            <v>-</v>
          </cell>
          <cell r="AZ186" t="str">
            <v>-</v>
          </cell>
          <cell r="BA186">
            <v>5</v>
          </cell>
          <cell r="BB186" t="str">
            <v>-</v>
          </cell>
          <cell r="BC186">
            <v>62.5</v>
          </cell>
          <cell r="BD186" t="str">
            <v>-</v>
          </cell>
          <cell r="BE186" t="str">
            <v>-</v>
          </cell>
          <cell r="BF186" t="str">
            <v>-</v>
          </cell>
          <cell r="BG186">
            <v>431153</v>
          </cell>
          <cell r="BH186" t="str">
            <v>-</v>
          </cell>
          <cell r="BI186">
            <v>2155765</v>
          </cell>
          <cell r="BJ186" t="str">
            <v>-</v>
          </cell>
          <cell r="BK186">
            <v>2155765</v>
          </cell>
          <cell r="BL186" t="str">
            <v>-</v>
          </cell>
          <cell r="BM186">
            <v>0</v>
          </cell>
          <cell r="BN186" t="str">
            <v>-</v>
          </cell>
          <cell r="BO186">
            <v>1730325</v>
          </cell>
          <cell r="BP186" t="str">
            <v>-</v>
          </cell>
          <cell r="BQ186">
            <v>0</v>
          </cell>
          <cell r="BR186" t="str">
            <v>-</v>
          </cell>
          <cell r="BS186">
            <v>5</v>
          </cell>
          <cell r="BT186" t="str">
            <v>-</v>
          </cell>
          <cell r="BU186">
            <v>1730325</v>
          </cell>
          <cell r="BV186" t="str">
            <v>-</v>
          </cell>
          <cell r="BW186">
            <v>4</v>
          </cell>
          <cell r="BX186" t="str">
            <v>-</v>
          </cell>
          <cell r="BY186">
            <v>5</v>
          </cell>
          <cell r="BZ186" t="str">
            <v>-</v>
          </cell>
          <cell r="CA186">
            <v>395775</v>
          </cell>
          <cell r="CB186" t="str">
            <v>-</v>
          </cell>
          <cell r="CC186">
            <v>4</v>
          </cell>
          <cell r="CD186" t="str">
            <v>-</v>
          </cell>
          <cell r="CE186">
            <v>2</v>
          </cell>
          <cell r="CF186" t="str">
            <v>-</v>
          </cell>
          <cell r="CG186">
            <v>0</v>
          </cell>
          <cell r="CH186" t="str">
            <v>-</v>
          </cell>
          <cell r="CI186">
            <v>1</v>
          </cell>
          <cell r="CJ186" t="str">
            <v>-</v>
          </cell>
          <cell r="CK186">
            <v>0</v>
          </cell>
          <cell r="CL186" t="str">
            <v>-</v>
          </cell>
          <cell r="CM186">
            <v>29665</v>
          </cell>
          <cell r="CN186" t="str">
            <v>-</v>
          </cell>
          <cell r="CO186">
            <v>425440</v>
          </cell>
          <cell r="CP186" t="str">
            <v>-</v>
          </cell>
          <cell r="CQ186">
            <v>0</v>
          </cell>
          <cell r="CR186" t="str">
            <v>-</v>
          </cell>
          <cell r="CS186">
            <v>-2</v>
          </cell>
          <cell r="CT186" t="str">
            <v>-</v>
          </cell>
          <cell r="CU186">
            <v>0</v>
          </cell>
          <cell r="CV186" t="str">
            <v>-</v>
          </cell>
          <cell r="CW186">
            <v>2</v>
          </cell>
          <cell r="CX186" t="str">
            <v>-</v>
          </cell>
          <cell r="CY186">
            <v>1</v>
          </cell>
          <cell r="CZ186" t="str">
            <v>-</v>
          </cell>
          <cell r="DA186">
            <v>0</v>
          </cell>
          <cell r="DB186" t="str">
            <v>-</v>
          </cell>
          <cell r="DC186">
            <v>2</v>
          </cell>
          <cell r="DD186" t="str">
            <v>-</v>
          </cell>
          <cell r="DE186">
            <v>2</v>
          </cell>
          <cell r="DF186" t="str">
            <v>-</v>
          </cell>
          <cell r="DG186">
            <v>4</v>
          </cell>
          <cell r="DH186" t="str">
            <v>-</v>
          </cell>
          <cell r="DI186">
            <v>0</v>
          </cell>
          <cell r="DJ186" t="str">
            <v>-</v>
          </cell>
          <cell r="DK186">
            <v>1</v>
          </cell>
          <cell r="DL186" t="str">
            <v>-</v>
          </cell>
          <cell r="DM186">
            <v>4</v>
          </cell>
          <cell r="DN186" t="str">
            <v>-</v>
          </cell>
          <cell r="DO186">
            <v>2</v>
          </cell>
          <cell r="DP186" t="str">
            <v>-</v>
          </cell>
          <cell r="DQ186">
            <v>0</v>
          </cell>
          <cell r="DR186" t="str">
            <v>-</v>
          </cell>
          <cell r="DS186">
            <v>1</v>
          </cell>
          <cell r="DT186" t="str">
            <v>-</v>
          </cell>
          <cell r="DU186">
            <v>0</v>
          </cell>
          <cell r="DV186" t="str">
            <v>-</v>
          </cell>
          <cell r="DW186">
            <v>0</v>
          </cell>
          <cell r="DX186" t="str">
            <v>-</v>
          </cell>
          <cell r="DY186">
            <v>0</v>
          </cell>
          <cell r="DZ186" t="str">
            <v>-</v>
          </cell>
          <cell r="EA186">
            <v>0</v>
          </cell>
          <cell r="EB186" t="str">
            <v>-</v>
          </cell>
          <cell r="EC186">
            <v>0</v>
          </cell>
          <cell r="ED186" t="str">
            <v>-</v>
          </cell>
          <cell r="EE186">
            <v>0</v>
          </cell>
          <cell r="EF186" t="str">
            <v>-</v>
          </cell>
          <cell r="EG186">
            <v>0</v>
          </cell>
        </row>
        <row r="187">
          <cell r="C187">
            <v>700000514</v>
          </cell>
          <cell r="D187" t="str">
            <v>SECTOR TUMBAO ANGELICA.</v>
          </cell>
          <cell r="E187">
            <v>2026</v>
          </cell>
          <cell r="F187">
            <v>202602</v>
          </cell>
          <cell r="G187">
            <v>163</v>
          </cell>
          <cell r="H187" t="str">
            <v>-</v>
          </cell>
          <cell r="I187">
            <v>10</v>
          </cell>
          <cell r="J187" t="str">
            <v>-</v>
          </cell>
          <cell r="K187">
            <v>-17</v>
          </cell>
          <cell r="L187" t="str">
            <v>-</v>
          </cell>
          <cell r="M187">
            <v>58</v>
          </cell>
          <cell r="N187" t="str">
            <v>-</v>
          </cell>
          <cell r="O187">
            <v>0</v>
          </cell>
          <cell r="P187" t="str">
            <v>-</v>
          </cell>
          <cell r="Q187">
            <v>0</v>
          </cell>
          <cell r="R187" t="str">
            <v>-</v>
          </cell>
          <cell r="S187">
            <v>0</v>
          </cell>
          <cell r="T187" t="str">
            <v>-</v>
          </cell>
          <cell r="U187">
            <v>58</v>
          </cell>
          <cell r="V187" t="str">
            <v>-</v>
          </cell>
          <cell r="W187">
            <v>0</v>
          </cell>
          <cell r="X187" t="str">
            <v>-</v>
          </cell>
          <cell r="Y187" t="str">
            <v>-</v>
          </cell>
          <cell r="Z187" t="str">
            <v>-</v>
          </cell>
          <cell r="AA187">
            <v>26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>
            <v>52</v>
          </cell>
          <cell r="AH187" t="str">
            <v>-</v>
          </cell>
          <cell r="AI187" t="str">
            <v>-</v>
          </cell>
          <cell r="AJ187" t="str">
            <v>-</v>
          </cell>
          <cell r="AK187">
            <v>32</v>
          </cell>
          <cell r="AL187" t="str">
            <v>-</v>
          </cell>
          <cell r="AM187">
            <v>35.582822085889568</v>
          </cell>
          <cell r="AN187" t="str">
            <v>-</v>
          </cell>
          <cell r="AO187">
            <v>20</v>
          </cell>
          <cell r="AP187" t="str">
            <v>-</v>
          </cell>
          <cell r="AQ187">
            <v>6</v>
          </cell>
          <cell r="AR187" t="str">
            <v>-</v>
          </cell>
          <cell r="AS187">
            <v>0</v>
          </cell>
          <cell r="AT187" t="str">
            <v>-</v>
          </cell>
          <cell r="AU187">
            <v>0</v>
          </cell>
          <cell r="AV187" t="str">
            <v>-</v>
          </cell>
          <cell r="AW187">
            <v>0</v>
          </cell>
          <cell r="AX187" t="str">
            <v>-</v>
          </cell>
          <cell r="AY187" t="str">
            <v>-</v>
          </cell>
          <cell r="AZ187" t="str">
            <v>-</v>
          </cell>
          <cell r="BA187">
            <v>47</v>
          </cell>
          <cell r="BB187" t="str">
            <v>-</v>
          </cell>
          <cell r="BC187">
            <v>28.834355828220858</v>
          </cell>
          <cell r="BD187" t="str">
            <v>-</v>
          </cell>
          <cell r="BE187" t="str">
            <v>-</v>
          </cell>
          <cell r="BF187" t="str">
            <v>-</v>
          </cell>
          <cell r="BG187">
            <v>356875.36</v>
          </cell>
          <cell r="BH187" t="str">
            <v>-</v>
          </cell>
          <cell r="BI187">
            <v>20698771</v>
          </cell>
          <cell r="BJ187" t="str">
            <v>-</v>
          </cell>
          <cell r="BK187">
            <v>20698771</v>
          </cell>
          <cell r="BL187" t="str">
            <v>-</v>
          </cell>
          <cell r="BM187">
            <v>0</v>
          </cell>
          <cell r="BN187" t="str">
            <v>-</v>
          </cell>
          <cell r="BO187">
            <v>14437362</v>
          </cell>
          <cell r="BP187" t="str">
            <v>-</v>
          </cell>
          <cell r="BQ187">
            <v>0</v>
          </cell>
          <cell r="BR187" t="str">
            <v>-</v>
          </cell>
          <cell r="BS187">
            <v>51</v>
          </cell>
          <cell r="BT187" t="str">
            <v>-</v>
          </cell>
          <cell r="BU187">
            <v>14437362</v>
          </cell>
          <cell r="BV187" t="str">
            <v>-</v>
          </cell>
          <cell r="BW187">
            <v>43</v>
          </cell>
          <cell r="BX187" t="str">
            <v>-</v>
          </cell>
          <cell r="BY187">
            <v>154</v>
          </cell>
          <cell r="BZ187" t="str">
            <v>-</v>
          </cell>
          <cell r="CA187">
            <v>5654169</v>
          </cell>
          <cell r="CB187" t="str">
            <v>-</v>
          </cell>
          <cell r="CC187">
            <v>54</v>
          </cell>
          <cell r="CD187" t="str">
            <v>-</v>
          </cell>
          <cell r="CE187">
            <v>10</v>
          </cell>
          <cell r="CF187" t="str">
            <v>-</v>
          </cell>
          <cell r="CG187">
            <v>0</v>
          </cell>
          <cell r="CH187" t="str">
            <v>-</v>
          </cell>
          <cell r="CI187">
            <v>0</v>
          </cell>
          <cell r="CJ187" t="str">
            <v>-</v>
          </cell>
          <cell r="CK187">
            <v>0</v>
          </cell>
          <cell r="CL187" t="str">
            <v>-</v>
          </cell>
          <cell r="CM187">
            <v>607240</v>
          </cell>
          <cell r="CN187" t="str">
            <v>-</v>
          </cell>
          <cell r="CO187">
            <v>6261409</v>
          </cell>
          <cell r="CP187" t="str">
            <v>-</v>
          </cell>
          <cell r="CQ187">
            <v>0</v>
          </cell>
          <cell r="CR187" t="str">
            <v>-</v>
          </cell>
          <cell r="CS187">
            <v>-5</v>
          </cell>
          <cell r="CT187" t="str">
            <v>-</v>
          </cell>
          <cell r="CU187">
            <v>61</v>
          </cell>
          <cell r="CV187" t="str">
            <v>-</v>
          </cell>
          <cell r="CW187">
            <v>31</v>
          </cell>
          <cell r="CX187" t="str">
            <v>-</v>
          </cell>
          <cell r="CY187">
            <v>13</v>
          </cell>
          <cell r="CZ187" t="str">
            <v>-</v>
          </cell>
          <cell r="DA187">
            <v>27</v>
          </cell>
          <cell r="DB187" t="str">
            <v>-</v>
          </cell>
          <cell r="DC187">
            <v>14</v>
          </cell>
          <cell r="DD187" t="str">
            <v>-</v>
          </cell>
          <cell r="DE187">
            <v>14</v>
          </cell>
          <cell r="DF187" t="str">
            <v>-</v>
          </cell>
          <cell r="DG187">
            <v>55</v>
          </cell>
          <cell r="DH187" t="str">
            <v>-</v>
          </cell>
          <cell r="DI187">
            <v>6</v>
          </cell>
          <cell r="DJ187" t="str">
            <v>-</v>
          </cell>
          <cell r="DK187">
            <v>105</v>
          </cell>
          <cell r="DL187" t="str">
            <v>-</v>
          </cell>
          <cell r="DM187">
            <v>48</v>
          </cell>
          <cell r="DN187" t="str">
            <v>-</v>
          </cell>
          <cell r="DO187">
            <v>10</v>
          </cell>
          <cell r="DP187" t="str">
            <v>-</v>
          </cell>
          <cell r="DQ187">
            <v>0</v>
          </cell>
          <cell r="DR187" t="str">
            <v>-</v>
          </cell>
          <cell r="DS187">
            <v>0</v>
          </cell>
          <cell r="DT187" t="str">
            <v>-</v>
          </cell>
          <cell r="DU187">
            <v>0</v>
          </cell>
          <cell r="DV187" t="str">
            <v>-</v>
          </cell>
          <cell r="DW187">
            <v>0</v>
          </cell>
          <cell r="DX187" t="str">
            <v>-</v>
          </cell>
          <cell r="DY187">
            <v>9</v>
          </cell>
          <cell r="DZ187" t="str">
            <v>-</v>
          </cell>
          <cell r="EA187">
            <v>9</v>
          </cell>
          <cell r="EB187" t="str">
            <v>-</v>
          </cell>
          <cell r="EC187">
            <v>56.25</v>
          </cell>
          <cell r="ED187" t="str">
            <v>-</v>
          </cell>
          <cell r="EE187">
            <v>3</v>
          </cell>
          <cell r="EF187" t="str">
            <v>-</v>
          </cell>
          <cell r="EG187">
            <v>2</v>
          </cell>
        </row>
        <row r="188">
          <cell r="C188">
            <v>700000515</v>
          </cell>
          <cell r="D188" t="str">
            <v>SECTOR PRUEBAS CORA</v>
          </cell>
          <cell r="E188">
            <v>2026</v>
          </cell>
          <cell r="F188">
            <v>202602</v>
          </cell>
          <cell r="G188">
            <v>0</v>
          </cell>
          <cell r="H188" t="str">
            <v>-</v>
          </cell>
          <cell r="I188">
            <v>0</v>
          </cell>
          <cell r="J188" t="str">
            <v>-</v>
          </cell>
          <cell r="K188">
            <v>0</v>
          </cell>
          <cell r="L188" t="str">
            <v>-</v>
          </cell>
          <cell r="M188">
            <v>0</v>
          </cell>
          <cell r="N188" t="str">
            <v>-</v>
          </cell>
          <cell r="O188">
            <v>0</v>
          </cell>
          <cell r="P188" t="str">
            <v>-</v>
          </cell>
          <cell r="Q188">
            <v>0</v>
          </cell>
          <cell r="R188" t="str">
            <v>-</v>
          </cell>
          <cell r="S188">
            <v>0</v>
          </cell>
          <cell r="T188" t="str">
            <v>-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 t="str">
            <v>-</v>
          </cell>
          <cell r="Z188" t="str">
            <v>-</v>
          </cell>
          <cell r="AA188">
            <v>0</v>
          </cell>
          <cell r="AB188" t="str">
            <v>-</v>
          </cell>
          <cell r="AC188" t="str">
            <v>-</v>
          </cell>
          <cell r="AD188" t="str">
            <v>-</v>
          </cell>
          <cell r="AE188" t="str">
            <v>-</v>
          </cell>
          <cell r="AF188" t="str">
            <v>-</v>
          </cell>
          <cell r="AG188">
            <v>0</v>
          </cell>
          <cell r="AH188" t="str">
            <v>-</v>
          </cell>
          <cell r="AI188" t="str">
            <v>-</v>
          </cell>
          <cell r="AJ188" t="str">
            <v>-</v>
          </cell>
          <cell r="AK188">
            <v>0</v>
          </cell>
          <cell r="AL188" t="str">
            <v>-</v>
          </cell>
          <cell r="AM188">
            <v>0</v>
          </cell>
          <cell r="AN188" t="str">
            <v>-</v>
          </cell>
          <cell r="AO188">
            <v>0</v>
          </cell>
          <cell r="AP188" t="str">
            <v>-</v>
          </cell>
          <cell r="AQ188">
            <v>0</v>
          </cell>
          <cell r="AR188" t="str">
            <v>-</v>
          </cell>
          <cell r="AS188">
            <v>0</v>
          </cell>
          <cell r="AT188" t="str">
            <v>-</v>
          </cell>
          <cell r="AU188">
            <v>0</v>
          </cell>
          <cell r="AV188" t="str">
            <v>-</v>
          </cell>
          <cell r="AW188">
            <v>0</v>
          </cell>
          <cell r="AX188" t="str">
            <v>-</v>
          </cell>
          <cell r="AY188" t="str">
            <v>-</v>
          </cell>
          <cell r="AZ188" t="str">
            <v>-</v>
          </cell>
          <cell r="BA188">
            <v>0</v>
          </cell>
          <cell r="BB188" t="str">
            <v>-</v>
          </cell>
          <cell r="BC188">
            <v>0</v>
          </cell>
          <cell r="BD188" t="str">
            <v>-</v>
          </cell>
          <cell r="BE188" t="str">
            <v>-</v>
          </cell>
          <cell r="BF188" t="str">
            <v>-</v>
          </cell>
          <cell r="BG188">
            <v>0</v>
          </cell>
          <cell r="BH188" t="str">
            <v>-</v>
          </cell>
          <cell r="BI188">
            <v>0</v>
          </cell>
          <cell r="BJ188" t="str">
            <v>-</v>
          </cell>
          <cell r="BK188">
            <v>0</v>
          </cell>
          <cell r="BL188" t="str">
            <v>-</v>
          </cell>
          <cell r="BM188">
            <v>0</v>
          </cell>
          <cell r="BN188" t="str">
            <v>-</v>
          </cell>
          <cell r="BO188">
            <v>0</v>
          </cell>
          <cell r="BP188" t="str">
            <v>-</v>
          </cell>
          <cell r="BQ188">
            <v>0</v>
          </cell>
          <cell r="BR188" t="str">
            <v>-</v>
          </cell>
          <cell r="BS188">
            <v>0</v>
          </cell>
          <cell r="BT188" t="str">
            <v>-</v>
          </cell>
          <cell r="BU188">
            <v>0</v>
          </cell>
          <cell r="BV188" t="str">
            <v>-</v>
          </cell>
          <cell r="BW188">
            <v>0</v>
          </cell>
          <cell r="BX188" t="str">
            <v>-</v>
          </cell>
          <cell r="BY188">
            <v>0</v>
          </cell>
          <cell r="BZ188" t="str">
            <v>-</v>
          </cell>
          <cell r="CA188">
            <v>0</v>
          </cell>
          <cell r="CB188" t="str">
            <v>-</v>
          </cell>
          <cell r="CC188">
            <v>0</v>
          </cell>
          <cell r="CD188" t="str">
            <v>-</v>
          </cell>
          <cell r="CE188">
            <v>0</v>
          </cell>
          <cell r="CF188" t="str">
            <v>-</v>
          </cell>
          <cell r="CG188">
            <v>0</v>
          </cell>
          <cell r="CH188" t="str">
            <v>-</v>
          </cell>
          <cell r="CI188">
            <v>0</v>
          </cell>
          <cell r="CJ188" t="str">
            <v>-</v>
          </cell>
          <cell r="CK188">
            <v>0</v>
          </cell>
          <cell r="CL188" t="str">
            <v>-</v>
          </cell>
          <cell r="CM188">
            <v>0</v>
          </cell>
          <cell r="CN188" t="str">
            <v>-</v>
          </cell>
          <cell r="CO188">
            <v>0</v>
          </cell>
          <cell r="CP188" t="str">
            <v>-</v>
          </cell>
          <cell r="CQ188">
            <v>0</v>
          </cell>
          <cell r="CR188" t="str">
            <v>-</v>
          </cell>
          <cell r="CS188">
            <v>0</v>
          </cell>
          <cell r="CT188" t="str">
            <v>-</v>
          </cell>
          <cell r="CU188">
            <v>0</v>
          </cell>
          <cell r="CV188" t="str">
            <v>-</v>
          </cell>
          <cell r="CW188">
            <v>0</v>
          </cell>
          <cell r="CX188" t="str">
            <v>-</v>
          </cell>
          <cell r="CY188">
            <v>0</v>
          </cell>
          <cell r="CZ188" t="str">
            <v>-</v>
          </cell>
          <cell r="DA188">
            <v>0</v>
          </cell>
          <cell r="DB188" t="str">
            <v>-</v>
          </cell>
          <cell r="DC188">
            <v>0</v>
          </cell>
          <cell r="DD188" t="str">
            <v>-</v>
          </cell>
          <cell r="DE188">
            <v>0</v>
          </cell>
          <cell r="DF188" t="str">
            <v>-</v>
          </cell>
          <cell r="DG188">
            <v>0</v>
          </cell>
          <cell r="DH188" t="str">
            <v>-</v>
          </cell>
          <cell r="DI188">
            <v>0</v>
          </cell>
          <cell r="DJ188" t="str">
            <v>-</v>
          </cell>
          <cell r="DK188">
            <v>0</v>
          </cell>
          <cell r="DL188" t="str">
            <v>-</v>
          </cell>
          <cell r="DM188">
            <v>0</v>
          </cell>
          <cell r="DN188" t="str">
            <v>-</v>
          </cell>
          <cell r="DO188">
            <v>0</v>
          </cell>
          <cell r="DP188" t="str">
            <v>-</v>
          </cell>
          <cell r="DQ188">
            <v>0</v>
          </cell>
          <cell r="DR188" t="str">
            <v>-</v>
          </cell>
          <cell r="DS188">
            <v>0</v>
          </cell>
          <cell r="DT188" t="str">
            <v>-</v>
          </cell>
          <cell r="DU188">
            <v>0</v>
          </cell>
          <cell r="DV188" t="str">
            <v>-</v>
          </cell>
          <cell r="DW188">
            <v>0</v>
          </cell>
          <cell r="DX188" t="str">
            <v>-</v>
          </cell>
          <cell r="DY188">
            <v>0</v>
          </cell>
          <cell r="DZ188" t="str">
            <v>-</v>
          </cell>
          <cell r="EA188">
            <v>0</v>
          </cell>
          <cell r="EB188" t="str">
            <v>-</v>
          </cell>
          <cell r="EC188">
            <v>0</v>
          </cell>
          <cell r="ED188" t="str">
            <v>-</v>
          </cell>
          <cell r="EE188">
            <v>0</v>
          </cell>
          <cell r="EF188" t="str">
            <v>-</v>
          </cell>
          <cell r="EG188">
            <v>0</v>
          </cell>
        </row>
        <row r="189">
          <cell r="C189">
            <v>700000516</v>
          </cell>
          <cell r="D189" t="str">
            <v>SECTOR PUEBAS CORA</v>
          </cell>
          <cell r="E189">
            <v>2026</v>
          </cell>
          <cell r="F189">
            <v>202602</v>
          </cell>
          <cell r="G189">
            <v>0</v>
          </cell>
          <cell r="H189" t="str">
            <v>-</v>
          </cell>
          <cell r="I189">
            <v>0</v>
          </cell>
          <cell r="J189" t="str">
            <v>-</v>
          </cell>
          <cell r="K189">
            <v>0</v>
          </cell>
          <cell r="L189" t="str">
            <v>-</v>
          </cell>
          <cell r="M189">
            <v>0</v>
          </cell>
          <cell r="N189" t="str">
            <v>-</v>
          </cell>
          <cell r="O189">
            <v>0</v>
          </cell>
          <cell r="P189" t="str">
            <v>-</v>
          </cell>
          <cell r="Q189">
            <v>0</v>
          </cell>
          <cell r="R189" t="str">
            <v>-</v>
          </cell>
          <cell r="S189">
            <v>0</v>
          </cell>
          <cell r="T189" t="str">
            <v>-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 t="str">
            <v>-</v>
          </cell>
          <cell r="Z189" t="str">
            <v>-</v>
          </cell>
          <cell r="AA189">
            <v>0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>
            <v>0</v>
          </cell>
          <cell r="AH189" t="str">
            <v>-</v>
          </cell>
          <cell r="AI189" t="str">
            <v>-</v>
          </cell>
          <cell r="AJ189" t="str">
            <v>-</v>
          </cell>
          <cell r="AK189">
            <v>0</v>
          </cell>
          <cell r="AL189" t="str">
            <v>-</v>
          </cell>
          <cell r="AM189">
            <v>0</v>
          </cell>
          <cell r="AN189" t="str">
            <v>-</v>
          </cell>
          <cell r="AO189">
            <v>0</v>
          </cell>
          <cell r="AP189" t="str">
            <v>-</v>
          </cell>
          <cell r="AQ189">
            <v>0</v>
          </cell>
          <cell r="AR189" t="str">
            <v>-</v>
          </cell>
          <cell r="AS189">
            <v>0</v>
          </cell>
          <cell r="AT189" t="str">
            <v>-</v>
          </cell>
          <cell r="AU189">
            <v>0</v>
          </cell>
          <cell r="AV189" t="str">
            <v>-</v>
          </cell>
          <cell r="AW189">
            <v>0</v>
          </cell>
          <cell r="AX189" t="str">
            <v>-</v>
          </cell>
          <cell r="AY189" t="str">
            <v>-</v>
          </cell>
          <cell r="AZ189" t="str">
            <v>-</v>
          </cell>
          <cell r="BA189">
            <v>0</v>
          </cell>
          <cell r="BB189" t="str">
            <v>-</v>
          </cell>
          <cell r="BC189">
            <v>0</v>
          </cell>
          <cell r="BD189" t="str">
            <v>-</v>
          </cell>
          <cell r="BE189" t="str">
            <v>-</v>
          </cell>
          <cell r="BF189" t="str">
            <v>-</v>
          </cell>
          <cell r="BG189">
            <v>0</v>
          </cell>
          <cell r="BH189" t="str">
            <v>-</v>
          </cell>
          <cell r="BI189">
            <v>0</v>
          </cell>
          <cell r="BJ189" t="str">
            <v>-</v>
          </cell>
          <cell r="BK189">
            <v>0</v>
          </cell>
          <cell r="BL189" t="str">
            <v>-</v>
          </cell>
          <cell r="BM189">
            <v>0</v>
          </cell>
          <cell r="BN189" t="str">
            <v>-</v>
          </cell>
          <cell r="BO189">
            <v>0</v>
          </cell>
          <cell r="BP189" t="str">
            <v>-</v>
          </cell>
          <cell r="BQ189">
            <v>0</v>
          </cell>
          <cell r="BR189" t="str">
            <v>-</v>
          </cell>
          <cell r="BS189">
            <v>0</v>
          </cell>
          <cell r="BT189" t="str">
            <v>-</v>
          </cell>
          <cell r="BU189">
            <v>0</v>
          </cell>
          <cell r="BV189" t="str">
            <v>-</v>
          </cell>
          <cell r="BW189">
            <v>0</v>
          </cell>
          <cell r="BX189" t="str">
            <v>-</v>
          </cell>
          <cell r="BY189">
            <v>0</v>
          </cell>
          <cell r="BZ189" t="str">
            <v>-</v>
          </cell>
          <cell r="CA189">
            <v>0</v>
          </cell>
          <cell r="CB189" t="str">
            <v>-</v>
          </cell>
          <cell r="CC189">
            <v>0</v>
          </cell>
          <cell r="CD189" t="str">
            <v>-</v>
          </cell>
          <cell r="CE189">
            <v>0</v>
          </cell>
          <cell r="CF189" t="str">
            <v>-</v>
          </cell>
          <cell r="CG189">
            <v>0</v>
          </cell>
          <cell r="CH189" t="str">
            <v>-</v>
          </cell>
          <cell r="CI189">
            <v>0</v>
          </cell>
          <cell r="CJ189" t="str">
            <v>-</v>
          </cell>
          <cell r="CK189">
            <v>0</v>
          </cell>
          <cell r="CL189" t="str">
            <v>-</v>
          </cell>
          <cell r="CM189">
            <v>0</v>
          </cell>
          <cell r="CN189" t="str">
            <v>-</v>
          </cell>
          <cell r="CO189">
            <v>0</v>
          </cell>
          <cell r="CP189" t="str">
            <v>-</v>
          </cell>
          <cell r="CQ189">
            <v>0</v>
          </cell>
          <cell r="CR189" t="str">
            <v>-</v>
          </cell>
          <cell r="CS189">
            <v>0</v>
          </cell>
          <cell r="CT189" t="str">
            <v>-</v>
          </cell>
          <cell r="CU189">
            <v>0</v>
          </cell>
          <cell r="CV189" t="str">
            <v>-</v>
          </cell>
          <cell r="CW189">
            <v>0</v>
          </cell>
          <cell r="CX189" t="str">
            <v>-</v>
          </cell>
          <cell r="CY189">
            <v>0</v>
          </cell>
          <cell r="CZ189" t="str">
            <v>-</v>
          </cell>
          <cell r="DA189">
            <v>0</v>
          </cell>
          <cell r="DB189" t="str">
            <v>-</v>
          </cell>
          <cell r="DC189">
            <v>0</v>
          </cell>
          <cell r="DD189" t="str">
            <v>-</v>
          </cell>
          <cell r="DE189">
            <v>0</v>
          </cell>
          <cell r="DF189" t="str">
            <v>-</v>
          </cell>
          <cell r="DG189">
            <v>0</v>
          </cell>
          <cell r="DH189" t="str">
            <v>-</v>
          </cell>
          <cell r="DI189">
            <v>0</v>
          </cell>
          <cell r="DJ189" t="str">
            <v>-</v>
          </cell>
          <cell r="DK189">
            <v>0</v>
          </cell>
          <cell r="DL189" t="str">
            <v>-</v>
          </cell>
          <cell r="DM189">
            <v>0</v>
          </cell>
          <cell r="DN189" t="str">
            <v>-</v>
          </cell>
          <cell r="DO189">
            <v>0</v>
          </cell>
          <cell r="DP189" t="str">
            <v>-</v>
          </cell>
          <cell r="DQ189">
            <v>0</v>
          </cell>
          <cell r="DR189" t="str">
            <v>-</v>
          </cell>
          <cell r="DS189">
            <v>0</v>
          </cell>
          <cell r="DT189" t="str">
            <v>-</v>
          </cell>
          <cell r="DU189">
            <v>0</v>
          </cell>
          <cell r="DV189" t="str">
            <v>-</v>
          </cell>
          <cell r="DW189">
            <v>0</v>
          </cell>
          <cell r="DX189" t="str">
            <v>-</v>
          </cell>
          <cell r="DY189">
            <v>0</v>
          </cell>
          <cell r="DZ189" t="str">
            <v>-</v>
          </cell>
          <cell r="EA189">
            <v>0</v>
          </cell>
          <cell r="EB189" t="str">
            <v>-</v>
          </cell>
          <cell r="EC189">
            <v>0</v>
          </cell>
          <cell r="ED189" t="str">
            <v>-</v>
          </cell>
          <cell r="EE189">
            <v>0</v>
          </cell>
          <cell r="EF189" t="str">
            <v>-</v>
          </cell>
          <cell r="EG189">
            <v>0</v>
          </cell>
        </row>
        <row r="190">
          <cell r="C190">
            <v>700000517</v>
          </cell>
          <cell r="D190" t="str">
            <v>SECTOR CORA KITS</v>
          </cell>
          <cell r="E190">
            <v>2026</v>
          </cell>
          <cell r="F190">
            <v>202602</v>
          </cell>
          <cell r="G190">
            <v>0</v>
          </cell>
          <cell r="H190" t="str">
            <v>-</v>
          </cell>
          <cell r="I190">
            <v>0</v>
          </cell>
          <cell r="J190" t="str">
            <v>-</v>
          </cell>
          <cell r="K190">
            <v>0</v>
          </cell>
          <cell r="L190" t="str">
            <v>-</v>
          </cell>
          <cell r="M190">
            <v>0</v>
          </cell>
          <cell r="N190" t="str">
            <v>-</v>
          </cell>
          <cell r="O190">
            <v>0</v>
          </cell>
          <cell r="P190" t="str">
            <v>-</v>
          </cell>
          <cell r="Q190">
            <v>0</v>
          </cell>
          <cell r="R190" t="str">
            <v>-</v>
          </cell>
          <cell r="S190">
            <v>0</v>
          </cell>
          <cell r="T190" t="str">
            <v>-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 t="str">
            <v>-</v>
          </cell>
          <cell r="Z190" t="str">
            <v>-</v>
          </cell>
          <cell r="AA190">
            <v>0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>
            <v>0</v>
          </cell>
          <cell r="AH190" t="str">
            <v>-</v>
          </cell>
          <cell r="AI190" t="str">
            <v>-</v>
          </cell>
          <cell r="AJ190" t="str">
            <v>-</v>
          </cell>
          <cell r="AK190">
            <v>0</v>
          </cell>
          <cell r="AL190" t="str">
            <v>-</v>
          </cell>
          <cell r="AM190">
            <v>0</v>
          </cell>
          <cell r="AN190" t="str">
            <v>-</v>
          </cell>
          <cell r="AO190">
            <v>0</v>
          </cell>
          <cell r="AP190" t="str">
            <v>-</v>
          </cell>
          <cell r="AQ190">
            <v>0</v>
          </cell>
          <cell r="AR190" t="str">
            <v>-</v>
          </cell>
          <cell r="AS190">
            <v>0</v>
          </cell>
          <cell r="AT190" t="str">
            <v>-</v>
          </cell>
          <cell r="AU190">
            <v>0</v>
          </cell>
          <cell r="AV190" t="str">
            <v>-</v>
          </cell>
          <cell r="AW190">
            <v>0</v>
          </cell>
          <cell r="AX190" t="str">
            <v>-</v>
          </cell>
          <cell r="AY190" t="str">
            <v>-</v>
          </cell>
          <cell r="AZ190" t="str">
            <v>-</v>
          </cell>
          <cell r="BA190">
            <v>0</v>
          </cell>
          <cell r="BB190" t="str">
            <v>-</v>
          </cell>
          <cell r="BC190">
            <v>0</v>
          </cell>
          <cell r="BD190" t="str">
            <v>-</v>
          </cell>
          <cell r="BE190" t="str">
            <v>-</v>
          </cell>
          <cell r="BF190" t="str">
            <v>-</v>
          </cell>
          <cell r="BG190">
            <v>0</v>
          </cell>
          <cell r="BH190" t="str">
            <v>-</v>
          </cell>
          <cell r="BI190">
            <v>0</v>
          </cell>
          <cell r="BJ190" t="str">
            <v>-</v>
          </cell>
          <cell r="BK190">
            <v>0</v>
          </cell>
          <cell r="BL190" t="str">
            <v>-</v>
          </cell>
          <cell r="BM190">
            <v>0</v>
          </cell>
          <cell r="BN190" t="str">
            <v>-</v>
          </cell>
          <cell r="BO190">
            <v>0</v>
          </cell>
          <cell r="BP190" t="str">
            <v>-</v>
          </cell>
          <cell r="BQ190">
            <v>0</v>
          </cell>
          <cell r="BR190" t="str">
            <v>-</v>
          </cell>
          <cell r="BS190">
            <v>0</v>
          </cell>
          <cell r="BT190" t="str">
            <v>-</v>
          </cell>
          <cell r="BU190">
            <v>0</v>
          </cell>
          <cell r="BV190" t="str">
            <v>-</v>
          </cell>
          <cell r="BW190">
            <v>0</v>
          </cell>
          <cell r="BX190" t="str">
            <v>-</v>
          </cell>
          <cell r="BY190">
            <v>0</v>
          </cell>
          <cell r="BZ190" t="str">
            <v>-</v>
          </cell>
          <cell r="CA190">
            <v>0</v>
          </cell>
          <cell r="CB190" t="str">
            <v>-</v>
          </cell>
          <cell r="CC190">
            <v>0</v>
          </cell>
          <cell r="CD190" t="str">
            <v>-</v>
          </cell>
          <cell r="CE190">
            <v>0</v>
          </cell>
          <cell r="CF190" t="str">
            <v>-</v>
          </cell>
          <cell r="CG190">
            <v>0</v>
          </cell>
          <cell r="CH190" t="str">
            <v>-</v>
          </cell>
          <cell r="CI190">
            <v>0</v>
          </cell>
          <cell r="CJ190" t="str">
            <v>-</v>
          </cell>
          <cell r="CK190">
            <v>0</v>
          </cell>
          <cell r="CL190" t="str">
            <v>-</v>
          </cell>
          <cell r="CM190">
            <v>0</v>
          </cell>
          <cell r="CN190" t="str">
            <v>-</v>
          </cell>
          <cell r="CO190">
            <v>0</v>
          </cell>
          <cell r="CP190" t="str">
            <v>-</v>
          </cell>
          <cell r="CQ190">
            <v>0</v>
          </cell>
          <cell r="CR190" t="str">
            <v>-</v>
          </cell>
          <cell r="CS190">
            <v>0</v>
          </cell>
          <cell r="CT190" t="str">
            <v>-</v>
          </cell>
          <cell r="CU190">
            <v>0</v>
          </cell>
          <cell r="CV190" t="str">
            <v>-</v>
          </cell>
          <cell r="CW190">
            <v>0</v>
          </cell>
          <cell r="CX190" t="str">
            <v>-</v>
          </cell>
          <cell r="CY190">
            <v>0</v>
          </cell>
          <cell r="CZ190" t="str">
            <v>-</v>
          </cell>
          <cell r="DA190">
            <v>0</v>
          </cell>
          <cell r="DB190" t="str">
            <v>-</v>
          </cell>
          <cell r="DC190">
            <v>0</v>
          </cell>
          <cell r="DD190" t="str">
            <v>-</v>
          </cell>
          <cell r="DE190">
            <v>0</v>
          </cell>
          <cell r="DF190" t="str">
            <v>-</v>
          </cell>
          <cell r="DG190">
            <v>0</v>
          </cell>
          <cell r="DH190" t="str">
            <v>-</v>
          </cell>
          <cell r="DI190">
            <v>0</v>
          </cell>
          <cell r="DJ190" t="str">
            <v>-</v>
          </cell>
          <cell r="DK190">
            <v>0</v>
          </cell>
          <cell r="DL190" t="str">
            <v>-</v>
          </cell>
          <cell r="DM190">
            <v>0</v>
          </cell>
          <cell r="DN190" t="str">
            <v>-</v>
          </cell>
          <cell r="DO190">
            <v>0</v>
          </cell>
          <cell r="DP190" t="str">
            <v>-</v>
          </cell>
          <cell r="DQ190">
            <v>0</v>
          </cell>
          <cell r="DR190" t="str">
            <v>-</v>
          </cell>
          <cell r="DS190">
            <v>0</v>
          </cell>
          <cell r="DT190" t="str">
            <v>-</v>
          </cell>
          <cell r="DU190">
            <v>0</v>
          </cell>
          <cell r="DV190" t="str">
            <v>-</v>
          </cell>
          <cell r="DW190">
            <v>0</v>
          </cell>
          <cell r="DX190" t="str">
            <v>-</v>
          </cell>
          <cell r="DY190">
            <v>0</v>
          </cell>
          <cell r="DZ190" t="str">
            <v>-</v>
          </cell>
          <cell r="EA190">
            <v>0</v>
          </cell>
          <cell r="EB190" t="str">
            <v>-</v>
          </cell>
          <cell r="EC190">
            <v>0</v>
          </cell>
          <cell r="ED190" t="str">
            <v>-</v>
          </cell>
          <cell r="EE190">
            <v>0</v>
          </cell>
          <cell r="EF190" t="str">
            <v>-</v>
          </cell>
          <cell r="EG190">
            <v>0</v>
          </cell>
        </row>
        <row r="191">
          <cell r="C191">
            <v>700000520</v>
          </cell>
          <cell r="D191" t="str">
            <v>SECTOR PACÍFICO TUMACO</v>
          </cell>
          <cell r="E191">
            <v>2026</v>
          </cell>
          <cell r="F191">
            <v>202602</v>
          </cell>
          <cell r="G191">
            <v>0</v>
          </cell>
          <cell r="H191" t="str">
            <v>-</v>
          </cell>
          <cell r="I191">
            <v>0</v>
          </cell>
          <cell r="J191" t="str">
            <v>-</v>
          </cell>
          <cell r="K191">
            <v>0</v>
          </cell>
          <cell r="L191" t="str">
            <v>-</v>
          </cell>
          <cell r="M191">
            <v>0</v>
          </cell>
          <cell r="N191" t="str">
            <v>-</v>
          </cell>
          <cell r="O191">
            <v>0</v>
          </cell>
          <cell r="P191" t="str">
            <v>-</v>
          </cell>
          <cell r="Q191">
            <v>0</v>
          </cell>
          <cell r="R191" t="str">
            <v>-</v>
          </cell>
          <cell r="S191">
            <v>0</v>
          </cell>
          <cell r="T191" t="str">
            <v>-</v>
          </cell>
          <cell r="U191">
            <v>0</v>
          </cell>
          <cell r="V191" t="str">
            <v>-</v>
          </cell>
          <cell r="W191">
            <v>0</v>
          </cell>
          <cell r="X191" t="str">
            <v>-</v>
          </cell>
          <cell r="Y191" t="str">
            <v>-</v>
          </cell>
          <cell r="Z191" t="str">
            <v>-</v>
          </cell>
          <cell r="AA191">
            <v>0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>
            <v>0</v>
          </cell>
          <cell r="AH191" t="str">
            <v>-</v>
          </cell>
          <cell r="AI191" t="str">
            <v>-</v>
          </cell>
          <cell r="AJ191" t="str">
            <v>-</v>
          </cell>
          <cell r="AK191">
            <v>0</v>
          </cell>
          <cell r="AL191" t="str">
            <v>-</v>
          </cell>
          <cell r="AM191">
            <v>0</v>
          </cell>
          <cell r="AN191" t="str">
            <v>-</v>
          </cell>
          <cell r="AO191">
            <v>0</v>
          </cell>
          <cell r="AP191" t="str">
            <v>-</v>
          </cell>
          <cell r="AQ191">
            <v>0</v>
          </cell>
          <cell r="AR191" t="str">
            <v>-</v>
          </cell>
          <cell r="AS191">
            <v>0</v>
          </cell>
          <cell r="AT191" t="str">
            <v>-</v>
          </cell>
          <cell r="AU191">
            <v>0</v>
          </cell>
          <cell r="AV191" t="str">
            <v>-</v>
          </cell>
          <cell r="AW191">
            <v>0</v>
          </cell>
          <cell r="AX191" t="str">
            <v>-</v>
          </cell>
          <cell r="AY191" t="str">
            <v>-</v>
          </cell>
          <cell r="AZ191" t="str">
            <v>-</v>
          </cell>
          <cell r="BA191">
            <v>0</v>
          </cell>
          <cell r="BB191" t="str">
            <v>-</v>
          </cell>
          <cell r="BC191">
            <v>0</v>
          </cell>
          <cell r="BD191" t="str">
            <v>-</v>
          </cell>
          <cell r="BE191" t="str">
            <v>-</v>
          </cell>
          <cell r="BF191" t="str">
            <v>-</v>
          </cell>
          <cell r="BG191">
            <v>0</v>
          </cell>
          <cell r="BH191" t="str">
            <v>-</v>
          </cell>
          <cell r="BI191">
            <v>0</v>
          </cell>
          <cell r="BJ191" t="str">
            <v>-</v>
          </cell>
          <cell r="BK191">
            <v>0</v>
          </cell>
          <cell r="BL191" t="str">
            <v>-</v>
          </cell>
          <cell r="BM191">
            <v>0</v>
          </cell>
          <cell r="BN191" t="str">
            <v>-</v>
          </cell>
          <cell r="BO191">
            <v>0</v>
          </cell>
          <cell r="BP191" t="str">
            <v>-</v>
          </cell>
          <cell r="BQ191">
            <v>0</v>
          </cell>
          <cell r="BR191" t="str">
            <v>-</v>
          </cell>
          <cell r="BS191">
            <v>0</v>
          </cell>
          <cell r="BT191" t="str">
            <v>-</v>
          </cell>
          <cell r="BU191">
            <v>0</v>
          </cell>
          <cell r="BV191" t="str">
            <v>-</v>
          </cell>
          <cell r="BW191">
            <v>0</v>
          </cell>
          <cell r="BX191" t="str">
            <v>-</v>
          </cell>
          <cell r="BY191">
            <v>0</v>
          </cell>
          <cell r="BZ191" t="str">
            <v>-</v>
          </cell>
          <cell r="CA191">
            <v>0</v>
          </cell>
          <cell r="CB191" t="str">
            <v>-</v>
          </cell>
          <cell r="CC191">
            <v>0</v>
          </cell>
          <cell r="CD191" t="str">
            <v>-</v>
          </cell>
          <cell r="CE191">
            <v>0</v>
          </cell>
          <cell r="CF191" t="str">
            <v>-</v>
          </cell>
          <cell r="CG191">
            <v>0</v>
          </cell>
          <cell r="CH191" t="str">
            <v>-</v>
          </cell>
          <cell r="CI191">
            <v>0</v>
          </cell>
          <cell r="CJ191" t="str">
            <v>-</v>
          </cell>
          <cell r="CK191">
            <v>0</v>
          </cell>
          <cell r="CL191" t="str">
            <v>-</v>
          </cell>
          <cell r="CM191">
            <v>0</v>
          </cell>
          <cell r="CN191" t="str">
            <v>-</v>
          </cell>
          <cell r="CO191">
            <v>0</v>
          </cell>
          <cell r="CP191" t="str">
            <v>-</v>
          </cell>
          <cell r="CQ191">
            <v>0</v>
          </cell>
          <cell r="CR191" t="str">
            <v>-</v>
          </cell>
          <cell r="CS191">
            <v>0</v>
          </cell>
          <cell r="CT191" t="str">
            <v>-</v>
          </cell>
          <cell r="CU191">
            <v>0</v>
          </cell>
          <cell r="CV191" t="str">
            <v>-</v>
          </cell>
          <cell r="CW191">
            <v>0</v>
          </cell>
          <cell r="CX191" t="str">
            <v>-</v>
          </cell>
          <cell r="CY191">
            <v>0</v>
          </cell>
          <cell r="CZ191" t="str">
            <v>-</v>
          </cell>
          <cell r="DA191">
            <v>0</v>
          </cell>
          <cell r="DB191" t="str">
            <v>-</v>
          </cell>
          <cell r="DC191">
            <v>0</v>
          </cell>
          <cell r="DD191" t="str">
            <v>-</v>
          </cell>
          <cell r="DE191">
            <v>0</v>
          </cell>
          <cell r="DF191" t="str">
            <v>-</v>
          </cell>
          <cell r="DG191">
            <v>0</v>
          </cell>
          <cell r="DH191" t="str">
            <v>-</v>
          </cell>
          <cell r="DI191">
            <v>0</v>
          </cell>
          <cell r="DJ191" t="str">
            <v>-</v>
          </cell>
          <cell r="DK191">
            <v>0</v>
          </cell>
          <cell r="DL191" t="str">
            <v>-</v>
          </cell>
          <cell r="DM191">
            <v>0</v>
          </cell>
          <cell r="DN191" t="str">
            <v>-</v>
          </cell>
          <cell r="DO191">
            <v>0</v>
          </cell>
          <cell r="DP191" t="str">
            <v>-</v>
          </cell>
          <cell r="DQ191">
            <v>0</v>
          </cell>
          <cell r="DR191" t="str">
            <v>-</v>
          </cell>
          <cell r="DS191">
            <v>0</v>
          </cell>
          <cell r="DT191" t="str">
            <v>-</v>
          </cell>
          <cell r="DU191">
            <v>0</v>
          </cell>
          <cell r="DV191" t="str">
            <v>-</v>
          </cell>
          <cell r="DW191">
            <v>0</v>
          </cell>
          <cell r="DX191" t="str">
            <v>-</v>
          </cell>
          <cell r="DY191">
            <v>0</v>
          </cell>
          <cell r="DZ191" t="str">
            <v>-</v>
          </cell>
          <cell r="EA191">
            <v>0</v>
          </cell>
          <cell r="EB191" t="str">
            <v>-</v>
          </cell>
          <cell r="EC191">
            <v>0</v>
          </cell>
          <cell r="ED191" t="str">
            <v>-</v>
          </cell>
          <cell r="EE191">
            <v>0</v>
          </cell>
          <cell r="EF191" t="str">
            <v>-</v>
          </cell>
          <cell r="EG191">
            <v>0</v>
          </cell>
        </row>
        <row r="192">
          <cell r="C192">
            <v>700000998</v>
          </cell>
          <cell r="D192" t="str">
            <v>SETOR PRUEBAS_LEGO</v>
          </cell>
          <cell r="E192">
            <v>2026</v>
          </cell>
          <cell r="F192">
            <v>202602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  <cell r="X192" t="str">
            <v>-</v>
          </cell>
          <cell r="Y192" t="str">
            <v>-</v>
          </cell>
          <cell r="Z192" t="str">
            <v>-</v>
          </cell>
          <cell r="AA192" t="str">
            <v>-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 t="str">
            <v>-</v>
          </cell>
          <cell r="AO192" t="str">
            <v>-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-</v>
          </cell>
          <cell r="AT192" t="str">
            <v>-</v>
          </cell>
          <cell r="AU192" t="str">
            <v>-</v>
          </cell>
          <cell r="AV192" t="str">
            <v>-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 t="str">
            <v>-</v>
          </cell>
          <cell r="BB192" t="str">
            <v>-</v>
          </cell>
          <cell r="BC192" t="str">
            <v>-</v>
          </cell>
          <cell r="BD192" t="str">
            <v>-</v>
          </cell>
          <cell r="BE192" t="str">
            <v>-</v>
          </cell>
          <cell r="BF192" t="str">
            <v>-</v>
          </cell>
          <cell r="BG192" t="str">
            <v>-</v>
          </cell>
          <cell r="BH192" t="str">
            <v>-</v>
          </cell>
          <cell r="BI192" t="str">
            <v>-</v>
          </cell>
          <cell r="BJ192" t="str">
            <v>-</v>
          </cell>
          <cell r="BK192" t="str">
            <v>-</v>
          </cell>
          <cell r="BL192" t="str">
            <v>-</v>
          </cell>
          <cell r="BM192" t="str">
            <v>-</v>
          </cell>
          <cell r="BN192" t="str">
            <v>-</v>
          </cell>
          <cell r="BO192" t="str">
            <v>-</v>
          </cell>
          <cell r="BP192" t="str">
            <v>-</v>
          </cell>
          <cell r="BQ192" t="str">
            <v>-</v>
          </cell>
          <cell r="BR192" t="str">
            <v>-</v>
          </cell>
          <cell r="BS192" t="str">
            <v>-</v>
          </cell>
          <cell r="BT192" t="str">
            <v>-</v>
          </cell>
          <cell r="BU192" t="str">
            <v>-</v>
          </cell>
          <cell r="BV192" t="str">
            <v>-</v>
          </cell>
          <cell r="BW192" t="str">
            <v>-</v>
          </cell>
          <cell r="BX192" t="str">
            <v>-</v>
          </cell>
          <cell r="BY192" t="str">
            <v>-</v>
          </cell>
          <cell r="BZ192" t="str">
            <v>-</v>
          </cell>
          <cell r="CA192" t="str">
            <v>-</v>
          </cell>
          <cell r="CB192" t="str">
            <v>-</v>
          </cell>
          <cell r="CC192" t="str">
            <v>-</v>
          </cell>
          <cell r="CD192" t="str">
            <v>-</v>
          </cell>
          <cell r="CE192" t="str">
            <v>-</v>
          </cell>
          <cell r="CF192" t="str">
            <v>-</v>
          </cell>
          <cell r="CG192" t="str">
            <v>-</v>
          </cell>
          <cell r="CH192" t="str">
            <v>-</v>
          </cell>
          <cell r="CI192" t="str">
            <v>-</v>
          </cell>
          <cell r="CJ192" t="str">
            <v>-</v>
          </cell>
          <cell r="CK192" t="str">
            <v>-</v>
          </cell>
          <cell r="CL192" t="str">
            <v>-</v>
          </cell>
          <cell r="CM192" t="str">
            <v>-</v>
          </cell>
          <cell r="CN192" t="str">
            <v>-</v>
          </cell>
          <cell r="CO192" t="str">
            <v>-</v>
          </cell>
          <cell r="CP192" t="str">
            <v>-</v>
          </cell>
          <cell r="CQ192" t="str">
            <v>-</v>
          </cell>
          <cell r="CR192" t="str">
            <v>-</v>
          </cell>
          <cell r="CS192" t="str">
            <v>-</v>
          </cell>
          <cell r="CT192" t="str">
            <v>-</v>
          </cell>
          <cell r="CU192" t="str">
            <v>-</v>
          </cell>
          <cell r="CV192" t="str">
            <v>-</v>
          </cell>
          <cell r="CW192" t="str">
            <v>-</v>
          </cell>
          <cell r="CX192" t="str">
            <v>-</v>
          </cell>
          <cell r="CY192" t="str">
            <v>-</v>
          </cell>
          <cell r="CZ192" t="str">
            <v>-</v>
          </cell>
          <cell r="DA192" t="str">
            <v>-</v>
          </cell>
          <cell r="DB192" t="str">
            <v>-</v>
          </cell>
          <cell r="DC192" t="str">
            <v>-</v>
          </cell>
          <cell r="DD192" t="str">
            <v>-</v>
          </cell>
          <cell r="DE192" t="str">
            <v>-</v>
          </cell>
          <cell r="DF192" t="str">
            <v>-</v>
          </cell>
          <cell r="DG192" t="str">
            <v>-</v>
          </cell>
          <cell r="DH192" t="str">
            <v>-</v>
          </cell>
          <cell r="DI192" t="str">
            <v>-</v>
          </cell>
          <cell r="DJ192" t="str">
            <v>-</v>
          </cell>
          <cell r="DK192" t="str">
            <v>-</v>
          </cell>
          <cell r="DL192" t="str">
            <v>-</v>
          </cell>
          <cell r="DM192" t="str">
            <v>-</v>
          </cell>
          <cell r="DN192" t="str">
            <v>-</v>
          </cell>
          <cell r="DO192" t="str">
            <v>-</v>
          </cell>
          <cell r="DP192" t="str">
            <v>-</v>
          </cell>
          <cell r="DQ192" t="str">
            <v>-</v>
          </cell>
          <cell r="DR192" t="str">
            <v>-</v>
          </cell>
          <cell r="DS192" t="str">
            <v>-</v>
          </cell>
          <cell r="DT192" t="str">
            <v>-</v>
          </cell>
          <cell r="DU192" t="str">
            <v>-</v>
          </cell>
          <cell r="DV192" t="str">
            <v>-</v>
          </cell>
          <cell r="DW192" t="str">
            <v>-</v>
          </cell>
          <cell r="DX192" t="str">
            <v>-</v>
          </cell>
          <cell r="DY192" t="str">
            <v>-</v>
          </cell>
          <cell r="DZ192" t="str">
            <v>-</v>
          </cell>
          <cell r="EA192" t="str">
            <v>-</v>
          </cell>
          <cell r="EB192" t="str">
            <v>-</v>
          </cell>
          <cell r="EC192" t="str">
            <v>-</v>
          </cell>
          <cell r="ED192" t="str">
            <v>-</v>
          </cell>
          <cell r="EE192" t="str">
            <v>-</v>
          </cell>
          <cell r="EF192" t="str">
            <v>-</v>
          </cell>
          <cell r="EG192" t="str">
            <v>-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CUBO"/>
    </sheetNames>
    <sheetDataSet>
      <sheetData sheetId="0"/>
      <sheetData sheetId="1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  <cell r="DZ1" t="str">
            <v>Inicios + Reinicios Meta</v>
          </cell>
          <cell r="EA1" t="str">
            <v>Inicios Completos Total Real</v>
          </cell>
          <cell r="EB1" t="str">
            <v>Inicios Completos Total Meta</v>
          </cell>
          <cell r="EC1" t="str">
            <v>% Inicios Completos Puros Real</v>
          </cell>
          <cell r="ED1" t="str">
            <v>% Inicios Completos Puros Meta</v>
          </cell>
          <cell r="EE1" t="str">
            <v>Reinicios Real</v>
          </cell>
          <cell r="EF1" t="str">
            <v>Reinicios Meta</v>
          </cell>
          <cell r="EG1" t="str">
            <v>Recuperos Real</v>
          </cell>
        </row>
        <row r="2">
          <cell r="C2">
            <v>700000005</v>
          </cell>
          <cell r="D2" t="str">
            <v>SECTOR MAGIA CATALINA</v>
          </cell>
          <cell r="E2">
            <v>2026</v>
          </cell>
          <cell r="F2">
            <v>202603</v>
          </cell>
          <cell r="G2">
            <v>0</v>
          </cell>
          <cell r="H2" t="str">
            <v>-</v>
          </cell>
          <cell r="I2">
            <v>0</v>
          </cell>
          <cell r="J2" t="str">
            <v>-</v>
          </cell>
          <cell r="K2">
            <v>-77</v>
          </cell>
          <cell r="L2" t="str">
            <v>-</v>
          </cell>
          <cell r="M2">
            <v>0</v>
          </cell>
          <cell r="N2" t="str">
            <v>-</v>
          </cell>
          <cell r="O2">
            <v>0</v>
          </cell>
          <cell r="P2" t="str">
            <v>-</v>
          </cell>
          <cell r="Q2">
            <v>0</v>
          </cell>
          <cell r="R2" t="str">
            <v>-</v>
          </cell>
          <cell r="S2">
            <v>0</v>
          </cell>
          <cell r="T2" t="str">
            <v>-</v>
          </cell>
          <cell r="U2">
            <v>0</v>
          </cell>
          <cell r="V2" t="str">
            <v>-</v>
          </cell>
          <cell r="W2">
            <v>0</v>
          </cell>
          <cell r="X2" t="str">
            <v>-</v>
          </cell>
          <cell r="Y2" t="str">
            <v>-</v>
          </cell>
          <cell r="Z2" t="str">
            <v>-</v>
          </cell>
          <cell r="AA2">
            <v>0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0</v>
          </cell>
          <cell r="AH2" t="str">
            <v>-</v>
          </cell>
          <cell r="AI2" t="str">
            <v>-</v>
          </cell>
          <cell r="AJ2" t="str">
            <v>-</v>
          </cell>
          <cell r="AK2" t="str">
            <v>-</v>
          </cell>
          <cell r="AL2" t="str">
            <v>-</v>
          </cell>
          <cell r="AM2">
            <v>0</v>
          </cell>
          <cell r="AN2" t="str">
            <v>-</v>
          </cell>
          <cell r="AO2" t="str">
            <v>-</v>
          </cell>
          <cell r="AP2" t="str">
            <v>-</v>
          </cell>
          <cell r="AQ2" t="str">
            <v>-</v>
          </cell>
          <cell r="AR2" t="str">
            <v>-</v>
          </cell>
          <cell r="AS2" t="str">
            <v>-</v>
          </cell>
          <cell r="AT2" t="str">
            <v>-</v>
          </cell>
          <cell r="AU2" t="str">
            <v>-</v>
          </cell>
          <cell r="AV2" t="str">
            <v>-</v>
          </cell>
          <cell r="AW2" t="str">
            <v>-</v>
          </cell>
          <cell r="AX2" t="str">
            <v>-</v>
          </cell>
          <cell r="AY2" t="str">
            <v>-</v>
          </cell>
          <cell r="AZ2" t="str">
            <v>-</v>
          </cell>
          <cell r="BA2">
            <v>0</v>
          </cell>
          <cell r="BB2" t="str">
            <v>-</v>
          </cell>
          <cell r="BC2">
            <v>0</v>
          </cell>
          <cell r="BD2" t="str">
            <v>-</v>
          </cell>
          <cell r="BE2">
            <v>0</v>
          </cell>
          <cell r="BF2" t="str">
            <v>-</v>
          </cell>
          <cell r="BG2">
            <v>0</v>
          </cell>
          <cell r="BH2" t="str">
            <v>-</v>
          </cell>
          <cell r="BI2">
            <v>0</v>
          </cell>
          <cell r="BJ2" t="str">
            <v>-</v>
          </cell>
          <cell r="BK2">
            <v>0</v>
          </cell>
          <cell r="BL2" t="str">
            <v>-</v>
          </cell>
          <cell r="BM2">
            <v>0</v>
          </cell>
          <cell r="BN2" t="str">
            <v>-</v>
          </cell>
          <cell r="BO2">
            <v>0</v>
          </cell>
          <cell r="BP2" t="str">
            <v>-</v>
          </cell>
          <cell r="BQ2">
            <v>0</v>
          </cell>
          <cell r="BR2" t="str">
            <v>-</v>
          </cell>
          <cell r="BS2">
            <v>0</v>
          </cell>
          <cell r="BT2" t="str">
            <v>-</v>
          </cell>
          <cell r="BU2">
            <v>0</v>
          </cell>
          <cell r="BV2" t="str">
            <v>-</v>
          </cell>
          <cell r="BW2">
            <v>0</v>
          </cell>
          <cell r="BX2" t="str">
            <v>-</v>
          </cell>
          <cell r="BY2" t="str">
            <v>-</v>
          </cell>
          <cell r="BZ2" t="str">
            <v>-</v>
          </cell>
          <cell r="CA2">
            <v>0</v>
          </cell>
          <cell r="CB2" t="str">
            <v>-</v>
          </cell>
          <cell r="CC2" t="str">
            <v>-</v>
          </cell>
          <cell r="CD2" t="str">
            <v>-</v>
          </cell>
          <cell r="CE2" t="str">
            <v>-</v>
          </cell>
          <cell r="CF2" t="str">
            <v>-</v>
          </cell>
          <cell r="CG2" t="str">
            <v>-</v>
          </cell>
          <cell r="CH2" t="str">
            <v>-</v>
          </cell>
          <cell r="CI2" t="str">
            <v>-</v>
          </cell>
          <cell r="CJ2" t="str">
            <v>-</v>
          </cell>
          <cell r="CK2" t="str">
            <v>-</v>
          </cell>
          <cell r="CL2" t="str">
            <v>-</v>
          </cell>
          <cell r="CM2">
            <v>0</v>
          </cell>
          <cell r="CN2" t="str">
            <v>-</v>
          </cell>
          <cell r="CO2">
            <v>0</v>
          </cell>
          <cell r="CP2" t="str">
            <v>-</v>
          </cell>
          <cell r="CQ2">
            <v>0</v>
          </cell>
          <cell r="CR2" t="str">
            <v>-</v>
          </cell>
          <cell r="CS2">
            <v>0</v>
          </cell>
          <cell r="CT2" t="str">
            <v>-</v>
          </cell>
          <cell r="CU2">
            <v>0</v>
          </cell>
          <cell r="CV2" t="str">
            <v>-</v>
          </cell>
          <cell r="CW2">
            <v>0</v>
          </cell>
          <cell r="CX2" t="str">
            <v>-</v>
          </cell>
          <cell r="CY2">
            <v>0</v>
          </cell>
          <cell r="CZ2" t="str">
            <v>-</v>
          </cell>
          <cell r="DA2">
            <v>0</v>
          </cell>
          <cell r="DB2" t="str">
            <v>-</v>
          </cell>
          <cell r="DC2">
            <v>0</v>
          </cell>
          <cell r="DD2" t="str">
            <v>-</v>
          </cell>
          <cell r="DE2">
            <v>0</v>
          </cell>
          <cell r="DF2" t="str">
            <v>-</v>
          </cell>
          <cell r="DG2">
            <v>0</v>
          </cell>
          <cell r="DH2" t="str">
            <v>-</v>
          </cell>
          <cell r="DI2">
            <v>0</v>
          </cell>
          <cell r="DJ2" t="str">
            <v>-</v>
          </cell>
          <cell r="DK2" t="str">
            <v>-</v>
          </cell>
          <cell r="DL2" t="str">
            <v>-</v>
          </cell>
          <cell r="DM2" t="str">
            <v>-</v>
          </cell>
          <cell r="DN2" t="str">
            <v>-</v>
          </cell>
          <cell r="DO2" t="str">
            <v>-</v>
          </cell>
          <cell r="DP2" t="str">
            <v>-</v>
          </cell>
          <cell r="DQ2" t="str">
            <v>-</v>
          </cell>
          <cell r="DR2" t="str">
            <v>-</v>
          </cell>
          <cell r="DS2" t="str">
            <v>-</v>
          </cell>
          <cell r="DT2" t="str">
            <v>-</v>
          </cell>
          <cell r="DU2" t="str">
            <v>-</v>
          </cell>
          <cell r="DV2" t="str">
            <v>-</v>
          </cell>
          <cell r="DW2">
            <v>0</v>
          </cell>
          <cell r="DX2" t="str">
            <v>-</v>
          </cell>
          <cell r="DY2">
            <v>0</v>
          </cell>
          <cell r="DZ2" t="str">
            <v>-</v>
          </cell>
          <cell r="EA2">
            <v>0</v>
          </cell>
          <cell r="EB2" t="str">
            <v>-</v>
          </cell>
          <cell r="EC2">
            <v>0</v>
          </cell>
          <cell r="ED2" t="str">
            <v>-</v>
          </cell>
          <cell r="EE2">
            <v>0</v>
          </cell>
          <cell r="EF2" t="str">
            <v>-</v>
          </cell>
          <cell r="EG2">
            <v>0</v>
          </cell>
        </row>
        <row r="3">
          <cell r="C3">
            <v>700000009</v>
          </cell>
          <cell r="D3" t="str">
            <v>SECTOR ESCULTURA DAYANA</v>
          </cell>
          <cell r="E3">
            <v>2026</v>
          </cell>
          <cell r="F3">
            <v>202603</v>
          </cell>
          <cell r="G3" t="str">
            <v>-</v>
          </cell>
          <cell r="H3" t="str">
            <v>-</v>
          </cell>
          <cell r="I3" t="str">
            <v>-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 t="str">
            <v>-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 t="str">
            <v>-</v>
          </cell>
          <cell r="BB3" t="str">
            <v>-</v>
          </cell>
          <cell r="BC3" t="str">
            <v>-</v>
          </cell>
          <cell r="BD3" t="str">
            <v>-</v>
          </cell>
          <cell r="BE3" t="str">
            <v>-</v>
          </cell>
          <cell r="BF3" t="str">
            <v>-</v>
          </cell>
          <cell r="BG3" t="str">
            <v>-</v>
          </cell>
          <cell r="BH3" t="str">
            <v>-</v>
          </cell>
          <cell r="BI3" t="str">
            <v>-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 t="str">
            <v>-</v>
          </cell>
          <cell r="BO3" t="str">
            <v>-</v>
          </cell>
          <cell r="BP3" t="str">
            <v>-</v>
          </cell>
          <cell r="BQ3" t="str">
            <v>-</v>
          </cell>
          <cell r="BR3" t="str">
            <v>-</v>
          </cell>
          <cell r="BS3" t="str">
            <v>-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-</v>
          </cell>
          <cell r="BY3" t="str">
            <v>-</v>
          </cell>
          <cell r="BZ3" t="str">
            <v>-</v>
          </cell>
          <cell r="CA3" t="str">
            <v>-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 t="str">
            <v>-</v>
          </cell>
          <cell r="CN3" t="str">
            <v>-</v>
          </cell>
          <cell r="CO3" t="str">
            <v>-</v>
          </cell>
          <cell r="CP3" t="str">
            <v>-</v>
          </cell>
          <cell r="CQ3" t="str">
            <v>-</v>
          </cell>
          <cell r="CR3" t="str">
            <v>-</v>
          </cell>
          <cell r="CS3" t="str">
            <v>-</v>
          </cell>
          <cell r="CT3" t="str">
            <v>-</v>
          </cell>
          <cell r="CU3" t="str">
            <v>-</v>
          </cell>
          <cell r="CV3" t="str">
            <v>-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 t="str">
            <v>-</v>
          </cell>
          <cell r="EB3" t="str">
            <v>-</v>
          </cell>
          <cell r="EC3" t="str">
            <v>-</v>
          </cell>
          <cell r="ED3" t="str">
            <v>-</v>
          </cell>
          <cell r="EE3" t="str">
            <v>-</v>
          </cell>
          <cell r="EF3" t="str">
            <v>-</v>
          </cell>
          <cell r="EG3" t="str">
            <v>-</v>
          </cell>
        </row>
        <row r="4">
          <cell r="C4">
            <v>700000011</v>
          </cell>
          <cell r="D4" t="str">
            <v>SECTOR FILIGRANA JULIANA</v>
          </cell>
          <cell r="E4">
            <v>2026</v>
          </cell>
          <cell r="F4">
            <v>202603</v>
          </cell>
          <cell r="G4">
            <v>0</v>
          </cell>
          <cell r="H4" t="str">
            <v>-</v>
          </cell>
          <cell r="I4">
            <v>0</v>
          </cell>
          <cell r="J4" t="str">
            <v>-</v>
          </cell>
          <cell r="K4">
            <v>0</v>
          </cell>
          <cell r="L4" t="str">
            <v>-</v>
          </cell>
          <cell r="M4">
            <v>0</v>
          </cell>
          <cell r="N4" t="str">
            <v>-</v>
          </cell>
          <cell r="O4">
            <v>0</v>
          </cell>
          <cell r="P4" t="str">
            <v>-</v>
          </cell>
          <cell r="Q4">
            <v>0</v>
          </cell>
          <cell r="R4" t="str">
            <v>-</v>
          </cell>
          <cell r="S4">
            <v>0</v>
          </cell>
          <cell r="T4" t="str">
            <v>-</v>
          </cell>
          <cell r="U4">
            <v>0</v>
          </cell>
          <cell r="V4" t="str">
            <v>-</v>
          </cell>
          <cell r="W4">
            <v>0</v>
          </cell>
          <cell r="X4" t="str">
            <v>-</v>
          </cell>
          <cell r="Y4" t="str">
            <v>-</v>
          </cell>
          <cell r="Z4" t="str">
            <v>-</v>
          </cell>
          <cell r="AA4">
            <v>0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>
            <v>0</v>
          </cell>
          <cell r="AH4" t="str">
            <v>-</v>
          </cell>
          <cell r="AI4" t="str">
            <v>-</v>
          </cell>
          <cell r="AJ4" t="str">
            <v>-</v>
          </cell>
          <cell r="AK4" t="str">
            <v>-</v>
          </cell>
          <cell r="AL4" t="str">
            <v>-</v>
          </cell>
          <cell r="AM4">
            <v>0</v>
          </cell>
          <cell r="AN4" t="str">
            <v>-</v>
          </cell>
          <cell r="AO4" t="str">
            <v>-</v>
          </cell>
          <cell r="AP4" t="str">
            <v>-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-</v>
          </cell>
          <cell r="AU4" t="str">
            <v>-</v>
          </cell>
          <cell r="AV4" t="str">
            <v>-</v>
          </cell>
          <cell r="AW4" t="str">
            <v>-</v>
          </cell>
          <cell r="AX4" t="str">
            <v>-</v>
          </cell>
          <cell r="AY4" t="str">
            <v>-</v>
          </cell>
          <cell r="AZ4" t="str">
            <v>-</v>
          </cell>
          <cell r="BA4">
            <v>0</v>
          </cell>
          <cell r="BB4" t="str">
            <v>-</v>
          </cell>
          <cell r="BC4">
            <v>0</v>
          </cell>
          <cell r="BD4" t="str">
            <v>-</v>
          </cell>
          <cell r="BE4">
            <v>0</v>
          </cell>
          <cell r="BF4" t="str">
            <v>-</v>
          </cell>
          <cell r="BG4">
            <v>0</v>
          </cell>
          <cell r="BH4" t="str">
            <v>-</v>
          </cell>
          <cell r="BI4">
            <v>0</v>
          </cell>
          <cell r="BJ4" t="str">
            <v>-</v>
          </cell>
          <cell r="BK4">
            <v>0</v>
          </cell>
          <cell r="BL4" t="str">
            <v>-</v>
          </cell>
          <cell r="BM4">
            <v>0</v>
          </cell>
          <cell r="BN4" t="str">
            <v>-</v>
          </cell>
          <cell r="BO4">
            <v>0</v>
          </cell>
          <cell r="BP4" t="str">
            <v>-</v>
          </cell>
          <cell r="BQ4">
            <v>0</v>
          </cell>
          <cell r="BR4" t="str">
            <v>-</v>
          </cell>
          <cell r="BS4">
            <v>0</v>
          </cell>
          <cell r="BT4" t="str">
            <v>-</v>
          </cell>
          <cell r="BU4">
            <v>0</v>
          </cell>
          <cell r="BV4" t="str">
            <v>-</v>
          </cell>
          <cell r="BW4">
            <v>0</v>
          </cell>
          <cell r="BX4" t="str">
            <v>-</v>
          </cell>
          <cell r="BY4" t="str">
            <v>-</v>
          </cell>
          <cell r="BZ4" t="str">
            <v>-</v>
          </cell>
          <cell r="CA4">
            <v>0</v>
          </cell>
          <cell r="CB4" t="str">
            <v>-</v>
          </cell>
          <cell r="CC4" t="str">
            <v>-</v>
          </cell>
          <cell r="CD4" t="str">
            <v>-</v>
          </cell>
          <cell r="CE4" t="str">
            <v>-</v>
          </cell>
          <cell r="CF4" t="str">
            <v>-</v>
          </cell>
          <cell r="CG4" t="str">
            <v>-</v>
          </cell>
          <cell r="CH4" t="str">
            <v>-</v>
          </cell>
          <cell r="CI4" t="str">
            <v>-</v>
          </cell>
          <cell r="CJ4" t="str">
            <v>-</v>
          </cell>
          <cell r="CK4" t="str">
            <v>-</v>
          </cell>
          <cell r="CL4" t="str">
            <v>-</v>
          </cell>
          <cell r="CM4">
            <v>0</v>
          </cell>
          <cell r="CN4" t="str">
            <v>-</v>
          </cell>
          <cell r="CO4">
            <v>0</v>
          </cell>
          <cell r="CP4" t="str">
            <v>-</v>
          </cell>
          <cell r="CQ4">
            <v>0</v>
          </cell>
          <cell r="CR4" t="str">
            <v>-</v>
          </cell>
          <cell r="CS4">
            <v>0</v>
          </cell>
          <cell r="CT4" t="str">
            <v>-</v>
          </cell>
          <cell r="CU4">
            <v>0</v>
          </cell>
          <cell r="CV4" t="str">
            <v>-</v>
          </cell>
          <cell r="CW4">
            <v>0</v>
          </cell>
          <cell r="CX4" t="str">
            <v>-</v>
          </cell>
          <cell r="CY4">
            <v>0</v>
          </cell>
          <cell r="CZ4" t="str">
            <v>-</v>
          </cell>
          <cell r="DA4">
            <v>0</v>
          </cell>
          <cell r="DB4" t="str">
            <v>-</v>
          </cell>
          <cell r="DC4">
            <v>0</v>
          </cell>
          <cell r="DD4" t="str">
            <v>-</v>
          </cell>
          <cell r="DE4">
            <v>0</v>
          </cell>
          <cell r="DF4" t="str">
            <v>-</v>
          </cell>
          <cell r="DG4">
            <v>0</v>
          </cell>
          <cell r="DH4" t="str">
            <v>-</v>
          </cell>
          <cell r="DI4">
            <v>0</v>
          </cell>
          <cell r="DJ4" t="str">
            <v>-</v>
          </cell>
          <cell r="DK4" t="str">
            <v>-</v>
          </cell>
          <cell r="DL4" t="str">
            <v>-</v>
          </cell>
          <cell r="DM4" t="str">
            <v>-</v>
          </cell>
          <cell r="DN4" t="str">
            <v>-</v>
          </cell>
          <cell r="DO4" t="str">
            <v>-</v>
          </cell>
          <cell r="DP4" t="str">
            <v>-</v>
          </cell>
          <cell r="DQ4" t="str">
            <v>-</v>
          </cell>
          <cell r="DR4" t="str">
            <v>-</v>
          </cell>
          <cell r="DS4" t="str">
            <v>-</v>
          </cell>
          <cell r="DT4" t="str">
            <v>-</v>
          </cell>
          <cell r="DU4" t="str">
            <v>-</v>
          </cell>
          <cell r="DV4" t="str">
            <v>-</v>
          </cell>
          <cell r="DW4">
            <v>0</v>
          </cell>
          <cell r="DX4" t="str">
            <v>-</v>
          </cell>
          <cell r="DY4">
            <v>0</v>
          </cell>
          <cell r="DZ4" t="str">
            <v>-</v>
          </cell>
          <cell r="EA4">
            <v>0</v>
          </cell>
          <cell r="EB4" t="str">
            <v>-</v>
          </cell>
          <cell r="EC4">
            <v>0</v>
          </cell>
          <cell r="ED4" t="str">
            <v>-</v>
          </cell>
          <cell r="EE4">
            <v>0</v>
          </cell>
          <cell r="EF4" t="str">
            <v>-</v>
          </cell>
          <cell r="EG4">
            <v>0</v>
          </cell>
        </row>
        <row r="5">
          <cell r="C5">
            <v>700000020</v>
          </cell>
          <cell r="D5" t="str">
            <v>SECTOR BELLEZA IRENE</v>
          </cell>
          <cell r="E5">
            <v>2026</v>
          </cell>
          <cell r="F5">
            <v>202603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  <cell r="V5" t="str">
            <v>-</v>
          </cell>
          <cell r="W5" t="str">
            <v>-</v>
          </cell>
          <cell r="X5" t="str">
            <v>-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 t="str">
            <v>-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 t="str">
            <v>-</v>
          </cell>
          <cell r="BB5" t="str">
            <v>-</v>
          </cell>
          <cell r="BC5" t="str">
            <v>-</v>
          </cell>
          <cell r="BD5" t="str">
            <v>-</v>
          </cell>
          <cell r="BE5" t="str">
            <v>-</v>
          </cell>
          <cell r="BF5" t="str">
            <v>-</v>
          </cell>
          <cell r="BG5" t="str">
            <v>-</v>
          </cell>
          <cell r="BH5" t="str">
            <v>-</v>
          </cell>
          <cell r="BI5" t="str">
            <v>-</v>
          </cell>
          <cell r="BJ5" t="str">
            <v>-</v>
          </cell>
          <cell r="BK5" t="str">
            <v>-</v>
          </cell>
          <cell r="BL5" t="str">
            <v>-</v>
          </cell>
          <cell r="BM5" t="str">
            <v>-</v>
          </cell>
          <cell r="BN5" t="str">
            <v>-</v>
          </cell>
          <cell r="BO5" t="str">
            <v>-</v>
          </cell>
          <cell r="BP5" t="str">
            <v>-</v>
          </cell>
          <cell r="BQ5" t="str">
            <v>-</v>
          </cell>
          <cell r="BR5" t="str">
            <v>-</v>
          </cell>
          <cell r="BS5" t="str">
            <v>-</v>
          </cell>
          <cell r="BT5" t="str">
            <v>-</v>
          </cell>
          <cell r="BU5" t="str">
            <v>-</v>
          </cell>
          <cell r="BV5" t="str">
            <v>-</v>
          </cell>
          <cell r="BW5" t="str">
            <v>-</v>
          </cell>
          <cell r="BX5" t="str">
            <v>-</v>
          </cell>
          <cell r="BY5" t="str">
            <v>-</v>
          </cell>
          <cell r="BZ5" t="str">
            <v>-</v>
          </cell>
          <cell r="CA5" t="str">
            <v>-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 t="str">
            <v>-</v>
          </cell>
          <cell r="CN5" t="str">
            <v>-</v>
          </cell>
          <cell r="CO5" t="str">
            <v>-</v>
          </cell>
          <cell r="CP5" t="str">
            <v>-</v>
          </cell>
          <cell r="CQ5" t="str">
            <v>-</v>
          </cell>
          <cell r="CR5" t="str">
            <v>-</v>
          </cell>
          <cell r="CS5" t="str">
            <v>-</v>
          </cell>
          <cell r="CT5" t="str">
            <v>-</v>
          </cell>
          <cell r="CU5" t="str">
            <v>-</v>
          </cell>
          <cell r="CV5" t="str">
            <v>-</v>
          </cell>
          <cell r="CW5" t="str">
            <v>-</v>
          </cell>
          <cell r="CX5" t="str">
            <v>-</v>
          </cell>
          <cell r="CY5" t="str">
            <v>-</v>
          </cell>
          <cell r="CZ5" t="str">
            <v>-</v>
          </cell>
          <cell r="DA5" t="str">
            <v>-</v>
          </cell>
          <cell r="DB5" t="str">
            <v>-</v>
          </cell>
          <cell r="DC5" t="str">
            <v>-</v>
          </cell>
          <cell r="DD5" t="str">
            <v>-</v>
          </cell>
          <cell r="DE5" t="str">
            <v>-</v>
          </cell>
          <cell r="DF5" t="str">
            <v>-</v>
          </cell>
          <cell r="DG5" t="str">
            <v>-</v>
          </cell>
          <cell r="DH5" t="str">
            <v>-</v>
          </cell>
          <cell r="DI5" t="str">
            <v>-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 t="str">
            <v>-</v>
          </cell>
          <cell r="DX5" t="str">
            <v>-</v>
          </cell>
          <cell r="DY5" t="str">
            <v>-</v>
          </cell>
          <cell r="DZ5" t="str">
            <v>-</v>
          </cell>
          <cell r="EA5" t="str">
            <v>-</v>
          </cell>
          <cell r="EB5" t="str">
            <v>-</v>
          </cell>
          <cell r="EC5" t="str">
            <v>-</v>
          </cell>
          <cell r="ED5" t="str">
            <v>-</v>
          </cell>
          <cell r="EE5" t="str">
            <v>-</v>
          </cell>
          <cell r="EF5" t="str">
            <v>-</v>
          </cell>
          <cell r="EG5" t="str">
            <v>-</v>
          </cell>
        </row>
        <row r="6">
          <cell r="C6">
            <v>700000021</v>
          </cell>
          <cell r="D6" t="str">
            <v>SECTOR COLORES  KAREN</v>
          </cell>
          <cell r="E6">
            <v>2026</v>
          </cell>
          <cell r="F6">
            <v>202603</v>
          </cell>
          <cell r="G6">
            <v>2089</v>
          </cell>
          <cell r="H6">
            <v>2015</v>
          </cell>
          <cell r="I6">
            <v>504</v>
          </cell>
          <cell r="J6" t="str">
            <v>-</v>
          </cell>
          <cell r="K6">
            <v>70</v>
          </cell>
          <cell r="L6">
            <v>0</v>
          </cell>
          <cell r="M6">
            <v>1333</v>
          </cell>
          <cell r="N6">
            <v>1279</v>
          </cell>
          <cell r="O6">
            <v>0</v>
          </cell>
          <cell r="P6" t="str">
            <v>-</v>
          </cell>
          <cell r="Q6">
            <v>12</v>
          </cell>
          <cell r="R6" t="str">
            <v>-</v>
          </cell>
          <cell r="S6">
            <v>38</v>
          </cell>
          <cell r="T6" t="str">
            <v>-</v>
          </cell>
          <cell r="U6">
            <v>1316</v>
          </cell>
          <cell r="V6" t="str">
            <v>-</v>
          </cell>
          <cell r="W6">
            <v>5</v>
          </cell>
          <cell r="X6" t="str">
            <v>-</v>
          </cell>
          <cell r="Y6" t="str">
            <v>-</v>
          </cell>
          <cell r="Z6" t="str">
            <v>-</v>
          </cell>
          <cell r="AA6">
            <v>967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881</v>
          </cell>
          <cell r="AH6" t="str">
            <v>-</v>
          </cell>
          <cell r="AI6" t="str">
            <v>-</v>
          </cell>
          <cell r="AJ6" t="str">
            <v>-</v>
          </cell>
          <cell r="AK6" t="str">
            <v>-</v>
          </cell>
          <cell r="AL6" t="str">
            <v>-</v>
          </cell>
          <cell r="AM6">
            <v>63.810435615126856</v>
          </cell>
          <cell r="AN6">
            <v>63.5</v>
          </cell>
          <cell r="AO6" t="str">
            <v>-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>-</v>
          </cell>
          <cell r="AW6" t="str">
            <v>-</v>
          </cell>
          <cell r="AX6" t="str">
            <v>-</v>
          </cell>
          <cell r="AY6" t="str">
            <v>-</v>
          </cell>
          <cell r="AZ6" t="str">
            <v>-</v>
          </cell>
          <cell r="BA6">
            <v>1145</v>
          </cell>
          <cell r="BB6">
            <v>1128</v>
          </cell>
          <cell r="BC6">
            <v>54.810914313068452</v>
          </cell>
          <cell r="BD6">
            <v>56</v>
          </cell>
          <cell r="BE6">
            <v>1311</v>
          </cell>
          <cell r="BF6" t="str">
            <v>-</v>
          </cell>
          <cell r="BG6">
            <v>397105.9</v>
          </cell>
          <cell r="BH6">
            <v>429050</v>
          </cell>
          <cell r="BI6">
            <v>529342161.50999999</v>
          </cell>
          <cell r="BJ6">
            <v>548754446</v>
          </cell>
          <cell r="BK6">
            <v>523157404</v>
          </cell>
          <cell r="BL6" t="str">
            <v>-</v>
          </cell>
          <cell r="BM6">
            <v>6184757.5099999998</v>
          </cell>
          <cell r="BN6" t="str">
            <v>-</v>
          </cell>
          <cell r="BO6">
            <v>428524271.51000005</v>
          </cell>
          <cell r="BP6" t="str">
            <v>-</v>
          </cell>
          <cell r="BQ6">
            <v>6184757.5099999998</v>
          </cell>
          <cell r="BR6" t="str">
            <v>-</v>
          </cell>
          <cell r="BS6">
            <v>1288</v>
          </cell>
          <cell r="BT6" t="str">
            <v>-</v>
          </cell>
          <cell r="BU6">
            <v>422339514</v>
          </cell>
          <cell r="BV6" t="str">
            <v>-</v>
          </cell>
          <cell r="BW6">
            <v>740</v>
          </cell>
          <cell r="BX6" t="str">
            <v>-</v>
          </cell>
          <cell r="BY6" t="str">
            <v>-</v>
          </cell>
          <cell r="BZ6" t="str">
            <v>-</v>
          </cell>
          <cell r="CA6">
            <v>93332590</v>
          </cell>
          <cell r="CB6" t="str">
            <v>-</v>
          </cell>
          <cell r="CC6" t="str">
            <v>-</v>
          </cell>
          <cell r="CD6" t="str">
            <v>-</v>
          </cell>
          <cell r="CE6" t="str">
            <v>-</v>
          </cell>
          <cell r="CF6" t="str">
            <v>-</v>
          </cell>
          <cell r="CG6" t="str">
            <v>-</v>
          </cell>
          <cell r="CH6" t="str">
            <v>-</v>
          </cell>
          <cell r="CI6" t="str">
            <v>-</v>
          </cell>
          <cell r="CJ6" t="str">
            <v>-</v>
          </cell>
          <cell r="CK6" t="str">
            <v>-</v>
          </cell>
          <cell r="CL6" t="str">
            <v>-</v>
          </cell>
          <cell r="CM6">
            <v>7485300</v>
          </cell>
          <cell r="CN6" t="str">
            <v>-</v>
          </cell>
          <cell r="CO6">
            <v>100817890</v>
          </cell>
          <cell r="CP6" t="str">
            <v>-</v>
          </cell>
          <cell r="CQ6">
            <v>0</v>
          </cell>
          <cell r="CR6" t="str">
            <v>-</v>
          </cell>
          <cell r="CS6">
            <v>-15</v>
          </cell>
          <cell r="CT6" t="str">
            <v>-</v>
          </cell>
          <cell r="CU6">
            <v>356</v>
          </cell>
          <cell r="CV6">
            <v>372</v>
          </cell>
          <cell r="CW6">
            <v>208</v>
          </cell>
          <cell r="CX6">
            <v>214</v>
          </cell>
          <cell r="CY6">
            <v>192</v>
          </cell>
          <cell r="CZ6">
            <v>183</v>
          </cell>
          <cell r="DA6">
            <v>77</v>
          </cell>
          <cell r="DB6">
            <v>84</v>
          </cell>
          <cell r="DC6">
            <v>63</v>
          </cell>
          <cell r="DD6">
            <v>83</v>
          </cell>
          <cell r="DE6">
            <v>55</v>
          </cell>
          <cell r="DF6">
            <v>62</v>
          </cell>
          <cell r="DG6">
            <v>195</v>
          </cell>
          <cell r="DH6">
            <v>229</v>
          </cell>
          <cell r="DI6">
            <v>28</v>
          </cell>
          <cell r="DJ6" t="str">
            <v>-</v>
          </cell>
          <cell r="DK6" t="str">
            <v>-</v>
          </cell>
          <cell r="DL6" t="str">
            <v>-</v>
          </cell>
          <cell r="DM6" t="str">
            <v>-</v>
          </cell>
          <cell r="DN6" t="str">
            <v>-</v>
          </cell>
          <cell r="DO6" t="str">
            <v>-</v>
          </cell>
          <cell r="DP6" t="str">
            <v>-</v>
          </cell>
          <cell r="DQ6" t="str">
            <v>-</v>
          </cell>
          <cell r="DR6" t="str">
            <v>-</v>
          </cell>
          <cell r="DS6" t="str">
            <v>-</v>
          </cell>
          <cell r="DT6" t="str">
            <v>-</v>
          </cell>
          <cell r="DU6" t="str">
            <v>-</v>
          </cell>
          <cell r="DV6" t="str">
            <v>-</v>
          </cell>
          <cell r="DW6">
            <v>0</v>
          </cell>
          <cell r="DX6" t="str">
            <v>-</v>
          </cell>
          <cell r="DY6">
            <v>47</v>
          </cell>
          <cell r="DZ6">
            <v>46</v>
          </cell>
          <cell r="EA6">
            <v>13</v>
          </cell>
          <cell r="EB6" t="str">
            <v>-</v>
          </cell>
          <cell r="EC6">
            <v>29.545454545454547</v>
          </cell>
          <cell r="ED6" t="str">
            <v>-</v>
          </cell>
          <cell r="EE6">
            <v>19</v>
          </cell>
          <cell r="EF6" t="str">
            <v>-</v>
          </cell>
          <cell r="EG6">
            <v>141</v>
          </cell>
        </row>
        <row r="7">
          <cell r="C7">
            <v>700000022</v>
          </cell>
          <cell r="D7" t="str">
            <v>SECTOR BRILLO KELLY</v>
          </cell>
          <cell r="E7">
            <v>2026</v>
          </cell>
          <cell r="F7">
            <v>202603</v>
          </cell>
          <cell r="G7">
            <v>1789</v>
          </cell>
          <cell r="H7">
            <v>1788</v>
          </cell>
          <cell r="I7">
            <v>413</v>
          </cell>
          <cell r="J7" t="str">
            <v>-</v>
          </cell>
          <cell r="K7">
            <v>2</v>
          </cell>
          <cell r="L7">
            <v>0</v>
          </cell>
          <cell r="M7">
            <v>1116</v>
          </cell>
          <cell r="N7">
            <v>1135</v>
          </cell>
          <cell r="O7">
            <v>0</v>
          </cell>
          <cell r="P7" t="str">
            <v>-</v>
          </cell>
          <cell r="Q7">
            <v>10</v>
          </cell>
          <cell r="R7" t="str">
            <v>-</v>
          </cell>
          <cell r="S7">
            <v>33</v>
          </cell>
          <cell r="T7" t="str">
            <v>-</v>
          </cell>
          <cell r="U7">
            <v>1092</v>
          </cell>
          <cell r="V7" t="str">
            <v>-</v>
          </cell>
          <cell r="W7">
            <v>14</v>
          </cell>
          <cell r="X7" t="str">
            <v>-</v>
          </cell>
          <cell r="Y7" t="str">
            <v>-</v>
          </cell>
          <cell r="Z7" t="str">
            <v>-</v>
          </cell>
          <cell r="AA7">
            <v>800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755</v>
          </cell>
          <cell r="AH7" t="str">
            <v>-</v>
          </cell>
          <cell r="AI7" t="str">
            <v>-</v>
          </cell>
          <cell r="AJ7" t="str">
            <v>-</v>
          </cell>
          <cell r="AK7" t="str">
            <v>-</v>
          </cell>
          <cell r="AL7" t="str">
            <v>-</v>
          </cell>
          <cell r="AM7">
            <v>62.381218557853543</v>
          </cell>
          <cell r="AN7">
            <v>63.5</v>
          </cell>
          <cell r="AO7" t="str">
            <v>-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  <cell r="AW7" t="str">
            <v>-</v>
          </cell>
          <cell r="AX7" t="str">
            <v>-</v>
          </cell>
          <cell r="AY7" t="str">
            <v>-</v>
          </cell>
          <cell r="AZ7" t="str">
            <v>-</v>
          </cell>
          <cell r="BA7">
            <v>990</v>
          </cell>
          <cell r="BB7">
            <v>1005</v>
          </cell>
          <cell r="BC7">
            <v>55.338177752934605</v>
          </cell>
          <cell r="BD7">
            <v>56.2</v>
          </cell>
          <cell r="BE7">
            <v>1113</v>
          </cell>
          <cell r="BF7" t="str">
            <v>-</v>
          </cell>
          <cell r="BG7">
            <v>427485.6</v>
          </cell>
          <cell r="BH7">
            <v>437049</v>
          </cell>
          <cell r="BI7">
            <v>477073929.89999998</v>
          </cell>
          <cell r="BJ7">
            <v>496050620</v>
          </cell>
          <cell r="BK7">
            <v>467805529</v>
          </cell>
          <cell r="BL7" t="str">
            <v>-</v>
          </cell>
          <cell r="BM7">
            <v>9268400.9000000004</v>
          </cell>
          <cell r="BN7" t="str">
            <v>-</v>
          </cell>
          <cell r="BO7">
            <v>383803629.89999998</v>
          </cell>
          <cell r="BP7" t="str">
            <v>-</v>
          </cell>
          <cell r="BQ7">
            <v>9268400.9000000004</v>
          </cell>
          <cell r="BR7" t="str">
            <v>-</v>
          </cell>
          <cell r="BS7">
            <v>1059</v>
          </cell>
          <cell r="BT7" t="str">
            <v>-</v>
          </cell>
          <cell r="BU7">
            <v>374535229</v>
          </cell>
          <cell r="BV7" t="str">
            <v>-</v>
          </cell>
          <cell r="BW7">
            <v>700</v>
          </cell>
          <cell r="BX7" t="str">
            <v>-</v>
          </cell>
          <cell r="BY7" t="str">
            <v>-</v>
          </cell>
          <cell r="BZ7" t="str">
            <v>-</v>
          </cell>
          <cell r="CA7">
            <v>86704520</v>
          </cell>
          <cell r="CB7" t="str">
            <v>-</v>
          </cell>
          <cell r="CC7" t="str">
            <v>-</v>
          </cell>
          <cell r="CD7" t="str">
            <v>-</v>
          </cell>
          <cell r="CE7" t="str">
            <v>-</v>
          </cell>
          <cell r="CF7" t="str">
            <v>-</v>
          </cell>
          <cell r="CG7" t="str">
            <v>-</v>
          </cell>
          <cell r="CH7" t="str">
            <v>-</v>
          </cell>
          <cell r="CI7" t="str">
            <v>-</v>
          </cell>
          <cell r="CJ7" t="str">
            <v>-</v>
          </cell>
          <cell r="CK7" t="str">
            <v>-</v>
          </cell>
          <cell r="CL7" t="str">
            <v>-</v>
          </cell>
          <cell r="CM7">
            <v>6565780</v>
          </cell>
          <cell r="CN7" t="str">
            <v>-</v>
          </cell>
          <cell r="CO7">
            <v>93270300</v>
          </cell>
          <cell r="CP7" t="str">
            <v>-</v>
          </cell>
          <cell r="CQ7">
            <v>0</v>
          </cell>
          <cell r="CR7" t="str">
            <v>-</v>
          </cell>
          <cell r="CS7">
            <v>17</v>
          </cell>
          <cell r="CT7" t="str">
            <v>-</v>
          </cell>
          <cell r="CU7">
            <v>371</v>
          </cell>
          <cell r="CV7">
            <v>320</v>
          </cell>
          <cell r="CW7">
            <v>176</v>
          </cell>
          <cell r="CX7">
            <v>192</v>
          </cell>
          <cell r="CY7">
            <v>126</v>
          </cell>
          <cell r="CZ7">
            <v>147</v>
          </cell>
          <cell r="DA7">
            <v>61</v>
          </cell>
          <cell r="DB7">
            <v>88</v>
          </cell>
          <cell r="DC7">
            <v>28</v>
          </cell>
          <cell r="DD7">
            <v>22</v>
          </cell>
          <cell r="DE7">
            <v>22</v>
          </cell>
          <cell r="DF7">
            <v>22</v>
          </cell>
          <cell r="DG7">
            <v>111</v>
          </cell>
          <cell r="DH7">
            <v>132</v>
          </cell>
          <cell r="DI7">
            <v>23</v>
          </cell>
          <cell r="DJ7" t="str">
            <v>-</v>
          </cell>
          <cell r="DK7" t="str">
            <v>-</v>
          </cell>
          <cell r="DL7" t="str">
            <v>-</v>
          </cell>
          <cell r="DM7" t="str">
            <v>-</v>
          </cell>
          <cell r="DN7" t="str">
            <v>-</v>
          </cell>
          <cell r="DO7" t="str">
            <v>-</v>
          </cell>
          <cell r="DP7" t="str">
            <v>-</v>
          </cell>
          <cell r="DQ7" t="str">
            <v>-</v>
          </cell>
          <cell r="DR7" t="str">
            <v>-</v>
          </cell>
          <cell r="DS7" t="str">
            <v>-</v>
          </cell>
          <cell r="DT7" t="str">
            <v>-</v>
          </cell>
          <cell r="DU7" t="str">
            <v>-</v>
          </cell>
          <cell r="DV7" t="str">
            <v>-</v>
          </cell>
          <cell r="DW7">
            <v>0</v>
          </cell>
          <cell r="DX7" t="str">
            <v>-</v>
          </cell>
          <cell r="DY7">
            <v>39</v>
          </cell>
          <cell r="DZ7">
            <v>64</v>
          </cell>
          <cell r="EA7">
            <v>12</v>
          </cell>
          <cell r="EB7" t="str">
            <v>-</v>
          </cell>
          <cell r="EC7">
            <v>38.70967741935484</v>
          </cell>
          <cell r="ED7" t="str">
            <v>-</v>
          </cell>
          <cell r="EE7">
            <v>16</v>
          </cell>
          <cell r="EF7" t="str">
            <v>-</v>
          </cell>
          <cell r="EG7">
            <v>87</v>
          </cell>
        </row>
        <row r="8">
          <cell r="C8">
            <v>700000023</v>
          </cell>
          <cell r="D8" t="str">
            <v>SECTOR POESIA YULIETH</v>
          </cell>
          <cell r="E8">
            <v>2026</v>
          </cell>
          <cell r="F8">
            <v>202603</v>
          </cell>
          <cell r="G8">
            <v>2056</v>
          </cell>
          <cell r="H8">
            <v>2104</v>
          </cell>
          <cell r="I8">
            <v>541</v>
          </cell>
          <cell r="J8" t="str">
            <v>-</v>
          </cell>
          <cell r="K8">
            <v>-47</v>
          </cell>
          <cell r="L8">
            <v>0</v>
          </cell>
          <cell r="M8">
            <v>1266</v>
          </cell>
          <cell r="N8">
            <v>1330</v>
          </cell>
          <cell r="O8">
            <v>0</v>
          </cell>
          <cell r="P8" t="str">
            <v>-</v>
          </cell>
          <cell r="Q8">
            <v>9</v>
          </cell>
          <cell r="R8" t="str">
            <v>-</v>
          </cell>
          <cell r="S8">
            <v>37</v>
          </cell>
          <cell r="T8" t="str">
            <v>-</v>
          </cell>
          <cell r="U8">
            <v>1243</v>
          </cell>
          <cell r="V8" t="str">
            <v>-</v>
          </cell>
          <cell r="W8">
            <v>14</v>
          </cell>
          <cell r="X8" t="str">
            <v>-</v>
          </cell>
          <cell r="Y8" t="str">
            <v>-</v>
          </cell>
          <cell r="Z8" t="str">
            <v>-</v>
          </cell>
          <cell r="AA8">
            <v>936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790</v>
          </cell>
          <cell r="AH8" t="str">
            <v>-</v>
          </cell>
          <cell r="AI8" t="str">
            <v>-</v>
          </cell>
          <cell r="AJ8" t="str">
            <v>-</v>
          </cell>
          <cell r="AK8" t="str">
            <v>-</v>
          </cell>
          <cell r="AL8" t="str">
            <v>-</v>
          </cell>
          <cell r="AM8">
            <v>61.575875486381328</v>
          </cell>
          <cell r="AN8">
            <v>63.2</v>
          </cell>
          <cell r="AO8" t="str">
            <v>-</v>
          </cell>
          <cell r="AP8" t="str">
            <v>-</v>
          </cell>
          <cell r="AQ8" t="str">
            <v>-</v>
          </cell>
          <cell r="AR8" t="str">
            <v>-</v>
          </cell>
          <cell r="AS8" t="str">
            <v>-</v>
          </cell>
          <cell r="AT8" t="str">
            <v>-</v>
          </cell>
          <cell r="AU8" t="str">
            <v>-</v>
          </cell>
          <cell r="AV8" t="str">
            <v>-</v>
          </cell>
          <cell r="AW8" t="str">
            <v>-</v>
          </cell>
          <cell r="AX8" t="str">
            <v>-</v>
          </cell>
          <cell r="AY8" t="str">
            <v>-</v>
          </cell>
          <cell r="AZ8" t="str">
            <v>-</v>
          </cell>
          <cell r="BA8">
            <v>1111</v>
          </cell>
          <cell r="BB8">
            <v>1158</v>
          </cell>
          <cell r="BC8">
            <v>54.036964980544745</v>
          </cell>
          <cell r="BD8">
            <v>55</v>
          </cell>
          <cell r="BE8">
            <v>1349</v>
          </cell>
          <cell r="BF8" t="str">
            <v>-</v>
          </cell>
          <cell r="BG8">
            <v>447166.45</v>
          </cell>
          <cell r="BH8">
            <v>462664</v>
          </cell>
          <cell r="BI8">
            <v>566112731.39999998</v>
          </cell>
          <cell r="BJ8">
            <v>615343488</v>
          </cell>
          <cell r="BK8">
            <v>558606336</v>
          </cell>
          <cell r="BL8" t="str">
            <v>-</v>
          </cell>
          <cell r="BM8">
            <v>7506395.4000000004</v>
          </cell>
          <cell r="BN8" t="str">
            <v>-</v>
          </cell>
          <cell r="BO8">
            <v>436352531.39999998</v>
          </cell>
          <cell r="BP8" t="str">
            <v>-</v>
          </cell>
          <cell r="BQ8">
            <v>7506395.4000000004</v>
          </cell>
          <cell r="BR8" t="str">
            <v>-</v>
          </cell>
          <cell r="BS8">
            <v>1204</v>
          </cell>
          <cell r="BT8" t="str">
            <v>-</v>
          </cell>
          <cell r="BU8">
            <v>428846136</v>
          </cell>
          <cell r="BV8" t="str">
            <v>-</v>
          </cell>
          <cell r="BW8">
            <v>769</v>
          </cell>
          <cell r="BX8" t="str">
            <v>-</v>
          </cell>
          <cell r="BY8" t="str">
            <v>-</v>
          </cell>
          <cell r="BZ8" t="str">
            <v>-</v>
          </cell>
          <cell r="CA8">
            <v>121246285</v>
          </cell>
          <cell r="CB8" t="str">
            <v>-</v>
          </cell>
          <cell r="CC8" t="str">
            <v>-</v>
          </cell>
          <cell r="CD8" t="str">
            <v>-</v>
          </cell>
          <cell r="CE8" t="str">
            <v>-</v>
          </cell>
          <cell r="CF8" t="str">
            <v>-</v>
          </cell>
          <cell r="CG8" t="str">
            <v>-</v>
          </cell>
          <cell r="CH8" t="str">
            <v>-</v>
          </cell>
          <cell r="CI8" t="str">
            <v>-</v>
          </cell>
          <cell r="CJ8" t="str">
            <v>-</v>
          </cell>
          <cell r="CK8" t="str">
            <v>-</v>
          </cell>
          <cell r="CL8" t="str">
            <v>-</v>
          </cell>
          <cell r="CM8">
            <v>8513915</v>
          </cell>
          <cell r="CN8" t="str">
            <v>-</v>
          </cell>
          <cell r="CO8">
            <v>129760200</v>
          </cell>
          <cell r="CP8" t="str">
            <v>-</v>
          </cell>
          <cell r="CQ8">
            <v>0</v>
          </cell>
          <cell r="CR8" t="str">
            <v>-</v>
          </cell>
          <cell r="CS8">
            <v>-3</v>
          </cell>
          <cell r="CT8" t="str">
            <v>-</v>
          </cell>
          <cell r="CU8">
            <v>358</v>
          </cell>
          <cell r="CV8">
            <v>353</v>
          </cell>
          <cell r="CW8">
            <v>240</v>
          </cell>
          <cell r="CX8">
            <v>227</v>
          </cell>
          <cell r="CY8">
            <v>192</v>
          </cell>
          <cell r="CZ8">
            <v>163</v>
          </cell>
          <cell r="DA8">
            <v>152</v>
          </cell>
          <cell r="DB8">
            <v>129</v>
          </cell>
          <cell r="DC8">
            <v>82</v>
          </cell>
          <cell r="DD8">
            <v>74</v>
          </cell>
          <cell r="DE8">
            <v>73</v>
          </cell>
          <cell r="DF8">
            <v>75</v>
          </cell>
          <cell r="DG8">
            <v>307</v>
          </cell>
          <cell r="DH8">
            <v>278</v>
          </cell>
          <cell r="DI8">
            <v>46</v>
          </cell>
          <cell r="DJ8" t="str">
            <v>-</v>
          </cell>
          <cell r="DK8" t="str">
            <v>-</v>
          </cell>
          <cell r="DL8" t="str">
            <v>-</v>
          </cell>
          <cell r="DM8" t="str">
            <v>-</v>
          </cell>
          <cell r="DN8" t="str">
            <v>-</v>
          </cell>
          <cell r="DO8" t="str">
            <v>-</v>
          </cell>
          <cell r="DP8" t="str">
            <v>-</v>
          </cell>
          <cell r="DQ8" t="str">
            <v>-</v>
          </cell>
          <cell r="DR8" t="str">
            <v>-</v>
          </cell>
          <cell r="DS8" t="str">
            <v>-</v>
          </cell>
          <cell r="DT8" t="str">
            <v>-</v>
          </cell>
          <cell r="DU8" t="str">
            <v>-</v>
          </cell>
          <cell r="DV8" t="str">
            <v>-</v>
          </cell>
          <cell r="DW8">
            <v>0</v>
          </cell>
          <cell r="DX8" t="str">
            <v>-</v>
          </cell>
          <cell r="DY8">
            <v>72</v>
          </cell>
          <cell r="DZ8">
            <v>58</v>
          </cell>
          <cell r="EA8">
            <v>19</v>
          </cell>
          <cell r="EB8" t="str">
            <v>-</v>
          </cell>
          <cell r="EC8">
            <v>25.675675675675674</v>
          </cell>
          <cell r="ED8" t="str">
            <v>-</v>
          </cell>
          <cell r="EE8">
            <v>26</v>
          </cell>
          <cell r="EF8" t="str">
            <v>-</v>
          </cell>
          <cell r="EG8">
            <v>84</v>
          </cell>
        </row>
        <row r="9">
          <cell r="C9">
            <v>700000032</v>
          </cell>
          <cell r="D9" t="str">
            <v>Sector Colaborador</v>
          </cell>
          <cell r="E9">
            <v>2026</v>
          </cell>
          <cell r="F9">
            <v>202603</v>
          </cell>
          <cell r="G9">
            <v>4</v>
          </cell>
          <cell r="H9" t="str">
            <v>-</v>
          </cell>
          <cell r="I9">
            <v>0</v>
          </cell>
          <cell r="J9" t="str">
            <v>-</v>
          </cell>
          <cell r="K9">
            <v>1</v>
          </cell>
          <cell r="L9" t="str">
            <v>-</v>
          </cell>
          <cell r="M9">
            <v>2</v>
          </cell>
          <cell r="N9" t="str">
            <v>-</v>
          </cell>
          <cell r="O9">
            <v>0</v>
          </cell>
          <cell r="P9" t="str">
            <v>-</v>
          </cell>
          <cell r="Q9">
            <v>0</v>
          </cell>
          <cell r="R9" t="str">
            <v>-</v>
          </cell>
          <cell r="S9">
            <v>0</v>
          </cell>
          <cell r="T9" t="str">
            <v>-</v>
          </cell>
          <cell r="U9">
            <v>2</v>
          </cell>
          <cell r="V9" t="str">
            <v>-</v>
      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</cell>
          <cell r="AA9">
            <v>0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2</v>
          </cell>
          <cell r="AH9" t="str">
            <v>-</v>
          </cell>
          <cell r="AI9" t="str">
            <v>-</v>
          </cell>
          <cell r="AJ9" t="str">
            <v>-</v>
          </cell>
          <cell r="AK9" t="str">
            <v>-</v>
          </cell>
          <cell r="AL9" t="str">
            <v>-</v>
          </cell>
          <cell r="AM9">
            <v>50</v>
          </cell>
          <cell r="AN9" t="str">
            <v>-</v>
          </cell>
          <cell r="AO9" t="str">
            <v>-</v>
          </cell>
          <cell r="AP9" t="str">
            <v>-</v>
          </cell>
          <cell r="AQ9" t="str">
            <v>-</v>
          </cell>
          <cell r="AR9" t="str">
            <v>-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>
            <v>1</v>
          </cell>
          <cell r="BB9" t="str">
            <v>-</v>
          </cell>
          <cell r="BC9">
            <v>25</v>
          </cell>
          <cell r="BD9" t="str">
            <v>-</v>
          </cell>
          <cell r="BE9">
            <v>1</v>
          </cell>
          <cell r="BF9" t="str">
            <v>-</v>
          </cell>
          <cell r="BG9">
            <v>340950</v>
          </cell>
          <cell r="BH9" t="str">
            <v>-</v>
          </cell>
          <cell r="BI9">
            <v>681900</v>
          </cell>
          <cell r="BJ9" t="str">
            <v>-</v>
          </cell>
          <cell r="BK9">
            <v>681900</v>
          </cell>
          <cell r="BL9" t="str">
            <v>-</v>
          </cell>
          <cell r="BM9">
            <v>0</v>
          </cell>
          <cell r="BN9" t="str">
            <v>-</v>
          </cell>
          <cell r="BO9">
            <v>681900</v>
          </cell>
          <cell r="BP9" t="str">
            <v>-</v>
          </cell>
          <cell r="BQ9">
            <v>0</v>
          </cell>
          <cell r="BR9" t="str">
            <v>-</v>
          </cell>
          <cell r="BS9">
            <v>2</v>
          </cell>
          <cell r="BT9" t="str">
            <v>-</v>
          </cell>
          <cell r="BU9">
            <v>681900</v>
          </cell>
          <cell r="BV9" t="str">
            <v>-</v>
          </cell>
          <cell r="BW9">
            <v>0</v>
          </cell>
          <cell r="BX9" t="str">
            <v>-</v>
          </cell>
          <cell r="BY9" t="str">
            <v>-</v>
          </cell>
          <cell r="BZ9" t="str">
            <v>-</v>
          </cell>
          <cell r="CA9">
            <v>0</v>
          </cell>
          <cell r="CB9" t="str">
            <v>-</v>
          </cell>
          <cell r="CC9" t="str">
            <v>-</v>
          </cell>
          <cell r="CD9" t="str">
            <v>-</v>
          </cell>
          <cell r="CE9" t="str">
            <v>-</v>
          </cell>
          <cell r="CF9" t="str">
            <v>-</v>
          </cell>
          <cell r="CG9" t="str">
            <v>-</v>
          </cell>
          <cell r="CH9" t="str">
            <v>-</v>
          </cell>
          <cell r="CI9" t="str">
            <v>-</v>
          </cell>
          <cell r="CJ9" t="str">
            <v>-</v>
          </cell>
          <cell r="CK9" t="str">
            <v>-</v>
          </cell>
          <cell r="CL9" t="str">
            <v>-</v>
          </cell>
          <cell r="CM9">
            <v>0</v>
          </cell>
          <cell r="CN9" t="str">
            <v>-</v>
          </cell>
          <cell r="CO9">
            <v>0</v>
          </cell>
          <cell r="CP9" t="str">
            <v>-</v>
          </cell>
          <cell r="CQ9">
            <v>0</v>
          </cell>
          <cell r="CR9" t="str">
            <v>-</v>
          </cell>
          <cell r="CS9">
            <v>1</v>
          </cell>
          <cell r="CT9" t="str">
            <v>-</v>
          </cell>
          <cell r="CU9">
            <v>0</v>
          </cell>
          <cell r="CV9" t="str">
            <v>-</v>
          </cell>
          <cell r="CW9">
            <v>1</v>
          </cell>
          <cell r="CX9" t="str">
            <v>-</v>
          </cell>
          <cell r="CY9">
            <v>1</v>
          </cell>
          <cell r="CZ9" t="str">
            <v>-</v>
          </cell>
          <cell r="DA9">
            <v>0</v>
          </cell>
          <cell r="DB9" t="str">
            <v>-</v>
          </cell>
          <cell r="DC9">
            <v>1</v>
          </cell>
          <cell r="DD9" t="str">
            <v>-</v>
          </cell>
          <cell r="DE9">
            <v>0</v>
          </cell>
          <cell r="DF9" t="str">
            <v>-</v>
          </cell>
          <cell r="DG9">
            <v>1</v>
          </cell>
          <cell r="DH9" t="str">
            <v>-</v>
          </cell>
          <cell r="DI9">
            <v>0</v>
          </cell>
          <cell r="DJ9" t="str">
            <v>-</v>
          </cell>
          <cell r="DK9" t="str">
            <v>-</v>
          </cell>
          <cell r="DL9" t="str">
            <v>-</v>
          </cell>
          <cell r="DM9" t="str">
            <v>-</v>
          </cell>
          <cell r="DN9" t="str">
            <v>-</v>
          </cell>
          <cell r="DO9" t="str">
            <v>-</v>
          </cell>
          <cell r="DP9" t="str">
            <v>-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>
            <v>0</v>
          </cell>
          <cell r="DX9" t="str">
            <v>-</v>
          </cell>
          <cell r="DY9">
            <v>1</v>
          </cell>
          <cell r="DZ9" t="str">
            <v>-</v>
          </cell>
          <cell r="EA9">
            <v>0</v>
          </cell>
          <cell r="EB9" t="str">
            <v>-</v>
          </cell>
          <cell r="EC9">
            <v>0</v>
          </cell>
          <cell r="ED9" t="str">
            <v>-</v>
          </cell>
          <cell r="EE9">
            <v>1</v>
          </cell>
          <cell r="EF9" t="str">
            <v>-</v>
          </cell>
          <cell r="EG9">
            <v>0</v>
          </cell>
        </row>
        <row r="10">
          <cell r="C10">
            <v>700000052</v>
          </cell>
          <cell r="D10" t="str">
            <v xml:space="preserve">SECTOR CIPRÉS ERIKA </v>
          </cell>
          <cell r="E10">
            <v>2026</v>
          </cell>
          <cell r="F10">
            <v>202603</v>
          </cell>
          <cell r="G10">
            <v>1753</v>
          </cell>
          <cell r="H10">
            <v>1723</v>
          </cell>
          <cell r="I10">
            <v>490</v>
          </cell>
          <cell r="J10" t="str">
            <v>-</v>
          </cell>
          <cell r="K10">
            <v>-52</v>
          </cell>
          <cell r="L10">
            <v>0</v>
          </cell>
          <cell r="M10">
            <v>855</v>
          </cell>
          <cell r="N10">
            <v>1145</v>
          </cell>
          <cell r="O10">
            <v>0</v>
          </cell>
          <cell r="P10" t="str">
            <v>-</v>
          </cell>
          <cell r="Q10">
            <v>4</v>
          </cell>
          <cell r="R10" t="str">
            <v>-</v>
          </cell>
          <cell r="S10">
            <v>21</v>
          </cell>
          <cell r="T10" t="str">
            <v>-</v>
          </cell>
          <cell r="U10">
            <v>848</v>
          </cell>
          <cell r="V10" t="str">
            <v>-</v>
          </cell>
          <cell r="W10">
            <v>3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645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488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48.773531089560748</v>
          </cell>
          <cell r="AN10">
            <v>63.5</v>
          </cell>
          <cell r="AO10" t="str">
            <v>-</v>
          </cell>
          <cell r="AP10" t="str">
            <v>-</v>
          </cell>
          <cell r="AQ10" t="str">
            <v>-</v>
          </cell>
          <cell r="AR10" t="str">
            <v>-</v>
          </cell>
          <cell r="AS10" t="str">
            <v>-</v>
          </cell>
          <cell r="AT10" t="str">
            <v>-</v>
          </cell>
          <cell r="AU10" t="str">
            <v>-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726</v>
          </cell>
          <cell r="BB10">
            <v>992</v>
          </cell>
          <cell r="BC10">
            <v>41.414717626925274</v>
          </cell>
          <cell r="BD10">
            <v>55</v>
          </cell>
          <cell r="BE10">
            <v>1189</v>
          </cell>
          <cell r="BF10" t="str">
            <v>-</v>
          </cell>
          <cell r="BG10">
            <v>458649.26</v>
          </cell>
          <cell r="BH10">
            <v>464867</v>
          </cell>
          <cell r="BI10">
            <v>392145114.5</v>
          </cell>
          <cell r="BJ10">
            <v>532272721</v>
          </cell>
          <cell r="BK10">
            <v>388791446</v>
          </cell>
          <cell r="BL10" t="str">
            <v>-</v>
          </cell>
          <cell r="BM10">
            <v>3353668.5</v>
          </cell>
          <cell r="BN10" t="str">
            <v>-</v>
          </cell>
          <cell r="BO10">
            <v>313392773.5</v>
          </cell>
          <cell r="BP10" t="str">
            <v>-</v>
          </cell>
          <cell r="BQ10">
            <v>3353668.5</v>
          </cell>
          <cell r="BR10" t="str">
            <v>-</v>
          </cell>
          <cell r="BS10">
            <v>833</v>
          </cell>
          <cell r="BT10" t="str">
            <v>-</v>
          </cell>
          <cell r="BU10">
            <v>310039105</v>
          </cell>
          <cell r="BV10" t="str">
            <v>-</v>
          </cell>
          <cell r="BW10">
            <v>543</v>
          </cell>
          <cell r="BX10" t="str">
            <v>-</v>
          </cell>
          <cell r="BY10" t="str">
            <v>-</v>
          </cell>
          <cell r="BZ10" t="str">
            <v>-</v>
          </cell>
          <cell r="CA10">
            <v>73208011</v>
          </cell>
          <cell r="CB10" t="str">
            <v>-</v>
          </cell>
          <cell r="CC10" t="str">
            <v>-</v>
          </cell>
          <cell r="CD10" t="str">
            <v>-</v>
          </cell>
          <cell r="CE10" t="str">
            <v>-</v>
          </cell>
          <cell r="CF10" t="str">
            <v>-</v>
          </cell>
          <cell r="CG10" t="str">
            <v>-</v>
          </cell>
          <cell r="CH10" t="str">
            <v>-</v>
          </cell>
          <cell r="CI10" t="str">
            <v>-</v>
          </cell>
          <cell r="CJ10" t="str">
            <v>-</v>
          </cell>
          <cell r="CK10" t="str">
            <v>-</v>
          </cell>
          <cell r="CL10" t="str">
            <v>-</v>
          </cell>
          <cell r="CM10">
            <v>5544330</v>
          </cell>
          <cell r="CN10" t="str">
            <v>-</v>
          </cell>
          <cell r="CO10">
            <v>78752341</v>
          </cell>
          <cell r="CP10" t="str">
            <v>-</v>
          </cell>
          <cell r="CQ10">
            <v>0</v>
          </cell>
          <cell r="CR10" t="str">
            <v>-</v>
          </cell>
          <cell r="CS10">
            <v>-35</v>
          </cell>
          <cell r="CT10" t="str">
            <v>-</v>
          </cell>
          <cell r="CU10">
            <v>481</v>
          </cell>
          <cell r="CV10">
            <v>288</v>
          </cell>
          <cell r="CW10">
            <v>196</v>
          </cell>
          <cell r="CX10">
            <v>163</v>
          </cell>
          <cell r="CY10">
            <v>221</v>
          </cell>
          <cell r="CZ10">
            <v>182</v>
          </cell>
          <cell r="DA10">
            <v>131</v>
          </cell>
          <cell r="DB10">
            <v>109</v>
          </cell>
          <cell r="DC10">
            <v>77</v>
          </cell>
          <cell r="DD10">
            <v>76</v>
          </cell>
          <cell r="DE10">
            <v>80</v>
          </cell>
          <cell r="DF10">
            <v>75</v>
          </cell>
          <cell r="DG10">
            <v>288</v>
          </cell>
          <cell r="DH10">
            <v>260</v>
          </cell>
          <cell r="DI10">
            <v>35</v>
          </cell>
          <cell r="DJ10" t="str">
            <v>-</v>
          </cell>
          <cell r="DK10" t="str">
            <v>-</v>
          </cell>
          <cell r="DL10" t="str">
            <v>-</v>
          </cell>
          <cell r="DM10" t="str">
            <v>-</v>
          </cell>
          <cell r="DN10" t="str">
            <v>-</v>
          </cell>
          <cell r="DO10" t="str">
            <v>-</v>
          </cell>
          <cell r="DP10" t="str">
            <v>-</v>
          </cell>
          <cell r="DQ10" t="str">
            <v>-</v>
          </cell>
          <cell r="DR10" t="str">
            <v>-</v>
          </cell>
          <cell r="DS10" t="str">
            <v>-</v>
          </cell>
          <cell r="DT10" t="str">
            <v>-</v>
          </cell>
          <cell r="DU10" t="str">
            <v>-</v>
          </cell>
          <cell r="DV10" t="str">
            <v>-</v>
          </cell>
          <cell r="DW10">
            <v>0</v>
          </cell>
          <cell r="DX10" t="str">
            <v>-</v>
          </cell>
          <cell r="DY10">
            <v>49</v>
          </cell>
          <cell r="DZ10">
            <v>45</v>
          </cell>
          <cell r="EA10">
            <v>2</v>
          </cell>
          <cell r="EB10" t="str">
            <v>-</v>
          </cell>
          <cell r="EC10">
            <v>4.6511627906976747</v>
          </cell>
          <cell r="ED10" t="str">
            <v>-</v>
          </cell>
          <cell r="EE10">
            <v>14</v>
          </cell>
          <cell r="EF10" t="str">
            <v>-</v>
          </cell>
          <cell r="EG10">
            <v>80</v>
          </cell>
        </row>
        <row r="11">
          <cell r="C11">
            <v>700000056</v>
          </cell>
          <cell r="D11" t="str">
            <v>SECTOR GLACIAR DIANA</v>
          </cell>
          <cell r="E11">
            <v>2026</v>
          </cell>
          <cell r="F11">
            <v>202603</v>
          </cell>
          <cell r="G11">
            <v>0</v>
          </cell>
          <cell r="H11" t="str">
            <v>-</v>
          </cell>
          <cell r="I11">
            <v>0</v>
          </cell>
          <cell r="J11" t="str">
            <v>-</v>
          </cell>
          <cell r="K11">
            <v>0</v>
          </cell>
          <cell r="L11" t="str">
            <v>-</v>
          </cell>
          <cell r="M11">
            <v>0</v>
          </cell>
          <cell r="N11" t="str">
            <v>-</v>
          </cell>
          <cell r="O11">
            <v>0</v>
          </cell>
          <cell r="P11" t="str">
            <v>-</v>
          </cell>
          <cell r="Q11">
            <v>0</v>
          </cell>
          <cell r="R11" t="str">
            <v>-</v>
          </cell>
          <cell r="S11">
            <v>0</v>
          </cell>
          <cell r="T11" t="str">
            <v>-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0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0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0</v>
          </cell>
          <cell r="AN11" t="str">
            <v>-</v>
          </cell>
          <cell r="AO11" t="str">
            <v>-</v>
          </cell>
          <cell r="AP11" t="str">
            <v>-</v>
          </cell>
          <cell r="AQ11" t="str">
            <v>-</v>
          </cell>
          <cell r="AR11" t="str">
            <v>-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>-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0</v>
          </cell>
          <cell r="BB11" t="str">
            <v>-</v>
          </cell>
          <cell r="BC11">
            <v>0</v>
          </cell>
          <cell r="BD11" t="str">
            <v>-</v>
          </cell>
          <cell r="BE11">
            <v>0</v>
          </cell>
          <cell r="BF11" t="str">
            <v>-</v>
          </cell>
          <cell r="BG11">
            <v>0</v>
          </cell>
          <cell r="BH11" t="str">
            <v>-</v>
          </cell>
          <cell r="BI11">
            <v>0</v>
          </cell>
          <cell r="BJ11" t="str">
            <v>-</v>
          </cell>
          <cell r="BK11">
            <v>0</v>
          </cell>
          <cell r="BL11" t="str">
            <v>-</v>
          </cell>
          <cell r="BM11">
            <v>0</v>
          </cell>
          <cell r="BN11" t="str">
            <v>-</v>
          </cell>
          <cell r="BO11">
            <v>0</v>
          </cell>
          <cell r="BP11" t="str">
            <v>-</v>
          </cell>
          <cell r="BQ11">
            <v>0</v>
          </cell>
          <cell r="BR11" t="str">
            <v>-</v>
          </cell>
          <cell r="BS11">
            <v>0</v>
          </cell>
          <cell r="BT11" t="str">
            <v>-</v>
          </cell>
          <cell r="BU11">
            <v>0</v>
          </cell>
          <cell r="BV11" t="str">
            <v>-</v>
          </cell>
          <cell r="BW11">
            <v>0</v>
          </cell>
          <cell r="BX11" t="str">
            <v>-</v>
          </cell>
          <cell r="BY11" t="str">
            <v>-</v>
          </cell>
          <cell r="BZ11" t="str">
            <v>-</v>
          </cell>
          <cell r="CA11">
            <v>0</v>
          </cell>
          <cell r="CB11" t="str">
            <v>-</v>
          </cell>
          <cell r="CC11" t="str">
            <v>-</v>
          </cell>
          <cell r="CD11" t="str">
            <v>-</v>
          </cell>
          <cell r="CE11" t="str">
            <v>-</v>
          </cell>
          <cell r="CF11" t="str">
            <v>-</v>
          </cell>
          <cell r="CG11" t="str">
            <v>-</v>
          </cell>
          <cell r="CH11" t="str">
            <v>-</v>
          </cell>
          <cell r="CI11" t="str">
            <v>-</v>
          </cell>
          <cell r="CJ11" t="str">
            <v>-</v>
          </cell>
          <cell r="CK11" t="str">
            <v>-</v>
          </cell>
          <cell r="CL11" t="str">
            <v>-</v>
          </cell>
          <cell r="CM11">
            <v>0</v>
          </cell>
          <cell r="CN11" t="str">
            <v>-</v>
          </cell>
          <cell r="CO11">
            <v>0</v>
          </cell>
          <cell r="CP11" t="str">
            <v>-</v>
          </cell>
          <cell r="CQ11">
            <v>0</v>
          </cell>
          <cell r="CR11" t="str">
            <v>-</v>
          </cell>
          <cell r="CS11">
            <v>0</v>
          </cell>
          <cell r="CT11" t="str">
            <v>-</v>
          </cell>
          <cell r="CU11">
            <v>0</v>
          </cell>
          <cell r="CV11" t="str">
            <v>-</v>
          </cell>
          <cell r="CW11">
            <v>0</v>
          </cell>
          <cell r="CX11" t="str">
            <v>-</v>
          </cell>
          <cell r="CY11">
            <v>0</v>
          </cell>
          <cell r="CZ11" t="str">
            <v>-</v>
          </cell>
          <cell r="DA11">
            <v>0</v>
          </cell>
          <cell r="DB11" t="str">
            <v>-</v>
          </cell>
          <cell r="DC11">
            <v>0</v>
          </cell>
          <cell r="DD11" t="str">
            <v>-</v>
          </cell>
          <cell r="DE11">
            <v>0</v>
          </cell>
          <cell r="DF11" t="str">
            <v>-</v>
          </cell>
          <cell r="DG11">
            <v>0</v>
          </cell>
          <cell r="DH11" t="str">
            <v>-</v>
          </cell>
          <cell r="DI11">
            <v>0</v>
          </cell>
          <cell r="DJ11" t="str">
            <v>-</v>
          </cell>
          <cell r="DK11" t="str">
            <v>-</v>
          </cell>
          <cell r="DL11" t="str">
            <v>-</v>
          </cell>
          <cell r="DM11" t="str">
            <v>-</v>
          </cell>
          <cell r="DN11" t="str">
            <v>-</v>
          </cell>
          <cell r="DO11" t="str">
            <v>-</v>
          </cell>
          <cell r="DP11" t="str">
            <v>-</v>
          </cell>
          <cell r="DQ11" t="str">
            <v>-</v>
          </cell>
          <cell r="DR11" t="str">
            <v>-</v>
          </cell>
          <cell r="DS11" t="str">
            <v>-</v>
          </cell>
          <cell r="DT11" t="str">
            <v>-</v>
          </cell>
          <cell r="DU11" t="str">
            <v>-</v>
          </cell>
          <cell r="DV11" t="str">
            <v>-</v>
          </cell>
          <cell r="DW11">
            <v>0</v>
          </cell>
          <cell r="DX11" t="str">
            <v>-</v>
          </cell>
          <cell r="DY11">
            <v>0</v>
          </cell>
          <cell r="DZ11" t="str">
            <v>-</v>
          </cell>
          <cell r="EA11">
            <v>0</v>
          </cell>
          <cell r="EB11" t="str">
            <v>-</v>
          </cell>
          <cell r="EC11">
            <v>0</v>
          </cell>
          <cell r="ED11" t="str">
            <v>-</v>
          </cell>
          <cell r="EE11">
            <v>0</v>
          </cell>
          <cell r="EF11" t="str">
            <v>-</v>
          </cell>
          <cell r="EG11">
            <v>0</v>
          </cell>
        </row>
        <row r="12">
          <cell r="C12">
            <v>700000057</v>
          </cell>
          <cell r="D12" t="str">
            <v>SECTOR AGUA LUZ</v>
          </cell>
          <cell r="E12">
            <v>2026</v>
          </cell>
          <cell r="F12">
            <v>202603</v>
          </cell>
          <cell r="G12">
            <v>2037</v>
          </cell>
          <cell r="H12">
            <v>2030</v>
          </cell>
          <cell r="I12">
            <v>717</v>
          </cell>
          <cell r="J12" t="str">
            <v>-</v>
          </cell>
          <cell r="K12">
            <v>3</v>
          </cell>
          <cell r="L12">
            <v>0</v>
          </cell>
          <cell r="M12">
            <v>1320</v>
          </cell>
          <cell r="N12">
            <v>1355</v>
          </cell>
          <cell r="O12">
            <v>0</v>
          </cell>
          <cell r="P12" t="str">
            <v>-</v>
          </cell>
          <cell r="Q12">
            <v>0</v>
          </cell>
          <cell r="R12" t="str">
            <v>-</v>
          </cell>
          <cell r="S12">
            <v>7</v>
          </cell>
          <cell r="T12" t="str">
            <v>-</v>
          </cell>
          <cell r="U12">
            <v>1316</v>
          </cell>
          <cell r="V12" t="str">
            <v>-</v>
          </cell>
          <cell r="W12">
            <v>4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1046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688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64.801178203240056</v>
          </cell>
          <cell r="AN12">
            <v>66.7</v>
          </cell>
          <cell r="AO12" t="str">
            <v>-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1177</v>
          </cell>
          <cell r="BB12">
            <v>1207</v>
          </cell>
          <cell r="BC12">
            <v>57.781050564555713</v>
          </cell>
          <cell r="BD12">
            <v>59.5</v>
          </cell>
          <cell r="BE12">
            <v>1429</v>
          </cell>
          <cell r="BF12" t="str">
            <v>-</v>
          </cell>
          <cell r="BG12">
            <v>518435.86</v>
          </cell>
          <cell r="BH12">
            <v>513721</v>
          </cell>
          <cell r="BI12">
            <v>684335330.30999994</v>
          </cell>
          <cell r="BJ12">
            <v>696092228</v>
          </cell>
          <cell r="BK12">
            <v>682311903</v>
          </cell>
          <cell r="BL12" t="str">
            <v>-</v>
          </cell>
          <cell r="BM12">
            <v>2023427.31</v>
          </cell>
          <cell r="BN12" t="str">
            <v>-</v>
          </cell>
          <cell r="BO12">
            <v>534794189.31</v>
          </cell>
          <cell r="BP12" t="str">
            <v>-</v>
          </cell>
          <cell r="BQ12">
            <v>2023427.31</v>
          </cell>
          <cell r="BR12" t="str">
            <v>-</v>
          </cell>
          <cell r="BS12">
            <v>1260</v>
          </cell>
          <cell r="BT12" t="str">
            <v>-</v>
          </cell>
          <cell r="BU12">
            <v>532770762</v>
          </cell>
          <cell r="BV12" t="str">
            <v>-</v>
          </cell>
          <cell r="BW12">
            <v>895</v>
          </cell>
          <cell r="BX12" t="str">
            <v>-</v>
          </cell>
          <cell r="BY12" t="str">
            <v>-</v>
          </cell>
          <cell r="BZ12" t="str">
            <v>-</v>
          </cell>
          <cell r="CA12">
            <v>140986171</v>
          </cell>
          <cell r="CB12" t="str">
            <v>-</v>
          </cell>
          <cell r="CC12" t="str">
            <v>-</v>
          </cell>
          <cell r="CD12" t="str">
            <v>-</v>
          </cell>
          <cell r="CE12" t="str">
            <v>-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-</v>
          </cell>
          <cell r="CK12" t="str">
            <v>-</v>
          </cell>
          <cell r="CL12" t="str">
            <v>-</v>
          </cell>
          <cell r="CM12">
            <v>8554970</v>
          </cell>
          <cell r="CN12" t="str">
            <v>-</v>
          </cell>
          <cell r="CO12">
            <v>149541141</v>
          </cell>
          <cell r="CP12" t="str">
            <v>-</v>
          </cell>
          <cell r="CQ12">
            <v>0</v>
          </cell>
          <cell r="CR12" t="str">
            <v>-</v>
          </cell>
          <cell r="CS12">
            <v>25</v>
          </cell>
          <cell r="CT12" t="str">
            <v>-</v>
          </cell>
          <cell r="CU12">
            <v>300</v>
          </cell>
          <cell r="CV12">
            <v>281</v>
          </cell>
          <cell r="CW12">
            <v>271</v>
          </cell>
          <cell r="CX12">
            <v>255</v>
          </cell>
          <cell r="CY12">
            <v>146</v>
          </cell>
          <cell r="CZ12">
            <v>147</v>
          </cell>
          <cell r="DA12">
            <v>96</v>
          </cell>
          <cell r="DB12">
            <v>87</v>
          </cell>
          <cell r="DC12">
            <v>54</v>
          </cell>
          <cell r="DD12">
            <v>56</v>
          </cell>
          <cell r="DE12">
            <v>40</v>
          </cell>
          <cell r="DF12">
            <v>45</v>
          </cell>
          <cell r="DG12">
            <v>190</v>
          </cell>
          <cell r="DH12">
            <v>188</v>
          </cell>
          <cell r="DI12">
            <v>45</v>
          </cell>
          <cell r="DJ12" t="str">
            <v>-</v>
          </cell>
          <cell r="DK12" t="str">
            <v>-</v>
          </cell>
          <cell r="DL12" t="str">
            <v>-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 t="str">
            <v>-</v>
          </cell>
          <cell r="DT12" t="str">
            <v>-</v>
          </cell>
          <cell r="DU12" t="str">
            <v>-</v>
          </cell>
          <cell r="DV12" t="str">
            <v>-</v>
          </cell>
          <cell r="DW12">
            <v>0</v>
          </cell>
          <cell r="DX12" t="str">
            <v>-</v>
          </cell>
          <cell r="DY12">
            <v>66</v>
          </cell>
          <cell r="DZ12">
            <v>70</v>
          </cell>
          <cell r="EA12">
            <v>23</v>
          </cell>
          <cell r="EB12" t="str">
            <v>-</v>
          </cell>
          <cell r="EC12">
            <v>42.592592592592595</v>
          </cell>
          <cell r="ED12" t="str">
            <v>-</v>
          </cell>
          <cell r="EE12">
            <v>21</v>
          </cell>
          <cell r="EF12" t="str">
            <v>-</v>
          </cell>
          <cell r="EG12">
            <v>77</v>
          </cell>
        </row>
        <row r="13">
          <cell r="C13">
            <v>700000058</v>
          </cell>
          <cell r="D13" t="str">
            <v>SECTOR AMAZONAS CAROLINA</v>
          </cell>
          <cell r="E13">
            <v>2026</v>
          </cell>
          <cell r="F13">
            <v>202603</v>
          </cell>
          <cell r="G13">
            <v>2089</v>
          </cell>
          <cell r="H13">
            <v>2047</v>
          </cell>
          <cell r="I13">
            <v>566</v>
          </cell>
          <cell r="J13" t="str">
            <v>-</v>
          </cell>
          <cell r="K13">
            <v>11</v>
          </cell>
          <cell r="L13">
            <v>0</v>
          </cell>
          <cell r="M13">
            <v>1376</v>
          </cell>
          <cell r="N13">
            <v>1342</v>
          </cell>
          <cell r="O13">
            <v>0</v>
          </cell>
          <cell r="P13" t="str">
            <v>-</v>
          </cell>
          <cell r="Q13">
            <v>4</v>
          </cell>
          <cell r="R13" t="str">
            <v>-</v>
          </cell>
          <cell r="S13">
            <v>15</v>
          </cell>
          <cell r="T13" t="str">
            <v>-</v>
          </cell>
          <cell r="U13">
            <v>1368</v>
          </cell>
          <cell r="V13" t="str">
            <v>-</v>
          </cell>
          <cell r="W13">
            <v>4</v>
          </cell>
          <cell r="X13" t="str">
            <v>-</v>
          </cell>
          <cell r="Y13" t="str">
            <v>-</v>
          </cell>
          <cell r="Z13" t="str">
            <v>-</v>
          </cell>
          <cell r="AA13">
            <v>967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869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>
            <v>65.868836764001912</v>
          </cell>
          <cell r="AN13">
            <v>64.5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>
            <v>1182</v>
          </cell>
          <cell r="BB13">
            <v>1163</v>
          </cell>
          <cell r="BC13">
            <v>56.582096696984209</v>
          </cell>
          <cell r="BD13">
            <v>55.9</v>
          </cell>
          <cell r="BE13">
            <v>1325</v>
          </cell>
          <cell r="BF13" t="str">
            <v>-</v>
          </cell>
          <cell r="BG13">
            <v>426807.03999999998</v>
          </cell>
          <cell r="BH13">
            <v>462807</v>
          </cell>
          <cell r="BI13">
            <v>587286483</v>
          </cell>
          <cell r="BJ13">
            <v>621087622</v>
          </cell>
          <cell r="BK13">
            <v>583077568</v>
          </cell>
          <cell r="BL13" t="str">
            <v>-</v>
          </cell>
          <cell r="BM13">
            <v>4208915</v>
          </cell>
          <cell r="BN13" t="str">
            <v>-</v>
          </cell>
          <cell r="BO13">
            <v>483821463</v>
          </cell>
          <cell r="BP13" t="str">
            <v>-</v>
          </cell>
          <cell r="BQ13">
            <v>4208915</v>
          </cell>
          <cell r="BR13" t="str">
            <v>-</v>
          </cell>
          <cell r="BS13">
            <v>1305</v>
          </cell>
          <cell r="BT13" t="str">
            <v>-</v>
          </cell>
          <cell r="BU13">
            <v>479612548</v>
          </cell>
          <cell r="BV13" t="str">
            <v>-</v>
          </cell>
          <cell r="BW13">
            <v>795</v>
          </cell>
          <cell r="BX13" t="str">
            <v>-</v>
          </cell>
          <cell r="BY13" t="str">
            <v>-</v>
          </cell>
          <cell r="BZ13" t="str">
            <v>-</v>
          </cell>
          <cell r="CA13">
            <v>97578240</v>
          </cell>
          <cell r="CB13" t="str">
            <v>-</v>
          </cell>
          <cell r="CC13" t="str">
            <v>-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 t="str">
            <v>-</v>
          </cell>
          <cell r="CJ13" t="str">
            <v>-</v>
          </cell>
          <cell r="CK13" t="str">
            <v>-</v>
          </cell>
          <cell r="CL13" t="str">
            <v>-</v>
          </cell>
          <cell r="CM13">
            <v>5886780</v>
          </cell>
          <cell r="CN13" t="str">
            <v>-</v>
          </cell>
          <cell r="CO13">
            <v>103465020</v>
          </cell>
          <cell r="CP13" t="str">
            <v>-</v>
          </cell>
          <cell r="CQ13">
            <v>0</v>
          </cell>
          <cell r="CR13" t="str">
            <v>-</v>
          </cell>
          <cell r="CS13">
            <v>40</v>
          </cell>
          <cell r="CT13" t="str">
            <v>-</v>
          </cell>
          <cell r="CU13">
            <v>274</v>
          </cell>
          <cell r="CV13">
            <v>300</v>
          </cell>
          <cell r="CW13">
            <v>288</v>
          </cell>
          <cell r="CX13">
            <v>284</v>
          </cell>
          <cell r="CY13">
            <v>151</v>
          </cell>
          <cell r="CZ13">
            <v>151</v>
          </cell>
          <cell r="DA13">
            <v>93</v>
          </cell>
          <cell r="DB13">
            <v>109</v>
          </cell>
          <cell r="DC13">
            <v>65</v>
          </cell>
          <cell r="DD13">
            <v>65</v>
          </cell>
          <cell r="DE13">
            <v>32</v>
          </cell>
          <cell r="DF13">
            <v>34</v>
          </cell>
          <cell r="DG13">
            <v>190</v>
          </cell>
          <cell r="DH13">
            <v>208</v>
          </cell>
          <cell r="DI13">
            <v>38</v>
          </cell>
          <cell r="DJ13" t="str">
            <v>-</v>
          </cell>
          <cell r="DK13" t="str">
            <v>-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 t="str">
            <v>-</v>
          </cell>
          <cell r="DT13" t="str">
            <v>-</v>
          </cell>
          <cell r="DU13" t="str">
            <v>-</v>
          </cell>
          <cell r="DV13" t="str">
            <v>-</v>
          </cell>
          <cell r="DW13">
            <v>0</v>
          </cell>
          <cell r="DX13" t="str">
            <v>-</v>
          </cell>
          <cell r="DY13">
            <v>72</v>
          </cell>
          <cell r="DZ13">
            <v>73</v>
          </cell>
          <cell r="EA13">
            <v>25</v>
          </cell>
          <cell r="EB13" t="str">
            <v>-</v>
          </cell>
          <cell r="EC13">
            <v>33.333333333333329</v>
          </cell>
          <cell r="ED13" t="str">
            <v>-</v>
          </cell>
          <cell r="EE13">
            <v>34</v>
          </cell>
          <cell r="EF13" t="str">
            <v>-</v>
          </cell>
          <cell r="EG13">
            <v>123</v>
          </cell>
        </row>
        <row r="14">
          <cell r="C14">
            <v>700000059</v>
          </cell>
          <cell r="D14" t="str">
            <v>SECTOR MAR CAROLINA</v>
          </cell>
          <cell r="E14">
            <v>2026</v>
          </cell>
          <cell r="F14">
            <v>202603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 t="str">
            <v>-</v>
          </cell>
          <cell r="CN14" t="str">
            <v>-</v>
          </cell>
          <cell r="CO14" t="str">
            <v>-</v>
          </cell>
          <cell r="CP14" t="str">
            <v>-</v>
          </cell>
          <cell r="CQ14" t="str">
            <v>-</v>
          </cell>
          <cell r="CR14" t="str">
            <v>-</v>
          </cell>
          <cell r="CS14" t="str">
            <v>-</v>
          </cell>
          <cell r="CT14" t="str">
            <v>-</v>
          </cell>
          <cell r="CU14" t="str">
            <v>-</v>
          </cell>
          <cell r="CV14" t="str">
            <v>-</v>
          </cell>
          <cell r="CW14" t="str">
            <v>-</v>
          </cell>
          <cell r="CX14" t="str">
            <v>-</v>
          </cell>
          <cell r="CY14" t="str">
            <v>-</v>
          </cell>
          <cell r="CZ14" t="str">
            <v>-</v>
          </cell>
          <cell r="DA14" t="str">
            <v>-</v>
          </cell>
          <cell r="DB14" t="str">
            <v>-</v>
          </cell>
          <cell r="DC14" t="str">
            <v>-</v>
          </cell>
          <cell r="DD14" t="str">
            <v>-</v>
          </cell>
          <cell r="DE14" t="str">
            <v>-</v>
          </cell>
          <cell r="DF14" t="str">
            <v>-</v>
          </cell>
          <cell r="DG14" t="str">
            <v>-</v>
          </cell>
          <cell r="DH14" t="str">
            <v>-</v>
          </cell>
          <cell r="DI14" t="str">
            <v>-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  <cell r="DZ14" t="str">
            <v>-</v>
          </cell>
          <cell r="EA14" t="str">
            <v>-</v>
          </cell>
          <cell r="EB14" t="str">
            <v>-</v>
          </cell>
          <cell r="EC14" t="str">
            <v>-</v>
          </cell>
          <cell r="ED14" t="str">
            <v>-</v>
          </cell>
          <cell r="EE14" t="str">
            <v>-</v>
          </cell>
          <cell r="EF14" t="str">
            <v>-</v>
          </cell>
          <cell r="EG14" t="str">
            <v>-</v>
          </cell>
        </row>
        <row r="15">
          <cell r="C15">
            <v>700000062</v>
          </cell>
          <cell r="D15" t="str">
            <v>SECTOR ARROYO LILIANA</v>
          </cell>
          <cell r="E15">
            <v>2026</v>
          </cell>
          <cell r="F15">
            <v>202603</v>
          </cell>
          <cell r="G15">
            <v>1925</v>
          </cell>
          <cell r="H15">
            <v>1911</v>
          </cell>
          <cell r="I15">
            <v>642</v>
          </cell>
          <cell r="J15" t="str">
            <v>-</v>
          </cell>
          <cell r="K15">
            <v>15</v>
          </cell>
          <cell r="L15">
            <v>0</v>
          </cell>
          <cell r="M15">
            <v>1273</v>
          </cell>
          <cell r="N15">
            <v>1241</v>
          </cell>
          <cell r="O15">
            <v>0</v>
          </cell>
          <cell r="P15" t="str">
            <v>-</v>
          </cell>
          <cell r="Q15">
            <v>8</v>
          </cell>
          <cell r="R15" t="str">
            <v>-</v>
          </cell>
          <cell r="S15">
            <v>19</v>
          </cell>
          <cell r="T15" t="str">
            <v>-</v>
          </cell>
          <cell r="U15">
            <v>1258</v>
          </cell>
          <cell r="V15" t="str">
            <v>-</v>
          </cell>
          <cell r="W15">
            <v>7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980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716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>
            <v>66.129870129870127</v>
          </cell>
          <cell r="AN15">
            <v>64.900000000000006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>
            <v>1120</v>
          </cell>
          <cell r="BB15">
            <v>1090</v>
          </cell>
          <cell r="BC15">
            <v>58.18181818181818</v>
          </cell>
          <cell r="BD15">
            <v>57</v>
          </cell>
          <cell r="BE15">
            <v>1392</v>
          </cell>
          <cell r="BF15" t="str">
            <v>-</v>
          </cell>
          <cell r="BG15">
            <v>503907.5</v>
          </cell>
          <cell r="BH15">
            <v>511551</v>
          </cell>
          <cell r="BI15">
            <v>641474242.5</v>
          </cell>
          <cell r="BJ15">
            <v>634835235</v>
          </cell>
          <cell r="BK15">
            <v>636740677</v>
          </cell>
          <cell r="BL15" t="str">
            <v>-</v>
          </cell>
          <cell r="BM15">
            <v>4733565.5</v>
          </cell>
          <cell r="BN15" t="str">
            <v>-</v>
          </cell>
          <cell r="BO15">
            <v>526035397.5</v>
          </cell>
          <cell r="BP15" t="str">
            <v>-</v>
          </cell>
          <cell r="BQ15">
            <v>4733565.5</v>
          </cell>
          <cell r="BR15" t="str">
            <v>-</v>
          </cell>
          <cell r="BS15">
            <v>1240</v>
          </cell>
          <cell r="BT15" t="str">
            <v>-</v>
          </cell>
          <cell r="BU15">
            <v>521301832</v>
          </cell>
          <cell r="BV15" t="str">
            <v>-</v>
          </cell>
          <cell r="BW15">
            <v>810</v>
          </cell>
          <cell r="BX15" t="str">
            <v>-</v>
          </cell>
          <cell r="BY15" t="str">
            <v>-</v>
          </cell>
          <cell r="BZ15" t="str">
            <v>-</v>
          </cell>
          <cell r="CA15">
            <v>108365410</v>
          </cell>
          <cell r="CB15" t="str">
            <v>-</v>
          </cell>
          <cell r="CC15" t="str">
            <v>-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 t="str">
            <v>-</v>
          </cell>
          <cell r="CI15" t="str">
            <v>-</v>
          </cell>
          <cell r="CJ15" t="str">
            <v>-</v>
          </cell>
          <cell r="CK15" t="str">
            <v>-</v>
          </cell>
          <cell r="CL15" t="str">
            <v>-</v>
          </cell>
          <cell r="CM15">
            <v>7073435</v>
          </cell>
          <cell r="CN15" t="str">
            <v>-</v>
          </cell>
          <cell r="CO15">
            <v>115438845</v>
          </cell>
          <cell r="CP15" t="str">
            <v>-</v>
          </cell>
          <cell r="CQ15">
            <v>0</v>
          </cell>
          <cell r="CR15" t="str">
            <v>-</v>
          </cell>
          <cell r="CS15">
            <v>7</v>
          </cell>
          <cell r="CT15" t="str">
            <v>-</v>
          </cell>
          <cell r="CU15">
            <v>281</v>
          </cell>
          <cell r="CV15">
            <v>292</v>
          </cell>
          <cell r="CW15">
            <v>224</v>
          </cell>
          <cell r="CX15">
            <v>242</v>
          </cell>
          <cell r="CY15">
            <v>147</v>
          </cell>
          <cell r="CZ15">
            <v>148</v>
          </cell>
          <cell r="DA15">
            <v>76</v>
          </cell>
          <cell r="DB15">
            <v>79</v>
          </cell>
          <cell r="DC15">
            <v>63</v>
          </cell>
          <cell r="DD15">
            <v>61</v>
          </cell>
          <cell r="DE15">
            <v>43</v>
          </cell>
          <cell r="DF15">
            <v>47</v>
          </cell>
          <cell r="DG15">
            <v>182</v>
          </cell>
          <cell r="DH15">
            <v>187</v>
          </cell>
          <cell r="DI15">
            <v>25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-</v>
          </cell>
          <cell r="DR15" t="str">
            <v>-</v>
          </cell>
          <cell r="DS15" t="str">
            <v>-</v>
          </cell>
          <cell r="DT15" t="str">
            <v>-</v>
          </cell>
          <cell r="DU15" t="str">
            <v>-</v>
          </cell>
          <cell r="DV15" t="str">
            <v>-</v>
          </cell>
          <cell r="DW15">
            <v>0</v>
          </cell>
          <cell r="DX15" t="str">
            <v>-</v>
          </cell>
          <cell r="DY15">
            <v>53</v>
          </cell>
          <cell r="DZ15">
            <v>55</v>
          </cell>
          <cell r="EA15">
            <v>16</v>
          </cell>
          <cell r="EB15" t="str">
            <v>-</v>
          </cell>
          <cell r="EC15">
            <v>43.243243243243242</v>
          </cell>
          <cell r="ED15" t="str">
            <v>-</v>
          </cell>
          <cell r="EE15">
            <v>28</v>
          </cell>
          <cell r="EF15" t="str">
            <v>-</v>
          </cell>
          <cell r="EG15">
            <v>101</v>
          </cell>
        </row>
        <row r="16">
          <cell r="C16">
            <v>700000063</v>
          </cell>
          <cell r="D16" t="str">
            <v>SECTOR RÍO VERONIQUE</v>
          </cell>
          <cell r="E16">
            <v>2026</v>
          </cell>
          <cell r="F16">
            <v>202603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 t="str">
            <v>-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  <cell r="DZ16" t="str">
            <v>-</v>
          </cell>
          <cell r="EA16" t="str">
            <v>-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</row>
        <row r="17">
          <cell r="C17">
            <v>700000064</v>
          </cell>
          <cell r="D17" t="str">
            <v>SECTOR TORRENTE MAIRA</v>
          </cell>
          <cell r="E17">
            <v>2026</v>
          </cell>
          <cell r="F17">
            <v>202603</v>
          </cell>
          <cell r="G17">
            <v>1388</v>
          </cell>
          <cell r="H17">
            <v>1413</v>
          </cell>
          <cell r="I17">
            <v>429</v>
          </cell>
          <cell r="J17" t="str">
            <v>-</v>
          </cell>
          <cell r="K17">
            <v>-24</v>
          </cell>
          <cell r="L17">
            <v>0</v>
          </cell>
          <cell r="M17">
            <v>866</v>
          </cell>
          <cell r="N17">
            <v>911</v>
          </cell>
          <cell r="O17">
            <v>0</v>
          </cell>
          <cell r="P17" t="str">
            <v>-</v>
          </cell>
          <cell r="Q17">
            <v>0</v>
          </cell>
          <cell r="R17" t="str">
            <v>-</v>
          </cell>
          <cell r="S17">
            <v>8</v>
          </cell>
          <cell r="T17" t="str">
            <v>-</v>
          </cell>
          <cell r="U17">
            <v>860</v>
          </cell>
          <cell r="V17" t="str">
            <v>-</v>
          </cell>
          <cell r="W17">
            <v>6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647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488</v>
          </cell>
          <cell r="AH17" t="str">
            <v>-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>
            <v>62.391930835734868</v>
          </cell>
          <cell r="AN17">
            <v>64.5</v>
          </cell>
          <cell r="AO17" t="str">
            <v>-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 t="str">
            <v>-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753</v>
          </cell>
          <cell r="BB17">
            <v>770</v>
          </cell>
          <cell r="BC17">
            <v>54.250720461095106</v>
          </cell>
          <cell r="BD17">
            <v>54.5</v>
          </cell>
          <cell r="BE17">
            <v>880</v>
          </cell>
          <cell r="BF17" t="str">
            <v>-</v>
          </cell>
          <cell r="BG17">
            <v>574198.04</v>
          </cell>
          <cell r="BH17">
            <v>567352</v>
          </cell>
          <cell r="BI17">
            <v>497255499.26999998</v>
          </cell>
          <cell r="BJ17">
            <v>516857283</v>
          </cell>
          <cell r="BK17">
            <v>491450259</v>
          </cell>
          <cell r="BL17" t="str">
            <v>-</v>
          </cell>
          <cell r="BM17">
            <v>5805240.2699999996</v>
          </cell>
          <cell r="BN17" t="str">
            <v>-</v>
          </cell>
          <cell r="BO17">
            <v>370220918.26999998</v>
          </cell>
          <cell r="BP17" t="str">
            <v>-</v>
          </cell>
          <cell r="BQ17">
            <v>5805240.2699999996</v>
          </cell>
          <cell r="BR17" t="str">
            <v>-</v>
          </cell>
          <cell r="BS17">
            <v>786</v>
          </cell>
          <cell r="BT17" t="str">
            <v>-</v>
          </cell>
          <cell r="BU17">
            <v>364415678</v>
          </cell>
          <cell r="BV17" t="str">
            <v>-</v>
          </cell>
          <cell r="BW17">
            <v>605</v>
          </cell>
          <cell r="BX17" t="str">
            <v>-</v>
          </cell>
          <cell r="BY17" t="str">
            <v>-</v>
          </cell>
          <cell r="BZ17" t="str">
            <v>-</v>
          </cell>
          <cell r="CA17">
            <v>120868921</v>
          </cell>
          <cell r="CB17" t="str">
            <v>-</v>
          </cell>
          <cell r="CC17" t="str">
            <v>-</v>
          </cell>
          <cell r="CD17" t="str">
            <v>-</v>
          </cell>
          <cell r="CE17" t="str">
            <v>-</v>
          </cell>
          <cell r="CF17" t="str">
            <v>-</v>
          </cell>
          <cell r="CG17" t="str">
            <v>-</v>
          </cell>
          <cell r="CH17" t="str">
            <v>-</v>
          </cell>
          <cell r="CI17" t="str">
            <v>-</v>
          </cell>
          <cell r="CJ17" t="str">
            <v>-</v>
          </cell>
          <cell r="CK17" t="str">
            <v>-</v>
          </cell>
          <cell r="CL17" t="str">
            <v>-</v>
          </cell>
          <cell r="CM17">
            <v>6165660</v>
          </cell>
          <cell r="CN17" t="str">
            <v>-</v>
          </cell>
          <cell r="CO17">
            <v>127034581</v>
          </cell>
          <cell r="CP17" t="str">
            <v>-</v>
          </cell>
          <cell r="CQ17">
            <v>0</v>
          </cell>
          <cell r="CR17" t="str">
            <v>-</v>
          </cell>
          <cell r="CS17">
            <v>-10</v>
          </cell>
          <cell r="CT17" t="str">
            <v>-</v>
          </cell>
          <cell r="CU17">
            <v>163</v>
          </cell>
          <cell r="CV17">
            <v>194</v>
          </cell>
          <cell r="CW17">
            <v>235</v>
          </cell>
          <cell r="CX17">
            <v>199</v>
          </cell>
          <cell r="CY17">
            <v>124</v>
          </cell>
          <cell r="CZ17">
            <v>113</v>
          </cell>
          <cell r="DA17">
            <v>84</v>
          </cell>
          <cell r="DB17">
            <v>81</v>
          </cell>
          <cell r="DC17">
            <v>52</v>
          </cell>
          <cell r="DD17">
            <v>51</v>
          </cell>
          <cell r="DE17">
            <v>50</v>
          </cell>
          <cell r="DF17">
            <v>44</v>
          </cell>
          <cell r="DG17">
            <v>186</v>
          </cell>
          <cell r="DH17">
            <v>176</v>
          </cell>
          <cell r="DI17">
            <v>25</v>
          </cell>
          <cell r="DJ17" t="str">
            <v>-</v>
          </cell>
          <cell r="DK17" t="str">
            <v>-</v>
          </cell>
          <cell r="DL17" t="str">
            <v>-</v>
          </cell>
          <cell r="DM17" t="str">
            <v>-</v>
          </cell>
          <cell r="DN17" t="str">
            <v>-</v>
          </cell>
          <cell r="DO17" t="str">
            <v>-</v>
          </cell>
          <cell r="DP17" t="str">
            <v>-</v>
          </cell>
          <cell r="DQ17" t="str">
            <v>-</v>
          </cell>
          <cell r="DR17" t="str">
            <v>-</v>
          </cell>
          <cell r="DS17" t="str">
            <v>-</v>
          </cell>
          <cell r="DT17" t="str">
            <v>-</v>
          </cell>
          <cell r="DU17" t="str">
            <v>-</v>
          </cell>
          <cell r="DV17" t="str">
            <v>-</v>
          </cell>
          <cell r="DW17">
            <v>0</v>
          </cell>
          <cell r="DX17" t="str">
            <v>-</v>
          </cell>
          <cell r="DY17">
            <v>40</v>
          </cell>
          <cell r="DZ17">
            <v>57</v>
          </cell>
          <cell r="EA17">
            <v>6</v>
          </cell>
          <cell r="EB17" t="str">
            <v>-</v>
          </cell>
          <cell r="EC17">
            <v>16.666666666666664</v>
          </cell>
          <cell r="ED17" t="str">
            <v>-</v>
          </cell>
          <cell r="EE17">
            <v>15</v>
          </cell>
          <cell r="EF17" t="str">
            <v>-</v>
          </cell>
          <cell r="EG17">
            <v>73</v>
          </cell>
        </row>
        <row r="18">
          <cell r="C18">
            <v>700000068</v>
          </cell>
          <cell r="D18" t="str">
            <v>SECTOR CASCADA OLGA</v>
          </cell>
          <cell r="E18">
            <v>2026</v>
          </cell>
          <cell r="F18">
            <v>202603</v>
          </cell>
          <cell r="G18">
            <v>1586</v>
          </cell>
          <cell r="H18">
            <v>1606</v>
          </cell>
          <cell r="I18">
            <v>608</v>
          </cell>
          <cell r="J18" t="str">
            <v>-</v>
          </cell>
          <cell r="K18">
            <v>-20</v>
          </cell>
          <cell r="L18">
            <v>0</v>
          </cell>
          <cell r="M18">
            <v>1077</v>
          </cell>
          <cell r="N18">
            <v>1079</v>
          </cell>
          <cell r="O18">
            <v>0</v>
          </cell>
          <cell r="P18" t="str">
            <v>-</v>
          </cell>
          <cell r="Q18">
            <v>6</v>
          </cell>
          <cell r="R18" t="str">
            <v>-</v>
          </cell>
          <cell r="S18">
            <v>15</v>
          </cell>
          <cell r="T18" t="str">
            <v>-</v>
          </cell>
          <cell r="U18">
            <v>1065</v>
          </cell>
          <cell r="V18" t="str">
            <v>-</v>
          </cell>
          <cell r="W18">
            <v>6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890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543</v>
          </cell>
          <cell r="AH18" t="str">
            <v>-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>
            <v>67.906683480453978</v>
          </cell>
          <cell r="AN18">
            <v>67.2</v>
          </cell>
          <cell r="AO18" t="str">
            <v>-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 t="str">
            <v>-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962</v>
          </cell>
          <cell r="BB18">
            <v>944</v>
          </cell>
          <cell r="BC18">
            <v>60.655737704918032</v>
          </cell>
          <cell r="BD18">
            <v>58.8</v>
          </cell>
          <cell r="BE18">
            <v>1219</v>
          </cell>
          <cell r="BF18" t="str">
            <v>-</v>
          </cell>
          <cell r="BG18">
            <v>545759.6</v>
          </cell>
          <cell r="BH18">
            <v>529214</v>
          </cell>
          <cell r="BI18">
            <v>587783094.5</v>
          </cell>
          <cell r="BJ18">
            <v>571022393</v>
          </cell>
          <cell r="BK18">
            <v>580121060</v>
          </cell>
          <cell r="BL18" t="str">
            <v>-</v>
          </cell>
          <cell r="BM18">
            <v>7662034.5</v>
          </cell>
          <cell r="BN18" t="str">
            <v>-</v>
          </cell>
          <cell r="BO18">
            <v>430796183.5</v>
          </cell>
          <cell r="BP18" t="str">
            <v>-</v>
          </cell>
          <cell r="BQ18">
            <v>7662034.5</v>
          </cell>
          <cell r="BR18" t="str">
            <v>-</v>
          </cell>
          <cell r="BS18">
            <v>1013</v>
          </cell>
          <cell r="BT18" t="str">
            <v>-</v>
          </cell>
          <cell r="BU18">
            <v>423134149</v>
          </cell>
          <cell r="BV18" t="str">
            <v>-</v>
          </cell>
          <cell r="BW18">
            <v>818</v>
          </cell>
          <cell r="BX18" t="str">
            <v>-</v>
          </cell>
          <cell r="BY18" t="str">
            <v>-</v>
          </cell>
          <cell r="BZ18" t="str">
            <v>-</v>
          </cell>
          <cell r="CA18">
            <v>148515091</v>
          </cell>
          <cell r="CB18" t="str">
            <v>-</v>
          </cell>
          <cell r="CC18" t="str">
            <v>-</v>
          </cell>
          <cell r="CD18" t="str">
            <v>-</v>
          </cell>
          <cell r="CE18" t="str">
            <v>-</v>
          </cell>
          <cell r="CF18" t="str">
            <v>-</v>
          </cell>
          <cell r="CG18" t="str">
            <v>-</v>
          </cell>
          <cell r="CH18" t="str">
            <v>-</v>
          </cell>
          <cell r="CI18" t="str">
            <v>-</v>
          </cell>
          <cell r="CJ18" t="str">
            <v>-</v>
          </cell>
          <cell r="CK18" t="str">
            <v>-</v>
          </cell>
          <cell r="CL18" t="str">
            <v>-</v>
          </cell>
          <cell r="CM18">
            <v>8471820</v>
          </cell>
          <cell r="CN18" t="str">
            <v>-</v>
          </cell>
          <cell r="CO18">
            <v>156986911</v>
          </cell>
          <cell r="CP18" t="str">
            <v>-</v>
          </cell>
          <cell r="CQ18">
            <v>0</v>
          </cell>
          <cell r="CR18" t="str">
            <v>-</v>
          </cell>
          <cell r="CS18">
            <v>-8</v>
          </cell>
          <cell r="CT18" t="str">
            <v>-</v>
          </cell>
          <cell r="CU18">
            <v>206</v>
          </cell>
          <cell r="CV18">
            <v>216</v>
          </cell>
          <cell r="CW18">
            <v>186</v>
          </cell>
          <cell r="CX18">
            <v>191</v>
          </cell>
          <cell r="CY18">
            <v>117</v>
          </cell>
          <cell r="CZ18">
            <v>120</v>
          </cell>
          <cell r="DA18">
            <v>83</v>
          </cell>
          <cell r="DB18">
            <v>82</v>
          </cell>
          <cell r="DC18">
            <v>62</v>
          </cell>
          <cell r="DD18">
            <v>61</v>
          </cell>
          <cell r="DE18">
            <v>42</v>
          </cell>
          <cell r="DF18">
            <v>43</v>
          </cell>
          <cell r="DG18">
            <v>187</v>
          </cell>
          <cell r="DH18">
            <v>186</v>
          </cell>
          <cell r="DI18">
            <v>22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 t="str">
            <v>-</v>
          </cell>
          <cell r="DO18" t="str">
            <v>-</v>
          </cell>
          <cell r="DP18" t="str">
            <v>-</v>
          </cell>
          <cell r="DQ18" t="str">
            <v>-</v>
          </cell>
          <cell r="DR18" t="str">
            <v>-</v>
          </cell>
          <cell r="DS18" t="str">
            <v>-</v>
          </cell>
          <cell r="DT18" t="str">
            <v>-</v>
          </cell>
          <cell r="DU18" t="str">
            <v>-</v>
          </cell>
          <cell r="DV18" t="str">
            <v>-</v>
          </cell>
          <cell r="DW18">
            <v>0</v>
          </cell>
          <cell r="DX18" t="str">
            <v>-</v>
          </cell>
          <cell r="DY18">
            <v>36</v>
          </cell>
          <cell r="DZ18">
            <v>55</v>
          </cell>
          <cell r="EA18">
            <v>8</v>
          </cell>
          <cell r="EB18" t="str">
            <v>-</v>
          </cell>
          <cell r="EC18">
            <v>24.242424242424242</v>
          </cell>
          <cell r="ED18" t="str">
            <v>-</v>
          </cell>
          <cell r="EE18">
            <v>14</v>
          </cell>
          <cell r="EF18" t="str">
            <v>-</v>
          </cell>
          <cell r="EG18">
            <v>79</v>
          </cell>
        </row>
        <row r="19">
          <cell r="C19">
            <v>700000071</v>
          </cell>
          <cell r="D19" t="str">
            <v>SECTOR CIUDAD BLANCA CAROLINA</v>
          </cell>
          <cell r="E19">
            <v>2026</v>
          </cell>
          <cell r="F19">
            <v>202603</v>
          </cell>
          <cell r="G19">
            <v>0</v>
          </cell>
          <cell r="H19" t="str">
            <v>-</v>
          </cell>
          <cell r="I19">
            <v>0</v>
          </cell>
          <cell r="J19" t="str">
            <v>-</v>
          </cell>
          <cell r="K19">
            <v>0</v>
          </cell>
          <cell r="L19" t="str">
            <v>-</v>
          </cell>
          <cell r="M19">
            <v>0</v>
          </cell>
          <cell r="N19" t="str">
            <v>-</v>
          </cell>
          <cell r="O19">
            <v>0</v>
          </cell>
          <cell r="P19" t="str">
            <v>-</v>
          </cell>
          <cell r="Q19">
            <v>0</v>
          </cell>
          <cell r="R19" t="str">
            <v>-</v>
          </cell>
          <cell r="S19">
            <v>0</v>
          </cell>
          <cell r="T19" t="str">
            <v>-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0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0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>
            <v>0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 t="str">
            <v>-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0</v>
          </cell>
          <cell r="BB19" t="str">
            <v>-</v>
          </cell>
          <cell r="BC19">
            <v>0</v>
          </cell>
          <cell r="BD19" t="str">
            <v>-</v>
          </cell>
          <cell r="BE19">
            <v>0</v>
          </cell>
          <cell r="BF19" t="str">
            <v>-</v>
          </cell>
          <cell r="BG19">
            <v>0</v>
          </cell>
          <cell r="BH19" t="str">
            <v>-</v>
          </cell>
          <cell r="BI19">
            <v>0</v>
          </cell>
          <cell r="BJ19" t="str">
            <v>-</v>
          </cell>
          <cell r="BK19">
            <v>0</v>
          </cell>
          <cell r="BL19" t="str">
            <v>-</v>
          </cell>
          <cell r="BM19">
            <v>0</v>
          </cell>
          <cell r="BN19" t="str">
            <v>-</v>
          </cell>
          <cell r="BO19">
            <v>0</v>
          </cell>
          <cell r="BP19" t="str">
            <v>-</v>
          </cell>
          <cell r="BQ19">
            <v>0</v>
          </cell>
          <cell r="BR19" t="str">
            <v>-</v>
          </cell>
          <cell r="BS19">
            <v>0</v>
          </cell>
          <cell r="BT19" t="str">
            <v>-</v>
          </cell>
          <cell r="BU19">
            <v>0</v>
          </cell>
          <cell r="BV19" t="str">
            <v>-</v>
          </cell>
          <cell r="BW19">
            <v>0</v>
          </cell>
          <cell r="BX19" t="str">
            <v>-</v>
          </cell>
          <cell r="BY19" t="str">
            <v>-</v>
          </cell>
          <cell r="BZ19" t="str">
            <v>-</v>
          </cell>
          <cell r="CA19">
            <v>0</v>
          </cell>
          <cell r="CB19" t="str">
            <v>-</v>
          </cell>
          <cell r="CC19" t="str">
            <v>-</v>
          </cell>
          <cell r="CD19" t="str">
            <v>-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 t="str">
            <v>-</v>
          </cell>
          <cell r="CJ19" t="str">
            <v>-</v>
          </cell>
          <cell r="CK19" t="str">
            <v>-</v>
          </cell>
          <cell r="CL19" t="str">
            <v>-</v>
          </cell>
          <cell r="CM19">
            <v>0</v>
          </cell>
          <cell r="CN19" t="str">
            <v>-</v>
          </cell>
          <cell r="CO19">
            <v>0</v>
          </cell>
          <cell r="CP19" t="str">
            <v>-</v>
          </cell>
          <cell r="CQ19">
            <v>0</v>
          </cell>
          <cell r="CR19" t="str">
            <v>-</v>
          </cell>
          <cell r="CS19">
            <v>0</v>
          </cell>
          <cell r="CT19" t="str">
            <v>-</v>
          </cell>
          <cell r="CU19">
            <v>0</v>
          </cell>
          <cell r="CV19" t="str">
            <v>-</v>
          </cell>
          <cell r="CW19">
            <v>0</v>
          </cell>
          <cell r="CX19" t="str">
            <v>-</v>
          </cell>
          <cell r="CY19">
            <v>0</v>
          </cell>
          <cell r="CZ19" t="str">
            <v>-</v>
          </cell>
          <cell r="DA19">
            <v>0</v>
          </cell>
          <cell r="DB19" t="str">
            <v>-</v>
          </cell>
          <cell r="DC19">
            <v>0</v>
          </cell>
          <cell r="DD19" t="str">
            <v>-</v>
          </cell>
          <cell r="DE19">
            <v>0</v>
          </cell>
          <cell r="DF19" t="str">
            <v>-</v>
          </cell>
          <cell r="DG19">
            <v>0</v>
          </cell>
          <cell r="DH19" t="str">
            <v>-</v>
          </cell>
          <cell r="DI19">
            <v>0</v>
          </cell>
          <cell r="DJ19" t="str">
            <v>-</v>
          </cell>
          <cell r="DK19" t="str">
            <v>-</v>
          </cell>
          <cell r="DL19" t="str">
            <v>-</v>
          </cell>
          <cell r="DM19" t="str">
            <v>-</v>
          </cell>
          <cell r="DN19" t="str">
            <v>-</v>
          </cell>
          <cell r="DO19" t="str">
            <v>-</v>
          </cell>
          <cell r="DP19" t="str">
            <v>-</v>
          </cell>
          <cell r="DQ19" t="str">
            <v>-</v>
          </cell>
          <cell r="DR19" t="str">
            <v>-</v>
          </cell>
          <cell r="DS19" t="str">
            <v>-</v>
          </cell>
          <cell r="DT19" t="str">
            <v>-</v>
          </cell>
          <cell r="DU19" t="str">
            <v>-</v>
          </cell>
          <cell r="DV19" t="str">
            <v>-</v>
          </cell>
          <cell r="DW19">
            <v>0</v>
          </cell>
          <cell r="DX19" t="str">
            <v>-</v>
          </cell>
          <cell r="DY19">
            <v>0</v>
          </cell>
          <cell r="DZ19" t="str">
            <v>-</v>
          </cell>
          <cell r="EA19">
            <v>0</v>
          </cell>
          <cell r="EB19" t="str">
            <v>-</v>
          </cell>
          <cell r="EC19">
            <v>0</v>
          </cell>
          <cell r="ED19" t="str">
            <v>-</v>
          </cell>
          <cell r="EE19">
            <v>0</v>
          </cell>
          <cell r="EF19" t="str">
            <v>-</v>
          </cell>
          <cell r="EG19">
            <v>0</v>
          </cell>
        </row>
        <row r="20">
          <cell r="C20">
            <v>700000072</v>
          </cell>
          <cell r="D20" t="str">
            <v>SECTOR NIRVANA LILIANA</v>
          </cell>
          <cell r="E20">
            <v>2026</v>
          </cell>
          <cell r="F20">
            <v>202603</v>
          </cell>
          <cell r="G20">
            <v>1529</v>
          </cell>
          <cell r="H20">
            <v>1615</v>
          </cell>
          <cell r="I20">
            <v>540</v>
          </cell>
          <cell r="J20" t="str">
            <v>-</v>
          </cell>
          <cell r="K20">
            <v>-85</v>
          </cell>
          <cell r="L20">
            <v>0</v>
          </cell>
          <cell r="M20">
            <v>239</v>
          </cell>
          <cell r="N20">
            <v>1050</v>
          </cell>
          <cell r="O20">
            <v>0</v>
          </cell>
          <cell r="P20" t="str">
            <v>-</v>
          </cell>
          <cell r="Q20">
            <v>0</v>
          </cell>
          <cell r="R20" t="str">
            <v>-</v>
          </cell>
          <cell r="S20">
            <v>5</v>
          </cell>
          <cell r="T20" t="str">
            <v>-</v>
          </cell>
          <cell r="U20">
            <v>238</v>
          </cell>
          <cell r="V20" t="str">
            <v>-</v>
          </cell>
          <cell r="W20">
            <v>1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205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89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>
            <v>15.631131458469588</v>
          </cell>
          <cell r="AN20">
            <v>65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222</v>
          </cell>
          <cell r="BB20">
            <v>916</v>
          </cell>
          <cell r="BC20">
            <v>14.519293655984303</v>
          </cell>
          <cell r="BD20">
            <v>56.7</v>
          </cell>
          <cell r="BE20">
            <v>1134</v>
          </cell>
          <cell r="BF20" t="str">
            <v>-</v>
          </cell>
          <cell r="BG20">
            <v>524196.92</v>
          </cell>
          <cell r="BH20">
            <v>456110</v>
          </cell>
          <cell r="BI20">
            <v>125283063.5</v>
          </cell>
          <cell r="BJ20">
            <v>478915962</v>
          </cell>
          <cell r="BK20">
            <v>124601262</v>
          </cell>
          <cell r="BL20" t="str">
            <v>-</v>
          </cell>
          <cell r="BM20">
            <v>681801.5</v>
          </cell>
          <cell r="BN20" t="str">
            <v>-</v>
          </cell>
          <cell r="BO20">
            <v>99591374.5</v>
          </cell>
          <cell r="BP20" t="str">
            <v>-</v>
          </cell>
          <cell r="BQ20">
            <v>681801.5</v>
          </cell>
          <cell r="BR20" t="str">
            <v>-</v>
          </cell>
          <cell r="BS20">
            <v>231</v>
          </cell>
          <cell r="BT20" t="str">
            <v>-</v>
          </cell>
          <cell r="BU20">
            <v>98909573</v>
          </cell>
          <cell r="BV20" t="str">
            <v>-</v>
          </cell>
          <cell r="BW20">
            <v>159</v>
          </cell>
          <cell r="BX20" t="str">
            <v>-</v>
          </cell>
          <cell r="BY20" t="str">
            <v>-</v>
          </cell>
          <cell r="BZ20" t="str">
            <v>-</v>
          </cell>
          <cell r="CA20">
            <v>24747724</v>
          </cell>
          <cell r="CB20" t="str">
            <v>-</v>
          </cell>
          <cell r="CC20" t="str">
            <v>-</v>
          </cell>
          <cell r="CD20" t="str">
            <v>-</v>
          </cell>
          <cell r="CE20" t="str">
            <v>-</v>
          </cell>
          <cell r="CF20" t="str">
            <v>-</v>
          </cell>
          <cell r="CG20" t="str">
            <v>-</v>
          </cell>
          <cell r="CH20" t="str">
            <v>-</v>
          </cell>
          <cell r="CI20" t="str">
            <v>-</v>
          </cell>
          <cell r="CJ20" t="str">
            <v>-</v>
          </cell>
          <cell r="CK20" t="str">
            <v>-</v>
          </cell>
          <cell r="CL20" t="str">
            <v>-</v>
          </cell>
          <cell r="CM20">
            <v>943965</v>
          </cell>
          <cell r="CN20" t="str">
            <v>-</v>
          </cell>
          <cell r="CO20">
            <v>25691689</v>
          </cell>
          <cell r="CP20" t="str">
            <v>-</v>
          </cell>
          <cell r="CQ20">
            <v>0</v>
          </cell>
          <cell r="CR20" t="str">
            <v>-</v>
          </cell>
          <cell r="CS20">
            <v>-62</v>
          </cell>
          <cell r="CT20" t="str">
            <v>-</v>
          </cell>
          <cell r="CU20">
            <v>905</v>
          </cell>
          <cell r="CV20">
            <v>296</v>
          </cell>
          <cell r="CW20">
            <v>244</v>
          </cell>
          <cell r="CX20">
            <v>186</v>
          </cell>
          <cell r="CY20">
            <v>141</v>
          </cell>
          <cell r="CZ20">
            <v>115</v>
          </cell>
          <cell r="DA20">
            <v>98</v>
          </cell>
          <cell r="DB20">
            <v>63</v>
          </cell>
          <cell r="DC20">
            <v>77</v>
          </cell>
          <cell r="DD20">
            <v>60</v>
          </cell>
          <cell r="DE20">
            <v>71</v>
          </cell>
          <cell r="DF20">
            <v>60</v>
          </cell>
          <cell r="DG20">
            <v>246</v>
          </cell>
          <cell r="DH20">
            <v>183</v>
          </cell>
          <cell r="DI20">
            <v>6</v>
          </cell>
          <cell r="DJ20" t="str">
            <v>-</v>
          </cell>
          <cell r="DK20" t="str">
            <v>-</v>
          </cell>
          <cell r="DL20" t="str">
            <v>-</v>
          </cell>
          <cell r="DM20" t="str">
            <v>-</v>
          </cell>
          <cell r="DN20" t="str">
            <v>-</v>
          </cell>
          <cell r="DO20" t="str">
            <v>-</v>
          </cell>
          <cell r="DP20" t="str">
            <v>-</v>
          </cell>
          <cell r="DQ20" t="str">
            <v>-</v>
          </cell>
          <cell r="DR20" t="str">
            <v>-</v>
          </cell>
          <cell r="DS20" t="str">
            <v>-</v>
          </cell>
          <cell r="DT20" t="str">
            <v>-</v>
          </cell>
          <cell r="DU20" t="str">
            <v>-</v>
          </cell>
          <cell r="DV20" t="str">
            <v>-</v>
          </cell>
          <cell r="DW20">
            <v>0</v>
          </cell>
          <cell r="DX20" t="str">
            <v>-</v>
          </cell>
          <cell r="DY20">
            <v>10</v>
          </cell>
          <cell r="DZ20">
            <v>64</v>
          </cell>
          <cell r="EA20">
            <v>12</v>
          </cell>
          <cell r="EB20" t="str">
            <v>-</v>
          </cell>
          <cell r="EC20">
            <v>36.363636363636367</v>
          </cell>
          <cell r="ED20" t="str">
            <v>-</v>
          </cell>
          <cell r="EE20">
            <v>4</v>
          </cell>
          <cell r="EF20" t="str">
            <v>-</v>
          </cell>
          <cell r="EG20">
            <v>7</v>
          </cell>
        </row>
        <row r="21">
          <cell r="C21">
            <v>700000076</v>
          </cell>
          <cell r="D21" t="str">
            <v>SECTOR LETICIA</v>
          </cell>
          <cell r="E21">
            <v>2026</v>
          </cell>
          <cell r="F21">
            <v>202603</v>
          </cell>
          <cell r="G21">
            <v>0</v>
          </cell>
          <cell r="H21" t="str">
            <v>-</v>
          </cell>
          <cell r="I21">
            <v>0</v>
          </cell>
          <cell r="J21" t="str">
            <v>-</v>
          </cell>
          <cell r="K21">
            <v>0</v>
          </cell>
          <cell r="L21" t="str">
            <v>-</v>
          </cell>
          <cell r="M21">
            <v>0</v>
          </cell>
          <cell r="N21" t="str">
            <v>-</v>
          </cell>
          <cell r="O21">
            <v>0</v>
          </cell>
          <cell r="P21" t="str">
            <v>-</v>
          </cell>
          <cell r="Q21">
            <v>0</v>
          </cell>
          <cell r="R21" t="str">
            <v>-</v>
          </cell>
          <cell r="S21">
            <v>0</v>
          </cell>
          <cell r="T21" t="str">
            <v>-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0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0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>
            <v>0</v>
          </cell>
          <cell r="AN21" t="str">
            <v>-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 t="str">
            <v>-</v>
          </cell>
          <cell r="AT21" t="str">
            <v>-</v>
          </cell>
          <cell r="AU21" t="str">
            <v>-</v>
          </cell>
          <cell r="AV21" t="str">
            <v>-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0</v>
          </cell>
          <cell r="BB21" t="str">
            <v>-</v>
          </cell>
          <cell r="BC21">
            <v>0</v>
          </cell>
          <cell r="BD21" t="str">
            <v>-</v>
          </cell>
          <cell r="BE21">
            <v>0</v>
          </cell>
          <cell r="BF21" t="str">
            <v>-</v>
          </cell>
          <cell r="BG21">
            <v>0</v>
          </cell>
          <cell r="BH21" t="str">
            <v>-</v>
          </cell>
          <cell r="BI21">
            <v>0</v>
          </cell>
          <cell r="BJ21" t="str">
            <v>-</v>
          </cell>
          <cell r="BK21">
            <v>0</v>
          </cell>
          <cell r="BL21" t="str">
            <v>-</v>
          </cell>
          <cell r="BM21">
            <v>0</v>
          </cell>
          <cell r="BN21" t="str">
            <v>-</v>
          </cell>
          <cell r="BO21">
            <v>0</v>
          </cell>
          <cell r="BP21" t="str">
            <v>-</v>
          </cell>
          <cell r="BQ21">
            <v>0</v>
          </cell>
          <cell r="BR21" t="str">
            <v>-</v>
          </cell>
          <cell r="BS21">
            <v>0</v>
          </cell>
          <cell r="BT21" t="str">
            <v>-</v>
          </cell>
          <cell r="BU21">
            <v>0</v>
          </cell>
          <cell r="BV21" t="str">
            <v>-</v>
          </cell>
          <cell r="BW21">
            <v>0</v>
          </cell>
          <cell r="BX21" t="str">
            <v>-</v>
          </cell>
          <cell r="BY21" t="str">
            <v>-</v>
          </cell>
          <cell r="BZ21" t="str">
            <v>-</v>
          </cell>
          <cell r="CA21">
            <v>0</v>
          </cell>
          <cell r="CB21" t="str">
            <v>-</v>
          </cell>
          <cell r="CC21" t="str">
            <v>-</v>
          </cell>
          <cell r="CD21" t="str">
            <v>-</v>
          </cell>
          <cell r="CE21" t="str">
            <v>-</v>
          </cell>
          <cell r="CF21" t="str">
            <v>-</v>
          </cell>
          <cell r="CG21" t="str">
            <v>-</v>
          </cell>
          <cell r="CH21" t="str">
            <v>-</v>
          </cell>
          <cell r="CI21" t="str">
            <v>-</v>
          </cell>
          <cell r="CJ21" t="str">
            <v>-</v>
          </cell>
          <cell r="CK21" t="str">
            <v>-</v>
          </cell>
          <cell r="CL21" t="str">
            <v>-</v>
          </cell>
          <cell r="CM21">
            <v>0</v>
          </cell>
          <cell r="CN21" t="str">
            <v>-</v>
          </cell>
          <cell r="CO21">
            <v>0</v>
          </cell>
          <cell r="CP21" t="str">
            <v>-</v>
          </cell>
          <cell r="CQ21">
            <v>0</v>
          </cell>
          <cell r="CR21" t="str">
            <v>-</v>
          </cell>
          <cell r="CS21">
            <v>0</v>
          </cell>
          <cell r="CT21" t="str">
            <v>-</v>
          </cell>
          <cell r="CU21">
            <v>0</v>
          </cell>
          <cell r="CV21" t="str">
            <v>-</v>
          </cell>
          <cell r="CW21">
            <v>0</v>
          </cell>
          <cell r="CX21" t="str">
            <v>-</v>
          </cell>
          <cell r="CY21">
            <v>0</v>
          </cell>
          <cell r="CZ21" t="str">
            <v>-</v>
          </cell>
          <cell r="DA21">
            <v>0</v>
          </cell>
          <cell r="DB21" t="str">
            <v>-</v>
          </cell>
          <cell r="DC21">
            <v>0</v>
          </cell>
          <cell r="DD21" t="str">
            <v>-</v>
          </cell>
          <cell r="DE21">
            <v>0</v>
          </cell>
          <cell r="DF21" t="str">
            <v>-</v>
          </cell>
          <cell r="DG21">
            <v>0</v>
          </cell>
          <cell r="DH21" t="str">
            <v>-</v>
          </cell>
          <cell r="DI21">
            <v>0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>
            <v>0</v>
          </cell>
          <cell r="DX21" t="str">
            <v>-</v>
          </cell>
          <cell r="DY21">
            <v>0</v>
          </cell>
          <cell r="DZ21" t="str">
            <v>-</v>
          </cell>
          <cell r="EA21">
            <v>0</v>
          </cell>
          <cell r="EB21" t="str">
            <v>-</v>
          </cell>
          <cell r="EC21">
            <v>0</v>
          </cell>
          <cell r="ED21" t="str">
            <v>-</v>
          </cell>
          <cell r="EE21">
            <v>0</v>
          </cell>
          <cell r="EF21" t="str">
            <v>-</v>
          </cell>
          <cell r="EG21">
            <v>0</v>
          </cell>
        </row>
        <row r="22">
          <cell r="C22">
            <v>700000077</v>
          </cell>
          <cell r="D22" t="str">
            <v>SECTOR BORONDO AMANDA</v>
          </cell>
          <cell r="E22">
            <v>2026</v>
          </cell>
          <cell r="F22">
            <v>202603</v>
          </cell>
          <cell r="G22">
            <v>1347</v>
          </cell>
          <cell r="H22">
            <v>1455</v>
          </cell>
          <cell r="I22">
            <v>474</v>
          </cell>
          <cell r="J22" t="str">
            <v>-</v>
          </cell>
          <cell r="K22">
            <v>-104</v>
          </cell>
          <cell r="L22">
            <v>0</v>
          </cell>
          <cell r="M22">
            <v>211</v>
          </cell>
          <cell r="N22">
            <v>940</v>
          </cell>
          <cell r="O22">
            <v>0</v>
          </cell>
          <cell r="P22" t="str">
            <v>-</v>
          </cell>
          <cell r="Q22">
            <v>2</v>
          </cell>
          <cell r="R22" t="str">
            <v>-</v>
          </cell>
          <cell r="S22">
            <v>5</v>
          </cell>
          <cell r="T22" t="str">
            <v>-</v>
          </cell>
          <cell r="U22">
            <v>207</v>
          </cell>
          <cell r="V22" t="str">
            <v>-</v>
          </cell>
          <cell r="W22">
            <v>2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185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86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>
            <v>15.664439495174461</v>
          </cell>
          <cell r="AN22">
            <v>64.599999999999994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197</v>
          </cell>
          <cell r="BB22">
            <v>822</v>
          </cell>
          <cell r="BC22">
            <v>14.625092798812176</v>
          </cell>
          <cell r="BD22">
            <v>56.5</v>
          </cell>
          <cell r="BE22">
            <v>1016</v>
          </cell>
          <cell r="BF22" t="str">
            <v>-</v>
          </cell>
          <cell r="BG22">
            <v>523550.44</v>
          </cell>
          <cell r="BH22">
            <v>465489</v>
          </cell>
          <cell r="BI22">
            <v>110469143.2</v>
          </cell>
          <cell r="BJ22">
            <v>437559324</v>
          </cell>
          <cell r="BK22">
            <v>108691193</v>
          </cell>
          <cell r="BL22" t="str">
            <v>-</v>
          </cell>
          <cell r="BM22">
            <v>1777950.2</v>
          </cell>
          <cell r="BN22" t="str">
            <v>-</v>
          </cell>
          <cell r="BO22">
            <v>85130527.200000003</v>
          </cell>
          <cell r="BP22" t="str">
            <v>-</v>
          </cell>
          <cell r="BQ22">
            <v>1777950.2</v>
          </cell>
          <cell r="BR22" t="str">
            <v>-</v>
          </cell>
          <cell r="BS22">
            <v>198</v>
          </cell>
          <cell r="BT22" t="str">
            <v>-</v>
          </cell>
          <cell r="BU22">
            <v>83352577</v>
          </cell>
          <cell r="BV22" t="str">
            <v>-</v>
          </cell>
          <cell r="BW22">
            <v>148</v>
          </cell>
          <cell r="BX22" t="str">
            <v>-</v>
          </cell>
          <cell r="BY22" t="str">
            <v>-</v>
          </cell>
          <cell r="BZ22" t="str">
            <v>-</v>
          </cell>
          <cell r="CA22">
            <v>23973016</v>
          </cell>
          <cell r="CB22" t="str">
            <v>-</v>
          </cell>
          <cell r="CC22" t="str">
            <v>-</v>
          </cell>
          <cell r="CD22" t="str">
            <v>-</v>
          </cell>
          <cell r="CE22" t="str">
            <v>-</v>
          </cell>
          <cell r="CF22" t="str">
            <v>-</v>
          </cell>
          <cell r="CG22" t="str">
            <v>-</v>
          </cell>
          <cell r="CH22" t="str">
            <v>-</v>
          </cell>
          <cell r="CI22" t="str">
            <v>-</v>
          </cell>
          <cell r="CJ22" t="str">
            <v>-</v>
          </cell>
          <cell r="CK22" t="str">
            <v>-</v>
          </cell>
          <cell r="CL22" t="str">
            <v>-</v>
          </cell>
          <cell r="CM22">
            <v>1365600</v>
          </cell>
          <cell r="CN22" t="str">
            <v>-</v>
          </cell>
          <cell r="CO22">
            <v>25338616</v>
          </cell>
          <cell r="CP22" t="str">
            <v>-</v>
          </cell>
          <cell r="CQ22">
            <v>0</v>
          </cell>
          <cell r="CR22" t="str">
            <v>-</v>
          </cell>
          <cell r="CS22">
            <v>-62</v>
          </cell>
          <cell r="CT22" t="str">
            <v>-</v>
          </cell>
          <cell r="CU22">
            <v>747</v>
          </cell>
          <cell r="CV22">
            <v>243</v>
          </cell>
          <cell r="CW22">
            <v>240</v>
          </cell>
          <cell r="CX22">
            <v>159</v>
          </cell>
          <cell r="CY22">
            <v>149</v>
          </cell>
          <cell r="CZ22">
            <v>113</v>
          </cell>
          <cell r="DA22">
            <v>113</v>
          </cell>
          <cell r="DB22">
            <v>77</v>
          </cell>
          <cell r="DC22">
            <v>62</v>
          </cell>
          <cell r="DD22">
            <v>53</v>
          </cell>
          <cell r="DE22">
            <v>66</v>
          </cell>
          <cell r="DF22">
            <v>57</v>
          </cell>
          <cell r="DG22">
            <v>241</v>
          </cell>
          <cell r="DH22">
            <v>187</v>
          </cell>
          <cell r="DI22">
            <v>3</v>
          </cell>
          <cell r="DJ22" t="str">
            <v>-</v>
          </cell>
          <cell r="DK22" t="str">
            <v>-</v>
          </cell>
          <cell r="DL22" t="str">
            <v>-</v>
          </cell>
          <cell r="DM22" t="str">
            <v>-</v>
          </cell>
          <cell r="DN22" t="str">
            <v>-</v>
          </cell>
          <cell r="DO22" t="str">
            <v>-</v>
          </cell>
          <cell r="DP22" t="str">
            <v>-</v>
          </cell>
          <cell r="DQ22" t="str">
            <v>-</v>
          </cell>
          <cell r="DR22" t="str">
            <v>-</v>
          </cell>
          <cell r="DS22" t="str">
            <v>-</v>
          </cell>
          <cell r="DT22" t="str">
            <v>-</v>
          </cell>
          <cell r="DU22" t="str">
            <v>-</v>
          </cell>
          <cell r="DV22" t="str">
            <v>-</v>
          </cell>
          <cell r="DW22">
            <v>0</v>
          </cell>
          <cell r="DX22" t="str">
            <v>-</v>
          </cell>
          <cell r="DY22">
            <v>5</v>
          </cell>
          <cell r="DZ22">
            <v>54</v>
          </cell>
          <cell r="EA22">
            <v>7</v>
          </cell>
          <cell r="EB22" t="str">
            <v>-</v>
          </cell>
          <cell r="EC22">
            <v>28.000000000000004</v>
          </cell>
          <cell r="ED22" t="str">
            <v>-</v>
          </cell>
          <cell r="EE22">
            <v>2</v>
          </cell>
          <cell r="EF22" t="str">
            <v>-</v>
          </cell>
          <cell r="EG22">
            <v>9</v>
          </cell>
        </row>
        <row r="23">
          <cell r="C23">
            <v>700000078</v>
          </cell>
          <cell r="D23" t="str">
            <v>SECTOR DELIRIO ZOLANDY</v>
          </cell>
          <cell r="E23">
            <v>2026</v>
          </cell>
          <cell r="F23">
            <v>202603</v>
          </cell>
          <cell r="G23">
            <v>1574</v>
          </cell>
          <cell r="H23">
            <v>1700</v>
          </cell>
          <cell r="I23">
            <v>460</v>
          </cell>
          <cell r="J23" t="str">
            <v>-</v>
          </cell>
          <cell r="K23">
            <v>-123</v>
          </cell>
          <cell r="L23">
            <v>0</v>
          </cell>
          <cell r="M23">
            <v>275</v>
          </cell>
          <cell r="N23">
            <v>1099</v>
          </cell>
          <cell r="O23">
            <v>0</v>
          </cell>
          <cell r="P23" t="str">
            <v>-</v>
          </cell>
          <cell r="Q23">
            <v>2</v>
          </cell>
          <cell r="R23" t="str">
            <v>-</v>
          </cell>
          <cell r="S23">
            <v>6</v>
          </cell>
          <cell r="T23" t="str">
            <v>-</v>
          </cell>
          <cell r="U23">
            <v>272</v>
          </cell>
          <cell r="V23" t="str">
            <v>-</v>
          </cell>
          <cell r="W23">
            <v>1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210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>
            <v>124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>
            <v>17.471410419313852</v>
          </cell>
          <cell r="AN23">
            <v>64.599999999999994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 t="str">
            <v>-</v>
          </cell>
          <cell r="BA23">
            <v>244</v>
          </cell>
          <cell r="BB23">
            <v>962</v>
          </cell>
          <cell r="BC23">
            <v>15.501905972045742</v>
          </cell>
          <cell r="BD23">
            <v>56.6</v>
          </cell>
          <cell r="BE23">
            <v>1051</v>
          </cell>
          <cell r="BF23" t="str">
            <v>-</v>
          </cell>
          <cell r="BG23">
            <v>447369.52</v>
          </cell>
          <cell r="BH23">
            <v>453035</v>
          </cell>
          <cell r="BI23">
            <v>123026617.40000001</v>
          </cell>
          <cell r="BJ23">
            <v>497885628</v>
          </cell>
          <cell r="BK23">
            <v>121854176</v>
          </cell>
          <cell r="BL23" t="str">
            <v>-</v>
          </cell>
          <cell r="BM23">
            <v>1172441.3999999999</v>
          </cell>
          <cell r="BN23" t="str">
            <v>-</v>
          </cell>
          <cell r="BO23">
            <v>98743520.400000006</v>
          </cell>
          <cell r="BP23" t="str">
            <v>-</v>
          </cell>
          <cell r="BQ23">
            <v>1172441.3999999999</v>
          </cell>
          <cell r="BR23" t="str">
            <v>-</v>
          </cell>
          <cell r="BS23">
            <v>268</v>
          </cell>
          <cell r="BT23" t="str">
            <v>-</v>
          </cell>
          <cell r="BU23">
            <v>97571079</v>
          </cell>
          <cell r="BV23" t="str">
            <v>-</v>
          </cell>
          <cell r="BW23">
            <v>163</v>
          </cell>
          <cell r="BX23" t="str">
            <v>-</v>
          </cell>
          <cell r="BY23" t="str">
            <v>-</v>
          </cell>
          <cell r="BZ23" t="str">
            <v>-</v>
          </cell>
          <cell r="CA23">
            <v>23361287</v>
          </cell>
          <cell r="CB23" t="str">
            <v>-</v>
          </cell>
          <cell r="CC23" t="str">
            <v>-</v>
          </cell>
          <cell r="CD23" t="str">
            <v>-</v>
          </cell>
          <cell r="CE23" t="str">
            <v>-</v>
          </cell>
          <cell r="CF23" t="str">
            <v>-</v>
          </cell>
          <cell r="CG23" t="str">
            <v>-</v>
          </cell>
          <cell r="CH23" t="str">
            <v>-</v>
          </cell>
          <cell r="CI23" t="str">
            <v>-</v>
          </cell>
          <cell r="CJ23" t="str">
            <v>-</v>
          </cell>
          <cell r="CK23" t="str">
            <v>-</v>
          </cell>
          <cell r="CL23" t="str">
            <v>-</v>
          </cell>
          <cell r="CM23">
            <v>921810</v>
          </cell>
          <cell r="CN23" t="str">
            <v>-</v>
          </cell>
          <cell r="CO23">
            <v>24283097</v>
          </cell>
          <cell r="CP23" t="str">
            <v>-</v>
          </cell>
          <cell r="CQ23">
            <v>0</v>
          </cell>
          <cell r="CR23" t="str">
            <v>-</v>
          </cell>
          <cell r="CS23">
            <v>-54</v>
          </cell>
          <cell r="CT23" t="str">
            <v>-</v>
          </cell>
          <cell r="CU23">
            <v>911</v>
          </cell>
          <cell r="CV23">
            <v>308</v>
          </cell>
          <cell r="CW23">
            <v>250</v>
          </cell>
          <cell r="CX23">
            <v>171</v>
          </cell>
          <cell r="CY23">
            <v>138</v>
          </cell>
          <cell r="CZ23">
            <v>105</v>
          </cell>
          <cell r="DA23">
            <v>148</v>
          </cell>
          <cell r="DB23">
            <v>113</v>
          </cell>
          <cell r="DC23">
            <v>98</v>
          </cell>
          <cell r="DD23">
            <v>92</v>
          </cell>
          <cell r="DE23">
            <v>76</v>
          </cell>
          <cell r="DF23">
            <v>64</v>
          </cell>
          <cell r="DG23">
            <v>322</v>
          </cell>
          <cell r="DH23">
            <v>269</v>
          </cell>
          <cell r="DI23">
            <v>22</v>
          </cell>
          <cell r="DJ23" t="str">
            <v>-</v>
          </cell>
          <cell r="DK23" t="str">
            <v>-</v>
          </cell>
          <cell r="DL23" t="str">
            <v>-</v>
          </cell>
          <cell r="DM23" t="str">
            <v>-</v>
          </cell>
          <cell r="DN23" t="str">
            <v>-</v>
          </cell>
          <cell r="DO23" t="str">
            <v>-</v>
          </cell>
          <cell r="DP23" t="str">
            <v>-</v>
          </cell>
          <cell r="DQ23" t="str">
            <v>-</v>
          </cell>
          <cell r="DR23" t="str">
            <v>-</v>
          </cell>
          <cell r="DS23" t="str">
            <v>-</v>
          </cell>
          <cell r="DT23" t="str">
            <v>-</v>
          </cell>
          <cell r="DU23" t="str">
            <v>-</v>
          </cell>
          <cell r="DV23" t="str">
            <v>-</v>
          </cell>
          <cell r="DW23">
            <v>0</v>
          </cell>
          <cell r="DX23" t="str">
            <v>-</v>
          </cell>
          <cell r="DY23">
            <v>24</v>
          </cell>
          <cell r="DZ23">
            <v>77</v>
          </cell>
          <cell r="EA23">
            <v>13</v>
          </cell>
          <cell r="EB23" t="str">
            <v>-</v>
          </cell>
          <cell r="EC23">
            <v>26.530612244897959</v>
          </cell>
          <cell r="ED23" t="str">
            <v>-</v>
          </cell>
          <cell r="EE23">
            <v>2</v>
          </cell>
          <cell r="EF23" t="str">
            <v>-</v>
          </cell>
          <cell r="EG23">
            <v>7</v>
          </cell>
        </row>
        <row r="24">
          <cell r="C24">
            <v>700000079</v>
          </cell>
          <cell r="D24" t="str">
            <v>SECTOR ERMITA MARYURI</v>
          </cell>
          <cell r="E24">
            <v>2026</v>
          </cell>
          <cell r="F24">
            <v>202603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  <cell r="DZ24" t="str">
            <v>-</v>
          </cell>
          <cell r="EA24" t="str">
            <v>-</v>
          </cell>
          <cell r="EB24" t="str">
            <v>-</v>
          </cell>
          <cell r="EC24" t="str">
            <v>-</v>
          </cell>
          <cell r="ED24" t="str">
            <v>-</v>
          </cell>
          <cell r="EE24" t="str">
            <v>-</v>
          </cell>
          <cell r="EF24" t="str">
            <v>-</v>
          </cell>
          <cell r="EG24" t="str">
            <v>-</v>
          </cell>
        </row>
        <row r="25">
          <cell r="C25">
            <v>700000082</v>
          </cell>
          <cell r="D25" t="str">
            <v>SECTOR PANCE NATALIA</v>
          </cell>
          <cell r="E25">
            <v>2026</v>
          </cell>
          <cell r="F25">
            <v>202603</v>
          </cell>
          <cell r="G25">
            <v>1280</v>
          </cell>
          <cell r="H25">
            <v>1363</v>
          </cell>
          <cell r="I25">
            <v>398</v>
          </cell>
          <cell r="J25" t="str">
            <v>-</v>
          </cell>
          <cell r="K25">
            <v>-82</v>
          </cell>
          <cell r="L25">
            <v>0</v>
          </cell>
          <cell r="M25">
            <v>159</v>
          </cell>
          <cell r="N25">
            <v>880</v>
          </cell>
          <cell r="O25">
            <v>0</v>
          </cell>
          <cell r="P25" t="str">
            <v>-</v>
          </cell>
          <cell r="Q25">
            <v>0</v>
          </cell>
          <cell r="R25" t="str">
            <v>-</v>
          </cell>
          <cell r="S25">
            <v>0</v>
          </cell>
          <cell r="T25" t="str">
            <v>-</v>
          </cell>
          <cell r="U25">
            <v>159</v>
          </cell>
          <cell r="V25" t="str">
            <v>-</v>
          </cell>
          <cell r="W25">
            <v>0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129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59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>
            <v>12.421875</v>
          </cell>
          <cell r="AN25">
            <v>64.599999999999994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151</v>
          </cell>
          <cell r="BB25">
            <v>766</v>
          </cell>
          <cell r="BC25">
            <v>11.796875</v>
          </cell>
          <cell r="BD25">
            <v>56.2</v>
          </cell>
          <cell r="BE25">
            <v>888</v>
          </cell>
          <cell r="BF25" t="str">
            <v>-</v>
          </cell>
          <cell r="BG25">
            <v>503308.91</v>
          </cell>
          <cell r="BH25">
            <v>468384</v>
          </cell>
          <cell r="BI25">
            <v>80026117</v>
          </cell>
          <cell r="BJ25">
            <v>412178264</v>
          </cell>
          <cell r="BK25">
            <v>80026117</v>
          </cell>
          <cell r="BL25" t="str">
            <v>-</v>
          </cell>
          <cell r="BM25">
            <v>0</v>
          </cell>
          <cell r="BN25" t="str">
            <v>-</v>
          </cell>
          <cell r="BO25">
            <v>60207354</v>
          </cell>
          <cell r="BP25" t="str">
            <v>-</v>
          </cell>
          <cell r="BQ25">
            <v>0</v>
          </cell>
          <cell r="BR25" t="str">
            <v>-</v>
          </cell>
          <cell r="BS25">
            <v>147</v>
          </cell>
          <cell r="BT25" t="str">
            <v>-</v>
          </cell>
          <cell r="BU25">
            <v>60207354</v>
          </cell>
          <cell r="BV25" t="str">
            <v>-</v>
          </cell>
          <cell r="BW25">
            <v>109</v>
          </cell>
          <cell r="BX25" t="str">
            <v>-</v>
          </cell>
          <cell r="BY25" t="str">
            <v>-</v>
          </cell>
          <cell r="BZ25" t="str">
            <v>-</v>
          </cell>
          <cell r="CA25">
            <v>19024363</v>
          </cell>
          <cell r="CB25" t="str">
            <v>-</v>
          </cell>
          <cell r="CC25" t="str">
            <v>-</v>
          </cell>
          <cell r="CD25" t="str">
            <v>-</v>
          </cell>
          <cell r="CE25" t="str">
            <v>-</v>
          </cell>
          <cell r="CF25" t="str">
            <v>-</v>
          </cell>
          <cell r="CG25" t="str">
            <v>-</v>
          </cell>
          <cell r="CH25" t="str">
            <v>-</v>
          </cell>
          <cell r="CI25" t="str">
            <v>-</v>
          </cell>
          <cell r="CJ25" t="str">
            <v>-</v>
          </cell>
          <cell r="CK25" t="str">
            <v>-</v>
          </cell>
          <cell r="CL25" t="str">
            <v>-</v>
          </cell>
          <cell r="CM25">
            <v>794400</v>
          </cell>
          <cell r="CN25" t="str">
            <v>-</v>
          </cell>
          <cell r="CO25">
            <v>19818763</v>
          </cell>
          <cell r="CP25" t="str">
            <v>-</v>
          </cell>
          <cell r="CQ25">
            <v>0</v>
          </cell>
          <cell r="CR25" t="str">
            <v>-</v>
          </cell>
          <cell r="CS25">
            <v>-32</v>
          </cell>
          <cell r="CT25" t="str">
            <v>-</v>
          </cell>
          <cell r="CU25">
            <v>749</v>
          </cell>
          <cell r="CV25">
            <v>249</v>
          </cell>
          <cell r="CW25">
            <v>190</v>
          </cell>
          <cell r="CX25">
            <v>144</v>
          </cell>
          <cell r="CY25">
            <v>182</v>
          </cell>
          <cell r="CZ25">
            <v>114</v>
          </cell>
          <cell r="DA25">
            <v>89</v>
          </cell>
          <cell r="DB25">
            <v>52</v>
          </cell>
          <cell r="DC25">
            <v>55</v>
          </cell>
          <cell r="DD25">
            <v>38</v>
          </cell>
          <cell r="DE25">
            <v>38</v>
          </cell>
          <cell r="DF25">
            <v>33</v>
          </cell>
          <cell r="DG25">
            <v>182</v>
          </cell>
          <cell r="DH25">
            <v>123</v>
          </cell>
          <cell r="DI25">
            <v>4</v>
          </cell>
          <cell r="DJ25" t="str">
            <v>-</v>
          </cell>
          <cell r="DK25" t="str">
            <v>-</v>
          </cell>
          <cell r="DL25" t="str">
            <v>-</v>
          </cell>
          <cell r="DM25" t="str">
            <v>-</v>
          </cell>
          <cell r="DN25" t="str">
            <v>-</v>
          </cell>
          <cell r="DO25" t="str">
            <v>-</v>
          </cell>
          <cell r="DP25" t="str">
            <v>-</v>
          </cell>
          <cell r="DQ25" t="str">
            <v>-</v>
          </cell>
          <cell r="DR25" t="str">
            <v>-</v>
          </cell>
          <cell r="DS25" t="str">
            <v>-</v>
          </cell>
          <cell r="DT25" t="str">
            <v>-</v>
          </cell>
          <cell r="DU25" t="str">
            <v>-</v>
          </cell>
          <cell r="DV25" t="str">
            <v>-</v>
          </cell>
          <cell r="DW25">
            <v>0</v>
          </cell>
          <cell r="DX25" t="str">
            <v>-</v>
          </cell>
          <cell r="DY25">
            <v>7</v>
          </cell>
          <cell r="DZ25">
            <v>53</v>
          </cell>
          <cell r="EA25">
            <v>9</v>
          </cell>
          <cell r="EB25" t="str">
            <v>-</v>
          </cell>
          <cell r="EC25">
            <v>25.714285714285712</v>
          </cell>
          <cell r="ED25" t="str">
            <v>-</v>
          </cell>
          <cell r="EE25">
            <v>3</v>
          </cell>
          <cell r="EF25" t="str">
            <v>-</v>
          </cell>
          <cell r="EG25">
            <v>1</v>
          </cell>
        </row>
        <row r="26">
          <cell r="C26">
            <v>700000084</v>
          </cell>
          <cell r="D26" t="str">
            <v>SECTOR LA SULTANA CAROLINA</v>
          </cell>
          <cell r="E26">
            <v>2026</v>
          </cell>
          <cell r="F26">
            <v>202603</v>
          </cell>
          <cell r="G26">
            <v>1586</v>
          </cell>
          <cell r="H26">
            <v>1708</v>
          </cell>
          <cell r="I26">
            <v>457</v>
          </cell>
          <cell r="J26" t="str">
            <v>-</v>
          </cell>
          <cell r="K26">
            <v>-119</v>
          </cell>
          <cell r="L26">
            <v>0</v>
          </cell>
          <cell r="M26">
            <v>248</v>
          </cell>
          <cell r="N26">
            <v>1104</v>
          </cell>
          <cell r="O26">
            <v>1</v>
          </cell>
          <cell r="P26" t="str">
            <v>-</v>
          </cell>
          <cell r="Q26">
            <v>2</v>
          </cell>
          <cell r="R26" t="str">
            <v>-</v>
          </cell>
          <cell r="S26">
            <v>11</v>
          </cell>
          <cell r="T26" t="str">
            <v>-</v>
          </cell>
          <cell r="U26">
            <v>244</v>
          </cell>
          <cell r="V26" t="str">
            <v>-</v>
          </cell>
          <cell r="W26">
            <v>2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195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118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>
            <v>15.636822194199244</v>
          </cell>
          <cell r="AN26">
            <v>64.599999999999994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234</v>
          </cell>
          <cell r="BB26">
            <v>966</v>
          </cell>
          <cell r="BC26">
            <v>14.754098360655737</v>
          </cell>
          <cell r="BD26">
            <v>56.6</v>
          </cell>
          <cell r="BE26">
            <v>1057</v>
          </cell>
          <cell r="BF26" t="str">
            <v>-</v>
          </cell>
          <cell r="BG26">
            <v>524480.44999999995</v>
          </cell>
          <cell r="BH26">
            <v>458363</v>
          </cell>
          <cell r="BI26">
            <v>130071151.80000001</v>
          </cell>
          <cell r="BJ26">
            <v>506032910</v>
          </cell>
          <cell r="BK26">
            <v>128173590</v>
          </cell>
          <cell r="BL26" t="str">
            <v>-</v>
          </cell>
          <cell r="BM26">
            <v>1897561.8</v>
          </cell>
          <cell r="BN26" t="str">
            <v>-</v>
          </cell>
          <cell r="BO26">
            <v>98079942.800000012</v>
          </cell>
          <cell r="BP26" t="str">
            <v>-</v>
          </cell>
          <cell r="BQ26">
            <v>1897561.7999999998</v>
          </cell>
          <cell r="BR26" t="str">
            <v>-</v>
          </cell>
          <cell r="BS26">
            <v>231</v>
          </cell>
          <cell r="BT26" t="str">
            <v>-</v>
          </cell>
          <cell r="BU26">
            <v>96182381</v>
          </cell>
          <cell r="BV26" t="str">
            <v>-</v>
          </cell>
          <cell r="BW26">
            <v>177</v>
          </cell>
          <cell r="BX26" t="str">
            <v>-</v>
          </cell>
          <cell r="BY26" t="str">
            <v>-</v>
          </cell>
          <cell r="BZ26" t="str">
            <v>-</v>
          </cell>
          <cell r="CA26">
            <v>29233244</v>
          </cell>
          <cell r="CB26" t="str">
            <v>-</v>
          </cell>
          <cell r="CC26" t="str">
            <v>-</v>
          </cell>
          <cell r="CD26" t="str">
            <v>-</v>
          </cell>
          <cell r="CE26" t="str">
            <v>-</v>
          </cell>
          <cell r="CF26" t="str">
            <v>-</v>
          </cell>
          <cell r="CG26" t="str">
            <v>-</v>
          </cell>
          <cell r="CH26" t="str">
            <v>-</v>
          </cell>
          <cell r="CI26" t="str">
            <v>-</v>
          </cell>
          <cell r="CJ26" t="str">
            <v>-</v>
          </cell>
          <cell r="CK26" t="str">
            <v>-</v>
          </cell>
          <cell r="CL26" t="str">
            <v>-</v>
          </cell>
          <cell r="CM26">
            <v>1149390</v>
          </cell>
          <cell r="CN26" t="str">
            <v>-</v>
          </cell>
          <cell r="CO26">
            <v>30382634</v>
          </cell>
          <cell r="CP26" t="str">
            <v>-</v>
          </cell>
          <cell r="CQ26">
            <v>5.3619302949061668E-4</v>
          </cell>
          <cell r="CR26" t="str">
            <v>-</v>
          </cell>
          <cell r="CS26">
            <v>-51</v>
          </cell>
          <cell r="CT26" t="str">
            <v>-</v>
          </cell>
          <cell r="CU26">
            <v>842</v>
          </cell>
          <cell r="CV26">
            <v>301</v>
          </cell>
          <cell r="CW26">
            <v>287</v>
          </cell>
          <cell r="CX26">
            <v>188</v>
          </cell>
          <cell r="CY26">
            <v>209</v>
          </cell>
          <cell r="CZ26">
            <v>120</v>
          </cell>
          <cell r="DA26">
            <v>127</v>
          </cell>
          <cell r="DB26">
            <v>91</v>
          </cell>
          <cell r="DC26">
            <v>97</v>
          </cell>
          <cell r="DD26">
            <v>83</v>
          </cell>
          <cell r="DE26">
            <v>55</v>
          </cell>
          <cell r="DF26">
            <v>47</v>
          </cell>
          <cell r="DG26">
            <v>279</v>
          </cell>
          <cell r="DH26">
            <v>221</v>
          </cell>
          <cell r="DI26">
            <v>6</v>
          </cell>
          <cell r="DJ26" t="str">
            <v>-</v>
          </cell>
          <cell r="DK26" t="str">
            <v>-</v>
          </cell>
          <cell r="DL26" t="str">
            <v>-</v>
          </cell>
          <cell r="DM26" t="str">
            <v>-</v>
          </cell>
          <cell r="DN26" t="str">
            <v>-</v>
          </cell>
          <cell r="DO26" t="str">
            <v>-</v>
          </cell>
          <cell r="DP26" t="str">
            <v>-</v>
          </cell>
          <cell r="DQ26" t="str">
            <v>-</v>
          </cell>
          <cell r="DR26" t="str">
            <v>-</v>
          </cell>
          <cell r="DS26" t="str">
            <v>-</v>
          </cell>
          <cell r="DT26" t="str">
            <v>-</v>
          </cell>
          <cell r="DU26" t="str">
            <v>-</v>
          </cell>
          <cell r="DV26" t="str">
            <v>-</v>
          </cell>
          <cell r="DW26">
            <v>0</v>
          </cell>
          <cell r="DX26" t="str">
            <v>-</v>
          </cell>
          <cell r="DY26">
            <v>6</v>
          </cell>
          <cell r="DZ26">
            <v>71</v>
          </cell>
          <cell r="EA26">
            <v>12</v>
          </cell>
          <cell r="EB26" t="str">
            <v>-</v>
          </cell>
          <cell r="EC26">
            <v>29.268292682926827</v>
          </cell>
          <cell r="ED26" t="str">
            <v>-</v>
          </cell>
          <cell r="EE26">
            <v>0</v>
          </cell>
          <cell r="EF26" t="str">
            <v>-</v>
          </cell>
          <cell r="EG26">
            <v>8</v>
          </cell>
        </row>
        <row r="27">
          <cell r="C27">
            <v>700000086</v>
          </cell>
          <cell r="D27" t="str">
            <v>Sector Gerente Colaborador</v>
          </cell>
          <cell r="E27">
            <v>2026</v>
          </cell>
          <cell r="F27">
            <v>202603</v>
          </cell>
          <cell r="G27">
            <v>0</v>
          </cell>
          <cell r="H27" t="str">
            <v>-</v>
          </cell>
          <cell r="I27">
            <v>0</v>
          </cell>
          <cell r="J27" t="str">
            <v>-</v>
          </cell>
          <cell r="K27">
            <v>0</v>
          </cell>
          <cell r="L27" t="str">
            <v>-</v>
          </cell>
          <cell r="M27">
            <v>0</v>
          </cell>
          <cell r="N27" t="str">
            <v>-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0</v>
          </cell>
          <cell r="T27" t="str">
            <v>-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0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>
            <v>0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0</v>
          </cell>
          <cell r="BB27" t="str">
            <v>-</v>
          </cell>
          <cell r="BC27">
            <v>0</v>
          </cell>
          <cell r="BD27" t="str">
            <v>-</v>
          </cell>
          <cell r="BE27">
            <v>0</v>
          </cell>
          <cell r="BF27" t="str">
            <v>-</v>
          </cell>
          <cell r="BG27">
            <v>0</v>
          </cell>
          <cell r="BH27" t="str">
            <v>-</v>
          </cell>
          <cell r="BI27">
            <v>0</v>
          </cell>
          <cell r="BJ27" t="str">
            <v>-</v>
          </cell>
          <cell r="BK27">
            <v>0</v>
          </cell>
          <cell r="BL27" t="str">
            <v>-</v>
          </cell>
          <cell r="BM27">
            <v>0</v>
          </cell>
          <cell r="BN27" t="str">
            <v>-</v>
          </cell>
          <cell r="BO27">
            <v>0</v>
          </cell>
          <cell r="BP27" t="str">
            <v>-</v>
          </cell>
          <cell r="BQ27">
            <v>0</v>
          </cell>
          <cell r="BR27" t="str">
            <v>-</v>
          </cell>
          <cell r="BS27">
            <v>0</v>
          </cell>
          <cell r="BT27" t="str">
            <v>-</v>
          </cell>
          <cell r="BU27">
            <v>0</v>
          </cell>
          <cell r="BV27" t="str">
            <v>-</v>
          </cell>
          <cell r="BW27">
            <v>0</v>
          </cell>
          <cell r="BX27" t="str">
            <v>-</v>
          </cell>
          <cell r="BY27" t="str">
            <v>-</v>
          </cell>
          <cell r="BZ27" t="str">
            <v>-</v>
          </cell>
          <cell r="CA27">
            <v>0</v>
          </cell>
          <cell r="CB27" t="str">
            <v>-</v>
          </cell>
          <cell r="CC27" t="str">
            <v>-</v>
          </cell>
          <cell r="CD27" t="str">
            <v>-</v>
          </cell>
          <cell r="CE27" t="str">
            <v>-</v>
          </cell>
          <cell r="CF27" t="str">
            <v>-</v>
          </cell>
          <cell r="CG27" t="str">
            <v>-</v>
          </cell>
          <cell r="CH27" t="str">
            <v>-</v>
          </cell>
          <cell r="CI27" t="str">
            <v>-</v>
          </cell>
          <cell r="CJ27" t="str">
            <v>-</v>
          </cell>
          <cell r="CK27" t="str">
            <v>-</v>
          </cell>
          <cell r="CL27" t="str">
            <v>-</v>
          </cell>
          <cell r="CM27">
            <v>0</v>
          </cell>
          <cell r="CN27" t="str">
            <v>-</v>
          </cell>
          <cell r="CO27">
            <v>0</v>
          </cell>
          <cell r="CP27" t="str">
            <v>-</v>
          </cell>
          <cell r="CQ27">
            <v>0</v>
          </cell>
          <cell r="CR27" t="str">
            <v>-</v>
          </cell>
          <cell r="CS27">
            <v>0</v>
          </cell>
          <cell r="CT27" t="str">
            <v>-</v>
          </cell>
          <cell r="CU27">
            <v>0</v>
          </cell>
          <cell r="CV27" t="str">
            <v>-</v>
          </cell>
          <cell r="CW27">
            <v>0</v>
          </cell>
          <cell r="CX27" t="str">
            <v>-</v>
          </cell>
          <cell r="CY27">
            <v>0</v>
          </cell>
          <cell r="CZ27" t="str">
            <v>-</v>
          </cell>
          <cell r="DA27">
            <v>0</v>
          </cell>
          <cell r="DB27" t="str">
            <v>-</v>
          </cell>
          <cell r="DC27">
            <v>0</v>
          </cell>
          <cell r="DD27" t="str">
            <v>-</v>
          </cell>
          <cell r="DE27">
            <v>0</v>
          </cell>
          <cell r="DF27" t="str">
            <v>-</v>
          </cell>
          <cell r="DG27">
            <v>0</v>
          </cell>
          <cell r="DH27" t="str">
            <v>-</v>
          </cell>
          <cell r="DI27">
            <v>0</v>
          </cell>
          <cell r="DJ27" t="str">
            <v>-</v>
          </cell>
          <cell r="DK27" t="str">
            <v>-</v>
          </cell>
          <cell r="DL27" t="str">
            <v>-</v>
          </cell>
          <cell r="DM27" t="str">
            <v>-</v>
          </cell>
          <cell r="DN27" t="str">
            <v>-</v>
          </cell>
          <cell r="DO27" t="str">
            <v>-</v>
          </cell>
          <cell r="DP27" t="str">
            <v>-</v>
          </cell>
          <cell r="DQ27" t="str">
            <v>-</v>
          </cell>
          <cell r="DR27" t="str">
            <v>-</v>
          </cell>
          <cell r="DS27" t="str">
            <v>-</v>
          </cell>
          <cell r="DT27" t="str">
            <v>-</v>
          </cell>
          <cell r="DU27" t="str">
            <v>-</v>
          </cell>
          <cell r="DV27" t="str">
            <v>-</v>
          </cell>
          <cell r="DW27">
            <v>0</v>
          </cell>
          <cell r="DX27" t="str">
            <v>-</v>
          </cell>
          <cell r="DY27">
            <v>0</v>
          </cell>
          <cell r="DZ27" t="str">
            <v>-</v>
          </cell>
          <cell r="EA27">
            <v>0</v>
          </cell>
          <cell r="EB27" t="str">
            <v>-</v>
          </cell>
          <cell r="EC27">
            <v>0</v>
          </cell>
          <cell r="ED27" t="str">
            <v>-</v>
          </cell>
          <cell r="EE27">
            <v>0</v>
          </cell>
          <cell r="EF27" t="str">
            <v>-</v>
          </cell>
          <cell r="EG27">
            <v>0</v>
          </cell>
        </row>
        <row r="28">
          <cell r="C28">
            <v>700000090</v>
          </cell>
          <cell r="D28" t="str">
            <v>SECTOR ROBLE VIVIANA</v>
          </cell>
          <cell r="E28">
            <v>2026</v>
          </cell>
          <cell r="F28">
            <v>202603</v>
          </cell>
          <cell r="G28">
            <v>0</v>
          </cell>
          <cell r="H28" t="str">
            <v>-</v>
          </cell>
          <cell r="I28">
            <v>0</v>
          </cell>
          <cell r="J28" t="str">
            <v>-</v>
          </cell>
          <cell r="K28">
            <v>0</v>
          </cell>
          <cell r="L28" t="str">
            <v>-</v>
          </cell>
          <cell r="M28">
            <v>0</v>
          </cell>
          <cell r="N28" t="str">
            <v>-</v>
          </cell>
          <cell r="O28">
            <v>0</v>
          </cell>
          <cell r="P28" t="str">
            <v>-</v>
          </cell>
          <cell r="Q28">
            <v>0</v>
          </cell>
          <cell r="R28" t="str">
            <v>-</v>
          </cell>
          <cell r="S28">
            <v>0</v>
          </cell>
          <cell r="T28" t="str">
            <v>-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0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0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  <cell r="AM28">
            <v>0</v>
          </cell>
          <cell r="AN28" t="str">
            <v>-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 t="str">
            <v>-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0</v>
          </cell>
          <cell r="BB28" t="str">
            <v>-</v>
          </cell>
          <cell r="BC28">
            <v>0</v>
          </cell>
          <cell r="BD28" t="str">
            <v>-</v>
          </cell>
          <cell r="BE28">
            <v>0</v>
          </cell>
          <cell r="BF28" t="str">
            <v>-</v>
          </cell>
          <cell r="BG28">
            <v>0</v>
          </cell>
          <cell r="BH28" t="str">
            <v>-</v>
          </cell>
          <cell r="BI28">
            <v>0</v>
          </cell>
          <cell r="BJ28" t="str">
            <v>-</v>
          </cell>
          <cell r="BK28">
            <v>0</v>
          </cell>
          <cell r="BL28" t="str">
            <v>-</v>
          </cell>
          <cell r="BM28">
            <v>0</v>
          </cell>
          <cell r="BN28" t="str">
            <v>-</v>
          </cell>
          <cell r="BO28">
            <v>0</v>
          </cell>
          <cell r="BP28" t="str">
            <v>-</v>
          </cell>
          <cell r="BQ28">
            <v>0</v>
          </cell>
          <cell r="BR28" t="str">
            <v>-</v>
          </cell>
          <cell r="BS28">
            <v>0</v>
          </cell>
          <cell r="BT28" t="str">
            <v>-</v>
          </cell>
          <cell r="BU28">
            <v>0</v>
          </cell>
          <cell r="BV28" t="str">
            <v>-</v>
          </cell>
          <cell r="BW28">
            <v>0</v>
          </cell>
          <cell r="BX28" t="str">
            <v>-</v>
          </cell>
          <cell r="BY28" t="str">
            <v>-</v>
          </cell>
          <cell r="BZ28" t="str">
            <v>-</v>
          </cell>
          <cell r="CA28">
            <v>0</v>
          </cell>
          <cell r="CB28" t="str">
            <v>-</v>
          </cell>
          <cell r="CC28" t="str">
            <v>-</v>
          </cell>
          <cell r="CD28" t="str">
            <v>-</v>
          </cell>
          <cell r="CE28" t="str">
            <v>-</v>
          </cell>
          <cell r="CF28" t="str">
            <v>-</v>
          </cell>
          <cell r="CG28" t="str">
            <v>-</v>
          </cell>
          <cell r="CH28" t="str">
            <v>-</v>
          </cell>
          <cell r="CI28" t="str">
            <v>-</v>
          </cell>
          <cell r="CJ28" t="str">
            <v>-</v>
          </cell>
          <cell r="CK28" t="str">
            <v>-</v>
          </cell>
          <cell r="CL28" t="str">
            <v>-</v>
          </cell>
          <cell r="CM28">
            <v>0</v>
          </cell>
          <cell r="CN28" t="str">
            <v>-</v>
          </cell>
          <cell r="CO28">
            <v>0</v>
          </cell>
          <cell r="CP28" t="str">
            <v>-</v>
          </cell>
          <cell r="CQ28">
            <v>0</v>
          </cell>
          <cell r="CR28" t="str">
            <v>-</v>
          </cell>
          <cell r="CS28">
            <v>0</v>
          </cell>
          <cell r="CT28" t="str">
            <v>-</v>
          </cell>
          <cell r="CU28">
            <v>0</v>
          </cell>
          <cell r="CV28" t="str">
            <v>-</v>
          </cell>
          <cell r="CW28">
            <v>0</v>
          </cell>
          <cell r="CX28" t="str">
            <v>-</v>
          </cell>
          <cell r="CY28">
            <v>0</v>
          </cell>
          <cell r="CZ28" t="str">
            <v>-</v>
          </cell>
          <cell r="DA28">
            <v>0</v>
          </cell>
          <cell r="DB28" t="str">
            <v>-</v>
          </cell>
          <cell r="DC28">
            <v>0</v>
          </cell>
          <cell r="DD28" t="str">
            <v>-</v>
          </cell>
          <cell r="DE28">
            <v>0</v>
          </cell>
          <cell r="DF28" t="str">
            <v>-</v>
          </cell>
          <cell r="DG28">
            <v>0</v>
          </cell>
          <cell r="DH28" t="str">
            <v>-</v>
          </cell>
          <cell r="DI28">
            <v>0</v>
          </cell>
          <cell r="DJ28" t="str">
            <v>-</v>
          </cell>
          <cell r="DK28" t="str">
            <v>-</v>
          </cell>
          <cell r="DL28" t="str">
            <v>-</v>
          </cell>
          <cell r="DM28" t="str">
            <v>-</v>
          </cell>
          <cell r="DN28" t="str">
            <v>-</v>
          </cell>
          <cell r="DO28" t="str">
            <v>-</v>
          </cell>
          <cell r="DP28" t="str">
            <v>-</v>
          </cell>
          <cell r="DQ28" t="str">
            <v>-</v>
          </cell>
          <cell r="DR28" t="str">
            <v>-</v>
          </cell>
          <cell r="DS28" t="str">
            <v>-</v>
          </cell>
          <cell r="DT28" t="str">
            <v>-</v>
          </cell>
          <cell r="DU28" t="str">
            <v>-</v>
          </cell>
          <cell r="DV28" t="str">
            <v>-</v>
          </cell>
          <cell r="DW28">
            <v>0</v>
          </cell>
          <cell r="DX28" t="str">
            <v>-</v>
          </cell>
          <cell r="DY28">
            <v>0</v>
          </cell>
          <cell r="DZ28" t="str">
            <v>-</v>
          </cell>
          <cell r="EA28">
            <v>0</v>
          </cell>
          <cell r="EB28" t="str">
            <v>-</v>
          </cell>
          <cell r="EC28">
            <v>0</v>
          </cell>
          <cell r="ED28" t="str">
            <v>-</v>
          </cell>
          <cell r="EE28">
            <v>0</v>
          </cell>
          <cell r="EF28" t="str">
            <v>-</v>
          </cell>
          <cell r="EG28">
            <v>0</v>
          </cell>
        </row>
        <row r="29">
          <cell r="C29">
            <v>700000091</v>
          </cell>
          <cell r="D29" t="str">
            <v>SECTOR GUADUA CAROL</v>
          </cell>
          <cell r="E29">
            <v>2026</v>
          </cell>
          <cell r="F29">
            <v>202603</v>
          </cell>
          <cell r="G29">
            <v>1352</v>
          </cell>
          <cell r="H29">
            <v>1390</v>
          </cell>
          <cell r="I29">
            <v>374</v>
          </cell>
          <cell r="J29" t="str">
            <v>-</v>
          </cell>
          <cell r="K29">
            <v>-38</v>
          </cell>
          <cell r="L29">
            <v>0</v>
          </cell>
          <cell r="M29">
            <v>421</v>
          </cell>
          <cell r="N29">
            <v>906</v>
          </cell>
          <cell r="O29">
            <v>0</v>
          </cell>
          <cell r="P29" t="str">
            <v>-</v>
          </cell>
          <cell r="Q29">
            <v>6</v>
          </cell>
          <cell r="R29" t="str">
            <v>-</v>
          </cell>
          <cell r="S29">
            <v>12</v>
          </cell>
          <cell r="T29" t="str">
            <v>-</v>
          </cell>
          <cell r="U29">
            <v>414</v>
          </cell>
          <cell r="V29" t="str">
            <v>-</v>
          </cell>
          <cell r="W29">
            <v>1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333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224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>
            <v>31.139053254437872</v>
          </cell>
          <cell r="AN29">
            <v>65.2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 t="str">
            <v>-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376</v>
          </cell>
          <cell r="BB29">
            <v>786</v>
          </cell>
          <cell r="BC29">
            <v>27.810650887573964</v>
          </cell>
          <cell r="BD29">
            <v>56.5</v>
          </cell>
          <cell r="BE29">
            <v>968</v>
          </cell>
          <cell r="BF29" t="str">
            <v>-</v>
          </cell>
          <cell r="BG29">
            <v>462058.09</v>
          </cell>
          <cell r="BH29">
            <v>466691</v>
          </cell>
          <cell r="BI29">
            <v>194526455.44999999</v>
          </cell>
          <cell r="BJ29">
            <v>422822449</v>
          </cell>
          <cell r="BK29">
            <v>191141782</v>
          </cell>
          <cell r="BL29" t="str">
            <v>-</v>
          </cell>
          <cell r="BM29">
            <v>3384673.45</v>
          </cell>
          <cell r="BN29" t="str">
            <v>-</v>
          </cell>
          <cell r="BO29">
            <v>154351237.44999999</v>
          </cell>
          <cell r="BP29" t="str">
            <v>-</v>
          </cell>
          <cell r="BQ29">
            <v>3384673.45</v>
          </cell>
          <cell r="BR29" t="str">
            <v>-</v>
          </cell>
          <cell r="BS29">
            <v>403</v>
          </cell>
          <cell r="BT29" t="str">
            <v>-</v>
          </cell>
          <cell r="BU29">
            <v>150966564</v>
          </cell>
          <cell r="BV29" t="str">
            <v>-</v>
          </cell>
          <cell r="BW29">
            <v>257</v>
          </cell>
          <cell r="BX29" t="str">
            <v>-</v>
          </cell>
          <cell r="BY29" t="str">
            <v>-</v>
          </cell>
          <cell r="BZ29" t="str">
            <v>-</v>
          </cell>
          <cell r="CA29">
            <v>37608473</v>
          </cell>
          <cell r="CB29" t="str">
            <v>-</v>
          </cell>
          <cell r="CC29" t="str">
            <v>-</v>
          </cell>
          <cell r="CD29" t="str">
            <v>-</v>
          </cell>
          <cell r="CE29" t="str">
            <v>-</v>
          </cell>
          <cell r="CF29" t="str">
            <v>-</v>
          </cell>
          <cell r="CG29" t="str">
            <v>-</v>
          </cell>
          <cell r="CH29" t="str">
            <v>-</v>
          </cell>
          <cell r="CI29" t="str">
            <v>-</v>
          </cell>
          <cell r="CJ29" t="str">
            <v>-</v>
          </cell>
          <cell r="CK29" t="str">
            <v>-</v>
          </cell>
          <cell r="CL29" t="str">
            <v>-</v>
          </cell>
          <cell r="CM29">
            <v>2566745</v>
          </cell>
          <cell r="CN29" t="str">
            <v>-</v>
          </cell>
          <cell r="CO29">
            <v>40175218</v>
          </cell>
          <cell r="CP29" t="str">
            <v>-</v>
          </cell>
          <cell r="CQ29">
            <v>0</v>
          </cell>
          <cell r="CR29" t="str">
            <v>-</v>
          </cell>
          <cell r="CS29">
            <v>-42</v>
          </cell>
          <cell r="CT29" t="str">
            <v>-</v>
          </cell>
          <cell r="CU29">
            <v>569</v>
          </cell>
          <cell r="CV29">
            <v>251</v>
          </cell>
          <cell r="CW29">
            <v>239</v>
          </cell>
          <cell r="CX29">
            <v>175</v>
          </cell>
          <cell r="CY29">
            <v>123</v>
          </cell>
          <cell r="CZ29">
            <v>95</v>
          </cell>
          <cell r="DA29">
            <v>66</v>
          </cell>
          <cell r="DB29">
            <v>44</v>
          </cell>
          <cell r="DC29">
            <v>78</v>
          </cell>
          <cell r="DD29">
            <v>56</v>
          </cell>
          <cell r="DE29">
            <v>57</v>
          </cell>
          <cell r="DF29">
            <v>51</v>
          </cell>
          <cell r="DG29">
            <v>201</v>
          </cell>
          <cell r="DH29">
            <v>151</v>
          </cell>
          <cell r="DI29">
            <v>11</v>
          </cell>
          <cell r="DJ29" t="str">
            <v>-</v>
          </cell>
          <cell r="DK29" t="str">
            <v>-</v>
          </cell>
          <cell r="DL29" t="str">
            <v>-</v>
          </cell>
          <cell r="DM29" t="str">
            <v>-</v>
          </cell>
          <cell r="DN29" t="str">
            <v>-</v>
          </cell>
          <cell r="DO29" t="str">
            <v>-</v>
          </cell>
          <cell r="DP29" t="str">
            <v>-</v>
          </cell>
          <cell r="DQ29" t="str">
            <v>-</v>
          </cell>
          <cell r="DR29" t="str">
            <v>-</v>
          </cell>
          <cell r="DS29" t="str">
            <v>-</v>
          </cell>
          <cell r="DT29" t="str">
            <v>-</v>
          </cell>
          <cell r="DU29" t="str">
            <v>-</v>
          </cell>
          <cell r="DV29" t="str">
            <v>-</v>
          </cell>
          <cell r="DW29">
            <v>0</v>
          </cell>
          <cell r="DX29" t="str">
            <v>-</v>
          </cell>
          <cell r="DY29">
            <v>17</v>
          </cell>
          <cell r="DZ29">
            <v>43</v>
          </cell>
          <cell r="EA29">
            <v>12</v>
          </cell>
          <cell r="EB29" t="str">
            <v>-</v>
          </cell>
          <cell r="EC29">
            <v>36.363636363636367</v>
          </cell>
          <cell r="ED29" t="str">
            <v>-</v>
          </cell>
          <cell r="EE29">
            <v>6</v>
          </cell>
          <cell r="EF29" t="str">
            <v>-</v>
          </cell>
          <cell r="EG29">
            <v>28</v>
          </cell>
        </row>
        <row r="30">
          <cell r="C30">
            <v>700000092</v>
          </cell>
          <cell r="D30" t="str">
            <v>SECTOR PALMA DE CERA JOHANNA</v>
          </cell>
          <cell r="E30">
            <v>2026</v>
          </cell>
          <cell r="F30">
            <v>202603</v>
          </cell>
          <cell r="G30">
            <v>1603</v>
          </cell>
          <cell r="H30">
            <v>1678</v>
          </cell>
          <cell r="I30">
            <v>493</v>
          </cell>
          <cell r="J30" t="str">
            <v>-</v>
          </cell>
          <cell r="K30">
            <v>-71</v>
          </cell>
          <cell r="L30">
            <v>0</v>
          </cell>
          <cell r="M30">
            <v>440</v>
          </cell>
          <cell r="N30">
            <v>1094</v>
          </cell>
          <cell r="O30">
            <v>0</v>
          </cell>
          <cell r="P30" t="str">
            <v>-</v>
          </cell>
          <cell r="Q30">
            <v>3</v>
          </cell>
          <cell r="R30" t="str">
            <v>-</v>
          </cell>
          <cell r="S30">
            <v>7</v>
          </cell>
          <cell r="T30" t="str">
            <v>-</v>
          </cell>
          <cell r="U30">
            <v>435</v>
          </cell>
          <cell r="V30" t="str">
            <v>-</v>
          </cell>
          <cell r="W30">
            <v>2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366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225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-</v>
          </cell>
          <cell r="AL30" t="str">
            <v>-</v>
          </cell>
          <cell r="AM30">
            <v>27.448533998752339</v>
          </cell>
          <cell r="AN30">
            <v>65.2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-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407</v>
          </cell>
          <cell r="BB30">
            <v>972</v>
          </cell>
          <cell r="BC30">
            <v>25.389893948845916</v>
          </cell>
          <cell r="BD30">
            <v>57.9</v>
          </cell>
          <cell r="BE30">
            <v>1179</v>
          </cell>
          <cell r="BF30" t="str">
            <v>-</v>
          </cell>
          <cell r="BG30">
            <v>483442.25</v>
          </cell>
          <cell r="BH30">
            <v>469875</v>
          </cell>
          <cell r="BI30">
            <v>212714589.98000002</v>
          </cell>
          <cell r="BJ30">
            <v>514042779</v>
          </cell>
          <cell r="BK30">
            <v>204125013</v>
          </cell>
          <cell r="BL30" t="str">
            <v>-</v>
          </cell>
          <cell r="BM30">
            <v>8589576.9800000004</v>
          </cell>
          <cell r="BN30" t="str">
            <v>-</v>
          </cell>
          <cell r="BO30">
            <v>159060344.98000002</v>
          </cell>
          <cell r="BP30" t="str">
            <v>-</v>
          </cell>
          <cell r="BQ30">
            <v>8589576.9800000004</v>
          </cell>
          <cell r="BR30" t="str">
            <v>-</v>
          </cell>
          <cell r="BS30">
            <v>397</v>
          </cell>
          <cell r="BT30" t="str">
            <v>-</v>
          </cell>
          <cell r="BU30">
            <v>150470768</v>
          </cell>
          <cell r="BV30" t="str">
            <v>-</v>
          </cell>
          <cell r="BW30">
            <v>286</v>
          </cell>
          <cell r="BX30" t="str">
            <v>-</v>
          </cell>
          <cell r="BY30" t="str">
            <v>-</v>
          </cell>
          <cell r="BZ30" t="str">
            <v>-</v>
          </cell>
          <cell r="CA30">
            <v>51602800</v>
          </cell>
          <cell r="CB30" t="str">
            <v>-</v>
          </cell>
          <cell r="CC30" t="str">
            <v>-</v>
          </cell>
          <cell r="CD30" t="str">
            <v>-</v>
          </cell>
          <cell r="CE30" t="str">
            <v>-</v>
          </cell>
          <cell r="CF30" t="str">
            <v>-</v>
          </cell>
          <cell r="CG30" t="str">
            <v>-</v>
          </cell>
          <cell r="CH30" t="str">
            <v>-</v>
          </cell>
          <cell r="CI30" t="str">
            <v>-</v>
          </cell>
          <cell r="CJ30" t="str">
            <v>-</v>
          </cell>
          <cell r="CK30" t="str">
            <v>-</v>
          </cell>
          <cell r="CL30" t="str">
            <v>-</v>
          </cell>
          <cell r="CM30">
            <v>2051445</v>
          </cell>
          <cell r="CN30" t="str">
            <v>-</v>
          </cell>
          <cell r="CO30">
            <v>53654245</v>
          </cell>
          <cell r="CP30" t="str">
            <v>-</v>
          </cell>
          <cell r="CQ30">
            <v>0</v>
          </cell>
          <cell r="CR30" t="str">
            <v>-</v>
          </cell>
          <cell r="CS30">
            <v>-56</v>
          </cell>
          <cell r="CT30" t="str">
            <v>-</v>
          </cell>
          <cell r="CU30">
            <v>777</v>
          </cell>
          <cell r="CV30">
            <v>314</v>
          </cell>
          <cell r="CW30">
            <v>244</v>
          </cell>
          <cell r="CX30">
            <v>178</v>
          </cell>
          <cell r="CY30">
            <v>142</v>
          </cell>
          <cell r="CZ30">
            <v>110</v>
          </cell>
          <cell r="DA30">
            <v>90</v>
          </cell>
          <cell r="DB30">
            <v>59</v>
          </cell>
          <cell r="DC30">
            <v>57</v>
          </cell>
          <cell r="DD30">
            <v>42</v>
          </cell>
          <cell r="DE30">
            <v>67</v>
          </cell>
          <cell r="DF30">
            <v>59</v>
          </cell>
          <cell r="DG30">
            <v>214</v>
          </cell>
          <cell r="DH30">
            <v>160</v>
          </cell>
          <cell r="DI30">
            <v>9</v>
          </cell>
          <cell r="DJ30" t="str">
            <v>-</v>
          </cell>
          <cell r="DK30" t="str">
            <v>-</v>
          </cell>
          <cell r="DL30" t="str">
            <v>-</v>
          </cell>
          <cell r="DM30" t="str">
            <v>-</v>
          </cell>
          <cell r="DN30" t="str">
            <v>-</v>
          </cell>
          <cell r="DO30" t="str">
            <v>-</v>
          </cell>
          <cell r="DP30" t="str">
            <v>-</v>
          </cell>
          <cell r="DQ30" t="str">
            <v>-</v>
          </cell>
          <cell r="DR30" t="str">
            <v>-</v>
          </cell>
          <cell r="DS30" t="str">
            <v>-</v>
          </cell>
          <cell r="DT30" t="str">
            <v>-</v>
          </cell>
          <cell r="DU30" t="str">
            <v>-</v>
          </cell>
          <cell r="DV30" t="str">
            <v>-</v>
          </cell>
          <cell r="DW30">
            <v>0</v>
          </cell>
          <cell r="DX30" t="str">
            <v>-</v>
          </cell>
          <cell r="DY30">
            <v>12</v>
          </cell>
          <cell r="DZ30">
            <v>46</v>
          </cell>
          <cell r="EA30">
            <v>9</v>
          </cell>
          <cell r="EB30" t="str">
            <v>-</v>
          </cell>
          <cell r="EC30">
            <v>32.142857142857146</v>
          </cell>
          <cell r="ED30" t="str">
            <v>-</v>
          </cell>
          <cell r="EE30">
            <v>3</v>
          </cell>
          <cell r="EF30" t="str">
            <v>-</v>
          </cell>
          <cell r="EG30">
            <v>21</v>
          </cell>
        </row>
        <row r="31">
          <cell r="C31">
            <v>700000094</v>
          </cell>
          <cell r="D31" t="str">
            <v>SECTOR OCOBO ZAIRA</v>
          </cell>
          <cell r="E31">
            <v>2026</v>
          </cell>
          <cell r="F31">
            <v>202603</v>
          </cell>
          <cell r="G31">
            <v>1446</v>
          </cell>
          <cell r="H31">
            <v>1531</v>
          </cell>
          <cell r="I31">
            <v>464</v>
          </cell>
          <cell r="J31" t="str">
            <v>-</v>
          </cell>
          <cell r="K31">
            <v>-82</v>
          </cell>
          <cell r="L31">
            <v>0</v>
          </cell>
          <cell r="M31">
            <v>368</v>
          </cell>
          <cell r="N31">
            <v>998</v>
          </cell>
          <cell r="O31">
            <v>0</v>
          </cell>
          <cell r="P31" t="str">
            <v>-</v>
          </cell>
          <cell r="Q31">
            <v>2</v>
          </cell>
          <cell r="R31" t="str">
            <v>-</v>
          </cell>
          <cell r="S31">
            <v>3</v>
          </cell>
          <cell r="T31" t="str">
            <v>-</v>
          </cell>
          <cell r="U31">
            <v>365</v>
          </cell>
          <cell r="V31" t="str">
            <v>-</v>
          </cell>
          <cell r="W31">
            <v>1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305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166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>
            <v>25.44951590594744</v>
          </cell>
          <cell r="AN31">
            <v>65.2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 t="str">
            <v>-</v>
          </cell>
          <cell r="AV31" t="str">
            <v>-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335</v>
          </cell>
          <cell r="BB31">
            <v>891</v>
          </cell>
          <cell r="BC31">
            <v>23.167358229598893</v>
          </cell>
          <cell r="BD31">
            <v>58.2</v>
          </cell>
          <cell r="BE31">
            <v>1009</v>
          </cell>
          <cell r="BF31" t="str">
            <v>-</v>
          </cell>
          <cell r="BG31">
            <v>513945.07</v>
          </cell>
          <cell r="BH31">
            <v>487908</v>
          </cell>
          <cell r="BI31">
            <v>189131787.5</v>
          </cell>
          <cell r="BJ31">
            <v>486931899</v>
          </cell>
          <cell r="BK31">
            <v>187672746</v>
          </cell>
          <cell r="BL31" t="str">
            <v>-</v>
          </cell>
          <cell r="BM31">
            <v>1459041.5</v>
          </cell>
          <cell r="BN31" t="str">
            <v>-</v>
          </cell>
          <cell r="BO31">
            <v>152613682.5</v>
          </cell>
          <cell r="BP31" t="str">
            <v>-</v>
          </cell>
          <cell r="BQ31">
            <v>1459041.5</v>
          </cell>
          <cell r="BR31" t="str">
            <v>-</v>
          </cell>
          <cell r="BS31">
            <v>357</v>
          </cell>
          <cell r="BT31" t="str">
            <v>-</v>
          </cell>
          <cell r="BU31">
            <v>151154641</v>
          </cell>
          <cell r="BV31" t="str">
            <v>-</v>
          </cell>
          <cell r="BW31">
            <v>224</v>
          </cell>
          <cell r="BX31" t="str">
            <v>-</v>
          </cell>
          <cell r="BY31" t="str">
            <v>-</v>
          </cell>
          <cell r="BZ31" t="str">
            <v>-</v>
          </cell>
          <cell r="CA31">
            <v>34652505</v>
          </cell>
          <cell r="CB31" t="str">
            <v>-</v>
          </cell>
          <cell r="CC31" t="str">
            <v>-</v>
          </cell>
          <cell r="CD31" t="str">
            <v>-</v>
          </cell>
          <cell r="CE31" t="str">
            <v>-</v>
          </cell>
          <cell r="CF31" t="str">
            <v>-</v>
          </cell>
          <cell r="CG31" t="str">
            <v>-</v>
          </cell>
          <cell r="CH31" t="str">
            <v>-</v>
          </cell>
          <cell r="CI31" t="str">
            <v>-</v>
          </cell>
          <cell r="CJ31" t="str">
            <v>-</v>
          </cell>
          <cell r="CK31" t="str">
            <v>-</v>
          </cell>
          <cell r="CL31" t="str">
            <v>-</v>
          </cell>
          <cell r="CM31">
            <v>1865600</v>
          </cell>
          <cell r="CN31" t="str">
            <v>-</v>
          </cell>
          <cell r="CO31">
            <v>36518105</v>
          </cell>
          <cell r="CP31" t="str">
            <v>-</v>
          </cell>
          <cell r="CQ31">
            <v>0</v>
          </cell>
          <cell r="CR31" t="str">
            <v>-</v>
          </cell>
          <cell r="CS31">
            <v>-19</v>
          </cell>
          <cell r="CT31" t="str">
            <v>-</v>
          </cell>
          <cell r="CU31">
            <v>664</v>
          </cell>
          <cell r="CV31">
            <v>257</v>
          </cell>
          <cell r="CW31">
            <v>262</v>
          </cell>
          <cell r="CX31">
            <v>168</v>
          </cell>
          <cell r="CY31">
            <v>152</v>
          </cell>
          <cell r="CZ31">
            <v>100</v>
          </cell>
          <cell r="DA31">
            <v>107</v>
          </cell>
          <cell r="DB31">
            <v>72</v>
          </cell>
          <cell r="DC31">
            <v>58</v>
          </cell>
          <cell r="DD31">
            <v>49</v>
          </cell>
          <cell r="DE31">
            <v>34</v>
          </cell>
          <cell r="DF31">
            <v>31</v>
          </cell>
          <cell r="DG31">
            <v>199</v>
          </cell>
          <cell r="DH31">
            <v>152</v>
          </cell>
          <cell r="DI31">
            <v>10</v>
          </cell>
          <cell r="DJ31" t="str">
            <v>-</v>
          </cell>
          <cell r="DK31" t="str">
            <v>-</v>
          </cell>
          <cell r="DL31" t="str">
            <v>-</v>
          </cell>
          <cell r="DM31" t="str">
            <v>-</v>
          </cell>
          <cell r="DN31" t="str">
            <v>-</v>
          </cell>
          <cell r="DO31" t="str">
            <v>-</v>
          </cell>
          <cell r="DP31" t="str">
            <v>-</v>
          </cell>
          <cell r="DQ31" t="str">
            <v>-</v>
          </cell>
          <cell r="DR31" t="str">
            <v>-</v>
          </cell>
          <cell r="DS31" t="str">
            <v>-</v>
          </cell>
          <cell r="DT31" t="str">
            <v>-</v>
          </cell>
          <cell r="DU31" t="str">
            <v>-</v>
          </cell>
          <cell r="DV31" t="str">
            <v>-</v>
          </cell>
          <cell r="DW31">
            <v>0</v>
          </cell>
          <cell r="DX31" t="str">
            <v>-</v>
          </cell>
          <cell r="DY31">
            <v>16</v>
          </cell>
          <cell r="DZ31">
            <v>42</v>
          </cell>
          <cell r="EA31">
            <v>9</v>
          </cell>
          <cell r="EB31" t="str">
            <v>-</v>
          </cell>
          <cell r="EC31">
            <v>23.684210526315788</v>
          </cell>
          <cell r="ED31" t="str">
            <v>-</v>
          </cell>
          <cell r="EE31">
            <v>6</v>
          </cell>
          <cell r="EF31" t="str">
            <v>-</v>
          </cell>
          <cell r="EG31">
            <v>17</v>
          </cell>
        </row>
        <row r="32">
          <cell r="C32">
            <v>700000095</v>
          </cell>
          <cell r="D32" t="str">
            <v>SECTOR PIANGUITA KAROL</v>
          </cell>
          <cell r="E32">
            <v>2026</v>
          </cell>
          <cell r="F32">
            <v>202603</v>
          </cell>
          <cell r="G32">
            <v>1421</v>
          </cell>
          <cell r="H32">
            <v>1530</v>
          </cell>
          <cell r="I32">
            <v>345</v>
          </cell>
          <cell r="J32" t="str">
            <v>-</v>
          </cell>
          <cell r="K32">
            <v>-109</v>
          </cell>
          <cell r="L32">
            <v>0</v>
          </cell>
          <cell r="M32">
            <v>191</v>
          </cell>
          <cell r="N32">
            <v>978</v>
          </cell>
          <cell r="O32">
            <v>0</v>
          </cell>
          <cell r="P32" t="str">
            <v>-</v>
          </cell>
          <cell r="Q32">
            <v>1</v>
          </cell>
          <cell r="R32" t="str">
            <v>-</v>
          </cell>
          <cell r="S32">
            <v>2</v>
          </cell>
          <cell r="T32" t="str">
            <v>-</v>
          </cell>
          <cell r="U32">
            <v>190</v>
          </cell>
          <cell r="V32" t="str">
            <v>-</v>
          </cell>
          <cell r="W32">
            <v>0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148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100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>
            <v>13.441238564391272</v>
          </cell>
          <cell r="AN32">
            <v>63.9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-</v>
          </cell>
          <cell r="AV32" t="str">
            <v>-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174</v>
          </cell>
          <cell r="BB32">
            <v>843</v>
          </cell>
          <cell r="BC32">
            <v>12.244897959183673</v>
          </cell>
          <cell r="BD32">
            <v>55.1</v>
          </cell>
          <cell r="BE32">
            <v>979</v>
          </cell>
          <cell r="BF32" t="str">
            <v>-</v>
          </cell>
          <cell r="BG32">
            <v>565497.93999999994</v>
          </cell>
          <cell r="BH32">
            <v>427098</v>
          </cell>
          <cell r="BI32">
            <v>108010107</v>
          </cell>
          <cell r="BJ32">
            <v>417702202</v>
          </cell>
          <cell r="BK32">
            <v>107699367</v>
          </cell>
          <cell r="BL32" t="str">
            <v>-</v>
          </cell>
          <cell r="BM32">
            <v>310740</v>
          </cell>
          <cell r="BN32" t="str">
            <v>-</v>
          </cell>
          <cell r="BO32">
            <v>87079942</v>
          </cell>
          <cell r="BP32" t="str">
            <v>-</v>
          </cell>
          <cell r="BQ32">
            <v>310740</v>
          </cell>
          <cell r="BR32" t="str">
            <v>-</v>
          </cell>
          <cell r="BS32">
            <v>179</v>
          </cell>
          <cell r="BT32" t="str">
            <v>-</v>
          </cell>
          <cell r="BU32">
            <v>86769202</v>
          </cell>
          <cell r="BV32" t="str">
            <v>-</v>
          </cell>
          <cell r="BW32">
            <v>126</v>
          </cell>
          <cell r="BX32" t="str">
            <v>-</v>
          </cell>
          <cell r="BY32" t="str">
            <v>-</v>
          </cell>
          <cell r="BZ32" t="str">
            <v>-</v>
          </cell>
          <cell r="CA32">
            <v>20313700</v>
          </cell>
          <cell r="CB32" t="str">
            <v>-</v>
          </cell>
          <cell r="CC32" t="str">
            <v>-</v>
          </cell>
          <cell r="CD32" t="str">
            <v>-</v>
          </cell>
          <cell r="CE32" t="str">
            <v>-</v>
          </cell>
          <cell r="CF32" t="str">
            <v>-</v>
          </cell>
          <cell r="CG32" t="str">
            <v>-</v>
          </cell>
          <cell r="CH32" t="str">
            <v>-</v>
          </cell>
          <cell r="CI32" t="str">
            <v>-</v>
          </cell>
          <cell r="CJ32" t="str">
            <v>-</v>
          </cell>
          <cell r="CK32" t="str">
            <v>-</v>
          </cell>
          <cell r="CL32" t="str">
            <v>-</v>
          </cell>
          <cell r="CM32">
            <v>616465</v>
          </cell>
          <cell r="CN32" t="str">
            <v>-</v>
          </cell>
          <cell r="CO32">
            <v>20930165</v>
          </cell>
          <cell r="CP32" t="str">
            <v>-</v>
          </cell>
          <cell r="CQ32">
            <v>0</v>
          </cell>
          <cell r="CR32" t="str">
            <v>-</v>
          </cell>
          <cell r="CS32">
            <v>-47</v>
          </cell>
          <cell r="CT32" t="str">
            <v>-</v>
          </cell>
          <cell r="CU32">
            <v>833</v>
          </cell>
          <cell r="CV32">
            <v>285</v>
          </cell>
          <cell r="CW32">
            <v>271</v>
          </cell>
          <cell r="CX32">
            <v>187</v>
          </cell>
          <cell r="CY32">
            <v>126</v>
          </cell>
          <cell r="CZ32">
            <v>89</v>
          </cell>
          <cell r="DA32">
            <v>121</v>
          </cell>
          <cell r="DB32">
            <v>77</v>
          </cell>
          <cell r="DC32">
            <v>66</v>
          </cell>
          <cell r="DD32">
            <v>51</v>
          </cell>
          <cell r="DE32">
            <v>56</v>
          </cell>
          <cell r="DF32">
            <v>48</v>
          </cell>
          <cell r="DG32">
            <v>243</v>
          </cell>
          <cell r="DH32">
            <v>176</v>
          </cell>
          <cell r="DI32">
            <v>5</v>
          </cell>
          <cell r="DJ32" t="str">
            <v>-</v>
          </cell>
          <cell r="DK32" t="str">
            <v>-</v>
          </cell>
          <cell r="DL32" t="str">
            <v>-</v>
          </cell>
          <cell r="DM32" t="str">
            <v>-</v>
          </cell>
          <cell r="DN32" t="str">
            <v>-</v>
          </cell>
          <cell r="DO32" t="str">
            <v>-</v>
          </cell>
          <cell r="DP32" t="str">
            <v>-</v>
          </cell>
          <cell r="DQ32" t="str">
            <v>-</v>
          </cell>
          <cell r="DR32" t="str">
            <v>-</v>
          </cell>
          <cell r="DS32" t="str">
            <v>-</v>
          </cell>
          <cell r="DT32" t="str">
            <v>-</v>
          </cell>
          <cell r="DU32" t="str">
            <v>-</v>
          </cell>
          <cell r="DV32" t="str">
            <v>-</v>
          </cell>
          <cell r="DW32">
            <v>0</v>
          </cell>
          <cell r="DX32" t="str">
            <v>-</v>
          </cell>
          <cell r="DY32">
            <v>9</v>
          </cell>
          <cell r="DZ32">
            <v>60</v>
          </cell>
          <cell r="EA32">
            <v>9</v>
          </cell>
          <cell r="EB32" t="str">
            <v>-</v>
          </cell>
          <cell r="EC32">
            <v>52.941176470588239</v>
          </cell>
          <cell r="ED32" t="str">
            <v>-</v>
          </cell>
          <cell r="EE32">
            <v>4</v>
          </cell>
          <cell r="EF32" t="str">
            <v>-</v>
          </cell>
          <cell r="EG32">
            <v>8</v>
          </cell>
        </row>
        <row r="33">
          <cell r="C33">
            <v>700000097</v>
          </cell>
          <cell r="D33" t="str">
            <v>SECTOR CAÑA DE AZUCAR REINA</v>
          </cell>
          <cell r="E33">
            <v>2026</v>
          </cell>
          <cell r="F33">
            <v>202603</v>
          </cell>
          <cell r="G33">
            <v>2611</v>
          </cell>
          <cell r="H33">
            <v>2760</v>
          </cell>
          <cell r="I33">
            <v>745</v>
          </cell>
          <cell r="J33" t="str">
            <v>-</v>
          </cell>
          <cell r="K33">
            <v>-141</v>
          </cell>
          <cell r="L33">
            <v>0</v>
          </cell>
          <cell r="M33">
            <v>608</v>
          </cell>
          <cell r="N33">
            <v>1777</v>
          </cell>
          <cell r="O33">
            <v>0</v>
          </cell>
          <cell r="P33" t="str">
            <v>-</v>
          </cell>
          <cell r="Q33">
            <v>0</v>
          </cell>
          <cell r="R33" t="str">
            <v>-</v>
          </cell>
          <cell r="S33">
            <v>2</v>
          </cell>
          <cell r="T33" t="str">
            <v>-</v>
          </cell>
          <cell r="U33">
            <v>607</v>
          </cell>
          <cell r="V33" t="str">
            <v>-</v>
          </cell>
          <cell r="W33">
            <v>1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496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330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>
            <v>23.286097280735351</v>
          </cell>
          <cell r="AN33">
            <v>64.400000000000006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 t="str">
            <v>-</v>
          </cell>
          <cell r="AV33" t="str">
            <v>-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550</v>
          </cell>
          <cell r="BB33">
            <v>1539</v>
          </cell>
          <cell r="BC33">
            <v>21.064726158559939</v>
          </cell>
          <cell r="BD33">
            <v>55.8</v>
          </cell>
          <cell r="BE33">
            <v>1868</v>
          </cell>
          <cell r="BF33" t="str">
            <v>-</v>
          </cell>
          <cell r="BG33">
            <v>433098.84</v>
          </cell>
          <cell r="BH33">
            <v>446773</v>
          </cell>
          <cell r="BI33">
            <v>263324092</v>
          </cell>
          <cell r="BJ33">
            <v>793915603</v>
          </cell>
          <cell r="BK33">
            <v>262322996</v>
          </cell>
          <cell r="BL33" t="str">
            <v>-</v>
          </cell>
          <cell r="BM33">
            <v>1001096</v>
          </cell>
          <cell r="BN33" t="str">
            <v>-</v>
          </cell>
          <cell r="BO33">
            <v>199565567</v>
          </cell>
          <cell r="BP33" t="str">
            <v>-</v>
          </cell>
          <cell r="BQ33">
            <v>1001096</v>
          </cell>
          <cell r="BR33" t="str">
            <v>-</v>
          </cell>
          <cell r="BS33">
            <v>553</v>
          </cell>
          <cell r="BT33" t="str">
            <v>-</v>
          </cell>
          <cell r="BU33">
            <v>198564471</v>
          </cell>
          <cell r="BV33" t="str">
            <v>-</v>
          </cell>
          <cell r="BW33">
            <v>300</v>
          </cell>
          <cell r="BX33" t="str">
            <v>-</v>
          </cell>
          <cell r="BY33" t="str">
            <v>-</v>
          </cell>
          <cell r="BZ33" t="str">
            <v>-</v>
          </cell>
          <cell r="CA33">
            <v>61138565</v>
          </cell>
          <cell r="CB33" t="str">
            <v>-</v>
          </cell>
          <cell r="CC33" t="str">
            <v>-</v>
          </cell>
          <cell r="CD33" t="str">
            <v>-</v>
          </cell>
          <cell r="CE33" t="str">
            <v>-</v>
          </cell>
          <cell r="CF33" t="str">
            <v>-</v>
          </cell>
          <cell r="CG33" t="str">
            <v>-</v>
          </cell>
          <cell r="CH33" t="str">
            <v>-</v>
          </cell>
          <cell r="CI33" t="str">
            <v>-</v>
          </cell>
          <cell r="CJ33" t="str">
            <v>-</v>
          </cell>
          <cell r="CK33" t="str">
            <v>-</v>
          </cell>
          <cell r="CL33" t="str">
            <v>-</v>
          </cell>
          <cell r="CM33">
            <v>2619960</v>
          </cell>
          <cell r="CN33" t="str">
            <v>-</v>
          </cell>
          <cell r="CO33">
            <v>63758525</v>
          </cell>
          <cell r="CP33" t="str">
            <v>-</v>
          </cell>
          <cell r="CQ33">
            <v>0</v>
          </cell>
          <cell r="CR33" t="str">
            <v>-</v>
          </cell>
          <cell r="CS33">
            <v>-87</v>
          </cell>
          <cell r="CT33" t="str">
            <v>-</v>
          </cell>
          <cell r="CU33">
            <v>1351</v>
          </cell>
          <cell r="CV33">
            <v>518</v>
          </cell>
          <cell r="CW33">
            <v>395</v>
          </cell>
          <cell r="CX33">
            <v>304</v>
          </cell>
          <cell r="CY33">
            <v>257</v>
          </cell>
          <cell r="CZ33">
            <v>200</v>
          </cell>
          <cell r="DA33">
            <v>183</v>
          </cell>
          <cell r="DB33">
            <v>134</v>
          </cell>
          <cell r="DC33">
            <v>207</v>
          </cell>
          <cell r="DD33">
            <v>168</v>
          </cell>
          <cell r="DE33">
            <v>116</v>
          </cell>
          <cell r="DF33">
            <v>105</v>
          </cell>
          <cell r="DG33">
            <v>506</v>
          </cell>
          <cell r="DH33">
            <v>407</v>
          </cell>
          <cell r="DI33">
            <v>26</v>
          </cell>
          <cell r="DJ33" t="str">
            <v>-</v>
          </cell>
          <cell r="DK33" t="str">
            <v>-</v>
          </cell>
          <cell r="DL33" t="str">
            <v>-</v>
          </cell>
          <cell r="DM33" t="str">
            <v>-</v>
          </cell>
          <cell r="DN33" t="str">
            <v>-</v>
          </cell>
          <cell r="DO33" t="str">
            <v>-</v>
          </cell>
          <cell r="DP33" t="str">
            <v>-</v>
          </cell>
          <cell r="DQ33" t="str">
            <v>-</v>
          </cell>
          <cell r="DR33" t="str">
            <v>-</v>
          </cell>
          <cell r="DS33" t="str">
            <v>-</v>
          </cell>
          <cell r="DT33" t="str">
            <v>-</v>
          </cell>
          <cell r="DU33" t="str">
            <v>-</v>
          </cell>
          <cell r="DV33" t="str">
            <v>-</v>
          </cell>
          <cell r="DW33">
            <v>0</v>
          </cell>
          <cell r="DX33" t="str">
            <v>-</v>
          </cell>
          <cell r="DY33">
            <v>35</v>
          </cell>
          <cell r="DZ33">
            <v>111</v>
          </cell>
          <cell r="EA33">
            <v>21</v>
          </cell>
          <cell r="EB33" t="str">
            <v>-</v>
          </cell>
          <cell r="EC33">
            <v>44.680851063829785</v>
          </cell>
          <cell r="ED33" t="str">
            <v>-</v>
          </cell>
          <cell r="EE33">
            <v>9</v>
          </cell>
          <cell r="EF33" t="str">
            <v>-</v>
          </cell>
          <cell r="EG33">
            <v>23</v>
          </cell>
        </row>
        <row r="34">
          <cell r="C34">
            <v>700000098</v>
          </cell>
          <cell r="D34" t="str">
            <v>SECTOR MOSAICO JULIETH</v>
          </cell>
          <cell r="E34">
            <v>2026</v>
          </cell>
          <cell r="F34">
            <v>202603</v>
          </cell>
          <cell r="G34">
            <v>1031</v>
          </cell>
          <cell r="H34">
            <v>1067</v>
          </cell>
          <cell r="I34">
            <v>338</v>
          </cell>
          <cell r="J34" t="str">
            <v>-</v>
          </cell>
          <cell r="K34">
            <v>-36</v>
          </cell>
          <cell r="L34">
            <v>0</v>
          </cell>
          <cell r="M34">
            <v>592</v>
          </cell>
          <cell r="N34">
            <v>690</v>
          </cell>
          <cell r="O34">
            <v>0</v>
          </cell>
          <cell r="P34" t="str">
            <v>-</v>
          </cell>
          <cell r="Q34">
            <v>0</v>
          </cell>
          <cell r="R34" t="str">
            <v>-</v>
          </cell>
          <cell r="S34">
            <v>6</v>
          </cell>
          <cell r="T34" t="str">
            <v>-</v>
          </cell>
          <cell r="U34">
            <v>589</v>
          </cell>
          <cell r="V34" t="str">
            <v>-</v>
          </cell>
          <cell r="W34">
            <v>3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459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318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>
            <v>57.419980601357899</v>
          </cell>
          <cell r="AN34">
            <v>64.7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>
            <v>530</v>
          </cell>
          <cell r="BB34">
            <v>588</v>
          </cell>
          <cell r="BC34">
            <v>51.406401551891371</v>
          </cell>
          <cell r="BD34">
            <v>55.1</v>
          </cell>
          <cell r="BE34">
            <v>725</v>
          </cell>
          <cell r="BF34" t="str">
            <v>-</v>
          </cell>
          <cell r="BG34">
            <v>505789.74</v>
          </cell>
          <cell r="BH34">
            <v>504847</v>
          </cell>
          <cell r="BI34">
            <v>299427529</v>
          </cell>
          <cell r="BJ34">
            <v>348344377</v>
          </cell>
          <cell r="BK34">
            <v>293367104</v>
          </cell>
          <cell r="BL34" t="str">
            <v>-</v>
          </cell>
          <cell r="BM34">
            <v>6060425</v>
          </cell>
          <cell r="BN34" t="str">
            <v>-</v>
          </cell>
          <cell r="BO34">
            <v>259696149</v>
          </cell>
          <cell r="BP34" t="str">
            <v>-</v>
          </cell>
          <cell r="BQ34">
            <v>6060425.0000000009</v>
          </cell>
          <cell r="BR34" t="str">
            <v>-</v>
          </cell>
          <cell r="BS34">
            <v>574</v>
          </cell>
          <cell r="BT34" t="str">
            <v>-</v>
          </cell>
          <cell r="BU34">
            <v>253635724</v>
          </cell>
          <cell r="BV34" t="str">
            <v>-</v>
          </cell>
          <cell r="BW34">
            <v>341</v>
          </cell>
          <cell r="BX34" t="str">
            <v>-</v>
          </cell>
          <cell r="BY34" t="str">
            <v>-</v>
          </cell>
          <cell r="BZ34" t="str">
            <v>-</v>
          </cell>
          <cell r="CA34">
            <v>36165980</v>
          </cell>
          <cell r="CB34" t="str">
            <v>-</v>
          </cell>
          <cell r="CC34" t="str">
            <v>-</v>
          </cell>
          <cell r="CD34" t="str">
            <v>-</v>
          </cell>
          <cell r="CE34" t="str">
            <v>-</v>
          </cell>
          <cell r="CF34" t="str">
            <v>-</v>
          </cell>
          <cell r="CG34" t="str">
            <v>-</v>
          </cell>
          <cell r="CH34" t="str">
            <v>-</v>
          </cell>
          <cell r="CI34" t="str">
            <v>-</v>
          </cell>
          <cell r="CJ34" t="str">
            <v>-</v>
          </cell>
          <cell r="CK34" t="str">
            <v>-</v>
          </cell>
          <cell r="CL34" t="str">
            <v>-</v>
          </cell>
          <cell r="CM34">
            <v>3565400</v>
          </cell>
          <cell r="CN34" t="str">
            <v>-</v>
          </cell>
          <cell r="CO34">
            <v>39731380</v>
          </cell>
          <cell r="CP34" t="str">
            <v>-</v>
          </cell>
          <cell r="CQ34">
            <v>0</v>
          </cell>
          <cell r="CR34" t="str">
            <v>-</v>
          </cell>
          <cell r="CS34">
            <v>-6</v>
          </cell>
          <cell r="CT34" t="str">
            <v>-</v>
          </cell>
          <cell r="CU34">
            <v>220</v>
          </cell>
          <cell r="CV34">
            <v>182</v>
          </cell>
          <cell r="CW34">
            <v>142</v>
          </cell>
          <cell r="CX34">
            <v>125</v>
          </cell>
          <cell r="CY34">
            <v>77</v>
          </cell>
          <cell r="CZ34">
            <v>74</v>
          </cell>
          <cell r="DA34">
            <v>69</v>
          </cell>
          <cell r="DB34">
            <v>67</v>
          </cell>
          <cell r="DC34">
            <v>42</v>
          </cell>
          <cell r="DD34">
            <v>38</v>
          </cell>
          <cell r="DE34">
            <v>30</v>
          </cell>
          <cell r="DF34">
            <v>30</v>
          </cell>
          <cell r="DG34">
            <v>141</v>
          </cell>
          <cell r="DH34">
            <v>135</v>
          </cell>
          <cell r="DI34">
            <v>16</v>
          </cell>
          <cell r="DJ34" t="str">
            <v>-</v>
          </cell>
          <cell r="DK34" t="str">
            <v>-</v>
          </cell>
          <cell r="DL34" t="str">
            <v>-</v>
          </cell>
          <cell r="DM34" t="str">
            <v>-</v>
          </cell>
          <cell r="DN34" t="str">
            <v>-</v>
          </cell>
          <cell r="DO34" t="str">
            <v>-</v>
          </cell>
          <cell r="DP34" t="str">
            <v>-</v>
          </cell>
          <cell r="DQ34" t="str">
            <v>-</v>
          </cell>
          <cell r="DR34" t="str">
            <v>-</v>
          </cell>
          <cell r="DS34" t="str">
            <v>-</v>
          </cell>
          <cell r="DT34" t="str">
            <v>-</v>
          </cell>
          <cell r="DU34" t="str">
            <v>-</v>
          </cell>
          <cell r="DV34" t="str">
            <v>-</v>
          </cell>
          <cell r="DW34">
            <v>0</v>
          </cell>
          <cell r="DX34" t="str">
            <v>-</v>
          </cell>
          <cell r="DY34">
            <v>24</v>
          </cell>
          <cell r="DZ34">
            <v>58</v>
          </cell>
          <cell r="EA34">
            <v>6</v>
          </cell>
          <cell r="EB34" t="str">
            <v>-</v>
          </cell>
          <cell r="EC34">
            <v>26.086956521739129</v>
          </cell>
          <cell r="ED34" t="str">
            <v>-</v>
          </cell>
          <cell r="EE34">
            <v>8</v>
          </cell>
          <cell r="EF34" t="str">
            <v>-</v>
          </cell>
          <cell r="EG34">
            <v>38</v>
          </cell>
        </row>
        <row r="35">
          <cell r="C35">
            <v>700000099</v>
          </cell>
          <cell r="D35" t="str">
            <v>SECTOR HICHA ANGELA</v>
          </cell>
          <cell r="E35">
            <v>2026</v>
          </cell>
          <cell r="F35">
            <v>202603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 t="str">
            <v>-</v>
          </cell>
          <cell r="EB35" t="str">
            <v>-</v>
          </cell>
          <cell r="EC35" t="str">
            <v>-</v>
          </cell>
          <cell r="ED35" t="str">
            <v>-</v>
          </cell>
          <cell r="EE35" t="str">
            <v>-</v>
          </cell>
          <cell r="EF35" t="str">
            <v>-</v>
          </cell>
          <cell r="EG35" t="str">
            <v>-</v>
          </cell>
        </row>
        <row r="36">
          <cell r="C36">
            <v>700000104</v>
          </cell>
          <cell r="D36" t="str">
            <v>SECTOR OLIVO PAULA</v>
          </cell>
          <cell r="E36">
            <v>2026</v>
          </cell>
          <cell r="F36">
            <v>202603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  <cell r="BC36" t="str">
            <v>-</v>
          </cell>
          <cell r="BD36" t="str">
            <v>-</v>
          </cell>
          <cell r="BE36" t="str">
            <v>-</v>
          </cell>
          <cell r="BF36" t="str">
            <v>-</v>
          </cell>
          <cell r="BG36" t="str">
            <v>-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 t="str">
            <v>-</v>
          </cell>
          <cell r="BO36" t="str">
            <v>-</v>
          </cell>
          <cell r="BP36" t="str">
            <v>-</v>
          </cell>
          <cell r="BQ36" t="str">
            <v>-</v>
          </cell>
          <cell r="BR36" t="str">
            <v>-</v>
          </cell>
          <cell r="BS36" t="str">
            <v>-</v>
          </cell>
          <cell r="BT36" t="str">
            <v>-</v>
          </cell>
          <cell r="BU36" t="str">
            <v>-</v>
          </cell>
          <cell r="BV36" t="str">
            <v>-</v>
          </cell>
          <cell r="BW36" t="str">
            <v>-</v>
          </cell>
          <cell r="BX36" t="str">
            <v>-</v>
          </cell>
          <cell r="BY36" t="str">
            <v>-</v>
          </cell>
          <cell r="BZ36" t="str">
            <v>-</v>
          </cell>
          <cell r="CA36" t="str">
            <v>-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 t="str">
            <v>-</v>
          </cell>
          <cell r="CS36" t="str">
            <v>-</v>
          </cell>
          <cell r="CT36" t="str">
            <v>-</v>
          </cell>
          <cell r="CU36" t="str">
            <v>-</v>
          </cell>
          <cell r="CV36" t="str">
            <v>-</v>
          </cell>
          <cell r="CW36" t="str">
            <v>-</v>
          </cell>
          <cell r="CX36" t="str">
            <v>-</v>
          </cell>
          <cell r="CY36" t="str">
            <v>-</v>
          </cell>
          <cell r="CZ36" t="str">
            <v>-</v>
          </cell>
          <cell r="DA36" t="str">
            <v>-</v>
          </cell>
          <cell r="DB36" t="str">
            <v>-</v>
          </cell>
          <cell r="DC36" t="str">
            <v>-</v>
          </cell>
          <cell r="DD36" t="str">
            <v>-</v>
          </cell>
          <cell r="DE36" t="str">
            <v>-</v>
          </cell>
          <cell r="DF36" t="str">
            <v>-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 t="str">
            <v>-</v>
          </cell>
          <cell r="DX36" t="str">
            <v>-</v>
          </cell>
          <cell r="DY36" t="str">
            <v>-</v>
          </cell>
          <cell r="DZ36" t="str">
            <v>-</v>
          </cell>
          <cell r="EA36" t="str">
            <v>-</v>
          </cell>
          <cell r="EB36" t="str">
            <v>-</v>
          </cell>
          <cell r="EC36" t="str">
            <v>-</v>
          </cell>
          <cell r="ED36" t="str">
            <v>-</v>
          </cell>
          <cell r="EE36" t="str">
            <v>-</v>
          </cell>
          <cell r="EF36" t="str">
            <v>-</v>
          </cell>
          <cell r="EG36" t="str">
            <v>-</v>
          </cell>
        </row>
        <row r="37">
          <cell r="C37">
            <v>700000105</v>
          </cell>
          <cell r="D37" t="str">
            <v>SECTOR ROSA ALEJANDRA</v>
          </cell>
          <cell r="E37">
            <v>2026</v>
          </cell>
          <cell r="F37">
            <v>202603</v>
          </cell>
          <cell r="G37">
            <v>1485</v>
          </cell>
          <cell r="H37">
            <v>1489</v>
          </cell>
          <cell r="I37">
            <v>482</v>
          </cell>
          <cell r="J37" t="str">
            <v>-</v>
          </cell>
          <cell r="K37">
            <v>-4</v>
          </cell>
          <cell r="L37">
            <v>0</v>
          </cell>
          <cell r="M37">
            <v>883</v>
          </cell>
          <cell r="N37">
            <v>990</v>
          </cell>
          <cell r="O37">
            <v>0</v>
          </cell>
          <cell r="P37" t="str">
            <v>-</v>
          </cell>
          <cell r="Q37">
            <v>2</v>
          </cell>
          <cell r="R37" t="str">
            <v>-</v>
          </cell>
          <cell r="S37">
            <v>11</v>
          </cell>
          <cell r="T37" t="str">
            <v>-</v>
          </cell>
          <cell r="U37">
            <v>878</v>
          </cell>
          <cell r="V37" t="str">
            <v>-</v>
          </cell>
          <cell r="W37">
            <v>3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683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480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>
            <v>59.46127946127946</v>
          </cell>
          <cell r="AN37">
            <v>66.5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791</v>
          </cell>
          <cell r="BB37">
            <v>882</v>
          </cell>
          <cell r="BC37">
            <v>53.265993265993259</v>
          </cell>
          <cell r="BD37">
            <v>59.2</v>
          </cell>
          <cell r="BE37">
            <v>1011</v>
          </cell>
          <cell r="BF37" t="str">
            <v>-</v>
          </cell>
          <cell r="BG37">
            <v>481394.11</v>
          </cell>
          <cell r="BH37">
            <v>490524</v>
          </cell>
          <cell r="BI37">
            <v>425071000.80000001</v>
          </cell>
          <cell r="BJ37">
            <v>485618729</v>
          </cell>
          <cell r="BK37">
            <v>421474048</v>
          </cell>
          <cell r="BL37" t="str">
            <v>-</v>
          </cell>
          <cell r="BM37">
            <v>3596952.8</v>
          </cell>
          <cell r="BN37" t="str">
            <v>-</v>
          </cell>
          <cell r="BO37">
            <v>334286390.80000001</v>
          </cell>
          <cell r="BP37" t="str">
            <v>-</v>
          </cell>
          <cell r="BQ37">
            <v>3596952.8</v>
          </cell>
          <cell r="BR37" t="str">
            <v>-</v>
          </cell>
          <cell r="BS37">
            <v>823</v>
          </cell>
          <cell r="BT37" t="str">
            <v>-</v>
          </cell>
          <cell r="BU37">
            <v>330689438</v>
          </cell>
          <cell r="BV37" t="str">
            <v>-</v>
          </cell>
          <cell r="BW37">
            <v>571</v>
          </cell>
          <cell r="BX37" t="str">
            <v>-</v>
          </cell>
          <cell r="BY37" t="str">
            <v>-</v>
          </cell>
          <cell r="BZ37" t="str">
            <v>-</v>
          </cell>
          <cell r="CA37">
            <v>86279390</v>
          </cell>
          <cell r="CB37" t="str">
            <v>-</v>
          </cell>
          <cell r="CC37" t="str">
            <v>-</v>
          </cell>
          <cell r="CD37" t="str">
            <v>-</v>
          </cell>
          <cell r="CE37" t="str">
            <v>-</v>
          </cell>
          <cell r="CF37" t="str">
            <v>-</v>
          </cell>
          <cell r="CG37" t="str">
            <v>-</v>
          </cell>
          <cell r="CH37" t="str">
            <v>-</v>
          </cell>
          <cell r="CI37" t="str">
            <v>-</v>
          </cell>
          <cell r="CJ37" t="str">
            <v>-</v>
          </cell>
          <cell r="CK37" t="str">
            <v>-</v>
          </cell>
          <cell r="CL37" t="str">
            <v>-</v>
          </cell>
          <cell r="CM37">
            <v>4505220</v>
          </cell>
          <cell r="CN37" t="str">
            <v>-</v>
          </cell>
          <cell r="CO37">
            <v>90784610</v>
          </cell>
          <cell r="CP37" t="str">
            <v>-</v>
          </cell>
          <cell r="CQ37">
            <v>0</v>
          </cell>
          <cell r="CR37" t="str">
            <v>-</v>
          </cell>
          <cell r="CS37">
            <v>18</v>
          </cell>
          <cell r="CT37" t="str">
            <v>-</v>
          </cell>
          <cell r="CU37">
            <v>308</v>
          </cell>
          <cell r="CV37">
            <v>251</v>
          </cell>
          <cell r="CW37">
            <v>167</v>
          </cell>
          <cell r="CX37">
            <v>156</v>
          </cell>
          <cell r="CY37">
            <v>127</v>
          </cell>
          <cell r="CZ37">
            <v>104</v>
          </cell>
          <cell r="DA37">
            <v>73</v>
          </cell>
          <cell r="DB37">
            <v>58</v>
          </cell>
          <cell r="DC37">
            <v>56</v>
          </cell>
          <cell r="DD37">
            <v>47</v>
          </cell>
          <cell r="DE37">
            <v>39</v>
          </cell>
          <cell r="DF37">
            <v>37</v>
          </cell>
          <cell r="DG37">
            <v>168</v>
          </cell>
          <cell r="DH37">
            <v>142</v>
          </cell>
          <cell r="DI37">
            <v>45</v>
          </cell>
          <cell r="DJ37" t="str">
            <v>-</v>
          </cell>
          <cell r="DK37" t="str">
            <v>-</v>
          </cell>
          <cell r="DL37" t="str">
            <v>-</v>
          </cell>
          <cell r="DM37" t="str">
            <v>-</v>
          </cell>
          <cell r="DN37" t="str">
            <v>-</v>
          </cell>
          <cell r="DO37" t="str">
            <v>-</v>
          </cell>
          <cell r="DP37" t="str">
            <v>-</v>
          </cell>
          <cell r="DQ37" t="str">
            <v>-</v>
          </cell>
          <cell r="DR37" t="str">
            <v>-</v>
          </cell>
          <cell r="DS37" t="str">
            <v>-</v>
          </cell>
          <cell r="DT37" t="str">
            <v>-</v>
          </cell>
          <cell r="DU37" t="str">
            <v>-</v>
          </cell>
          <cell r="DV37" t="str">
            <v>-</v>
          </cell>
          <cell r="DW37">
            <v>0</v>
          </cell>
          <cell r="DX37" t="str">
            <v>-</v>
          </cell>
          <cell r="DY37">
            <v>58</v>
          </cell>
          <cell r="DZ37">
            <v>48</v>
          </cell>
          <cell r="EA37">
            <v>24</v>
          </cell>
          <cell r="EB37" t="str">
            <v>-</v>
          </cell>
          <cell r="EC37">
            <v>54.54545454545454</v>
          </cell>
          <cell r="ED37" t="str">
            <v>-</v>
          </cell>
          <cell r="EE37">
            <v>13</v>
          </cell>
          <cell r="EF37" t="str">
            <v>-</v>
          </cell>
          <cell r="EG37">
            <v>34</v>
          </cell>
        </row>
        <row r="38">
          <cell r="C38">
            <v>700000106</v>
          </cell>
          <cell r="D38" t="str">
            <v>SECTOR CAFÉ DIANA</v>
          </cell>
          <cell r="E38">
            <v>2026</v>
          </cell>
          <cell r="F38">
            <v>202603</v>
          </cell>
          <cell r="G38">
            <v>0</v>
          </cell>
          <cell r="H38" t="str">
            <v>-</v>
          </cell>
          <cell r="I38">
            <v>0</v>
          </cell>
          <cell r="J38" t="str">
            <v>-</v>
          </cell>
          <cell r="K38">
            <v>0</v>
          </cell>
          <cell r="L38" t="str">
            <v>-</v>
          </cell>
          <cell r="M38">
            <v>0</v>
          </cell>
          <cell r="N38" t="str">
            <v>-</v>
          </cell>
          <cell r="O38">
            <v>0</v>
          </cell>
          <cell r="P38" t="str">
            <v>-</v>
          </cell>
          <cell r="Q38">
            <v>0</v>
          </cell>
          <cell r="R38" t="str">
            <v>-</v>
          </cell>
          <cell r="S38">
            <v>0</v>
          </cell>
          <cell r="T38" t="str">
            <v>-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0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>
            <v>0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0</v>
          </cell>
          <cell r="BB38" t="str">
            <v>-</v>
          </cell>
          <cell r="BC38">
            <v>0</v>
          </cell>
          <cell r="BD38" t="str">
            <v>-</v>
          </cell>
          <cell r="BE38">
            <v>0</v>
          </cell>
          <cell r="BF38" t="str">
            <v>-</v>
          </cell>
          <cell r="BG38">
            <v>0</v>
          </cell>
          <cell r="BH38" t="str">
            <v>-</v>
          </cell>
          <cell r="BI38">
            <v>0</v>
          </cell>
          <cell r="BJ38" t="str">
            <v>-</v>
          </cell>
          <cell r="BK38">
            <v>0</v>
          </cell>
          <cell r="BL38" t="str">
            <v>-</v>
          </cell>
          <cell r="BM38">
            <v>0</v>
          </cell>
          <cell r="BN38" t="str">
            <v>-</v>
          </cell>
          <cell r="BO38">
            <v>0</v>
          </cell>
          <cell r="BP38" t="str">
            <v>-</v>
          </cell>
          <cell r="BQ38">
            <v>0</v>
          </cell>
          <cell r="BR38" t="str">
            <v>-</v>
          </cell>
          <cell r="BS38">
            <v>0</v>
          </cell>
          <cell r="BT38" t="str">
            <v>-</v>
          </cell>
          <cell r="BU38">
            <v>0</v>
          </cell>
          <cell r="BV38" t="str">
            <v>-</v>
          </cell>
          <cell r="BW38">
            <v>0</v>
          </cell>
          <cell r="BX38" t="str">
            <v>-</v>
          </cell>
          <cell r="BY38" t="str">
            <v>-</v>
          </cell>
          <cell r="BZ38" t="str">
            <v>-</v>
          </cell>
          <cell r="CA38">
            <v>0</v>
          </cell>
          <cell r="CB38" t="str">
            <v>-</v>
          </cell>
          <cell r="CC38" t="str">
            <v>-</v>
          </cell>
          <cell r="CD38" t="str">
            <v>-</v>
          </cell>
          <cell r="CE38" t="str">
            <v>-</v>
          </cell>
          <cell r="CF38" t="str">
            <v>-</v>
          </cell>
          <cell r="CG38" t="str">
            <v>-</v>
          </cell>
          <cell r="CH38" t="str">
            <v>-</v>
          </cell>
          <cell r="CI38" t="str">
            <v>-</v>
          </cell>
          <cell r="CJ38" t="str">
            <v>-</v>
          </cell>
          <cell r="CK38" t="str">
            <v>-</v>
          </cell>
          <cell r="CL38" t="str">
            <v>-</v>
          </cell>
          <cell r="CM38">
            <v>0</v>
          </cell>
          <cell r="CN38" t="str">
            <v>-</v>
          </cell>
          <cell r="CO38">
            <v>0</v>
          </cell>
          <cell r="CP38" t="str">
            <v>-</v>
          </cell>
          <cell r="CQ38">
            <v>0</v>
          </cell>
          <cell r="CR38" t="str">
            <v>-</v>
          </cell>
          <cell r="CS38">
            <v>0</v>
          </cell>
          <cell r="CT38" t="str">
            <v>-</v>
          </cell>
          <cell r="CU38">
            <v>0</v>
          </cell>
          <cell r="CV38" t="str">
            <v>-</v>
          </cell>
          <cell r="CW38">
            <v>0</v>
          </cell>
          <cell r="CX38" t="str">
            <v>-</v>
          </cell>
          <cell r="CY38">
            <v>0</v>
          </cell>
          <cell r="CZ38" t="str">
            <v>-</v>
          </cell>
          <cell r="DA38">
            <v>0</v>
          </cell>
          <cell r="DB38" t="str">
            <v>-</v>
          </cell>
          <cell r="DC38">
            <v>0</v>
          </cell>
          <cell r="DD38" t="str">
            <v>-</v>
          </cell>
          <cell r="DE38">
            <v>0</v>
          </cell>
          <cell r="DF38" t="str">
            <v>-</v>
          </cell>
          <cell r="DG38">
            <v>0</v>
          </cell>
          <cell r="DH38" t="str">
            <v>-</v>
          </cell>
          <cell r="DI38">
            <v>0</v>
          </cell>
          <cell r="DJ38" t="str">
            <v>-</v>
          </cell>
          <cell r="DK38" t="str">
            <v>-</v>
          </cell>
          <cell r="DL38" t="str">
            <v>-</v>
          </cell>
          <cell r="DM38" t="str">
            <v>-</v>
          </cell>
          <cell r="DN38" t="str">
            <v>-</v>
          </cell>
          <cell r="DO38" t="str">
            <v>-</v>
          </cell>
          <cell r="DP38" t="str">
            <v>-</v>
          </cell>
          <cell r="DQ38" t="str">
            <v>-</v>
          </cell>
          <cell r="DR38" t="str">
            <v>-</v>
          </cell>
          <cell r="DS38" t="str">
            <v>-</v>
          </cell>
          <cell r="DT38" t="str">
            <v>-</v>
          </cell>
          <cell r="DU38" t="str">
            <v>-</v>
          </cell>
          <cell r="DV38" t="str">
            <v>-</v>
          </cell>
          <cell r="DW38">
            <v>0</v>
          </cell>
          <cell r="DX38" t="str">
            <v>-</v>
          </cell>
          <cell r="DY38">
            <v>0</v>
          </cell>
          <cell r="DZ38" t="str">
            <v>-</v>
          </cell>
          <cell r="EA38">
            <v>0</v>
          </cell>
          <cell r="EB38" t="str">
            <v>-</v>
          </cell>
          <cell r="EC38">
            <v>0</v>
          </cell>
          <cell r="ED38" t="str">
            <v>-</v>
          </cell>
          <cell r="EE38">
            <v>0</v>
          </cell>
          <cell r="EF38" t="str">
            <v>-</v>
          </cell>
          <cell r="EG38">
            <v>0</v>
          </cell>
        </row>
        <row r="39">
          <cell r="C39">
            <v>700000108</v>
          </cell>
          <cell r="D39" t="str">
            <v>SECTOR ORQUÍDEA CAROLINA</v>
          </cell>
          <cell r="E39">
            <v>2026</v>
          </cell>
          <cell r="F39">
            <v>202603</v>
          </cell>
          <cell r="G39">
            <v>1267</v>
          </cell>
          <cell r="H39">
            <v>1292</v>
          </cell>
          <cell r="I39">
            <v>379</v>
          </cell>
          <cell r="J39" t="str">
            <v>-</v>
          </cell>
          <cell r="K39">
            <v>-23</v>
          </cell>
          <cell r="L39">
            <v>0</v>
          </cell>
          <cell r="M39">
            <v>648</v>
          </cell>
          <cell r="N39">
            <v>855</v>
          </cell>
          <cell r="O39">
            <v>0</v>
          </cell>
          <cell r="P39" t="str">
            <v>-</v>
          </cell>
          <cell r="Q39">
            <v>3</v>
          </cell>
          <cell r="R39" t="str">
            <v>-</v>
          </cell>
          <cell r="S39">
            <v>9</v>
          </cell>
          <cell r="T39" t="str">
            <v>-</v>
          </cell>
          <cell r="U39">
            <v>644</v>
          </cell>
          <cell r="V39" t="str">
            <v>-</v>
          </cell>
          <cell r="W39">
            <v>1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493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354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>
            <v>51.144435674822418</v>
          </cell>
          <cell r="AN39">
            <v>66.3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592</v>
          </cell>
          <cell r="BB39">
            <v>764</v>
          </cell>
          <cell r="BC39">
            <v>46.724546172059981</v>
          </cell>
          <cell r="BD39">
            <v>59.2</v>
          </cell>
          <cell r="BE39">
            <v>830</v>
          </cell>
          <cell r="BF39" t="str">
            <v>-</v>
          </cell>
          <cell r="BG39">
            <v>464752.5</v>
          </cell>
          <cell r="BH39">
            <v>458903</v>
          </cell>
          <cell r="BI39">
            <v>301159618</v>
          </cell>
          <cell r="BJ39">
            <v>392361681</v>
          </cell>
          <cell r="BK39">
            <v>299671362</v>
          </cell>
          <cell r="BL39" t="str">
            <v>-</v>
          </cell>
          <cell r="BM39">
            <v>1488256</v>
          </cell>
          <cell r="BN39" t="str">
            <v>-</v>
          </cell>
          <cell r="BO39">
            <v>227888062</v>
          </cell>
          <cell r="BP39" t="str">
            <v>-</v>
          </cell>
          <cell r="BQ39">
            <v>1488256</v>
          </cell>
          <cell r="BR39" t="str">
            <v>-</v>
          </cell>
          <cell r="BS39">
            <v>602</v>
          </cell>
          <cell r="BT39" t="str">
            <v>-</v>
          </cell>
          <cell r="BU39">
            <v>226399806</v>
          </cell>
          <cell r="BV39" t="str">
            <v>-</v>
          </cell>
          <cell r="BW39">
            <v>458</v>
          </cell>
          <cell r="BX39" t="str">
            <v>-</v>
          </cell>
          <cell r="BY39" t="str">
            <v>-</v>
          </cell>
          <cell r="BZ39" t="str">
            <v>-</v>
          </cell>
          <cell r="CA39">
            <v>69196936</v>
          </cell>
          <cell r="CB39" t="str">
            <v>-</v>
          </cell>
          <cell r="CC39" t="str">
            <v>-</v>
          </cell>
          <cell r="CD39" t="str">
            <v>-</v>
          </cell>
          <cell r="CE39" t="str">
            <v>-</v>
          </cell>
          <cell r="CF39" t="str">
            <v>-</v>
          </cell>
          <cell r="CG39" t="str">
            <v>-</v>
          </cell>
          <cell r="CH39" t="str">
            <v>-</v>
          </cell>
          <cell r="CI39" t="str">
            <v>-</v>
          </cell>
          <cell r="CJ39" t="str">
            <v>-</v>
          </cell>
          <cell r="CK39" t="str">
            <v>-</v>
          </cell>
          <cell r="CL39" t="str">
            <v>-</v>
          </cell>
          <cell r="CM39">
            <v>4074620</v>
          </cell>
          <cell r="CN39" t="str">
            <v>-</v>
          </cell>
          <cell r="CO39">
            <v>73271556</v>
          </cell>
          <cell r="CP39" t="str">
            <v>-</v>
          </cell>
          <cell r="CQ39">
            <v>0</v>
          </cell>
          <cell r="CR39" t="str">
            <v>-</v>
          </cell>
          <cell r="CS39">
            <v>29</v>
          </cell>
          <cell r="CT39" t="str">
            <v>-</v>
          </cell>
          <cell r="CU39">
            <v>336</v>
          </cell>
          <cell r="CV39">
            <v>219</v>
          </cell>
          <cell r="CW39">
            <v>168</v>
          </cell>
          <cell r="CX39">
            <v>141</v>
          </cell>
          <cell r="CY39">
            <v>115</v>
          </cell>
          <cell r="CZ39">
            <v>89</v>
          </cell>
          <cell r="DA39">
            <v>66</v>
          </cell>
          <cell r="DB39">
            <v>49</v>
          </cell>
          <cell r="DC39">
            <v>37</v>
          </cell>
          <cell r="DD39">
            <v>31</v>
          </cell>
          <cell r="DE39">
            <v>8</v>
          </cell>
          <cell r="DF39">
            <v>9</v>
          </cell>
          <cell r="DG39">
            <v>111</v>
          </cell>
          <cell r="DH39">
            <v>89</v>
          </cell>
          <cell r="DI39">
            <v>25</v>
          </cell>
          <cell r="DJ39" t="str">
            <v>-</v>
          </cell>
          <cell r="DK39" t="str">
            <v>-</v>
          </cell>
          <cell r="DL39" t="str">
            <v>-</v>
          </cell>
          <cell r="DM39" t="str">
            <v>-</v>
          </cell>
          <cell r="DN39" t="str">
            <v>-</v>
          </cell>
          <cell r="DO39" t="str">
            <v>-</v>
          </cell>
          <cell r="DP39" t="str">
            <v>-</v>
          </cell>
          <cell r="DQ39" t="str">
            <v>-</v>
          </cell>
          <cell r="DR39" t="str">
            <v>-</v>
          </cell>
          <cell r="DS39" t="str">
            <v>-</v>
          </cell>
          <cell r="DT39" t="str">
            <v>-</v>
          </cell>
          <cell r="DU39" t="str">
            <v>-</v>
          </cell>
          <cell r="DV39" t="str">
            <v>-</v>
          </cell>
          <cell r="DW39">
            <v>0</v>
          </cell>
          <cell r="DX39" t="str">
            <v>-</v>
          </cell>
          <cell r="DY39">
            <v>39</v>
          </cell>
          <cell r="DZ39">
            <v>51</v>
          </cell>
          <cell r="EA39">
            <v>19</v>
          </cell>
          <cell r="EB39" t="str">
            <v>-</v>
          </cell>
          <cell r="EC39">
            <v>40.425531914893611</v>
          </cell>
          <cell r="ED39" t="str">
            <v>-</v>
          </cell>
          <cell r="EE39">
            <v>14</v>
          </cell>
          <cell r="EF39" t="str">
            <v>-</v>
          </cell>
          <cell r="EG39">
            <v>17</v>
          </cell>
        </row>
        <row r="40">
          <cell r="C40">
            <v>700000109</v>
          </cell>
          <cell r="D40" t="str">
            <v>SECTOR PRALINÉ ANDREA</v>
          </cell>
          <cell r="E40">
            <v>2026</v>
          </cell>
          <cell r="F40">
            <v>202603</v>
          </cell>
          <cell r="G40">
            <v>1954</v>
          </cell>
          <cell r="H40">
            <v>2019</v>
          </cell>
          <cell r="I40">
            <v>555</v>
          </cell>
          <cell r="J40" t="str">
            <v>-</v>
          </cell>
          <cell r="K40">
            <v>-61</v>
          </cell>
          <cell r="L40">
            <v>0</v>
          </cell>
          <cell r="M40">
            <v>989</v>
          </cell>
          <cell r="N40">
            <v>1324</v>
          </cell>
          <cell r="O40">
            <v>0</v>
          </cell>
          <cell r="P40" t="str">
            <v>-</v>
          </cell>
          <cell r="Q40">
            <v>0</v>
          </cell>
          <cell r="R40" t="str">
            <v>-</v>
          </cell>
          <cell r="S40">
            <v>5</v>
          </cell>
          <cell r="T40" t="str">
            <v>-</v>
          </cell>
          <cell r="U40">
            <v>987</v>
          </cell>
          <cell r="V40" t="str">
            <v>-</v>
          </cell>
          <cell r="W40">
            <v>2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758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>
            <v>554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>
            <v>50.614124872057317</v>
          </cell>
          <cell r="AN40">
            <v>65.7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>
            <v>907</v>
          </cell>
          <cell r="BB40">
            <v>1167</v>
          </cell>
          <cell r="BC40">
            <v>46.417604912998975</v>
          </cell>
          <cell r="BD40">
            <v>57.9</v>
          </cell>
          <cell r="BE40">
            <v>1265</v>
          </cell>
          <cell r="BF40" t="str">
            <v>-</v>
          </cell>
          <cell r="BG40">
            <v>448059</v>
          </cell>
          <cell r="BH40">
            <v>440997</v>
          </cell>
          <cell r="BI40">
            <v>443130350</v>
          </cell>
          <cell r="BJ40">
            <v>583879920</v>
          </cell>
          <cell r="BK40">
            <v>441906114</v>
          </cell>
          <cell r="BL40" t="str">
            <v>-</v>
          </cell>
          <cell r="BM40">
            <v>1224236</v>
          </cell>
          <cell r="BN40" t="str">
            <v>-</v>
          </cell>
          <cell r="BO40">
            <v>321471422</v>
          </cell>
          <cell r="BP40" t="str">
            <v>-</v>
          </cell>
          <cell r="BQ40">
            <v>1224236</v>
          </cell>
          <cell r="BR40" t="str">
            <v>-</v>
          </cell>
          <cell r="BS40">
            <v>915</v>
          </cell>
          <cell r="BT40" t="str">
            <v>-</v>
          </cell>
          <cell r="BU40">
            <v>320247186</v>
          </cell>
          <cell r="BV40" t="str">
            <v>-</v>
          </cell>
          <cell r="BW40">
            <v>722</v>
          </cell>
          <cell r="BX40" t="str">
            <v>-</v>
          </cell>
          <cell r="BY40" t="str">
            <v>-</v>
          </cell>
          <cell r="BZ40" t="str">
            <v>-</v>
          </cell>
          <cell r="CA40">
            <v>115888168</v>
          </cell>
          <cell r="CB40" t="str">
            <v>-</v>
          </cell>
          <cell r="CC40" t="str">
            <v>-</v>
          </cell>
          <cell r="CD40" t="str">
            <v>-</v>
          </cell>
          <cell r="CE40" t="str">
            <v>-</v>
          </cell>
          <cell r="CF40" t="str">
            <v>-</v>
          </cell>
          <cell r="CG40" t="str">
            <v>-</v>
          </cell>
          <cell r="CH40" t="str">
            <v>-</v>
          </cell>
          <cell r="CI40" t="str">
            <v>-</v>
          </cell>
          <cell r="CJ40" t="str">
            <v>-</v>
          </cell>
          <cell r="CK40" t="str">
            <v>-</v>
          </cell>
          <cell r="CL40" t="str">
            <v>-</v>
          </cell>
          <cell r="CM40">
            <v>5770760</v>
          </cell>
          <cell r="CN40" t="str">
            <v>-</v>
          </cell>
          <cell r="CO40">
            <v>121658928</v>
          </cell>
          <cell r="CP40" t="str">
            <v>-</v>
          </cell>
          <cell r="CQ40">
            <v>0</v>
          </cell>
          <cell r="CR40" t="str">
            <v>-</v>
          </cell>
          <cell r="CS40">
            <v>-15</v>
          </cell>
          <cell r="CT40" t="str">
            <v>-</v>
          </cell>
          <cell r="CU40">
            <v>487</v>
          </cell>
          <cell r="CV40">
            <v>327</v>
          </cell>
          <cell r="CW40">
            <v>277</v>
          </cell>
          <cell r="CX40">
            <v>222</v>
          </cell>
          <cell r="CY40">
            <v>201</v>
          </cell>
          <cell r="CZ40">
            <v>160</v>
          </cell>
          <cell r="DA40">
            <v>106</v>
          </cell>
          <cell r="DB40">
            <v>84</v>
          </cell>
          <cell r="DC40">
            <v>60</v>
          </cell>
          <cell r="DD40">
            <v>23</v>
          </cell>
          <cell r="DE40">
            <v>40</v>
          </cell>
          <cell r="DF40">
            <v>39</v>
          </cell>
          <cell r="DG40">
            <v>206</v>
          </cell>
          <cell r="DH40">
            <v>146</v>
          </cell>
          <cell r="DI40">
            <v>20</v>
          </cell>
          <cell r="DJ40" t="str">
            <v>-</v>
          </cell>
          <cell r="DK40" t="str">
            <v>-</v>
          </cell>
          <cell r="DL40" t="str">
            <v>-</v>
          </cell>
          <cell r="DM40" t="str">
            <v>-</v>
          </cell>
          <cell r="DN40" t="str">
            <v>-</v>
          </cell>
          <cell r="DO40" t="str">
            <v>-</v>
          </cell>
          <cell r="DP40" t="str">
            <v>-</v>
          </cell>
          <cell r="DQ40" t="str">
            <v>-</v>
          </cell>
          <cell r="DR40" t="str">
            <v>-</v>
          </cell>
          <cell r="DS40" t="str">
            <v>-</v>
          </cell>
          <cell r="DT40" t="str">
            <v>-</v>
          </cell>
          <cell r="DU40" t="str">
            <v>-</v>
          </cell>
          <cell r="DV40" t="str">
            <v>-</v>
          </cell>
          <cell r="DW40">
            <v>0</v>
          </cell>
          <cell r="DX40" t="str">
            <v>-</v>
          </cell>
          <cell r="DY40">
            <v>31</v>
          </cell>
          <cell r="DZ40">
            <v>46</v>
          </cell>
          <cell r="EA40">
            <v>18</v>
          </cell>
          <cell r="EB40" t="str">
            <v>-</v>
          </cell>
          <cell r="EC40">
            <v>45</v>
          </cell>
          <cell r="ED40" t="str">
            <v>-</v>
          </cell>
          <cell r="EE40">
            <v>11</v>
          </cell>
          <cell r="EF40" t="str">
            <v>-</v>
          </cell>
          <cell r="EG40">
            <v>51</v>
          </cell>
        </row>
        <row r="41">
          <cell r="C41">
            <v>700000110</v>
          </cell>
          <cell r="D41" t="str">
            <v>SECTOR CUMARÚ JENIFER</v>
          </cell>
          <cell r="E41">
            <v>2026</v>
          </cell>
          <cell r="F41">
            <v>202603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  <cell r="BC41" t="str">
            <v>-</v>
          </cell>
          <cell r="BD41" t="str">
            <v>-</v>
          </cell>
          <cell r="BE41" t="str">
            <v>-</v>
          </cell>
          <cell r="BF41" t="str">
            <v>-</v>
          </cell>
          <cell r="BG41" t="str">
            <v>-</v>
          </cell>
          <cell r="BH41" t="str">
            <v>-</v>
          </cell>
          <cell r="BI41" t="str">
            <v>-</v>
          </cell>
          <cell r="BJ41" t="str">
            <v>-</v>
          </cell>
          <cell r="BK41" t="str">
            <v>-</v>
          </cell>
          <cell r="BL41" t="str">
            <v>-</v>
          </cell>
          <cell r="BM41" t="str">
            <v>-</v>
          </cell>
          <cell r="BN41" t="str">
            <v>-</v>
          </cell>
          <cell r="BO41" t="str">
            <v>-</v>
          </cell>
          <cell r="BP41" t="str">
            <v>-</v>
          </cell>
          <cell r="BQ41" t="str">
            <v>-</v>
          </cell>
          <cell r="BR41" t="str">
            <v>-</v>
          </cell>
          <cell r="BS41" t="str">
            <v>-</v>
          </cell>
          <cell r="BT41" t="str">
            <v>-</v>
          </cell>
          <cell r="BU41" t="str">
            <v>-</v>
          </cell>
          <cell r="BV41" t="str">
            <v>-</v>
          </cell>
          <cell r="BW41" t="str">
            <v>-</v>
          </cell>
          <cell r="BX41" t="str">
            <v>-</v>
          </cell>
          <cell r="BY41" t="str">
            <v>-</v>
          </cell>
          <cell r="BZ41" t="str">
            <v>-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  <cell r="DZ41" t="str">
            <v>-</v>
          </cell>
          <cell r="EA41" t="str">
            <v>-</v>
          </cell>
          <cell r="EB41" t="str">
            <v>-</v>
          </cell>
          <cell r="EC41" t="str">
            <v>-</v>
          </cell>
          <cell r="ED41" t="str">
            <v>-</v>
          </cell>
          <cell r="EE41" t="str">
            <v>-</v>
          </cell>
          <cell r="EF41" t="str">
            <v>-</v>
          </cell>
          <cell r="EG41" t="str">
            <v>-</v>
          </cell>
        </row>
        <row r="42">
          <cell r="C42">
            <v>700000111</v>
          </cell>
          <cell r="D42" t="str">
            <v>SECTOR PROPÓSITO ASTRYTH</v>
          </cell>
          <cell r="E42">
            <v>2026</v>
          </cell>
          <cell r="F42">
            <v>202603</v>
          </cell>
          <cell r="G42">
            <v>1725</v>
          </cell>
          <cell r="H42">
            <v>1694</v>
          </cell>
          <cell r="I42">
            <v>543</v>
          </cell>
          <cell r="J42" t="str">
            <v>-</v>
          </cell>
          <cell r="K42">
            <v>28</v>
          </cell>
          <cell r="L42">
            <v>0</v>
          </cell>
          <cell r="M42">
            <v>1173</v>
          </cell>
          <cell r="N42">
            <v>1125</v>
          </cell>
          <cell r="O42">
            <v>0</v>
          </cell>
          <cell r="P42" t="str">
            <v>-</v>
          </cell>
          <cell r="Q42">
            <v>3</v>
          </cell>
          <cell r="R42" t="str">
            <v>-</v>
          </cell>
          <cell r="S42">
            <v>8</v>
          </cell>
          <cell r="T42" t="str">
            <v>-</v>
          </cell>
          <cell r="U42">
            <v>1168</v>
          </cell>
          <cell r="V42" t="str">
            <v>-</v>
          </cell>
          <cell r="W42">
            <v>2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843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698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>
            <v>68</v>
          </cell>
          <cell r="AN42">
            <v>66.400000000000006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1018</v>
          </cell>
          <cell r="BB42">
            <v>980</v>
          </cell>
          <cell r="BC42">
            <v>59.014492753623195</v>
          </cell>
          <cell r="BD42">
            <v>57.8</v>
          </cell>
          <cell r="BE42">
            <v>1148</v>
          </cell>
          <cell r="BF42" t="str">
            <v>-</v>
          </cell>
          <cell r="BG42">
            <v>465815.48</v>
          </cell>
          <cell r="BH42">
            <v>514777</v>
          </cell>
          <cell r="BI42">
            <v>546401561.89999998</v>
          </cell>
          <cell r="BJ42">
            <v>579124275</v>
          </cell>
          <cell r="BK42">
            <v>544314673</v>
          </cell>
          <cell r="BL42" t="str">
            <v>-</v>
          </cell>
          <cell r="BM42">
            <v>2086888.9</v>
          </cell>
          <cell r="BN42" t="str">
            <v>-</v>
          </cell>
          <cell r="BO42">
            <v>429627171.89999998</v>
          </cell>
          <cell r="BP42" t="str">
            <v>-</v>
          </cell>
          <cell r="BQ42">
            <v>2086888.9</v>
          </cell>
          <cell r="BR42" t="str">
            <v>-</v>
          </cell>
          <cell r="BS42">
            <v>1095</v>
          </cell>
          <cell r="BT42" t="str">
            <v>-</v>
          </cell>
          <cell r="BU42">
            <v>427540283</v>
          </cell>
          <cell r="BV42" t="str">
            <v>-</v>
          </cell>
          <cell r="BW42">
            <v>698</v>
          </cell>
          <cell r="BX42" t="str">
            <v>-</v>
          </cell>
          <cell r="BY42" t="str">
            <v>-</v>
          </cell>
          <cell r="BZ42" t="str">
            <v>-</v>
          </cell>
          <cell r="CA42">
            <v>110150850</v>
          </cell>
          <cell r="CB42" t="str">
            <v>-</v>
          </cell>
          <cell r="CC42" t="str">
            <v>-</v>
          </cell>
          <cell r="CD42" t="str">
            <v>-</v>
          </cell>
          <cell r="CE42" t="str">
            <v>-</v>
          </cell>
          <cell r="CF42" t="str">
            <v>-</v>
          </cell>
          <cell r="CG42" t="str">
            <v>-</v>
          </cell>
          <cell r="CH42" t="str">
            <v>-</v>
          </cell>
          <cell r="CI42" t="str">
            <v>-</v>
          </cell>
          <cell r="CJ42" t="str">
            <v>-</v>
          </cell>
          <cell r="CK42" t="str">
            <v>-</v>
          </cell>
          <cell r="CL42" t="str">
            <v>-</v>
          </cell>
          <cell r="CM42">
            <v>6623540</v>
          </cell>
          <cell r="CN42" t="str">
            <v>-</v>
          </cell>
          <cell r="CO42">
            <v>116774390</v>
          </cell>
          <cell r="CP42" t="str">
            <v>-</v>
          </cell>
          <cell r="CQ42">
            <v>0</v>
          </cell>
          <cell r="CR42" t="str">
            <v>-</v>
          </cell>
          <cell r="CS42">
            <v>19</v>
          </cell>
          <cell r="CT42" t="str">
            <v>-</v>
          </cell>
          <cell r="CU42">
            <v>187</v>
          </cell>
          <cell r="CV42">
            <v>233</v>
          </cell>
          <cell r="CW42">
            <v>259</v>
          </cell>
          <cell r="CX42">
            <v>238</v>
          </cell>
          <cell r="CY42">
            <v>106</v>
          </cell>
          <cell r="CZ42">
            <v>114</v>
          </cell>
          <cell r="DA42">
            <v>80</v>
          </cell>
          <cell r="DB42">
            <v>86</v>
          </cell>
          <cell r="DC42">
            <v>96</v>
          </cell>
          <cell r="DD42">
            <v>94</v>
          </cell>
          <cell r="DE42">
            <v>58</v>
          </cell>
          <cell r="DF42">
            <v>56</v>
          </cell>
          <cell r="DG42">
            <v>234</v>
          </cell>
          <cell r="DH42">
            <v>236</v>
          </cell>
          <cell r="DI42">
            <v>54</v>
          </cell>
          <cell r="DJ42" t="str">
            <v>-</v>
          </cell>
          <cell r="DK42" t="str">
            <v>-</v>
          </cell>
          <cell r="DL42" t="str">
            <v>-</v>
          </cell>
          <cell r="DM42" t="str">
            <v>-</v>
          </cell>
          <cell r="DN42" t="str">
            <v>-</v>
          </cell>
          <cell r="DO42" t="str">
            <v>-</v>
          </cell>
          <cell r="DP42" t="str">
            <v>-</v>
          </cell>
          <cell r="DQ42" t="str">
            <v>-</v>
          </cell>
          <cell r="DR42" t="str">
            <v>-</v>
          </cell>
          <cell r="DS42" t="str">
            <v>-</v>
          </cell>
          <cell r="DT42" t="str">
            <v>-</v>
          </cell>
          <cell r="DU42" t="str">
            <v>-</v>
          </cell>
          <cell r="DV42" t="str">
            <v>-</v>
          </cell>
          <cell r="DW42">
            <v>0</v>
          </cell>
          <cell r="DX42" t="str">
            <v>-</v>
          </cell>
          <cell r="DY42">
            <v>79</v>
          </cell>
          <cell r="DZ42">
            <v>70</v>
          </cell>
          <cell r="EA42">
            <v>26</v>
          </cell>
          <cell r="EB42" t="str">
            <v>-</v>
          </cell>
          <cell r="EC42">
            <v>45.614035087719294</v>
          </cell>
          <cell r="ED42" t="str">
            <v>-</v>
          </cell>
          <cell r="EE42">
            <v>25</v>
          </cell>
          <cell r="EF42" t="str">
            <v>-</v>
          </cell>
          <cell r="EG42">
            <v>78</v>
          </cell>
        </row>
        <row r="43">
          <cell r="C43">
            <v>700000112</v>
          </cell>
          <cell r="D43" t="str">
            <v>SECTOR BAMBÚ MARÍA</v>
          </cell>
          <cell r="E43">
            <v>2026</v>
          </cell>
          <cell r="F43">
            <v>202603</v>
          </cell>
          <cell r="G43">
            <v>1457</v>
          </cell>
          <cell r="H43">
            <v>1477</v>
          </cell>
          <cell r="I43">
            <v>368</v>
          </cell>
          <cell r="J43" t="str">
            <v>-</v>
          </cell>
          <cell r="K43">
            <v>-21</v>
          </cell>
          <cell r="L43">
            <v>0</v>
          </cell>
          <cell r="M43">
            <v>842</v>
          </cell>
          <cell r="N43">
            <v>959</v>
          </cell>
          <cell r="O43">
            <v>0</v>
          </cell>
          <cell r="P43" t="str">
            <v>-</v>
          </cell>
          <cell r="Q43">
            <v>1</v>
          </cell>
          <cell r="R43" t="str">
            <v>-</v>
          </cell>
          <cell r="S43">
            <v>7</v>
          </cell>
          <cell r="T43" t="str">
            <v>-</v>
          </cell>
          <cell r="U43">
            <v>840</v>
          </cell>
          <cell r="V43" t="str">
            <v>-</v>
          </cell>
          <cell r="W43">
            <v>1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607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542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>
            <v>57.789979409746053</v>
          </cell>
          <cell r="AN43">
            <v>64.8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754</v>
          </cell>
          <cell r="BB43">
            <v>841</v>
          </cell>
          <cell r="BC43">
            <v>51.750171585449557</v>
          </cell>
          <cell r="BD43">
            <v>56.8</v>
          </cell>
          <cell r="BE43">
            <v>951</v>
          </cell>
          <cell r="BF43" t="str">
            <v>-</v>
          </cell>
          <cell r="BG43">
            <v>385275.07</v>
          </cell>
          <cell r="BH43">
            <v>416674</v>
          </cell>
          <cell r="BI43">
            <v>324401607</v>
          </cell>
          <cell r="BJ43">
            <v>399590618</v>
          </cell>
          <cell r="BK43">
            <v>323484387</v>
          </cell>
          <cell r="BL43" t="str">
            <v>-</v>
          </cell>
          <cell r="BM43">
            <v>917220</v>
          </cell>
          <cell r="BN43" t="str">
            <v>-</v>
          </cell>
          <cell r="BO43">
            <v>240622289</v>
          </cell>
          <cell r="BP43" t="str">
            <v>-</v>
          </cell>
          <cell r="BQ43">
            <v>917220</v>
          </cell>
          <cell r="BR43" t="str">
            <v>-</v>
          </cell>
          <cell r="BS43">
            <v>756</v>
          </cell>
          <cell r="BT43" t="str">
            <v>-</v>
          </cell>
          <cell r="BU43">
            <v>239705069</v>
          </cell>
          <cell r="BV43" t="str">
            <v>-</v>
          </cell>
          <cell r="BW43">
            <v>544</v>
          </cell>
          <cell r="BX43" t="str">
            <v>-</v>
          </cell>
          <cell r="BY43" t="str">
            <v>-</v>
          </cell>
          <cell r="BZ43" t="str">
            <v>-</v>
          </cell>
          <cell r="CA43">
            <v>77578883</v>
          </cell>
          <cell r="CB43" t="str">
            <v>-</v>
          </cell>
          <cell r="CC43" t="str">
            <v>-</v>
          </cell>
          <cell r="CD43" t="str">
            <v>-</v>
          </cell>
          <cell r="CE43" t="str">
            <v>-</v>
          </cell>
          <cell r="CF43" t="str">
            <v>-</v>
          </cell>
          <cell r="CG43" t="str">
            <v>-</v>
          </cell>
          <cell r="CH43" t="str">
            <v>-</v>
          </cell>
          <cell r="CI43" t="str">
            <v>-</v>
          </cell>
          <cell r="CJ43" t="str">
            <v>-</v>
          </cell>
          <cell r="CK43" t="str">
            <v>-</v>
          </cell>
          <cell r="CL43" t="str">
            <v>-</v>
          </cell>
          <cell r="CM43">
            <v>6200435</v>
          </cell>
          <cell r="CN43" t="str">
            <v>-</v>
          </cell>
          <cell r="CO43">
            <v>83779318</v>
          </cell>
          <cell r="CP43" t="str">
            <v>-</v>
          </cell>
          <cell r="CQ43">
            <v>0</v>
          </cell>
          <cell r="CR43" t="str">
            <v>-</v>
          </cell>
          <cell r="CS43">
            <v>10</v>
          </cell>
          <cell r="CT43" t="str">
            <v>-</v>
          </cell>
          <cell r="CU43">
            <v>321</v>
          </cell>
          <cell r="CV43">
            <v>247</v>
          </cell>
          <cell r="CW43">
            <v>187</v>
          </cell>
          <cell r="CX43">
            <v>170</v>
          </cell>
          <cell r="CY43">
            <v>107</v>
          </cell>
          <cell r="CZ43">
            <v>113</v>
          </cell>
          <cell r="DA43">
            <v>88</v>
          </cell>
          <cell r="DB43">
            <v>67</v>
          </cell>
          <cell r="DC43">
            <v>68</v>
          </cell>
          <cell r="DD43">
            <v>58</v>
          </cell>
          <cell r="DE43">
            <v>41</v>
          </cell>
          <cell r="DF43">
            <v>39</v>
          </cell>
          <cell r="DG43">
            <v>197</v>
          </cell>
          <cell r="DH43">
            <v>164</v>
          </cell>
          <cell r="DI43">
            <v>43</v>
          </cell>
          <cell r="DJ43" t="str">
            <v>-</v>
          </cell>
          <cell r="DK43" t="str">
            <v>-</v>
          </cell>
          <cell r="DL43" t="str">
            <v>-</v>
          </cell>
          <cell r="DM43" t="str">
            <v>-</v>
          </cell>
          <cell r="DN43" t="str">
            <v>-</v>
          </cell>
          <cell r="DO43" t="str">
            <v>-</v>
          </cell>
          <cell r="DP43" t="str">
            <v>-</v>
          </cell>
          <cell r="DQ43" t="str">
            <v>-</v>
          </cell>
          <cell r="DR43" t="str">
            <v>-</v>
          </cell>
          <cell r="DS43" t="str">
            <v>-</v>
          </cell>
          <cell r="DT43" t="str">
            <v>-</v>
          </cell>
          <cell r="DU43" t="str">
            <v>-</v>
          </cell>
          <cell r="DV43" t="str">
            <v>-</v>
          </cell>
          <cell r="DW43">
            <v>0</v>
          </cell>
          <cell r="DX43" t="str">
            <v>-</v>
          </cell>
          <cell r="DY43">
            <v>56</v>
          </cell>
          <cell r="DZ43">
            <v>52</v>
          </cell>
          <cell r="EA43">
            <v>17</v>
          </cell>
          <cell r="EB43" t="str">
            <v>-</v>
          </cell>
          <cell r="EC43">
            <v>38.636363636363633</v>
          </cell>
          <cell r="ED43" t="str">
            <v>-</v>
          </cell>
          <cell r="EE43">
            <v>13</v>
          </cell>
          <cell r="EF43" t="str">
            <v>-</v>
          </cell>
          <cell r="EG43">
            <v>32</v>
          </cell>
        </row>
        <row r="44">
          <cell r="C44">
            <v>700000113</v>
          </cell>
          <cell r="D44" t="str">
            <v>SECTOR POMELO DIANA</v>
          </cell>
          <cell r="E44">
            <v>2026</v>
          </cell>
          <cell r="F44">
            <v>202603</v>
          </cell>
          <cell r="G44">
            <v>1456</v>
          </cell>
          <cell r="H44">
            <v>1481</v>
          </cell>
          <cell r="I44">
            <v>328</v>
          </cell>
          <cell r="J44" t="str">
            <v>-</v>
          </cell>
          <cell r="K44">
            <v>-23</v>
          </cell>
          <cell r="L44">
            <v>0</v>
          </cell>
          <cell r="M44">
            <v>817</v>
          </cell>
          <cell r="N44">
            <v>955</v>
          </cell>
          <cell r="O44">
            <v>0</v>
          </cell>
          <cell r="P44" t="str">
            <v>-</v>
          </cell>
          <cell r="Q44">
            <v>0</v>
          </cell>
          <cell r="R44" t="str">
            <v>-</v>
          </cell>
          <cell r="S44">
            <v>2</v>
          </cell>
          <cell r="T44" t="str">
            <v>-</v>
          </cell>
          <cell r="U44">
            <v>815</v>
          </cell>
          <cell r="V44" t="str">
            <v>-</v>
          </cell>
          <cell r="W44">
            <v>2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586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540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>
            <v>56.112637362637365</v>
          </cell>
          <cell r="AN44">
            <v>64.5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724</v>
          </cell>
          <cell r="BB44">
            <v>829</v>
          </cell>
          <cell r="BC44">
            <v>49.72527472527473</v>
          </cell>
          <cell r="BD44">
            <v>56</v>
          </cell>
          <cell r="BE44">
            <v>902</v>
          </cell>
          <cell r="BF44" t="str">
            <v>-</v>
          </cell>
          <cell r="BG44">
            <v>427545.32</v>
          </cell>
          <cell r="BH44">
            <v>419501</v>
          </cell>
          <cell r="BI44">
            <v>349304522.94</v>
          </cell>
          <cell r="BJ44">
            <v>400623870</v>
          </cell>
          <cell r="BK44">
            <v>343938056</v>
          </cell>
          <cell r="BL44" t="str">
            <v>-</v>
          </cell>
          <cell r="BM44">
            <v>5366466.9400000004</v>
          </cell>
          <cell r="BN44" t="str">
            <v>-</v>
          </cell>
          <cell r="BO44">
            <v>301570255.94</v>
          </cell>
          <cell r="BP44" t="str">
            <v>-</v>
          </cell>
          <cell r="BQ44">
            <v>5366466.9399999967</v>
          </cell>
          <cell r="BR44" t="str">
            <v>-</v>
          </cell>
          <cell r="BS44">
            <v>795</v>
          </cell>
          <cell r="BT44" t="str">
            <v>-</v>
          </cell>
          <cell r="BU44">
            <v>296203789</v>
          </cell>
          <cell r="BV44" t="str">
            <v>-</v>
          </cell>
          <cell r="BW44">
            <v>391</v>
          </cell>
          <cell r="BX44" t="str">
            <v>-</v>
          </cell>
          <cell r="BY44" t="str">
            <v>-</v>
          </cell>
          <cell r="BZ44" t="str">
            <v>-</v>
          </cell>
          <cell r="CA44">
            <v>43853407</v>
          </cell>
          <cell r="CB44" t="str">
            <v>-</v>
          </cell>
          <cell r="CC44" t="str">
            <v>-</v>
          </cell>
          <cell r="CD44" t="str">
            <v>-</v>
          </cell>
          <cell r="CE44" t="str">
            <v>-</v>
          </cell>
          <cell r="CF44" t="str">
            <v>-</v>
          </cell>
          <cell r="CG44" t="str">
            <v>-</v>
          </cell>
          <cell r="CH44" t="str">
            <v>-</v>
          </cell>
          <cell r="CI44" t="str">
            <v>-</v>
          </cell>
          <cell r="CJ44" t="str">
            <v>-</v>
          </cell>
          <cell r="CK44" t="str">
            <v>-</v>
          </cell>
          <cell r="CL44" t="str">
            <v>-</v>
          </cell>
          <cell r="CM44">
            <v>3880860</v>
          </cell>
          <cell r="CN44" t="str">
            <v>-</v>
          </cell>
          <cell r="CO44">
            <v>47734267</v>
          </cell>
          <cell r="CP44" t="str">
            <v>-</v>
          </cell>
          <cell r="CQ44">
            <v>0</v>
          </cell>
          <cell r="CR44" t="str">
            <v>-</v>
          </cell>
          <cell r="CS44">
            <v>-18</v>
          </cell>
          <cell r="CT44" t="str">
            <v>-</v>
          </cell>
          <cell r="CU44">
            <v>274</v>
          </cell>
          <cell r="CV44">
            <v>232</v>
          </cell>
          <cell r="CW44">
            <v>248</v>
          </cell>
          <cell r="CX44">
            <v>204</v>
          </cell>
          <cell r="CY44">
            <v>117</v>
          </cell>
          <cell r="CZ44">
            <v>100</v>
          </cell>
          <cell r="DA44">
            <v>81</v>
          </cell>
          <cell r="DB44">
            <v>72</v>
          </cell>
          <cell r="DC44">
            <v>62</v>
          </cell>
          <cell r="DD44">
            <v>58</v>
          </cell>
          <cell r="DE44">
            <v>55</v>
          </cell>
          <cell r="DF44">
            <v>53</v>
          </cell>
          <cell r="DG44">
            <v>198</v>
          </cell>
          <cell r="DH44">
            <v>183</v>
          </cell>
          <cell r="DI44">
            <v>22</v>
          </cell>
          <cell r="DJ44" t="str">
            <v>-</v>
          </cell>
          <cell r="DK44" t="str">
            <v>-</v>
          </cell>
          <cell r="DL44" t="str">
            <v>-</v>
          </cell>
          <cell r="DM44" t="str">
            <v>-</v>
          </cell>
          <cell r="DN44" t="str">
            <v>-</v>
          </cell>
          <cell r="DO44" t="str">
            <v>-</v>
          </cell>
          <cell r="DP44" t="str">
            <v>-</v>
          </cell>
          <cell r="DQ44" t="str">
            <v>-</v>
          </cell>
          <cell r="DR44" t="str">
            <v>-</v>
          </cell>
          <cell r="DS44" t="str">
            <v>-</v>
          </cell>
          <cell r="DT44" t="str">
            <v>-</v>
          </cell>
          <cell r="DU44" t="str">
            <v>-</v>
          </cell>
          <cell r="DV44" t="str">
            <v>-</v>
          </cell>
          <cell r="DW44">
            <v>0</v>
          </cell>
          <cell r="DX44" t="str">
            <v>-</v>
          </cell>
          <cell r="DY44">
            <v>38</v>
          </cell>
          <cell r="DZ44">
            <v>56</v>
          </cell>
          <cell r="EA44">
            <v>15</v>
          </cell>
          <cell r="EB44" t="str">
            <v>-</v>
          </cell>
          <cell r="EC44">
            <v>37.5</v>
          </cell>
          <cell r="ED44" t="str">
            <v>-</v>
          </cell>
          <cell r="EE44">
            <v>16</v>
          </cell>
          <cell r="EF44" t="str">
            <v>-</v>
          </cell>
          <cell r="EG44">
            <v>55</v>
          </cell>
        </row>
        <row r="45">
          <cell r="C45">
            <v>700000114</v>
          </cell>
          <cell r="D45" t="str">
            <v>SECTOR MACADAMIA MIREYA</v>
          </cell>
          <cell r="E45">
            <v>2026</v>
          </cell>
          <cell r="F45">
            <v>202603</v>
          </cell>
          <cell r="G45">
            <v>1771</v>
          </cell>
          <cell r="H45">
            <v>1770</v>
          </cell>
          <cell r="I45">
            <v>557</v>
          </cell>
          <cell r="J45" t="str">
            <v>-</v>
          </cell>
          <cell r="K45">
            <v>2</v>
          </cell>
          <cell r="L45">
            <v>0</v>
          </cell>
          <cell r="M45">
            <v>978</v>
          </cell>
          <cell r="N45">
            <v>1158</v>
          </cell>
          <cell r="O45">
            <v>0</v>
          </cell>
          <cell r="P45" t="str">
            <v>-</v>
          </cell>
          <cell r="Q45">
            <v>0</v>
          </cell>
          <cell r="R45" t="str">
            <v>-</v>
          </cell>
          <cell r="S45">
            <v>1</v>
          </cell>
          <cell r="T45" t="str">
            <v>-</v>
          </cell>
          <cell r="U45">
            <v>977</v>
          </cell>
          <cell r="V45" t="str">
            <v>-</v>
          </cell>
          <cell r="W45">
            <v>1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770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563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>
            <v>55.223037831733478</v>
          </cell>
          <cell r="AN45">
            <v>65.5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879</v>
          </cell>
          <cell r="BB45">
            <v>1059</v>
          </cell>
          <cell r="BC45">
            <v>49.63297571993224</v>
          </cell>
          <cell r="BD45">
            <v>59.9</v>
          </cell>
          <cell r="BE45">
            <v>1261</v>
          </cell>
          <cell r="BF45" t="str">
            <v>-</v>
          </cell>
          <cell r="BG45">
            <v>431200.74</v>
          </cell>
          <cell r="BH45">
            <v>451516</v>
          </cell>
          <cell r="BI45">
            <v>421714319</v>
          </cell>
          <cell r="BJ45">
            <v>522855101</v>
          </cell>
          <cell r="BK45">
            <v>420483633</v>
          </cell>
          <cell r="BL45" t="str">
            <v>-</v>
          </cell>
          <cell r="BM45">
            <v>1230686</v>
          </cell>
          <cell r="BN45" t="str">
            <v>-</v>
          </cell>
          <cell r="BO45">
            <v>360708133</v>
          </cell>
          <cell r="BP45" t="str">
            <v>-</v>
          </cell>
          <cell r="BQ45">
            <v>1230686</v>
          </cell>
          <cell r="BR45" t="str">
            <v>-</v>
          </cell>
          <cell r="BS45">
            <v>929</v>
          </cell>
          <cell r="BT45" t="str">
            <v>-</v>
          </cell>
          <cell r="BU45">
            <v>359477447</v>
          </cell>
          <cell r="BV45" t="str">
            <v>-</v>
          </cell>
          <cell r="BW45">
            <v>448</v>
          </cell>
          <cell r="BX45" t="str">
            <v>-</v>
          </cell>
          <cell r="BY45" t="str">
            <v>-</v>
          </cell>
          <cell r="BZ45" t="str">
            <v>-</v>
          </cell>
          <cell r="CA45">
            <v>56460426</v>
          </cell>
          <cell r="CB45" t="str">
            <v>-</v>
          </cell>
          <cell r="CC45" t="str">
            <v>-</v>
          </cell>
          <cell r="CD45" t="str">
            <v>-</v>
          </cell>
          <cell r="CE45" t="str">
            <v>-</v>
          </cell>
          <cell r="CF45" t="str">
            <v>-</v>
          </cell>
          <cell r="CG45" t="str">
            <v>-</v>
          </cell>
          <cell r="CH45" t="str">
            <v>-</v>
          </cell>
          <cell r="CI45" t="str">
            <v>-</v>
          </cell>
          <cell r="CJ45" t="str">
            <v>-</v>
          </cell>
          <cell r="CK45" t="str">
            <v>-</v>
          </cell>
          <cell r="CL45" t="str">
            <v>-</v>
          </cell>
          <cell r="CM45">
            <v>4545760</v>
          </cell>
          <cell r="CN45" t="str">
            <v>-</v>
          </cell>
          <cell r="CO45">
            <v>61006186</v>
          </cell>
          <cell r="CP45" t="str">
            <v>-</v>
          </cell>
          <cell r="CQ45">
            <v>0</v>
          </cell>
          <cell r="CR45" t="str">
            <v>-</v>
          </cell>
          <cell r="CS45">
            <v>-8</v>
          </cell>
          <cell r="CT45" t="str">
            <v>-</v>
          </cell>
          <cell r="CU45">
            <v>440</v>
          </cell>
          <cell r="CV45">
            <v>310</v>
          </cell>
          <cell r="CW45">
            <v>194</v>
          </cell>
          <cell r="CX45">
            <v>177</v>
          </cell>
          <cell r="CY45">
            <v>159</v>
          </cell>
          <cell r="CZ45">
            <v>127</v>
          </cell>
          <cell r="DA45">
            <v>61</v>
          </cell>
          <cell r="DB45">
            <v>57</v>
          </cell>
          <cell r="DC45">
            <v>71</v>
          </cell>
          <cell r="DD45">
            <v>59</v>
          </cell>
          <cell r="DE45">
            <v>51</v>
          </cell>
          <cell r="DF45">
            <v>50</v>
          </cell>
          <cell r="DG45">
            <v>183</v>
          </cell>
          <cell r="DH45">
            <v>166</v>
          </cell>
          <cell r="DI45">
            <v>29</v>
          </cell>
          <cell r="DJ45" t="str">
            <v>-</v>
          </cell>
          <cell r="DK45" t="str">
            <v>-</v>
          </cell>
          <cell r="DL45" t="str">
            <v>-</v>
          </cell>
          <cell r="DM45" t="str">
            <v>-</v>
          </cell>
          <cell r="DN45" t="str">
            <v>-</v>
          </cell>
          <cell r="DO45" t="str">
            <v>-</v>
          </cell>
          <cell r="DP45" t="str">
            <v>-</v>
          </cell>
          <cell r="DQ45" t="str">
            <v>-</v>
          </cell>
          <cell r="DR45" t="str">
            <v>-</v>
          </cell>
          <cell r="DS45" t="str">
            <v>-</v>
          </cell>
          <cell r="DT45" t="str">
            <v>-</v>
          </cell>
          <cell r="DU45" t="str">
            <v>-</v>
          </cell>
          <cell r="DV45" t="str">
            <v>-</v>
          </cell>
          <cell r="DW45">
            <v>0</v>
          </cell>
          <cell r="DX45" t="str">
            <v>-</v>
          </cell>
          <cell r="DY45">
            <v>44</v>
          </cell>
          <cell r="DZ45">
            <v>42</v>
          </cell>
          <cell r="EA45">
            <v>12</v>
          </cell>
          <cell r="EB45" t="str">
            <v>-</v>
          </cell>
          <cell r="EC45">
            <v>44.444444444444443</v>
          </cell>
          <cell r="ED45" t="str">
            <v>-</v>
          </cell>
          <cell r="EE45">
            <v>15</v>
          </cell>
          <cell r="EF45" t="str">
            <v>-</v>
          </cell>
          <cell r="EG45">
            <v>55</v>
          </cell>
        </row>
        <row r="46">
          <cell r="C46">
            <v>700000116</v>
          </cell>
          <cell r="D46" t="str">
            <v>SECTOR PRIMAVERA EVELING</v>
          </cell>
          <cell r="E46">
            <v>2026</v>
          </cell>
          <cell r="F46">
            <v>202603</v>
          </cell>
          <cell r="G46">
            <v>1708</v>
          </cell>
          <cell r="H46">
            <v>1741</v>
          </cell>
          <cell r="I46">
            <v>456</v>
          </cell>
          <cell r="J46" t="str">
            <v>-</v>
          </cell>
          <cell r="K46">
            <v>-32</v>
          </cell>
          <cell r="L46">
            <v>0</v>
          </cell>
          <cell r="M46">
            <v>837</v>
          </cell>
          <cell r="N46">
            <v>1140</v>
          </cell>
          <cell r="O46">
            <v>0</v>
          </cell>
          <cell r="P46" t="str">
            <v>-</v>
          </cell>
          <cell r="Q46">
            <v>0</v>
          </cell>
          <cell r="R46" t="str">
            <v>-</v>
          </cell>
          <cell r="S46">
            <v>12</v>
          </cell>
          <cell r="T46" t="str">
            <v>-</v>
          </cell>
          <cell r="U46">
            <v>832</v>
          </cell>
          <cell r="V46" t="str">
            <v>-</v>
          </cell>
          <cell r="W46">
            <v>5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642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479</v>
          </cell>
          <cell r="AH46" t="str">
            <v>-</v>
          </cell>
          <cell r="AI46" t="str">
            <v>-</v>
          </cell>
          <cell r="AJ46" t="str">
            <v>-</v>
          </cell>
          <cell r="AK46" t="str">
            <v>-</v>
          </cell>
          <cell r="AL46" t="str">
            <v>-</v>
          </cell>
          <cell r="AM46">
            <v>49.004683840749415</v>
          </cell>
          <cell r="AN46">
            <v>65.5</v>
          </cell>
          <cell r="AO46" t="str">
            <v>-</v>
          </cell>
          <cell r="AP46" t="str">
            <v>-</v>
          </cell>
          <cell r="AQ46" t="str">
            <v>-</v>
          </cell>
          <cell r="AR46" t="str">
            <v>-</v>
          </cell>
          <cell r="AS46" t="str">
            <v>-</v>
          </cell>
          <cell r="AT46" t="str">
            <v>-</v>
          </cell>
          <cell r="AU46" t="str">
            <v>-</v>
          </cell>
          <cell r="AV46" t="str">
            <v>-</v>
          </cell>
          <cell r="AW46" t="str">
            <v>-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750</v>
          </cell>
          <cell r="BB46">
            <v>1018</v>
          </cell>
          <cell r="BC46">
            <v>43.911007025761123</v>
          </cell>
          <cell r="BD46">
            <v>58.5</v>
          </cell>
          <cell r="BE46">
            <v>1137</v>
          </cell>
          <cell r="BF46" t="str">
            <v>-</v>
          </cell>
          <cell r="BG46">
            <v>435761.58</v>
          </cell>
          <cell r="BH46">
            <v>418878</v>
          </cell>
          <cell r="BI46">
            <v>364732440.49000001</v>
          </cell>
          <cell r="BJ46">
            <v>477520571</v>
          </cell>
          <cell r="BK46">
            <v>363115572</v>
          </cell>
          <cell r="BL46" t="str">
            <v>-</v>
          </cell>
          <cell r="BM46">
            <v>1616868.49</v>
          </cell>
          <cell r="BN46" t="str">
            <v>-</v>
          </cell>
          <cell r="BO46">
            <v>279682195.49000001</v>
          </cell>
          <cell r="BP46" t="str">
            <v>-</v>
          </cell>
          <cell r="BQ46">
            <v>1616868.49</v>
          </cell>
          <cell r="BR46" t="str">
            <v>-</v>
          </cell>
          <cell r="BS46">
            <v>766</v>
          </cell>
          <cell r="BT46" t="str">
            <v>-</v>
          </cell>
          <cell r="BU46">
            <v>278065327</v>
          </cell>
          <cell r="BV46" t="str">
            <v>-</v>
          </cell>
          <cell r="BW46">
            <v>567</v>
          </cell>
          <cell r="BX46" t="str">
            <v>-</v>
          </cell>
          <cell r="BY46" t="str">
            <v>-</v>
          </cell>
          <cell r="BZ46" t="str">
            <v>-</v>
          </cell>
          <cell r="CA46">
            <v>79628725</v>
          </cell>
          <cell r="CB46" t="str">
            <v>-</v>
          </cell>
          <cell r="CC46" t="str">
            <v>-</v>
          </cell>
          <cell r="CD46" t="str">
            <v>-</v>
          </cell>
          <cell r="CE46" t="str">
            <v>-</v>
          </cell>
          <cell r="CF46" t="str">
            <v>-</v>
          </cell>
          <cell r="CG46" t="str">
            <v>-</v>
          </cell>
          <cell r="CH46" t="str">
            <v>-</v>
          </cell>
          <cell r="CI46" t="str">
            <v>-</v>
          </cell>
          <cell r="CJ46" t="str">
            <v>-</v>
          </cell>
          <cell r="CK46" t="str">
            <v>-</v>
          </cell>
          <cell r="CL46" t="str">
            <v>-</v>
          </cell>
          <cell r="CM46">
            <v>5421520</v>
          </cell>
          <cell r="CN46" t="str">
            <v>-</v>
          </cell>
          <cell r="CO46">
            <v>85050245</v>
          </cell>
          <cell r="CP46" t="str">
            <v>-</v>
          </cell>
          <cell r="CQ46">
            <v>0</v>
          </cell>
          <cell r="CR46" t="str">
            <v>-</v>
          </cell>
          <cell r="CS46">
            <v>8</v>
          </cell>
          <cell r="CT46" t="str">
            <v>-</v>
          </cell>
          <cell r="CU46">
            <v>497</v>
          </cell>
          <cell r="CV46">
            <v>300</v>
          </cell>
          <cell r="CW46">
            <v>217</v>
          </cell>
          <cell r="CX46">
            <v>178</v>
          </cell>
          <cell r="CY46">
            <v>157</v>
          </cell>
          <cell r="CZ46">
            <v>126</v>
          </cell>
          <cell r="DA46">
            <v>96</v>
          </cell>
          <cell r="DB46">
            <v>70</v>
          </cell>
          <cell r="DC46">
            <v>59</v>
          </cell>
          <cell r="DD46">
            <v>49</v>
          </cell>
          <cell r="DE46">
            <v>31</v>
          </cell>
          <cell r="DF46">
            <v>36</v>
          </cell>
          <cell r="DG46">
            <v>186</v>
          </cell>
          <cell r="DH46">
            <v>155</v>
          </cell>
          <cell r="DI46">
            <v>27</v>
          </cell>
          <cell r="DJ46" t="str">
            <v>-</v>
          </cell>
          <cell r="DK46" t="str">
            <v>-</v>
          </cell>
          <cell r="DL46" t="str">
            <v>-</v>
          </cell>
          <cell r="DM46" t="str">
            <v>-</v>
          </cell>
          <cell r="DN46" t="str">
            <v>-</v>
          </cell>
          <cell r="DO46" t="str">
            <v>-</v>
          </cell>
          <cell r="DP46" t="str">
            <v>-</v>
          </cell>
          <cell r="DQ46" t="str">
            <v>-</v>
          </cell>
          <cell r="DR46" t="str">
            <v>-</v>
          </cell>
          <cell r="DS46" t="str">
            <v>-</v>
          </cell>
          <cell r="DT46" t="str">
            <v>-</v>
          </cell>
          <cell r="DU46" t="str">
            <v>-</v>
          </cell>
          <cell r="DV46" t="str">
            <v>-</v>
          </cell>
          <cell r="DW46">
            <v>0</v>
          </cell>
          <cell r="DX46" t="str">
            <v>-</v>
          </cell>
          <cell r="DY46">
            <v>40</v>
          </cell>
          <cell r="DZ46">
            <v>44</v>
          </cell>
          <cell r="EA46">
            <v>10</v>
          </cell>
          <cell r="EB46" t="str">
            <v>-</v>
          </cell>
          <cell r="EC46">
            <v>35.714285714285715</v>
          </cell>
          <cell r="ED46" t="str">
            <v>-</v>
          </cell>
          <cell r="EE46">
            <v>13</v>
          </cell>
          <cell r="EF46" t="str">
            <v>-</v>
          </cell>
          <cell r="EG46">
            <v>47</v>
          </cell>
        </row>
        <row r="47">
          <cell r="C47">
            <v>700000119</v>
          </cell>
          <cell r="D47" t="str">
            <v>SECTOR CUMBIA ISABEL</v>
          </cell>
          <cell r="E47">
            <v>2026</v>
          </cell>
          <cell r="F47">
            <v>202603</v>
          </cell>
          <cell r="G47">
            <v>1844</v>
          </cell>
          <cell r="H47">
            <v>1878</v>
          </cell>
          <cell r="I47">
            <v>494</v>
          </cell>
          <cell r="J47" t="str">
            <v>-</v>
          </cell>
          <cell r="K47">
            <v>-126</v>
          </cell>
          <cell r="L47">
            <v>0</v>
          </cell>
          <cell r="M47">
            <v>506</v>
          </cell>
          <cell r="N47">
            <v>1264</v>
          </cell>
          <cell r="O47">
            <v>0</v>
          </cell>
          <cell r="P47" t="str">
            <v>-</v>
          </cell>
          <cell r="Q47">
            <v>0</v>
          </cell>
          <cell r="R47" t="str">
            <v>-</v>
          </cell>
          <cell r="S47">
            <v>3</v>
          </cell>
          <cell r="T47" t="str">
            <v>-</v>
          </cell>
          <cell r="U47">
            <v>506</v>
          </cell>
          <cell r="V47" t="str">
            <v>-</v>
          </cell>
          <cell r="W47">
            <v>0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379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275</v>
          </cell>
          <cell r="AH47" t="str">
            <v>-</v>
          </cell>
          <cell r="AI47" t="str">
            <v>-</v>
          </cell>
          <cell r="AJ47" t="str">
            <v>-</v>
          </cell>
          <cell r="AK47" t="str">
            <v>-</v>
          </cell>
          <cell r="AL47" t="str">
            <v>-</v>
          </cell>
          <cell r="AM47">
            <v>27.440347071583517</v>
          </cell>
          <cell r="AN47">
            <v>64.900000000000006</v>
          </cell>
          <cell r="AO47" t="str">
            <v>-</v>
          </cell>
          <cell r="AP47" t="str">
            <v>-</v>
          </cell>
          <cell r="AQ47" t="str">
            <v>-</v>
          </cell>
          <cell r="AR47" t="str">
            <v>-</v>
          </cell>
          <cell r="AS47" t="str">
            <v>-</v>
          </cell>
          <cell r="AT47" t="str">
            <v>-</v>
          </cell>
          <cell r="AU47" t="str">
            <v>-</v>
          </cell>
          <cell r="AV47" t="str">
            <v>-</v>
          </cell>
          <cell r="AW47" t="str">
            <v>-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457</v>
          </cell>
          <cell r="BB47">
            <v>1113</v>
          </cell>
          <cell r="BC47">
            <v>24.783080260303688</v>
          </cell>
          <cell r="BD47">
            <v>56.4</v>
          </cell>
          <cell r="BE47">
            <v>1226</v>
          </cell>
          <cell r="BF47" t="str">
            <v>-</v>
          </cell>
          <cell r="BG47">
            <v>490356.06</v>
          </cell>
          <cell r="BH47">
            <v>445003</v>
          </cell>
          <cell r="BI47">
            <v>248120165</v>
          </cell>
          <cell r="BJ47">
            <v>562483774</v>
          </cell>
          <cell r="BK47">
            <v>247949625</v>
          </cell>
          <cell r="BL47" t="str">
            <v>-</v>
          </cell>
          <cell r="BM47">
            <v>170540</v>
          </cell>
          <cell r="BN47" t="str">
            <v>-</v>
          </cell>
          <cell r="BO47">
            <v>207663973</v>
          </cell>
          <cell r="BP47" t="str">
            <v>-</v>
          </cell>
          <cell r="BQ47">
            <v>170540</v>
          </cell>
          <cell r="BR47" t="str">
            <v>-</v>
          </cell>
          <cell r="BS47">
            <v>493</v>
          </cell>
          <cell r="BT47" t="str">
            <v>-</v>
          </cell>
          <cell r="BU47">
            <v>207493433</v>
          </cell>
          <cell r="BV47" t="str">
            <v>-</v>
          </cell>
          <cell r="BW47">
            <v>309</v>
          </cell>
          <cell r="BX47" t="str">
            <v>-</v>
          </cell>
          <cell r="BY47" t="str">
            <v>-</v>
          </cell>
          <cell r="BZ47" t="str">
            <v>-</v>
          </cell>
          <cell r="CA47">
            <v>37710797</v>
          </cell>
          <cell r="CB47" t="str">
            <v>-</v>
          </cell>
          <cell r="CC47" t="str">
            <v>-</v>
          </cell>
          <cell r="CD47" t="str">
            <v>-</v>
          </cell>
          <cell r="CE47" t="str">
            <v>-</v>
          </cell>
          <cell r="CF47" t="str">
            <v>-</v>
          </cell>
          <cell r="CG47" t="str">
            <v>-</v>
          </cell>
          <cell r="CH47" t="str">
            <v>-</v>
          </cell>
          <cell r="CI47" t="str">
            <v>-</v>
          </cell>
          <cell r="CJ47" t="str">
            <v>-</v>
          </cell>
          <cell r="CK47" t="str">
            <v>-</v>
          </cell>
          <cell r="CL47" t="str">
            <v>-</v>
          </cell>
          <cell r="CM47">
            <v>2745395</v>
          </cell>
          <cell r="CN47" t="str">
            <v>-</v>
          </cell>
          <cell r="CO47">
            <v>40456192</v>
          </cell>
          <cell r="CP47" t="str">
            <v>-</v>
          </cell>
          <cell r="CQ47">
            <v>0</v>
          </cell>
          <cell r="CR47" t="str">
            <v>-</v>
          </cell>
          <cell r="CS47">
            <v>-59</v>
          </cell>
          <cell r="CT47" t="str">
            <v>-</v>
          </cell>
          <cell r="CU47">
            <v>831</v>
          </cell>
          <cell r="CV47">
            <v>324</v>
          </cell>
          <cell r="CW47">
            <v>301</v>
          </cell>
          <cell r="CX47">
            <v>216</v>
          </cell>
          <cell r="CY47">
            <v>206</v>
          </cell>
          <cell r="CZ47">
            <v>143</v>
          </cell>
          <cell r="DA47">
            <v>165</v>
          </cell>
          <cell r="DB47">
            <v>122</v>
          </cell>
          <cell r="DC47">
            <v>103</v>
          </cell>
          <cell r="DD47">
            <v>87</v>
          </cell>
          <cell r="DE47">
            <v>85</v>
          </cell>
          <cell r="DF47">
            <v>78</v>
          </cell>
          <cell r="DG47">
            <v>353</v>
          </cell>
          <cell r="DH47">
            <v>287</v>
          </cell>
          <cell r="DI47">
            <v>25</v>
          </cell>
          <cell r="DJ47" t="str">
            <v>-</v>
          </cell>
          <cell r="DK47" t="str">
            <v>-</v>
          </cell>
          <cell r="DL47" t="str">
            <v>-</v>
          </cell>
          <cell r="DM47" t="str">
            <v>-</v>
          </cell>
          <cell r="DN47" t="str">
            <v>-</v>
          </cell>
          <cell r="DO47" t="str">
            <v>-</v>
          </cell>
          <cell r="DP47" t="str">
            <v>-</v>
          </cell>
          <cell r="DQ47" t="str">
            <v>-</v>
          </cell>
          <cell r="DR47" t="str">
            <v>-</v>
          </cell>
          <cell r="DS47" t="str">
            <v>-</v>
          </cell>
          <cell r="DT47" t="str">
            <v>-</v>
          </cell>
          <cell r="DU47" t="str">
            <v>-</v>
          </cell>
          <cell r="DV47" t="str">
            <v>-</v>
          </cell>
          <cell r="DW47">
            <v>0</v>
          </cell>
          <cell r="DX47" t="str">
            <v>-</v>
          </cell>
          <cell r="DY47">
            <v>32</v>
          </cell>
          <cell r="DZ47">
            <v>82</v>
          </cell>
          <cell r="EA47">
            <v>26</v>
          </cell>
          <cell r="EB47" t="str">
            <v>-</v>
          </cell>
          <cell r="EC47">
            <v>40.625</v>
          </cell>
          <cell r="ED47" t="str">
            <v>-</v>
          </cell>
          <cell r="EE47">
            <v>7</v>
          </cell>
          <cell r="EF47" t="str">
            <v>-</v>
          </cell>
          <cell r="EG47">
            <v>18</v>
          </cell>
        </row>
        <row r="48">
          <cell r="C48">
            <v>700000120</v>
          </cell>
          <cell r="D48" t="str">
            <v>SECTOR SALSA DORA</v>
          </cell>
          <cell r="E48">
            <v>2026</v>
          </cell>
          <cell r="F48">
            <v>202603</v>
          </cell>
          <cell r="G48">
            <v>1371</v>
          </cell>
          <cell r="H48">
            <v>1470</v>
          </cell>
          <cell r="I48">
            <v>395</v>
          </cell>
          <cell r="J48" t="str">
            <v>-</v>
          </cell>
          <cell r="K48">
            <v>-100</v>
          </cell>
          <cell r="L48">
            <v>0</v>
          </cell>
          <cell r="M48">
            <v>550</v>
          </cell>
          <cell r="N48">
            <v>967</v>
          </cell>
          <cell r="O48">
            <v>0</v>
          </cell>
          <cell r="P48" t="str">
            <v>-</v>
          </cell>
          <cell r="Q48">
            <v>1</v>
          </cell>
          <cell r="R48" t="str">
            <v>-</v>
          </cell>
          <cell r="S48">
            <v>4</v>
          </cell>
          <cell r="T48" t="str">
            <v>-</v>
          </cell>
          <cell r="U48">
            <v>547</v>
          </cell>
          <cell r="V48" t="str">
            <v>-</v>
          </cell>
          <cell r="W48">
            <v>2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411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309</v>
          </cell>
          <cell r="AH48" t="str">
            <v>-</v>
          </cell>
          <cell r="AI48" t="str">
            <v>-</v>
          </cell>
          <cell r="AJ48" t="str">
            <v>-</v>
          </cell>
          <cell r="AK48" t="str">
            <v>-</v>
          </cell>
          <cell r="AL48" t="str">
            <v>-</v>
          </cell>
          <cell r="AM48">
            <v>40.116703136396794</v>
          </cell>
          <cell r="AN48">
            <v>64.7</v>
          </cell>
          <cell r="AO48" t="str">
            <v>-</v>
          </cell>
          <cell r="AP48" t="str">
            <v>-</v>
          </cell>
          <cell r="AQ48" t="str">
            <v>-</v>
          </cell>
          <cell r="AR48" t="str">
            <v>-</v>
          </cell>
          <cell r="AS48" t="str">
            <v>-</v>
          </cell>
          <cell r="AT48" t="str">
            <v>-</v>
          </cell>
          <cell r="AU48" t="str">
            <v>-</v>
          </cell>
          <cell r="AV48" t="str">
            <v>-</v>
          </cell>
          <cell r="AW48" t="str">
            <v>-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484</v>
          </cell>
          <cell r="BB48">
            <v>791</v>
          </cell>
          <cell r="BC48">
            <v>35.30269876002918</v>
          </cell>
          <cell r="BD48">
            <v>53.8</v>
          </cell>
          <cell r="BE48">
            <v>998</v>
          </cell>
          <cell r="BF48" t="str">
            <v>-</v>
          </cell>
          <cell r="BG48">
            <v>475790.35</v>
          </cell>
          <cell r="BH48">
            <v>437955</v>
          </cell>
          <cell r="BI48">
            <v>261684694</v>
          </cell>
          <cell r="BJ48">
            <v>423502803</v>
          </cell>
          <cell r="BK48">
            <v>259966928</v>
          </cell>
          <cell r="BL48" t="str">
            <v>-</v>
          </cell>
          <cell r="BM48">
            <v>1717766</v>
          </cell>
          <cell r="BN48" t="str">
            <v>-</v>
          </cell>
          <cell r="BO48">
            <v>200772573</v>
          </cell>
          <cell r="BP48" t="str">
            <v>-</v>
          </cell>
          <cell r="BQ48">
            <v>1717766</v>
          </cell>
          <cell r="BR48" t="str">
            <v>-</v>
          </cell>
          <cell r="BS48">
            <v>522</v>
          </cell>
          <cell r="BT48" t="str">
            <v>-</v>
          </cell>
          <cell r="BU48">
            <v>199054807</v>
          </cell>
          <cell r="BV48" t="str">
            <v>-</v>
          </cell>
          <cell r="BW48">
            <v>402</v>
          </cell>
          <cell r="BX48" t="str">
            <v>-</v>
          </cell>
          <cell r="BY48" t="str">
            <v>-</v>
          </cell>
          <cell r="BZ48" t="str">
            <v>-</v>
          </cell>
          <cell r="CA48">
            <v>57171616</v>
          </cell>
          <cell r="CB48" t="str">
            <v>-</v>
          </cell>
          <cell r="CC48" t="str">
            <v>-</v>
          </cell>
          <cell r="CD48" t="str">
            <v>-</v>
          </cell>
          <cell r="CE48" t="str">
            <v>-</v>
          </cell>
          <cell r="CF48" t="str">
            <v>-</v>
          </cell>
          <cell r="CG48" t="str">
            <v>-</v>
          </cell>
          <cell r="CH48" t="str">
            <v>-</v>
          </cell>
          <cell r="CI48" t="str">
            <v>-</v>
          </cell>
          <cell r="CJ48" t="str">
            <v>-</v>
          </cell>
          <cell r="CK48" t="str">
            <v>-</v>
          </cell>
          <cell r="CL48" t="str">
            <v>-</v>
          </cell>
          <cell r="CM48">
            <v>3740505</v>
          </cell>
          <cell r="CN48" t="str">
            <v>-</v>
          </cell>
          <cell r="CO48">
            <v>60912121</v>
          </cell>
          <cell r="CP48" t="str">
            <v>-</v>
          </cell>
          <cell r="CQ48">
            <v>0</v>
          </cell>
          <cell r="CR48" t="str">
            <v>-</v>
          </cell>
          <cell r="CS48">
            <v>-100</v>
          </cell>
          <cell r="CT48" t="str">
            <v>-</v>
          </cell>
          <cell r="CU48">
            <v>469</v>
          </cell>
          <cell r="CV48">
            <v>243</v>
          </cell>
          <cell r="CW48">
            <v>218</v>
          </cell>
          <cell r="CX48">
            <v>162</v>
          </cell>
          <cell r="CY48">
            <v>134</v>
          </cell>
          <cell r="CZ48">
            <v>108</v>
          </cell>
          <cell r="DA48">
            <v>152</v>
          </cell>
          <cell r="DB48">
            <v>119</v>
          </cell>
          <cell r="DC48">
            <v>139</v>
          </cell>
          <cell r="DD48">
            <v>120</v>
          </cell>
          <cell r="DE48">
            <v>142</v>
          </cell>
          <cell r="DF48">
            <v>128</v>
          </cell>
          <cell r="DG48">
            <v>433</v>
          </cell>
          <cell r="DH48">
            <v>367</v>
          </cell>
          <cell r="DI48">
            <v>33</v>
          </cell>
          <cell r="DJ48" t="str">
            <v>-</v>
          </cell>
          <cell r="DK48" t="str">
            <v>-</v>
          </cell>
          <cell r="DL48" t="str">
            <v>-</v>
          </cell>
          <cell r="DM48" t="str">
            <v>-</v>
          </cell>
          <cell r="DN48" t="str">
            <v>-</v>
          </cell>
          <cell r="DO48" t="str">
            <v>-</v>
          </cell>
          <cell r="DP48" t="str">
            <v>-</v>
          </cell>
          <cell r="DQ48" t="str">
            <v>-</v>
          </cell>
          <cell r="DR48" t="str">
            <v>-</v>
          </cell>
          <cell r="DS48" t="str">
            <v>-</v>
          </cell>
          <cell r="DT48" t="str">
            <v>-</v>
          </cell>
          <cell r="DU48" t="str">
            <v>-</v>
          </cell>
          <cell r="DV48" t="str">
            <v>-</v>
          </cell>
          <cell r="DW48">
            <v>0</v>
          </cell>
          <cell r="DX48" t="str">
            <v>-</v>
          </cell>
          <cell r="DY48">
            <v>45</v>
          </cell>
          <cell r="DZ48">
            <v>73</v>
          </cell>
          <cell r="EA48">
            <v>7</v>
          </cell>
          <cell r="EB48" t="str">
            <v>-</v>
          </cell>
          <cell r="EC48">
            <v>16.279069767441861</v>
          </cell>
          <cell r="ED48" t="str">
            <v>-</v>
          </cell>
          <cell r="EE48">
            <v>12</v>
          </cell>
          <cell r="EF48" t="str">
            <v>-</v>
          </cell>
          <cell r="EG48">
            <v>21</v>
          </cell>
        </row>
        <row r="49">
          <cell r="C49">
            <v>700000121</v>
          </cell>
          <cell r="D49" t="str">
            <v>SECTOR FOLCLOR SANDRA</v>
          </cell>
          <cell r="E49">
            <v>2026</v>
          </cell>
          <cell r="F49">
            <v>202603</v>
          </cell>
          <cell r="G49">
            <v>1815</v>
          </cell>
          <cell r="H49">
            <v>1921</v>
          </cell>
          <cell r="I49">
            <v>488</v>
          </cell>
          <cell r="J49" t="str">
            <v>-</v>
          </cell>
          <cell r="K49">
            <v>-104</v>
          </cell>
          <cell r="L49">
            <v>0</v>
          </cell>
          <cell r="M49">
            <v>680</v>
          </cell>
          <cell r="N49">
            <v>1238</v>
          </cell>
          <cell r="O49">
            <v>0</v>
          </cell>
          <cell r="P49" t="str">
            <v>-</v>
          </cell>
          <cell r="Q49">
            <v>5</v>
          </cell>
          <cell r="R49" t="str">
            <v>-</v>
          </cell>
          <cell r="S49">
            <v>10</v>
          </cell>
          <cell r="T49" t="str">
            <v>-</v>
          </cell>
          <cell r="U49">
            <v>675</v>
          </cell>
          <cell r="V49" t="str">
            <v>-</v>
          </cell>
          <cell r="W49">
            <v>0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498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385</v>
          </cell>
          <cell r="AH49" t="str">
            <v>-</v>
          </cell>
          <cell r="AI49" t="str">
            <v>-</v>
          </cell>
          <cell r="AJ49" t="str">
            <v>-</v>
          </cell>
          <cell r="AK49" t="str">
            <v>-</v>
          </cell>
          <cell r="AL49" t="str">
            <v>-</v>
          </cell>
          <cell r="AM49">
            <v>37.465564738292009</v>
          </cell>
          <cell r="AN49">
            <v>64.400000000000006</v>
          </cell>
          <cell r="AO49" t="str">
            <v>-</v>
          </cell>
          <cell r="AP49" t="str">
            <v>-</v>
          </cell>
          <cell r="AQ49" t="str">
            <v>-</v>
          </cell>
          <cell r="AR49" t="str">
            <v>-</v>
          </cell>
          <cell r="AS49" t="str">
            <v>-</v>
          </cell>
          <cell r="AT49" t="str">
            <v>-</v>
          </cell>
          <cell r="AU49" t="str">
            <v>-</v>
          </cell>
          <cell r="AV49" t="str">
            <v>-</v>
          </cell>
          <cell r="AW49" t="str">
            <v>-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575</v>
          </cell>
          <cell r="BB49">
            <v>1033</v>
          </cell>
          <cell r="BC49">
            <v>31.680440771349861</v>
          </cell>
          <cell r="BD49">
            <v>53.8</v>
          </cell>
          <cell r="BE49">
            <v>1247</v>
          </cell>
          <cell r="BF49" t="str">
            <v>-</v>
          </cell>
          <cell r="BG49">
            <v>492059.51</v>
          </cell>
          <cell r="BH49">
            <v>456571</v>
          </cell>
          <cell r="BI49">
            <v>334600463.55000001</v>
          </cell>
          <cell r="BJ49">
            <v>565235043</v>
          </cell>
          <cell r="BK49">
            <v>332438943</v>
          </cell>
          <cell r="BL49" t="str">
            <v>-</v>
          </cell>
          <cell r="BM49">
            <v>2161520.5499999998</v>
          </cell>
          <cell r="BN49" t="str">
            <v>-</v>
          </cell>
          <cell r="BO49">
            <v>270879579.55000001</v>
          </cell>
          <cell r="BP49" t="str">
            <v>-</v>
          </cell>
          <cell r="BQ49">
            <v>2161520.5499999998</v>
          </cell>
          <cell r="BR49" t="str">
            <v>-</v>
          </cell>
          <cell r="BS49">
            <v>643</v>
          </cell>
          <cell r="BT49" t="str">
            <v>-</v>
          </cell>
          <cell r="BU49">
            <v>268718059</v>
          </cell>
          <cell r="BV49" t="str">
            <v>-</v>
          </cell>
          <cell r="BW49">
            <v>454</v>
          </cell>
          <cell r="BX49" t="str">
            <v>-</v>
          </cell>
          <cell r="BY49" t="str">
            <v>-</v>
          </cell>
          <cell r="BZ49" t="str">
            <v>-</v>
          </cell>
          <cell r="CA49">
            <v>60496229</v>
          </cell>
          <cell r="CB49" t="str">
            <v>-</v>
          </cell>
          <cell r="CC49" t="str">
            <v>-</v>
          </cell>
          <cell r="CD49" t="str">
            <v>-</v>
          </cell>
          <cell r="CE49" t="str">
            <v>-</v>
          </cell>
          <cell r="CF49" t="str">
            <v>-</v>
          </cell>
          <cell r="CG49" t="str">
            <v>-</v>
          </cell>
          <cell r="CH49" t="str">
            <v>-</v>
          </cell>
          <cell r="CI49" t="str">
            <v>-</v>
          </cell>
          <cell r="CJ49" t="str">
            <v>-</v>
          </cell>
          <cell r="CK49" t="str">
            <v>-</v>
          </cell>
          <cell r="CL49" t="str">
            <v>-</v>
          </cell>
          <cell r="CM49">
            <v>3224655</v>
          </cell>
          <cell r="CN49" t="str">
            <v>-</v>
          </cell>
          <cell r="CO49">
            <v>63720884</v>
          </cell>
          <cell r="CP49" t="str">
            <v>-</v>
          </cell>
          <cell r="CQ49">
            <v>0</v>
          </cell>
          <cell r="CR49" t="str">
            <v>-</v>
          </cell>
          <cell r="CS49">
            <v>-25</v>
          </cell>
          <cell r="CT49" t="str">
            <v>-</v>
          </cell>
          <cell r="CU49">
            <v>651</v>
          </cell>
          <cell r="CV49">
            <v>322</v>
          </cell>
          <cell r="CW49">
            <v>304</v>
          </cell>
          <cell r="CX49">
            <v>217</v>
          </cell>
          <cell r="CY49">
            <v>180</v>
          </cell>
          <cell r="CZ49">
            <v>139</v>
          </cell>
          <cell r="DA49">
            <v>188</v>
          </cell>
          <cell r="DB49">
            <v>149</v>
          </cell>
          <cell r="DC49">
            <v>133</v>
          </cell>
          <cell r="DD49">
            <v>118</v>
          </cell>
          <cell r="DE49">
            <v>95</v>
          </cell>
          <cell r="DF49">
            <v>88</v>
          </cell>
          <cell r="DG49">
            <v>416</v>
          </cell>
          <cell r="DH49">
            <v>355</v>
          </cell>
          <cell r="DI49">
            <v>65</v>
          </cell>
          <cell r="DJ49" t="str">
            <v>-</v>
          </cell>
          <cell r="DK49" t="str">
            <v>-</v>
          </cell>
          <cell r="DL49" t="str">
            <v>-</v>
          </cell>
          <cell r="DM49" t="str">
            <v>-</v>
          </cell>
          <cell r="DN49" t="str">
            <v>-</v>
          </cell>
          <cell r="DO49" t="str">
            <v>-</v>
          </cell>
          <cell r="DP49" t="str">
            <v>-</v>
          </cell>
          <cell r="DQ49" t="str">
            <v>-</v>
          </cell>
          <cell r="DR49" t="str">
            <v>-</v>
          </cell>
          <cell r="DS49" t="str">
            <v>-</v>
          </cell>
          <cell r="DT49" t="str">
            <v>-</v>
          </cell>
          <cell r="DU49" t="str">
            <v>-</v>
          </cell>
          <cell r="DV49" t="str">
            <v>-</v>
          </cell>
          <cell r="DW49">
            <v>0</v>
          </cell>
          <cell r="DX49" t="str">
            <v>-</v>
          </cell>
          <cell r="DY49">
            <v>71</v>
          </cell>
          <cell r="DZ49">
            <v>109</v>
          </cell>
          <cell r="EA49">
            <v>22</v>
          </cell>
          <cell r="EB49" t="str">
            <v>-</v>
          </cell>
          <cell r="EC49">
            <v>28.947368421052634</v>
          </cell>
          <cell r="ED49" t="str">
            <v>-</v>
          </cell>
          <cell r="EE49">
            <v>6</v>
          </cell>
          <cell r="EF49" t="str">
            <v>-</v>
          </cell>
          <cell r="EG49">
            <v>35</v>
          </cell>
        </row>
        <row r="50">
          <cell r="C50">
            <v>700000122</v>
          </cell>
          <cell r="D50" t="str">
            <v>SECTOR CALIPSO ROCIO</v>
          </cell>
          <cell r="E50">
            <v>2026</v>
          </cell>
          <cell r="F50">
            <v>202603</v>
          </cell>
          <cell r="G50">
            <v>0</v>
          </cell>
          <cell r="H50" t="str">
            <v>-</v>
          </cell>
          <cell r="I50">
            <v>0</v>
          </cell>
          <cell r="J50" t="str">
            <v>-</v>
          </cell>
          <cell r="K50">
            <v>0</v>
          </cell>
          <cell r="L50" t="str">
            <v>-</v>
          </cell>
          <cell r="M50">
            <v>0</v>
          </cell>
          <cell r="N50" t="str">
            <v>-</v>
          </cell>
          <cell r="O50">
            <v>0</v>
          </cell>
          <cell r="P50" t="str">
            <v>-</v>
          </cell>
          <cell r="Q50">
            <v>0</v>
          </cell>
          <cell r="R50" t="str">
            <v>-</v>
          </cell>
          <cell r="S50">
            <v>0</v>
          </cell>
          <cell r="T50" t="str">
            <v>-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0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>
            <v>0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0</v>
          </cell>
          <cell r="BB50" t="str">
            <v>-</v>
          </cell>
          <cell r="BC50">
            <v>0</v>
          </cell>
          <cell r="BD50" t="str">
            <v>-</v>
          </cell>
          <cell r="BE50">
            <v>0</v>
          </cell>
          <cell r="BF50" t="str">
            <v>-</v>
          </cell>
          <cell r="BG50">
            <v>0</v>
          </cell>
          <cell r="BH50" t="str">
            <v>-</v>
          </cell>
          <cell r="BI50">
            <v>0</v>
          </cell>
          <cell r="BJ50" t="str">
            <v>-</v>
          </cell>
          <cell r="BK50">
            <v>0</v>
          </cell>
          <cell r="BL50" t="str">
            <v>-</v>
          </cell>
          <cell r="BM50">
            <v>0</v>
          </cell>
          <cell r="BN50" t="str">
            <v>-</v>
          </cell>
          <cell r="BO50">
            <v>0</v>
          </cell>
          <cell r="BP50" t="str">
            <v>-</v>
          </cell>
          <cell r="BQ50">
            <v>0</v>
          </cell>
          <cell r="BR50" t="str">
            <v>-</v>
          </cell>
          <cell r="BS50">
            <v>0</v>
          </cell>
          <cell r="BT50" t="str">
            <v>-</v>
          </cell>
          <cell r="BU50">
            <v>0</v>
          </cell>
          <cell r="BV50" t="str">
            <v>-</v>
          </cell>
          <cell r="BW50">
            <v>0</v>
          </cell>
          <cell r="BX50" t="str">
            <v>-</v>
          </cell>
          <cell r="BY50" t="str">
            <v>-</v>
          </cell>
          <cell r="BZ50" t="str">
            <v>-</v>
          </cell>
          <cell r="CA50">
            <v>0</v>
          </cell>
          <cell r="CB50" t="str">
            <v>-</v>
          </cell>
          <cell r="CC50" t="str">
            <v>-</v>
          </cell>
          <cell r="CD50" t="str">
            <v>-</v>
          </cell>
          <cell r="CE50" t="str">
            <v>-</v>
          </cell>
          <cell r="CF50" t="str">
            <v>-</v>
          </cell>
          <cell r="CG50" t="str">
            <v>-</v>
          </cell>
          <cell r="CH50" t="str">
            <v>-</v>
          </cell>
          <cell r="CI50" t="str">
            <v>-</v>
          </cell>
          <cell r="CJ50" t="str">
            <v>-</v>
          </cell>
          <cell r="CK50" t="str">
            <v>-</v>
          </cell>
          <cell r="CL50" t="str">
            <v>-</v>
          </cell>
          <cell r="CM50">
            <v>0</v>
          </cell>
          <cell r="CN50" t="str">
            <v>-</v>
          </cell>
          <cell r="CO50">
            <v>0</v>
          </cell>
          <cell r="CP50" t="str">
            <v>-</v>
          </cell>
          <cell r="CQ50">
            <v>0</v>
          </cell>
          <cell r="CR50" t="str">
            <v>-</v>
          </cell>
          <cell r="CS50">
            <v>0</v>
          </cell>
          <cell r="CT50" t="str">
            <v>-</v>
          </cell>
          <cell r="CU50">
            <v>0</v>
          </cell>
          <cell r="CV50" t="str">
            <v>-</v>
          </cell>
          <cell r="CW50">
            <v>0</v>
          </cell>
          <cell r="CX50" t="str">
            <v>-</v>
          </cell>
          <cell r="CY50">
            <v>0</v>
          </cell>
          <cell r="CZ50" t="str">
            <v>-</v>
          </cell>
          <cell r="DA50">
            <v>0</v>
          </cell>
          <cell r="DB50" t="str">
            <v>-</v>
          </cell>
          <cell r="DC50">
            <v>0</v>
          </cell>
          <cell r="DD50" t="str">
            <v>-</v>
          </cell>
          <cell r="DE50">
            <v>0</v>
          </cell>
          <cell r="DF50" t="str">
            <v>-</v>
          </cell>
          <cell r="DG50">
            <v>0</v>
          </cell>
          <cell r="DH50" t="str">
            <v>-</v>
          </cell>
          <cell r="DI50">
            <v>0</v>
          </cell>
          <cell r="DJ50" t="str">
            <v>-</v>
          </cell>
          <cell r="DK50" t="str">
            <v>-</v>
          </cell>
          <cell r="DL50" t="str">
            <v>-</v>
          </cell>
          <cell r="DM50" t="str">
            <v>-</v>
          </cell>
          <cell r="DN50" t="str">
            <v>-</v>
          </cell>
          <cell r="DO50" t="str">
            <v>-</v>
          </cell>
          <cell r="DP50" t="str">
            <v>-</v>
          </cell>
          <cell r="DQ50" t="str">
            <v>-</v>
          </cell>
          <cell r="DR50" t="str">
            <v>-</v>
          </cell>
          <cell r="DS50" t="str">
            <v>-</v>
          </cell>
          <cell r="DT50" t="str">
            <v>-</v>
          </cell>
          <cell r="DU50" t="str">
            <v>-</v>
          </cell>
          <cell r="DV50" t="str">
            <v>-</v>
          </cell>
          <cell r="DW50">
            <v>0</v>
          </cell>
          <cell r="DX50" t="str">
            <v>-</v>
          </cell>
          <cell r="DY50">
            <v>0</v>
          </cell>
          <cell r="DZ50" t="str">
            <v>-</v>
          </cell>
          <cell r="EA50">
            <v>0</v>
          </cell>
          <cell r="EB50" t="str">
            <v>-</v>
          </cell>
          <cell r="EC50">
            <v>0</v>
          </cell>
          <cell r="ED50" t="str">
            <v>-</v>
          </cell>
          <cell r="EE50">
            <v>0</v>
          </cell>
          <cell r="EF50" t="str">
            <v>-</v>
          </cell>
          <cell r="EG50">
            <v>0</v>
          </cell>
        </row>
        <row r="51">
          <cell r="C51">
            <v>700000123</v>
          </cell>
          <cell r="D51" t="str">
            <v>SECTOR TAMBORA SARA</v>
          </cell>
          <cell r="E51">
            <v>2026</v>
          </cell>
          <cell r="F51">
            <v>202603</v>
          </cell>
          <cell r="G51">
            <v>2146</v>
          </cell>
          <cell r="H51">
            <v>2220</v>
          </cell>
          <cell r="I51">
            <v>608</v>
          </cell>
          <cell r="J51" t="str">
            <v>-</v>
          </cell>
          <cell r="K51">
            <v>-114</v>
          </cell>
          <cell r="L51">
            <v>0</v>
          </cell>
          <cell r="M51">
            <v>726</v>
          </cell>
          <cell r="N51">
            <v>1464</v>
          </cell>
          <cell r="O51">
            <v>0</v>
          </cell>
          <cell r="P51" t="str">
            <v>-</v>
          </cell>
          <cell r="Q51">
            <v>1</v>
          </cell>
          <cell r="R51" t="str">
            <v>-</v>
          </cell>
          <cell r="S51">
            <v>4</v>
          </cell>
          <cell r="T51" t="str">
            <v>-</v>
          </cell>
          <cell r="U51">
            <v>723</v>
          </cell>
          <cell r="V51" t="str">
            <v>-</v>
          </cell>
          <cell r="W51">
            <v>2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557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394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>
            <v>33.83038210624418</v>
          </cell>
          <cell r="AN51">
            <v>64.900000000000006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666</v>
          </cell>
          <cell r="BB51">
            <v>1277</v>
          </cell>
          <cell r="BC51">
            <v>31.03448275862069</v>
          </cell>
          <cell r="BD51">
            <v>56.5</v>
          </cell>
          <cell r="BE51">
            <v>1472</v>
          </cell>
          <cell r="BF51" t="str">
            <v>-</v>
          </cell>
          <cell r="BG51">
            <v>450860.51</v>
          </cell>
          <cell r="BH51">
            <v>423367</v>
          </cell>
          <cell r="BI51">
            <v>327324729.90000004</v>
          </cell>
          <cell r="BJ51">
            <v>619809860</v>
          </cell>
          <cell r="BK51">
            <v>326254010</v>
          </cell>
          <cell r="BL51" t="str">
            <v>-</v>
          </cell>
          <cell r="BM51">
            <v>1070719.8999999999</v>
          </cell>
          <cell r="BN51" t="str">
            <v>-</v>
          </cell>
          <cell r="BO51">
            <v>263178829.90000001</v>
          </cell>
          <cell r="BP51" t="str">
            <v>-</v>
          </cell>
          <cell r="BQ51">
            <v>1070719.8999999999</v>
          </cell>
          <cell r="BR51" t="str">
            <v>-</v>
          </cell>
          <cell r="BS51">
            <v>704</v>
          </cell>
          <cell r="BT51" t="str">
            <v>-</v>
          </cell>
          <cell r="BU51">
            <v>262108110</v>
          </cell>
          <cell r="BV51" t="str">
            <v>-</v>
          </cell>
          <cell r="BW51">
            <v>449</v>
          </cell>
          <cell r="BX51" t="str">
            <v>-</v>
          </cell>
          <cell r="BY51" t="str">
            <v>-</v>
          </cell>
          <cell r="BZ51" t="str">
            <v>-</v>
          </cell>
          <cell r="CA51">
            <v>59633980</v>
          </cell>
          <cell r="CB51" t="str">
            <v>-</v>
          </cell>
          <cell r="CC51" t="str">
            <v>-</v>
          </cell>
          <cell r="CD51" t="str">
            <v>-</v>
          </cell>
          <cell r="CE51" t="str">
            <v>-</v>
          </cell>
          <cell r="CF51" t="str">
            <v>-</v>
          </cell>
          <cell r="CG51" t="str">
            <v>-</v>
          </cell>
          <cell r="CH51" t="str">
            <v>-</v>
          </cell>
          <cell r="CI51" t="str">
            <v>-</v>
          </cell>
          <cell r="CJ51" t="str">
            <v>-</v>
          </cell>
          <cell r="CK51" t="str">
            <v>-</v>
          </cell>
          <cell r="CL51" t="str">
            <v>-</v>
          </cell>
          <cell r="CM51">
            <v>4511920</v>
          </cell>
          <cell r="CN51" t="str">
            <v>-</v>
          </cell>
          <cell r="CO51">
            <v>64145900</v>
          </cell>
          <cell r="CP51" t="str">
            <v>-</v>
          </cell>
          <cell r="CQ51">
            <v>0</v>
          </cell>
          <cell r="CR51" t="str">
            <v>-</v>
          </cell>
          <cell r="CS51">
            <v>-80</v>
          </cell>
          <cell r="CT51" t="str">
            <v>-</v>
          </cell>
          <cell r="CU51">
            <v>850</v>
          </cell>
          <cell r="CV51">
            <v>384</v>
          </cell>
          <cell r="CW51">
            <v>346</v>
          </cell>
          <cell r="CX51">
            <v>263</v>
          </cell>
          <cell r="CY51">
            <v>224</v>
          </cell>
          <cell r="CZ51">
            <v>163</v>
          </cell>
          <cell r="DA51">
            <v>157</v>
          </cell>
          <cell r="DB51">
            <v>121</v>
          </cell>
          <cell r="DC51">
            <v>137</v>
          </cell>
          <cell r="DD51">
            <v>116</v>
          </cell>
          <cell r="DE51">
            <v>113</v>
          </cell>
          <cell r="DF51">
            <v>104</v>
          </cell>
          <cell r="DG51">
            <v>407</v>
          </cell>
          <cell r="DH51">
            <v>341</v>
          </cell>
          <cell r="DI51">
            <v>25</v>
          </cell>
          <cell r="DJ51" t="str">
            <v>-</v>
          </cell>
          <cell r="DK51" t="str">
            <v>-</v>
          </cell>
          <cell r="DL51" t="str">
            <v>-</v>
          </cell>
          <cell r="DM51" t="str">
            <v>-</v>
          </cell>
          <cell r="DN51" t="str">
            <v>-</v>
          </cell>
          <cell r="DO51" t="str">
            <v>-</v>
          </cell>
          <cell r="DP51" t="str">
            <v>-</v>
          </cell>
          <cell r="DQ51" t="str">
            <v>-</v>
          </cell>
          <cell r="DR51" t="str">
            <v>-</v>
          </cell>
          <cell r="DS51" t="str">
            <v>-</v>
          </cell>
          <cell r="DT51" t="str">
            <v>-</v>
          </cell>
          <cell r="DU51" t="str">
            <v>-</v>
          </cell>
          <cell r="DV51" t="str">
            <v>-</v>
          </cell>
          <cell r="DW51">
            <v>0</v>
          </cell>
          <cell r="DX51" t="str">
            <v>-</v>
          </cell>
          <cell r="DY51">
            <v>35</v>
          </cell>
          <cell r="DZ51">
            <v>97</v>
          </cell>
          <cell r="EA51">
            <v>24</v>
          </cell>
          <cell r="EB51" t="str">
            <v>-</v>
          </cell>
          <cell r="EC51">
            <v>36.923076923076927</v>
          </cell>
          <cell r="ED51" t="str">
            <v>-</v>
          </cell>
          <cell r="EE51">
            <v>10</v>
          </cell>
          <cell r="EF51" t="str">
            <v>-</v>
          </cell>
          <cell r="EG51">
            <v>25</v>
          </cell>
        </row>
        <row r="52">
          <cell r="C52">
            <v>700000125</v>
          </cell>
          <cell r="D52" t="str">
            <v>SECTOR CHARANGA KAREN</v>
          </cell>
          <cell r="E52">
            <v>2026</v>
          </cell>
          <cell r="F52">
            <v>202603</v>
          </cell>
          <cell r="G52">
            <v>1612</v>
          </cell>
          <cell r="H52">
            <v>1674</v>
          </cell>
          <cell r="I52">
            <v>494</v>
          </cell>
          <cell r="J52" t="str">
            <v>-</v>
          </cell>
          <cell r="K52">
            <v>-63</v>
          </cell>
          <cell r="L52">
            <v>0</v>
          </cell>
          <cell r="M52">
            <v>783</v>
          </cell>
          <cell r="N52">
            <v>1067</v>
          </cell>
          <cell r="O52">
            <v>0</v>
          </cell>
          <cell r="P52" t="str">
            <v>-</v>
          </cell>
          <cell r="Q52">
            <v>1</v>
          </cell>
          <cell r="R52" t="str">
            <v>-</v>
          </cell>
          <cell r="S52">
            <v>11</v>
          </cell>
          <cell r="T52" t="str">
            <v>-</v>
          </cell>
          <cell r="U52">
            <v>776</v>
          </cell>
          <cell r="V52" t="str">
            <v>-</v>
          </cell>
          <cell r="W52">
            <v>6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600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421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>
            <v>48.573200992555833</v>
          </cell>
          <cell r="AN52">
            <v>64.900000000000006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>
            <v>698</v>
          </cell>
          <cell r="BB52">
            <v>947</v>
          </cell>
          <cell r="BC52">
            <v>43.300248138957812</v>
          </cell>
          <cell r="BD52">
            <v>56.6</v>
          </cell>
          <cell r="BE52">
            <v>1161</v>
          </cell>
          <cell r="BF52" t="str">
            <v>-</v>
          </cell>
          <cell r="BG52">
            <v>510457.41</v>
          </cell>
          <cell r="BH52">
            <v>447081</v>
          </cell>
          <cell r="BI52">
            <v>399688150.5</v>
          </cell>
          <cell r="BJ52">
            <v>477035954</v>
          </cell>
          <cell r="BK52">
            <v>396470593</v>
          </cell>
          <cell r="BL52" t="str">
            <v>-</v>
          </cell>
          <cell r="BM52">
            <v>3217557.5</v>
          </cell>
          <cell r="BN52" t="str">
            <v>-</v>
          </cell>
          <cell r="BO52">
            <v>324859792.5</v>
          </cell>
          <cell r="BP52" t="str">
            <v>-</v>
          </cell>
          <cell r="BQ52">
            <v>3217557.5</v>
          </cell>
          <cell r="BR52" t="str">
            <v>-</v>
          </cell>
          <cell r="BS52">
            <v>761</v>
          </cell>
          <cell r="BT52" t="str">
            <v>-</v>
          </cell>
          <cell r="BU52">
            <v>321642235</v>
          </cell>
          <cell r="BV52" t="str">
            <v>-</v>
          </cell>
          <cell r="BW52">
            <v>549</v>
          </cell>
          <cell r="BX52" t="str">
            <v>-</v>
          </cell>
          <cell r="BY52" t="str">
            <v>-</v>
          </cell>
          <cell r="BZ52" t="str">
            <v>-</v>
          </cell>
          <cell r="CA52">
            <v>69672138</v>
          </cell>
          <cell r="CB52" t="str">
            <v>-</v>
          </cell>
          <cell r="CC52" t="str">
            <v>-</v>
          </cell>
          <cell r="CD52" t="str">
            <v>-</v>
          </cell>
          <cell r="CE52" t="str">
            <v>-</v>
          </cell>
          <cell r="CF52" t="str">
            <v>-</v>
          </cell>
          <cell r="CG52" t="str">
            <v>-</v>
          </cell>
          <cell r="CH52" t="str">
            <v>-</v>
          </cell>
          <cell r="CI52" t="str">
            <v>-</v>
          </cell>
          <cell r="CJ52" t="str">
            <v>-</v>
          </cell>
          <cell r="CK52" t="str">
            <v>-</v>
          </cell>
          <cell r="CL52" t="str">
            <v>-</v>
          </cell>
          <cell r="CM52">
            <v>5156220</v>
          </cell>
          <cell r="CN52" t="str">
            <v>-</v>
          </cell>
          <cell r="CO52">
            <v>74828358</v>
          </cell>
          <cell r="CP52" t="str">
            <v>-</v>
          </cell>
          <cell r="CQ52">
            <v>0</v>
          </cell>
          <cell r="CR52" t="str">
            <v>-</v>
          </cell>
          <cell r="CS52">
            <v>-33</v>
          </cell>
          <cell r="CT52" t="str">
            <v>-</v>
          </cell>
          <cell r="CU52">
            <v>499</v>
          </cell>
          <cell r="CV52">
            <v>288</v>
          </cell>
          <cell r="CW52">
            <v>191</v>
          </cell>
          <cell r="CX52">
            <v>175</v>
          </cell>
          <cell r="CY52">
            <v>139</v>
          </cell>
          <cell r="CZ52">
            <v>116</v>
          </cell>
          <cell r="DA52">
            <v>122</v>
          </cell>
          <cell r="DB52">
            <v>105</v>
          </cell>
          <cell r="DC52">
            <v>81</v>
          </cell>
          <cell r="DD52">
            <v>76</v>
          </cell>
          <cell r="DE52">
            <v>78</v>
          </cell>
          <cell r="DF52">
            <v>72</v>
          </cell>
          <cell r="DG52">
            <v>281</v>
          </cell>
          <cell r="DH52">
            <v>253</v>
          </cell>
          <cell r="DI52">
            <v>36</v>
          </cell>
          <cell r="DJ52" t="str">
            <v>-</v>
          </cell>
          <cell r="DK52" t="str">
            <v>-</v>
          </cell>
          <cell r="DL52" t="str">
            <v>-</v>
          </cell>
          <cell r="DM52" t="str">
            <v>-</v>
          </cell>
          <cell r="DN52" t="str">
            <v>-</v>
          </cell>
          <cell r="DO52" t="str">
            <v>-</v>
          </cell>
          <cell r="DP52" t="str">
            <v>-</v>
          </cell>
          <cell r="DQ52" t="str">
            <v>-</v>
          </cell>
          <cell r="DR52" t="str">
            <v>-</v>
          </cell>
          <cell r="DS52" t="str">
            <v>-</v>
          </cell>
          <cell r="DT52" t="str">
            <v>-</v>
          </cell>
          <cell r="DU52" t="str">
            <v>-</v>
          </cell>
          <cell r="DV52" t="str">
            <v>-</v>
          </cell>
          <cell r="DW52">
            <v>0</v>
          </cell>
          <cell r="DX52" t="str">
            <v>-</v>
          </cell>
          <cell r="DY52">
            <v>45</v>
          </cell>
          <cell r="DZ52">
            <v>72</v>
          </cell>
          <cell r="EA52">
            <v>14</v>
          </cell>
          <cell r="EB52" t="str">
            <v>-</v>
          </cell>
          <cell r="EC52">
            <v>41.17647058823529</v>
          </cell>
          <cell r="ED52" t="str">
            <v>-</v>
          </cell>
          <cell r="EE52">
            <v>9</v>
          </cell>
          <cell r="EF52" t="str">
            <v>-</v>
          </cell>
          <cell r="EG52">
            <v>40</v>
          </cell>
        </row>
        <row r="53">
          <cell r="C53">
            <v>700000128</v>
          </cell>
          <cell r="D53" t="str">
            <v>SECTOR BURITI MARGARITA</v>
          </cell>
          <cell r="E53">
            <v>2026</v>
          </cell>
          <cell r="F53">
            <v>202603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 t="str">
            <v>-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 t="str">
            <v>-</v>
          </cell>
          <cell r="BB53" t="str">
            <v>-</v>
          </cell>
          <cell r="BC53" t="str">
            <v>-</v>
          </cell>
          <cell r="BD53" t="str">
            <v>-</v>
          </cell>
          <cell r="BE53" t="str">
            <v>-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J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O53" t="str">
            <v>-</v>
          </cell>
          <cell r="BP53" t="str">
            <v>-</v>
          </cell>
          <cell r="BQ53" t="str">
            <v>-</v>
          </cell>
          <cell r="BR53" t="str">
            <v>-</v>
          </cell>
          <cell r="BS53" t="str">
            <v>-</v>
          </cell>
          <cell r="BT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 t="str">
            <v>-</v>
          </cell>
          <cell r="BY53" t="str">
            <v>-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 t="str">
            <v>-</v>
          </cell>
          <cell r="CN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 t="str">
            <v>-</v>
          </cell>
          <cell r="CS53" t="str">
            <v>-</v>
          </cell>
          <cell r="CT53" t="str">
            <v>-</v>
          </cell>
          <cell r="CU53" t="str">
            <v>-</v>
          </cell>
          <cell r="CV53" t="str">
            <v>-</v>
          </cell>
          <cell r="CW53" t="str">
            <v>-</v>
          </cell>
          <cell r="CX53" t="str">
            <v>-</v>
          </cell>
          <cell r="CY53" t="str">
            <v>-</v>
          </cell>
          <cell r="CZ53" t="str">
            <v>-</v>
          </cell>
          <cell r="DA53" t="str">
            <v>-</v>
          </cell>
          <cell r="DB53" t="str">
            <v>-</v>
          </cell>
          <cell r="DC53" t="str">
            <v>-</v>
          </cell>
          <cell r="DD53" t="str">
            <v>-</v>
          </cell>
          <cell r="DE53" t="str">
            <v>-</v>
          </cell>
          <cell r="DF53" t="str">
            <v>-</v>
          </cell>
          <cell r="DG53" t="str">
            <v>-</v>
          </cell>
          <cell r="DH53" t="str">
            <v>-</v>
          </cell>
          <cell r="DI53" t="str">
            <v>-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 t="str">
            <v>-</v>
          </cell>
          <cell r="DX53" t="str">
            <v>-</v>
          </cell>
          <cell r="DY53" t="str">
            <v>-</v>
          </cell>
          <cell r="DZ53" t="str">
            <v>-</v>
          </cell>
          <cell r="EA53" t="str">
            <v>-</v>
          </cell>
          <cell r="EB53" t="str">
            <v>-</v>
          </cell>
          <cell r="EC53" t="str">
            <v>-</v>
          </cell>
          <cell r="ED53" t="str">
            <v>-</v>
          </cell>
          <cell r="EE53" t="str">
            <v>-</v>
          </cell>
          <cell r="EF53" t="str">
            <v>-</v>
          </cell>
          <cell r="EG53" t="str">
            <v>-</v>
          </cell>
        </row>
        <row r="54">
          <cell r="C54">
            <v>700000131</v>
          </cell>
          <cell r="D54" t="str">
            <v>SECTOR PILONERAS EMNA</v>
          </cell>
          <cell r="E54">
            <v>2026</v>
          </cell>
          <cell r="F54">
            <v>202603</v>
          </cell>
          <cell r="G54">
            <v>1619</v>
          </cell>
          <cell r="H54">
            <v>1679</v>
          </cell>
          <cell r="I54">
            <v>366</v>
          </cell>
          <cell r="J54" t="str">
            <v>-</v>
          </cell>
          <cell r="K54">
            <v>-57</v>
          </cell>
          <cell r="L54">
            <v>0</v>
          </cell>
          <cell r="M54">
            <v>730</v>
          </cell>
          <cell r="N54">
            <v>1117</v>
          </cell>
          <cell r="O54">
            <v>0</v>
          </cell>
          <cell r="P54" t="str">
            <v>-</v>
          </cell>
          <cell r="Q54">
            <v>0</v>
          </cell>
          <cell r="R54" t="str">
            <v>-</v>
          </cell>
          <cell r="S54">
            <v>1</v>
          </cell>
          <cell r="T54" t="str">
            <v>-</v>
          </cell>
          <cell r="U54">
            <v>730</v>
          </cell>
          <cell r="V54" t="str">
            <v>-</v>
          </cell>
          <cell r="W54">
            <v>0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518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480</v>
          </cell>
          <cell r="AH54" t="str">
            <v>-</v>
          </cell>
          <cell r="AI54" t="str">
            <v>-</v>
          </cell>
          <cell r="AJ54" t="str">
            <v>-</v>
          </cell>
          <cell r="AK54" t="str">
            <v>-</v>
          </cell>
          <cell r="AL54" t="str">
            <v>-</v>
          </cell>
          <cell r="AM54">
            <v>45.089561457689932</v>
          </cell>
          <cell r="AN54">
            <v>64.8</v>
          </cell>
          <cell r="AO54" t="str">
            <v>-</v>
          </cell>
          <cell r="AP54" t="str">
            <v>-</v>
          </cell>
          <cell r="AQ54" t="str">
            <v>-</v>
          </cell>
          <cell r="AR54" t="str">
            <v>-</v>
          </cell>
          <cell r="AS54" t="str">
            <v>-</v>
          </cell>
          <cell r="AT54" t="str">
            <v>-</v>
          </cell>
          <cell r="AU54" t="str">
            <v>-</v>
          </cell>
          <cell r="AV54" t="str">
            <v>-</v>
          </cell>
          <cell r="AW54" t="str">
            <v>-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662</v>
          </cell>
          <cell r="BB54">
            <v>934</v>
          </cell>
          <cell r="BC54">
            <v>40.889437924644845</v>
          </cell>
          <cell r="BD54">
            <v>55.6</v>
          </cell>
          <cell r="BE54">
            <v>1056</v>
          </cell>
          <cell r="BF54" t="str">
            <v>-</v>
          </cell>
          <cell r="BG54">
            <v>427019.24</v>
          </cell>
          <cell r="BH54">
            <v>399575</v>
          </cell>
          <cell r="BI54">
            <v>311724042</v>
          </cell>
          <cell r="BJ54">
            <v>446325267</v>
          </cell>
          <cell r="BK54">
            <v>311657892</v>
          </cell>
          <cell r="BL54" t="str">
            <v>-</v>
          </cell>
          <cell r="BM54">
            <v>66150</v>
          </cell>
          <cell r="BN54" t="str">
            <v>-</v>
          </cell>
          <cell r="BO54">
            <v>251251065</v>
          </cell>
          <cell r="BP54" t="str">
            <v>-</v>
          </cell>
          <cell r="BQ54">
            <v>66150</v>
          </cell>
          <cell r="BR54" t="str">
            <v>-</v>
          </cell>
          <cell r="BS54">
            <v>700</v>
          </cell>
          <cell r="BT54" t="str">
            <v>-</v>
          </cell>
          <cell r="BU54">
            <v>251184915</v>
          </cell>
          <cell r="BV54" t="str">
            <v>-</v>
          </cell>
          <cell r="BW54">
            <v>452</v>
          </cell>
          <cell r="BX54" t="str">
            <v>-</v>
          </cell>
          <cell r="BY54" t="str">
            <v>-</v>
          </cell>
          <cell r="BZ54" t="str">
            <v>-</v>
          </cell>
          <cell r="CA54">
            <v>56344142</v>
          </cell>
          <cell r="CB54" t="str">
            <v>-</v>
          </cell>
          <cell r="CC54" t="str">
            <v>-</v>
          </cell>
          <cell r="CD54" t="str">
            <v>-</v>
          </cell>
          <cell r="CE54" t="str">
            <v>-</v>
          </cell>
          <cell r="CF54" t="str">
            <v>-</v>
          </cell>
          <cell r="CG54" t="str">
            <v>-</v>
          </cell>
          <cell r="CH54" t="str">
            <v>-</v>
          </cell>
          <cell r="CI54" t="str">
            <v>-</v>
          </cell>
          <cell r="CJ54" t="str">
            <v>-</v>
          </cell>
          <cell r="CK54" t="str">
            <v>-</v>
          </cell>
          <cell r="CL54" t="str">
            <v>-</v>
          </cell>
          <cell r="CM54">
            <v>4128835</v>
          </cell>
          <cell r="CN54" t="str">
            <v>-</v>
          </cell>
          <cell r="CO54">
            <v>60472977</v>
          </cell>
          <cell r="CP54" t="str">
            <v>-</v>
          </cell>
          <cell r="CQ54">
            <v>0</v>
          </cell>
          <cell r="CR54" t="str">
            <v>-</v>
          </cell>
          <cell r="CS54">
            <v>-38</v>
          </cell>
          <cell r="CT54" t="str">
            <v>-</v>
          </cell>
          <cell r="CU54">
            <v>514</v>
          </cell>
          <cell r="CV54">
            <v>311</v>
          </cell>
          <cell r="CW54">
            <v>235</v>
          </cell>
          <cell r="CX54">
            <v>205</v>
          </cell>
          <cell r="CY54">
            <v>140</v>
          </cell>
          <cell r="CZ54">
            <v>104</v>
          </cell>
          <cell r="DA54">
            <v>113</v>
          </cell>
          <cell r="DB54">
            <v>89</v>
          </cell>
          <cell r="DC54">
            <v>107</v>
          </cell>
          <cell r="DD54">
            <v>98</v>
          </cell>
          <cell r="DE54">
            <v>66</v>
          </cell>
          <cell r="DF54">
            <v>63</v>
          </cell>
          <cell r="DG54">
            <v>286</v>
          </cell>
          <cell r="DH54">
            <v>250</v>
          </cell>
          <cell r="DI54">
            <v>33</v>
          </cell>
          <cell r="DJ54" t="str">
            <v>-</v>
          </cell>
          <cell r="DK54" t="str">
            <v>-</v>
          </cell>
          <cell r="DL54" t="str">
            <v>-</v>
          </cell>
          <cell r="DM54" t="str">
            <v>-</v>
          </cell>
          <cell r="DN54" t="str">
            <v>-</v>
          </cell>
          <cell r="DO54" t="str">
            <v>-</v>
          </cell>
          <cell r="DP54" t="str">
            <v>-</v>
          </cell>
          <cell r="DQ54" t="str">
            <v>-</v>
          </cell>
          <cell r="DR54" t="str">
            <v>-</v>
          </cell>
          <cell r="DS54" t="str">
            <v>-</v>
          </cell>
          <cell r="DT54" t="str">
            <v>-</v>
          </cell>
          <cell r="DU54" t="str">
            <v>-</v>
          </cell>
          <cell r="DV54" t="str">
            <v>-</v>
          </cell>
          <cell r="DW54">
            <v>0</v>
          </cell>
          <cell r="DX54" t="str">
            <v>-</v>
          </cell>
          <cell r="DY54">
            <v>40</v>
          </cell>
          <cell r="DZ54">
            <v>89</v>
          </cell>
          <cell r="EA54">
            <v>19</v>
          </cell>
          <cell r="EB54" t="str">
            <v>-</v>
          </cell>
          <cell r="EC54">
            <v>41.304347826086953</v>
          </cell>
          <cell r="ED54" t="str">
            <v>-</v>
          </cell>
          <cell r="EE54">
            <v>7</v>
          </cell>
          <cell r="EF54" t="str">
            <v>-</v>
          </cell>
          <cell r="EG54">
            <v>28</v>
          </cell>
        </row>
        <row r="55">
          <cell r="C55">
            <v>700000132</v>
          </cell>
          <cell r="D55" t="str">
            <v>SECTOR VALLENATO YULIETH</v>
          </cell>
          <cell r="E55">
            <v>2026</v>
          </cell>
          <cell r="F55">
            <v>202603</v>
          </cell>
          <cell r="G55">
            <v>1244</v>
          </cell>
          <cell r="H55">
            <v>1293</v>
          </cell>
          <cell r="I55">
            <v>335</v>
          </cell>
          <cell r="J55" t="str">
            <v>-</v>
          </cell>
          <cell r="K55">
            <v>-46</v>
          </cell>
          <cell r="L55">
            <v>0</v>
          </cell>
          <cell r="M55">
            <v>598</v>
          </cell>
          <cell r="N55">
            <v>857</v>
          </cell>
          <cell r="O55">
            <v>0</v>
          </cell>
          <cell r="P55" t="str">
            <v>-</v>
          </cell>
          <cell r="Q55">
            <v>1</v>
          </cell>
          <cell r="R55" t="str">
            <v>-</v>
          </cell>
          <cell r="S55">
            <v>8</v>
          </cell>
          <cell r="T55" t="str">
            <v>-</v>
          </cell>
          <cell r="U55">
            <v>594</v>
          </cell>
          <cell r="V55" t="str">
            <v>-</v>
          </cell>
          <cell r="W55">
            <v>3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456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351</v>
          </cell>
          <cell r="AH55" t="str">
            <v>-</v>
          </cell>
          <cell r="AI55" t="str">
            <v>-</v>
          </cell>
          <cell r="AJ55" t="str">
            <v>-</v>
          </cell>
          <cell r="AK55" t="str">
            <v>-</v>
          </cell>
          <cell r="AL55" t="str">
            <v>-</v>
          </cell>
          <cell r="AM55">
            <v>48.070739549839232</v>
          </cell>
          <cell r="AN55">
            <v>64.8</v>
          </cell>
          <cell r="AO55" t="str">
            <v>-</v>
          </cell>
          <cell r="AP55" t="str">
            <v>-</v>
          </cell>
          <cell r="AQ55" t="str">
            <v>-</v>
          </cell>
          <cell r="AR55" t="str">
            <v>-</v>
          </cell>
          <cell r="AS55" t="str">
            <v>-</v>
          </cell>
          <cell r="AT55" t="str">
            <v>-</v>
          </cell>
          <cell r="AU55" t="str">
            <v>-</v>
          </cell>
          <cell r="AV55" t="str">
            <v>-</v>
          </cell>
          <cell r="AW55" t="str">
            <v>-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540</v>
          </cell>
          <cell r="BB55">
            <v>733</v>
          </cell>
          <cell r="BC55">
            <v>43.40836012861736</v>
          </cell>
          <cell r="BD55">
            <v>56.7</v>
          </cell>
          <cell r="BE55">
            <v>832</v>
          </cell>
          <cell r="BF55" t="str">
            <v>-</v>
          </cell>
          <cell r="BG55">
            <v>467540.33</v>
          </cell>
          <cell r="BH55">
            <v>424611</v>
          </cell>
          <cell r="BI55">
            <v>279589118.49000001</v>
          </cell>
          <cell r="BJ55">
            <v>363891757</v>
          </cell>
          <cell r="BK55">
            <v>270873355</v>
          </cell>
          <cell r="BL55" t="str">
            <v>-</v>
          </cell>
          <cell r="BM55">
            <v>8715763.4900000002</v>
          </cell>
          <cell r="BN55" t="str">
            <v>-</v>
          </cell>
          <cell r="BO55">
            <v>229458603.48999998</v>
          </cell>
          <cell r="BP55" t="str">
            <v>-</v>
          </cell>
          <cell r="BQ55">
            <v>8715763.4900000002</v>
          </cell>
          <cell r="BR55" t="str">
            <v>-</v>
          </cell>
          <cell r="BS55">
            <v>587</v>
          </cell>
          <cell r="BT55" t="str">
            <v>-</v>
          </cell>
          <cell r="BU55">
            <v>220742840</v>
          </cell>
          <cell r="BV55" t="str">
            <v>-</v>
          </cell>
          <cell r="BW55">
            <v>372</v>
          </cell>
          <cell r="BX55" t="str">
            <v>-</v>
          </cell>
          <cell r="BY55" t="str">
            <v>-</v>
          </cell>
          <cell r="BZ55" t="str">
            <v>-</v>
          </cell>
          <cell r="CA55">
            <v>46452580</v>
          </cell>
          <cell r="CB55" t="str">
            <v>-</v>
          </cell>
          <cell r="CC55" t="str">
            <v>-</v>
          </cell>
          <cell r="CD55" t="str">
            <v>-</v>
          </cell>
          <cell r="CE55" t="str">
            <v>-</v>
          </cell>
          <cell r="CF55" t="str">
            <v>-</v>
          </cell>
          <cell r="CG55" t="str">
            <v>-</v>
          </cell>
          <cell r="CH55" t="str">
            <v>-</v>
          </cell>
          <cell r="CI55" t="str">
            <v>-</v>
          </cell>
          <cell r="CJ55" t="str">
            <v>-</v>
          </cell>
          <cell r="CK55" t="str">
            <v>-</v>
          </cell>
          <cell r="CL55" t="str">
            <v>-</v>
          </cell>
          <cell r="CM55">
            <v>2710260</v>
          </cell>
          <cell r="CN55" t="str">
            <v>-</v>
          </cell>
          <cell r="CO55">
            <v>49162840</v>
          </cell>
          <cell r="CP55" t="str">
            <v>-</v>
          </cell>
          <cell r="CQ55">
            <v>0</v>
          </cell>
          <cell r="CR55" t="str">
            <v>-</v>
          </cell>
          <cell r="CS55">
            <v>-24</v>
          </cell>
          <cell r="CT55" t="str">
            <v>-</v>
          </cell>
          <cell r="CU55">
            <v>313</v>
          </cell>
          <cell r="CV55">
            <v>198</v>
          </cell>
          <cell r="CW55">
            <v>211</v>
          </cell>
          <cell r="CX55">
            <v>165</v>
          </cell>
          <cell r="CY55">
            <v>122</v>
          </cell>
          <cell r="CZ55">
            <v>93</v>
          </cell>
          <cell r="DA55">
            <v>85</v>
          </cell>
          <cell r="DB55">
            <v>68</v>
          </cell>
          <cell r="DC55">
            <v>77</v>
          </cell>
          <cell r="DD55">
            <v>73</v>
          </cell>
          <cell r="DE55">
            <v>36</v>
          </cell>
          <cell r="DF55">
            <v>39</v>
          </cell>
          <cell r="DG55">
            <v>198</v>
          </cell>
          <cell r="DH55">
            <v>180</v>
          </cell>
          <cell r="DI55">
            <v>11</v>
          </cell>
          <cell r="DJ55" t="str">
            <v>-</v>
          </cell>
          <cell r="DK55" t="str">
            <v>-</v>
          </cell>
          <cell r="DL55" t="str">
            <v>-</v>
          </cell>
          <cell r="DM55" t="str">
            <v>-</v>
          </cell>
          <cell r="DN55" t="str">
            <v>-</v>
          </cell>
          <cell r="DO55" t="str">
            <v>-</v>
          </cell>
          <cell r="DP55" t="str">
            <v>-</v>
          </cell>
          <cell r="DQ55" t="str">
            <v>-</v>
          </cell>
          <cell r="DR55" t="str">
            <v>-</v>
          </cell>
          <cell r="DS55" t="str">
            <v>-</v>
          </cell>
          <cell r="DT55" t="str">
            <v>-</v>
          </cell>
          <cell r="DU55" t="str">
            <v>-</v>
          </cell>
          <cell r="DV55" t="str">
            <v>-</v>
          </cell>
          <cell r="DW55">
            <v>0</v>
          </cell>
          <cell r="DX55" t="str">
            <v>-</v>
          </cell>
          <cell r="DY55">
            <v>14</v>
          </cell>
          <cell r="DZ55">
            <v>43</v>
          </cell>
          <cell r="EA55">
            <v>13</v>
          </cell>
          <cell r="EB55" t="str">
            <v>-</v>
          </cell>
          <cell r="EC55">
            <v>46.428571428571431</v>
          </cell>
          <cell r="ED55" t="str">
            <v>-</v>
          </cell>
          <cell r="EE55">
            <v>3</v>
          </cell>
          <cell r="EF55" t="str">
            <v>-</v>
          </cell>
          <cell r="EG55">
            <v>44</v>
          </cell>
        </row>
        <row r="56">
          <cell r="C56">
            <v>700000133</v>
          </cell>
          <cell r="D56" t="str">
            <v>SECTOR INSPIRACIÓN VANESA</v>
          </cell>
          <cell r="E56">
            <v>2026</v>
          </cell>
          <cell r="F56">
            <v>202603</v>
          </cell>
          <cell r="G56">
            <v>990</v>
          </cell>
          <cell r="H56">
            <v>1004</v>
          </cell>
          <cell r="I56">
            <v>316</v>
          </cell>
          <cell r="J56" t="str">
            <v>-</v>
          </cell>
          <cell r="K56">
            <v>-13</v>
          </cell>
          <cell r="L56">
            <v>0</v>
          </cell>
          <cell r="M56">
            <v>638</v>
          </cell>
          <cell r="N56">
            <v>650</v>
          </cell>
          <cell r="O56">
            <v>0</v>
          </cell>
          <cell r="P56" t="str">
            <v>-</v>
          </cell>
          <cell r="Q56">
            <v>0</v>
          </cell>
          <cell r="R56" t="str">
            <v>-</v>
          </cell>
          <cell r="S56">
            <v>3</v>
          </cell>
          <cell r="T56" t="str">
            <v>-</v>
          </cell>
          <cell r="U56">
            <v>636</v>
          </cell>
          <cell r="V56" t="str">
            <v>-</v>
          </cell>
          <cell r="W56">
            <v>2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508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367</v>
          </cell>
          <cell r="AH56" t="str">
            <v>-</v>
          </cell>
          <cell r="AI56" t="str">
            <v>-</v>
          </cell>
          <cell r="AJ56" t="str">
            <v>-</v>
          </cell>
          <cell r="AK56" t="str">
            <v>-</v>
          </cell>
          <cell r="AL56" t="str">
            <v>-</v>
          </cell>
          <cell r="AM56">
            <v>64.444444444444443</v>
          </cell>
          <cell r="AN56">
            <v>64.7</v>
          </cell>
          <cell r="AO56" t="str">
            <v>-</v>
          </cell>
          <cell r="AP56" t="str">
            <v>-</v>
          </cell>
          <cell r="AQ56" t="str">
            <v>-</v>
          </cell>
          <cell r="AR56" t="str">
            <v>-</v>
          </cell>
          <cell r="AS56" t="str">
            <v>-</v>
          </cell>
          <cell r="AT56" t="str">
            <v>-</v>
          </cell>
          <cell r="AU56" t="str">
            <v>-</v>
          </cell>
          <cell r="AV56" t="str">
            <v>-</v>
          </cell>
          <cell r="AW56" t="str">
            <v>-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578</v>
          </cell>
          <cell r="BB56">
            <v>530</v>
          </cell>
          <cell r="BC56">
            <v>58.383838383838381</v>
          </cell>
          <cell r="BD56">
            <v>52.8</v>
          </cell>
          <cell r="BE56">
            <v>758</v>
          </cell>
          <cell r="BF56" t="str">
            <v>-</v>
          </cell>
          <cell r="BG56">
            <v>452027.12</v>
          </cell>
          <cell r="BH56">
            <v>479339</v>
          </cell>
          <cell r="BI56">
            <v>288393300</v>
          </cell>
          <cell r="BJ56">
            <v>311570554</v>
          </cell>
          <cell r="BK56">
            <v>287803085</v>
          </cell>
          <cell r="BL56" t="str">
            <v>-</v>
          </cell>
          <cell r="BM56">
            <v>590215</v>
          </cell>
          <cell r="BN56" t="str">
            <v>-</v>
          </cell>
          <cell r="BO56">
            <v>250834086</v>
          </cell>
          <cell r="BP56" t="str">
            <v>-</v>
          </cell>
          <cell r="BQ56">
            <v>590215</v>
          </cell>
          <cell r="BR56" t="str">
            <v>-</v>
          </cell>
          <cell r="BS56">
            <v>630</v>
          </cell>
          <cell r="BT56" t="str">
            <v>-</v>
          </cell>
          <cell r="BU56">
            <v>250243871</v>
          </cell>
          <cell r="BV56" t="str">
            <v>-</v>
          </cell>
          <cell r="BW56">
            <v>329</v>
          </cell>
          <cell r="BX56" t="str">
            <v>-</v>
          </cell>
          <cell r="BY56" t="str">
            <v>-</v>
          </cell>
          <cell r="BZ56" t="str">
            <v>-</v>
          </cell>
          <cell r="CA56">
            <v>35534054</v>
          </cell>
          <cell r="CB56" t="str">
            <v>-</v>
          </cell>
          <cell r="CC56" t="str">
            <v>-</v>
          </cell>
          <cell r="CD56" t="str">
            <v>-</v>
          </cell>
          <cell r="CE56" t="str">
            <v>-</v>
          </cell>
          <cell r="CF56" t="str">
            <v>-</v>
          </cell>
          <cell r="CG56" t="str">
            <v>-</v>
          </cell>
          <cell r="CH56" t="str">
            <v>-</v>
          </cell>
          <cell r="CI56" t="str">
            <v>-</v>
          </cell>
          <cell r="CJ56" t="str">
            <v>-</v>
          </cell>
          <cell r="CK56" t="str">
            <v>-</v>
          </cell>
          <cell r="CL56" t="str">
            <v>-</v>
          </cell>
          <cell r="CM56">
            <v>2025160</v>
          </cell>
          <cell r="CN56" t="str">
            <v>-</v>
          </cell>
          <cell r="CO56">
            <v>37559214</v>
          </cell>
          <cell r="CP56" t="str">
            <v>-</v>
          </cell>
          <cell r="CQ56">
            <v>0</v>
          </cell>
          <cell r="CR56" t="str">
            <v>-</v>
          </cell>
          <cell r="CS56">
            <v>-31</v>
          </cell>
          <cell r="CT56" t="str">
            <v>-</v>
          </cell>
          <cell r="CU56">
            <v>163</v>
          </cell>
          <cell r="CV56">
            <v>178</v>
          </cell>
          <cell r="CW56">
            <v>108</v>
          </cell>
          <cell r="CX56">
            <v>125</v>
          </cell>
          <cell r="CY56">
            <v>81</v>
          </cell>
          <cell r="CZ56">
            <v>98</v>
          </cell>
          <cell r="DA56">
            <v>62</v>
          </cell>
          <cell r="DB56">
            <v>40</v>
          </cell>
          <cell r="DC56">
            <v>70</v>
          </cell>
          <cell r="DD56">
            <v>61</v>
          </cell>
          <cell r="DE56">
            <v>54</v>
          </cell>
          <cell r="DF56">
            <v>49</v>
          </cell>
          <cell r="DG56">
            <v>186</v>
          </cell>
          <cell r="DH56">
            <v>150</v>
          </cell>
          <cell r="DI56">
            <v>14</v>
          </cell>
          <cell r="DJ56" t="str">
            <v>-</v>
          </cell>
          <cell r="DK56" t="str">
            <v>-</v>
          </cell>
          <cell r="DL56" t="str">
            <v>-</v>
          </cell>
          <cell r="DM56" t="str">
            <v>-</v>
          </cell>
          <cell r="DN56" t="str">
            <v>-</v>
          </cell>
          <cell r="DO56" t="str">
            <v>-</v>
          </cell>
          <cell r="DP56" t="str">
            <v>-</v>
          </cell>
          <cell r="DQ56" t="str">
            <v>-</v>
          </cell>
          <cell r="DR56" t="str">
            <v>-</v>
          </cell>
          <cell r="DS56" t="str">
            <v>-</v>
          </cell>
          <cell r="DT56" t="str">
            <v>-</v>
          </cell>
          <cell r="DU56" t="str">
            <v>-</v>
          </cell>
          <cell r="DV56" t="str">
            <v>-</v>
          </cell>
          <cell r="DW56">
            <v>0</v>
          </cell>
          <cell r="DX56" t="str">
            <v>-</v>
          </cell>
          <cell r="DY56">
            <v>26</v>
          </cell>
          <cell r="DZ56">
            <v>50</v>
          </cell>
          <cell r="EA56">
            <v>3</v>
          </cell>
          <cell r="EB56" t="str">
            <v>-</v>
          </cell>
          <cell r="EC56">
            <v>17.647058823529413</v>
          </cell>
          <cell r="ED56" t="str">
            <v>-</v>
          </cell>
          <cell r="EE56">
            <v>12</v>
          </cell>
          <cell r="EF56" t="str">
            <v>-</v>
          </cell>
          <cell r="EG56">
            <v>34</v>
          </cell>
        </row>
        <row r="57">
          <cell r="C57">
            <v>700000135</v>
          </cell>
          <cell r="D57" t="str">
            <v>SECTOR PINO VIVIANA</v>
          </cell>
          <cell r="E57">
            <v>2026</v>
          </cell>
          <cell r="F57">
            <v>202603</v>
          </cell>
          <cell r="G57">
            <v>1928</v>
          </cell>
          <cell r="H57">
            <v>2030</v>
          </cell>
          <cell r="I57">
            <v>581</v>
          </cell>
          <cell r="J57" t="str">
            <v>-</v>
          </cell>
          <cell r="K57">
            <v>-96</v>
          </cell>
          <cell r="L57">
            <v>0</v>
          </cell>
          <cell r="M57">
            <v>511</v>
          </cell>
          <cell r="N57">
            <v>1324</v>
          </cell>
          <cell r="O57">
            <v>0</v>
          </cell>
          <cell r="P57" t="str">
            <v>-</v>
          </cell>
          <cell r="Q57">
            <v>2</v>
          </cell>
          <cell r="R57" t="str">
            <v>-</v>
          </cell>
          <cell r="S57">
            <v>4</v>
          </cell>
          <cell r="T57" t="str">
            <v>-</v>
          </cell>
          <cell r="U57">
            <v>509</v>
          </cell>
          <cell r="V57" t="str">
            <v>-</v>
          </cell>
          <cell r="W57">
            <v>0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409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233</v>
          </cell>
          <cell r="AH57" t="str">
            <v>-</v>
          </cell>
          <cell r="AI57" t="str">
            <v>-</v>
          </cell>
          <cell r="AJ57" t="str">
            <v>-</v>
          </cell>
          <cell r="AK57" t="str">
            <v>-</v>
          </cell>
          <cell r="AL57" t="str">
            <v>-</v>
          </cell>
          <cell r="AM57">
            <v>26.504149377593361</v>
          </cell>
          <cell r="AN57">
            <v>65.2</v>
          </cell>
          <cell r="AO57" t="str">
            <v>-</v>
          </cell>
          <cell r="AP57" t="str">
            <v>-</v>
          </cell>
          <cell r="AQ57" t="str">
            <v>-</v>
          </cell>
          <cell r="AR57" t="str">
            <v>-</v>
          </cell>
          <cell r="AS57" t="str">
            <v>-</v>
          </cell>
          <cell r="AT57" t="str">
            <v>-</v>
          </cell>
          <cell r="AU57" t="str">
            <v>-</v>
          </cell>
          <cell r="AV57" t="str">
            <v>-</v>
          </cell>
          <cell r="AW57" t="str">
            <v>-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467</v>
          </cell>
          <cell r="BB57">
            <v>1154</v>
          </cell>
          <cell r="BC57">
            <v>24.221991701244814</v>
          </cell>
          <cell r="BD57">
            <v>56.8</v>
          </cell>
          <cell r="BE57">
            <v>1348</v>
          </cell>
          <cell r="BF57" t="str">
            <v>-</v>
          </cell>
          <cell r="BG57">
            <v>543217.07999999996</v>
          </cell>
          <cell r="BH57">
            <v>492933</v>
          </cell>
          <cell r="BI57">
            <v>277583930</v>
          </cell>
          <cell r="BJ57">
            <v>652643442</v>
          </cell>
          <cell r="BK57">
            <v>276639569</v>
          </cell>
          <cell r="BL57" t="str">
            <v>-</v>
          </cell>
          <cell r="BM57">
            <v>944361</v>
          </cell>
          <cell r="BN57" t="str">
            <v>-</v>
          </cell>
          <cell r="BO57">
            <v>235537467</v>
          </cell>
          <cell r="BP57" t="str">
            <v>-</v>
          </cell>
          <cell r="BQ57">
            <v>944361</v>
          </cell>
          <cell r="BR57" t="str">
            <v>-</v>
          </cell>
          <cell r="BS57">
            <v>496</v>
          </cell>
          <cell r="BT57" t="str">
            <v>-</v>
          </cell>
          <cell r="BU57">
            <v>234593106</v>
          </cell>
          <cell r="BV57" t="str">
            <v>-</v>
          </cell>
          <cell r="BW57">
            <v>294</v>
          </cell>
          <cell r="BX57" t="str">
            <v>-</v>
          </cell>
          <cell r="BY57" t="str">
            <v>-</v>
          </cell>
          <cell r="BZ57" t="str">
            <v>-</v>
          </cell>
          <cell r="CA57">
            <v>39072733</v>
          </cell>
          <cell r="CB57" t="str">
            <v>-</v>
          </cell>
          <cell r="CC57" t="str">
            <v>-</v>
          </cell>
          <cell r="CD57" t="str">
            <v>-</v>
          </cell>
          <cell r="CE57" t="str">
            <v>-</v>
          </cell>
          <cell r="CF57" t="str">
            <v>-</v>
          </cell>
          <cell r="CG57" t="str">
            <v>-</v>
          </cell>
          <cell r="CH57" t="str">
            <v>-</v>
          </cell>
          <cell r="CI57" t="str">
            <v>-</v>
          </cell>
          <cell r="CJ57" t="str">
            <v>-</v>
          </cell>
          <cell r="CK57" t="str">
            <v>-</v>
          </cell>
          <cell r="CL57" t="str">
            <v>-</v>
          </cell>
          <cell r="CM57">
            <v>2973730</v>
          </cell>
          <cell r="CN57" t="str">
            <v>-</v>
          </cell>
          <cell r="CO57">
            <v>42046463</v>
          </cell>
          <cell r="CP57" t="str">
            <v>-</v>
          </cell>
          <cell r="CQ57">
            <v>0</v>
          </cell>
          <cell r="CR57" t="str">
            <v>-</v>
          </cell>
          <cell r="CS57">
            <v>-81</v>
          </cell>
          <cell r="CT57" t="str">
            <v>-</v>
          </cell>
          <cell r="CU57">
            <v>896</v>
          </cell>
          <cell r="CV57">
            <v>367</v>
          </cell>
          <cell r="CW57">
            <v>347</v>
          </cell>
          <cell r="CX57">
            <v>244</v>
          </cell>
          <cell r="CY57">
            <v>174</v>
          </cell>
          <cell r="CZ57">
            <v>125</v>
          </cell>
          <cell r="DA57">
            <v>124</v>
          </cell>
          <cell r="DB57">
            <v>87</v>
          </cell>
          <cell r="DC57">
            <v>109</v>
          </cell>
          <cell r="DD57">
            <v>87</v>
          </cell>
          <cell r="DE57">
            <v>100</v>
          </cell>
          <cell r="DF57">
            <v>88</v>
          </cell>
          <cell r="DG57">
            <v>333</v>
          </cell>
          <cell r="DH57">
            <v>262</v>
          </cell>
          <cell r="DI57">
            <v>15</v>
          </cell>
          <cell r="DJ57" t="str">
            <v>-</v>
          </cell>
          <cell r="DK57" t="str">
            <v>-</v>
          </cell>
          <cell r="DL57" t="str">
            <v>-</v>
          </cell>
          <cell r="DM57" t="str">
            <v>-</v>
          </cell>
          <cell r="DN57" t="str">
            <v>-</v>
          </cell>
          <cell r="DO57" t="str">
            <v>-</v>
          </cell>
          <cell r="DP57" t="str">
            <v>-</v>
          </cell>
          <cell r="DQ57" t="str">
            <v>-</v>
          </cell>
          <cell r="DR57" t="str">
            <v>-</v>
          </cell>
          <cell r="DS57" t="str">
            <v>-</v>
          </cell>
          <cell r="DT57" t="str">
            <v>-</v>
          </cell>
          <cell r="DU57" t="str">
            <v>-</v>
          </cell>
          <cell r="DV57" t="str">
            <v>-</v>
          </cell>
          <cell r="DW57">
            <v>0</v>
          </cell>
          <cell r="DX57" t="str">
            <v>-</v>
          </cell>
          <cell r="DY57">
            <v>23</v>
          </cell>
          <cell r="DZ57">
            <v>73</v>
          </cell>
          <cell r="EA57">
            <v>14</v>
          </cell>
          <cell r="EB57" t="str">
            <v>-</v>
          </cell>
          <cell r="EC57">
            <v>32.558139534883722</v>
          </cell>
          <cell r="ED57" t="str">
            <v>-</v>
          </cell>
          <cell r="EE57">
            <v>8</v>
          </cell>
          <cell r="EF57" t="str">
            <v>-</v>
          </cell>
          <cell r="EG57">
            <v>21</v>
          </cell>
        </row>
        <row r="58">
          <cell r="C58">
            <v>700000137</v>
          </cell>
          <cell r="D58" t="str">
            <v>SECTOR CAÑAHUATE ESPERANZA</v>
          </cell>
          <cell r="E58">
            <v>2026</v>
          </cell>
          <cell r="F58">
            <v>202603</v>
          </cell>
          <cell r="G58">
            <v>1369</v>
          </cell>
          <cell r="H58">
            <v>1410</v>
          </cell>
          <cell r="I58">
            <v>465</v>
          </cell>
          <cell r="J58" t="str">
            <v>-</v>
          </cell>
          <cell r="K58">
            <v>-38</v>
          </cell>
          <cell r="L58">
            <v>0</v>
          </cell>
          <cell r="M58">
            <v>507</v>
          </cell>
          <cell r="N58">
            <v>920</v>
          </cell>
          <cell r="O58">
            <v>0</v>
          </cell>
          <cell r="P58" t="str">
            <v>-</v>
          </cell>
          <cell r="Q58">
            <v>1</v>
          </cell>
          <cell r="R58" t="str">
            <v>-</v>
          </cell>
          <cell r="S58">
            <v>2</v>
          </cell>
          <cell r="T58" t="str">
            <v>-</v>
          </cell>
          <cell r="U58">
            <v>505</v>
          </cell>
          <cell r="V58" t="str">
            <v>-</v>
          </cell>
          <cell r="W58">
            <v>1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409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251</v>
          </cell>
          <cell r="AH58" t="str">
            <v>-</v>
          </cell>
          <cell r="AI58" t="str">
            <v>-</v>
          </cell>
          <cell r="AJ58" t="str">
            <v>-</v>
          </cell>
          <cell r="AK58" t="str">
            <v>-</v>
          </cell>
          <cell r="AL58" t="str">
            <v>-</v>
          </cell>
          <cell r="AM58">
            <v>37.034331628926225</v>
          </cell>
          <cell r="AN58">
            <v>65.2</v>
          </cell>
          <cell r="AO58" t="str">
            <v>-</v>
          </cell>
          <cell r="AP58" t="str">
            <v>-</v>
          </cell>
          <cell r="AQ58" t="str">
            <v>-</v>
          </cell>
          <cell r="AR58" t="str">
            <v>-</v>
          </cell>
          <cell r="AS58" t="str">
            <v>-</v>
          </cell>
          <cell r="AT58" t="str">
            <v>-</v>
          </cell>
          <cell r="AU58" t="str">
            <v>-</v>
          </cell>
          <cell r="AV58" t="str">
            <v>-</v>
          </cell>
          <cell r="AW58" t="str">
            <v>-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458</v>
          </cell>
          <cell r="BB58">
            <v>816</v>
          </cell>
          <cell r="BC58">
            <v>33.455076698319942</v>
          </cell>
          <cell r="BD58">
            <v>57.9</v>
          </cell>
          <cell r="BE58">
            <v>1026</v>
          </cell>
          <cell r="BF58" t="str">
            <v>-</v>
          </cell>
          <cell r="BG58">
            <v>503409.08</v>
          </cell>
          <cell r="BH58">
            <v>519589</v>
          </cell>
          <cell r="BI58">
            <v>255228402</v>
          </cell>
          <cell r="BJ58">
            <v>478021491</v>
          </cell>
          <cell r="BK58">
            <v>254309592</v>
          </cell>
          <cell r="BL58" t="str">
            <v>-</v>
          </cell>
          <cell r="BM58">
            <v>918810</v>
          </cell>
          <cell r="BN58" t="str">
            <v>-</v>
          </cell>
          <cell r="BO58">
            <v>222034944</v>
          </cell>
          <cell r="BP58" t="str">
            <v>-</v>
          </cell>
          <cell r="BQ58">
            <v>918810</v>
          </cell>
          <cell r="BR58" t="str">
            <v>-</v>
          </cell>
          <cell r="BS58">
            <v>486</v>
          </cell>
          <cell r="BT58" t="str">
            <v>-</v>
          </cell>
          <cell r="BU58">
            <v>221116134</v>
          </cell>
          <cell r="BV58" t="str">
            <v>-</v>
          </cell>
          <cell r="BW58">
            <v>235</v>
          </cell>
          <cell r="BX58" t="str">
            <v>-</v>
          </cell>
          <cell r="BY58" t="str">
            <v>-</v>
          </cell>
          <cell r="BZ58" t="str">
            <v>-</v>
          </cell>
          <cell r="CA58">
            <v>31583333</v>
          </cell>
          <cell r="CB58" t="str">
            <v>-</v>
          </cell>
          <cell r="CC58" t="str">
            <v>-</v>
          </cell>
          <cell r="CD58" t="str">
            <v>-</v>
          </cell>
          <cell r="CE58" t="str">
            <v>-</v>
          </cell>
          <cell r="CF58" t="str">
            <v>-</v>
          </cell>
          <cell r="CG58" t="str">
            <v>-</v>
          </cell>
          <cell r="CH58" t="str">
            <v>-</v>
          </cell>
          <cell r="CI58" t="str">
            <v>-</v>
          </cell>
          <cell r="CJ58" t="str">
            <v>-</v>
          </cell>
          <cell r="CK58" t="str">
            <v>-</v>
          </cell>
          <cell r="CL58" t="str">
            <v>-</v>
          </cell>
          <cell r="CM58">
            <v>1610125</v>
          </cell>
          <cell r="CN58" t="str">
            <v>-</v>
          </cell>
          <cell r="CO58">
            <v>33193458</v>
          </cell>
          <cell r="CP58" t="str">
            <v>-</v>
          </cell>
          <cell r="CQ58">
            <v>0</v>
          </cell>
          <cell r="CR58" t="str">
            <v>-</v>
          </cell>
          <cell r="CS58">
            <v>-13</v>
          </cell>
          <cell r="CT58" t="str">
            <v>-</v>
          </cell>
          <cell r="CU58">
            <v>529</v>
          </cell>
          <cell r="CV58">
            <v>253</v>
          </cell>
          <cell r="CW58">
            <v>196</v>
          </cell>
          <cell r="CX58">
            <v>151</v>
          </cell>
          <cell r="CY58">
            <v>137</v>
          </cell>
          <cell r="CZ58">
            <v>103</v>
          </cell>
          <cell r="DA58">
            <v>71</v>
          </cell>
          <cell r="DB58">
            <v>52</v>
          </cell>
          <cell r="DC58">
            <v>61</v>
          </cell>
          <cell r="DD58">
            <v>45</v>
          </cell>
          <cell r="DE58">
            <v>41</v>
          </cell>
          <cell r="DF58">
            <v>36</v>
          </cell>
          <cell r="DG58">
            <v>173</v>
          </cell>
          <cell r="DH58">
            <v>133</v>
          </cell>
          <cell r="DI58">
            <v>18</v>
          </cell>
          <cell r="DJ58" t="str">
            <v>-</v>
          </cell>
          <cell r="DK58" t="str">
            <v>-</v>
          </cell>
          <cell r="DL58" t="str">
            <v>-</v>
          </cell>
          <cell r="DM58" t="str">
            <v>-</v>
          </cell>
          <cell r="DN58" t="str">
            <v>-</v>
          </cell>
          <cell r="DO58" t="str">
            <v>-</v>
          </cell>
          <cell r="DP58" t="str">
            <v>-</v>
          </cell>
          <cell r="DQ58" t="str">
            <v>-</v>
          </cell>
          <cell r="DR58" t="str">
            <v>-</v>
          </cell>
          <cell r="DS58" t="str">
            <v>-</v>
          </cell>
          <cell r="DT58" t="str">
            <v>-</v>
          </cell>
          <cell r="DU58" t="str">
            <v>-</v>
          </cell>
          <cell r="DV58" t="str">
            <v>-</v>
          </cell>
          <cell r="DW58">
            <v>0</v>
          </cell>
          <cell r="DX58" t="str">
            <v>-</v>
          </cell>
          <cell r="DY58">
            <v>28</v>
          </cell>
          <cell r="DZ58">
            <v>43</v>
          </cell>
          <cell r="EA58">
            <v>13</v>
          </cell>
          <cell r="EB58" t="str">
            <v>-</v>
          </cell>
          <cell r="EC58">
            <v>40.625</v>
          </cell>
          <cell r="ED58" t="str">
            <v>-</v>
          </cell>
          <cell r="EE58">
            <v>10</v>
          </cell>
          <cell r="EF58" t="str">
            <v>-</v>
          </cell>
          <cell r="EG58">
            <v>21</v>
          </cell>
        </row>
        <row r="59">
          <cell r="C59">
            <v>700000138</v>
          </cell>
          <cell r="D59" t="str">
            <v>SECTOR FLOR AMARILLO MARIA FERNANDA</v>
          </cell>
          <cell r="E59">
            <v>2026</v>
          </cell>
          <cell r="F59">
            <v>202603</v>
          </cell>
          <cell r="G59">
            <v>0</v>
          </cell>
          <cell r="H59" t="str">
            <v>-</v>
          </cell>
          <cell r="I59">
            <v>0</v>
          </cell>
          <cell r="J59" t="str">
            <v>-</v>
          </cell>
          <cell r="K59">
            <v>0</v>
          </cell>
          <cell r="L59" t="str">
            <v>-</v>
          </cell>
          <cell r="M59">
            <v>0</v>
          </cell>
          <cell r="N59" t="str">
            <v>-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0</v>
          </cell>
          <cell r="T59" t="str">
            <v>-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0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>
            <v>0</v>
          </cell>
          <cell r="AN59" t="str">
            <v>-</v>
          </cell>
          <cell r="AO59" t="str">
            <v>-</v>
          </cell>
          <cell r="AP59" t="str">
            <v>-</v>
          </cell>
          <cell r="AQ59" t="str">
            <v>-</v>
          </cell>
          <cell r="AR59" t="str">
            <v>-</v>
          </cell>
          <cell r="AS59" t="str">
            <v>-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0</v>
          </cell>
          <cell r="BB59" t="str">
            <v>-</v>
          </cell>
          <cell r="BC59">
            <v>0</v>
          </cell>
          <cell r="BD59" t="str">
            <v>-</v>
          </cell>
          <cell r="BE59">
            <v>0</v>
          </cell>
          <cell r="BF59" t="str">
            <v>-</v>
          </cell>
          <cell r="BG59">
            <v>0</v>
          </cell>
          <cell r="BH59" t="str">
            <v>-</v>
          </cell>
          <cell r="BI59">
            <v>0</v>
          </cell>
          <cell r="BJ59" t="str">
            <v>-</v>
          </cell>
          <cell r="BK59">
            <v>0</v>
          </cell>
          <cell r="BL59" t="str">
            <v>-</v>
          </cell>
          <cell r="BM59">
            <v>0</v>
          </cell>
          <cell r="BN59" t="str">
            <v>-</v>
          </cell>
          <cell r="BO59">
            <v>0</v>
          </cell>
          <cell r="BP59" t="str">
            <v>-</v>
          </cell>
          <cell r="BQ59">
            <v>0</v>
          </cell>
          <cell r="BR59" t="str">
            <v>-</v>
          </cell>
          <cell r="BS59">
            <v>0</v>
          </cell>
          <cell r="BT59" t="str">
            <v>-</v>
          </cell>
          <cell r="BU59">
            <v>0</v>
          </cell>
          <cell r="BV59" t="str">
            <v>-</v>
          </cell>
          <cell r="BW59">
            <v>0</v>
          </cell>
          <cell r="BX59" t="str">
            <v>-</v>
          </cell>
          <cell r="BY59" t="str">
            <v>-</v>
          </cell>
          <cell r="BZ59" t="str">
            <v>-</v>
          </cell>
          <cell r="CA59">
            <v>0</v>
          </cell>
          <cell r="CB59" t="str">
            <v>-</v>
          </cell>
          <cell r="CC59" t="str">
            <v>-</v>
          </cell>
          <cell r="CD59" t="str">
            <v>-</v>
          </cell>
          <cell r="CE59" t="str">
            <v>-</v>
          </cell>
          <cell r="CF59" t="str">
            <v>-</v>
          </cell>
          <cell r="CG59" t="str">
            <v>-</v>
          </cell>
          <cell r="CH59" t="str">
            <v>-</v>
          </cell>
          <cell r="CI59" t="str">
            <v>-</v>
          </cell>
          <cell r="CJ59" t="str">
            <v>-</v>
          </cell>
          <cell r="CK59" t="str">
            <v>-</v>
          </cell>
          <cell r="CL59" t="str">
            <v>-</v>
          </cell>
          <cell r="CM59">
            <v>0</v>
          </cell>
          <cell r="CN59" t="str">
            <v>-</v>
          </cell>
          <cell r="CO59">
            <v>0</v>
          </cell>
          <cell r="CP59" t="str">
            <v>-</v>
          </cell>
          <cell r="CQ59">
            <v>0</v>
          </cell>
          <cell r="CR59" t="str">
            <v>-</v>
          </cell>
          <cell r="CS59">
            <v>0</v>
          </cell>
          <cell r="CT59" t="str">
            <v>-</v>
          </cell>
          <cell r="CU59">
            <v>0</v>
          </cell>
          <cell r="CV59" t="str">
            <v>-</v>
          </cell>
          <cell r="CW59">
            <v>0</v>
          </cell>
          <cell r="CX59" t="str">
            <v>-</v>
          </cell>
          <cell r="CY59">
            <v>0</v>
          </cell>
          <cell r="CZ59" t="str">
            <v>-</v>
          </cell>
          <cell r="DA59">
            <v>0</v>
          </cell>
          <cell r="DB59" t="str">
            <v>-</v>
          </cell>
          <cell r="DC59">
            <v>0</v>
          </cell>
          <cell r="DD59" t="str">
            <v>-</v>
          </cell>
          <cell r="DE59">
            <v>0</v>
          </cell>
          <cell r="DF59" t="str">
            <v>-</v>
          </cell>
          <cell r="DG59">
            <v>0</v>
          </cell>
          <cell r="DH59" t="str">
            <v>-</v>
          </cell>
          <cell r="DI59">
            <v>0</v>
          </cell>
          <cell r="DJ59" t="str">
            <v>-</v>
          </cell>
          <cell r="DK59" t="str">
            <v>-</v>
          </cell>
          <cell r="DL59" t="str">
            <v>-</v>
          </cell>
          <cell r="DM59" t="str">
            <v>-</v>
          </cell>
          <cell r="DN59" t="str">
            <v>-</v>
          </cell>
          <cell r="DO59" t="str">
            <v>-</v>
          </cell>
          <cell r="DP59" t="str">
            <v>-</v>
          </cell>
          <cell r="DQ59" t="str">
            <v>-</v>
          </cell>
          <cell r="DR59" t="str">
            <v>-</v>
          </cell>
          <cell r="DS59" t="str">
            <v>-</v>
          </cell>
          <cell r="DT59" t="str">
            <v>-</v>
          </cell>
          <cell r="DU59" t="str">
            <v>-</v>
          </cell>
          <cell r="DV59" t="str">
            <v>-</v>
          </cell>
          <cell r="DW59">
            <v>0</v>
          </cell>
          <cell r="DX59" t="str">
            <v>-</v>
          </cell>
          <cell r="DY59">
            <v>0</v>
          </cell>
          <cell r="DZ59" t="str">
            <v>-</v>
          </cell>
          <cell r="EA59">
            <v>0</v>
          </cell>
          <cell r="EB59" t="str">
            <v>-</v>
          </cell>
          <cell r="EC59">
            <v>0</v>
          </cell>
          <cell r="ED59" t="str">
            <v>-</v>
          </cell>
          <cell r="EE59">
            <v>0</v>
          </cell>
          <cell r="EF59" t="str">
            <v>-</v>
          </cell>
          <cell r="EG59">
            <v>0</v>
          </cell>
        </row>
        <row r="60">
          <cell r="C60">
            <v>700000139</v>
          </cell>
          <cell r="D60" t="str">
            <v>SECTOR CACAO DIANA</v>
          </cell>
          <cell r="E60">
            <v>2026</v>
          </cell>
          <cell r="F60">
            <v>202603</v>
          </cell>
          <cell r="G60">
            <v>1738</v>
          </cell>
          <cell r="H60">
            <v>1847</v>
          </cell>
          <cell r="I60">
            <v>524</v>
          </cell>
          <cell r="J60" t="str">
            <v>-</v>
          </cell>
          <cell r="K60">
            <v>-109</v>
          </cell>
          <cell r="L60">
            <v>0</v>
          </cell>
          <cell r="M60">
            <v>353</v>
          </cell>
          <cell r="N60">
            <v>1190</v>
          </cell>
          <cell r="O60">
            <v>0</v>
          </cell>
          <cell r="P60" t="str">
            <v>-</v>
          </cell>
          <cell r="Q60">
            <v>1</v>
          </cell>
          <cell r="R60" t="str">
            <v>-</v>
          </cell>
          <cell r="S60">
            <v>7</v>
          </cell>
          <cell r="T60" t="str">
            <v>-</v>
          </cell>
          <cell r="U60">
            <v>351</v>
          </cell>
          <cell r="V60" t="str">
            <v>-</v>
          </cell>
          <cell r="W60">
            <v>1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293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161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>
            <v>20.310701956271576</v>
          </cell>
          <cell r="AN60">
            <v>64.400000000000006</v>
          </cell>
          <cell r="AO60" t="str">
            <v>-</v>
          </cell>
          <cell r="AP60" t="str">
            <v>-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329</v>
          </cell>
          <cell r="BB60">
            <v>1033</v>
          </cell>
          <cell r="BC60">
            <v>18.929804372842348</v>
          </cell>
          <cell r="BD60">
            <v>55.9</v>
          </cell>
          <cell r="BE60">
            <v>1194</v>
          </cell>
          <cell r="BF60" t="str">
            <v>-</v>
          </cell>
          <cell r="BG60">
            <v>526723.19999999995</v>
          </cell>
          <cell r="BH60">
            <v>487993</v>
          </cell>
          <cell r="BI60">
            <v>185933288.40000001</v>
          </cell>
          <cell r="BJ60">
            <v>580711718</v>
          </cell>
          <cell r="BK60">
            <v>184785069</v>
          </cell>
          <cell r="BL60" t="str">
            <v>-</v>
          </cell>
          <cell r="BM60">
            <v>1148219.3999999999</v>
          </cell>
          <cell r="BN60" t="str">
            <v>-</v>
          </cell>
          <cell r="BO60">
            <v>144401809.40000001</v>
          </cell>
          <cell r="BP60" t="str">
            <v>-</v>
          </cell>
          <cell r="BQ60">
            <v>1148219.3999999999</v>
          </cell>
          <cell r="BR60" t="str">
            <v>-</v>
          </cell>
          <cell r="BS60">
            <v>331</v>
          </cell>
          <cell r="BT60" t="str">
            <v>-</v>
          </cell>
          <cell r="BU60">
            <v>143253590</v>
          </cell>
          <cell r="BV60" t="str">
            <v>-</v>
          </cell>
          <cell r="BW60">
            <v>214</v>
          </cell>
          <cell r="BX60" t="str">
            <v>-</v>
          </cell>
          <cell r="BY60" t="str">
            <v>-</v>
          </cell>
          <cell r="BZ60" t="str">
            <v>-</v>
          </cell>
          <cell r="CA60">
            <v>39546879</v>
          </cell>
          <cell r="CB60" t="str">
            <v>-</v>
          </cell>
          <cell r="CC60" t="str">
            <v>-</v>
          </cell>
          <cell r="CD60" t="str">
            <v>-</v>
          </cell>
          <cell r="CE60" t="str">
            <v>-</v>
          </cell>
          <cell r="CF60" t="str">
            <v>-</v>
          </cell>
          <cell r="CG60" t="str">
            <v>-</v>
          </cell>
          <cell r="CH60" t="str">
            <v>-</v>
          </cell>
          <cell r="CI60" t="str">
            <v>-</v>
          </cell>
          <cell r="CJ60" t="str">
            <v>-</v>
          </cell>
          <cell r="CK60" t="str">
            <v>-</v>
          </cell>
          <cell r="CL60" t="str">
            <v>-</v>
          </cell>
          <cell r="CM60">
            <v>1984600</v>
          </cell>
          <cell r="CN60" t="str">
            <v>-</v>
          </cell>
          <cell r="CO60">
            <v>41531479</v>
          </cell>
          <cell r="CP60" t="str">
            <v>-</v>
          </cell>
          <cell r="CQ60">
            <v>0</v>
          </cell>
          <cell r="CR60" t="str">
            <v>-</v>
          </cell>
          <cell r="CS60">
            <v>-47</v>
          </cell>
          <cell r="CT60" t="str">
            <v>-</v>
          </cell>
          <cell r="CU60">
            <v>925</v>
          </cell>
          <cell r="CV60">
            <v>349</v>
          </cell>
          <cell r="CW60">
            <v>299</v>
          </cell>
          <cell r="CX60">
            <v>207</v>
          </cell>
          <cell r="CY60">
            <v>161</v>
          </cell>
          <cell r="CZ60">
            <v>125</v>
          </cell>
          <cell r="DA60">
            <v>118</v>
          </cell>
          <cell r="DB60">
            <v>74</v>
          </cell>
          <cell r="DC60">
            <v>79</v>
          </cell>
          <cell r="DD60">
            <v>53</v>
          </cell>
          <cell r="DE60">
            <v>54</v>
          </cell>
          <cell r="DF60">
            <v>46</v>
          </cell>
          <cell r="DG60">
            <v>251</v>
          </cell>
          <cell r="DH60">
            <v>173</v>
          </cell>
          <cell r="DI60">
            <v>6</v>
          </cell>
          <cell r="DJ60" t="str">
            <v>-</v>
          </cell>
          <cell r="DK60" t="str">
            <v>-</v>
          </cell>
          <cell r="DL60" t="str">
            <v>-</v>
          </cell>
          <cell r="DM60" t="str">
            <v>-</v>
          </cell>
          <cell r="DN60" t="str">
            <v>-</v>
          </cell>
          <cell r="DO60" t="str">
            <v>-</v>
          </cell>
          <cell r="DP60" t="str">
            <v>-</v>
          </cell>
          <cell r="DQ60" t="str">
            <v>-</v>
          </cell>
          <cell r="DR60" t="str">
            <v>-</v>
          </cell>
          <cell r="DS60" t="str">
            <v>-</v>
          </cell>
          <cell r="DT60" t="str">
            <v>-</v>
          </cell>
          <cell r="DU60" t="str">
            <v>-</v>
          </cell>
          <cell r="DV60" t="str">
            <v>-</v>
          </cell>
          <cell r="DW60">
            <v>0</v>
          </cell>
          <cell r="DX60" t="str">
            <v>-</v>
          </cell>
          <cell r="DY60">
            <v>9</v>
          </cell>
          <cell r="DZ60">
            <v>63</v>
          </cell>
          <cell r="EA60">
            <v>14</v>
          </cell>
          <cell r="EB60" t="str">
            <v>-</v>
          </cell>
          <cell r="EC60">
            <v>41.17647058823529</v>
          </cell>
          <cell r="ED60" t="str">
            <v>-</v>
          </cell>
          <cell r="EE60">
            <v>3</v>
          </cell>
          <cell r="EF60" t="str">
            <v>-</v>
          </cell>
          <cell r="EG60">
            <v>15</v>
          </cell>
        </row>
        <row r="61">
          <cell r="C61">
            <v>700000141</v>
          </cell>
          <cell r="D61" t="str">
            <v>SECTOR TALENTO MARIBEL</v>
          </cell>
          <cell r="E61">
            <v>2026</v>
          </cell>
          <cell r="F61">
            <v>202603</v>
          </cell>
          <cell r="G61">
            <v>0</v>
          </cell>
          <cell r="H61" t="str">
            <v>-</v>
          </cell>
          <cell r="I61">
            <v>0</v>
          </cell>
          <cell r="J61" t="str">
            <v>-</v>
          </cell>
          <cell r="K61">
            <v>0</v>
          </cell>
          <cell r="L61" t="str">
            <v>-</v>
          </cell>
          <cell r="M61">
            <v>0</v>
          </cell>
          <cell r="N61" t="str">
            <v>-</v>
          </cell>
          <cell r="O61">
            <v>0</v>
          </cell>
          <cell r="P61" t="str">
            <v>-</v>
          </cell>
          <cell r="Q61">
            <v>0</v>
          </cell>
          <cell r="R61" t="str">
            <v>-</v>
          </cell>
          <cell r="S61">
            <v>0</v>
          </cell>
          <cell r="T61" t="str">
            <v>-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0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>
            <v>0</v>
          </cell>
          <cell r="AN61" t="str">
            <v>-</v>
          </cell>
          <cell r="AO61" t="str">
            <v>-</v>
          </cell>
          <cell r="AP61" t="str">
            <v>-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0</v>
          </cell>
          <cell r="BB61" t="str">
            <v>-</v>
          </cell>
          <cell r="BC61">
            <v>0</v>
          </cell>
          <cell r="BD61" t="str">
            <v>-</v>
          </cell>
          <cell r="BE61">
            <v>0</v>
          </cell>
          <cell r="BF61" t="str">
            <v>-</v>
          </cell>
          <cell r="BG61">
            <v>0</v>
          </cell>
          <cell r="BH61" t="str">
            <v>-</v>
          </cell>
          <cell r="BI61">
            <v>0</v>
          </cell>
          <cell r="BJ61" t="str">
            <v>-</v>
          </cell>
          <cell r="BK61">
            <v>0</v>
          </cell>
          <cell r="BL61" t="str">
            <v>-</v>
          </cell>
          <cell r="BM61">
            <v>0</v>
          </cell>
          <cell r="BN61" t="str">
            <v>-</v>
          </cell>
          <cell r="BO61">
            <v>0</v>
          </cell>
          <cell r="BP61" t="str">
            <v>-</v>
          </cell>
          <cell r="BQ61">
            <v>0</v>
          </cell>
          <cell r="BR61" t="str">
            <v>-</v>
          </cell>
          <cell r="BS61">
            <v>0</v>
          </cell>
          <cell r="BT61" t="str">
            <v>-</v>
          </cell>
          <cell r="BU61">
            <v>0</v>
          </cell>
          <cell r="BV61" t="str">
            <v>-</v>
          </cell>
          <cell r="BW61">
            <v>0</v>
          </cell>
          <cell r="BX61" t="str">
            <v>-</v>
          </cell>
          <cell r="BY61" t="str">
            <v>-</v>
          </cell>
          <cell r="BZ61" t="str">
            <v>-</v>
          </cell>
          <cell r="CA61">
            <v>0</v>
          </cell>
          <cell r="CB61" t="str">
            <v>-</v>
          </cell>
          <cell r="CC61" t="str">
            <v>-</v>
          </cell>
          <cell r="CD61" t="str">
            <v>-</v>
          </cell>
          <cell r="CE61" t="str">
            <v>-</v>
          </cell>
          <cell r="CF61" t="str">
            <v>-</v>
          </cell>
          <cell r="CG61" t="str">
            <v>-</v>
          </cell>
          <cell r="CH61" t="str">
            <v>-</v>
          </cell>
          <cell r="CI61" t="str">
            <v>-</v>
          </cell>
          <cell r="CJ61" t="str">
            <v>-</v>
          </cell>
          <cell r="CK61" t="str">
            <v>-</v>
          </cell>
          <cell r="CL61" t="str">
            <v>-</v>
          </cell>
          <cell r="CM61">
            <v>0</v>
          </cell>
          <cell r="CN61" t="str">
            <v>-</v>
          </cell>
          <cell r="CO61">
            <v>0</v>
          </cell>
          <cell r="CP61" t="str">
            <v>-</v>
          </cell>
          <cell r="CQ61">
            <v>0</v>
          </cell>
          <cell r="CR61" t="str">
            <v>-</v>
          </cell>
          <cell r="CS61">
            <v>0</v>
          </cell>
          <cell r="CT61" t="str">
            <v>-</v>
          </cell>
          <cell r="CU61">
            <v>0</v>
          </cell>
          <cell r="CV61" t="str">
            <v>-</v>
          </cell>
          <cell r="CW61">
            <v>0</v>
          </cell>
          <cell r="CX61" t="str">
            <v>-</v>
          </cell>
          <cell r="CY61">
            <v>0</v>
          </cell>
          <cell r="CZ61" t="str">
            <v>-</v>
          </cell>
          <cell r="DA61">
            <v>0</v>
          </cell>
          <cell r="DB61" t="str">
            <v>-</v>
          </cell>
          <cell r="DC61">
            <v>0</v>
          </cell>
          <cell r="DD61" t="str">
            <v>-</v>
          </cell>
          <cell r="DE61">
            <v>0</v>
          </cell>
          <cell r="DF61" t="str">
            <v>-</v>
          </cell>
          <cell r="DG61">
            <v>0</v>
          </cell>
          <cell r="DH61" t="str">
            <v>-</v>
          </cell>
          <cell r="DI61">
            <v>0</v>
          </cell>
          <cell r="DJ61" t="str">
            <v>-</v>
          </cell>
          <cell r="DK61" t="str">
            <v>-</v>
          </cell>
          <cell r="DL61" t="str">
            <v>-</v>
          </cell>
          <cell r="DM61" t="str">
            <v>-</v>
          </cell>
          <cell r="DN61" t="str">
            <v>-</v>
          </cell>
          <cell r="DO61" t="str">
            <v>-</v>
          </cell>
          <cell r="DP61" t="str">
            <v>-</v>
          </cell>
          <cell r="DQ61" t="str">
            <v>-</v>
          </cell>
          <cell r="DR61" t="str">
            <v>-</v>
          </cell>
          <cell r="DS61" t="str">
            <v>-</v>
          </cell>
          <cell r="DT61" t="str">
            <v>-</v>
          </cell>
          <cell r="DU61" t="str">
            <v>-</v>
          </cell>
          <cell r="DV61" t="str">
            <v>-</v>
          </cell>
          <cell r="DW61">
            <v>0</v>
          </cell>
          <cell r="DX61" t="str">
            <v>-</v>
          </cell>
          <cell r="DY61">
            <v>0</v>
          </cell>
          <cell r="DZ61" t="str">
            <v>-</v>
          </cell>
          <cell r="EA61">
            <v>0</v>
          </cell>
          <cell r="EB61" t="str">
            <v>-</v>
          </cell>
          <cell r="EC61">
            <v>0</v>
          </cell>
          <cell r="ED61" t="str">
            <v>-</v>
          </cell>
          <cell r="EE61">
            <v>0</v>
          </cell>
          <cell r="EF61" t="str">
            <v>-</v>
          </cell>
          <cell r="EG61">
            <v>0</v>
          </cell>
        </row>
        <row r="62">
          <cell r="C62">
            <v>700000146</v>
          </cell>
          <cell r="D62" t="str">
            <v>SNAC</v>
          </cell>
          <cell r="E62">
            <v>2026</v>
          </cell>
          <cell r="F62">
            <v>202603</v>
          </cell>
          <cell r="G62">
            <v>0</v>
          </cell>
          <cell r="H62" t="str">
            <v>-</v>
          </cell>
          <cell r="I62">
            <v>0</v>
          </cell>
          <cell r="J62" t="str">
            <v>-</v>
          </cell>
          <cell r="K62">
            <v>0</v>
          </cell>
          <cell r="L62" t="str">
            <v>-</v>
          </cell>
          <cell r="M62">
            <v>0</v>
          </cell>
          <cell r="N62" t="str">
            <v>-</v>
          </cell>
          <cell r="O62">
            <v>0</v>
          </cell>
          <cell r="P62" t="str">
            <v>-</v>
          </cell>
          <cell r="Q62">
            <v>0</v>
          </cell>
          <cell r="R62" t="str">
            <v>-</v>
          </cell>
          <cell r="S62">
            <v>0</v>
          </cell>
          <cell r="T62" t="str">
            <v>-</v>
          </cell>
          <cell r="U62">
            <v>0</v>
          </cell>
          <cell r="V62" t="str">
            <v>-</v>
          </cell>
          <cell r="W62">
            <v>0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0</v>
          </cell>
          <cell r="AH62" t="str">
            <v>-</v>
          </cell>
          <cell r="AI62" t="str">
            <v>-</v>
          </cell>
          <cell r="AJ62" t="str">
            <v>-</v>
          </cell>
          <cell r="AK62" t="str">
            <v>-</v>
          </cell>
          <cell r="AL62" t="str">
            <v>-</v>
          </cell>
          <cell r="AM62">
            <v>0</v>
          </cell>
          <cell r="AN62" t="str">
            <v>-</v>
          </cell>
          <cell r="AO62" t="str">
            <v>-</v>
          </cell>
          <cell r="AP62" t="str">
            <v>-</v>
          </cell>
          <cell r="AQ62" t="str">
            <v>-</v>
          </cell>
          <cell r="AR62" t="str">
            <v>-</v>
          </cell>
          <cell r="AS62" t="str">
            <v>-</v>
          </cell>
          <cell r="AT62" t="str">
            <v>-</v>
          </cell>
          <cell r="AU62" t="str">
            <v>-</v>
          </cell>
          <cell r="AV62" t="str">
            <v>-</v>
          </cell>
          <cell r="AW62" t="str">
            <v>-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0</v>
          </cell>
          <cell r="BB62" t="str">
            <v>-</v>
          </cell>
          <cell r="BC62">
            <v>0</v>
          </cell>
          <cell r="BD62" t="str">
            <v>-</v>
          </cell>
          <cell r="BE62">
            <v>0</v>
          </cell>
          <cell r="BF62" t="str">
            <v>-</v>
          </cell>
          <cell r="BG62">
            <v>0</v>
          </cell>
          <cell r="BH62" t="str">
            <v>-</v>
          </cell>
          <cell r="BI62">
            <v>0</v>
          </cell>
          <cell r="BJ62" t="str">
            <v>-</v>
          </cell>
          <cell r="BK62">
            <v>0</v>
          </cell>
          <cell r="BL62" t="str">
            <v>-</v>
          </cell>
          <cell r="BM62">
            <v>0</v>
          </cell>
          <cell r="BN62" t="str">
            <v>-</v>
          </cell>
          <cell r="BO62">
            <v>0</v>
          </cell>
          <cell r="BP62" t="str">
            <v>-</v>
          </cell>
          <cell r="BQ62">
            <v>0</v>
          </cell>
          <cell r="BR62" t="str">
            <v>-</v>
          </cell>
          <cell r="BS62">
            <v>0</v>
          </cell>
          <cell r="BT62" t="str">
            <v>-</v>
          </cell>
          <cell r="BU62">
            <v>0</v>
          </cell>
          <cell r="BV62" t="str">
            <v>-</v>
          </cell>
          <cell r="BW62">
            <v>0</v>
          </cell>
          <cell r="BX62" t="str">
            <v>-</v>
          </cell>
          <cell r="BY62" t="str">
            <v>-</v>
          </cell>
          <cell r="BZ62" t="str">
            <v>-</v>
          </cell>
          <cell r="CA62">
            <v>0</v>
          </cell>
          <cell r="CB62" t="str">
            <v>-</v>
          </cell>
          <cell r="CC62" t="str">
            <v>-</v>
          </cell>
          <cell r="CD62" t="str">
            <v>-</v>
          </cell>
          <cell r="CE62" t="str">
            <v>-</v>
          </cell>
          <cell r="CF62" t="str">
            <v>-</v>
          </cell>
          <cell r="CG62" t="str">
            <v>-</v>
          </cell>
          <cell r="CH62" t="str">
            <v>-</v>
          </cell>
          <cell r="CI62" t="str">
            <v>-</v>
          </cell>
          <cell r="CJ62" t="str">
            <v>-</v>
          </cell>
          <cell r="CK62" t="str">
            <v>-</v>
          </cell>
          <cell r="CL62" t="str">
            <v>-</v>
          </cell>
          <cell r="CM62">
            <v>0</v>
          </cell>
          <cell r="CN62" t="str">
            <v>-</v>
          </cell>
          <cell r="CO62">
            <v>0</v>
          </cell>
          <cell r="CP62" t="str">
            <v>-</v>
          </cell>
          <cell r="CQ62">
            <v>0</v>
          </cell>
          <cell r="CR62" t="str">
            <v>-</v>
          </cell>
          <cell r="CS62">
            <v>0</v>
          </cell>
          <cell r="CT62" t="str">
            <v>-</v>
          </cell>
          <cell r="CU62">
            <v>0</v>
          </cell>
          <cell r="CV62" t="str">
            <v>-</v>
          </cell>
          <cell r="CW62">
            <v>0</v>
          </cell>
          <cell r="CX62" t="str">
            <v>-</v>
          </cell>
          <cell r="CY62">
            <v>0</v>
          </cell>
          <cell r="CZ62" t="str">
            <v>-</v>
          </cell>
          <cell r="DA62">
            <v>0</v>
          </cell>
          <cell r="DB62" t="str">
            <v>-</v>
          </cell>
          <cell r="DC62">
            <v>0</v>
          </cell>
          <cell r="DD62" t="str">
            <v>-</v>
          </cell>
          <cell r="DE62">
            <v>0</v>
          </cell>
          <cell r="DF62" t="str">
            <v>-</v>
          </cell>
          <cell r="DG62">
            <v>0</v>
          </cell>
          <cell r="DH62" t="str">
            <v>-</v>
          </cell>
          <cell r="DI62">
            <v>0</v>
          </cell>
          <cell r="DJ62" t="str">
            <v>-</v>
          </cell>
          <cell r="DK62" t="str">
            <v>-</v>
          </cell>
          <cell r="DL62" t="str">
            <v>-</v>
          </cell>
          <cell r="DM62" t="str">
            <v>-</v>
          </cell>
          <cell r="DN62" t="str">
            <v>-</v>
          </cell>
          <cell r="DO62" t="str">
            <v>-</v>
          </cell>
          <cell r="DP62" t="str">
            <v>-</v>
          </cell>
          <cell r="DQ62" t="str">
            <v>-</v>
          </cell>
          <cell r="DR62" t="str">
            <v>-</v>
          </cell>
          <cell r="DS62" t="str">
            <v>-</v>
          </cell>
          <cell r="DT62" t="str">
            <v>-</v>
          </cell>
          <cell r="DU62" t="str">
            <v>-</v>
          </cell>
          <cell r="DV62" t="str">
            <v>-</v>
          </cell>
          <cell r="DW62">
            <v>0</v>
          </cell>
          <cell r="DX62" t="str">
            <v>-</v>
          </cell>
          <cell r="DY62">
            <v>0</v>
          </cell>
          <cell r="DZ62" t="str">
            <v>-</v>
          </cell>
          <cell r="EA62">
            <v>0</v>
          </cell>
          <cell r="EB62" t="str">
            <v>-</v>
          </cell>
          <cell r="EC62">
            <v>0</v>
          </cell>
          <cell r="ED62" t="str">
            <v>-</v>
          </cell>
          <cell r="EE62">
            <v>0</v>
          </cell>
          <cell r="EF62" t="str">
            <v>-</v>
          </cell>
          <cell r="EG62">
            <v>0</v>
          </cell>
        </row>
        <row r="63">
          <cell r="C63">
            <v>700000148</v>
          </cell>
          <cell r="D63" t="str">
            <v>SECTOR BACHATA LEONOR</v>
          </cell>
          <cell r="E63">
            <v>2026</v>
          </cell>
          <cell r="F63">
            <v>202603</v>
          </cell>
          <cell r="G63">
            <v>1648</v>
          </cell>
          <cell r="H63">
            <v>1737</v>
          </cell>
          <cell r="I63">
            <v>419</v>
          </cell>
          <cell r="J63" t="str">
            <v>-</v>
          </cell>
          <cell r="K63">
            <v>-114</v>
          </cell>
          <cell r="L63">
            <v>0</v>
          </cell>
          <cell r="M63">
            <v>580</v>
          </cell>
          <cell r="N63">
            <v>1147</v>
          </cell>
          <cell r="O63">
            <v>0</v>
          </cell>
          <cell r="P63" t="str">
            <v>-</v>
          </cell>
          <cell r="Q63">
            <v>0</v>
          </cell>
          <cell r="R63" t="str">
            <v>-</v>
          </cell>
          <cell r="S63">
            <v>4</v>
          </cell>
          <cell r="T63" t="str">
            <v>-</v>
          </cell>
          <cell r="U63">
            <v>580</v>
          </cell>
          <cell r="V63" t="str">
            <v>-</v>
          </cell>
          <cell r="W63">
            <v>0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425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335</v>
          </cell>
          <cell r="AH63" t="str">
            <v>-</v>
          </cell>
          <cell r="AI63" t="str">
            <v>-</v>
          </cell>
          <cell r="AJ63" t="str">
            <v>-</v>
          </cell>
          <cell r="AK63" t="str">
            <v>-</v>
          </cell>
          <cell r="AL63" t="str">
            <v>-</v>
          </cell>
          <cell r="AM63">
            <v>35.194174757281552</v>
          </cell>
          <cell r="AN63">
            <v>64.8</v>
          </cell>
          <cell r="AO63" t="str">
            <v>-</v>
          </cell>
          <cell r="AP63" t="str">
            <v>-</v>
          </cell>
          <cell r="AQ63" t="str">
            <v>-</v>
          </cell>
          <cell r="AR63" t="str">
            <v>-</v>
          </cell>
          <cell r="AS63" t="str">
            <v>-</v>
          </cell>
          <cell r="AT63" t="str">
            <v>-</v>
          </cell>
          <cell r="AU63" t="str">
            <v>-</v>
          </cell>
          <cell r="AV63" t="str">
            <v>-</v>
          </cell>
          <cell r="AW63" t="str">
            <v>-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509</v>
          </cell>
          <cell r="BB63">
            <v>953</v>
          </cell>
          <cell r="BC63">
            <v>30.885922330097088</v>
          </cell>
          <cell r="BD63">
            <v>54</v>
          </cell>
          <cell r="BE63">
            <v>1137</v>
          </cell>
          <cell r="BF63" t="str">
            <v>-</v>
          </cell>
          <cell r="BG63">
            <v>458925.37</v>
          </cell>
          <cell r="BH63">
            <v>441337</v>
          </cell>
          <cell r="BI63">
            <v>266176714.15000001</v>
          </cell>
          <cell r="BJ63">
            <v>506213880</v>
          </cell>
          <cell r="BK63">
            <v>265941343</v>
          </cell>
          <cell r="BL63" t="str">
            <v>-</v>
          </cell>
          <cell r="BM63">
            <v>235371.15</v>
          </cell>
          <cell r="BN63" t="str">
            <v>-</v>
          </cell>
          <cell r="BO63">
            <v>215031680.15000001</v>
          </cell>
          <cell r="BP63" t="str">
            <v>-</v>
          </cell>
          <cell r="BQ63">
            <v>235371.15</v>
          </cell>
          <cell r="BR63" t="str">
            <v>-</v>
          </cell>
          <cell r="BS63">
            <v>561</v>
          </cell>
          <cell r="BT63" t="str">
            <v>-</v>
          </cell>
          <cell r="BU63">
            <v>214796309</v>
          </cell>
          <cell r="BV63" t="str">
            <v>-</v>
          </cell>
          <cell r="BW63">
            <v>374</v>
          </cell>
          <cell r="BX63" t="str">
            <v>-</v>
          </cell>
          <cell r="BY63" t="str">
            <v>-</v>
          </cell>
          <cell r="BZ63" t="str">
            <v>-</v>
          </cell>
          <cell r="CA63">
            <v>47909544</v>
          </cell>
          <cell r="CB63" t="str">
            <v>-</v>
          </cell>
          <cell r="CC63" t="str">
            <v>-</v>
          </cell>
          <cell r="CD63" t="str">
            <v>-</v>
          </cell>
          <cell r="CE63" t="str">
            <v>-</v>
          </cell>
          <cell r="CF63" t="str">
            <v>-</v>
          </cell>
          <cell r="CG63" t="str">
            <v>-</v>
          </cell>
          <cell r="CH63" t="str">
            <v>-</v>
          </cell>
          <cell r="CI63" t="str">
            <v>-</v>
          </cell>
          <cell r="CJ63" t="str">
            <v>-</v>
          </cell>
          <cell r="CK63" t="str">
            <v>-</v>
          </cell>
          <cell r="CL63" t="str">
            <v>-</v>
          </cell>
          <cell r="CM63">
            <v>3235490</v>
          </cell>
          <cell r="CN63" t="str">
            <v>-</v>
          </cell>
          <cell r="CO63">
            <v>51145034</v>
          </cell>
          <cell r="CP63" t="str">
            <v>-</v>
          </cell>
          <cell r="CQ63">
            <v>0</v>
          </cell>
          <cell r="CR63" t="str">
            <v>-</v>
          </cell>
          <cell r="CS63">
            <v>-59</v>
          </cell>
          <cell r="CT63" t="str">
            <v>-</v>
          </cell>
          <cell r="CU63">
            <v>613</v>
          </cell>
          <cell r="CV63">
            <v>296</v>
          </cell>
          <cell r="CW63">
            <v>295</v>
          </cell>
          <cell r="CX63">
            <v>206</v>
          </cell>
          <cell r="CY63">
            <v>160</v>
          </cell>
          <cell r="CZ63">
            <v>124</v>
          </cell>
          <cell r="DA63">
            <v>176</v>
          </cell>
          <cell r="DB63">
            <v>133</v>
          </cell>
          <cell r="DC63">
            <v>111</v>
          </cell>
          <cell r="DD63">
            <v>100</v>
          </cell>
          <cell r="DE63">
            <v>109</v>
          </cell>
          <cell r="DF63">
            <v>99</v>
          </cell>
          <cell r="DG63">
            <v>396</v>
          </cell>
          <cell r="DH63">
            <v>332</v>
          </cell>
          <cell r="DI63">
            <v>46</v>
          </cell>
          <cell r="DJ63" t="str">
            <v>-</v>
          </cell>
          <cell r="DK63" t="str">
            <v>-</v>
          </cell>
          <cell r="DL63" t="str">
            <v>-</v>
          </cell>
          <cell r="DM63" t="str">
            <v>-</v>
          </cell>
          <cell r="DN63" t="str">
            <v>-</v>
          </cell>
          <cell r="DO63" t="str">
            <v>-</v>
          </cell>
          <cell r="DP63" t="str">
            <v>-</v>
          </cell>
          <cell r="DQ63" t="str">
            <v>-</v>
          </cell>
          <cell r="DR63" t="str">
            <v>-</v>
          </cell>
          <cell r="DS63" t="str">
            <v>-</v>
          </cell>
          <cell r="DT63" t="str">
            <v>-</v>
          </cell>
          <cell r="DU63" t="str">
            <v>-</v>
          </cell>
          <cell r="DV63" t="str">
            <v>-</v>
          </cell>
          <cell r="DW63">
            <v>0</v>
          </cell>
          <cell r="DX63" t="str">
            <v>-</v>
          </cell>
          <cell r="DY63">
            <v>52</v>
          </cell>
          <cell r="DZ63">
            <v>107</v>
          </cell>
          <cell r="EA63">
            <v>22</v>
          </cell>
          <cell r="EB63" t="str">
            <v>-</v>
          </cell>
          <cell r="EC63">
            <v>48.888888888888886</v>
          </cell>
          <cell r="ED63" t="str">
            <v>-</v>
          </cell>
          <cell r="EE63">
            <v>6</v>
          </cell>
          <cell r="EF63" t="str">
            <v>-</v>
          </cell>
          <cell r="EG63">
            <v>19</v>
          </cell>
        </row>
        <row r="64">
          <cell r="C64">
            <v>700000149</v>
          </cell>
          <cell r="D64" t="str">
            <v>SECTOR CHAMPETA MARIBEL</v>
          </cell>
          <cell r="E64">
            <v>2026</v>
          </cell>
          <cell r="F64">
            <v>202603</v>
          </cell>
          <cell r="G64">
            <v>1579</v>
          </cell>
          <cell r="H64">
            <v>1631</v>
          </cell>
          <cell r="I64">
            <v>393</v>
          </cell>
          <cell r="J64" t="str">
            <v>-</v>
          </cell>
          <cell r="K64">
            <v>-51</v>
          </cell>
          <cell r="L64">
            <v>0</v>
          </cell>
          <cell r="M64">
            <v>624</v>
          </cell>
          <cell r="N64">
            <v>1061</v>
          </cell>
          <cell r="O64">
            <v>0</v>
          </cell>
          <cell r="P64" t="str">
            <v>-</v>
          </cell>
          <cell r="Q64">
            <v>4</v>
          </cell>
          <cell r="R64" t="str">
            <v>-</v>
          </cell>
          <cell r="S64">
            <v>7</v>
          </cell>
          <cell r="T64" t="str">
            <v>-</v>
          </cell>
          <cell r="U64">
            <v>620</v>
          </cell>
          <cell r="V64" t="str">
            <v>-</v>
          </cell>
          <cell r="W64">
            <v>0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480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359</v>
          </cell>
          <cell r="AH64" t="str">
            <v>-</v>
          </cell>
          <cell r="AI64" t="str">
            <v>-</v>
          </cell>
          <cell r="AJ64" t="str">
            <v>-</v>
          </cell>
          <cell r="AK64" t="str">
            <v>-</v>
          </cell>
          <cell r="AL64" t="str">
            <v>-</v>
          </cell>
          <cell r="AM64">
            <v>39.518682710576314</v>
          </cell>
          <cell r="AN64">
            <v>64.7</v>
          </cell>
          <cell r="AO64" t="str">
            <v>-</v>
          </cell>
          <cell r="AP64" t="str">
            <v>-</v>
          </cell>
          <cell r="AQ64" t="str">
            <v>-</v>
          </cell>
          <cell r="AR64" t="str">
            <v>-</v>
          </cell>
          <cell r="AS64" t="str">
            <v>-</v>
          </cell>
          <cell r="AT64" t="str">
            <v>-</v>
          </cell>
          <cell r="AU64" t="str">
            <v>-</v>
          </cell>
          <cell r="AV64" t="str">
            <v>-</v>
          </cell>
          <cell r="AW64" t="str">
            <v>-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558</v>
          </cell>
          <cell r="BB64">
            <v>930</v>
          </cell>
          <cell r="BC64">
            <v>35.338822039265352</v>
          </cell>
          <cell r="BD64">
            <v>57</v>
          </cell>
          <cell r="BE64">
            <v>1112</v>
          </cell>
          <cell r="BF64" t="str">
            <v>-</v>
          </cell>
          <cell r="BG64">
            <v>457264.7</v>
          </cell>
          <cell r="BH64">
            <v>419489</v>
          </cell>
          <cell r="BI64">
            <v>285333172.50999999</v>
          </cell>
          <cell r="BJ64">
            <v>445077817</v>
          </cell>
          <cell r="BK64">
            <v>284032043</v>
          </cell>
          <cell r="BL64" t="str">
            <v>-</v>
          </cell>
          <cell r="BM64">
            <v>1301129.51</v>
          </cell>
          <cell r="BN64" t="str">
            <v>-</v>
          </cell>
          <cell r="BO64">
            <v>223560675.50999999</v>
          </cell>
          <cell r="BP64" t="str">
            <v>-</v>
          </cell>
          <cell r="BQ64">
            <v>1301129.51</v>
          </cell>
          <cell r="BR64" t="str">
            <v>-</v>
          </cell>
          <cell r="BS64">
            <v>592</v>
          </cell>
          <cell r="BT64" t="str">
            <v>-</v>
          </cell>
          <cell r="BU64">
            <v>222259546</v>
          </cell>
          <cell r="BV64" t="str">
            <v>-</v>
          </cell>
          <cell r="BW64">
            <v>402</v>
          </cell>
          <cell r="BX64" t="str">
            <v>-</v>
          </cell>
          <cell r="BY64" t="str">
            <v>-</v>
          </cell>
          <cell r="BZ64" t="str">
            <v>-</v>
          </cell>
          <cell r="CA64">
            <v>57048545</v>
          </cell>
          <cell r="CB64" t="str">
            <v>-</v>
          </cell>
          <cell r="CC64" t="str">
            <v>-</v>
          </cell>
          <cell r="CD64" t="str">
            <v>-</v>
          </cell>
          <cell r="CE64" t="str">
            <v>-</v>
          </cell>
          <cell r="CF64" t="str">
            <v>-</v>
          </cell>
          <cell r="CG64" t="str">
            <v>-</v>
          </cell>
          <cell r="CH64" t="str">
            <v>-</v>
          </cell>
          <cell r="CI64" t="str">
            <v>-</v>
          </cell>
          <cell r="CJ64" t="str">
            <v>-</v>
          </cell>
          <cell r="CK64" t="str">
            <v>-</v>
          </cell>
          <cell r="CL64" t="str">
            <v>-</v>
          </cell>
          <cell r="CM64">
            <v>3429560</v>
          </cell>
          <cell r="CN64" t="str">
            <v>-</v>
          </cell>
          <cell r="CO64">
            <v>60478105</v>
          </cell>
          <cell r="CP64" t="str">
            <v>-</v>
          </cell>
          <cell r="CQ64">
            <v>0</v>
          </cell>
          <cell r="CR64" t="str">
            <v>-</v>
          </cell>
          <cell r="CS64">
            <v>-57</v>
          </cell>
          <cell r="CT64" t="str">
            <v>-</v>
          </cell>
          <cell r="CU64">
            <v>580</v>
          </cell>
          <cell r="CV64">
            <v>284</v>
          </cell>
          <cell r="CW64">
            <v>241</v>
          </cell>
          <cell r="CX64">
            <v>187</v>
          </cell>
          <cell r="CY64">
            <v>134</v>
          </cell>
          <cell r="CZ64">
            <v>113</v>
          </cell>
          <cell r="DA64">
            <v>99</v>
          </cell>
          <cell r="DB64">
            <v>81</v>
          </cell>
          <cell r="DC64">
            <v>87</v>
          </cell>
          <cell r="DD64">
            <v>81</v>
          </cell>
          <cell r="DE64">
            <v>85</v>
          </cell>
          <cell r="DF64">
            <v>79</v>
          </cell>
          <cell r="DG64">
            <v>271</v>
          </cell>
          <cell r="DH64">
            <v>241</v>
          </cell>
          <cell r="DI64">
            <v>22</v>
          </cell>
          <cell r="DJ64" t="str">
            <v>-</v>
          </cell>
          <cell r="DK64" t="str">
            <v>-</v>
          </cell>
          <cell r="DL64" t="str">
            <v>-</v>
          </cell>
          <cell r="DM64" t="str">
            <v>-</v>
          </cell>
          <cell r="DN64" t="str">
            <v>-</v>
          </cell>
          <cell r="DO64" t="str">
            <v>-</v>
          </cell>
          <cell r="DP64" t="str">
            <v>-</v>
          </cell>
          <cell r="DQ64" t="str">
            <v>-</v>
          </cell>
          <cell r="DR64" t="str">
            <v>-</v>
          </cell>
          <cell r="DS64" t="str">
            <v>-</v>
          </cell>
          <cell r="DT64" t="str">
            <v>-</v>
          </cell>
          <cell r="DU64" t="str">
            <v>-</v>
          </cell>
          <cell r="DV64" t="str">
            <v>-</v>
          </cell>
          <cell r="DW64">
            <v>0</v>
          </cell>
          <cell r="DX64" t="str">
            <v>-</v>
          </cell>
          <cell r="DY64">
            <v>32</v>
          </cell>
          <cell r="DZ64">
            <v>61</v>
          </cell>
          <cell r="EA64">
            <v>15</v>
          </cell>
          <cell r="EB64" t="str">
            <v>-</v>
          </cell>
          <cell r="EC64">
            <v>40.54054054054054</v>
          </cell>
          <cell r="ED64" t="str">
            <v>-</v>
          </cell>
          <cell r="EE64">
            <v>10</v>
          </cell>
          <cell r="EF64" t="str">
            <v>-</v>
          </cell>
          <cell r="EG64">
            <v>34</v>
          </cell>
        </row>
        <row r="65">
          <cell r="C65">
            <v>700000151</v>
          </cell>
          <cell r="D65" t="str">
            <v>SECTOR CEREZO MARÍA DEL PILAR</v>
          </cell>
          <cell r="E65">
            <v>2026</v>
          </cell>
          <cell r="F65">
            <v>202603</v>
          </cell>
          <cell r="G65">
            <v>1744</v>
          </cell>
          <cell r="H65">
            <v>1879</v>
          </cell>
          <cell r="I65">
            <v>507</v>
          </cell>
          <cell r="J65" t="str">
            <v>-</v>
          </cell>
          <cell r="K65">
            <v>-132</v>
          </cell>
          <cell r="L65">
            <v>0</v>
          </cell>
          <cell r="M65">
            <v>415</v>
          </cell>
          <cell r="N65">
            <v>1225</v>
          </cell>
          <cell r="O65">
            <v>0</v>
          </cell>
          <cell r="P65" t="str">
            <v>-</v>
          </cell>
          <cell r="Q65">
            <v>1</v>
          </cell>
          <cell r="R65" t="str">
            <v>-</v>
          </cell>
          <cell r="S65">
            <v>2</v>
          </cell>
          <cell r="T65" t="str">
            <v>-</v>
          </cell>
          <cell r="U65">
            <v>414</v>
          </cell>
          <cell r="V65" t="str">
            <v>-</v>
          </cell>
          <cell r="W65">
            <v>0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329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206</v>
          </cell>
          <cell r="AH65" t="str">
            <v>-</v>
          </cell>
          <cell r="AI65" t="str">
            <v>-</v>
          </cell>
          <cell r="AJ65" t="str">
            <v>-</v>
          </cell>
          <cell r="AK65" t="str">
            <v>-</v>
          </cell>
          <cell r="AL65" t="str">
            <v>-</v>
          </cell>
          <cell r="AM65">
            <v>23.795871559633028</v>
          </cell>
          <cell r="AN65">
            <v>65.2</v>
          </cell>
          <cell r="AO65" t="str">
            <v>-</v>
          </cell>
          <cell r="AP65" t="str">
            <v>-</v>
          </cell>
          <cell r="AQ65" t="str">
            <v>-</v>
          </cell>
          <cell r="AR65" t="str">
            <v>-</v>
          </cell>
          <cell r="AS65" t="str">
            <v>-</v>
          </cell>
          <cell r="AT65" t="str">
            <v>-</v>
          </cell>
          <cell r="AU65" t="str">
            <v>-</v>
          </cell>
          <cell r="AV65" t="str">
            <v>-</v>
          </cell>
          <cell r="AW65" t="str">
            <v>-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365</v>
          </cell>
          <cell r="BB65">
            <v>1084</v>
          </cell>
          <cell r="BC65">
            <v>20.928899082568808</v>
          </cell>
          <cell r="BD65">
            <v>57.7</v>
          </cell>
          <cell r="BE65">
            <v>1239</v>
          </cell>
          <cell r="BF65" t="str">
            <v>-</v>
          </cell>
          <cell r="BG65">
            <v>533560.06999999995</v>
          </cell>
          <cell r="BH65">
            <v>484579</v>
          </cell>
          <cell r="BI65">
            <v>221427429</v>
          </cell>
          <cell r="BJ65">
            <v>593609646</v>
          </cell>
          <cell r="BK65">
            <v>220942429</v>
          </cell>
          <cell r="BL65" t="str">
            <v>-</v>
          </cell>
          <cell r="BM65">
            <v>485000</v>
          </cell>
          <cell r="BN65" t="str">
            <v>-</v>
          </cell>
          <cell r="BO65">
            <v>192700776</v>
          </cell>
          <cell r="BP65" t="str">
            <v>-</v>
          </cell>
          <cell r="BQ65">
            <v>485000</v>
          </cell>
          <cell r="BR65" t="str">
            <v>-</v>
          </cell>
          <cell r="BS65">
            <v>413</v>
          </cell>
          <cell r="BT65" t="str">
            <v>-</v>
          </cell>
          <cell r="BU65">
            <v>192215776</v>
          </cell>
          <cell r="BV65" t="str">
            <v>-</v>
          </cell>
          <cell r="BW65">
            <v>226</v>
          </cell>
          <cell r="BX65" t="str">
            <v>-</v>
          </cell>
          <cell r="BY65" t="str">
            <v>-</v>
          </cell>
          <cell r="BZ65" t="str">
            <v>-</v>
          </cell>
          <cell r="CA65">
            <v>26224873</v>
          </cell>
          <cell r="CB65" t="str">
            <v>-</v>
          </cell>
          <cell r="CC65" t="str">
            <v>-</v>
          </cell>
          <cell r="CD65" t="str">
            <v>-</v>
          </cell>
          <cell r="CE65" t="str">
            <v>-</v>
          </cell>
          <cell r="CF65" t="str">
            <v>-</v>
          </cell>
          <cell r="CG65" t="str">
            <v>-</v>
          </cell>
          <cell r="CH65" t="str">
            <v>-</v>
          </cell>
          <cell r="CI65" t="str">
            <v>-</v>
          </cell>
          <cell r="CJ65" t="str">
            <v>-</v>
          </cell>
          <cell r="CK65" t="str">
            <v>-</v>
          </cell>
          <cell r="CL65" t="str">
            <v>-</v>
          </cell>
          <cell r="CM65">
            <v>2501780</v>
          </cell>
          <cell r="CN65" t="str">
            <v>-</v>
          </cell>
          <cell r="CO65">
            <v>28726653</v>
          </cell>
          <cell r="CP65" t="str">
            <v>-</v>
          </cell>
          <cell r="CQ65">
            <v>0</v>
          </cell>
          <cell r="CR65" t="str">
            <v>-</v>
          </cell>
          <cell r="CS65">
            <v>-42</v>
          </cell>
          <cell r="CT65" t="str">
            <v>-</v>
          </cell>
          <cell r="CU65">
            <v>857</v>
          </cell>
          <cell r="CV65">
            <v>318</v>
          </cell>
          <cell r="CW65">
            <v>338</v>
          </cell>
          <cell r="CX65">
            <v>200</v>
          </cell>
          <cell r="CY65">
            <v>134</v>
          </cell>
          <cell r="CZ65">
            <v>95</v>
          </cell>
          <cell r="DA65">
            <v>154</v>
          </cell>
          <cell r="DB65">
            <v>127</v>
          </cell>
          <cell r="DC65">
            <v>73</v>
          </cell>
          <cell r="DD65">
            <v>71</v>
          </cell>
          <cell r="DE65">
            <v>50</v>
          </cell>
          <cell r="DF65">
            <v>46</v>
          </cell>
          <cell r="DG65">
            <v>277</v>
          </cell>
          <cell r="DH65">
            <v>244</v>
          </cell>
          <cell r="DI65">
            <v>11</v>
          </cell>
          <cell r="DJ65" t="str">
            <v>-</v>
          </cell>
          <cell r="DK65" t="str">
            <v>-</v>
          </cell>
          <cell r="DL65" t="str">
            <v>-</v>
          </cell>
          <cell r="DM65" t="str">
            <v>-</v>
          </cell>
          <cell r="DN65" t="str">
            <v>-</v>
          </cell>
          <cell r="DO65" t="str">
            <v>-</v>
          </cell>
          <cell r="DP65" t="str">
            <v>-</v>
          </cell>
          <cell r="DQ65" t="str">
            <v>-</v>
          </cell>
          <cell r="DR65" t="str">
            <v>-</v>
          </cell>
          <cell r="DS65" t="str">
            <v>-</v>
          </cell>
          <cell r="DT65" t="str">
            <v>-</v>
          </cell>
          <cell r="DU65" t="str">
            <v>-</v>
          </cell>
          <cell r="DV65" t="str">
            <v>-</v>
          </cell>
          <cell r="DW65">
            <v>0</v>
          </cell>
          <cell r="DX65" t="str">
            <v>-</v>
          </cell>
          <cell r="DY65">
            <v>16</v>
          </cell>
          <cell r="DZ65">
            <v>70</v>
          </cell>
          <cell r="EA65">
            <v>13</v>
          </cell>
          <cell r="EB65" t="str">
            <v>-</v>
          </cell>
          <cell r="EC65">
            <v>31.707317073170731</v>
          </cell>
          <cell r="ED65" t="str">
            <v>-</v>
          </cell>
          <cell r="EE65">
            <v>5</v>
          </cell>
          <cell r="EF65" t="str">
            <v>-</v>
          </cell>
          <cell r="EG65">
            <v>34</v>
          </cell>
        </row>
        <row r="66">
          <cell r="C66">
            <v>700000154</v>
          </cell>
          <cell r="D66" t="str">
            <v>SECTOR CASTAÑO JENNY</v>
          </cell>
          <cell r="E66">
            <v>2026</v>
          </cell>
          <cell r="F66">
            <v>202603</v>
          </cell>
          <cell r="G66">
            <v>2551</v>
          </cell>
          <cell r="H66">
            <v>2496</v>
          </cell>
          <cell r="I66">
            <v>613</v>
          </cell>
          <cell r="J66" t="str">
            <v>-</v>
          </cell>
          <cell r="K66">
            <v>-62</v>
          </cell>
          <cell r="L66">
            <v>0</v>
          </cell>
          <cell r="M66">
            <v>598</v>
          </cell>
          <cell r="N66">
            <v>1708</v>
          </cell>
          <cell r="O66">
            <v>0</v>
          </cell>
          <cell r="P66" t="str">
            <v>-</v>
          </cell>
          <cell r="Q66">
            <v>0</v>
          </cell>
          <cell r="R66" t="str">
            <v>-</v>
          </cell>
          <cell r="S66">
            <v>0</v>
          </cell>
          <cell r="T66" t="str">
            <v>-</v>
          </cell>
          <cell r="U66">
            <v>598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481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356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  <cell r="AM66">
            <v>23.441787534300275</v>
          </cell>
          <cell r="AN66">
            <v>65.2</v>
          </cell>
          <cell r="AO66" t="str">
            <v>-</v>
          </cell>
          <cell r="AP66" t="str">
            <v>-</v>
          </cell>
          <cell r="AQ66" t="str">
            <v>-</v>
          </cell>
          <cell r="AR66" t="str">
            <v>-</v>
          </cell>
          <cell r="AS66" t="str">
            <v>-</v>
          </cell>
          <cell r="AT66" t="str">
            <v>-</v>
          </cell>
          <cell r="AU66" t="str">
            <v>-</v>
          </cell>
          <cell r="AV66" t="str">
            <v>-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558</v>
          </cell>
          <cell r="BB66">
            <v>1548</v>
          </cell>
          <cell r="BC66">
            <v>21.873774990199919</v>
          </cell>
          <cell r="BD66">
            <v>59.1</v>
          </cell>
          <cell r="BE66">
            <v>1871</v>
          </cell>
          <cell r="BF66" t="str">
            <v>-</v>
          </cell>
          <cell r="BG66">
            <v>514977.69</v>
          </cell>
          <cell r="BH66">
            <v>477122</v>
          </cell>
          <cell r="BI66">
            <v>307956659</v>
          </cell>
          <cell r="BJ66">
            <v>814924971</v>
          </cell>
          <cell r="BK66">
            <v>307956659</v>
          </cell>
          <cell r="BL66" t="str">
            <v>-</v>
          </cell>
          <cell r="BM66">
            <v>0</v>
          </cell>
          <cell r="BN66" t="str">
            <v>-</v>
          </cell>
          <cell r="BO66">
            <v>287017156</v>
          </cell>
          <cell r="BP66" t="str">
            <v>-</v>
          </cell>
          <cell r="BQ66">
            <v>0</v>
          </cell>
          <cell r="BR66" t="str">
            <v>-</v>
          </cell>
          <cell r="BS66">
            <v>594</v>
          </cell>
          <cell r="BT66" t="str">
            <v>-</v>
          </cell>
          <cell r="BU66">
            <v>287017156</v>
          </cell>
          <cell r="BV66" t="str">
            <v>-</v>
          </cell>
          <cell r="BW66">
            <v>162</v>
          </cell>
          <cell r="BX66" t="str">
            <v>-</v>
          </cell>
          <cell r="BY66" t="str">
            <v>-</v>
          </cell>
          <cell r="BZ66" t="str">
            <v>-</v>
          </cell>
          <cell r="CA66">
            <v>18768818</v>
          </cell>
          <cell r="CB66" t="str">
            <v>-</v>
          </cell>
          <cell r="CC66" t="str">
            <v>-</v>
          </cell>
          <cell r="CD66" t="str">
            <v>-</v>
          </cell>
          <cell r="CE66" t="str">
            <v>-</v>
          </cell>
          <cell r="CF66" t="str">
            <v>-</v>
          </cell>
          <cell r="CG66" t="str">
            <v>-</v>
          </cell>
          <cell r="CH66" t="str">
            <v>-</v>
          </cell>
          <cell r="CI66" t="str">
            <v>-</v>
          </cell>
          <cell r="CJ66" t="str">
            <v>-</v>
          </cell>
          <cell r="CK66" t="str">
            <v>-</v>
          </cell>
          <cell r="CL66" t="str">
            <v>-</v>
          </cell>
          <cell r="CM66">
            <v>2170685</v>
          </cell>
          <cell r="CN66" t="str">
            <v>-</v>
          </cell>
          <cell r="CO66">
            <v>20939503</v>
          </cell>
          <cell r="CP66" t="str">
            <v>-</v>
          </cell>
          <cell r="CQ66">
            <v>0</v>
          </cell>
          <cell r="CR66" t="str">
            <v>-</v>
          </cell>
          <cell r="CS66">
            <v>-51</v>
          </cell>
          <cell r="CT66" t="str">
            <v>-</v>
          </cell>
          <cell r="CU66">
            <v>1277</v>
          </cell>
          <cell r="CV66">
            <v>582</v>
          </cell>
          <cell r="CW66">
            <v>440</v>
          </cell>
          <cell r="CX66">
            <v>246</v>
          </cell>
          <cell r="CY66">
            <v>236</v>
          </cell>
          <cell r="CZ66">
            <v>141</v>
          </cell>
          <cell r="DA66">
            <v>88</v>
          </cell>
          <cell r="DB66">
            <v>52</v>
          </cell>
          <cell r="DC66">
            <v>59</v>
          </cell>
          <cell r="DD66">
            <v>35</v>
          </cell>
          <cell r="DE66">
            <v>67</v>
          </cell>
          <cell r="DF66">
            <v>58</v>
          </cell>
          <cell r="DG66">
            <v>214</v>
          </cell>
          <cell r="DH66">
            <v>145</v>
          </cell>
          <cell r="DI66">
            <v>17</v>
          </cell>
          <cell r="DJ66" t="str">
            <v>-</v>
          </cell>
          <cell r="DK66" t="str">
            <v>-</v>
          </cell>
          <cell r="DL66" t="str">
            <v>-</v>
          </cell>
          <cell r="DM66" t="str">
            <v>-</v>
          </cell>
          <cell r="DN66" t="str">
            <v>-</v>
          </cell>
          <cell r="DO66" t="str">
            <v>-</v>
          </cell>
          <cell r="DP66" t="str">
            <v>-</v>
          </cell>
          <cell r="DQ66" t="str">
            <v>-</v>
          </cell>
          <cell r="DR66" t="str">
            <v>-</v>
          </cell>
          <cell r="DS66" t="str">
            <v>-</v>
          </cell>
          <cell r="DT66" t="str">
            <v>-</v>
          </cell>
          <cell r="DU66" t="str">
            <v>-</v>
          </cell>
          <cell r="DV66" t="str">
            <v>-</v>
          </cell>
          <cell r="DW66">
            <v>0</v>
          </cell>
          <cell r="DX66" t="str">
            <v>-</v>
          </cell>
          <cell r="DY66">
            <v>23</v>
          </cell>
          <cell r="DZ66">
            <v>72</v>
          </cell>
          <cell r="EA66">
            <v>11</v>
          </cell>
          <cell r="EB66" t="str">
            <v>-</v>
          </cell>
          <cell r="EC66">
            <v>20.37037037037037</v>
          </cell>
          <cell r="ED66" t="str">
            <v>-</v>
          </cell>
          <cell r="EE66">
            <v>6</v>
          </cell>
          <cell r="EF66" t="str">
            <v>-</v>
          </cell>
          <cell r="EG66">
            <v>17</v>
          </cell>
        </row>
        <row r="67">
          <cell r="C67">
            <v>700000162</v>
          </cell>
          <cell r="D67" t="str">
            <v xml:space="preserve">SECTOR_PRUEBAS </v>
          </cell>
          <cell r="E67">
            <v>2026</v>
          </cell>
          <cell r="F67">
            <v>202603</v>
          </cell>
          <cell r="G67">
            <v>1</v>
          </cell>
          <cell r="H67" t="str">
            <v>-</v>
          </cell>
          <cell r="I67">
            <v>1</v>
          </cell>
          <cell r="J67" t="str">
            <v>-</v>
          </cell>
          <cell r="K67">
            <v>0</v>
          </cell>
          <cell r="L67" t="str">
            <v>-</v>
          </cell>
          <cell r="M67">
            <v>1</v>
          </cell>
          <cell r="N67" t="str">
            <v>-</v>
          </cell>
          <cell r="O67">
            <v>0</v>
          </cell>
          <cell r="P67" t="str">
            <v>-</v>
          </cell>
          <cell r="Q67">
            <v>0</v>
          </cell>
          <cell r="R67" t="str">
            <v>-</v>
          </cell>
          <cell r="S67">
            <v>0</v>
          </cell>
          <cell r="T67" t="str">
            <v>-</v>
          </cell>
          <cell r="U67">
            <v>1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1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0</v>
          </cell>
          <cell r="AH67" t="str">
            <v>-</v>
          </cell>
          <cell r="AI67" t="str">
            <v>-</v>
          </cell>
          <cell r="AJ67" t="str">
            <v>-</v>
          </cell>
          <cell r="AK67" t="str">
            <v>-</v>
          </cell>
          <cell r="AL67" t="str">
            <v>-</v>
          </cell>
          <cell r="AM67">
            <v>100</v>
          </cell>
          <cell r="AN67" t="str">
            <v>-</v>
          </cell>
          <cell r="AO67" t="str">
            <v>-</v>
          </cell>
          <cell r="AP67" t="str">
            <v>-</v>
          </cell>
          <cell r="AQ67" t="str">
            <v>-</v>
          </cell>
          <cell r="AR67" t="str">
            <v>-</v>
          </cell>
          <cell r="AS67" t="str">
            <v>-</v>
          </cell>
          <cell r="AT67" t="str">
            <v>-</v>
          </cell>
          <cell r="AU67" t="str">
            <v>-</v>
          </cell>
          <cell r="AV67" t="str">
            <v>-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1</v>
          </cell>
          <cell r="BB67" t="str">
            <v>-</v>
          </cell>
          <cell r="BC67">
            <v>100</v>
          </cell>
          <cell r="BD67" t="str">
            <v>-</v>
          </cell>
          <cell r="BE67">
            <v>1</v>
          </cell>
          <cell r="BF67" t="str">
            <v>-</v>
          </cell>
          <cell r="BG67">
            <v>5516340</v>
          </cell>
          <cell r="BH67" t="str">
            <v>-</v>
          </cell>
          <cell r="BI67">
            <v>5516340</v>
          </cell>
          <cell r="BJ67" t="str">
            <v>-</v>
          </cell>
          <cell r="BK67">
            <v>5516340</v>
          </cell>
          <cell r="BL67" t="str">
            <v>-</v>
          </cell>
          <cell r="BM67">
            <v>0</v>
          </cell>
          <cell r="BN67" t="str">
            <v>-</v>
          </cell>
          <cell r="BO67">
            <v>5516340</v>
          </cell>
          <cell r="BP67" t="str">
            <v>-</v>
          </cell>
          <cell r="BQ67">
            <v>0</v>
          </cell>
          <cell r="BR67" t="str">
            <v>-</v>
          </cell>
          <cell r="BS67">
            <v>1</v>
          </cell>
          <cell r="BT67" t="str">
            <v>-</v>
          </cell>
          <cell r="BU67">
            <v>5516340</v>
          </cell>
          <cell r="BV67" t="str">
            <v>-</v>
          </cell>
          <cell r="BW67">
            <v>0</v>
          </cell>
          <cell r="BX67" t="str">
            <v>-</v>
          </cell>
          <cell r="BY67" t="str">
            <v>-</v>
          </cell>
          <cell r="BZ67" t="str">
            <v>-</v>
          </cell>
          <cell r="CA67">
            <v>0</v>
          </cell>
          <cell r="CB67" t="str">
            <v>-</v>
          </cell>
          <cell r="CC67" t="str">
            <v>-</v>
          </cell>
          <cell r="CD67" t="str">
            <v>-</v>
          </cell>
          <cell r="CE67" t="str">
            <v>-</v>
          </cell>
          <cell r="CF67" t="str">
            <v>-</v>
          </cell>
          <cell r="CG67" t="str">
            <v>-</v>
          </cell>
          <cell r="CH67" t="str">
            <v>-</v>
          </cell>
          <cell r="CI67" t="str">
            <v>-</v>
          </cell>
          <cell r="CJ67" t="str">
            <v>-</v>
          </cell>
          <cell r="CK67" t="str">
            <v>-</v>
          </cell>
          <cell r="CL67" t="str">
            <v>-</v>
          </cell>
          <cell r="CM67">
            <v>0</v>
          </cell>
          <cell r="CN67" t="str">
            <v>-</v>
          </cell>
          <cell r="CO67">
            <v>0</v>
          </cell>
          <cell r="CP67" t="str">
            <v>-</v>
          </cell>
          <cell r="CQ67">
            <v>0</v>
          </cell>
          <cell r="CR67" t="str">
            <v>-</v>
          </cell>
          <cell r="CS67">
            <v>0</v>
          </cell>
          <cell r="CT67" t="str">
            <v>-</v>
          </cell>
          <cell r="CU67">
            <v>0</v>
          </cell>
          <cell r="CV67" t="str">
            <v>-</v>
          </cell>
          <cell r="CW67">
            <v>0</v>
          </cell>
          <cell r="CX67" t="str">
            <v>-</v>
          </cell>
          <cell r="CY67">
            <v>0</v>
          </cell>
          <cell r="CZ67" t="str">
            <v>-</v>
          </cell>
          <cell r="DA67">
            <v>0</v>
          </cell>
          <cell r="DB67" t="str">
            <v>-</v>
          </cell>
          <cell r="DC67">
            <v>0</v>
          </cell>
          <cell r="DD67" t="str">
            <v>-</v>
          </cell>
          <cell r="DE67">
            <v>0</v>
          </cell>
          <cell r="DF67" t="str">
            <v>-</v>
          </cell>
          <cell r="DG67">
            <v>0</v>
          </cell>
          <cell r="DH67" t="str">
            <v>-</v>
          </cell>
          <cell r="DI67">
            <v>0</v>
          </cell>
          <cell r="DJ67" t="str">
            <v>-</v>
          </cell>
          <cell r="DK67" t="str">
            <v>-</v>
          </cell>
          <cell r="DL67" t="str">
            <v>-</v>
          </cell>
          <cell r="DM67" t="str">
            <v>-</v>
          </cell>
          <cell r="DN67" t="str">
            <v>-</v>
          </cell>
          <cell r="DO67" t="str">
            <v>-</v>
          </cell>
          <cell r="DP67" t="str">
            <v>-</v>
          </cell>
          <cell r="DQ67" t="str">
            <v>-</v>
          </cell>
          <cell r="DR67" t="str">
            <v>-</v>
          </cell>
          <cell r="DS67" t="str">
            <v>-</v>
          </cell>
          <cell r="DT67" t="str">
            <v>-</v>
          </cell>
          <cell r="DU67" t="str">
            <v>-</v>
          </cell>
          <cell r="DV67" t="str">
            <v>-</v>
          </cell>
          <cell r="DW67">
            <v>0</v>
          </cell>
          <cell r="DX67" t="str">
            <v>-</v>
          </cell>
          <cell r="DY67">
            <v>0</v>
          </cell>
          <cell r="DZ67" t="str">
            <v>-</v>
          </cell>
          <cell r="EA67">
            <v>0</v>
          </cell>
          <cell r="EB67" t="str">
            <v>-</v>
          </cell>
          <cell r="EC67">
            <v>0</v>
          </cell>
          <cell r="ED67" t="str">
            <v>-</v>
          </cell>
          <cell r="EE67">
            <v>0</v>
          </cell>
          <cell r="EF67" t="str">
            <v>-</v>
          </cell>
          <cell r="EG67">
            <v>0</v>
          </cell>
        </row>
        <row r="68">
          <cell r="C68">
            <v>700000173</v>
          </cell>
          <cell r="D68" t="str">
            <v>SECTOR NULO</v>
          </cell>
          <cell r="E68">
            <v>2026</v>
          </cell>
          <cell r="F68">
            <v>202603</v>
          </cell>
          <cell r="G68">
            <v>0</v>
          </cell>
          <cell r="H68" t="str">
            <v>-</v>
          </cell>
          <cell r="I68">
            <v>0</v>
          </cell>
          <cell r="J68" t="str">
            <v>-</v>
          </cell>
          <cell r="K68">
            <v>0</v>
          </cell>
          <cell r="L68" t="str">
            <v>-</v>
          </cell>
          <cell r="M68">
            <v>0</v>
          </cell>
          <cell r="N68" t="str">
            <v>-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0</v>
          </cell>
          <cell r="T68" t="str">
            <v>-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>
            <v>0</v>
          </cell>
          <cell r="AN68" t="str">
            <v>-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0</v>
          </cell>
          <cell r="BB68" t="str">
            <v>-</v>
          </cell>
          <cell r="BC68">
            <v>0</v>
          </cell>
          <cell r="BD68" t="str">
            <v>-</v>
          </cell>
          <cell r="BE68">
            <v>0</v>
          </cell>
          <cell r="BF68" t="str">
            <v>-</v>
          </cell>
          <cell r="BG68">
            <v>0</v>
          </cell>
          <cell r="BH68" t="str">
            <v>-</v>
          </cell>
          <cell r="BI68">
            <v>0</v>
          </cell>
          <cell r="BJ68" t="str">
            <v>-</v>
          </cell>
          <cell r="BK68">
            <v>0</v>
          </cell>
          <cell r="BL68" t="str">
            <v>-</v>
          </cell>
          <cell r="BM68">
            <v>0</v>
          </cell>
          <cell r="BN68" t="str">
            <v>-</v>
          </cell>
          <cell r="BO68">
            <v>0</v>
          </cell>
          <cell r="BP68" t="str">
            <v>-</v>
          </cell>
          <cell r="BQ68">
            <v>0</v>
          </cell>
          <cell r="BR68" t="str">
            <v>-</v>
          </cell>
          <cell r="BS68">
            <v>0</v>
          </cell>
          <cell r="BT68" t="str">
            <v>-</v>
          </cell>
          <cell r="BU68">
            <v>0</v>
          </cell>
          <cell r="BV68" t="str">
            <v>-</v>
          </cell>
          <cell r="BW68">
            <v>0</v>
          </cell>
          <cell r="BX68" t="str">
            <v>-</v>
          </cell>
          <cell r="BY68" t="str">
            <v>-</v>
          </cell>
          <cell r="BZ68" t="str">
            <v>-</v>
          </cell>
          <cell r="CA68">
            <v>0</v>
          </cell>
          <cell r="CB68" t="str">
            <v>-</v>
          </cell>
          <cell r="CC68" t="str">
            <v>-</v>
          </cell>
          <cell r="CD68" t="str">
            <v>-</v>
          </cell>
          <cell r="CE68" t="str">
            <v>-</v>
          </cell>
          <cell r="CF68" t="str">
            <v>-</v>
          </cell>
          <cell r="CG68" t="str">
            <v>-</v>
          </cell>
          <cell r="CH68" t="str">
            <v>-</v>
          </cell>
          <cell r="CI68" t="str">
            <v>-</v>
          </cell>
          <cell r="CJ68" t="str">
            <v>-</v>
          </cell>
          <cell r="CK68" t="str">
            <v>-</v>
          </cell>
          <cell r="CL68" t="str">
            <v>-</v>
          </cell>
          <cell r="CM68">
            <v>0</v>
          </cell>
          <cell r="CN68" t="str">
            <v>-</v>
          </cell>
          <cell r="CO68">
            <v>0</v>
          </cell>
          <cell r="CP68" t="str">
            <v>-</v>
          </cell>
          <cell r="CQ68">
            <v>0</v>
          </cell>
          <cell r="CR68" t="str">
            <v>-</v>
          </cell>
          <cell r="CS68">
            <v>0</v>
          </cell>
          <cell r="CT68" t="str">
            <v>-</v>
          </cell>
          <cell r="CU68">
            <v>0</v>
          </cell>
          <cell r="CV68" t="str">
            <v>-</v>
          </cell>
          <cell r="CW68">
            <v>0</v>
          </cell>
          <cell r="CX68" t="str">
            <v>-</v>
          </cell>
          <cell r="CY68">
            <v>0</v>
          </cell>
          <cell r="CZ68" t="str">
            <v>-</v>
          </cell>
          <cell r="DA68">
            <v>0</v>
          </cell>
          <cell r="DB68" t="str">
            <v>-</v>
          </cell>
          <cell r="DC68">
            <v>0</v>
          </cell>
          <cell r="DD68" t="str">
            <v>-</v>
          </cell>
          <cell r="DE68">
            <v>0</v>
          </cell>
          <cell r="DF68" t="str">
            <v>-</v>
          </cell>
          <cell r="DG68">
            <v>0</v>
          </cell>
          <cell r="DH68" t="str">
            <v>-</v>
          </cell>
          <cell r="DI68">
            <v>0</v>
          </cell>
          <cell r="DJ68" t="str">
            <v>-</v>
          </cell>
          <cell r="DK68" t="str">
            <v>-</v>
          </cell>
          <cell r="DL68" t="str">
            <v>-</v>
          </cell>
          <cell r="DM68" t="str">
            <v>-</v>
          </cell>
          <cell r="DN68" t="str">
            <v>-</v>
          </cell>
          <cell r="DO68" t="str">
            <v>-</v>
          </cell>
          <cell r="DP68" t="str">
            <v>-</v>
          </cell>
          <cell r="DQ68" t="str">
            <v>-</v>
          </cell>
          <cell r="DR68" t="str">
            <v>-</v>
          </cell>
          <cell r="DS68" t="str">
            <v>-</v>
          </cell>
          <cell r="DT68" t="str">
            <v>-</v>
          </cell>
          <cell r="DU68" t="str">
            <v>-</v>
          </cell>
          <cell r="DV68" t="str">
            <v>-</v>
          </cell>
          <cell r="DW68">
            <v>0</v>
          </cell>
          <cell r="DX68" t="str">
            <v>-</v>
          </cell>
          <cell r="DY68">
            <v>0</v>
          </cell>
          <cell r="DZ68" t="str">
            <v>-</v>
          </cell>
          <cell r="EA68">
            <v>0</v>
          </cell>
          <cell r="EB68" t="str">
            <v>-</v>
          </cell>
          <cell r="EC68">
            <v>0</v>
          </cell>
          <cell r="ED68" t="str">
            <v>-</v>
          </cell>
          <cell r="EE68">
            <v>0</v>
          </cell>
          <cell r="EF68" t="str">
            <v>-</v>
          </cell>
          <cell r="EG68">
            <v>0</v>
          </cell>
        </row>
        <row r="69">
          <cell r="C69">
            <v>700000176</v>
          </cell>
          <cell r="D69" t="str">
            <v>SECTOR CAUDAL CECILIA</v>
          </cell>
          <cell r="E69">
            <v>2026</v>
          </cell>
          <cell r="F69">
            <v>202603</v>
          </cell>
          <cell r="G69">
            <v>1442</v>
          </cell>
          <cell r="H69">
            <v>1405</v>
          </cell>
          <cell r="I69">
            <v>522</v>
          </cell>
          <cell r="J69" t="str">
            <v>-</v>
          </cell>
          <cell r="K69">
            <v>37</v>
          </cell>
          <cell r="L69">
            <v>0</v>
          </cell>
          <cell r="M69">
            <v>992</v>
          </cell>
          <cell r="N69">
            <v>926</v>
          </cell>
          <cell r="O69">
            <v>0</v>
          </cell>
          <cell r="P69" t="str">
            <v>-</v>
          </cell>
          <cell r="Q69">
            <v>0</v>
          </cell>
          <cell r="R69" t="str">
            <v>-</v>
          </cell>
          <cell r="S69">
            <v>5</v>
          </cell>
          <cell r="T69" t="str">
            <v>-</v>
          </cell>
          <cell r="U69">
            <v>991</v>
          </cell>
          <cell r="V69" t="str">
            <v>-</v>
          </cell>
          <cell r="W69">
            <v>1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759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545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>
            <v>68.793342579750345</v>
          </cell>
          <cell r="AN69">
            <v>65.900000000000006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828</v>
          </cell>
          <cell r="BB69">
            <v>799</v>
          </cell>
          <cell r="BC69">
            <v>57.420249653259361</v>
          </cell>
          <cell r="BD69">
            <v>56.9</v>
          </cell>
          <cell r="BE69">
            <v>1062</v>
          </cell>
          <cell r="BF69" t="str">
            <v>-</v>
          </cell>
          <cell r="BG69">
            <v>581467.43999999994</v>
          </cell>
          <cell r="BH69">
            <v>561064</v>
          </cell>
          <cell r="BI69">
            <v>576815698</v>
          </cell>
          <cell r="BJ69">
            <v>519545093</v>
          </cell>
          <cell r="BK69">
            <v>575591438</v>
          </cell>
          <cell r="BL69" t="str">
            <v>-</v>
          </cell>
          <cell r="BM69">
            <v>1224260</v>
          </cell>
          <cell r="BN69" t="str">
            <v>-</v>
          </cell>
          <cell r="BO69">
            <v>488968835</v>
          </cell>
          <cell r="BP69" t="str">
            <v>-</v>
          </cell>
          <cell r="BQ69">
            <v>1224260</v>
          </cell>
          <cell r="BR69" t="str">
            <v>-</v>
          </cell>
          <cell r="BS69">
            <v>973</v>
          </cell>
          <cell r="BT69" t="str">
            <v>-</v>
          </cell>
          <cell r="BU69">
            <v>487744575</v>
          </cell>
          <cell r="BV69" t="str">
            <v>-</v>
          </cell>
          <cell r="BW69">
            <v>585</v>
          </cell>
          <cell r="BX69" t="str">
            <v>-</v>
          </cell>
          <cell r="BY69" t="str">
            <v>-</v>
          </cell>
          <cell r="BZ69" t="str">
            <v>-</v>
          </cell>
          <cell r="CA69">
            <v>81729848</v>
          </cell>
          <cell r="CB69" t="str">
            <v>-</v>
          </cell>
          <cell r="CC69" t="str">
            <v>-</v>
          </cell>
          <cell r="CD69" t="str">
            <v>-</v>
          </cell>
          <cell r="CE69" t="str">
            <v>-</v>
          </cell>
          <cell r="CF69" t="str">
            <v>-</v>
          </cell>
          <cell r="CG69" t="str">
            <v>-</v>
          </cell>
          <cell r="CH69" t="str">
            <v>-</v>
          </cell>
          <cell r="CI69" t="str">
            <v>-</v>
          </cell>
          <cell r="CJ69" t="str">
            <v>-</v>
          </cell>
          <cell r="CK69" t="str">
            <v>-</v>
          </cell>
          <cell r="CL69" t="str">
            <v>-</v>
          </cell>
          <cell r="CM69">
            <v>6741355</v>
          </cell>
          <cell r="CN69" t="str">
            <v>-</v>
          </cell>
          <cell r="CO69">
            <v>88471203</v>
          </cell>
          <cell r="CP69" t="str">
            <v>-</v>
          </cell>
          <cell r="CQ69">
            <v>0</v>
          </cell>
          <cell r="CR69" t="str">
            <v>-</v>
          </cell>
          <cell r="CS69">
            <v>21</v>
          </cell>
          <cell r="CT69" t="str">
            <v>-</v>
          </cell>
          <cell r="CU69">
            <v>218</v>
          </cell>
          <cell r="CV69">
            <v>247</v>
          </cell>
          <cell r="CW69">
            <v>137</v>
          </cell>
          <cell r="CX69">
            <v>133</v>
          </cell>
          <cell r="CY69">
            <v>95</v>
          </cell>
          <cell r="CZ69">
            <v>99</v>
          </cell>
          <cell r="DA69">
            <v>66</v>
          </cell>
          <cell r="DB69">
            <v>79</v>
          </cell>
          <cell r="DC69">
            <v>45</v>
          </cell>
          <cell r="DD69">
            <v>47</v>
          </cell>
          <cell r="DE69">
            <v>60</v>
          </cell>
          <cell r="DF69">
            <v>56</v>
          </cell>
          <cell r="DG69">
            <v>171</v>
          </cell>
          <cell r="DH69">
            <v>182</v>
          </cell>
          <cell r="DI69">
            <v>55</v>
          </cell>
          <cell r="DJ69" t="str">
            <v>-</v>
          </cell>
          <cell r="DK69" t="str">
            <v>-</v>
          </cell>
          <cell r="DL69" t="str">
            <v>-</v>
          </cell>
          <cell r="DM69" t="str">
            <v>-</v>
          </cell>
          <cell r="DN69" t="str">
            <v>-</v>
          </cell>
          <cell r="DO69" t="str">
            <v>-</v>
          </cell>
          <cell r="DP69" t="str">
            <v>-</v>
          </cell>
          <cell r="DQ69" t="str">
            <v>-</v>
          </cell>
          <cell r="DR69" t="str">
            <v>-</v>
          </cell>
          <cell r="DS69" t="str">
            <v>-</v>
          </cell>
          <cell r="DT69" t="str">
            <v>-</v>
          </cell>
          <cell r="DU69" t="str">
            <v>-</v>
          </cell>
          <cell r="DV69" t="str">
            <v>-</v>
          </cell>
          <cell r="DW69">
            <v>0</v>
          </cell>
          <cell r="DX69" t="str">
            <v>-</v>
          </cell>
          <cell r="DY69">
            <v>81</v>
          </cell>
          <cell r="DZ69">
            <v>55</v>
          </cell>
          <cell r="EA69">
            <v>16</v>
          </cell>
          <cell r="EB69" t="str">
            <v>-</v>
          </cell>
          <cell r="EC69">
            <v>47.058823529411761</v>
          </cell>
          <cell r="ED69" t="str">
            <v>-</v>
          </cell>
          <cell r="EE69">
            <v>26</v>
          </cell>
          <cell r="EF69" t="str">
            <v>-</v>
          </cell>
          <cell r="EG69">
            <v>83</v>
          </cell>
        </row>
        <row r="70">
          <cell r="C70">
            <v>700000178</v>
          </cell>
          <cell r="D70" t="str">
            <v>SECTOR DESTELLO KARINA</v>
          </cell>
          <cell r="E70">
            <v>2026</v>
          </cell>
          <cell r="F70">
            <v>202603</v>
          </cell>
          <cell r="G70">
            <v>1570</v>
          </cell>
          <cell r="H70">
            <v>1606</v>
          </cell>
          <cell r="I70">
            <v>425</v>
          </cell>
          <cell r="J70" t="str">
            <v>-</v>
          </cell>
          <cell r="K70">
            <v>-35</v>
          </cell>
          <cell r="L70">
            <v>0</v>
          </cell>
          <cell r="M70">
            <v>1021</v>
          </cell>
          <cell r="N70">
            <v>1039</v>
          </cell>
          <cell r="O70">
            <v>0</v>
          </cell>
          <cell r="P70" t="str">
            <v>-</v>
          </cell>
          <cell r="Q70">
            <v>0</v>
          </cell>
          <cell r="R70" t="str">
            <v>-</v>
          </cell>
          <cell r="S70">
            <v>6</v>
          </cell>
          <cell r="T70" t="str">
            <v>-</v>
          </cell>
          <cell r="U70">
            <v>1019</v>
          </cell>
          <cell r="V70" t="str">
            <v>-</v>
          </cell>
          <cell r="W70">
            <v>2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752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640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>
            <v>65.031847133757964</v>
          </cell>
          <cell r="AN70">
            <v>64.7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894</v>
          </cell>
          <cell r="BB70">
            <v>906</v>
          </cell>
          <cell r="BC70">
            <v>56.942675159235669</v>
          </cell>
          <cell r="BD70">
            <v>56.4</v>
          </cell>
          <cell r="BE70">
            <v>1036</v>
          </cell>
          <cell r="BF70" t="str">
            <v>-</v>
          </cell>
          <cell r="BG70">
            <v>465129.94</v>
          </cell>
          <cell r="BH70">
            <v>461874</v>
          </cell>
          <cell r="BI70">
            <v>474897666.69999999</v>
          </cell>
          <cell r="BJ70">
            <v>479887066</v>
          </cell>
          <cell r="BK70">
            <v>466059948</v>
          </cell>
          <cell r="BL70" t="str">
            <v>-</v>
          </cell>
          <cell r="BM70">
            <v>8837718.6999999993</v>
          </cell>
          <cell r="BN70" t="str">
            <v>-</v>
          </cell>
          <cell r="BO70">
            <v>387760876.69999999</v>
          </cell>
          <cell r="BP70" t="str">
            <v>-</v>
          </cell>
          <cell r="BQ70">
            <v>8837718.6999999993</v>
          </cell>
          <cell r="BR70" t="str">
            <v>-</v>
          </cell>
          <cell r="BS70">
            <v>955</v>
          </cell>
          <cell r="BT70" t="str">
            <v>-</v>
          </cell>
          <cell r="BU70">
            <v>378923158</v>
          </cell>
          <cell r="BV70" t="str">
            <v>-</v>
          </cell>
          <cell r="BW70">
            <v>627</v>
          </cell>
          <cell r="BX70" t="str">
            <v>-</v>
          </cell>
          <cell r="BY70" t="str">
            <v>-</v>
          </cell>
          <cell r="BZ70" t="str">
            <v>-</v>
          </cell>
          <cell r="CA70">
            <v>81681450</v>
          </cell>
          <cell r="CB70" t="str">
            <v>-</v>
          </cell>
          <cell r="CC70" t="str">
            <v>-</v>
          </cell>
          <cell r="CD70" t="str">
            <v>-</v>
          </cell>
          <cell r="CE70" t="str">
            <v>-</v>
          </cell>
          <cell r="CF70" t="str">
            <v>-</v>
          </cell>
          <cell r="CG70" t="str">
            <v>-</v>
          </cell>
          <cell r="CH70" t="str">
            <v>-</v>
          </cell>
          <cell r="CI70" t="str">
            <v>-</v>
          </cell>
          <cell r="CJ70" t="str">
            <v>-</v>
          </cell>
          <cell r="CK70" t="str">
            <v>-</v>
          </cell>
          <cell r="CL70" t="str">
            <v>-</v>
          </cell>
          <cell r="CM70">
            <v>5455340</v>
          </cell>
          <cell r="CN70" t="str">
            <v>-</v>
          </cell>
          <cell r="CO70">
            <v>87136790</v>
          </cell>
          <cell r="CP70" t="str">
            <v>-</v>
          </cell>
          <cell r="CQ70">
            <v>0</v>
          </cell>
          <cell r="CR70" t="str">
            <v>-</v>
          </cell>
          <cell r="CS70">
            <v>-19</v>
          </cell>
          <cell r="CT70" t="str">
            <v>-</v>
          </cell>
          <cell r="CU70">
            <v>216</v>
          </cell>
          <cell r="CV70">
            <v>243</v>
          </cell>
          <cell r="CW70">
            <v>198</v>
          </cell>
          <cell r="CX70">
            <v>178</v>
          </cell>
          <cell r="CY70">
            <v>135</v>
          </cell>
          <cell r="CZ70">
            <v>117</v>
          </cell>
          <cell r="DA70">
            <v>121</v>
          </cell>
          <cell r="DB70">
            <v>118</v>
          </cell>
          <cell r="DC70">
            <v>83</v>
          </cell>
          <cell r="DD70">
            <v>88</v>
          </cell>
          <cell r="DE70">
            <v>79</v>
          </cell>
          <cell r="DF70">
            <v>76</v>
          </cell>
          <cell r="DG70">
            <v>283</v>
          </cell>
          <cell r="DH70">
            <v>282</v>
          </cell>
          <cell r="DI70">
            <v>51</v>
          </cell>
          <cell r="DJ70" t="str">
            <v>-</v>
          </cell>
          <cell r="DK70" t="str">
            <v>-</v>
          </cell>
          <cell r="DL70" t="str">
            <v>-</v>
          </cell>
          <cell r="DM70" t="str">
            <v>-</v>
          </cell>
          <cell r="DN70" t="str">
            <v>-</v>
          </cell>
          <cell r="DO70" t="str">
            <v>-</v>
          </cell>
          <cell r="DP70" t="str">
            <v>-</v>
          </cell>
          <cell r="DQ70" t="str">
            <v>-</v>
          </cell>
          <cell r="DR70" t="str">
            <v>-</v>
          </cell>
          <cell r="DS70" t="str">
            <v>-</v>
          </cell>
          <cell r="DT70" t="str">
            <v>-</v>
          </cell>
          <cell r="DU70" t="str">
            <v>-</v>
          </cell>
          <cell r="DV70" t="str">
            <v>-</v>
          </cell>
          <cell r="DW70">
            <v>0</v>
          </cell>
          <cell r="DX70" t="str">
            <v>-</v>
          </cell>
          <cell r="DY70">
            <v>61</v>
          </cell>
          <cell r="DZ70">
            <v>66</v>
          </cell>
          <cell r="EA70">
            <v>14</v>
          </cell>
          <cell r="EB70" t="str">
            <v>-</v>
          </cell>
          <cell r="EC70">
            <v>21.53846153846154</v>
          </cell>
          <cell r="ED70" t="str">
            <v>-</v>
          </cell>
          <cell r="EE70">
            <v>10</v>
          </cell>
          <cell r="EF70" t="str">
            <v>-</v>
          </cell>
          <cell r="EG70">
            <v>66</v>
          </cell>
        </row>
        <row r="71">
          <cell r="C71">
            <v>700000180</v>
          </cell>
          <cell r="D71" t="str">
            <v>SECTOR TROPICAL MARIA INES</v>
          </cell>
          <cell r="E71">
            <v>2026</v>
          </cell>
          <cell r="F71">
            <v>202603</v>
          </cell>
          <cell r="G71">
            <v>2019</v>
          </cell>
          <cell r="H71">
            <v>2115</v>
          </cell>
          <cell r="I71">
            <v>446</v>
          </cell>
          <cell r="J71" t="str">
            <v>-</v>
          </cell>
          <cell r="K71">
            <v>-88</v>
          </cell>
          <cell r="L71">
            <v>0</v>
          </cell>
          <cell r="M71">
            <v>838</v>
          </cell>
          <cell r="N71">
            <v>1386</v>
          </cell>
          <cell r="O71">
            <v>0</v>
          </cell>
          <cell r="P71" t="str">
            <v>-</v>
          </cell>
          <cell r="Q71">
            <v>0</v>
          </cell>
          <cell r="R71" t="str">
            <v>-</v>
          </cell>
          <cell r="S71">
            <v>2</v>
          </cell>
          <cell r="T71" t="str">
            <v>-</v>
          </cell>
          <cell r="U71">
            <v>837</v>
          </cell>
          <cell r="V71" t="str">
            <v>-</v>
          </cell>
          <cell r="W71">
            <v>1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597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545</v>
          </cell>
          <cell r="AH71" t="str">
            <v>-</v>
          </cell>
          <cell r="AI71" t="str">
            <v>-</v>
          </cell>
          <cell r="AJ71" t="str">
            <v>-</v>
          </cell>
          <cell r="AK71" t="str">
            <v>-</v>
          </cell>
          <cell r="AL71" t="str">
            <v>-</v>
          </cell>
          <cell r="AM71">
            <v>41.505695889053989</v>
          </cell>
          <cell r="AN71">
            <v>64.400000000000006</v>
          </cell>
          <cell r="AO71" t="str">
            <v>-</v>
          </cell>
          <cell r="AP71" t="str">
            <v>-</v>
          </cell>
          <cell r="AQ71" t="str">
            <v>-</v>
          </cell>
          <cell r="AR71" t="str">
            <v>-</v>
          </cell>
          <cell r="AS71" t="str">
            <v>-</v>
          </cell>
          <cell r="AT71" t="str">
            <v>-</v>
          </cell>
          <cell r="AU71" t="str">
            <v>-</v>
          </cell>
          <cell r="AV71" t="str">
            <v>-</v>
          </cell>
          <cell r="AW71" t="str">
            <v>-</v>
          </cell>
          <cell r="AX71" t="str">
            <v>-</v>
          </cell>
          <cell r="AY71" t="str">
            <v>-</v>
          </cell>
          <cell r="AZ71" t="str">
            <v>-</v>
          </cell>
          <cell r="BA71">
            <v>738</v>
          </cell>
          <cell r="BB71">
            <v>1167</v>
          </cell>
          <cell r="BC71">
            <v>36.552748885586922</v>
          </cell>
          <cell r="BD71">
            <v>55.2</v>
          </cell>
          <cell r="BE71">
            <v>1309</v>
          </cell>
          <cell r="BF71" t="str">
            <v>-</v>
          </cell>
          <cell r="BG71">
            <v>423996.3</v>
          </cell>
          <cell r="BH71">
            <v>388166</v>
          </cell>
          <cell r="BI71">
            <v>355308902.80000001</v>
          </cell>
          <cell r="BJ71">
            <v>537998185</v>
          </cell>
          <cell r="BK71">
            <v>354919895</v>
          </cell>
          <cell r="BL71" t="str">
            <v>-</v>
          </cell>
          <cell r="BM71">
            <v>389007.8</v>
          </cell>
          <cell r="BN71" t="str">
            <v>-</v>
          </cell>
          <cell r="BO71">
            <v>269741533.80000001</v>
          </cell>
          <cell r="BP71" t="str">
            <v>-</v>
          </cell>
          <cell r="BQ71">
            <v>389007.80000000005</v>
          </cell>
          <cell r="BR71" t="str">
            <v>-</v>
          </cell>
          <cell r="BS71">
            <v>773</v>
          </cell>
          <cell r="BT71" t="str">
            <v>-</v>
          </cell>
          <cell r="BU71">
            <v>269352526</v>
          </cell>
          <cell r="BV71" t="str">
            <v>-</v>
          </cell>
          <cell r="BW71">
            <v>581</v>
          </cell>
          <cell r="BX71" t="str">
            <v>-</v>
          </cell>
          <cell r="BY71" t="str">
            <v>-</v>
          </cell>
          <cell r="BZ71" t="str">
            <v>-</v>
          </cell>
          <cell r="CA71">
            <v>80497899</v>
          </cell>
          <cell r="CB71" t="str">
            <v>-</v>
          </cell>
          <cell r="CC71" t="str">
            <v>-</v>
          </cell>
          <cell r="CD71" t="str">
            <v>-</v>
          </cell>
          <cell r="CE71" t="str">
            <v>-</v>
          </cell>
          <cell r="CF71" t="str">
            <v>-</v>
          </cell>
          <cell r="CG71" t="str">
            <v>-</v>
          </cell>
          <cell r="CH71" t="str">
            <v>-</v>
          </cell>
          <cell r="CI71" t="str">
            <v>-</v>
          </cell>
          <cell r="CJ71" t="str">
            <v>-</v>
          </cell>
          <cell r="CK71" t="str">
            <v>-</v>
          </cell>
          <cell r="CL71" t="str">
            <v>-</v>
          </cell>
          <cell r="CM71">
            <v>4888370</v>
          </cell>
          <cell r="CN71" t="str">
            <v>-</v>
          </cell>
          <cell r="CO71">
            <v>85386269</v>
          </cell>
          <cell r="CP71" t="str">
            <v>-</v>
          </cell>
          <cell r="CQ71">
            <v>0</v>
          </cell>
          <cell r="CR71" t="str">
            <v>-</v>
          </cell>
          <cell r="CS71">
            <v>-47</v>
          </cell>
          <cell r="CT71" t="str">
            <v>-</v>
          </cell>
          <cell r="CU71">
            <v>704</v>
          </cell>
          <cell r="CV71">
            <v>375</v>
          </cell>
          <cell r="CW71">
            <v>333</v>
          </cell>
          <cell r="CX71">
            <v>265</v>
          </cell>
          <cell r="CY71">
            <v>144</v>
          </cell>
          <cell r="CZ71">
            <v>120</v>
          </cell>
          <cell r="DA71">
            <v>164</v>
          </cell>
          <cell r="DB71">
            <v>133</v>
          </cell>
          <cell r="DC71">
            <v>132</v>
          </cell>
          <cell r="DD71">
            <v>118</v>
          </cell>
          <cell r="DE71">
            <v>98</v>
          </cell>
          <cell r="DF71">
            <v>94</v>
          </cell>
          <cell r="DG71">
            <v>394</v>
          </cell>
          <cell r="DH71">
            <v>345</v>
          </cell>
          <cell r="DI71">
            <v>40</v>
          </cell>
          <cell r="DJ71" t="str">
            <v>-</v>
          </cell>
          <cell r="DK71" t="str">
            <v>-</v>
          </cell>
          <cell r="DL71" t="str">
            <v>-</v>
          </cell>
          <cell r="DM71" t="str">
            <v>-</v>
          </cell>
          <cell r="DN71" t="str">
            <v>-</v>
          </cell>
          <cell r="DO71" t="str">
            <v>-</v>
          </cell>
          <cell r="DP71" t="str">
            <v>-</v>
          </cell>
          <cell r="DQ71" t="str">
            <v>-</v>
          </cell>
          <cell r="DR71" t="str">
            <v>-</v>
          </cell>
          <cell r="DS71" t="str">
            <v>-</v>
          </cell>
          <cell r="DT71" t="str">
            <v>-</v>
          </cell>
          <cell r="DU71" t="str">
            <v>-</v>
          </cell>
          <cell r="DV71" t="str">
            <v>-</v>
          </cell>
          <cell r="DW71">
            <v>0</v>
          </cell>
          <cell r="DX71" t="str">
            <v>-</v>
          </cell>
          <cell r="DY71">
            <v>57</v>
          </cell>
          <cell r="DZ71">
            <v>102</v>
          </cell>
          <cell r="EA71">
            <v>21</v>
          </cell>
          <cell r="EB71" t="str">
            <v>-</v>
          </cell>
          <cell r="EC71">
            <v>37.5</v>
          </cell>
          <cell r="ED71" t="str">
            <v>-</v>
          </cell>
          <cell r="EE71">
            <v>17</v>
          </cell>
          <cell r="EF71" t="str">
            <v>-</v>
          </cell>
          <cell r="EG71">
            <v>43</v>
          </cell>
        </row>
        <row r="72">
          <cell r="C72">
            <v>700000182</v>
          </cell>
          <cell r="D72" t="str">
            <v>SECTOR MANIGUA PAOLA</v>
          </cell>
          <cell r="E72">
            <v>2026</v>
          </cell>
          <cell r="F72">
            <v>202603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 t="str">
            <v>-</v>
          </cell>
          <cell r="BB72" t="str">
            <v>-</v>
          </cell>
          <cell r="BC72" t="str">
            <v>-</v>
          </cell>
          <cell r="BD72" t="str">
            <v>-</v>
          </cell>
          <cell r="BE72" t="str">
            <v>-</v>
          </cell>
          <cell r="BF72" t="str">
            <v>-</v>
          </cell>
          <cell r="BG72" t="str">
            <v>-</v>
          </cell>
          <cell r="BH72" t="str">
            <v>-</v>
          </cell>
          <cell r="BI72" t="str">
            <v>-</v>
          </cell>
          <cell r="BJ72" t="str">
            <v>-</v>
          </cell>
          <cell r="BK72" t="str">
            <v>-</v>
          </cell>
          <cell r="BL72" t="str">
            <v>-</v>
          </cell>
          <cell r="BM72" t="str">
            <v>-</v>
          </cell>
          <cell r="BN72" t="str">
            <v>-</v>
          </cell>
          <cell r="BO72" t="str">
            <v>-</v>
          </cell>
          <cell r="BP72" t="str">
            <v>-</v>
          </cell>
          <cell r="BQ72" t="str">
            <v>-</v>
          </cell>
          <cell r="BR72" t="str">
            <v>-</v>
          </cell>
          <cell r="BS72" t="str">
            <v>-</v>
          </cell>
          <cell r="BT72" t="str">
            <v>-</v>
          </cell>
          <cell r="BU72" t="str">
            <v>-</v>
          </cell>
          <cell r="BV72" t="str">
            <v>-</v>
          </cell>
          <cell r="BW72" t="str">
            <v>-</v>
          </cell>
          <cell r="BX72" t="str">
            <v>-</v>
          </cell>
          <cell r="BY72" t="str">
            <v>-</v>
          </cell>
          <cell r="BZ72" t="str">
            <v>-</v>
          </cell>
          <cell r="CA72" t="str">
            <v>-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 t="str">
            <v>-</v>
          </cell>
          <cell r="CN72" t="str">
            <v>-</v>
          </cell>
          <cell r="CO72" t="str">
            <v>-</v>
          </cell>
          <cell r="CP72" t="str">
            <v>-</v>
          </cell>
          <cell r="CQ72" t="str">
            <v>-</v>
          </cell>
          <cell r="CR72" t="str">
            <v>-</v>
          </cell>
          <cell r="CS72" t="str">
            <v>-</v>
          </cell>
          <cell r="CT72" t="str">
            <v>-</v>
          </cell>
          <cell r="CU72" t="str">
            <v>-</v>
          </cell>
          <cell r="CV72" t="str">
            <v>-</v>
          </cell>
          <cell r="CW72" t="str">
            <v>-</v>
          </cell>
          <cell r="CX72" t="str">
            <v>-</v>
          </cell>
          <cell r="CY72" t="str">
            <v>-</v>
          </cell>
          <cell r="CZ72" t="str">
            <v>-</v>
          </cell>
          <cell r="DA72" t="str">
            <v>-</v>
          </cell>
          <cell r="DB72" t="str">
            <v>-</v>
          </cell>
          <cell r="DC72" t="str">
            <v>-</v>
          </cell>
          <cell r="DD72" t="str">
            <v>-</v>
          </cell>
          <cell r="DE72" t="str">
            <v>-</v>
          </cell>
          <cell r="DF72" t="str">
            <v>-</v>
          </cell>
          <cell r="DG72" t="str">
            <v>-</v>
          </cell>
          <cell r="DH72" t="str">
            <v>-</v>
          </cell>
          <cell r="DI72" t="str">
            <v>-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 t="str">
            <v>-</v>
          </cell>
          <cell r="DX72" t="str">
            <v>-</v>
          </cell>
          <cell r="DY72" t="str">
            <v>-</v>
          </cell>
          <cell r="DZ72" t="str">
            <v>-</v>
          </cell>
          <cell r="EA72" t="str">
            <v>-</v>
          </cell>
          <cell r="EB72" t="str">
            <v>-</v>
          </cell>
          <cell r="EC72" t="str">
            <v>-</v>
          </cell>
          <cell r="ED72" t="str">
            <v>-</v>
          </cell>
          <cell r="EE72" t="str">
            <v>-</v>
          </cell>
          <cell r="EF72" t="str">
            <v>-</v>
          </cell>
          <cell r="EG72" t="str">
            <v>-</v>
          </cell>
        </row>
        <row r="73">
          <cell r="C73">
            <v>700000183</v>
          </cell>
          <cell r="D73" t="str">
            <v>SECTOR PRIPRIOCA KELLY</v>
          </cell>
          <cell r="E73">
            <v>2026</v>
          </cell>
          <cell r="F73">
            <v>202603</v>
          </cell>
          <cell r="G73">
            <v>1105</v>
          </cell>
          <cell r="H73">
            <v>1105</v>
          </cell>
          <cell r="I73">
            <v>324</v>
          </cell>
          <cell r="J73" t="str">
            <v>-</v>
          </cell>
          <cell r="K73">
            <v>1</v>
          </cell>
          <cell r="L73">
            <v>0</v>
          </cell>
          <cell r="M73">
            <v>529</v>
          </cell>
          <cell r="N73">
            <v>728</v>
          </cell>
          <cell r="O73">
            <v>0</v>
          </cell>
          <cell r="P73" t="str">
            <v>-</v>
          </cell>
          <cell r="Q73">
            <v>1</v>
          </cell>
          <cell r="R73" t="str">
            <v>-</v>
          </cell>
          <cell r="S73">
            <v>1</v>
          </cell>
          <cell r="T73" t="str">
            <v>-</v>
          </cell>
          <cell r="U73">
            <v>528</v>
          </cell>
          <cell r="V73" t="str">
            <v>-</v>
          </cell>
          <cell r="W73">
            <v>0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410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301</v>
          </cell>
          <cell r="AH73" t="str">
            <v>-</v>
          </cell>
          <cell r="AI73" t="str">
            <v>-</v>
          </cell>
          <cell r="AJ73" t="str">
            <v>-</v>
          </cell>
          <cell r="AK73" t="str">
            <v>-</v>
          </cell>
          <cell r="AL73" t="str">
            <v>-</v>
          </cell>
          <cell r="AM73">
            <v>47.873303167420815</v>
          </cell>
          <cell r="AN73">
            <v>66</v>
          </cell>
          <cell r="AO73" t="str">
            <v>-</v>
          </cell>
          <cell r="AP73" t="str">
            <v>-</v>
          </cell>
          <cell r="AQ73" t="str">
            <v>-</v>
          </cell>
          <cell r="AR73" t="str">
            <v>-</v>
          </cell>
          <cell r="AS73" t="str">
            <v>-</v>
          </cell>
          <cell r="AT73" t="str">
            <v>-</v>
          </cell>
          <cell r="AU73" t="str">
            <v>-</v>
          </cell>
          <cell r="AV73" t="str">
            <v>-</v>
          </cell>
          <cell r="AW73" t="str">
            <v>-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486</v>
          </cell>
          <cell r="BB73">
            <v>658</v>
          </cell>
          <cell r="BC73">
            <v>43.981900452488688</v>
          </cell>
          <cell r="BD73">
            <v>59.7</v>
          </cell>
          <cell r="BE73">
            <v>763</v>
          </cell>
          <cell r="BF73" t="str">
            <v>-</v>
          </cell>
          <cell r="BG73">
            <v>483012.49</v>
          </cell>
          <cell r="BH73">
            <v>476792</v>
          </cell>
          <cell r="BI73">
            <v>255513609</v>
          </cell>
          <cell r="BJ73">
            <v>347104864</v>
          </cell>
          <cell r="BK73">
            <v>255080289</v>
          </cell>
          <cell r="BL73" t="str">
            <v>-</v>
          </cell>
          <cell r="BM73">
            <v>433320</v>
          </cell>
          <cell r="BN73" t="str">
            <v>-</v>
          </cell>
          <cell r="BO73">
            <v>192438515</v>
          </cell>
          <cell r="BP73" t="str">
            <v>-</v>
          </cell>
          <cell r="BQ73">
            <v>433320</v>
          </cell>
          <cell r="BR73" t="str">
            <v>-</v>
          </cell>
          <cell r="BS73">
            <v>487</v>
          </cell>
          <cell r="BT73" t="str">
            <v>-</v>
          </cell>
          <cell r="BU73">
            <v>192005195</v>
          </cell>
          <cell r="BV73" t="str">
            <v>-</v>
          </cell>
          <cell r="BW73">
            <v>369</v>
          </cell>
          <cell r="BX73" t="str">
            <v>-</v>
          </cell>
          <cell r="BY73" t="str">
            <v>-</v>
          </cell>
          <cell r="BZ73" t="str">
            <v>-</v>
          </cell>
          <cell r="CA73">
            <v>58943609</v>
          </cell>
          <cell r="CB73" t="str">
            <v>-</v>
          </cell>
          <cell r="CC73" t="str">
            <v>-</v>
          </cell>
          <cell r="CD73" t="str">
            <v>-</v>
          </cell>
          <cell r="CE73" t="str">
            <v>-</v>
          </cell>
          <cell r="CF73" t="str">
            <v>-</v>
          </cell>
          <cell r="CG73" t="str">
            <v>-</v>
          </cell>
          <cell r="CH73" t="str">
            <v>-</v>
          </cell>
          <cell r="CI73" t="str">
            <v>-</v>
          </cell>
          <cell r="CJ73" t="str">
            <v>-</v>
          </cell>
          <cell r="CK73" t="str">
            <v>-</v>
          </cell>
          <cell r="CL73" t="str">
            <v>-</v>
          </cell>
          <cell r="CM73">
            <v>4131485</v>
          </cell>
          <cell r="CN73" t="str">
            <v>-</v>
          </cell>
          <cell r="CO73">
            <v>63075094</v>
          </cell>
          <cell r="CP73" t="str">
            <v>-</v>
          </cell>
          <cell r="CQ73">
            <v>0</v>
          </cell>
          <cell r="CR73" t="str">
            <v>-</v>
          </cell>
          <cell r="CS73">
            <v>-4</v>
          </cell>
          <cell r="CT73" t="str">
            <v>-</v>
          </cell>
          <cell r="CU73">
            <v>349</v>
          </cell>
          <cell r="CV73">
            <v>211</v>
          </cell>
          <cell r="CW73">
            <v>131</v>
          </cell>
          <cell r="CX73">
            <v>110</v>
          </cell>
          <cell r="CY73">
            <v>96</v>
          </cell>
          <cell r="CZ73">
            <v>84</v>
          </cell>
          <cell r="DA73">
            <v>41</v>
          </cell>
          <cell r="DB73">
            <v>28</v>
          </cell>
          <cell r="DC73">
            <v>39</v>
          </cell>
          <cell r="DD73">
            <v>36</v>
          </cell>
          <cell r="DE73">
            <v>34</v>
          </cell>
          <cell r="DF73">
            <v>33</v>
          </cell>
          <cell r="DG73">
            <v>114</v>
          </cell>
          <cell r="DH73">
            <v>97</v>
          </cell>
          <cell r="DI73">
            <v>26</v>
          </cell>
          <cell r="DJ73" t="str">
            <v>-</v>
          </cell>
          <cell r="DK73" t="str">
            <v>-</v>
          </cell>
          <cell r="DL73" t="str">
            <v>-</v>
          </cell>
          <cell r="DM73" t="str">
            <v>-</v>
          </cell>
          <cell r="DN73" t="str">
            <v>-</v>
          </cell>
          <cell r="DO73" t="str">
            <v>-</v>
          </cell>
          <cell r="DP73" t="str">
            <v>-</v>
          </cell>
          <cell r="DQ73" t="str">
            <v>-</v>
          </cell>
          <cell r="DR73" t="str">
            <v>-</v>
          </cell>
          <cell r="DS73" t="str">
            <v>-</v>
          </cell>
          <cell r="DT73" t="str">
            <v>-</v>
          </cell>
          <cell r="DU73" t="str">
            <v>-</v>
          </cell>
          <cell r="DV73" t="str">
            <v>-</v>
          </cell>
          <cell r="DW73">
            <v>0</v>
          </cell>
          <cell r="DX73" t="str">
            <v>-</v>
          </cell>
          <cell r="DY73">
            <v>30</v>
          </cell>
          <cell r="DZ73">
            <v>40</v>
          </cell>
          <cell r="EA73">
            <v>8</v>
          </cell>
          <cell r="EB73" t="str">
            <v>-</v>
          </cell>
          <cell r="EC73">
            <v>33.333333333333329</v>
          </cell>
          <cell r="ED73" t="str">
            <v>-</v>
          </cell>
          <cell r="EE73">
            <v>4</v>
          </cell>
          <cell r="EF73" t="str">
            <v>-</v>
          </cell>
          <cell r="EG73">
            <v>13</v>
          </cell>
        </row>
        <row r="74">
          <cell r="C74">
            <v>700000186</v>
          </cell>
          <cell r="D74" t="str">
            <v>SECTOR MIRRA PATRICIA</v>
          </cell>
          <cell r="E74">
            <v>2026</v>
          </cell>
          <cell r="F74">
            <v>202603</v>
          </cell>
          <cell r="G74">
            <v>1046</v>
          </cell>
          <cell r="H74">
            <v>1067</v>
          </cell>
          <cell r="I74">
            <v>406</v>
          </cell>
          <cell r="J74" t="str">
            <v>-</v>
          </cell>
          <cell r="K74">
            <v>-21</v>
          </cell>
          <cell r="L74">
            <v>0</v>
          </cell>
          <cell r="M74">
            <v>728</v>
          </cell>
          <cell r="N74">
            <v>708</v>
          </cell>
          <cell r="O74">
            <v>0</v>
          </cell>
          <cell r="P74" t="str">
            <v>-</v>
          </cell>
          <cell r="Q74">
            <v>2</v>
          </cell>
          <cell r="R74" t="str">
            <v>-</v>
          </cell>
          <cell r="S74">
            <v>6</v>
          </cell>
          <cell r="T74" t="str">
            <v>-</v>
          </cell>
          <cell r="U74">
            <v>723</v>
          </cell>
          <cell r="V74" t="str">
            <v>-</v>
          </cell>
          <cell r="W74">
            <v>3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550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380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>
            <v>69.598470363288726</v>
          </cell>
          <cell r="AN74">
            <v>66.5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 t="str">
            <v>-</v>
          </cell>
          <cell r="AT74" t="str">
            <v>-</v>
          </cell>
          <cell r="AU74" t="str">
            <v>-</v>
          </cell>
          <cell r="AV74" t="str">
            <v>-</v>
          </cell>
          <cell r="AW74" t="str">
            <v>-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628</v>
          </cell>
          <cell r="BB74">
            <v>605</v>
          </cell>
          <cell r="BC74">
            <v>60.038240917782026</v>
          </cell>
          <cell r="BD74">
            <v>56.8</v>
          </cell>
          <cell r="BE74">
            <v>770</v>
          </cell>
          <cell r="BF74" t="str">
            <v>-</v>
          </cell>
          <cell r="BG74">
            <v>524364.28</v>
          </cell>
          <cell r="BH74">
            <v>531672</v>
          </cell>
          <cell r="BI74">
            <v>381737193</v>
          </cell>
          <cell r="BJ74">
            <v>376423813</v>
          </cell>
          <cell r="BK74">
            <v>379654784</v>
          </cell>
          <cell r="BL74" t="str">
            <v>-</v>
          </cell>
          <cell r="BM74">
            <v>2082409</v>
          </cell>
          <cell r="BN74" t="str">
            <v>-</v>
          </cell>
          <cell r="BO74">
            <v>312981721</v>
          </cell>
          <cell r="BP74" t="str">
            <v>-</v>
          </cell>
          <cell r="BQ74">
            <v>2082409</v>
          </cell>
          <cell r="BR74" t="str">
            <v>-</v>
          </cell>
          <cell r="BS74">
            <v>677</v>
          </cell>
          <cell r="BT74" t="str">
            <v>-</v>
          </cell>
          <cell r="BU74">
            <v>310899312</v>
          </cell>
          <cell r="BV74" t="str">
            <v>-</v>
          </cell>
          <cell r="BW74">
            <v>423</v>
          </cell>
          <cell r="BX74" t="str">
            <v>-</v>
          </cell>
          <cell r="BY74" t="str">
            <v>-</v>
          </cell>
          <cell r="BZ74" t="str">
            <v>-</v>
          </cell>
          <cell r="CA74">
            <v>64855352</v>
          </cell>
          <cell r="CB74" t="str">
            <v>-</v>
          </cell>
          <cell r="CC74" t="str">
            <v>-</v>
          </cell>
          <cell r="CD74" t="str">
            <v>-</v>
          </cell>
          <cell r="CE74" t="str">
            <v>-</v>
          </cell>
          <cell r="CF74" t="str">
            <v>-</v>
          </cell>
          <cell r="CG74" t="str">
            <v>-</v>
          </cell>
          <cell r="CH74" t="str">
            <v>-</v>
          </cell>
          <cell r="CI74" t="str">
            <v>-</v>
          </cell>
          <cell r="CJ74" t="str">
            <v>-</v>
          </cell>
          <cell r="CK74" t="str">
            <v>-</v>
          </cell>
          <cell r="CL74" t="str">
            <v>-</v>
          </cell>
          <cell r="CM74">
            <v>3900120</v>
          </cell>
          <cell r="CN74" t="str">
            <v>-</v>
          </cell>
          <cell r="CO74">
            <v>68755472</v>
          </cell>
          <cell r="CP74" t="str">
            <v>-</v>
          </cell>
          <cell r="CQ74">
            <v>0</v>
          </cell>
          <cell r="CR74" t="str">
            <v>-</v>
          </cell>
          <cell r="CS74">
            <v>21</v>
          </cell>
          <cell r="CT74" t="str">
            <v>-</v>
          </cell>
          <cell r="CU74">
            <v>146</v>
          </cell>
          <cell r="CV74">
            <v>181</v>
          </cell>
          <cell r="CW74">
            <v>108</v>
          </cell>
          <cell r="CX74">
            <v>103</v>
          </cell>
          <cell r="CY74">
            <v>64</v>
          </cell>
          <cell r="CZ74">
            <v>57</v>
          </cell>
          <cell r="DA74">
            <v>85</v>
          </cell>
          <cell r="DB74">
            <v>73</v>
          </cell>
          <cell r="DC74">
            <v>61</v>
          </cell>
          <cell r="DD74">
            <v>52</v>
          </cell>
          <cell r="DE74">
            <v>25</v>
          </cell>
          <cell r="DF74">
            <v>29</v>
          </cell>
          <cell r="DG74">
            <v>171</v>
          </cell>
          <cell r="DH74">
            <v>154</v>
          </cell>
          <cell r="DI74">
            <v>31</v>
          </cell>
          <cell r="DJ74" t="str">
            <v>-</v>
          </cell>
          <cell r="DK74" t="str">
            <v>-</v>
          </cell>
          <cell r="DL74" t="str">
            <v>-</v>
          </cell>
          <cell r="DM74" t="str">
            <v>-</v>
          </cell>
          <cell r="DN74" t="str">
            <v>-</v>
          </cell>
          <cell r="DO74" t="str">
            <v>-</v>
          </cell>
          <cell r="DP74" t="str">
            <v>-</v>
          </cell>
          <cell r="DQ74" t="str">
            <v>-</v>
          </cell>
          <cell r="DR74" t="str">
            <v>-</v>
          </cell>
          <cell r="DS74" t="str">
            <v>-</v>
          </cell>
          <cell r="DT74" t="str">
            <v>-</v>
          </cell>
          <cell r="DU74" t="str">
            <v>-</v>
          </cell>
          <cell r="DV74" t="str">
            <v>-</v>
          </cell>
          <cell r="DW74">
            <v>0</v>
          </cell>
          <cell r="DX74" t="str">
            <v>-</v>
          </cell>
          <cell r="DY74">
            <v>48</v>
          </cell>
          <cell r="DZ74">
            <v>33</v>
          </cell>
          <cell r="EA74">
            <v>4</v>
          </cell>
          <cell r="EB74" t="str">
            <v>-</v>
          </cell>
          <cell r="EC74">
            <v>22.222222222222221</v>
          </cell>
          <cell r="ED74" t="str">
            <v>-</v>
          </cell>
          <cell r="EE74">
            <v>17</v>
          </cell>
          <cell r="EF74" t="str">
            <v>-</v>
          </cell>
          <cell r="EG74">
            <v>52</v>
          </cell>
        </row>
        <row r="75">
          <cell r="C75">
            <v>700000187</v>
          </cell>
          <cell r="D75" t="str">
            <v>SECTOR SANDALO MARIA VICTORIA</v>
          </cell>
          <cell r="E75">
            <v>2026</v>
          </cell>
          <cell r="F75">
            <v>202603</v>
          </cell>
          <cell r="G75">
            <v>0</v>
          </cell>
          <cell r="H75" t="str">
            <v>-</v>
          </cell>
          <cell r="I75">
            <v>0</v>
          </cell>
          <cell r="J75" t="str">
            <v>-</v>
          </cell>
          <cell r="K75">
            <v>0</v>
          </cell>
          <cell r="L75" t="str">
            <v>-</v>
          </cell>
          <cell r="M75">
            <v>0</v>
          </cell>
          <cell r="N75" t="str">
            <v>-</v>
          </cell>
          <cell r="O75">
            <v>0</v>
          </cell>
          <cell r="P75" t="str">
            <v>-</v>
          </cell>
          <cell r="Q75">
            <v>0</v>
          </cell>
          <cell r="R75" t="str">
            <v>-</v>
          </cell>
          <cell r="S75">
            <v>0</v>
          </cell>
          <cell r="T75" t="str">
            <v>-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>
            <v>0</v>
          </cell>
          <cell r="AN75" t="str">
            <v>-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 t="str">
            <v>-</v>
          </cell>
          <cell r="AT75" t="str">
            <v>-</v>
          </cell>
          <cell r="AU75" t="str">
            <v>-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0</v>
          </cell>
          <cell r="BB75" t="str">
            <v>-</v>
          </cell>
          <cell r="BC75">
            <v>0</v>
          </cell>
          <cell r="BD75" t="str">
            <v>-</v>
          </cell>
          <cell r="BE75">
            <v>0</v>
          </cell>
          <cell r="BF75" t="str">
            <v>-</v>
          </cell>
          <cell r="BG75">
            <v>0</v>
          </cell>
          <cell r="BH75" t="str">
            <v>-</v>
          </cell>
          <cell r="BI75">
            <v>0</v>
          </cell>
          <cell r="BJ75" t="str">
            <v>-</v>
          </cell>
          <cell r="BK75">
            <v>0</v>
          </cell>
          <cell r="BL75" t="str">
            <v>-</v>
          </cell>
          <cell r="BM75">
            <v>0</v>
          </cell>
          <cell r="BN75" t="str">
            <v>-</v>
          </cell>
          <cell r="BO75">
            <v>0</v>
          </cell>
          <cell r="BP75" t="str">
            <v>-</v>
          </cell>
          <cell r="BQ75">
            <v>0</v>
          </cell>
          <cell r="BR75" t="str">
            <v>-</v>
          </cell>
          <cell r="BS75">
            <v>0</v>
          </cell>
          <cell r="BT75" t="str">
            <v>-</v>
          </cell>
          <cell r="BU75">
            <v>0</v>
          </cell>
          <cell r="BV75" t="str">
            <v>-</v>
          </cell>
          <cell r="BW75">
            <v>0</v>
          </cell>
          <cell r="BX75" t="str">
            <v>-</v>
          </cell>
          <cell r="BY75" t="str">
            <v>-</v>
          </cell>
          <cell r="BZ75" t="str">
            <v>-</v>
          </cell>
          <cell r="CA75">
            <v>0</v>
          </cell>
          <cell r="CB75" t="str">
            <v>-</v>
          </cell>
          <cell r="CC75" t="str">
            <v>-</v>
          </cell>
          <cell r="CD75" t="str">
            <v>-</v>
          </cell>
          <cell r="CE75" t="str">
            <v>-</v>
          </cell>
          <cell r="CF75" t="str">
            <v>-</v>
          </cell>
          <cell r="CG75" t="str">
            <v>-</v>
          </cell>
          <cell r="CH75" t="str">
            <v>-</v>
          </cell>
          <cell r="CI75" t="str">
            <v>-</v>
          </cell>
          <cell r="CJ75" t="str">
            <v>-</v>
          </cell>
          <cell r="CK75" t="str">
            <v>-</v>
          </cell>
          <cell r="CL75" t="str">
            <v>-</v>
          </cell>
          <cell r="CM75">
            <v>0</v>
          </cell>
          <cell r="CN75" t="str">
            <v>-</v>
          </cell>
          <cell r="CO75">
            <v>0</v>
          </cell>
          <cell r="CP75" t="str">
            <v>-</v>
          </cell>
          <cell r="CQ75">
            <v>0</v>
          </cell>
          <cell r="CR75" t="str">
            <v>-</v>
          </cell>
          <cell r="CS75">
            <v>0</v>
          </cell>
          <cell r="CT75" t="str">
            <v>-</v>
          </cell>
          <cell r="CU75">
            <v>0</v>
          </cell>
          <cell r="CV75" t="str">
            <v>-</v>
          </cell>
          <cell r="CW75">
            <v>0</v>
          </cell>
          <cell r="CX75" t="str">
            <v>-</v>
          </cell>
          <cell r="CY75">
            <v>0</v>
          </cell>
          <cell r="CZ75" t="str">
            <v>-</v>
          </cell>
          <cell r="DA75">
            <v>0</v>
          </cell>
          <cell r="DB75" t="str">
            <v>-</v>
          </cell>
          <cell r="DC75">
            <v>0</v>
          </cell>
          <cell r="DD75" t="str">
            <v>-</v>
          </cell>
          <cell r="DE75">
            <v>0</v>
          </cell>
          <cell r="DF75" t="str">
            <v>-</v>
          </cell>
          <cell r="DG75">
            <v>0</v>
          </cell>
          <cell r="DH75" t="str">
            <v>-</v>
          </cell>
          <cell r="DI75">
            <v>0</v>
          </cell>
          <cell r="DJ75" t="str">
            <v>-</v>
          </cell>
          <cell r="DK75" t="str">
            <v>-</v>
          </cell>
          <cell r="DL75" t="str">
            <v>-</v>
          </cell>
          <cell r="DM75" t="str">
            <v>-</v>
          </cell>
          <cell r="DN75" t="str">
            <v>-</v>
          </cell>
          <cell r="DO75" t="str">
            <v>-</v>
          </cell>
          <cell r="DP75" t="str">
            <v>-</v>
          </cell>
          <cell r="DQ75" t="str">
            <v>-</v>
          </cell>
          <cell r="DR75" t="str">
            <v>-</v>
          </cell>
          <cell r="DS75" t="str">
            <v>-</v>
          </cell>
          <cell r="DT75" t="str">
            <v>-</v>
          </cell>
          <cell r="DU75" t="str">
            <v>-</v>
          </cell>
          <cell r="DV75" t="str">
            <v>-</v>
          </cell>
          <cell r="DW75">
            <v>0</v>
          </cell>
          <cell r="DX75" t="str">
            <v>-</v>
          </cell>
          <cell r="DY75">
            <v>0</v>
          </cell>
          <cell r="DZ75" t="str">
            <v>-</v>
          </cell>
          <cell r="EA75">
            <v>0</v>
          </cell>
          <cell r="EB75" t="str">
            <v>-</v>
          </cell>
          <cell r="EC75">
            <v>0</v>
          </cell>
          <cell r="ED75" t="str">
            <v>-</v>
          </cell>
          <cell r="EE75">
            <v>0</v>
          </cell>
          <cell r="EF75" t="str">
            <v>-</v>
          </cell>
          <cell r="EG75">
            <v>0</v>
          </cell>
        </row>
        <row r="76">
          <cell r="C76">
            <v>700000188</v>
          </cell>
          <cell r="D76" t="str">
            <v>SECTOR PARAÍSO ROSARIO</v>
          </cell>
          <cell r="E76">
            <v>2026</v>
          </cell>
          <cell r="F76">
            <v>202603</v>
          </cell>
          <cell r="G76">
            <v>1682</v>
          </cell>
          <cell r="H76">
            <v>1799</v>
          </cell>
          <cell r="I76">
            <v>519</v>
          </cell>
          <cell r="J76" t="str">
            <v>-</v>
          </cell>
          <cell r="K76">
            <v>-120</v>
          </cell>
          <cell r="L76">
            <v>0</v>
          </cell>
          <cell r="M76">
            <v>236</v>
          </cell>
          <cell r="N76">
            <v>1169</v>
          </cell>
          <cell r="O76">
            <v>0</v>
          </cell>
          <cell r="P76" t="str">
            <v>-</v>
          </cell>
          <cell r="Q76">
            <v>3</v>
          </cell>
          <cell r="R76" t="str">
            <v>-</v>
          </cell>
          <cell r="S76">
            <v>4</v>
          </cell>
          <cell r="T76" t="str">
            <v>-</v>
          </cell>
          <cell r="U76">
            <v>233</v>
          </cell>
          <cell r="V76" t="str">
            <v>-</v>
          </cell>
          <cell r="W76">
            <v>0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207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97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>
            <v>14.030915576694412</v>
          </cell>
          <cell r="AN76">
            <v>65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 t="str">
            <v>-</v>
          </cell>
          <cell r="AT76" t="str">
            <v>-</v>
          </cell>
          <cell r="AU76" t="str">
            <v>-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222</v>
          </cell>
          <cell r="BB76">
            <v>1034</v>
          </cell>
          <cell r="BC76">
            <v>13.198573127229487</v>
          </cell>
          <cell r="BD76">
            <v>57.5</v>
          </cell>
          <cell r="BE76">
            <v>1178</v>
          </cell>
          <cell r="BF76" t="str">
            <v>-</v>
          </cell>
          <cell r="BG76">
            <v>533362.46</v>
          </cell>
          <cell r="BH76">
            <v>462447</v>
          </cell>
          <cell r="BI76">
            <v>125873539.99000001</v>
          </cell>
          <cell r="BJ76">
            <v>540599977</v>
          </cell>
          <cell r="BK76">
            <v>125249771</v>
          </cell>
          <cell r="BL76" t="str">
            <v>-</v>
          </cell>
          <cell r="BM76">
            <v>623768.99</v>
          </cell>
          <cell r="BN76" t="str">
            <v>-</v>
          </cell>
          <cell r="BO76">
            <v>98313535.989999995</v>
          </cell>
          <cell r="BP76" t="str">
            <v>-</v>
          </cell>
          <cell r="BQ76">
            <v>623768.99</v>
          </cell>
          <cell r="BR76" t="str">
            <v>-</v>
          </cell>
          <cell r="BS76">
            <v>212</v>
          </cell>
          <cell r="BT76" t="str">
            <v>-</v>
          </cell>
          <cell r="BU76">
            <v>97689767</v>
          </cell>
          <cell r="BV76" t="str">
            <v>-</v>
          </cell>
          <cell r="BW76">
            <v>158</v>
          </cell>
          <cell r="BX76" t="str">
            <v>-</v>
          </cell>
          <cell r="BY76" t="str">
            <v>-</v>
          </cell>
          <cell r="BZ76" t="str">
            <v>-</v>
          </cell>
          <cell r="CA76">
            <v>26640564</v>
          </cell>
          <cell r="CB76" t="str">
            <v>-</v>
          </cell>
          <cell r="CC76" t="str">
            <v>-</v>
          </cell>
          <cell r="CD76" t="str">
            <v>-</v>
          </cell>
          <cell r="CE76" t="str">
            <v>-</v>
          </cell>
          <cell r="CF76" t="str">
            <v>-</v>
          </cell>
          <cell r="CG76" t="str">
            <v>-</v>
          </cell>
          <cell r="CH76" t="str">
            <v>-</v>
          </cell>
          <cell r="CI76" t="str">
            <v>-</v>
          </cell>
          <cell r="CJ76" t="str">
            <v>-</v>
          </cell>
          <cell r="CK76" t="str">
            <v>-</v>
          </cell>
          <cell r="CL76" t="str">
            <v>-</v>
          </cell>
          <cell r="CM76">
            <v>919440</v>
          </cell>
          <cell r="CN76" t="str">
            <v>-</v>
          </cell>
          <cell r="CO76">
            <v>27560004</v>
          </cell>
          <cell r="CP76" t="str">
            <v>-</v>
          </cell>
          <cell r="CQ76">
            <v>0</v>
          </cell>
          <cell r="CR76" t="str">
            <v>-</v>
          </cell>
          <cell r="CS76">
            <v>-35</v>
          </cell>
          <cell r="CT76" t="str">
            <v>-</v>
          </cell>
          <cell r="CU76">
            <v>979</v>
          </cell>
          <cell r="CV76">
            <v>320</v>
          </cell>
          <cell r="CW76">
            <v>280</v>
          </cell>
          <cell r="CX76">
            <v>193</v>
          </cell>
          <cell r="CY76">
            <v>187</v>
          </cell>
          <cell r="CZ76">
            <v>118</v>
          </cell>
          <cell r="DA76">
            <v>129</v>
          </cell>
          <cell r="DB76">
            <v>83</v>
          </cell>
          <cell r="DC76">
            <v>63</v>
          </cell>
          <cell r="DD76">
            <v>49</v>
          </cell>
          <cell r="DE76">
            <v>39</v>
          </cell>
          <cell r="DF76">
            <v>33</v>
          </cell>
          <cell r="DG76">
            <v>231</v>
          </cell>
          <cell r="DH76">
            <v>165</v>
          </cell>
          <cell r="DI76">
            <v>4</v>
          </cell>
          <cell r="DJ76" t="str">
            <v>-</v>
          </cell>
          <cell r="DK76" t="str">
            <v>-</v>
          </cell>
          <cell r="DL76" t="str">
            <v>-</v>
          </cell>
          <cell r="DM76" t="str">
            <v>-</v>
          </cell>
          <cell r="DN76" t="str">
            <v>-</v>
          </cell>
          <cell r="DO76" t="str">
            <v>-</v>
          </cell>
          <cell r="DP76" t="str">
            <v>-</v>
          </cell>
          <cell r="DQ76" t="str">
            <v>-</v>
          </cell>
          <cell r="DR76" t="str">
            <v>-</v>
          </cell>
          <cell r="DS76" t="str">
            <v>-</v>
          </cell>
          <cell r="DT76" t="str">
            <v>-</v>
          </cell>
          <cell r="DU76" t="str">
            <v>-</v>
          </cell>
          <cell r="DV76" t="str">
            <v>-</v>
          </cell>
          <cell r="DW76">
            <v>0</v>
          </cell>
          <cell r="DX76" t="str">
            <v>-</v>
          </cell>
          <cell r="DY76">
            <v>6</v>
          </cell>
          <cell r="DZ76">
            <v>62</v>
          </cell>
          <cell r="EA76">
            <v>20</v>
          </cell>
          <cell r="EB76" t="str">
            <v>-</v>
          </cell>
          <cell r="EC76">
            <v>50</v>
          </cell>
          <cell r="ED76" t="str">
            <v>-</v>
          </cell>
          <cell r="EE76">
            <v>2</v>
          </cell>
          <cell r="EF76" t="str">
            <v>-</v>
          </cell>
          <cell r="EG76">
            <v>8</v>
          </cell>
        </row>
        <row r="77">
          <cell r="C77">
            <v>700000193</v>
          </cell>
          <cell r="D77" t="str">
            <v>SECTOR CEDRO MARILUZ</v>
          </cell>
          <cell r="E77">
            <v>2026</v>
          </cell>
          <cell r="F77">
            <v>202603</v>
          </cell>
          <cell r="G77">
            <v>1205</v>
          </cell>
          <cell r="H77">
            <v>1273</v>
          </cell>
          <cell r="I77">
            <v>363</v>
          </cell>
          <cell r="J77" t="str">
            <v>-</v>
          </cell>
          <cell r="K77">
            <v>-70</v>
          </cell>
          <cell r="L77">
            <v>0</v>
          </cell>
          <cell r="M77">
            <v>317</v>
          </cell>
          <cell r="N77">
            <v>831</v>
          </cell>
          <cell r="O77">
            <v>0</v>
          </cell>
          <cell r="P77" t="str">
            <v>-</v>
          </cell>
          <cell r="Q77">
            <v>2</v>
          </cell>
          <cell r="R77" t="str">
            <v>-</v>
          </cell>
          <cell r="S77">
            <v>6</v>
          </cell>
          <cell r="T77" t="str">
            <v>-</v>
          </cell>
          <cell r="U77">
            <v>312</v>
          </cell>
          <cell r="V77" t="str">
            <v>-</v>
          </cell>
          <cell r="W77">
            <v>3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242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159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>
            <v>26.307053941908716</v>
          </cell>
          <cell r="AN77">
            <v>65.2</v>
          </cell>
          <cell r="AO77" t="str">
            <v>-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 t="str">
            <v>-</v>
          </cell>
          <cell r="AV77" t="str">
            <v>-</v>
          </cell>
          <cell r="AW77" t="str">
            <v>-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290</v>
          </cell>
          <cell r="BB77">
            <v>737</v>
          </cell>
          <cell r="BC77">
            <v>24.066390041493776</v>
          </cell>
          <cell r="BD77">
            <v>57.8</v>
          </cell>
          <cell r="BE77">
            <v>844</v>
          </cell>
          <cell r="BF77" t="str">
            <v>-</v>
          </cell>
          <cell r="BG77">
            <v>559557.55000000005</v>
          </cell>
          <cell r="BH77">
            <v>523607</v>
          </cell>
          <cell r="BI77">
            <v>177379743.69999999</v>
          </cell>
          <cell r="BJ77">
            <v>435117311</v>
          </cell>
          <cell r="BK77">
            <v>174991679</v>
          </cell>
          <cell r="BL77" t="str">
            <v>-</v>
          </cell>
          <cell r="BM77">
            <v>2388064.7000000002</v>
          </cell>
          <cell r="BN77" t="str">
            <v>-</v>
          </cell>
          <cell r="BO77">
            <v>142595098.69999999</v>
          </cell>
          <cell r="BP77" t="str">
            <v>-</v>
          </cell>
          <cell r="BQ77">
            <v>2388064.7000000002</v>
          </cell>
          <cell r="BR77" t="str">
            <v>-</v>
          </cell>
          <cell r="BS77">
            <v>301</v>
          </cell>
          <cell r="BT77" t="str">
            <v>-</v>
          </cell>
          <cell r="BU77">
            <v>140207034</v>
          </cell>
          <cell r="BV77" t="str">
            <v>-</v>
          </cell>
          <cell r="BW77">
            <v>156</v>
          </cell>
          <cell r="BX77" t="str">
            <v>-</v>
          </cell>
          <cell r="BY77" t="str">
            <v>-</v>
          </cell>
          <cell r="BZ77" t="str">
            <v>-</v>
          </cell>
          <cell r="CA77">
            <v>33409905</v>
          </cell>
          <cell r="CB77" t="str">
            <v>-</v>
          </cell>
          <cell r="CC77" t="str">
            <v>-</v>
          </cell>
          <cell r="CD77" t="str">
            <v>-</v>
          </cell>
          <cell r="CE77" t="str">
            <v>-</v>
          </cell>
          <cell r="CF77" t="str">
            <v>-</v>
          </cell>
          <cell r="CG77" t="str">
            <v>-</v>
          </cell>
          <cell r="CH77" t="str">
            <v>-</v>
          </cell>
          <cell r="CI77" t="str">
            <v>-</v>
          </cell>
          <cell r="CJ77" t="str">
            <v>-</v>
          </cell>
          <cell r="CK77" t="str">
            <v>-</v>
          </cell>
          <cell r="CL77" t="str">
            <v>-</v>
          </cell>
          <cell r="CM77">
            <v>1374740</v>
          </cell>
          <cell r="CN77" t="str">
            <v>-</v>
          </cell>
          <cell r="CO77">
            <v>34784645</v>
          </cell>
          <cell r="CP77" t="str">
            <v>-</v>
          </cell>
          <cell r="CQ77">
            <v>0</v>
          </cell>
          <cell r="CR77" t="str">
            <v>-</v>
          </cell>
          <cell r="CS77">
            <v>-28</v>
          </cell>
          <cell r="CT77" t="str">
            <v>-</v>
          </cell>
          <cell r="CU77">
            <v>572</v>
          </cell>
          <cell r="CV77">
            <v>217</v>
          </cell>
          <cell r="CW77">
            <v>189</v>
          </cell>
          <cell r="CX77">
            <v>139</v>
          </cell>
          <cell r="CY77">
            <v>127</v>
          </cell>
          <cell r="CZ77">
            <v>85</v>
          </cell>
          <cell r="DA77">
            <v>87</v>
          </cell>
          <cell r="DB77">
            <v>67</v>
          </cell>
          <cell r="DC77">
            <v>52</v>
          </cell>
          <cell r="DD77">
            <v>47</v>
          </cell>
          <cell r="DE77">
            <v>42</v>
          </cell>
          <cell r="DF77">
            <v>35</v>
          </cell>
          <cell r="DG77">
            <v>181</v>
          </cell>
          <cell r="DH77">
            <v>149</v>
          </cell>
          <cell r="DI77">
            <v>10</v>
          </cell>
          <cell r="DJ77" t="str">
            <v>-</v>
          </cell>
          <cell r="DK77" t="str">
            <v>-</v>
          </cell>
          <cell r="DL77" t="str">
            <v>-</v>
          </cell>
          <cell r="DM77" t="str">
            <v>-</v>
          </cell>
          <cell r="DN77" t="str">
            <v>-</v>
          </cell>
          <cell r="DO77" t="str">
            <v>-</v>
          </cell>
          <cell r="DP77" t="str">
            <v>-</v>
          </cell>
          <cell r="DQ77" t="str">
            <v>-</v>
          </cell>
          <cell r="DR77" t="str">
            <v>-</v>
          </cell>
          <cell r="DS77" t="str">
            <v>-</v>
          </cell>
          <cell r="DT77" t="str">
            <v>-</v>
          </cell>
          <cell r="DU77" t="str">
            <v>-</v>
          </cell>
          <cell r="DV77" t="str">
            <v>-</v>
          </cell>
          <cell r="DW77">
            <v>0</v>
          </cell>
          <cell r="DX77" t="str">
            <v>-</v>
          </cell>
          <cell r="DY77">
            <v>15</v>
          </cell>
          <cell r="DZ77">
            <v>50</v>
          </cell>
          <cell r="EA77">
            <v>15</v>
          </cell>
          <cell r="EB77" t="str">
            <v>-</v>
          </cell>
          <cell r="EC77">
            <v>41.666666666666671</v>
          </cell>
          <cell r="ED77" t="str">
            <v>-</v>
          </cell>
          <cell r="EE77">
            <v>5</v>
          </cell>
          <cell r="EF77" t="str">
            <v>-</v>
          </cell>
          <cell r="EG77">
            <v>12</v>
          </cell>
        </row>
        <row r="78">
          <cell r="C78">
            <v>700000194</v>
          </cell>
          <cell r="D78" t="str">
            <v>SECTOR LLUVIA MARCELA</v>
          </cell>
          <cell r="E78">
            <v>2026</v>
          </cell>
          <cell r="F78">
            <v>202603</v>
          </cell>
          <cell r="G78">
            <v>1451</v>
          </cell>
          <cell r="H78">
            <v>1388</v>
          </cell>
          <cell r="I78">
            <v>402</v>
          </cell>
          <cell r="J78" t="str">
            <v>-</v>
          </cell>
          <cell r="K78">
            <v>1</v>
          </cell>
          <cell r="L78">
            <v>0</v>
          </cell>
          <cell r="M78">
            <v>880</v>
          </cell>
          <cell r="N78">
            <v>908</v>
          </cell>
          <cell r="O78">
            <v>0</v>
          </cell>
          <cell r="P78" t="str">
            <v>-</v>
          </cell>
          <cell r="Q78">
            <v>2</v>
          </cell>
          <cell r="R78" t="str">
            <v>-</v>
          </cell>
          <cell r="S78">
            <v>5</v>
          </cell>
          <cell r="T78" t="str">
            <v>-</v>
          </cell>
          <cell r="U78">
            <v>877</v>
          </cell>
          <cell r="V78" t="str">
            <v>-</v>
          </cell>
          <cell r="W78">
            <v>1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603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570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>
            <v>60.647829083390768</v>
          </cell>
          <cell r="AN78">
            <v>62.6</v>
          </cell>
          <cell r="AO78" t="str">
            <v>-</v>
          </cell>
          <cell r="AP78" t="str">
            <v>-</v>
          </cell>
          <cell r="AQ78" t="str">
            <v>-</v>
          </cell>
          <cell r="AR78" t="str">
            <v>-</v>
          </cell>
          <cell r="AS78" t="str">
            <v>-</v>
          </cell>
          <cell r="AT78" t="str">
            <v>-</v>
          </cell>
          <cell r="AU78" t="str">
            <v>-</v>
          </cell>
          <cell r="AV78" t="str">
            <v>-</v>
          </cell>
          <cell r="AW78" t="str">
            <v>-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752</v>
          </cell>
          <cell r="BB78">
            <v>786</v>
          </cell>
          <cell r="BC78">
            <v>51.826326671261199</v>
          </cell>
          <cell r="BD78">
            <v>54.2</v>
          </cell>
          <cell r="BE78">
            <v>981</v>
          </cell>
          <cell r="BF78" t="str">
            <v>-</v>
          </cell>
          <cell r="BG78">
            <v>504301.99</v>
          </cell>
          <cell r="BH78">
            <v>493224</v>
          </cell>
          <cell r="BI78">
            <v>443785754</v>
          </cell>
          <cell r="BJ78">
            <v>447847424</v>
          </cell>
          <cell r="BK78">
            <v>443126319</v>
          </cell>
          <cell r="BL78" t="str">
            <v>-</v>
          </cell>
          <cell r="BM78">
            <v>659435</v>
          </cell>
          <cell r="BN78" t="str">
            <v>-</v>
          </cell>
          <cell r="BO78">
            <v>342050389</v>
          </cell>
          <cell r="BP78" t="str">
            <v>-</v>
          </cell>
          <cell r="BQ78">
            <v>659435</v>
          </cell>
          <cell r="BR78" t="str">
            <v>-</v>
          </cell>
          <cell r="BS78">
            <v>832</v>
          </cell>
          <cell r="BT78" t="str">
            <v>-</v>
          </cell>
          <cell r="BU78">
            <v>341390954</v>
          </cell>
          <cell r="BV78" t="str">
            <v>-</v>
          </cell>
          <cell r="BW78">
            <v>600</v>
          </cell>
          <cell r="BX78" t="str">
            <v>-</v>
          </cell>
          <cell r="BY78" t="str">
            <v>-</v>
          </cell>
          <cell r="BZ78" t="str">
            <v>-</v>
          </cell>
          <cell r="CA78">
            <v>96330115</v>
          </cell>
          <cell r="CB78" t="str">
            <v>-</v>
          </cell>
          <cell r="CC78" t="str">
            <v>-</v>
          </cell>
          <cell r="CD78" t="str">
            <v>-</v>
          </cell>
          <cell r="CE78" t="str">
            <v>-</v>
          </cell>
          <cell r="CF78" t="str">
            <v>-</v>
          </cell>
          <cell r="CG78" t="str">
            <v>-</v>
          </cell>
          <cell r="CH78" t="str">
            <v>-</v>
          </cell>
          <cell r="CI78" t="str">
            <v>-</v>
          </cell>
          <cell r="CJ78" t="str">
            <v>-</v>
          </cell>
          <cell r="CK78" t="str">
            <v>-</v>
          </cell>
          <cell r="CL78" t="str">
            <v>-</v>
          </cell>
          <cell r="CM78">
            <v>5405250</v>
          </cell>
          <cell r="CN78" t="str">
            <v>-</v>
          </cell>
          <cell r="CO78">
            <v>101735365</v>
          </cell>
          <cell r="CP78" t="str">
            <v>-</v>
          </cell>
          <cell r="CQ78">
            <v>0</v>
          </cell>
          <cell r="CR78" t="str">
            <v>-</v>
          </cell>
          <cell r="CS78">
            <v>0</v>
          </cell>
          <cell r="CT78" t="str">
            <v>-</v>
          </cell>
          <cell r="CU78">
            <v>297</v>
          </cell>
          <cell r="CV78">
            <v>255</v>
          </cell>
          <cell r="CW78">
            <v>171</v>
          </cell>
          <cell r="CX78">
            <v>174</v>
          </cell>
          <cell r="CY78">
            <v>103</v>
          </cell>
          <cell r="CZ78">
            <v>108</v>
          </cell>
          <cell r="DA78">
            <v>76</v>
          </cell>
          <cell r="DB78">
            <v>74</v>
          </cell>
          <cell r="DC78">
            <v>42</v>
          </cell>
          <cell r="DD78">
            <v>47</v>
          </cell>
          <cell r="DE78">
            <v>39</v>
          </cell>
          <cell r="DF78">
            <v>45</v>
          </cell>
          <cell r="DG78">
            <v>157</v>
          </cell>
          <cell r="DH78">
            <v>166</v>
          </cell>
          <cell r="DI78">
            <v>28</v>
          </cell>
          <cell r="DJ78" t="str">
            <v>-</v>
          </cell>
          <cell r="DK78" t="str">
            <v>-</v>
          </cell>
          <cell r="DL78" t="str">
            <v>-</v>
          </cell>
          <cell r="DM78" t="str">
            <v>-</v>
          </cell>
          <cell r="DN78" t="str">
            <v>-</v>
          </cell>
          <cell r="DO78" t="str">
            <v>-</v>
          </cell>
          <cell r="DP78" t="str">
            <v>-</v>
          </cell>
          <cell r="DQ78" t="str">
            <v>-</v>
          </cell>
          <cell r="DR78" t="str">
            <v>-</v>
          </cell>
          <cell r="DS78" t="str">
            <v>-</v>
          </cell>
          <cell r="DT78" t="str">
            <v>-</v>
          </cell>
          <cell r="DU78" t="str">
            <v>-</v>
          </cell>
          <cell r="DV78" t="str">
            <v>-</v>
          </cell>
          <cell r="DW78">
            <v>0</v>
          </cell>
          <cell r="DX78" t="str">
            <v>-</v>
          </cell>
          <cell r="DY78">
            <v>39</v>
          </cell>
          <cell r="DZ78">
            <v>42</v>
          </cell>
          <cell r="EA78">
            <v>11</v>
          </cell>
          <cell r="EB78" t="str">
            <v>-</v>
          </cell>
          <cell r="EC78">
            <v>44</v>
          </cell>
          <cell r="ED78" t="str">
            <v>-</v>
          </cell>
          <cell r="EE78">
            <v>11</v>
          </cell>
          <cell r="EF78" t="str">
            <v>-</v>
          </cell>
          <cell r="EG78">
            <v>89</v>
          </cell>
        </row>
        <row r="79">
          <cell r="C79">
            <v>700000196</v>
          </cell>
          <cell r="D79" t="str">
            <v>SECTOR YARUMO</v>
          </cell>
          <cell r="E79">
            <v>2026</v>
          </cell>
          <cell r="F79">
            <v>202603</v>
          </cell>
          <cell r="G79">
            <v>0</v>
          </cell>
          <cell r="H79" t="str">
            <v>-</v>
          </cell>
          <cell r="I79">
            <v>0</v>
          </cell>
          <cell r="J79" t="str">
            <v>-</v>
          </cell>
          <cell r="K79">
            <v>0</v>
          </cell>
          <cell r="L79" t="str">
            <v>-</v>
          </cell>
          <cell r="M79">
            <v>0</v>
          </cell>
          <cell r="N79" t="str">
            <v>-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0</v>
          </cell>
          <cell r="T79" t="str">
            <v>-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0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0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>
            <v>0</v>
          </cell>
          <cell r="AN79" t="str">
            <v>-</v>
          </cell>
          <cell r="AO79" t="str">
            <v>-</v>
          </cell>
          <cell r="AP79" t="str">
            <v>-</v>
          </cell>
          <cell r="AQ79" t="str">
            <v>-</v>
          </cell>
          <cell r="AR79" t="str">
            <v>-</v>
          </cell>
          <cell r="AS79" t="str">
            <v>-</v>
          </cell>
          <cell r="AT79" t="str">
            <v>-</v>
          </cell>
          <cell r="AU79" t="str">
            <v>-</v>
          </cell>
          <cell r="AV79" t="str">
            <v>-</v>
          </cell>
          <cell r="AW79" t="str">
            <v>-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0</v>
          </cell>
          <cell r="BB79" t="str">
            <v>-</v>
          </cell>
          <cell r="BC79">
            <v>0</v>
          </cell>
          <cell r="BD79" t="str">
            <v>-</v>
          </cell>
          <cell r="BE79">
            <v>0</v>
          </cell>
          <cell r="BF79" t="str">
            <v>-</v>
          </cell>
          <cell r="BG79">
            <v>0</v>
          </cell>
          <cell r="BH79" t="str">
            <v>-</v>
          </cell>
          <cell r="BI79">
            <v>0</v>
          </cell>
          <cell r="BJ79" t="str">
            <v>-</v>
          </cell>
          <cell r="BK79">
            <v>0</v>
          </cell>
          <cell r="BL79" t="str">
            <v>-</v>
          </cell>
          <cell r="BM79">
            <v>0</v>
          </cell>
          <cell r="BN79" t="str">
            <v>-</v>
          </cell>
          <cell r="BO79">
            <v>0</v>
          </cell>
          <cell r="BP79" t="str">
            <v>-</v>
          </cell>
          <cell r="BQ79">
            <v>0</v>
          </cell>
          <cell r="BR79" t="str">
            <v>-</v>
          </cell>
          <cell r="BS79">
            <v>0</v>
          </cell>
          <cell r="BT79" t="str">
            <v>-</v>
          </cell>
          <cell r="BU79">
            <v>0</v>
          </cell>
          <cell r="BV79" t="str">
            <v>-</v>
          </cell>
          <cell r="BW79">
            <v>0</v>
          </cell>
          <cell r="BX79" t="str">
            <v>-</v>
          </cell>
          <cell r="BY79" t="str">
            <v>-</v>
          </cell>
          <cell r="BZ79" t="str">
            <v>-</v>
          </cell>
          <cell r="CA79">
            <v>0</v>
          </cell>
          <cell r="CB79" t="str">
            <v>-</v>
          </cell>
          <cell r="CC79" t="str">
            <v>-</v>
          </cell>
          <cell r="CD79" t="str">
            <v>-</v>
          </cell>
          <cell r="CE79" t="str">
            <v>-</v>
          </cell>
          <cell r="CF79" t="str">
            <v>-</v>
          </cell>
          <cell r="CG79" t="str">
            <v>-</v>
          </cell>
          <cell r="CH79" t="str">
            <v>-</v>
          </cell>
          <cell r="CI79" t="str">
            <v>-</v>
          </cell>
          <cell r="CJ79" t="str">
            <v>-</v>
          </cell>
          <cell r="CK79" t="str">
            <v>-</v>
          </cell>
          <cell r="CL79" t="str">
            <v>-</v>
          </cell>
          <cell r="CM79">
            <v>0</v>
          </cell>
          <cell r="CN79" t="str">
            <v>-</v>
          </cell>
          <cell r="CO79">
            <v>0</v>
          </cell>
          <cell r="CP79" t="str">
            <v>-</v>
          </cell>
          <cell r="CQ79">
            <v>0</v>
          </cell>
          <cell r="CR79" t="str">
            <v>-</v>
          </cell>
          <cell r="CS79">
            <v>0</v>
          </cell>
          <cell r="CT79" t="str">
            <v>-</v>
          </cell>
          <cell r="CU79">
            <v>0</v>
          </cell>
          <cell r="CV79" t="str">
            <v>-</v>
          </cell>
          <cell r="CW79">
            <v>0</v>
          </cell>
          <cell r="CX79" t="str">
            <v>-</v>
          </cell>
          <cell r="CY79">
            <v>0</v>
          </cell>
          <cell r="CZ79" t="str">
            <v>-</v>
          </cell>
          <cell r="DA79">
            <v>0</v>
          </cell>
          <cell r="DB79" t="str">
            <v>-</v>
          </cell>
          <cell r="DC79">
            <v>0</v>
          </cell>
          <cell r="DD79" t="str">
            <v>-</v>
          </cell>
          <cell r="DE79">
            <v>0</v>
          </cell>
          <cell r="DF79" t="str">
            <v>-</v>
          </cell>
          <cell r="DG79">
            <v>0</v>
          </cell>
          <cell r="DH79" t="str">
            <v>-</v>
          </cell>
          <cell r="DI79">
            <v>0</v>
          </cell>
          <cell r="DJ79" t="str">
            <v>-</v>
          </cell>
          <cell r="DK79" t="str">
            <v>-</v>
          </cell>
          <cell r="DL79" t="str">
            <v>-</v>
          </cell>
          <cell r="DM79" t="str">
            <v>-</v>
          </cell>
          <cell r="DN79" t="str">
            <v>-</v>
          </cell>
          <cell r="DO79" t="str">
            <v>-</v>
          </cell>
          <cell r="DP79" t="str">
            <v>-</v>
          </cell>
          <cell r="DQ79" t="str">
            <v>-</v>
          </cell>
          <cell r="DR79" t="str">
            <v>-</v>
          </cell>
          <cell r="DS79" t="str">
            <v>-</v>
          </cell>
          <cell r="DT79" t="str">
            <v>-</v>
          </cell>
          <cell r="DU79" t="str">
            <v>-</v>
          </cell>
          <cell r="DV79" t="str">
            <v>-</v>
          </cell>
          <cell r="DW79">
            <v>0</v>
          </cell>
          <cell r="DX79" t="str">
            <v>-</v>
          </cell>
          <cell r="DY79">
            <v>0</v>
          </cell>
          <cell r="DZ79" t="str">
            <v>-</v>
          </cell>
          <cell r="EA79">
            <v>0</v>
          </cell>
          <cell r="EB79" t="str">
            <v>-</v>
          </cell>
          <cell r="EC79">
            <v>0</v>
          </cell>
          <cell r="ED79" t="str">
            <v>-</v>
          </cell>
          <cell r="EE79">
            <v>0</v>
          </cell>
          <cell r="EF79" t="str">
            <v>-</v>
          </cell>
          <cell r="EG79">
            <v>0</v>
          </cell>
        </row>
        <row r="80">
          <cell r="C80">
            <v>700000197</v>
          </cell>
          <cell r="D80" t="str">
            <v>SECTOR BAMBU SANDRA</v>
          </cell>
          <cell r="E80">
            <v>2026</v>
          </cell>
          <cell r="F80">
            <v>202603</v>
          </cell>
          <cell r="G80">
            <v>1299</v>
          </cell>
          <cell r="H80">
            <v>1360</v>
          </cell>
          <cell r="I80">
            <v>433</v>
          </cell>
          <cell r="J80" t="str">
            <v>-</v>
          </cell>
          <cell r="K80">
            <v>-67</v>
          </cell>
          <cell r="L80">
            <v>0</v>
          </cell>
          <cell r="M80">
            <v>361</v>
          </cell>
          <cell r="N80">
            <v>891</v>
          </cell>
          <cell r="O80">
            <v>0</v>
          </cell>
          <cell r="P80" t="str">
            <v>-</v>
          </cell>
          <cell r="Q80">
            <v>0</v>
          </cell>
          <cell r="R80" t="str">
            <v>-</v>
          </cell>
          <cell r="S80">
            <v>2</v>
          </cell>
          <cell r="T80" t="str">
            <v>-</v>
          </cell>
          <cell r="U80">
            <v>361</v>
          </cell>
          <cell r="V80" t="str">
            <v>-</v>
          </cell>
          <cell r="W80">
            <v>0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283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162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>
            <v>27.79060816012317</v>
          </cell>
          <cell r="AN80">
            <v>65.2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323</v>
          </cell>
          <cell r="BB80">
            <v>804</v>
          </cell>
          <cell r="BC80">
            <v>24.865280985373364</v>
          </cell>
          <cell r="BD80">
            <v>58.8</v>
          </cell>
          <cell r="BE80">
            <v>944</v>
          </cell>
          <cell r="BF80" t="str">
            <v>-</v>
          </cell>
          <cell r="BG80">
            <v>539205.09</v>
          </cell>
          <cell r="BH80">
            <v>483127</v>
          </cell>
          <cell r="BI80">
            <v>194653036</v>
          </cell>
          <cell r="BJ80">
            <v>430465899</v>
          </cell>
          <cell r="BK80">
            <v>194427146</v>
          </cell>
          <cell r="BL80" t="str">
            <v>-</v>
          </cell>
          <cell r="BM80">
            <v>225890</v>
          </cell>
          <cell r="BN80" t="str">
            <v>-</v>
          </cell>
          <cell r="BO80">
            <v>165430727</v>
          </cell>
          <cell r="BP80" t="str">
            <v>-</v>
          </cell>
          <cell r="BQ80">
            <v>225890</v>
          </cell>
          <cell r="BR80" t="str">
            <v>-</v>
          </cell>
          <cell r="BS80">
            <v>352</v>
          </cell>
          <cell r="BT80" t="str">
            <v>-</v>
          </cell>
          <cell r="BU80">
            <v>165204837</v>
          </cell>
          <cell r="BV80" t="str">
            <v>-</v>
          </cell>
          <cell r="BW80">
            <v>203</v>
          </cell>
          <cell r="BX80" t="str">
            <v>-</v>
          </cell>
          <cell r="BY80" t="str">
            <v>-</v>
          </cell>
          <cell r="BZ80" t="str">
            <v>-</v>
          </cell>
          <cell r="CA80">
            <v>27972434</v>
          </cell>
          <cell r="CB80" t="str">
            <v>-</v>
          </cell>
          <cell r="CC80" t="str">
            <v>-</v>
          </cell>
          <cell r="CD80" t="str">
            <v>-</v>
          </cell>
          <cell r="CE80" t="str">
            <v>-</v>
          </cell>
          <cell r="CF80" t="str">
            <v>-</v>
          </cell>
          <cell r="CG80" t="str">
            <v>-</v>
          </cell>
          <cell r="CH80" t="str">
            <v>-</v>
          </cell>
          <cell r="CI80" t="str">
            <v>-</v>
          </cell>
          <cell r="CJ80" t="str">
            <v>-</v>
          </cell>
          <cell r="CK80" t="str">
            <v>-</v>
          </cell>
          <cell r="CL80" t="str">
            <v>-</v>
          </cell>
          <cell r="CM80">
            <v>1249875</v>
          </cell>
          <cell r="CN80" t="str">
            <v>-</v>
          </cell>
          <cell r="CO80">
            <v>29222309</v>
          </cell>
          <cell r="CP80" t="str">
            <v>-</v>
          </cell>
          <cell r="CQ80">
            <v>0</v>
          </cell>
          <cell r="CR80" t="str">
            <v>-</v>
          </cell>
          <cell r="CS80">
            <v>-22</v>
          </cell>
          <cell r="CT80" t="str">
            <v>-</v>
          </cell>
          <cell r="CU80">
            <v>629</v>
          </cell>
          <cell r="CV80">
            <v>241</v>
          </cell>
          <cell r="CW80">
            <v>195</v>
          </cell>
          <cell r="CX80">
            <v>138</v>
          </cell>
          <cell r="CY80">
            <v>114</v>
          </cell>
          <cell r="CZ80">
            <v>79</v>
          </cell>
          <cell r="DA80">
            <v>88</v>
          </cell>
          <cell r="DB80">
            <v>73</v>
          </cell>
          <cell r="DC80">
            <v>52</v>
          </cell>
          <cell r="DD80">
            <v>49</v>
          </cell>
          <cell r="DE80">
            <v>40</v>
          </cell>
          <cell r="DF80">
            <v>34</v>
          </cell>
          <cell r="DG80">
            <v>180</v>
          </cell>
          <cell r="DH80">
            <v>156</v>
          </cell>
          <cell r="DI80">
            <v>16</v>
          </cell>
          <cell r="DJ80" t="str">
            <v>-</v>
          </cell>
          <cell r="DK80" t="str">
            <v>-</v>
          </cell>
          <cell r="DL80" t="str">
            <v>-</v>
          </cell>
          <cell r="DM80" t="str">
            <v>-</v>
          </cell>
          <cell r="DN80" t="str">
            <v>-</v>
          </cell>
          <cell r="DO80" t="str">
            <v>-</v>
          </cell>
          <cell r="DP80" t="str">
            <v>-</v>
          </cell>
          <cell r="DQ80" t="str">
            <v>-</v>
          </cell>
          <cell r="DR80" t="str">
            <v>-</v>
          </cell>
          <cell r="DS80" t="str">
            <v>-</v>
          </cell>
          <cell r="DT80" t="str">
            <v>-</v>
          </cell>
          <cell r="DU80" t="str">
            <v>-</v>
          </cell>
          <cell r="DV80" t="str">
            <v>-</v>
          </cell>
          <cell r="DW80">
            <v>0</v>
          </cell>
          <cell r="DX80" t="str">
            <v>-</v>
          </cell>
          <cell r="DY80">
            <v>18</v>
          </cell>
          <cell r="DZ80">
            <v>43</v>
          </cell>
          <cell r="EA80">
            <v>14</v>
          </cell>
          <cell r="EB80" t="str">
            <v>-</v>
          </cell>
          <cell r="EC80">
            <v>43.75</v>
          </cell>
          <cell r="ED80" t="str">
            <v>-</v>
          </cell>
          <cell r="EE80">
            <v>2</v>
          </cell>
          <cell r="EF80" t="str">
            <v>-</v>
          </cell>
          <cell r="EG80">
            <v>20</v>
          </cell>
        </row>
        <row r="81">
          <cell r="C81">
            <v>700000202</v>
          </cell>
          <cell r="D81" t="str">
            <v>SECTOR MUSICA DIANA</v>
          </cell>
          <cell r="E81">
            <v>2026</v>
          </cell>
          <cell r="F81">
            <v>202603</v>
          </cell>
          <cell r="G81">
            <v>2312</v>
          </cell>
          <cell r="H81">
            <v>2412</v>
          </cell>
          <cell r="I81">
            <v>564</v>
          </cell>
          <cell r="J81" t="str">
            <v>-</v>
          </cell>
          <cell r="K81">
            <v>-100</v>
          </cell>
          <cell r="L81">
            <v>0</v>
          </cell>
          <cell r="M81">
            <v>998</v>
          </cell>
          <cell r="N81">
            <v>1544</v>
          </cell>
          <cell r="O81">
            <v>0</v>
          </cell>
          <cell r="P81" t="str">
            <v>-</v>
          </cell>
          <cell r="Q81">
            <v>0</v>
          </cell>
          <cell r="R81" t="str">
            <v>-</v>
          </cell>
          <cell r="S81">
            <v>7</v>
          </cell>
          <cell r="T81" t="str">
            <v>-</v>
          </cell>
          <cell r="U81">
            <v>997</v>
          </cell>
          <cell r="V81" t="str">
            <v>-</v>
          </cell>
          <cell r="W81">
            <v>1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760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616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>
            <v>43.166089965397923</v>
          </cell>
          <cell r="AN81">
            <v>64.900000000000006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921</v>
          </cell>
          <cell r="BB81">
            <v>1394</v>
          </cell>
          <cell r="BC81">
            <v>39.835640138408309</v>
          </cell>
          <cell r="BD81">
            <v>57.8</v>
          </cell>
          <cell r="BE81">
            <v>1572</v>
          </cell>
          <cell r="BF81" t="str">
            <v>-</v>
          </cell>
          <cell r="BG81">
            <v>420306.38</v>
          </cell>
          <cell r="BH81">
            <v>391926</v>
          </cell>
          <cell r="BI81">
            <v>419465763.75</v>
          </cell>
          <cell r="BJ81">
            <v>605133460</v>
          </cell>
          <cell r="BK81">
            <v>418693390</v>
          </cell>
          <cell r="BL81" t="str">
            <v>-</v>
          </cell>
          <cell r="BM81">
            <v>772373.75</v>
          </cell>
          <cell r="BN81" t="str">
            <v>-</v>
          </cell>
          <cell r="BO81">
            <v>337228090.75</v>
          </cell>
          <cell r="BP81" t="str">
            <v>-</v>
          </cell>
          <cell r="BQ81">
            <v>772373.75</v>
          </cell>
          <cell r="BR81" t="str">
            <v>-</v>
          </cell>
          <cell r="BS81">
            <v>935</v>
          </cell>
          <cell r="BT81" t="str">
            <v>-</v>
          </cell>
          <cell r="BU81">
            <v>336455717</v>
          </cell>
          <cell r="BV81" t="str">
            <v>-</v>
          </cell>
          <cell r="BW81">
            <v>589</v>
          </cell>
          <cell r="BX81" t="str">
            <v>-</v>
          </cell>
          <cell r="BY81" t="str">
            <v>-</v>
          </cell>
          <cell r="BZ81" t="str">
            <v>-</v>
          </cell>
          <cell r="CA81">
            <v>77078803</v>
          </cell>
          <cell r="CB81" t="str">
            <v>-</v>
          </cell>
          <cell r="CC81" t="str">
            <v>-</v>
          </cell>
          <cell r="CD81" t="str">
            <v>-</v>
          </cell>
          <cell r="CE81" t="str">
            <v>-</v>
          </cell>
          <cell r="CF81" t="str">
            <v>-</v>
          </cell>
          <cell r="CG81" t="str">
            <v>-</v>
          </cell>
          <cell r="CH81" t="str">
            <v>-</v>
          </cell>
          <cell r="CI81" t="str">
            <v>-</v>
          </cell>
          <cell r="CJ81" t="str">
            <v>-</v>
          </cell>
          <cell r="CK81" t="str">
            <v>-</v>
          </cell>
          <cell r="CL81" t="str">
            <v>-</v>
          </cell>
          <cell r="CM81">
            <v>4816410</v>
          </cell>
          <cell r="CN81" t="str">
            <v>-</v>
          </cell>
          <cell r="CO81">
            <v>81895213</v>
          </cell>
          <cell r="CP81" t="str">
            <v>-</v>
          </cell>
          <cell r="CQ81">
            <v>0</v>
          </cell>
          <cell r="CR81" t="str">
            <v>-</v>
          </cell>
          <cell r="CS81">
            <v>-76</v>
          </cell>
          <cell r="CT81" t="str">
            <v>-</v>
          </cell>
          <cell r="CU81">
            <v>817</v>
          </cell>
          <cell r="CV81">
            <v>427</v>
          </cell>
          <cell r="CW81">
            <v>257</v>
          </cell>
          <cell r="CX81">
            <v>220</v>
          </cell>
          <cell r="CY81">
            <v>240</v>
          </cell>
          <cell r="CZ81">
            <v>194</v>
          </cell>
          <cell r="DA81">
            <v>155</v>
          </cell>
          <cell r="DB81">
            <v>124</v>
          </cell>
          <cell r="DC81">
            <v>113</v>
          </cell>
          <cell r="DD81">
            <v>96</v>
          </cell>
          <cell r="DE81">
            <v>113</v>
          </cell>
          <cell r="DF81">
            <v>104</v>
          </cell>
          <cell r="DG81">
            <v>381</v>
          </cell>
          <cell r="DH81">
            <v>324</v>
          </cell>
          <cell r="DI81">
            <v>37</v>
          </cell>
          <cell r="DJ81" t="str">
            <v>-</v>
          </cell>
          <cell r="DK81" t="str">
            <v>-</v>
          </cell>
          <cell r="DL81" t="str">
            <v>-</v>
          </cell>
          <cell r="DM81" t="str">
            <v>-</v>
          </cell>
          <cell r="DN81" t="str">
            <v>-</v>
          </cell>
          <cell r="DO81" t="str">
            <v>-</v>
          </cell>
          <cell r="DP81" t="str">
            <v>-</v>
          </cell>
          <cell r="DQ81" t="str">
            <v>-</v>
          </cell>
          <cell r="DR81" t="str">
            <v>-</v>
          </cell>
          <cell r="DS81" t="str">
            <v>-</v>
          </cell>
          <cell r="DT81" t="str">
            <v>-</v>
          </cell>
          <cell r="DU81" t="str">
            <v>-</v>
          </cell>
          <cell r="DV81" t="str">
            <v>-</v>
          </cell>
          <cell r="DW81">
            <v>0</v>
          </cell>
          <cell r="DX81" t="str">
            <v>-</v>
          </cell>
          <cell r="DY81">
            <v>46</v>
          </cell>
          <cell r="DZ81">
            <v>83</v>
          </cell>
          <cell r="EA81">
            <v>35</v>
          </cell>
          <cell r="EB81" t="str">
            <v>-</v>
          </cell>
          <cell r="EC81">
            <v>41.666666666666671</v>
          </cell>
          <cell r="ED81" t="str">
            <v>-</v>
          </cell>
          <cell r="EE81">
            <v>9</v>
          </cell>
          <cell r="EF81" t="str">
            <v>-</v>
          </cell>
          <cell r="EG81">
            <v>31</v>
          </cell>
        </row>
        <row r="82">
          <cell r="C82">
            <v>700000205</v>
          </cell>
          <cell r="D82" t="str">
            <v>SECTOR MERENGUE REMEDIOS</v>
          </cell>
          <cell r="E82">
            <v>2026</v>
          </cell>
          <cell r="F82">
            <v>202603</v>
          </cell>
          <cell r="G82">
            <v>1460</v>
          </cell>
          <cell r="H82">
            <v>1520</v>
          </cell>
          <cell r="I82">
            <v>385</v>
          </cell>
          <cell r="J82" t="str">
            <v>-</v>
          </cell>
          <cell r="K82">
            <v>-56</v>
          </cell>
          <cell r="L82">
            <v>0</v>
          </cell>
          <cell r="M82">
            <v>575</v>
          </cell>
          <cell r="N82">
            <v>1014</v>
          </cell>
          <cell r="O82">
            <v>0</v>
          </cell>
          <cell r="P82" t="str">
            <v>-</v>
          </cell>
          <cell r="Q82">
            <v>0</v>
          </cell>
          <cell r="R82" t="str">
            <v>-</v>
          </cell>
          <cell r="S82">
            <v>1</v>
          </cell>
          <cell r="T82" t="str">
            <v>-</v>
          </cell>
          <cell r="U82">
            <v>574</v>
          </cell>
          <cell r="V82" t="str">
            <v>-</v>
          </cell>
          <cell r="W82">
            <v>1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429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330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>
            <v>39.38356164383562</v>
          </cell>
          <cell r="AN82">
            <v>64.400000000000006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494</v>
          </cell>
          <cell r="BB82">
            <v>823</v>
          </cell>
          <cell r="BC82">
            <v>33.835616438356162</v>
          </cell>
          <cell r="BD82">
            <v>54.1</v>
          </cell>
          <cell r="BE82">
            <v>1003</v>
          </cell>
          <cell r="BF82" t="str">
            <v>-</v>
          </cell>
          <cell r="BG82">
            <v>510901.75</v>
          </cell>
          <cell r="BH82">
            <v>475404</v>
          </cell>
          <cell r="BI82">
            <v>293768507</v>
          </cell>
          <cell r="BJ82">
            <v>482059706</v>
          </cell>
          <cell r="BK82">
            <v>293254294</v>
          </cell>
          <cell r="BL82" t="str">
            <v>-</v>
          </cell>
          <cell r="BM82">
            <v>514213</v>
          </cell>
          <cell r="BN82" t="str">
            <v>-</v>
          </cell>
          <cell r="BO82">
            <v>247345434</v>
          </cell>
          <cell r="BP82" t="str">
            <v>-</v>
          </cell>
          <cell r="BQ82">
            <v>514213</v>
          </cell>
          <cell r="BR82" t="str">
            <v>-</v>
          </cell>
          <cell r="BS82">
            <v>554</v>
          </cell>
          <cell r="BT82" t="str">
            <v>-</v>
          </cell>
          <cell r="BU82">
            <v>246831221</v>
          </cell>
          <cell r="BV82" t="str">
            <v>-</v>
          </cell>
          <cell r="BW82">
            <v>311</v>
          </cell>
          <cell r="BX82" t="str">
            <v>-</v>
          </cell>
          <cell r="BY82" t="str">
            <v>-</v>
          </cell>
          <cell r="BZ82" t="str">
            <v>-</v>
          </cell>
          <cell r="CA82">
            <v>43951913</v>
          </cell>
          <cell r="CB82" t="str">
            <v>-</v>
          </cell>
          <cell r="CC82" t="str">
            <v>-</v>
          </cell>
          <cell r="CD82" t="str">
            <v>-</v>
          </cell>
          <cell r="CE82" t="str">
            <v>-</v>
          </cell>
          <cell r="CF82" t="str">
            <v>-</v>
          </cell>
          <cell r="CG82" t="str">
            <v>-</v>
          </cell>
          <cell r="CH82" t="str">
            <v>-</v>
          </cell>
          <cell r="CI82" t="str">
            <v>-</v>
          </cell>
          <cell r="CJ82" t="str">
            <v>-</v>
          </cell>
          <cell r="CK82" t="str">
            <v>-</v>
          </cell>
          <cell r="CL82" t="str">
            <v>-</v>
          </cell>
          <cell r="CM82">
            <v>2471160</v>
          </cell>
          <cell r="CN82" t="str">
            <v>-</v>
          </cell>
          <cell r="CO82">
            <v>46423073</v>
          </cell>
          <cell r="CP82" t="str">
            <v>-</v>
          </cell>
          <cell r="CQ82">
            <v>0</v>
          </cell>
          <cell r="CR82" t="str">
            <v>-</v>
          </cell>
          <cell r="CS82">
            <v>-42</v>
          </cell>
          <cell r="CT82" t="str">
            <v>-</v>
          </cell>
          <cell r="CU82">
            <v>486</v>
          </cell>
          <cell r="CV82">
            <v>265</v>
          </cell>
          <cell r="CW82">
            <v>234</v>
          </cell>
          <cell r="CX82">
            <v>179</v>
          </cell>
          <cell r="CY82">
            <v>165</v>
          </cell>
          <cell r="CZ82">
            <v>116</v>
          </cell>
          <cell r="DA82">
            <v>126</v>
          </cell>
          <cell r="DB82">
            <v>98</v>
          </cell>
          <cell r="DC82">
            <v>135</v>
          </cell>
          <cell r="DD82">
            <v>123</v>
          </cell>
          <cell r="DE82">
            <v>84</v>
          </cell>
          <cell r="DF82">
            <v>78</v>
          </cell>
          <cell r="DG82">
            <v>345</v>
          </cell>
          <cell r="DH82">
            <v>299</v>
          </cell>
          <cell r="DI82">
            <v>41</v>
          </cell>
          <cell r="DJ82" t="str">
            <v>-</v>
          </cell>
          <cell r="DK82" t="str">
            <v>-</v>
          </cell>
          <cell r="DL82" t="str">
            <v>-</v>
          </cell>
          <cell r="DM82" t="str">
            <v>-</v>
          </cell>
          <cell r="DN82" t="str">
            <v>-</v>
          </cell>
          <cell r="DO82" t="str">
            <v>-</v>
          </cell>
          <cell r="DP82" t="str">
            <v>-</v>
          </cell>
          <cell r="DQ82" t="str">
            <v>-</v>
          </cell>
          <cell r="DR82" t="str">
            <v>-</v>
          </cell>
          <cell r="DS82" t="str">
            <v>-</v>
          </cell>
          <cell r="DT82" t="str">
            <v>-</v>
          </cell>
          <cell r="DU82" t="str">
            <v>-</v>
          </cell>
          <cell r="DV82" t="str">
            <v>-</v>
          </cell>
          <cell r="DW82">
            <v>0</v>
          </cell>
          <cell r="DX82" t="str">
            <v>-</v>
          </cell>
          <cell r="DY82">
            <v>52</v>
          </cell>
          <cell r="DZ82">
            <v>81</v>
          </cell>
          <cell r="EA82">
            <v>5</v>
          </cell>
          <cell r="EB82" t="str">
            <v>-</v>
          </cell>
          <cell r="EC82">
            <v>7.9365079365079358</v>
          </cell>
          <cell r="ED82" t="str">
            <v>-</v>
          </cell>
          <cell r="EE82">
            <v>11</v>
          </cell>
          <cell r="EF82" t="str">
            <v>-</v>
          </cell>
          <cell r="EG82">
            <v>29</v>
          </cell>
        </row>
        <row r="83">
          <cell r="C83">
            <v>700000210</v>
          </cell>
          <cell r="D83" t="str">
            <v>SECTOR ANIS DIANA</v>
          </cell>
          <cell r="E83">
            <v>2026</v>
          </cell>
          <cell r="F83">
            <v>202603</v>
          </cell>
          <cell r="G83">
            <v>1657</v>
          </cell>
          <cell r="H83">
            <v>1721</v>
          </cell>
          <cell r="I83">
            <v>440</v>
          </cell>
          <cell r="J83" t="str">
            <v>-</v>
          </cell>
          <cell r="K83">
            <v>-66</v>
          </cell>
          <cell r="L83">
            <v>0</v>
          </cell>
          <cell r="M83">
            <v>838</v>
          </cell>
          <cell r="N83">
            <v>1112</v>
          </cell>
          <cell r="O83">
            <v>0</v>
          </cell>
          <cell r="P83" t="str">
            <v>-</v>
          </cell>
          <cell r="Q83">
            <v>0</v>
          </cell>
          <cell r="R83" t="str">
            <v>-</v>
          </cell>
          <cell r="S83">
            <v>8</v>
          </cell>
          <cell r="T83" t="str">
            <v>-</v>
          </cell>
          <cell r="U83">
            <v>834</v>
          </cell>
          <cell r="V83" t="str">
            <v>-</v>
          </cell>
          <cell r="W83">
            <v>4</v>
          </cell>
          <cell r="X83" t="str">
            <v>-</v>
          </cell>
          <cell r="Y83" t="str">
            <v>-</v>
          </cell>
          <cell r="Z83" t="str">
            <v>-</v>
          </cell>
          <cell r="AA83">
            <v>641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507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>
            <v>50.573325286662637</v>
          </cell>
          <cell r="AN83">
            <v>64.7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>
            <v>743</v>
          </cell>
          <cell r="BB83">
            <v>946</v>
          </cell>
          <cell r="BC83">
            <v>44.840072420036208</v>
          </cell>
          <cell r="BD83">
            <v>55</v>
          </cell>
          <cell r="BE83">
            <v>1131</v>
          </cell>
          <cell r="BF83" t="str">
            <v>-</v>
          </cell>
          <cell r="BG83">
            <v>547374.02</v>
          </cell>
          <cell r="BH83">
            <v>522067</v>
          </cell>
          <cell r="BI83">
            <v>458699427.5</v>
          </cell>
          <cell r="BJ83">
            <v>580538804</v>
          </cell>
          <cell r="BK83">
            <v>457340262</v>
          </cell>
          <cell r="BL83" t="str">
            <v>-</v>
          </cell>
          <cell r="BM83">
            <v>1359165.5</v>
          </cell>
          <cell r="BN83" t="str">
            <v>-</v>
          </cell>
          <cell r="BO83">
            <v>285462549.5</v>
          </cell>
          <cell r="BP83" t="str">
            <v>-</v>
          </cell>
          <cell r="BQ83">
            <v>1359165.5</v>
          </cell>
          <cell r="BR83" t="str">
            <v>-</v>
          </cell>
          <cell r="BS83">
            <v>750</v>
          </cell>
          <cell r="BT83" t="str">
            <v>-</v>
          </cell>
          <cell r="BU83">
            <v>284103384</v>
          </cell>
          <cell r="BV83" t="str">
            <v>-</v>
          </cell>
          <cell r="BW83">
            <v>593</v>
          </cell>
          <cell r="BX83" t="str">
            <v>-</v>
          </cell>
          <cell r="BY83" t="str">
            <v>-</v>
          </cell>
          <cell r="BZ83" t="str">
            <v>-</v>
          </cell>
          <cell r="CA83">
            <v>164653478</v>
          </cell>
          <cell r="CB83" t="str">
            <v>-</v>
          </cell>
          <cell r="CC83" t="str">
            <v>-</v>
          </cell>
          <cell r="CD83" t="str">
            <v>-</v>
          </cell>
          <cell r="CE83" t="str">
            <v>-</v>
          </cell>
          <cell r="CF83" t="str">
            <v>-</v>
          </cell>
          <cell r="CG83" t="str">
            <v>-</v>
          </cell>
          <cell r="CH83" t="str">
            <v>-</v>
          </cell>
          <cell r="CI83" t="str">
            <v>-</v>
          </cell>
          <cell r="CJ83" t="str">
            <v>-</v>
          </cell>
          <cell r="CK83" t="str">
            <v>-</v>
          </cell>
          <cell r="CL83" t="str">
            <v>-</v>
          </cell>
          <cell r="CM83">
            <v>7863055</v>
          </cell>
          <cell r="CN83" t="str">
            <v>-</v>
          </cell>
          <cell r="CO83">
            <v>172516533</v>
          </cell>
          <cell r="CP83" t="str">
            <v>-</v>
          </cell>
          <cell r="CQ83">
            <v>0</v>
          </cell>
          <cell r="CR83" t="str">
            <v>-</v>
          </cell>
          <cell r="CS83">
            <v>-46</v>
          </cell>
          <cell r="CT83" t="str">
            <v>-</v>
          </cell>
          <cell r="CU83">
            <v>454</v>
          </cell>
          <cell r="CV83">
            <v>284</v>
          </cell>
          <cell r="CW83">
            <v>179</v>
          </cell>
          <cell r="CX83">
            <v>162</v>
          </cell>
          <cell r="CY83">
            <v>186</v>
          </cell>
          <cell r="CZ83">
            <v>168</v>
          </cell>
          <cell r="DA83">
            <v>121</v>
          </cell>
          <cell r="DB83">
            <v>95</v>
          </cell>
          <cell r="DC83">
            <v>72</v>
          </cell>
          <cell r="DD83">
            <v>60</v>
          </cell>
          <cell r="DE83">
            <v>73</v>
          </cell>
          <cell r="DF83">
            <v>74</v>
          </cell>
          <cell r="DG83">
            <v>266</v>
          </cell>
          <cell r="DH83">
            <v>229</v>
          </cell>
          <cell r="DI83">
            <v>24</v>
          </cell>
          <cell r="DJ83" t="str">
            <v>-</v>
          </cell>
          <cell r="DK83" t="str">
            <v>-</v>
          </cell>
          <cell r="DL83" t="str">
            <v>-</v>
          </cell>
          <cell r="DM83" t="str">
            <v>-</v>
          </cell>
          <cell r="DN83" t="str">
            <v>-</v>
          </cell>
          <cell r="DO83" t="str">
            <v>-</v>
          </cell>
          <cell r="DP83" t="str">
            <v>-</v>
          </cell>
          <cell r="DQ83" t="str">
            <v>-</v>
          </cell>
          <cell r="DR83" t="str">
            <v>-</v>
          </cell>
          <cell r="DS83" t="str">
            <v>-</v>
          </cell>
          <cell r="DT83" t="str">
            <v>-</v>
          </cell>
          <cell r="DU83" t="str">
            <v>-</v>
          </cell>
          <cell r="DV83" t="str">
            <v>-</v>
          </cell>
          <cell r="DW83">
            <v>0</v>
          </cell>
          <cell r="DX83" t="str">
            <v>-</v>
          </cell>
          <cell r="DY83">
            <v>28</v>
          </cell>
          <cell r="DZ83">
            <v>60</v>
          </cell>
          <cell r="EA83">
            <v>18</v>
          </cell>
          <cell r="EB83" t="str">
            <v>-</v>
          </cell>
          <cell r="EC83">
            <v>38.297872340425535</v>
          </cell>
          <cell r="ED83" t="str">
            <v>-</v>
          </cell>
          <cell r="EE83">
            <v>4</v>
          </cell>
          <cell r="EF83" t="str">
            <v>-</v>
          </cell>
          <cell r="EG83">
            <v>67</v>
          </cell>
        </row>
        <row r="84">
          <cell r="C84">
            <v>700000217</v>
          </cell>
          <cell r="D84" t="str">
            <v>SECTOR FUENTE MARIA</v>
          </cell>
          <cell r="E84">
            <v>2026</v>
          </cell>
          <cell r="F84">
            <v>202603</v>
          </cell>
          <cell r="G84">
            <v>0</v>
          </cell>
          <cell r="H84" t="str">
            <v>-</v>
          </cell>
          <cell r="I84">
            <v>0</v>
          </cell>
          <cell r="J84" t="str">
            <v>-</v>
          </cell>
          <cell r="K84">
            <v>0</v>
          </cell>
          <cell r="L84" t="str">
            <v>-</v>
          </cell>
          <cell r="M84">
            <v>0</v>
          </cell>
          <cell r="N84" t="str">
            <v>-</v>
          </cell>
          <cell r="O84">
            <v>0</v>
          </cell>
          <cell r="P84" t="str">
            <v>-</v>
          </cell>
          <cell r="Q84">
            <v>0</v>
          </cell>
          <cell r="R84" t="str">
            <v>-</v>
          </cell>
          <cell r="S84">
            <v>0</v>
          </cell>
          <cell r="T84" t="str">
            <v>-</v>
          </cell>
          <cell r="U84">
            <v>0</v>
          </cell>
          <cell r="V84" t="str">
            <v>-</v>
          </cell>
          <cell r="W84">
            <v>0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0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0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>
            <v>0</v>
          </cell>
          <cell r="AN84" t="str">
            <v>-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-</v>
          </cell>
          <cell r="BC84">
            <v>0</v>
          </cell>
          <cell r="BD84" t="str">
            <v>-</v>
          </cell>
          <cell r="BE84">
            <v>0</v>
          </cell>
          <cell r="BF84" t="str">
            <v>-</v>
          </cell>
          <cell r="BG84">
            <v>0</v>
          </cell>
          <cell r="BH84" t="str">
            <v>-</v>
          </cell>
          <cell r="BI84">
            <v>0</v>
          </cell>
          <cell r="BJ84" t="str">
            <v>-</v>
          </cell>
          <cell r="BK84">
            <v>0</v>
          </cell>
          <cell r="BL84" t="str">
            <v>-</v>
          </cell>
          <cell r="BM84">
            <v>0</v>
          </cell>
          <cell r="BN84" t="str">
            <v>-</v>
          </cell>
          <cell r="BO84">
            <v>0</v>
          </cell>
          <cell r="BP84" t="str">
            <v>-</v>
          </cell>
          <cell r="BQ84">
            <v>0</v>
          </cell>
          <cell r="BR84" t="str">
            <v>-</v>
          </cell>
          <cell r="BS84">
            <v>0</v>
          </cell>
          <cell r="BT84" t="str">
            <v>-</v>
          </cell>
          <cell r="BU84">
            <v>0</v>
          </cell>
          <cell r="BV84" t="str">
            <v>-</v>
          </cell>
          <cell r="BW84">
            <v>0</v>
          </cell>
          <cell r="BX84" t="str">
            <v>-</v>
          </cell>
          <cell r="BY84" t="str">
            <v>-</v>
          </cell>
          <cell r="BZ84" t="str">
            <v>-</v>
          </cell>
          <cell r="CA84">
            <v>0</v>
          </cell>
          <cell r="CB84" t="str">
            <v>-</v>
          </cell>
          <cell r="CC84" t="str">
            <v>-</v>
          </cell>
          <cell r="CD84" t="str">
            <v>-</v>
          </cell>
          <cell r="CE84" t="str">
            <v>-</v>
          </cell>
          <cell r="CF84" t="str">
            <v>-</v>
          </cell>
          <cell r="CG84" t="str">
            <v>-</v>
          </cell>
          <cell r="CH84" t="str">
            <v>-</v>
          </cell>
          <cell r="CI84" t="str">
            <v>-</v>
          </cell>
          <cell r="CJ84" t="str">
            <v>-</v>
          </cell>
          <cell r="CK84" t="str">
            <v>-</v>
          </cell>
          <cell r="CL84" t="str">
            <v>-</v>
          </cell>
          <cell r="CM84">
            <v>0</v>
          </cell>
          <cell r="CN84" t="str">
            <v>-</v>
          </cell>
          <cell r="CO84">
            <v>0</v>
          </cell>
          <cell r="CP84" t="str">
            <v>-</v>
          </cell>
          <cell r="CQ84">
            <v>0</v>
          </cell>
          <cell r="CR84" t="str">
            <v>-</v>
          </cell>
          <cell r="CS84">
            <v>0</v>
          </cell>
          <cell r="CT84" t="str">
            <v>-</v>
          </cell>
          <cell r="CU84">
            <v>0</v>
          </cell>
          <cell r="CV84" t="str">
            <v>-</v>
          </cell>
          <cell r="CW84">
            <v>0</v>
          </cell>
          <cell r="CX84" t="str">
            <v>-</v>
          </cell>
          <cell r="CY84">
            <v>0</v>
          </cell>
          <cell r="CZ84" t="str">
            <v>-</v>
          </cell>
          <cell r="DA84">
            <v>0</v>
          </cell>
          <cell r="DB84" t="str">
            <v>-</v>
          </cell>
          <cell r="DC84">
            <v>0</v>
          </cell>
          <cell r="DD84" t="str">
            <v>-</v>
          </cell>
          <cell r="DE84">
            <v>0</v>
          </cell>
          <cell r="DF84" t="str">
            <v>-</v>
          </cell>
          <cell r="DG84">
            <v>0</v>
          </cell>
          <cell r="DH84" t="str">
            <v>-</v>
          </cell>
          <cell r="DI84">
            <v>0</v>
          </cell>
          <cell r="DJ84" t="str">
            <v>-</v>
          </cell>
          <cell r="DK84" t="str">
            <v>-</v>
          </cell>
          <cell r="DL84" t="str">
            <v>-</v>
          </cell>
          <cell r="DM84" t="str">
            <v>-</v>
          </cell>
          <cell r="DN84" t="str">
            <v>-</v>
          </cell>
          <cell r="DO84" t="str">
            <v>-</v>
          </cell>
          <cell r="DP84" t="str">
            <v>-</v>
          </cell>
          <cell r="DQ84" t="str">
            <v>-</v>
          </cell>
          <cell r="DR84" t="str">
            <v>-</v>
          </cell>
          <cell r="DS84" t="str">
            <v>-</v>
          </cell>
          <cell r="DT84" t="str">
            <v>-</v>
          </cell>
          <cell r="DU84" t="str">
            <v>-</v>
          </cell>
          <cell r="DV84" t="str">
            <v>-</v>
          </cell>
          <cell r="DW84">
            <v>0</v>
          </cell>
          <cell r="DX84" t="str">
            <v>-</v>
          </cell>
          <cell r="DY84">
            <v>0</v>
          </cell>
          <cell r="DZ84" t="str">
            <v>-</v>
          </cell>
          <cell r="EA84">
            <v>0</v>
          </cell>
          <cell r="EB84" t="str">
            <v>-</v>
          </cell>
          <cell r="EC84">
            <v>0</v>
          </cell>
          <cell r="ED84" t="str">
            <v>-</v>
          </cell>
          <cell r="EE84">
            <v>0</v>
          </cell>
          <cell r="EF84" t="str">
            <v>-</v>
          </cell>
          <cell r="EG84">
            <v>0</v>
          </cell>
        </row>
        <row r="85">
          <cell r="C85">
            <v>700000218</v>
          </cell>
          <cell r="D85" t="str">
            <v>SECTOR OLEOS MARISOL</v>
          </cell>
          <cell r="E85">
            <v>2026</v>
          </cell>
          <cell r="F85">
            <v>202603</v>
          </cell>
          <cell r="G85" t="str">
            <v>-</v>
          </cell>
          <cell r="H85" t="str">
            <v>-</v>
          </cell>
          <cell r="I85" t="str">
            <v>-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  <cell r="BC85" t="str">
            <v>-</v>
          </cell>
          <cell r="BD85" t="str">
            <v>-</v>
          </cell>
          <cell r="BE85" t="str">
            <v>-</v>
          </cell>
          <cell r="BF85" t="str">
            <v>-</v>
          </cell>
          <cell r="BG85" t="str">
            <v>-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 t="str">
            <v>-</v>
          </cell>
          <cell r="BO85" t="str">
            <v>-</v>
          </cell>
          <cell r="BP85" t="str">
            <v>-</v>
          </cell>
          <cell r="BQ85" t="str">
            <v>-</v>
          </cell>
          <cell r="BR85" t="str">
            <v>-</v>
          </cell>
          <cell r="BS85" t="str">
            <v>-</v>
          </cell>
          <cell r="BT85" t="str">
            <v>-</v>
          </cell>
          <cell r="BU85" t="str">
            <v>-</v>
          </cell>
          <cell r="BV85" t="str">
            <v>-</v>
          </cell>
          <cell r="BW85" t="str">
            <v>-</v>
          </cell>
          <cell r="BX85" t="str">
            <v>-</v>
          </cell>
          <cell r="BY85" t="str">
            <v>-</v>
          </cell>
          <cell r="BZ85" t="str">
            <v>-</v>
          </cell>
          <cell r="CA85" t="str">
            <v>-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 t="str">
            <v>-</v>
          </cell>
          <cell r="CN85" t="str">
            <v>-</v>
          </cell>
          <cell r="CO85" t="str">
            <v>-</v>
          </cell>
          <cell r="CP85" t="str">
            <v>-</v>
          </cell>
          <cell r="CQ85" t="str">
            <v>-</v>
          </cell>
          <cell r="CR85" t="str">
            <v>-</v>
          </cell>
          <cell r="CS85" t="str">
            <v>-</v>
          </cell>
          <cell r="CT85" t="str">
            <v>-</v>
          </cell>
          <cell r="CU85" t="str">
            <v>-</v>
          </cell>
          <cell r="CV85" t="str">
            <v>-</v>
          </cell>
          <cell r="CW85" t="str">
            <v>-</v>
          </cell>
          <cell r="CX85" t="str">
            <v>-</v>
          </cell>
          <cell r="CY85" t="str">
            <v>-</v>
          </cell>
          <cell r="CZ85" t="str">
            <v>-</v>
          </cell>
          <cell r="DA85" t="str">
            <v>-</v>
          </cell>
          <cell r="DB85" t="str">
            <v>-</v>
          </cell>
          <cell r="DC85" t="str">
            <v>-</v>
          </cell>
          <cell r="DD85" t="str">
            <v>-</v>
          </cell>
          <cell r="DE85" t="str">
            <v>-</v>
          </cell>
          <cell r="DF85" t="str">
            <v>-</v>
          </cell>
          <cell r="DG85" t="str">
            <v>-</v>
          </cell>
          <cell r="DH85" t="str">
            <v>-</v>
          </cell>
          <cell r="DI85" t="str">
            <v>-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 t="str">
            <v>-</v>
          </cell>
          <cell r="DX85" t="str">
            <v>-</v>
          </cell>
          <cell r="DY85" t="str">
            <v>-</v>
          </cell>
          <cell r="DZ85" t="str">
            <v>-</v>
          </cell>
          <cell r="EA85" t="str">
            <v>-</v>
          </cell>
          <cell r="EB85" t="str">
            <v>-</v>
          </cell>
          <cell r="EC85" t="str">
            <v>-</v>
          </cell>
          <cell r="ED85" t="str">
            <v>-</v>
          </cell>
          <cell r="EE85" t="str">
            <v>-</v>
          </cell>
          <cell r="EF85" t="str">
            <v>-</v>
          </cell>
          <cell r="EG85" t="str">
            <v>-</v>
          </cell>
        </row>
        <row r="86">
          <cell r="C86">
            <v>700000221</v>
          </cell>
          <cell r="D86" t="str">
            <v>SECTOR NUBES VERDES ANA CAROLINA</v>
          </cell>
          <cell r="E86">
            <v>2026</v>
          </cell>
          <cell r="F86">
            <v>202603</v>
          </cell>
          <cell r="G86">
            <v>1242</v>
          </cell>
          <cell r="H86">
            <v>1357</v>
          </cell>
          <cell r="I86">
            <v>288</v>
          </cell>
          <cell r="J86" t="str">
            <v>-</v>
          </cell>
          <cell r="K86">
            <v>-111</v>
          </cell>
          <cell r="L86">
            <v>0</v>
          </cell>
          <cell r="M86">
            <v>190</v>
          </cell>
          <cell r="N86">
            <v>869</v>
          </cell>
          <cell r="O86">
            <v>0</v>
          </cell>
          <cell r="P86" t="str">
            <v>-</v>
          </cell>
          <cell r="Q86">
            <v>1</v>
          </cell>
          <cell r="R86" t="str">
            <v>-</v>
          </cell>
          <cell r="S86">
            <v>1</v>
          </cell>
          <cell r="T86" t="str">
            <v>-</v>
          </cell>
          <cell r="U86">
            <v>189</v>
          </cell>
          <cell r="V86" t="str">
            <v>-</v>
          </cell>
          <cell r="W86">
            <v>0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146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103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>
            <v>15.297906602254429</v>
          </cell>
          <cell r="AN86">
            <v>64.2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166</v>
          </cell>
          <cell r="BB86">
            <v>725</v>
          </cell>
          <cell r="BC86">
            <v>13.365539452495975</v>
          </cell>
          <cell r="BD86">
            <v>53.5</v>
          </cell>
          <cell r="BE86">
            <v>742</v>
          </cell>
          <cell r="BF86" t="str">
            <v>-</v>
          </cell>
          <cell r="BG86">
            <v>461056.82</v>
          </cell>
          <cell r="BH86">
            <v>470009</v>
          </cell>
          <cell r="BI86">
            <v>87600795.5</v>
          </cell>
          <cell r="BJ86">
            <v>408437993</v>
          </cell>
          <cell r="BK86">
            <v>87330308</v>
          </cell>
          <cell r="BL86" t="str">
            <v>-</v>
          </cell>
          <cell r="BM86">
            <v>270487.5</v>
          </cell>
          <cell r="BN86" t="str">
            <v>-</v>
          </cell>
          <cell r="BO86">
            <v>64432158.5</v>
          </cell>
          <cell r="BP86" t="str">
            <v>-</v>
          </cell>
          <cell r="BQ86">
            <v>270487.5</v>
          </cell>
          <cell r="BR86" t="str">
            <v>-</v>
          </cell>
          <cell r="BS86">
            <v>145</v>
          </cell>
          <cell r="BT86" t="str">
            <v>-</v>
          </cell>
          <cell r="BU86">
            <v>64161671</v>
          </cell>
          <cell r="BV86" t="str">
            <v>-</v>
          </cell>
          <cell r="BW86">
            <v>122</v>
          </cell>
          <cell r="BX86" t="str">
            <v>-</v>
          </cell>
          <cell r="BY86" t="str">
            <v>-</v>
          </cell>
          <cell r="BZ86" t="str">
            <v>-</v>
          </cell>
          <cell r="CA86">
            <v>22303212</v>
          </cell>
          <cell r="CB86" t="str">
            <v>-</v>
          </cell>
          <cell r="CC86" t="str">
            <v>-</v>
          </cell>
          <cell r="CD86" t="str">
            <v>-</v>
          </cell>
          <cell r="CE86" t="str">
            <v>-</v>
          </cell>
          <cell r="CF86" t="str">
            <v>-</v>
          </cell>
          <cell r="CG86" t="str">
            <v>-</v>
          </cell>
          <cell r="CH86" t="str">
            <v>-</v>
          </cell>
          <cell r="CI86" t="str">
            <v>-</v>
          </cell>
          <cell r="CJ86" t="str">
            <v>-</v>
          </cell>
          <cell r="CK86" t="str">
            <v>-</v>
          </cell>
          <cell r="CL86" t="str">
            <v>-</v>
          </cell>
          <cell r="CM86">
            <v>865425</v>
          </cell>
          <cell r="CN86" t="str">
            <v>-</v>
          </cell>
          <cell r="CO86">
            <v>23168637</v>
          </cell>
          <cell r="CP86" t="str">
            <v>-</v>
          </cell>
          <cell r="CQ86">
            <v>0</v>
          </cell>
          <cell r="CR86" t="str">
            <v>-</v>
          </cell>
          <cell r="CS86">
            <v>-49</v>
          </cell>
          <cell r="CT86" t="str">
            <v>-</v>
          </cell>
          <cell r="CU86">
            <v>682</v>
          </cell>
          <cell r="CV86">
            <v>249</v>
          </cell>
          <cell r="CW86">
            <v>253</v>
          </cell>
          <cell r="CX86">
            <v>166</v>
          </cell>
          <cell r="CY86">
            <v>117</v>
          </cell>
          <cell r="CZ86">
            <v>79</v>
          </cell>
          <cell r="DA86">
            <v>129</v>
          </cell>
          <cell r="DB86">
            <v>85</v>
          </cell>
          <cell r="DC86">
            <v>78</v>
          </cell>
          <cell r="DD86">
            <v>61</v>
          </cell>
          <cell r="DE86">
            <v>57</v>
          </cell>
          <cell r="DF86">
            <v>50</v>
          </cell>
          <cell r="DG86">
            <v>264</v>
          </cell>
          <cell r="DH86">
            <v>196</v>
          </cell>
          <cell r="DI86">
            <v>5</v>
          </cell>
          <cell r="DJ86" t="str">
            <v>-</v>
          </cell>
          <cell r="DK86" t="str">
            <v>-</v>
          </cell>
          <cell r="DL86" t="str">
            <v>-</v>
          </cell>
          <cell r="DM86" t="str">
            <v>-</v>
          </cell>
          <cell r="DN86" t="str">
            <v>-</v>
          </cell>
          <cell r="DO86" t="str">
            <v>-</v>
          </cell>
          <cell r="DP86" t="str">
            <v>-</v>
          </cell>
          <cell r="DQ86" t="str">
            <v>-</v>
          </cell>
          <cell r="DR86" t="str">
            <v>-</v>
          </cell>
          <cell r="DS86" t="str">
            <v>-</v>
          </cell>
          <cell r="DT86" t="str">
            <v>-</v>
          </cell>
          <cell r="DU86" t="str">
            <v>-</v>
          </cell>
          <cell r="DV86" t="str">
            <v>-</v>
          </cell>
          <cell r="DW86">
            <v>0</v>
          </cell>
          <cell r="DX86" t="str">
            <v>-</v>
          </cell>
          <cell r="DY86">
            <v>10</v>
          </cell>
          <cell r="DZ86">
            <v>62</v>
          </cell>
          <cell r="EA86">
            <v>10</v>
          </cell>
          <cell r="EB86" t="str">
            <v>-</v>
          </cell>
          <cell r="EC86">
            <v>33.333333333333329</v>
          </cell>
          <cell r="ED86" t="str">
            <v>-</v>
          </cell>
          <cell r="EE86">
            <v>5</v>
          </cell>
          <cell r="EF86" t="str">
            <v>-</v>
          </cell>
          <cell r="EG86">
            <v>14</v>
          </cell>
        </row>
        <row r="87">
          <cell r="C87">
            <v>700000223</v>
          </cell>
          <cell r="D87" t="str">
            <v>SECTOR TINTINDEO GINA</v>
          </cell>
          <cell r="E87">
            <v>2026</v>
          </cell>
          <cell r="F87">
            <v>202603</v>
          </cell>
          <cell r="G87">
            <v>1540</v>
          </cell>
          <cell r="H87">
            <v>1650</v>
          </cell>
          <cell r="I87">
            <v>447</v>
          </cell>
          <cell r="J87" t="str">
            <v>-</v>
          </cell>
          <cell r="K87">
            <v>-109</v>
          </cell>
          <cell r="L87">
            <v>0</v>
          </cell>
          <cell r="M87">
            <v>227</v>
          </cell>
          <cell r="N87">
            <v>1066</v>
          </cell>
          <cell r="O87">
            <v>0</v>
          </cell>
          <cell r="P87" t="str">
            <v>-</v>
          </cell>
          <cell r="Q87">
            <v>0</v>
          </cell>
          <cell r="R87" t="str">
            <v>-</v>
          </cell>
          <cell r="S87">
            <v>4</v>
          </cell>
          <cell r="T87" t="str">
            <v>-</v>
          </cell>
          <cell r="U87">
            <v>226</v>
          </cell>
          <cell r="V87" t="str">
            <v>-</v>
          </cell>
          <cell r="W87">
            <v>1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183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102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>
            <v>14.74025974025974</v>
          </cell>
          <cell r="AN87">
            <v>64.599999999999994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>
            <v>208</v>
          </cell>
          <cell r="BB87">
            <v>943</v>
          </cell>
          <cell r="BC87">
            <v>13.506493506493506</v>
          </cell>
          <cell r="BD87">
            <v>57.2</v>
          </cell>
          <cell r="BE87">
            <v>1076</v>
          </cell>
          <cell r="BF87" t="str">
            <v>-</v>
          </cell>
          <cell r="BG87">
            <v>521446.75</v>
          </cell>
          <cell r="BH87">
            <v>443433</v>
          </cell>
          <cell r="BI87">
            <v>118368412</v>
          </cell>
          <cell r="BJ87">
            <v>472699396</v>
          </cell>
          <cell r="BK87">
            <v>117259182</v>
          </cell>
          <cell r="BL87" t="str">
            <v>-</v>
          </cell>
          <cell r="BM87">
            <v>1109230</v>
          </cell>
          <cell r="BN87" t="str">
            <v>-</v>
          </cell>
          <cell r="BO87">
            <v>93229714</v>
          </cell>
          <cell r="BP87" t="str">
            <v>-</v>
          </cell>
          <cell r="BQ87">
            <v>1109230</v>
          </cell>
          <cell r="BR87" t="str">
            <v>-</v>
          </cell>
          <cell r="BS87">
            <v>212</v>
          </cell>
          <cell r="BT87" t="str">
            <v>-</v>
          </cell>
          <cell r="BU87">
            <v>92120484</v>
          </cell>
          <cell r="BV87" t="str">
            <v>-</v>
          </cell>
          <cell r="BW87">
            <v>156</v>
          </cell>
          <cell r="BX87" t="str">
            <v>-</v>
          </cell>
          <cell r="BY87" t="str">
            <v>-</v>
          </cell>
          <cell r="BZ87" t="str">
            <v>-</v>
          </cell>
          <cell r="CA87">
            <v>23821818</v>
          </cell>
          <cell r="CB87" t="str">
            <v>-</v>
          </cell>
          <cell r="CC87" t="str">
            <v>-</v>
          </cell>
          <cell r="CD87" t="str">
            <v>-</v>
          </cell>
          <cell r="CE87" t="str">
            <v>-</v>
          </cell>
          <cell r="CF87" t="str">
            <v>-</v>
          </cell>
          <cell r="CG87" t="str">
            <v>-</v>
          </cell>
          <cell r="CH87" t="str">
            <v>-</v>
          </cell>
          <cell r="CI87" t="str">
            <v>-</v>
          </cell>
          <cell r="CJ87" t="str">
            <v>-</v>
          </cell>
          <cell r="CK87" t="str">
            <v>-</v>
          </cell>
          <cell r="CL87" t="str">
            <v>-</v>
          </cell>
          <cell r="CM87">
            <v>1316880</v>
          </cell>
          <cell r="CN87" t="str">
            <v>-</v>
          </cell>
          <cell r="CO87">
            <v>25138698</v>
          </cell>
          <cell r="CP87" t="str">
            <v>-</v>
          </cell>
          <cell r="CQ87">
            <v>0</v>
          </cell>
          <cell r="CR87" t="str">
            <v>-</v>
          </cell>
          <cell r="CS87">
            <v>-39</v>
          </cell>
          <cell r="CT87" t="str">
            <v>-</v>
          </cell>
          <cell r="CU87">
            <v>866</v>
          </cell>
          <cell r="CV87">
            <v>285</v>
          </cell>
          <cell r="CW87">
            <v>268</v>
          </cell>
          <cell r="CX87">
            <v>179</v>
          </cell>
          <cell r="CY87">
            <v>179</v>
          </cell>
          <cell r="CZ87">
            <v>115</v>
          </cell>
          <cell r="DA87">
            <v>121</v>
          </cell>
          <cell r="DB87">
            <v>85</v>
          </cell>
          <cell r="DC87">
            <v>61</v>
          </cell>
          <cell r="DD87">
            <v>54</v>
          </cell>
          <cell r="DE87">
            <v>45</v>
          </cell>
          <cell r="DF87">
            <v>41</v>
          </cell>
          <cell r="DG87">
            <v>227</v>
          </cell>
          <cell r="DH87">
            <v>180</v>
          </cell>
          <cell r="DI87">
            <v>4</v>
          </cell>
          <cell r="DJ87" t="str">
            <v>-</v>
          </cell>
          <cell r="DK87" t="str">
            <v>-</v>
          </cell>
          <cell r="DL87" t="str">
            <v>-</v>
          </cell>
          <cell r="DM87" t="str">
            <v>-</v>
          </cell>
          <cell r="DN87" t="str">
            <v>-</v>
          </cell>
          <cell r="DO87" t="str">
            <v>-</v>
          </cell>
          <cell r="DP87" t="str">
            <v>-</v>
          </cell>
          <cell r="DQ87" t="str">
            <v>-</v>
          </cell>
          <cell r="DR87" t="str">
            <v>-</v>
          </cell>
          <cell r="DS87" t="str">
            <v>-</v>
          </cell>
          <cell r="DT87" t="str">
            <v>-</v>
          </cell>
          <cell r="DU87" t="str">
            <v>-</v>
          </cell>
          <cell r="DV87" t="str">
            <v>-</v>
          </cell>
          <cell r="DW87">
            <v>0</v>
          </cell>
          <cell r="DX87" t="str">
            <v>-</v>
          </cell>
          <cell r="DY87">
            <v>6</v>
          </cell>
          <cell r="DZ87">
            <v>63</v>
          </cell>
          <cell r="EA87">
            <v>19</v>
          </cell>
          <cell r="EB87" t="str">
            <v>-</v>
          </cell>
          <cell r="EC87">
            <v>35.185185185185183</v>
          </cell>
          <cell r="ED87" t="str">
            <v>-</v>
          </cell>
          <cell r="EE87">
            <v>2</v>
          </cell>
          <cell r="EF87" t="str">
            <v>-</v>
          </cell>
          <cell r="EG87">
            <v>13</v>
          </cell>
        </row>
        <row r="88">
          <cell r="C88">
            <v>700000224</v>
          </cell>
          <cell r="D88" t="str">
            <v>SECTOR FARALLONES PAOLA</v>
          </cell>
          <cell r="E88">
            <v>2026</v>
          </cell>
          <cell r="F88">
            <v>202603</v>
          </cell>
          <cell r="G88">
            <v>1665</v>
          </cell>
          <cell r="H88">
            <v>1788</v>
          </cell>
          <cell r="I88">
            <v>466</v>
          </cell>
          <cell r="J88" t="str">
            <v>-</v>
          </cell>
          <cell r="K88">
            <v>-123</v>
          </cell>
          <cell r="L88">
            <v>0</v>
          </cell>
          <cell r="M88">
            <v>237</v>
          </cell>
          <cell r="N88">
            <v>1155</v>
          </cell>
          <cell r="O88">
            <v>0</v>
          </cell>
          <cell r="P88" t="str">
            <v>-</v>
          </cell>
          <cell r="Q88">
            <v>1</v>
          </cell>
          <cell r="R88" t="str">
            <v>-</v>
          </cell>
          <cell r="S88">
            <v>9</v>
          </cell>
          <cell r="T88" t="str">
            <v>-</v>
          </cell>
          <cell r="U88">
            <v>236</v>
          </cell>
          <cell r="V88" t="str">
            <v>-</v>
          </cell>
          <cell r="W88">
            <v>0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201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100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>
            <v>14.234234234234233</v>
          </cell>
          <cell r="AN88">
            <v>64.599999999999994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230</v>
          </cell>
          <cell r="BB88">
            <v>1008</v>
          </cell>
          <cell r="BC88">
            <v>13.813813813813812</v>
          </cell>
          <cell r="BD88">
            <v>56.4</v>
          </cell>
          <cell r="BE88">
            <v>1125</v>
          </cell>
          <cell r="BF88" t="str">
            <v>-</v>
          </cell>
          <cell r="BG88">
            <v>488949.46</v>
          </cell>
          <cell r="BH88">
            <v>443613</v>
          </cell>
          <cell r="BI88">
            <v>115881021.5</v>
          </cell>
          <cell r="BJ88">
            <v>512372799</v>
          </cell>
          <cell r="BK88">
            <v>114808432</v>
          </cell>
          <cell r="BL88" t="str">
            <v>-</v>
          </cell>
          <cell r="BM88">
            <v>1072589.5</v>
          </cell>
          <cell r="BN88" t="str">
            <v>-</v>
          </cell>
          <cell r="BO88">
            <v>95400038.5</v>
          </cell>
          <cell r="BP88" t="str">
            <v>-</v>
          </cell>
          <cell r="BQ88">
            <v>1072589.5</v>
          </cell>
          <cell r="BR88" t="str">
            <v>-</v>
          </cell>
          <cell r="BS88">
            <v>226</v>
          </cell>
          <cell r="BT88" t="str">
            <v>-</v>
          </cell>
          <cell r="BU88">
            <v>94327449</v>
          </cell>
          <cell r="BV88" t="str">
            <v>-</v>
          </cell>
          <cell r="BW88">
            <v>151</v>
          </cell>
          <cell r="BX88" t="str">
            <v>-</v>
          </cell>
          <cell r="BY88" t="str">
            <v>-</v>
          </cell>
          <cell r="BZ88" t="str">
            <v>-</v>
          </cell>
          <cell r="CA88">
            <v>19836623</v>
          </cell>
          <cell r="CB88" t="str">
            <v>-</v>
          </cell>
          <cell r="CC88" t="str">
            <v>-</v>
          </cell>
          <cell r="CD88" t="str">
            <v>-</v>
          </cell>
          <cell r="CE88" t="str">
            <v>-</v>
          </cell>
          <cell r="CF88" t="str">
            <v>-</v>
          </cell>
          <cell r="CG88" t="str">
            <v>-</v>
          </cell>
          <cell r="CH88" t="str">
            <v>-</v>
          </cell>
          <cell r="CI88" t="str">
            <v>-</v>
          </cell>
          <cell r="CJ88" t="str">
            <v>-</v>
          </cell>
          <cell r="CK88" t="str">
            <v>-</v>
          </cell>
          <cell r="CL88" t="str">
            <v>-</v>
          </cell>
          <cell r="CM88">
            <v>644360</v>
          </cell>
          <cell r="CN88" t="str">
            <v>-</v>
          </cell>
          <cell r="CO88">
            <v>20480983</v>
          </cell>
          <cell r="CP88" t="str">
            <v>-</v>
          </cell>
          <cell r="CQ88">
            <v>0</v>
          </cell>
          <cell r="CR88" t="str">
            <v>-</v>
          </cell>
          <cell r="CS88">
            <v>-49</v>
          </cell>
          <cell r="CT88" t="str">
            <v>-</v>
          </cell>
          <cell r="CU88">
            <v>998</v>
          </cell>
          <cell r="CV88">
            <v>358</v>
          </cell>
          <cell r="CW88">
            <v>250</v>
          </cell>
          <cell r="CX88">
            <v>172</v>
          </cell>
          <cell r="CY88">
            <v>180</v>
          </cell>
          <cell r="CZ88">
            <v>120</v>
          </cell>
          <cell r="DA88">
            <v>126</v>
          </cell>
          <cell r="DB88">
            <v>73</v>
          </cell>
          <cell r="DC88">
            <v>65</v>
          </cell>
          <cell r="DD88">
            <v>43</v>
          </cell>
          <cell r="DE88">
            <v>49</v>
          </cell>
          <cell r="DF88">
            <v>42</v>
          </cell>
          <cell r="DG88">
            <v>240</v>
          </cell>
          <cell r="DH88">
            <v>158</v>
          </cell>
          <cell r="DI88">
            <v>0</v>
          </cell>
          <cell r="DJ88" t="str">
            <v>-</v>
          </cell>
          <cell r="DK88" t="str">
            <v>-</v>
          </cell>
          <cell r="DL88" t="str">
            <v>-</v>
          </cell>
          <cell r="DM88" t="str">
            <v>-</v>
          </cell>
          <cell r="DN88" t="str">
            <v>-</v>
          </cell>
          <cell r="DO88" t="str">
            <v>-</v>
          </cell>
          <cell r="DP88" t="str">
            <v>-</v>
          </cell>
          <cell r="DQ88" t="str">
            <v>-</v>
          </cell>
          <cell r="DR88" t="str">
            <v>-</v>
          </cell>
          <cell r="DS88" t="str">
            <v>-</v>
          </cell>
          <cell r="DT88" t="str">
            <v>-</v>
          </cell>
          <cell r="DU88" t="str">
            <v>-</v>
          </cell>
          <cell r="DV88" t="str">
            <v>-</v>
          </cell>
          <cell r="DW88">
            <v>0</v>
          </cell>
          <cell r="DX88" t="str">
            <v>-</v>
          </cell>
          <cell r="DY88">
            <v>1</v>
          </cell>
          <cell r="DZ88">
            <v>59</v>
          </cell>
          <cell r="EA88">
            <v>12</v>
          </cell>
          <cell r="EB88" t="str">
            <v>-</v>
          </cell>
          <cell r="EC88">
            <v>33.333333333333329</v>
          </cell>
          <cell r="ED88" t="str">
            <v>-</v>
          </cell>
          <cell r="EE88">
            <v>1</v>
          </cell>
          <cell r="EF88" t="str">
            <v>-</v>
          </cell>
          <cell r="EG88">
            <v>6</v>
          </cell>
        </row>
        <row r="89">
          <cell r="C89">
            <v>700000225</v>
          </cell>
          <cell r="D89" t="str">
            <v>SECTOR EMOCIÓN GLORIA</v>
          </cell>
          <cell r="E89">
            <v>2026</v>
          </cell>
          <cell r="F89">
            <v>202603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  <cell r="BC89" t="str">
            <v>-</v>
          </cell>
          <cell r="BD89" t="str">
            <v>-</v>
          </cell>
          <cell r="BE89" t="str">
            <v>-</v>
          </cell>
          <cell r="BF89" t="str">
            <v>-</v>
          </cell>
          <cell r="BG89" t="str">
            <v>-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 t="str">
            <v>-</v>
          </cell>
          <cell r="BM89" t="str">
            <v>-</v>
          </cell>
          <cell r="BN89" t="str">
            <v>-</v>
          </cell>
          <cell r="BO89" t="str">
            <v>-</v>
          </cell>
          <cell r="BP89" t="str">
            <v>-</v>
          </cell>
          <cell r="BQ89" t="str">
            <v>-</v>
          </cell>
          <cell r="BR89" t="str">
            <v>-</v>
          </cell>
          <cell r="BS89" t="str">
            <v>-</v>
          </cell>
          <cell r="BT89" t="str">
            <v>-</v>
          </cell>
          <cell r="BU89" t="str">
            <v>-</v>
          </cell>
          <cell r="BV89" t="str">
            <v>-</v>
          </cell>
          <cell r="BW89" t="str">
            <v>-</v>
          </cell>
          <cell r="BX89" t="str">
            <v>-</v>
          </cell>
          <cell r="BY89" t="str">
            <v>-</v>
          </cell>
          <cell r="BZ89" t="str">
            <v>-</v>
          </cell>
          <cell r="CA89" t="str">
            <v>-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 t="str">
            <v>-</v>
          </cell>
          <cell r="CN89" t="str">
            <v>-</v>
          </cell>
          <cell r="CO89" t="str">
            <v>-</v>
          </cell>
          <cell r="CP89" t="str">
            <v>-</v>
          </cell>
          <cell r="CQ89" t="str">
            <v>-</v>
          </cell>
          <cell r="CR89" t="str">
            <v>-</v>
          </cell>
          <cell r="CS89" t="str">
            <v>-</v>
          </cell>
          <cell r="CT89" t="str">
            <v>-</v>
          </cell>
          <cell r="CU89" t="str">
            <v>-</v>
          </cell>
          <cell r="CV89" t="str">
            <v>-</v>
          </cell>
          <cell r="CW89" t="str">
            <v>-</v>
          </cell>
          <cell r="CX89" t="str">
            <v>-</v>
          </cell>
          <cell r="CY89" t="str">
            <v>-</v>
          </cell>
          <cell r="CZ89" t="str">
            <v>-</v>
          </cell>
          <cell r="DA89" t="str">
            <v>-</v>
          </cell>
          <cell r="DB89" t="str">
            <v>-</v>
          </cell>
          <cell r="DC89" t="str">
            <v>-</v>
          </cell>
          <cell r="DD89" t="str">
            <v>-</v>
          </cell>
          <cell r="DE89" t="str">
            <v>-</v>
          </cell>
          <cell r="DF89" t="str">
            <v>-</v>
          </cell>
          <cell r="DG89" t="str">
            <v>-</v>
          </cell>
          <cell r="DH89" t="str">
            <v>-</v>
          </cell>
          <cell r="DI89" t="str">
            <v>-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 t="str">
            <v>-</v>
          </cell>
          <cell r="DX89" t="str">
            <v>-</v>
          </cell>
          <cell r="DY89" t="str">
            <v>-</v>
          </cell>
          <cell r="DZ89" t="str">
            <v>-</v>
          </cell>
          <cell r="EA89" t="str">
            <v>-</v>
          </cell>
          <cell r="EB89" t="str">
            <v>-</v>
          </cell>
          <cell r="EC89" t="str">
            <v>-</v>
          </cell>
          <cell r="ED89" t="str">
            <v>-</v>
          </cell>
          <cell r="EE89" t="str">
            <v>-</v>
          </cell>
          <cell r="EF89" t="str">
            <v>-</v>
          </cell>
          <cell r="EG89" t="str">
            <v>-</v>
          </cell>
        </row>
        <row r="90">
          <cell r="C90">
            <v>700000229</v>
          </cell>
          <cell r="D90" t="str">
            <v>SECTOR CASIA CAROLINA</v>
          </cell>
          <cell r="E90">
            <v>2026</v>
          </cell>
          <cell r="F90">
            <v>202603</v>
          </cell>
          <cell r="G90">
            <v>0</v>
          </cell>
          <cell r="H90" t="str">
            <v>-</v>
          </cell>
          <cell r="I90">
            <v>0</v>
          </cell>
          <cell r="J90" t="str">
            <v>-</v>
          </cell>
          <cell r="K90">
            <v>0</v>
          </cell>
          <cell r="L90" t="str">
            <v>-</v>
          </cell>
          <cell r="M90">
            <v>0</v>
          </cell>
          <cell r="N90" t="str">
            <v>-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0</v>
          </cell>
          <cell r="T90" t="str">
            <v>-</v>
          </cell>
          <cell r="U90">
            <v>0</v>
          </cell>
          <cell r="V90" t="str">
            <v>-</v>
          </cell>
          <cell r="W90">
            <v>0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0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0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>
            <v>0</v>
          </cell>
          <cell r="AN90" t="str">
            <v>-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0</v>
          </cell>
          <cell r="BB90" t="str">
            <v>-</v>
          </cell>
          <cell r="BC90">
            <v>0</v>
          </cell>
          <cell r="BD90" t="str">
            <v>-</v>
          </cell>
          <cell r="BE90">
            <v>0</v>
          </cell>
          <cell r="BF90" t="str">
            <v>-</v>
          </cell>
          <cell r="BG90">
            <v>0</v>
          </cell>
          <cell r="BH90" t="str">
            <v>-</v>
          </cell>
          <cell r="BI90">
            <v>0</v>
          </cell>
          <cell r="BJ90" t="str">
            <v>-</v>
          </cell>
          <cell r="BK90">
            <v>0</v>
          </cell>
          <cell r="BL90" t="str">
            <v>-</v>
          </cell>
          <cell r="BM90">
            <v>0</v>
          </cell>
          <cell r="BN90" t="str">
            <v>-</v>
          </cell>
          <cell r="BO90">
            <v>0</v>
          </cell>
          <cell r="BP90" t="str">
            <v>-</v>
          </cell>
          <cell r="BQ90">
            <v>0</v>
          </cell>
          <cell r="BR90" t="str">
            <v>-</v>
          </cell>
          <cell r="BS90">
            <v>0</v>
          </cell>
          <cell r="BT90" t="str">
            <v>-</v>
          </cell>
          <cell r="BU90">
            <v>0</v>
          </cell>
          <cell r="BV90" t="str">
            <v>-</v>
          </cell>
          <cell r="BW90">
            <v>0</v>
          </cell>
          <cell r="BX90" t="str">
            <v>-</v>
          </cell>
          <cell r="BY90" t="str">
            <v>-</v>
          </cell>
          <cell r="BZ90" t="str">
            <v>-</v>
          </cell>
          <cell r="CA90">
            <v>0</v>
          </cell>
          <cell r="CB90" t="str">
            <v>-</v>
          </cell>
          <cell r="CC90" t="str">
            <v>-</v>
          </cell>
          <cell r="CD90" t="str">
            <v>-</v>
          </cell>
          <cell r="CE90" t="str">
            <v>-</v>
          </cell>
          <cell r="CF90" t="str">
            <v>-</v>
          </cell>
          <cell r="CG90" t="str">
            <v>-</v>
          </cell>
          <cell r="CH90" t="str">
            <v>-</v>
          </cell>
          <cell r="CI90" t="str">
            <v>-</v>
          </cell>
          <cell r="CJ90" t="str">
            <v>-</v>
          </cell>
          <cell r="CK90" t="str">
            <v>-</v>
          </cell>
          <cell r="CL90" t="str">
            <v>-</v>
          </cell>
          <cell r="CM90">
            <v>0</v>
          </cell>
          <cell r="CN90" t="str">
            <v>-</v>
          </cell>
          <cell r="CO90">
            <v>0</v>
          </cell>
          <cell r="CP90" t="str">
            <v>-</v>
          </cell>
          <cell r="CQ90">
            <v>0</v>
          </cell>
          <cell r="CR90" t="str">
            <v>-</v>
          </cell>
          <cell r="CS90">
            <v>0</v>
          </cell>
          <cell r="CT90" t="str">
            <v>-</v>
          </cell>
          <cell r="CU90">
            <v>0</v>
          </cell>
          <cell r="CV90" t="str">
            <v>-</v>
          </cell>
          <cell r="CW90">
            <v>0</v>
          </cell>
          <cell r="CX90" t="str">
            <v>-</v>
          </cell>
          <cell r="CY90">
            <v>0</v>
          </cell>
          <cell r="CZ90" t="str">
            <v>-</v>
          </cell>
          <cell r="DA90">
            <v>0</v>
          </cell>
          <cell r="DB90" t="str">
            <v>-</v>
          </cell>
          <cell r="DC90">
            <v>0</v>
          </cell>
          <cell r="DD90" t="str">
            <v>-</v>
          </cell>
          <cell r="DE90">
            <v>0</v>
          </cell>
          <cell r="DF90" t="str">
            <v>-</v>
          </cell>
          <cell r="DG90">
            <v>0</v>
          </cell>
          <cell r="DH90" t="str">
            <v>-</v>
          </cell>
          <cell r="DI90">
            <v>0</v>
          </cell>
          <cell r="DJ90" t="str">
            <v>-</v>
          </cell>
          <cell r="DK90" t="str">
            <v>-</v>
          </cell>
          <cell r="DL90" t="str">
            <v>-</v>
          </cell>
          <cell r="DM90" t="str">
            <v>-</v>
          </cell>
          <cell r="DN90" t="str">
            <v>-</v>
          </cell>
          <cell r="DO90" t="str">
            <v>-</v>
          </cell>
          <cell r="DP90" t="str">
            <v>-</v>
          </cell>
          <cell r="DQ90" t="str">
            <v>-</v>
          </cell>
          <cell r="DR90" t="str">
            <v>-</v>
          </cell>
          <cell r="DS90" t="str">
            <v>-</v>
          </cell>
          <cell r="DT90" t="str">
            <v>-</v>
          </cell>
          <cell r="DU90" t="str">
            <v>-</v>
          </cell>
          <cell r="DV90" t="str">
            <v>-</v>
          </cell>
          <cell r="DW90">
            <v>0</v>
          </cell>
          <cell r="DX90" t="str">
            <v>-</v>
          </cell>
          <cell r="DY90">
            <v>0</v>
          </cell>
          <cell r="DZ90" t="str">
            <v>-</v>
          </cell>
          <cell r="EA90">
            <v>0</v>
          </cell>
          <cell r="EB90" t="str">
            <v>-</v>
          </cell>
          <cell r="EC90">
            <v>0</v>
          </cell>
          <cell r="ED90" t="str">
            <v>-</v>
          </cell>
          <cell r="EE90">
            <v>0</v>
          </cell>
          <cell r="EF90" t="str">
            <v>-</v>
          </cell>
          <cell r="EG90">
            <v>0</v>
          </cell>
        </row>
        <row r="91">
          <cell r="C91">
            <v>700000232</v>
          </cell>
          <cell r="D91" t="str">
            <v>SECTOR EXPRESIÓN NAYIBE</v>
          </cell>
          <cell r="E91">
            <v>2026</v>
          </cell>
          <cell r="F91">
            <v>202603</v>
          </cell>
          <cell r="G91">
            <v>1218</v>
          </cell>
          <cell r="H91">
            <v>1209</v>
          </cell>
          <cell r="I91">
            <v>322</v>
          </cell>
          <cell r="J91" t="str">
            <v>-</v>
          </cell>
          <cell r="K91">
            <v>9</v>
          </cell>
          <cell r="L91">
            <v>0</v>
          </cell>
          <cell r="M91">
            <v>796</v>
          </cell>
          <cell r="N91">
            <v>775</v>
          </cell>
          <cell r="O91">
            <v>0</v>
          </cell>
          <cell r="P91" t="str">
            <v>-</v>
          </cell>
          <cell r="Q91">
            <v>1</v>
          </cell>
          <cell r="R91" t="str">
            <v>-</v>
          </cell>
          <cell r="S91">
            <v>12</v>
          </cell>
          <cell r="T91" t="str">
            <v>-</v>
          </cell>
          <cell r="U91">
            <v>791</v>
          </cell>
          <cell r="V91" t="str">
            <v>-</v>
          </cell>
          <cell r="W91">
            <v>4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544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520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>
            <v>65.353037766830866</v>
          </cell>
          <cell r="AN91">
            <v>64.099999999999994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662</v>
          </cell>
          <cell r="BB91">
            <v>635</v>
          </cell>
          <cell r="BC91">
            <v>54.351395730706074</v>
          </cell>
          <cell r="BD91">
            <v>52.5</v>
          </cell>
          <cell r="BE91">
            <v>792</v>
          </cell>
          <cell r="BF91" t="str">
            <v>-</v>
          </cell>
          <cell r="BG91">
            <v>465912.76</v>
          </cell>
          <cell r="BH91">
            <v>504331</v>
          </cell>
          <cell r="BI91">
            <v>370866556.94999999</v>
          </cell>
          <cell r="BJ91">
            <v>390856710</v>
          </cell>
          <cell r="BK91">
            <v>369138719</v>
          </cell>
          <cell r="BL91" t="str">
            <v>-</v>
          </cell>
          <cell r="BM91">
            <v>1727837.95</v>
          </cell>
          <cell r="BN91" t="str">
            <v>-</v>
          </cell>
          <cell r="BO91">
            <v>266294971.94999999</v>
          </cell>
          <cell r="BP91" t="str">
            <v>-</v>
          </cell>
          <cell r="BQ91">
            <v>1727837.95</v>
          </cell>
          <cell r="BR91" t="str">
            <v>-</v>
          </cell>
          <cell r="BS91">
            <v>757</v>
          </cell>
          <cell r="BT91" t="str">
            <v>-</v>
          </cell>
          <cell r="BU91">
            <v>264567134</v>
          </cell>
          <cell r="BV91" t="str">
            <v>-</v>
          </cell>
          <cell r="BW91">
            <v>497</v>
          </cell>
          <cell r="BX91" t="str">
            <v>-</v>
          </cell>
          <cell r="BY91" t="str">
            <v>-</v>
          </cell>
          <cell r="BZ91" t="str">
            <v>-</v>
          </cell>
          <cell r="CA91">
            <v>99153620</v>
          </cell>
          <cell r="CB91" t="str">
            <v>-</v>
          </cell>
          <cell r="CC91" t="str">
            <v>-</v>
          </cell>
          <cell r="CD91" t="str">
            <v>-</v>
          </cell>
          <cell r="CE91" t="str">
            <v>-</v>
          </cell>
          <cell r="CF91" t="str">
            <v>-</v>
          </cell>
          <cell r="CG91" t="str">
            <v>-</v>
          </cell>
          <cell r="CH91" t="str">
            <v>-</v>
          </cell>
          <cell r="CI91" t="str">
            <v>-</v>
          </cell>
          <cell r="CJ91" t="str">
            <v>-</v>
          </cell>
          <cell r="CK91" t="str">
            <v>-</v>
          </cell>
          <cell r="CL91" t="str">
            <v>-</v>
          </cell>
          <cell r="CM91">
            <v>5417965</v>
          </cell>
          <cell r="CN91" t="str">
            <v>-</v>
          </cell>
          <cell r="CO91">
            <v>104571585</v>
          </cell>
          <cell r="CP91" t="str">
            <v>-</v>
          </cell>
          <cell r="CQ91">
            <v>0</v>
          </cell>
          <cell r="CR91" t="str">
            <v>-</v>
          </cell>
          <cell r="CS91">
            <v>-32</v>
          </cell>
          <cell r="CT91" t="str">
            <v>-</v>
          </cell>
          <cell r="CU91">
            <v>187</v>
          </cell>
          <cell r="CV91">
            <v>199</v>
          </cell>
          <cell r="CW91">
            <v>148</v>
          </cell>
          <cell r="CX91">
            <v>154</v>
          </cell>
          <cell r="CY91">
            <v>87</v>
          </cell>
          <cell r="CZ91">
            <v>96</v>
          </cell>
          <cell r="DA91">
            <v>85</v>
          </cell>
          <cell r="DB91">
            <v>79</v>
          </cell>
          <cell r="DC91">
            <v>82</v>
          </cell>
          <cell r="DD91">
            <v>91</v>
          </cell>
          <cell r="DE91">
            <v>78</v>
          </cell>
          <cell r="DF91">
            <v>75</v>
          </cell>
          <cell r="DG91">
            <v>245</v>
          </cell>
          <cell r="DH91">
            <v>245</v>
          </cell>
          <cell r="DI91">
            <v>35</v>
          </cell>
          <cell r="DJ91" t="str">
            <v>-</v>
          </cell>
          <cell r="DK91" t="str">
            <v>-</v>
          </cell>
          <cell r="DL91" t="str">
            <v>-</v>
          </cell>
          <cell r="DM91" t="str">
            <v>-</v>
          </cell>
          <cell r="DN91" t="str">
            <v>-</v>
          </cell>
          <cell r="DO91" t="str">
            <v>-</v>
          </cell>
          <cell r="DP91" t="str">
            <v>-</v>
          </cell>
          <cell r="DQ91" t="str">
            <v>-</v>
          </cell>
          <cell r="DR91" t="str">
            <v>-</v>
          </cell>
          <cell r="DS91" t="str">
            <v>-</v>
          </cell>
          <cell r="DT91" t="str">
            <v>-</v>
          </cell>
          <cell r="DU91" t="str">
            <v>-</v>
          </cell>
          <cell r="DV91" t="str">
            <v>-</v>
          </cell>
          <cell r="DW91">
            <v>0</v>
          </cell>
          <cell r="DX91" t="str">
            <v>-</v>
          </cell>
          <cell r="DY91">
            <v>46</v>
          </cell>
          <cell r="DZ91">
            <v>50</v>
          </cell>
          <cell r="EA91">
            <v>8</v>
          </cell>
          <cell r="EB91" t="str">
            <v>-</v>
          </cell>
          <cell r="EC91">
            <v>27.586206896551722</v>
          </cell>
          <cell r="ED91" t="str">
            <v>-</v>
          </cell>
          <cell r="EE91">
            <v>11</v>
          </cell>
          <cell r="EF91" t="str">
            <v>-</v>
          </cell>
          <cell r="EG91">
            <v>88</v>
          </cell>
        </row>
        <row r="92">
          <cell r="C92">
            <v>700000235</v>
          </cell>
          <cell r="D92" t="str">
            <v>SECTOR ISLA EVELIN</v>
          </cell>
          <cell r="E92">
            <v>2026</v>
          </cell>
          <cell r="F92">
            <v>202603</v>
          </cell>
          <cell r="G92">
            <v>1499</v>
          </cell>
          <cell r="H92">
            <v>1454</v>
          </cell>
          <cell r="I92">
            <v>332</v>
          </cell>
          <cell r="J92" t="str">
            <v>-</v>
          </cell>
          <cell r="K92">
            <v>-25</v>
          </cell>
          <cell r="L92">
            <v>0</v>
          </cell>
          <cell r="M92">
            <v>901</v>
          </cell>
          <cell r="N92">
            <v>908</v>
          </cell>
          <cell r="O92">
            <v>0</v>
          </cell>
          <cell r="P92" t="str">
            <v>-</v>
          </cell>
          <cell r="Q92">
            <v>0</v>
          </cell>
          <cell r="R92" t="str">
            <v>-</v>
          </cell>
          <cell r="S92">
            <v>1</v>
          </cell>
          <cell r="T92" t="str">
            <v>-</v>
          </cell>
          <cell r="U92">
            <v>900</v>
          </cell>
          <cell r="V92" t="str">
            <v>-</v>
          </cell>
          <cell r="W92">
            <v>1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610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636</v>
          </cell>
          <cell r="AH92" t="str">
            <v>-</v>
          </cell>
          <cell r="AI92" t="str">
            <v>-</v>
          </cell>
          <cell r="AJ92" t="str">
            <v>-</v>
          </cell>
          <cell r="AK92" t="str">
            <v>-</v>
          </cell>
          <cell r="AL92" t="str">
            <v>-</v>
          </cell>
          <cell r="AM92">
            <v>60.106737825216818</v>
          </cell>
          <cell r="AN92">
            <v>59.7</v>
          </cell>
          <cell r="AO92" t="str">
            <v>-</v>
          </cell>
          <cell r="AP92" t="str">
            <v>-</v>
          </cell>
          <cell r="AQ92" t="str">
            <v>-</v>
          </cell>
          <cell r="AR92" t="str">
            <v>-</v>
          </cell>
          <cell r="AS92" t="str">
            <v>-</v>
          </cell>
          <cell r="AT92" t="str">
            <v>-</v>
          </cell>
          <cell r="AU92" t="str">
            <v>-</v>
          </cell>
          <cell r="AV92" t="str">
            <v>-</v>
          </cell>
          <cell r="AW92" t="str">
            <v>-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754</v>
          </cell>
          <cell r="BB92">
            <v>762</v>
          </cell>
          <cell r="BC92">
            <v>50.30020013342228</v>
          </cell>
          <cell r="BD92">
            <v>50.1</v>
          </cell>
          <cell r="BE92">
            <v>957</v>
          </cell>
          <cell r="BF92" t="str">
            <v>-</v>
          </cell>
          <cell r="BG92">
            <v>422934.36</v>
          </cell>
          <cell r="BH92">
            <v>444745</v>
          </cell>
          <cell r="BI92">
            <v>381063861.80000001</v>
          </cell>
          <cell r="BJ92">
            <v>403828108</v>
          </cell>
          <cell r="BK92">
            <v>380295371</v>
          </cell>
          <cell r="BL92" t="str">
            <v>-</v>
          </cell>
          <cell r="BM92">
            <v>768490.8</v>
          </cell>
          <cell r="BN92" t="str">
            <v>-</v>
          </cell>
          <cell r="BO92">
            <v>269029447.80000001</v>
          </cell>
          <cell r="BP92" t="str">
            <v>-</v>
          </cell>
          <cell r="BQ92">
            <v>768490.8</v>
          </cell>
          <cell r="BR92" t="str">
            <v>-</v>
          </cell>
          <cell r="BS92">
            <v>788</v>
          </cell>
          <cell r="BT92" t="str">
            <v>-</v>
          </cell>
          <cell r="BU92">
            <v>268260957</v>
          </cell>
          <cell r="BV92" t="str">
            <v>-</v>
          </cell>
          <cell r="BW92">
            <v>639</v>
          </cell>
          <cell r="BX92" t="str">
            <v>-</v>
          </cell>
          <cell r="BY92" t="str">
            <v>-</v>
          </cell>
          <cell r="BZ92" t="str">
            <v>-</v>
          </cell>
          <cell r="CA92">
            <v>103704108</v>
          </cell>
          <cell r="CB92" t="str">
            <v>-</v>
          </cell>
          <cell r="CC92" t="str">
            <v>-</v>
          </cell>
          <cell r="CD92" t="str">
            <v>-</v>
          </cell>
          <cell r="CE92" t="str">
            <v>-</v>
          </cell>
          <cell r="CF92" t="str">
            <v>-</v>
          </cell>
          <cell r="CG92" t="str">
            <v>-</v>
          </cell>
          <cell r="CH92" t="str">
            <v>-</v>
          </cell>
          <cell r="CI92" t="str">
            <v>-</v>
          </cell>
          <cell r="CJ92" t="str">
            <v>-</v>
          </cell>
          <cell r="CK92" t="str">
            <v>-</v>
          </cell>
          <cell r="CL92" t="str">
            <v>-</v>
          </cell>
          <cell r="CM92">
            <v>8330306</v>
          </cell>
          <cell r="CN92" t="str">
            <v>-</v>
          </cell>
          <cell r="CO92">
            <v>112034414</v>
          </cell>
          <cell r="CP92" t="str">
            <v>-</v>
          </cell>
          <cell r="CQ92">
            <v>0</v>
          </cell>
          <cell r="CR92" t="str">
            <v>-</v>
          </cell>
          <cell r="CS92">
            <v>-1</v>
          </cell>
          <cell r="CT92" t="str">
            <v>-</v>
          </cell>
          <cell r="CU92">
            <v>265</v>
          </cell>
          <cell r="CV92">
            <v>278</v>
          </cell>
          <cell r="CW92">
            <v>214</v>
          </cell>
          <cell r="CX92">
            <v>204</v>
          </cell>
          <cell r="CY92">
            <v>119</v>
          </cell>
          <cell r="CZ92">
            <v>106</v>
          </cell>
          <cell r="DA92">
            <v>101</v>
          </cell>
          <cell r="DB92">
            <v>101</v>
          </cell>
          <cell r="DC92">
            <v>40</v>
          </cell>
          <cell r="DD92">
            <v>43</v>
          </cell>
          <cell r="DE92">
            <v>48</v>
          </cell>
          <cell r="DF92">
            <v>47</v>
          </cell>
          <cell r="DG92">
            <v>189</v>
          </cell>
          <cell r="DH92">
            <v>191</v>
          </cell>
          <cell r="DI92">
            <v>24</v>
          </cell>
          <cell r="DJ92" t="str">
            <v>-</v>
          </cell>
          <cell r="DK92" t="str">
            <v>-</v>
          </cell>
          <cell r="DL92" t="str">
            <v>-</v>
          </cell>
          <cell r="DM92" t="str">
            <v>-</v>
          </cell>
          <cell r="DN92" t="str">
            <v>-</v>
          </cell>
          <cell r="DO92" t="str">
            <v>-</v>
          </cell>
          <cell r="DP92" t="str">
            <v>-</v>
          </cell>
          <cell r="DQ92" t="str">
            <v>-</v>
          </cell>
          <cell r="DR92" t="str">
            <v>-</v>
          </cell>
          <cell r="DS92" t="str">
            <v>-</v>
          </cell>
          <cell r="DT92" t="str">
            <v>-</v>
          </cell>
          <cell r="DU92" t="str">
            <v>-</v>
          </cell>
          <cell r="DV92" t="str">
            <v>-</v>
          </cell>
          <cell r="DW92">
            <v>0</v>
          </cell>
          <cell r="DX92" t="str">
            <v>-</v>
          </cell>
          <cell r="DY92">
            <v>47</v>
          </cell>
          <cell r="DZ92">
            <v>48</v>
          </cell>
          <cell r="EA92">
            <v>17</v>
          </cell>
          <cell r="EB92" t="str">
            <v>-</v>
          </cell>
          <cell r="EC92">
            <v>70.833333333333343</v>
          </cell>
          <cell r="ED92" t="str">
            <v>-</v>
          </cell>
          <cell r="EE92">
            <v>23</v>
          </cell>
          <cell r="EF92" t="str">
            <v>-</v>
          </cell>
          <cell r="EG92">
            <v>100</v>
          </cell>
        </row>
        <row r="93">
          <cell r="C93">
            <v>700000238</v>
          </cell>
          <cell r="D93" t="str">
            <v>SECTOR GERANIO DIANA</v>
          </cell>
          <cell r="E93">
            <v>2026</v>
          </cell>
          <cell r="F93">
            <v>202603</v>
          </cell>
          <cell r="G93">
            <v>1232</v>
          </cell>
          <cell r="H93">
            <v>1270</v>
          </cell>
          <cell r="I93">
            <v>397</v>
          </cell>
          <cell r="J93" t="str">
            <v>-</v>
          </cell>
          <cell r="K93">
            <v>-39</v>
          </cell>
          <cell r="L93">
            <v>0</v>
          </cell>
          <cell r="M93">
            <v>607</v>
          </cell>
          <cell r="N93">
            <v>842</v>
          </cell>
          <cell r="O93">
            <v>0</v>
          </cell>
          <cell r="P93" t="str">
            <v>-</v>
          </cell>
          <cell r="Q93">
            <v>1</v>
          </cell>
          <cell r="R93" t="str">
            <v>-</v>
          </cell>
          <cell r="S93">
            <v>1</v>
          </cell>
          <cell r="T93" t="str">
            <v>-</v>
          </cell>
          <cell r="U93">
            <v>606</v>
          </cell>
          <cell r="V93" t="str">
            <v>-</v>
          </cell>
          <cell r="W93">
            <v>0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505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300</v>
          </cell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  <cell r="AM93">
            <v>49.269480519480517</v>
          </cell>
          <cell r="AN93">
            <v>66.3</v>
          </cell>
          <cell r="AO93" t="str">
            <v>-</v>
          </cell>
          <cell r="AP93" t="str">
            <v>-</v>
          </cell>
          <cell r="AQ93" t="str">
            <v>-</v>
          </cell>
          <cell r="AR93" t="str">
            <v>-</v>
          </cell>
          <cell r="AS93" t="str">
            <v>-</v>
          </cell>
          <cell r="AT93" t="str">
            <v>-</v>
          </cell>
          <cell r="AU93" t="str">
            <v>-</v>
          </cell>
          <cell r="AV93" t="str">
            <v>-</v>
          </cell>
          <cell r="AW93" t="str">
            <v>-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565</v>
          </cell>
          <cell r="BB93">
            <v>752</v>
          </cell>
          <cell r="BC93">
            <v>45.86038961038961</v>
          </cell>
          <cell r="BD93">
            <v>59.2</v>
          </cell>
          <cell r="BE93">
            <v>846</v>
          </cell>
          <cell r="BF93" t="str">
            <v>-</v>
          </cell>
          <cell r="BG93">
            <v>486061.44</v>
          </cell>
          <cell r="BH93">
            <v>472572</v>
          </cell>
          <cell r="BI93">
            <v>295039297</v>
          </cell>
          <cell r="BJ93">
            <v>397905789</v>
          </cell>
          <cell r="BK93">
            <v>294765532</v>
          </cell>
          <cell r="BL93" t="str">
            <v>-</v>
          </cell>
          <cell r="BM93">
            <v>273765</v>
          </cell>
          <cell r="BN93" t="str">
            <v>-</v>
          </cell>
          <cell r="BO93">
            <v>218194661</v>
          </cell>
          <cell r="BP93" t="str">
            <v>-</v>
          </cell>
          <cell r="BQ93">
            <v>273765</v>
          </cell>
          <cell r="BR93" t="str">
            <v>-</v>
          </cell>
          <cell r="BS93">
            <v>543</v>
          </cell>
          <cell r="BT93" t="str">
            <v>-</v>
          </cell>
          <cell r="BU93">
            <v>217920896</v>
          </cell>
          <cell r="BV93" t="str">
            <v>-</v>
          </cell>
          <cell r="BW93">
            <v>438</v>
          </cell>
          <cell r="BX93" t="str">
            <v>-</v>
          </cell>
          <cell r="BY93" t="str">
            <v>-</v>
          </cell>
          <cell r="BZ93" t="str">
            <v>-</v>
          </cell>
          <cell r="CA93">
            <v>72700628</v>
          </cell>
          <cell r="CB93" t="str">
            <v>-</v>
          </cell>
          <cell r="CC93" t="str">
            <v>-</v>
          </cell>
          <cell r="CD93" t="str">
            <v>-</v>
          </cell>
          <cell r="CE93" t="str">
            <v>-</v>
          </cell>
          <cell r="CF93" t="str">
            <v>-</v>
          </cell>
          <cell r="CG93" t="str">
            <v>-</v>
          </cell>
          <cell r="CH93" t="str">
            <v>-</v>
          </cell>
          <cell r="CI93" t="str">
            <v>-</v>
          </cell>
          <cell r="CJ93" t="str">
            <v>-</v>
          </cell>
          <cell r="CK93" t="str">
            <v>-</v>
          </cell>
          <cell r="CL93" t="str">
            <v>-</v>
          </cell>
          <cell r="CM93">
            <v>3933010</v>
          </cell>
          <cell r="CN93" t="str">
            <v>-</v>
          </cell>
          <cell r="CO93">
            <v>76633638</v>
          </cell>
          <cell r="CP93" t="str">
            <v>-</v>
          </cell>
          <cell r="CQ93">
            <v>0</v>
          </cell>
          <cell r="CR93" t="str">
            <v>-</v>
          </cell>
          <cell r="CS93">
            <v>-11</v>
          </cell>
          <cell r="CT93" t="str">
            <v>-</v>
          </cell>
          <cell r="CU93">
            <v>332</v>
          </cell>
          <cell r="CV93">
            <v>214</v>
          </cell>
          <cell r="CW93">
            <v>188</v>
          </cell>
          <cell r="CX93">
            <v>142</v>
          </cell>
          <cell r="CY93">
            <v>105</v>
          </cell>
          <cell r="CZ93">
            <v>81</v>
          </cell>
          <cell r="DA93">
            <v>65</v>
          </cell>
          <cell r="DB93">
            <v>47</v>
          </cell>
          <cell r="DC93">
            <v>26</v>
          </cell>
          <cell r="DD93">
            <v>20</v>
          </cell>
          <cell r="DE93">
            <v>30</v>
          </cell>
          <cell r="DF93">
            <v>28</v>
          </cell>
          <cell r="DG93">
            <v>121</v>
          </cell>
          <cell r="DH93">
            <v>95</v>
          </cell>
          <cell r="DI93">
            <v>13</v>
          </cell>
          <cell r="DJ93" t="str">
            <v>-</v>
          </cell>
          <cell r="DK93" t="str">
            <v>-</v>
          </cell>
          <cell r="DL93" t="str">
            <v>-</v>
          </cell>
          <cell r="DM93" t="str">
            <v>-</v>
          </cell>
          <cell r="DN93" t="str">
            <v>-</v>
          </cell>
          <cell r="DO93" t="str">
            <v>-</v>
          </cell>
          <cell r="DP93" t="str">
            <v>-</v>
          </cell>
          <cell r="DQ93" t="str">
            <v>-</v>
          </cell>
          <cell r="DR93" t="str">
            <v>-</v>
          </cell>
          <cell r="DS93" t="str">
            <v>-</v>
          </cell>
          <cell r="DT93" t="str">
            <v>-</v>
          </cell>
          <cell r="DU93" t="str">
            <v>-</v>
          </cell>
          <cell r="DV93" t="str">
            <v>-</v>
          </cell>
          <cell r="DW93">
            <v>0</v>
          </cell>
          <cell r="DX93" t="str">
            <v>-</v>
          </cell>
          <cell r="DY93">
            <v>19</v>
          </cell>
          <cell r="DZ93">
            <v>41</v>
          </cell>
          <cell r="EA93">
            <v>10</v>
          </cell>
          <cell r="EB93" t="str">
            <v>-</v>
          </cell>
          <cell r="EC93">
            <v>45.454545454545453</v>
          </cell>
          <cell r="ED93" t="str">
            <v>-</v>
          </cell>
          <cell r="EE93">
            <v>6</v>
          </cell>
          <cell r="EF93" t="str">
            <v>-</v>
          </cell>
          <cell r="EG93">
            <v>23</v>
          </cell>
        </row>
        <row r="94">
          <cell r="C94">
            <v>700000239</v>
          </cell>
          <cell r="D94" t="str">
            <v>SECTOR HIERBABUENA ANDREA</v>
          </cell>
          <cell r="E94">
            <v>2026</v>
          </cell>
          <cell r="F94">
            <v>202603</v>
          </cell>
          <cell r="G94">
            <v>1124</v>
          </cell>
          <cell r="H94">
            <v>1128</v>
          </cell>
          <cell r="I94">
            <v>367</v>
          </cell>
          <cell r="J94" t="str">
            <v>-</v>
          </cell>
          <cell r="K94">
            <v>-4</v>
          </cell>
          <cell r="L94">
            <v>0</v>
          </cell>
          <cell r="M94">
            <v>698</v>
          </cell>
          <cell r="N94">
            <v>739</v>
          </cell>
          <cell r="O94">
            <v>0</v>
          </cell>
          <cell r="P94" t="str">
            <v>-</v>
          </cell>
          <cell r="Q94">
            <v>1</v>
          </cell>
          <cell r="R94" t="str">
            <v>-</v>
          </cell>
          <cell r="S94">
            <v>2</v>
          </cell>
          <cell r="T94" t="str">
            <v>-</v>
          </cell>
          <cell r="U94">
            <v>697</v>
          </cell>
          <cell r="V94" t="str">
            <v>-</v>
          </cell>
          <cell r="W94">
            <v>0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533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380</v>
          </cell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  <cell r="AM94">
            <v>62.099644128113887</v>
          </cell>
          <cell r="AN94">
            <v>65.599999999999994</v>
          </cell>
          <cell r="AO94" t="str">
            <v>-</v>
          </cell>
          <cell r="AP94" t="str">
            <v>-</v>
          </cell>
          <cell r="AQ94" t="str">
            <v>-</v>
          </cell>
          <cell r="AR94" t="str">
            <v>-</v>
          </cell>
          <cell r="AS94" t="str">
            <v>-</v>
          </cell>
          <cell r="AT94" t="str">
            <v>-</v>
          </cell>
          <cell r="AU94" t="str">
            <v>-</v>
          </cell>
          <cell r="AV94" t="str">
            <v>-</v>
          </cell>
          <cell r="AW94" t="str">
            <v>-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621</v>
          </cell>
          <cell r="BB94">
            <v>652</v>
          </cell>
          <cell r="BC94">
            <v>55.2491103202847</v>
          </cell>
          <cell r="BD94">
            <v>57.9</v>
          </cell>
          <cell r="BE94">
            <v>732</v>
          </cell>
          <cell r="BF94" t="str">
            <v>-</v>
          </cell>
          <cell r="BG94">
            <v>468759.02</v>
          </cell>
          <cell r="BH94">
            <v>506763</v>
          </cell>
          <cell r="BI94">
            <v>327193795</v>
          </cell>
          <cell r="BJ94">
            <v>374497907</v>
          </cell>
          <cell r="BK94">
            <v>326217165</v>
          </cell>
          <cell r="BL94" t="str">
            <v>-</v>
          </cell>
          <cell r="BM94">
            <v>976630</v>
          </cell>
          <cell r="BN94" t="str">
            <v>-</v>
          </cell>
          <cell r="BO94">
            <v>238989642</v>
          </cell>
          <cell r="BP94" t="str">
            <v>-</v>
          </cell>
          <cell r="BQ94">
            <v>976630</v>
          </cell>
          <cell r="BR94" t="str">
            <v>-</v>
          </cell>
          <cell r="BS94">
            <v>625</v>
          </cell>
          <cell r="BT94" t="str">
            <v>-</v>
          </cell>
          <cell r="BU94">
            <v>238013012</v>
          </cell>
          <cell r="BV94" t="str">
            <v>-</v>
          </cell>
          <cell r="BW94">
            <v>492</v>
          </cell>
          <cell r="BX94" t="str">
            <v>-</v>
          </cell>
          <cell r="BY94" t="str">
            <v>-</v>
          </cell>
          <cell r="BZ94" t="str">
            <v>-</v>
          </cell>
          <cell r="CA94">
            <v>83882258</v>
          </cell>
          <cell r="CB94" t="str">
            <v>-</v>
          </cell>
          <cell r="CC94" t="str">
            <v>-</v>
          </cell>
          <cell r="CD94" t="str">
            <v>-</v>
          </cell>
          <cell r="CE94" t="str">
            <v>-</v>
          </cell>
          <cell r="CF94" t="str">
            <v>-</v>
          </cell>
          <cell r="CG94" t="str">
            <v>-</v>
          </cell>
          <cell r="CH94" t="str">
            <v>-</v>
          </cell>
          <cell r="CI94" t="str">
            <v>-</v>
          </cell>
          <cell r="CJ94" t="str">
            <v>-</v>
          </cell>
          <cell r="CK94" t="str">
            <v>-</v>
          </cell>
          <cell r="CL94" t="str">
            <v>-</v>
          </cell>
          <cell r="CM94">
            <v>4321895</v>
          </cell>
          <cell r="CN94" t="str">
            <v>-</v>
          </cell>
          <cell r="CO94">
            <v>88204153</v>
          </cell>
          <cell r="CP94" t="str">
            <v>-</v>
          </cell>
          <cell r="CQ94">
            <v>0</v>
          </cell>
          <cell r="CR94" t="str">
            <v>-</v>
          </cell>
          <cell r="CS94">
            <v>17</v>
          </cell>
          <cell r="CT94" t="str">
            <v>-</v>
          </cell>
          <cell r="CU94">
            <v>190</v>
          </cell>
          <cell r="CV94">
            <v>178</v>
          </cell>
          <cell r="CW94">
            <v>124</v>
          </cell>
          <cell r="CX94">
            <v>114</v>
          </cell>
          <cell r="CY94">
            <v>112</v>
          </cell>
          <cell r="CZ94">
            <v>103</v>
          </cell>
          <cell r="DA94">
            <v>56</v>
          </cell>
          <cell r="DB94">
            <v>47</v>
          </cell>
          <cell r="DC94">
            <v>33</v>
          </cell>
          <cell r="DD94">
            <v>23</v>
          </cell>
          <cell r="DE94">
            <v>22</v>
          </cell>
          <cell r="DF94">
            <v>24</v>
          </cell>
          <cell r="DG94">
            <v>111</v>
          </cell>
          <cell r="DH94">
            <v>94</v>
          </cell>
          <cell r="DI94">
            <v>30</v>
          </cell>
          <cell r="DJ94" t="str">
            <v>-</v>
          </cell>
          <cell r="DK94" t="str">
            <v>-</v>
          </cell>
          <cell r="DL94" t="str">
            <v>-</v>
          </cell>
          <cell r="DM94" t="str">
            <v>-</v>
          </cell>
          <cell r="DN94" t="str">
            <v>-</v>
          </cell>
          <cell r="DO94" t="str">
            <v>-</v>
          </cell>
          <cell r="DP94" t="str">
            <v>-</v>
          </cell>
          <cell r="DQ94" t="str">
            <v>-</v>
          </cell>
          <cell r="DR94" t="str">
            <v>-</v>
          </cell>
          <cell r="DS94" t="str">
            <v>-</v>
          </cell>
          <cell r="DT94" t="str">
            <v>-</v>
          </cell>
          <cell r="DU94" t="str">
            <v>-</v>
          </cell>
          <cell r="DV94" t="str">
            <v>-</v>
          </cell>
          <cell r="DW94">
            <v>0</v>
          </cell>
          <cell r="DX94" t="str">
            <v>-</v>
          </cell>
          <cell r="DY94">
            <v>40</v>
          </cell>
          <cell r="DZ94">
            <v>33</v>
          </cell>
          <cell r="EA94">
            <v>7</v>
          </cell>
          <cell r="EB94" t="str">
            <v>-</v>
          </cell>
          <cell r="EC94">
            <v>29.166666666666668</v>
          </cell>
          <cell r="ED94" t="str">
            <v>-</v>
          </cell>
          <cell r="EE94">
            <v>10</v>
          </cell>
          <cell r="EF94" t="str">
            <v>-</v>
          </cell>
          <cell r="EG94">
            <v>37</v>
          </cell>
        </row>
        <row r="95">
          <cell r="C95">
            <v>700000240</v>
          </cell>
          <cell r="D95" t="str">
            <v>SECTOR TIERRA DE ORO CLAUDIA</v>
          </cell>
          <cell r="E95">
            <v>2026</v>
          </cell>
          <cell r="F95">
            <v>202603</v>
          </cell>
          <cell r="G95">
            <v>1634</v>
          </cell>
          <cell r="H95">
            <v>1770</v>
          </cell>
          <cell r="I95">
            <v>423</v>
          </cell>
          <cell r="J95" t="str">
            <v>-</v>
          </cell>
          <cell r="K95">
            <v>-136</v>
          </cell>
          <cell r="L95">
            <v>0</v>
          </cell>
          <cell r="M95">
            <v>228</v>
          </cell>
          <cell r="N95">
            <v>1143</v>
          </cell>
          <cell r="O95">
            <v>0</v>
          </cell>
          <cell r="P95" t="str">
            <v>-</v>
          </cell>
          <cell r="Q95">
            <v>0</v>
          </cell>
          <cell r="R95" t="str">
            <v>-</v>
          </cell>
          <cell r="S95">
            <v>0</v>
          </cell>
          <cell r="T95" t="str">
            <v>-</v>
          </cell>
          <cell r="U95">
            <v>228</v>
          </cell>
          <cell r="V95" t="str">
            <v>-</v>
          </cell>
          <cell r="W95">
            <v>0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174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119</v>
          </cell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>
            <v>13.953488372093023</v>
          </cell>
          <cell r="AN95">
            <v>64.599999999999994</v>
          </cell>
          <cell r="AO95" t="str">
            <v>-</v>
          </cell>
          <cell r="AP95" t="str">
            <v>-</v>
          </cell>
          <cell r="AQ95" t="str">
            <v>-</v>
          </cell>
          <cell r="AR95" t="str">
            <v>-</v>
          </cell>
          <cell r="AS95" t="str">
            <v>-</v>
          </cell>
          <cell r="AT95" t="str">
            <v>-</v>
          </cell>
          <cell r="AU95" t="str">
            <v>-</v>
          </cell>
          <cell r="AV95" t="str">
            <v>-</v>
          </cell>
          <cell r="AW95" t="str">
            <v>-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207</v>
          </cell>
          <cell r="BB95">
            <v>976</v>
          </cell>
          <cell r="BC95">
            <v>12.668298653610771</v>
          </cell>
          <cell r="BD95">
            <v>55.2</v>
          </cell>
          <cell r="BE95">
            <v>1130</v>
          </cell>
          <cell r="BF95" t="str">
            <v>-</v>
          </cell>
          <cell r="BG95">
            <v>506570.08</v>
          </cell>
          <cell r="BH95">
            <v>436046</v>
          </cell>
          <cell r="BI95">
            <v>115497979</v>
          </cell>
          <cell r="BJ95">
            <v>498400313</v>
          </cell>
          <cell r="BK95">
            <v>115497979</v>
          </cell>
          <cell r="BL95" t="str">
            <v>-</v>
          </cell>
          <cell r="BM95">
            <v>0</v>
          </cell>
          <cell r="BN95" t="str">
            <v>-</v>
          </cell>
          <cell r="BO95">
            <v>86185172</v>
          </cell>
          <cell r="BP95" t="str">
            <v>-</v>
          </cell>
          <cell r="BQ95">
            <v>0</v>
          </cell>
          <cell r="BR95" t="str">
            <v>-</v>
          </cell>
          <cell r="BS95">
            <v>209</v>
          </cell>
          <cell r="BT95" t="str">
            <v>-</v>
          </cell>
          <cell r="BU95">
            <v>86185172</v>
          </cell>
          <cell r="BV95" t="str">
            <v>-</v>
          </cell>
          <cell r="BW95">
            <v>162</v>
          </cell>
          <cell r="BX95" t="str">
            <v>-</v>
          </cell>
          <cell r="BY95" t="str">
            <v>-</v>
          </cell>
          <cell r="BZ95" t="str">
            <v>-</v>
          </cell>
          <cell r="CA95">
            <v>28590647</v>
          </cell>
          <cell r="CB95" t="str">
            <v>-</v>
          </cell>
          <cell r="CC95" t="str">
            <v>-</v>
          </cell>
          <cell r="CD95" t="str">
            <v>-</v>
          </cell>
          <cell r="CE95" t="str">
            <v>-</v>
          </cell>
          <cell r="CF95" t="str">
            <v>-</v>
          </cell>
          <cell r="CG95" t="str">
            <v>-</v>
          </cell>
          <cell r="CH95" t="str">
            <v>-</v>
          </cell>
          <cell r="CI95" t="str">
            <v>-</v>
          </cell>
          <cell r="CJ95" t="str">
            <v>-</v>
          </cell>
          <cell r="CK95" t="str">
            <v>-</v>
          </cell>
          <cell r="CL95" t="str">
            <v>-</v>
          </cell>
          <cell r="CM95">
            <v>722160</v>
          </cell>
          <cell r="CN95" t="str">
            <v>-</v>
          </cell>
          <cell r="CO95">
            <v>29312807</v>
          </cell>
          <cell r="CP95" t="str">
            <v>-</v>
          </cell>
          <cell r="CQ95">
            <v>0</v>
          </cell>
          <cell r="CR95" t="str">
            <v>-</v>
          </cell>
          <cell r="CS95">
            <v>-67</v>
          </cell>
          <cell r="CT95" t="str">
            <v>-</v>
          </cell>
          <cell r="CU95">
            <v>963</v>
          </cell>
          <cell r="CV95">
            <v>322</v>
          </cell>
          <cell r="CW95">
            <v>293</v>
          </cell>
          <cell r="CX95">
            <v>195</v>
          </cell>
          <cell r="CY95">
            <v>150</v>
          </cell>
          <cell r="CZ95">
            <v>120</v>
          </cell>
          <cell r="DA95">
            <v>149</v>
          </cell>
          <cell r="DB95">
            <v>94</v>
          </cell>
          <cell r="DC95">
            <v>76</v>
          </cell>
          <cell r="DD95">
            <v>58</v>
          </cell>
          <cell r="DE95">
            <v>74</v>
          </cell>
          <cell r="DF95">
            <v>63</v>
          </cell>
          <cell r="DG95">
            <v>299</v>
          </cell>
          <cell r="DH95">
            <v>215</v>
          </cell>
          <cell r="DI95">
            <v>6</v>
          </cell>
          <cell r="DJ95" t="str">
            <v>-</v>
          </cell>
          <cell r="DK95" t="str">
            <v>-</v>
          </cell>
          <cell r="DL95" t="str">
            <v>-</v>
          </cell>
          <cell r="DM95" t="str">
            <v>-</v>
          </cell>
          <cell r="DN95" t="str">
            <v>-</v>
          </cell>
          <cell r="DO95" t="str">
            <v>-</v>
          </cell>
          <cell r="DP95" t="str">
            <v>-</v>
          </cell>
          <cell r="DQ95" t="str">
            <v>-</v>
          </cell>
          <cell r="DR95" t="str">
            <v>-</v>
          </cell>
          <cell r="DS95" t="str">
            <v>-</v>
          </cell>
          <cell r="DT95" t="str">
            <v>-</v>
          </cell>
          <cell r="DU95" t="str">
            <v>-</v>
          </cell>
          <cell r="DV95" t="str">
            <v>-</v>
          </cell>
          <cell r="DW95">
            <v>0</v>
          </cell>
          <cell r="DX95" t="str">
            <v>-</v>
          </cell>
          <cell r="DY95">
            <v>9</v>
          </cell>
          <cell r="DZ95">
            <v>70</v>
          </cell>
          <cell r="EA95">
            <v>4</v>
          </cell>
          <cell r="EB95" t="str">
            <v>-</v>
          </cell>
          <cell r="EC95">
            <v>16</v>
          </cell>
          <cell r="ED95" t="str">
            <v>-</v>
          </cell>
          <cell r="EE95">
            <v>3</v>
          </cell>
          <cell r="EF95" t="str">
            <v>-</v>
          </cell>
          <cell r="EG95">
            <v>12</v>
          </cell>
        </row>
        <row r="96">
          <cell r="C96">
            <v>700000244</v>
          </cell>
          <cell r="D96" t="str">
            <v>SECTOR FLUIR ANA</v>
          </cell>
          <cell r="E96">
            <v>2026</v>
          </cell>
          <cell r="F96">
            <v>202603</v>
          </cell>
          <cell r="G96">
            <v>1064</v>
          </cell>
          <cell r="H96">
            <v>1046</v>
          </cell>
          <cell r="I96">
            <v>392</v>
          </cell>
          <cell r="J96" t="str">
            <v>-</v>
          </cell>
          <cell r="K96">
            <v>21</v>
          </cell>
          <cell r="L96">
            <v>0</v>
          </cell>
          <cell r="M96">
            <v>773</v>
          </cell>
          <cell r="N96">
            <v>712</v>
          </cell>
          <cell r="O96">
            <v>0</v>
          </cell>
          <cell r="P96" t="str">
            <v>-</v>
          </cell>
          <cell r="Q96">
            <v>0</v>
          </cell>
          <cell r="R96" t="str">
            <v>-</v>
          </cell>
          <cell r="S96">
            <v>2</v>
          </cell>
          <cell r="T96" t="str">
            <v>-</v>
          </cell>
          <cell r="U96">
            <v>771</v>
          </cell>
          <cell r="V96" t="str">
            <v>-</v>
          </cell>
          <cell r="W96">
            <v>2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604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409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>
            <v>72.650375939849624</v>
          </cell>
          <cell r="AN96">
            <v>68.099999999999994</v>
          </cell>
          <cell r="AO96" t="str">
            <v>-</v>
          </cell>
          <cell r="AP96" t="str">
            <v>-</v>
          </cell>
          <cell r="AQ96" t="str">
            <v>-</v>
          </cell>
          <cell r="AR96" t="str">
            <v>-</v>
          </cell>
          <cell r="AS96" t="str">
            <v>-</v>
          </cell>
          <cell r="AT96" t="str">
            <v>-</v>
          </cell>
          <cell r="AU96" t="str">
            <v>-</v>
          </cell>
          <cell r="AV96" t="str">
            <v>-</v>
          </cell>
          <cell r="AW96" t="str">
            <v>-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671</v>
          </cell>
          <cell r="BB96">
            <v>631</v>
          </cell>
          <cell r="BC96">
            <v>63.063909774436091</v>
          </cell>
          <cell r="BD96">
            <v>60.3</v>
          </cell>
          <cell r="BE96">
            <v>762</v>
          </cell>
          <cell r="BF96" t="str">
            <v>-</v>
          </cell>
          <cell r="BG96">
            <v>484228.75</v>
          </cell>
          <cell r="BH96">
            <v>508101</v>
          </cell>
          <cell r="BI96">
            <v>374308824.5</v>
          </cell>
          <cell r="BJ96">
            <v>361767617</v>
          </cell>
          <cell r="BK96">
            <v>373832497</v>
          </cell>
          <cell r="BL96" t="str">
            <v>-</v>
          </cell>
          <cell r="BM96">
            <v>476327.5</v>
          </cell>
          <cell r="BN96" t="str">
            <v>-</v>
          </cell>
          <cell r="BO96">
            <v>271257580.5</v>
          </cell>
          <cell r="BP96" t="str">
            <v>-</v>
          </cell>
          <cell r="BQ96">
            <v>476327.5</v>
          </cell>
          <cell r="BR96" t="str">
            <v>-</v>
          </cell>
          <cell r="BS96">
            <v>683</v>
          </cell>
          <cell r="BT96" t="str">
            <v>-</v>
          </cell>
          <cell r="BU96">
            <v>270781253</v>
          </cell>
          <cell r="BV96" t="str">
            <v>-</v>
          </cell>
          <cell r="BW96">
            <v>535</v>
          </cell>
          <cell r="BX96" t="str">
            <v>-</v>
          </cell>
          <cell r="BY96" t="str">
            <v>-</v>
          </cell>
          <cell r="BZ96" t="str">
            <v>-</v>
          </cell>
          <cell r="CA96">
            <v>98413769</v>
          </cell>
          <cell r="CB96" t="str">
            <v>-</v>
          </cell>
          <cell r="CC96" t="str">
            <v>-</v>
          </cell>
          <cell r="CD96" t="str">
            <v>-</v>
          </cell>
          <cell r="CE96" t="str">
            <v>-</v>
          </cell>
          <cell r="CF96" t="str">
            <v>-</v>
          </cell>
          <cell r="CG96" t="str">
            <v>-</v>
          </cell>
          <cell r="CH96" t="str">
            <v>-</v>
          </cell>
          <cell r="CI96" t="str">
            <v>-</v>
          </cell>
          <cell r="CJ96" t="str">
            <v>-</v>
          </cell>
          <cell r="CK96" t="str">
            <v>-</v>
          </cell>
          <cell r="CL96" t="str">
            <v>-</v>
          </cell>
          <cell r="CM96">
            <v>4637475</v>
          </cell>
          <cell r="CN96" t="str">
            <v>-</v>
          </cell>
          <cell r="CO96">
            <v>103051244</v>
          </cell>
          <cell r="CP96" t="str">
            <v>-</v>
          </cell>
          <cell r="CQ96">
            <v>0</v>
          </cell>
          <cell r="CR96" t="str">
            <v>-</v>
          </cell>
          <cell r="CS96">
            <v>21</v>
          </cell>
          <cell r="CT96" t="str">
            <v>-</v>
          </cell>
          <cell r="CU96">
            <v>113</v>
          </cell>
          <cell r="CV96">
            <v>140</v>
          </cell>
          <cell r="CW96">
            <v>120</v>
          </cell>
          <cell r="CX96">
            <v>130</v>
          </cell>
          <cell r="CY96">
            <v>58</v>
          </cell>
          <cell r="CZ96">
            <v>64</v>
          </cell>
          <cell r="DA96">
            <v>49</v>
          </cell>
          <cell r="DB96">
            <v>53</v>
          </cell>
          <cell r="DC96">
            <v>33</v>
          </cell>
          <cell r="DD96">
            <v>46</v>
          </cell>
          <cell r="DE96">
            <v>21</v>
          </cell>
          <cell r="DF96">
            <v>23</v>
          </cell>
          <cell r="DG96">
            <v>103</v>
          </cell>
          <cell r="DH96">
            <v>122</v>
          </cell>
          <cell r="DI96">
            <v>19</v>
          </cell>
          <cell r="DJ96" t="str">
            <v>-</v>
          </cell>
          <cell r="DK96" t="str">
            <v>-</v>
          </cell>
          <cell r="DL96" t="str">
            <v>-</v>
          </cell>
          <cell r="DM96" t="str">
            <v>-</v>
          </cell>
          <cell r="DN96" t="str">
            <v>-</v>
          </cell>
          <cell r="DO96" t="str">
            <v>-</v>
          </cell>
          <cell r="DP96" t="str">
            <v>-</v>
          </cell>
          <cell r="DQ96" t="str">
            <v>-</v>
          </cell>
          <cell r="DR96" t="str">
            <v>-</v>
          </cell>
          <cell r="DS96" t="str">
            <v>-</v>
          </cell>
          <cell r="DT96" t="str">
            <v>-</v>
          </cell>
          <cell r="DU96" t="str">
            <v>-</v>
          </cell>
          <cell r="DV96" t="str">
            <v>-</v>
          </cell>
          <cell r="DW96">
            <v>0</v>
          </cell>
          <cell r="DX96" t="str">
            <v>-</v>
          </cell>
          <cell r="DY96">
            <v>42</v>
          </cell>
          <cell r="DZ96">
            <v>39</v>
          </cell>
          <cell r="EA96">
            <v>8</v>
          </cell>
          <cell r="EB96" t="str">
            <v>-</v>
          </cell>
          <cell r="EC96">
            <v>38.095238095238095</v>
          </cell>
          <cell r="ED96" t="str">
            <v>-</v>
          </cell>
          <cell r="EE96">
            <v>23</v>
          </cell>
          <cell r="EF96" t="str">
            <v>-</v>
          </cell>
          <cell r="EG96">
            <v>60</v>
          </cell>
        </row>
        <row r="97">
          <cell r="C97">
            <v>700000245</v>
          </cell>
          <cell r="D97" t="str">
            <v>SECTOR ARTESANÍA FERNANDA</v>
          </cell>
          <cell r="E97">
            <v>2026</v>
          </cell>
          <cell r="F97">
            <v>202603</v>
          </cell>
          <cell r="G97">
            <v>1527</v>
          </cell>
          <cell r="H97">
            <v>1535</v>
          </cell>
          <cell r="I97">
            <v>389</v>
          </cell>
          <cell r="J97" t="str">
            <v>-</v>
          </cell>
          <cell r="K97">
            <v>-5</v>
          </cell>
          <cell r="L97">
            <v>0</v>
          </cell>
          <cell r="M97">
            <v>1045</v>
          </cell>
          <cell r="N97">
            <v>984</v>
          </cell>
          <cell r="O97">
            <v>0</v>
          </cell>
          <cell r="P97" t="str">
            <v>-</v>
          </cell>
          <cell r="Q97">
            <v>2</v>
          </cell>
          <cell r="R97" t="str">
            <v>-</v>
          </cell>
          <cell r="S97">
            <v>12</v>
          </cell>
          <cell r="T97" t="str">
            <v>-</v>
          </cell>
          <cell r="U97">
            <v>1037</v>
          </cell>
          <cell r="V97" t="str">
            <v>-</v>
          </cell>
          <cell r="W97">
            <v>6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749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699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>
            <v>68.434839554682384</v>
          </cell>
          <cell r="AN97">
            <v>64.099999999999994</v>
          </cell>
          <cell r="AO97" t="str">
            <v>-</v>
          </cell>
          <cell r="AP97" t="str">
            <v>-</v>
          </cell>
          <cell r="AQ97" t="str">
            <v>-</v>
          </cell>
          <cell r="AR97" t="str">
            <v>-</v>
          </cell>
          <cell r="AS97" t="str">
            <v>-</v>
          </cell>
          <cell r="AT97" t="str">
            <v>-</v>
          </cell>
          <cell r="AU97" t="str">
            <v>-</v>
          </cell>
          <cell r="AV97" t="str">
            <v>-</v>
          </cell>
          <cell r="AW97" t="str">
            <v>-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909</v>
          </cell>
          <cell r="BB97">
            <v>857</v>
          </cell>
          <cell r="BC97">
            <v>59.528487229862471</v>
          </cell>
          <cell r="BD97">
            <v>55.8</v>
          </cell>
          <cell r="BE97">
            <v>1020</v>
          </cell>
          <cell r="BF97" t="str">
            <v>-</v>
          </cell>
          <cell r="BG97">
            <v>414602</v>
          </cell>
          <cell r="BH97">
            <v>452010</v>
          </cell>
          <cell r="BI97">
            <v>433259089.75</v>
          </cell>
          <cell r="BJ97">
            <v>444777493</v>
          </cell>
          <cell r="BK97">
            <v>431442882</v>
          </cell>
          <cell r="BL97" t="str">
            <v>-</v>
          </cell>
          <cell r="BM97">
            <v>1816207.75</v>
          </cell>
          <cell r="BN97" t="str">
            <v>-</v>
          </cell>
          <cell r="BO97">
            <v>311607416.75</v>
          </cell>
          <cell r="BP97" t="str">
            <v>-</v>
          </cell>
          <cell r="BQ97">
            <v>1816207.75</v>
          </cell>
          <cell r="BR97" t="str">
            <v>-</v>
          </cell>
          <cell r="BS97">
            <v>930</v>
          </cell>
          <cell r="BT97" t="str">
            <v>-</v>
          </cell>
          <cell r="BU97">
            <v>309791209</v>
          </cell>
          <cell r="BV97" t="str">
            <v>-</v>
          </cell>
          <cell r="BW97">
            <v>709</v>
          </cell>
          <cell r="BX97" t="str">
            <v>-</v>
          </cell>
          <cell r="BY97" t="str">
            <v>-</v>
          </cell>
          <cell r="BZ97" t="str">
            <v>-</v>
          </cell>
          <cell r="CA97">
            <v>114576873</v>
          </cell>
          <cell r="CB97" t="str">
            <v>-</v>
          </cell>
          <cell r="CC97" t="str">
            <v>-</v>
          </cell>
          <cell r="CD97" t="str">
            <v>-</v>
          </cell>
          <cell r="CE97" t="str">
            <v>-</v>
          </cell>
          <cell r="CF97" t="str">
            <v>-</v>
          </cell>
          <cell r="CG97" t="str">
            <v>-</v>
          </cell>
          <cell r="CH97" t="str">
            <v>-</v>
          </cell>
          <cell r="CI97" t="str">
            <v>-</v>
          </cell>
          <cell r="CJ97" t="str">
            <v>-</v>
          </cell>
          <cell r="CK97" t="str">
            <v>-</v>
          </cell>
          <cell r="CL97" t="str">
            <v>-</v>
          </cell>
          <cell r="CM97">
            <v>7074800</v>
          </cell>
          <cell r="CN97" t="str">
            <v>-</v>
          </cell>
          <cell r="CO97">
            <v>121651673</v>
          </cell>
          <cell r="CP97" t="str">
            <v>-</v>
          </cell>
          <cell r="CQ97">
            <v>0</v>
          </cell>
          <cell r="CR97" t="str">
            <v>-</v>
          </cell>
          <cell r="CS97">
            <v>-3</v>
          </cell>
          <cell r="CT97" t="str">
            <v>-</v>
          </cell>
          <cell r="CU97">
            <v>226</v>
          </cell>
          <cell r="CV97">
            <v>253</v>
          </cell>
          <cell r="CW97">
            <v>162</v>
          </cell>
          <cell r="CX97">
            <v>176</v>
          </cell>
          <cell r="CY97">
            <v>94</v>
          </cell>
          <cell r="CZ97">
            <v>108</v>
          </cell>
          <cell r="DA97">
            <v>79</v>
          </cell>
          <cell r="DB97">
            <v>93</v>
          </cell>
          <cell r="DC97">
            <v>51</v>
          </cell>
          <cell r="DD97">
            <v>55</v>
          </cell>
          <cell r="DE97">
            <v>42</v>
          </cell>
          <cell r="DF97">
            <v>44</v>
          </cell>
          <cell r="DG97">
            <v>172</v>
          </cell>
          <cell r="DH97">
            <v>192</v>
          </cell>
          <cell r="DI97">
            <v>27</v>
          </cell>
          <cell r="DJ97" t="str">
            <v>-</v>
          </cell>
          <cell r="DK97" t="str">
            <v>-</v>
          </cell>
          <cell r="DL97" t="str">
            <v>-</v>
          </cell>
          <cell r="DM97" t="str">
            <v>-</v>
          </cell>
          <cell r="DN97" t="str">
            <v>-</v>
          </cell>
          <cell r="DO97" t="str">
            <v>-</v>
          </cell>
          <cell r="DP97" t="str">
            <v>-</v>
          </cell>
          <cell r="DQ97" t="str">
            <v>-</v>
          </cell>
          <cell r="DR97" t="str">
            <v>-</v>
          </cell>
          <cell r="DS97" t="str">
            <v>-</v>
          </cell>
          <cell r="DT97" t="str">
            <v>-</v>
          </cell>
          <cell r="DU97" t="str">
            <v>-</v>
          </cell>
          <cell r="DV97" t="str">
            <v>-</v>
          </cell>
          <cell r="DW97">
            <v>0</v>
          </cell>
          <cell r="DX97" t="str">
            <v>-</v>
          </cell>
          <cell r="DY97">
            <v>44</v>
          </cell>
          <cell r="DZ97">
            <v>56</v>
          </cell>
          <cell r="EA97">
            <v>7</v>
          </cell>
          <cell r="EB97" t="str">
            <v>-</v>
          </cell>
          <cell r="EC97">
            <v>35</v>
          </cell>
          <cell r="ED97" t="str">
            <v>-</v>
          </cell>
          <cell r="EE97">
            <v>17</v>
          </cell>
          <cell r="EF97" t="str">
            <v>-</v>
          </cell>
          <cell r="EG97">
            <v>92</v>
          </cell>
        </row>
        <row r="98">
          <cell r="C98">
            <v>700000247</v>
          </cell>
          <cell r="D98" t="str">
            <v>SECTOR JAZMÍN DIANA</v>
          </cell>
          <cell r="E98">
            <v>2026</v>
          </cell>
          <cell r="F98">
            <v>202603</v>
          </cell>
          <cell r="G98">
            <v>2081</v>
          </cell>
          <cell r="H98">
            <v>2045</v>
          </cell>
          <cell r="I98">
            <v>575</v>
          </cell>
          <cell r="J98" t="str">
            <v>-</v>
          </cell>
          <cell r="K98">
            <v>-31</v>
          </cell>
          <cell r="L98">
            <v>0</v>
          </cell>
          <cell r="M98">
            <v>1159</v>
          </cell>
          <cell r="N98">
            <v>1389</v>
          </cell>
          <cell r="O98">
            <v>0</v>
          </cell>
          <cell r="P98" t="str">
            <v>-</v>
          </cell>
          <cell r="Q98">
            <v>1</v>
          </cell>
          <cell r="R98" t="str">
            <v>-</v>
          </cell>
          <cell r="S98">
            <v>2</v>
          </cell>
          <cell r="T98" t="str">
            <v>-</v>
          </cell>
          <cell r="U98">
            <v>1157</v>
          </cell>
          <cell r="V98" t="str">
            <v>-</v>
          </cell>
          <cell r="W98">
            <v>1</v>
          </cell>
          <cell r="X98" t="str">
            <v>-</v>
          </cell>
          <cell r="Y98" t="str">
            <v>-</v>
          </cell>
          <cell r="Z98" t="str">
            <v>-</v>
          </cell>
          <cell r="AA98">
            <v>886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694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>
            <v>55.694377703027385</v>
          </cell>
          <cell r="AN98">
            <v>65.8</v>
          </cell>
          <cell r="AO98" t="str">
            <v>-</v>
          </cell>
          <cell r="AP98" t="str">
            <v>-</v>
          </cell>
          <cell r="AQ98" t="str">
            <v>-</v>
          </cell>
          <cell r="AR98" t="str">
            <v>-</v>
          </cell>
          <cell r="AS98" t="str">
            <v>-</v>
          </cell>
          <cell r="AT98" t="str">
            <v>-</v>
          </cell>
          <cell r="AU98" t="str">
            <v>-</v>
          </cell>
          <cell r="AV98" t="str">
            <v>-</v>
          </cell>
          <cell r="AW98" t="str">
            <v>-</v>
          </cell>
          <cell r="AX98" t="str">
            <v>-</v>
          </cell>
          <cell r="AY98" t="str">
            <v>-</v>
          </cell>
          <cell r="AZ98" t="str">
            <v>-</v>
          </cell>
          <cell r="BA98">
            <v>1052</v>
          </cell>
          <cell r="BB98">
            <v>1240</v>
          </cell>
          <cell r="BC98">
            <v>50.552618933205181</v>
          </cell>
          <cell r="BD98">
            <v>58.7</v>
          </cell>
          <cell r="BE98">
            <v>1349</v>
          </cell>
          <cell r="BF98" t="str">
            <v>-</v>
          </cell>
          <cell r="BG98">
            <v>423027.33</v>
          </cell>
          <cell r="BH98">
            <v>418440</v>
          </cell>
          <cell r="BI98">
            <v>490288672.25</v>
          </cell>
          <cell r="BJ98">
            <v>581213823</v>
          </cell>
          <cell r="BK98">
            <v>489967897</v>
          </cell>
          <cell r="BL98" t="str">
            <v>-</v>
          </cell>
          <cell r="BM98">
            <v>320775.25</v>
          </cell>
          <cell r="BN98" t="str">
            <v>-</v>
          </cell>
          <cell r="BO98">
            <v>355807783.25</v>
          </cell>
          <cell r="BP98" t="str">
            <v>-</v>
          </cell>
          <cell r="BQ98">
            <v>320775.25</v>
          </cell>
          <cell r="BR98" t="str">
            <v>-</v>
          </cell>
          <cell r="BS98">
            <v>1057</v>
          </cell>
          <cell r="BT98" t="str">
            <v>-</v>
          </cell>
          <cell r="BU98">
            <v>355487008</v>
          </cell>
          <cell r="BV98" t="str">
            <v>-</v>
          </cell>
          <cell r="BW98">
            <v>821</v>
          </cell>
          <cell r="BX98" t="str">
            <v>-</v>
          </cell>
          <cell r="BY98" t="str">
            <v>-</v>
          </cell>
          <cell r="BZ98" t="str">
            <v>-</v>
          </cell>
          <cell r="CA98">
            <v>126953492</v>
          </cell>
          <cell r="CB98" t="str">
            <v>-</v>
          </cell>
          <cell r="CC98" t="str">
            <v>-</v>
          </cell>
          <cell r="CD98" t="str">
            <v>-</v>
          </cell>
          <cell r="CE98" t="str">
            <v>-</v>
          </cell>
          <cell r="CF98" t="str">
            <v>-</v>
          </cell>
          <cell r="CG98" t="str">
            <v>-</v>
          </cell>
          <cell r="CH98" t="str">
            <v>-</v>
          </cell>
          <cell r="CI98" t="str">
            <v>-</v>
          </cell>
          <cell r="CJ98" t="str">
            <v>-</v>
          </cell>
          <cell r="CK98" t="str">
            <v>-</v>
          </cell>
          <cell r="CL98" t="str">
            <v>-</v>
          </cell>
          <cell r="CM98">
            <v>7227265</v>
          </cell>
          <cell r="CN98" t="str">
            <v>-</v>
          </cell>
          <cell r="CO98">
            <v>134180757</v>
          </cell>
          <cell r="CP98" t="str">
            <v>-</v>
          </cell>
          <cell r="CQ98">
            <v>0</v>
          </cell>
          <cell r="CR98" t="str">
            <v>-</v>
          </cell>
          <cell r="CS98">
            <v>1</v>
          </cell>
          <cell r="CT98" t="str">
            <v>-</v>
          </cell>
          <cell r="CU98">
            <v>465</v>
          </cell>
          <cell r="CV98">
            <v>355</v>
          </cell>
          <cell r="CW98">
            <v>279</v>
          </cell>
          <cell r="CX98">
            <v>237</v>
          </cell>
          <cell r="CY98">
            <v>178</v>
          </cell>
          <cell r="CZ98">
            <v>145</v>
          </cell>
          <cell r="DA98">
            <v>103</v>
          </cell>
          <cell r="DB98">
            <v>84</v>
          </cell>
          <cell r="DC98">
            <v>76</v>
          </cell>
          <cell r="DD98">
            <v>64</v>
          </cell>
          <cell r="DE98">
            <v>53</v>
          </cell>
          <cell r="DF98">
            <v>47</v>
          </cell>
          <cell r="DG98">
            <v>232</v>
          </cell>
          <cell r="DH98">
            <v>195</v>
          </cell>
          <cell r="DI98">
            <v>47</v>
          </cell>
          <cell r="DJ98" t="str">
            <v>-</v>
          </cell>
          <cell r="DK98" t="str">
            <v>-</v>
          </cell>
          <cell r="DL98" t="str">
            <v>-</v>
          </cell>
          <cell r="DM98" t="str">
            <v>-</v>
          </cell>
          <cell r="DN98" t="str">
            <v>-</v>
          </cell>
          <cell r="DO98" t="str">
            <v>-</v>
          </cell>
          <cell r="DP98" t="str">
            <v>-</v>
          </cell>
          <cell r="DQ98" t="str">
            <v>-</v>
          </cell>
          <cell r="DR98" t="str">
            <v>-</v>
          </cell>
          <cell r="DS98" t="str">
            <v>-</v>
          </cell>
          <cell r="DT98" t="str">
            <v>-</v>
          </cell>
          <cell r="DU98" t="str">
            <v>-</v>
          </cell>
          <cell r="DV98" t="str">
            <v>-</v>
          </cell>
          <cell r="DW98">
            <v>0</v>
          </cell>
          <cell r="DX98" t="str">
            <v>-</v>
          </cell>
          <cell r="DY98">
            <v>64</v>
          </cell>
          <cell r="DZ98">
            <v>67</v>
          </cell>
          <cell r="EA98">
            <v>20</v>
          </cell>
          <cell r="EB98" t="str">
            <v>-</v>
          </cell>
          <cell r="EC98">
            <v>37.037037037037038</v>
          </cell>
          <cell r="ED98" t="str">
            <v>-</v>
          </cell>
          <cell r="EE98">
            <v>17</v>
          </cell>
          <cell r="EF98" t="str">
            <v>-</v>
          </cell>
          <cell r="EG98">
            <v>43</v>
          </cell>
        </row>
        <row r="99">
          <cell r="C99">
            <v>700000248</v>
          </cell>
          <cell r="D99" t="str">
            <v>SECTOR VALLE DE ATRIZ IVONNE</v>
          </cell>
          <cell r="E99">
            <v>2026</v>
          </cell>
          <cell r="F99">
            <v>202603</v>
          </cell>
          <cell r="G99">
            <v>2394</v>
          </cell>
          <cell r="H99">
            <v>2409</v>
          </cell>
          <cell r="I99">
            <v>498</v>
          </cell>
          <cell r="J99" t="str">
            <v>-</v>
          </cell>
          <cell r="K99">
            <v>-135</v>
          </cell>
          <cell r="L99">
            <v>0</v>
          </cell>
          <cell r="M99">
            <v>321</v>
          </cell>
          <cell r="N99">
            <v>1625</v>
          </cell>
          <cell r="O99">
            <v>0</v>
          </cell>
          <cell r="P99" t="str">
            <v>-</v>
          </cell>
          <cell r="Q99">
            <v>1</v>
          </cell>
          <cell r="R99" t="str">
            <v>-</v>
          </cell>
          <cell r="S99">
            <v>3</v>
          </cell>
          <cell r="T99" t="str">
            <v>-</v>
          </cell>
          <cell r="U99">
            <v>320</v>
          </cell>
          <cell r="V99" t="str">
            <v>-</v>
          </cell>
          <cell r="W99">
            <v>0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247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170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>
            <v>13.408521303258144</v>
          </cell>
          <cell r="AN99">
            <v>64.2</v>
          </cell>
          <cell r="AO99" t="str">
            <v>-</v>
          </cell>
          <cell r="AP99" t="str">
            <v>-</v>
          </cell>
          <cell r="AQ99" t="str">
            <v>-</v>
          </cell>
          <cell r="AR99" t="str">
            <v>-</v>
          </cell>
          <cell r="AS99" t="str">
            <v>-</v>
          </cell>
          <cell r="AT99" t="str">
            <v>-</v>
          </cell>
          <cell r="AU99" t="str">
            <v>-</v>
          </cell>
          <cell r="AV99" t="str">
            <v>-</v>
          </cell>
          <cell r="AW99" t="str">
            <v>-</v>
          </cell>
          <cell r="AX99" t="str">
            <v>-</v>
          </cell>
          <cell r="AY99" t="str">
            <v>-</v>
          </cell>
          <cell r="AZ99" t="str">
            <v>-</v>
          </cell>
          <cell r="BA99">
            <v>295</v>
          </cell>
          <cell r="BB99">
            <v>1440</v>
          </cell>
          <cell r="BC99">
            <v>12.322472848788637</v>
          </cell>
          <cell r="BD99">
            <v>56.9</v>
          </cell>
          <cell r="BE99">
            <v>1358</v>
          </cell>
          <cell r="BF99" t="str">
            <v>-</v>
          </cell>
          <cell r="BG99">
            <v>534838.69999999995</v>
          </cell>
          <cell r="BH99">
            <v>428754</v>
          </cell>
          <cell r="BI99">
            <v>171683223</v>
          </cell>
          <cell r="BJ99">
            <v>696725539</v>
          </cell>
          <cell r="BK99">
            <v>170997388</v>
          </cell>
          <cell r="BL99" t="str">
            <v>-</v>
          </cell>
          <cell r="BM99">
            <v>685835</v>
          </cell>
          <cell r="BN99" t="str">
            <v>-</v>
          </cell>
          <cell r="BO99">
            <v>145426046</v>
          </cell>
          <cell r="BP99" t="str">
            <v>-</v>
          </cell>
          <cell r="BQ99">
            <v>685835</v>
          </cell>
          <cell r="BR99" t="str">
            <v>-</v>
          </cell>
          <cell r="BS99">
            <v>305</v>
          </cell>
          <cell r="BT99" t="str">
            <v>-</v>
          </cell>
          <cell r="BU99">
            <v>144740211</v>
          </cell>
          <cell r="BV99" t="str">
            <v>-</v>
          </cell>
          <cell r="BW99">
            <v>141</v>
          </cell>
          <cell r="BX99" t="str">
            <v>-</v>
          </cell>
          <cell r="BY99" t="str">
            <v>-</v>
          </cell>
          <cell r="BZ99" t="str">
            <v>-</v>
          </cell>
          <cell r="CA99">
            <v>25361097</v>
          </cell>
          <cell r="CB99" t="str">
            <v>-</v>
          </cell>
          <cell r="CC99" t="str">
            <v>-</v>
          </cell>
          <cell r="CD99" t="str">
            <v>-</v>
          </cell>
          <cell r="CE99" t="str">
            <v>-</v>
          </cell>
          <cell r="CF99" t="str">
            <v>-</v>
          </cell>
          <cell r="CG99" t="str">
            <v>-</v>
          </cell>
          <cell r="CH99" t="str">
            <v>-</v>
          </cell>
          <cell r="CI99" t="str">
            <v>-</v>
          </cell>
          <cell r="CJ99" t="str">
            <v>-</v>
          </cell>
          <cell r="CK99" t="str">
            <v>-</v>
          </cell>
          <cell r="CL99" t="str">
            <v>-</v>
          </cell>
          <cell r="CM99">
            <v>896080</v>
          </cell>
          <cell r="CN99" t="str">
            <v>-</v>
          </cell>
          <cell r="CO99">
            <v>26257177</v>
          </cell>
          <cell r="CP99" t="str">
            <v>-</v>
          </cell>
          <cell r="CQ99">
            <v>0</v>
          </cell>
          <cell r="CR99" t="str">
            <v>-</v>
          </cell>
          <cell r="CS99">
            <v>-55</v>
          </cell>
          <cell r="CT99" t="str">
            <v>-</v>
          </cell>
          <cell r="CU99">
            <v>1322</v>
          </cell>
          <cell r="CV99">
            <v>455</v>
          </cell>
          <cell r="CW99">
            <v>470</v>
          </cell>
          <cell r="CX99">
            <v>289</v>
          </cell>
          <cell r="CY99">
            <v>281</v>
          </cell>
          <cell r="CZ99">
            <v>189</v>
          </cell>
          <cell r="DA99">
            <v>147</v>
          </cell>
          <cell r="DB99">
            <v>93</v>
          </cell>
          <cell r="DC99">
            <v>79</v>
          </cell>
          <cell r="DD99">
            <v>56</v>
          </cell>
          <cell r="DE99">
            <v>65</v>
          </cell>
          <cell r="DF99">
            <v>55</v>
          </cell>
          <cell r="DG99">
            <v>291</v>
          </cell>
          <cell r="DH99">
            <v>204</v>
          </cell>
          <cell r="DI99">
            <v>12</v>
          </cell>
          <cell r="DJ99" t="str">
            <v>-</v>
          </cell>
          <cell r="DK99" t="str">
            <v>-</v>
          </cell>
          <cell r="DL99" t="str">
            <v>-</v>
          </cell>
          <cell r="DM99" t="str">
            <v>-</v>
          </cell>
          <cell r="DN99" t="str">
            <v>-</v>
          </cell>
          <cell r="DO99" t="str">
            <v>-</v>
          </cell>
          <cell r="DP99" t="str">
            <v>-</v>
          </cell>
          <cell r="DQ99" t="str">
            <v>-</v>
          </cell>
          <cell r="DR99" t="str">
            <v>-</v>
          </cell>
          <cell r="DS99" t="str">
            <v>-</v>
          </cell>
          <cell r="DT99" t="str">
            <v>-</v>
          </cell>
          <cell r="DU99" t="str">
            <v>-</v>
          </cell>
          <cell r="DV99" t="str">
            <v>-</v>
          </cell>
          <cell r="DW99">
            <v>0</v>
          </cell>
          <cell r="DX99" t="str">
            <v>-</v>
          </cell>
          <cell r="DY99">
            <v>15</v>
          </cell>
          <cell r="DZ99">
            <v>87</v>
          </cell>
          <cell r="EA99">
            <v>17</v>
          </cell>
          <cell r="EB99" t="str">
            <v>-</v>
          </cell>
          <cell r="EC99">
            <v>24.285714285714285</v>
          </cell>
          <cell r="ED99" t="str">
            <v>-</v>
          </cell>
          <cell r="EE99">
            <v>3</v>
          </cell>
          <cell r="EF99" t="str">
            <v>-</v>
          </cell>
          <cell r="EG99">
            <v>10</v>
          </cell>
        </row>
        <row r="100">
          <cell r="C100">
            <v>700000252</v>
          </cell>
          <cell r="D100" t="str">
            <v xml:space="preserve">SECTOR ARRAYAN MARIA </v>
          </cell>
          <cell r="E100">
            <v>2026</v>
          </cell>
          <cell r="F100">
            <v>202603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 t="str">
            <v>-</v>
          </cell>
          <cell r="BQ100" t="str">
            <v>-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 t="str">
            <v>-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 t="str">
            <v>-</v>
          </cell>
          <cell r="CN100" t="str">
            <v>-</v>
          </cell>
          <cell r="CO100" t="str">
            <v>-</v>
          </cell>
          <cell r="CP100" t="str">
            <v>-</v>
          </cell>
          <cell r="CQ100" t="str">
            <v>-</v>
          </cell>
          <cell r="CR100" t="str">
            <v>-</v>
          </cell>
          <cell r="CS100" t="str">
            <v>-</v>
          </cell>
          <cell r="CT100" t="str">
            <v>-</v>
          </cell>
          <cell r="CU100" t="str">
            <v>-</v>
          </cell>
          <cell r="CV100" t="str">
            <v>-</v>
          </cell>
          <cell r="CW100" t="str">
            <v>-</v>
          </cell>
          <cell r="CX100" t="str">
            <v>-</v>
          </cell>
          <cell r="CY100" t="str">
            <v>-</v>
          </cell>
          <cell r="CZ100" t="str">
            <v>-</v>
          </cell>
          <cell r="DA100" t="str">
            <v>-</v>
          </cell>
          <cell r="DB100" t="str">
            <v>-</v>
          </cell>
          <cell r="DC100" t="str">
            <v>-</v>
          </cell>
          <cell r="DD100" t="str">
            <v>-</v>
          </cell>
          <cell r="DE100" t="str">
            <v>-</v>
          </cell>
          <cell r="DF100" t="str">
            <v>-</v>
          </cell>
          <cell r="DG100" t="str">
            <v>-</v>
          </cell>
          <cell r="DH100" t="str">
            <v>-</v>
          </cell>
          <cell r="DI100" t="str">
            <v>-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 t="str">
            <v>-</v>
          </cell>
          <cell r="DX100" t="str">
            <v>-</v>
          </cell>
          <cell r="DY100" t="str">
            <v>-</v>
          </cell>
          <cell r="DZ100" t="str">
            <v>-</v>
          </cell>
          <cell r="EA100" t="str">
            <v>-</v>
          </cell>
          <cell r="EB100" t="str">
            <v>-</v>
          </cell>
          <cell r="EC100" t="str">
            <v>-</v>
          </cell>
          <cell r="ED100" t="str">
            <v>-</v>
          </cell>
          <cell r="EE100" t="str">
            <v>-</v>
          </cell>
          <cell r="EF100" t="str">
            <v>-</v>
          </cell>
          <cell r="EG100" t="str">
            <v>-</v>
          </cell>
        </row>
        <row r="101">
          <cell r="C101">
            <v>700000253</v>
          </cell>
          <cell r="D101" t="str">
            <v>SECTOR ALAMO LAURA</v>
          </cell>
          <cell r="E101">
            <v>2026</v>
          </cell>
          <cell r="F101">
            <v>202603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  <cell r="BC101" t="str">
            <v>-</v>
          </cell>
          <cell r="BD101" t="str">
            <v>-</v>
          </cell>
          <cell r="BE101" t="str">
            <v>-</v>
          </cell>
          <cell r="BF101" t="str">
            <v>-</v>
          </cell>
          <cell r="BG101" t="str">
            <v>-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 t="str">
            <v>-</v>
          </cell>
          <cell r="BO101" t="str">
            <v>-</v>
          </cell>
          <cell r="BP101" t="str">
            <v>-</v>
          </cell>
          <cell r="BQ101" t="str">
            <v>-</v>
          </cell>
          <cell r="BR101" t="str">
            <v>-</v>
          </cell>
          <cell r="BS101" t="str">
            <v>-</v>
          </cell>
          <cell r="BT101" t="str">
            <v>-</v>
          </cell>
          <cell r="BU101" t="str">
            <v>-</v>
          </cell>
          <cell r="BV101" t="str">
            <v>-</v>
          </cell>
          <cell r="BW101" t="str">
            <v>-</v>
          </cell>
          <cell r="BX101" t="str">
            <v>-</v>
          </cell>
          <cell r="BY101" t="str">
            <v>-</v>
          </cell>
          <cell r="BZ101" t="str">
            <v>-</v>
          </cell>
          <cell r="CA101" t="str">
            <v>-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 t="str">
            <v>-</v>
          </cell>
          <cell r="CN101" t="str">
            <v>-</v>
          </cell>
          <cell r="CO101" t="str">
            <v>-</v>
          </cell>
          <cell r="CP101" t="str">
            <v>-</v>
          </cell>
          <cell r="CQ101" t="str">
            <v>-</v>
          </cell>
          <cell r="CR101" t="str">
            <v>-</v>
          </cell>
          <cell r="CS101" t="str">
            <v>-</v>
          </cell>
          <cell r="CT101" t="str">
            <v>-</v>
          </cell>
          <cell r="CU101" t="str">
            <v>-</v>
          </cell>
          <cell r="CV101" t="str">
            <v>-</v>
          </cell>
          <cell r="CW101" t="str">
            <v>-</v>
          </cell>
          <cell r="CX101" t="str">
            <v>-</v>
          </cell>
          <cell r="CY101" t="str">
            <v>-</v>
          </cell>
          <cell r="CZ101" t="str">
            <v>-</v>
          </cell>
          <cell r="DA101" t="str">
            <v>-</v>
          </cell>
          <cell r="DB101" t="str">
            <v>-</v>
          </cell>
          <cell r="DC101" t="str">
            <v>-</v>
          </cell>
          <cell r="DD101" t="str">
            <v>-</v>
          </cell>
          <cell r="DE101" t="str">
            <v>-</v>
          </cell>
          <cell r="DF101" t="str">
            <v>-</v>
          </cell>
          <cell r="DG101" t="str">
            <v>-</v>
          </cell>
          <cell r="DH101" t="str">
            <v>-</v>
          </cell>
          <cell r="DI101" t="str">
            <v>-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 t="str">
            <v>-</v>
          </cell>
          <cell r="DX101" t="str">
            <v>-</v>
          </cell>
          <cell r="DY101" t="str">
            <v>-</v>
          </cell>
          <cell r="DZ101" t="str">
            <v>-</v>
          </cell>
          <cell r="EA101" t="str">
            <v>-</v>
          </cell>
          <cell r="EB101" t="str">
            <v>-</v>
          </cell>
          <cell r="EC101" t="str">
            <v>-</v>
          </cell>
          <cell r="ED101" t="str">
            <v>-</v>
          </cell>
          <cell r="EE101" t="str">
            <v>-</v>
          </cell>
          <cell r="EF101" t="str">
            <v>-</v>
          </cell>
          <cell r="EG101" t="str">
            <v>-</v>
          </cell>
        </row>
        <row r="102">
          <cell r="C102">
            <v>700000254</v>
          </cell>
          <cell r="D102" t="str">
            <v>SECTOR CREATIVIDAD YOMAIRA</v>
          </cell>
          <cell r="E102">
            <v>2026</v>
          </cell>
          <cell r="F102">
            <v>202603</v>
          </cell>
          <cell r="G102">
            <v>1186</v>
          </cell>
          <cell r="H102">
            <v>1212</v>
          </cell>
          <cell r="I102">
            <v>315</v>
          </cell>
          <cell r="J102" t="str">
            <v>-</v>
          </cell>
          <cell r="K102">
            <v>-26</v>
          </cell>
          <cell r="L102">
            <v>0</v>
          </cell>
          <cell r="M102">
            <v>803</v>
          </cell>
          <cell r="N102">
            <v>784</v>
          </cell>
          <cell r="O102">
            <v>0</v>
          </cell>
          <cell r="P102" t="str">
            <v>-</v>
          </cell>
          <cell r="Q102">
            <v>0</v>
          </cell>
          <cell r="R102" t="str">
            <v>-</v>
          </cell>
          <cell r="S102">
            <v>1</v>
          </cell>
          <cell r="T102" t="str">
            <v>-</v>
          </cell>
          <cell r="U102">
            <v>802</v>
          </cell>
          <cell r="V102" t="str">
            <v>-</v>
          </cell>
          <cell r="W102">
            <v>1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584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514</v>
          </cell>
          <cell r="AH102" t="str">
            <v>-</v>
          </cell>
          <cell r="AI102" t="str">
            <v>-</v>
          </cell>
          <cell r="AJ102" t="str">
            <v>-</v>
          </cell>
          <cell r="AK102" t="str">
            <v>-</v>
          </cell>
          <cell r="AL102" t="str">
            <v>-</v>
          </cell>
          <cell r="AM102">
            <v>67.706576728499158</v>
          </cell>
          <cell r="AN102">
            <v>64.7</v>
          </cell>
          <cell r="AO102" t="str">
            <v>-</v>
          </cell>
          <cell r="AP102" t="str">
            <v>-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  <cell r="AU102" t="str">
            <v>-</v>
          </cell>
          <cell r="AV102" t="str">
            <v>-</v>
          </cell>
          <cell r="AW102" t="str">
            <v>-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733</v>
          </cell>
          <cell r="BB102">
            <v>672</v>
          </cell>
          <cell r="BC102">
            <v>61.804384485666105</v>
          </cell>
          <cell r="BD102">
            <v>55.4</v>
          </cell>
          <cell r="BE102">
            <v>793</v>
          </cell>
          <cell r="BF102" t="str">
            <v>-</v>
          </cell>
          <cell r="BG102">
            <v>397392.04</v>
          </cell>
          <cell r="BH102">
            <v>423374</v>
          </cell>
          <cell r="BI102">
            <v>319105807.25</v>
          </cell>
          <cell r="BJ102">
            <v>331924994</v>
          </cell>
          <cell r="BK102">
            <v>317842676</v>
          </cell>
          <cell r="BL102" t="str">
            <v>-</v>
          </cell>
          <cell r="BM102">
            <v>1263131.25</v>
          </cell>
          <cell r="BN102" t="str">
            <v>-</v>
          </cell>
          <cell r="BO102">
            <v>248442891.25</v>
          </cell>
          <cell r="BP102" t="str">
            <v>-</v>
          </cell>
          <cell r="BQ102">
            <v>1263131.25</v>
          </cell>
          <cell r="BR102" t="str">
            <v>-</v>
          </cell>
          <cell r="BS102">
            <v>714</v>
          </cell>
          <cell r="BT102" t="str">
            <v>-</v>
          </cell>
          <cell r="BU102">
            <v>247179760</v>
          </cell>
          <cell r="BV102" t="str">
            <v>-</v>
          </cell>
          <cell r="BW102">
            <v>492</v>
          </cell>
          <cell r="BX102" t="str">
            <v>-</v>
          </cell>
          <cell r="BY102" t="str">
            <v>-</v>
          </cell>
          <cell r="BZ102" t="str">
            <v>-</v>
          </cell>
          <cell r="CA102">
            <v>66076916</v>
          </cell>
          <cell r="CB102" t="str">
            <v>-</v>
          </cell>
          <cell r="CC102" t="str">
            <v>-</v>
          </cell>
          <cell r="CD102" t="str">
            <v>-</v>
          </cell>
          <cell r="CE102" t="str">
            <v>-</v>
          </cell>
          <cell r="CF102" t="str">
            <v>-</v>
          </cell>
          <cell r="CG102" t="str">
            <v>-</v>
          </cell>
          <cell r="CH102" t="str">
            <v>-</v>
          </cell>
          <cell r="CI102" t="str">
            <v>-</v>
          </cell>
          <cell r="CJ102" t="str">
            <v>-</v>
          </cell>
          <cell r="CK102" t="str">
            <v>-</v>
          </cell>
          <cell r="CL102" t="str">
            <v>-</v>
          </cell>
          <cell r="CM102">
            <v>4586000</v>
          </cell>
          <cell r="CN102" t="str">
            <v>-</v>
          </cell>
          <cell r="CO102">
            <v>70662916</v>
          </cell>
          <cell r="CP102" t="str">
            <v>-</v>
          </cell>
          <cell r="CQ102">
            <v>0</v>
          </cell>
          <cell r="CR102" t="str">
            <v>-</v>
          </cell>
          <cell r="CS102">
            <v>-2</v>
          </cell>
          <cell r="CT102" t="str">
            <v>-</v>
          </cell>
          <cell r="CU102">
            <v>138</v>
          </cell>
          <cell r="CV102">
            <v>211</v>
          </cell>
          <cell r="CW102">
            <v>135</v>
          </cell>
          <cell r="CX102">
            <v>140</v>
          </cell>
          <cell r="CY102">
            <v>110</v>
          </cell>
          <cell r="CZ102">
            <v>93</v>
          </cell>
          <cell r="DA102">
            <v>79</v>
          </cell>
          <cell r="DB102">
            <v>60</v>
          </cell>
          <cell r="DC102">
            <v>69</v>
          </cell>
          <cell r="DD102">
            <v>57</v>
          </cell>
          <cell r="DE102">
            <v>44</v>
          </cell>
          <cell r="DF102">
            <v>39</v>
          </cell>
          <cell r="DG102">
            <v>192</v>
          </cell>
          <cell r="DH102">
            <v>156</v>
          </cell>
          <cell r="DI102">
            <v>36</v>
          </cell>
          <cell r="DJ102" t="str">
            <v>-</v>
          </cell>
          <cell r="DK102" t="str">
            <v>-</v>
          </cell>
          <cell r="DL102" t="str">
            <v>-</v>
          </cell>
          <cell r="DM102" t="str">
            <v>-</v>
          </cell>
          <cell r="DN102" t="str">
            <v>-</v>
          </cell>
          <cell r="DO102" t="str">
            <v>-</v>
          </cell>
          <cell r="DP102" t="str">
            <v>-</v>
          </cell>
          <cell r="DQ102" t="str">
            <v>-</v>
          </cell>
          <cell r="DR102" t="str">
            <v>-</v>
          </cell>
          <cell r="DS102" t="str">
            <v>-</v>
          </cell>
          <cell r="DT102" t="str">
            <v>-</v>
          </cell>
          <cell r="DU102" t="str">
            <v>-</v>
          </cell>
          <cell r="DV102" t="str">
            <v>-</v>
          </cell>
          <cell r="DW102">
            <v>0</v>
          </cell>
          <cell r="DX102" t="str">
            <v>-</v>
          </cell>
          <cell r="DY102">
            <v>44</v>
          </cell>
          <cell r="DZ102">
            <v>50</v>
          </cell>
          <cell r="EA102">
            <v>25</v>
          </cell>
          <cell r="EB102" t="str">
            <v>-</v>
          </cell>
          <cell r="EC102">
            <v>48.07692307692308</v>
          </cell>
          <cell r="ED102" t="str">
            <v>-</v>
          </cell>
          <cell r="EE102">
            <v>8</v>
          </cell>
          <cell r="EF102" t="str">
            <v>-</v>
          </cell>
          <cell r="EG102">
            <v>26</v>
          </cell>
        </row>
        <row r="103">
          <cell r="C103">
            <v>700000255</v>
          </cell>
          <cell r="D103" t="str">
            <v xml:space="preserve">SECTOR CEIBA DEYSI </v>
          </cell>
          <cell r="E103">
            <v>2026</v>
          </cell>
          <cell r="F103">
            <v>202603</v>
          </cell>
          <cell r="G103">
            <v>1735</v>
          </cell>
          <cell r="H103">
            <v>1770</v>
          </cell>
          <cell r="I103">
            <v>369</v>
          </cell>
          <cell r="J103" t="str">
            <v>-</v>
          </cell>
          <cell r="K103">
            <v>-70</v>
          </cell>
          <cell r="L103">
            <v>0</v>
          </cell>
          <cell r="M103">
            <v>633</v>
          </cell>
          <cell r="N103">
            <v>1179</v>
          </cell>
          <cell r="O103">
            <v>0</v>
          </cell>
          <cell r="P103" t="str">
            <v>-</v>
          </cell>
          <cell r="Q103">
            <v>1</v>
          </cell>
          <cell r="R103" t="str">
            <v>-</v>
          </cell>
          <cell r="S103">
            <v>5</v>
          </cell>
          <cell r="T103" t="str">
            <v>-</v>
          </cell>
          <cell r="U103">
            <v>631</v>
          </cell>
          <cell r="V103" t="str">
            <v>-</v>
          </cell>
          <cell r="W103">
            <v>1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459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423</v>
          </cell>
          <cell r="AH103" t="str">
            <v>-</v>
          </cell>
          <cell r="AI103" t="str">
            <v>-</v>
          </cell>
          <cell r="AJ103" t="str">
            <v>-</v>
          </cell>
          <cell r="AK103" t="str">
            <v>-</v>
          </cell>
          <cell r="AL103" t="str">
            <v>-</v>
          </cell>
          <cell r="AM103">
            <v>36.484149855907781</v>
          </cell>
          <cell r="AN103">
            <v>65.2</v>
          </cell>
          <cell r="AO103" t="str">
            <v>-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 t="str">
            <v>-</v>
          </cell>
          <cell r="AV103" t="str">
            <v>-</v>
          </cell>
          <cell r="AW103" t="str">
            <v>-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582</v>
          </cell>
          <cell r="BB103">
            <v>1060</v>
          </cell>
          <cell r="BC103">
            <v>33.544668587896254</v>
          </cell>
          <cell r="BD103">
            <v>58.7</v>
          </cell>
          <cell r="BE103">
            <v>1090</v>
          </cell>
          <cell r="BF103" t="str">
            <v>-</v>
          </cell>
          <cell r="BG103">
            <v>416189.16</v>
          </cell>
          <cell r="BH103">
            <v>429340</v>
          </cell>
          <cell r="BI103">
            <v>263447740.75</v>
          </cell>
          <cell r="BJ103">
            <v>506192034</v>
          </cell>
          <cell r="BK103">
            <v>262630213</v>
          </cell>
          <cell r="BL103" t="str">
            <v>-</v>
          </cell>
          <cell r="BM103">
            <v>817527.75</v>
          </cell>
          <cell r="BN103" t="str">
            <v>-</v>
          </cell>
          <cell r="BO103">
            <v>232628948.75</v>
          </cell>
          <cell r="BP103" t="str">
            <v>-</v>
          </cell>
          <cell r="BQ103">
            <v>817527.75</v>
          </cell>
          <cell r="BR103" t="str">
            <v>-</v>
          </cell>
          <cell r="BS103">
            <v>610</v>
          </cell>
          <cell r="BT103" t="str">
            <v>-</v>
          </cell>
          <cell r="BU103">
            <v>231811421</v>
          </cell>
          <cell r="BV103" t="str">
            <v>-</v>
          </cell>
          <cell r="BW103">
            <v>252</v>
          </cell>
          <cell r="BX103" t="str">
            <v>-</v>
          </cell>
          <cell r="BY103" t="str">
            <v>-</v>
          </cell>
          <cell r="BZ103" t="str">
            <v>-</v>
          </cell>
          <cell r="CA103">
            <v>28266607</v>
          </cell>
          <cell r="CB103" t="str">
            <v>-</v>
          </cell>
          <cell r="CC103" t="str">
            <v>-</v>
          </cell>
          <cell r="CD103" t="str">
            <v>-</v>
          </cell>
          <cell r="CE103" t="str">
            <v>-</v>
          </cell>
          <cell r="CF103" t="str">
            <v>-</v>
          </cell>
          <cell r="CG103" t="str">
            <v>-</v>
          </cell>
          <cell r="CH103" t="str">
            <v>-</v>
          </cell>
          <cell r="CI103" t="str">
            <v>-</v>
          </cell>
          <cell r="CJ103" t="str">
            <v>-</v>
          </cell>
          <cell r="CK103" t="str">
            <v>-</v>
          </cell>
          <cell r="CL103" t="str">
            <v>-</v>
          </cell>
          <cell r="CM103">
            <v>2552185</v>
          </cell>
          <cell r="CN103" t="str">
            <v>-</v>
          </cell>
          <cell r="CO103">
            <v>30818792</v>
          </cell>
          <cell r="CP103" t="str">
            <v>-</v>
          </cell>
          <cell r="CQ103">
            <v>0</v>
          </cell>
          <cell r="CR103" t="str">
            <v>-</v>
          </cell>
          <cell r="CS103">
            <v>-29</v>
          </cell>
          <cell r="CT103" t="str">
            <v>-</v>
          </cell>
          <cell r="CU103">
            <v>665</v>
          </cell>
          <cell r="CV103">
            <v>319</v>
          </cell>
          <cell r="CW103">
            <v>272</v>
          </cell>
          <cell r="CX103">
            <v>193</v>
          </cell>
          <cell r="CY103">
            <v>165</v>
          </cell>
          <cell r="CZ103">
            <v>114</v>
          </cell>
          <cell r="DA103">
            <v>101</v>
          </cell>
          <cell r="DB103">
            <v>86</v>
          </cell>
          <cell r="DC103">
            <v>71</v>
          </cell>
          <cell r="DD103">
            <v>68</v>
          </cell>
          <cell r="DE103">
            <v>52</v>
          </cell>
          <cell r="DF103">
            <v>45</v>
          </cell>
          <cell r="DG103">
            <v>224</v>
          </cell>
          <cell r="DH103">
            <v>199</v>
          </cell>
          <cell r="DI103">
            <v>21</v>
          </cell>
          <cell r="DJ103" t="str">
            <v>-</v>
          </cell>
          <cell r="DK103" t="str">
            <v>-</v>
          </cell>
          <cell r="DL103" t="str">
            <v>-</v>
          </cell>
          <cell r="DM103" t="str">
            <v>-</v>
          </cell>
          <cell r="DN103" t="str">
            <v>-</v>
          </cell>
          <cell r="DO103" t="str">
            <v>-</v>
          </cell>
          <cell r="DP103" t="str">
            <v>-</v>
          </cell>
          <cell r="DQ103" t="str">
            <v>-</v>
          </cell>
          <cell r="DR103" t="str">
            <v>-</v>
          </cell>
          <cell r="DS103" t="str">
            <v>-</v>
          </cell>
          <cell r="DT103" t="str">
            <v>-</v>
          </cell>
          <cell r="DU103" t="str">
            <v>-</v>
          </cell>
          <cell r="DV103" t="str">
            <v>-</v>
          </cell>
          <cell r="DW103">
            <v>0</v>
          </cell>
          <cell r="DX103" t="str">
            <v>-</v>
          </cell>
          <cell r="DY103">
            <v>25</v>
          </cell>
          <cell r="DZ103">
            <v>66</v>
          </cell>
          <cell r="EA103">
            <v>14</v>
          </cell>
          <cell r="EB103" t="str">
            <v>-</v>
          </cell>
          <cell r="EC103">
            <v>30.434782608695656</v>
          </cell>
          <cell r="ED103" t="str">
            <v>-</v>
          </cell>
          <cell r="EE103">
            <v>4</v>
          </cell>
          <cell r="EF103" t="str">
            <v>-</v>
          </cell>
          <cell r="EG103">
            <v>26</v>
          </cell>
        </row>
        <row r="104">
          <cell r="C104">
            <v>700000256</v>
          </cell>
          <cell r="D104" t="str">
            <v>SECTOR FANDANGO LUISA</v>
          </cell>
          <cell r="E104">
            <v>2026</v>
          </cell>
          <cell r="F104">
            <v>202603</v>
          </cell>
          <cell r="G104">
            <v>1434</v>
          </cell>
          <cell r="H104">
            <v>1488</v>
          </cell>
          <cell r="I104">
            <v>425</v>
          </cell>
          <cell r="J104" t="str">
            <v>-</v>
          </cell>
          <cell r="K104">
            <v>-51</v>
          </cell>
          <cell r="L104">
            <v>0</v>
          </cell>
          <cell r="M104">
            <v>682</v>
          </cell>
          <cell r="N104">
            <v>946</v>
          </cell>
          <cell r="O104">
            <v>0</v>
          </cell>
          <cell r="P104" t="str">
            <v>-</v>
          </cell>
          <cell r="Q104">
            <v>2</v>
          </cell>
          <cell r="R104" t="str">
            <v>-</v>
          </cell>
          <cell r="S104">
            <v>6</v>
          </cell>
          <cell r="T104" t="str">
            <v>-</v>
          </cell>
          <cell r="U104">
            <v>680</v>
          </cell>
          <cell r="V104" t="str">
            <v>-</v>
          </cell>
          <cell r="W104">
            <v>0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530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386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 t="str">
            <v>-</v>
          </cell>
          <cell r="AM104">
            <v>47.559274755927476</v>
          </cell>
          <cell r="AN104">
            <v>64.8</v>
          </cell>
          <cell r="AO104" t="str">
            <v>-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 t="str">
            <v>-</v>
          </cell>
          <cell r="AV104" t="str">
            <v>-</v>
          </cell>
          <cell r="AW104" t="str">
            <v>-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625</v>
          </cell>
          <cell r="BB104">
            <v>849</v>
          </cell>
          <cell r="BC104">
            <v>43.584379358437936</v>
          </cell>
          <cell r="BD104">
            <v>57.1</v>
          </cell>
          <cell r="BE104">
            <v>992</v>
          </cell>
          <cell r="BF104" t="str">
            <v>-</v>
          </cell>
          <cell r="BG104">
            <v>521227.41</v>
          </cell>
          <cell r="BH104">
            <v>448601</v>
          </cell>
          <cell r="BI104">
            <v>355477096</v>
          </cell>
          <cell r="BJ104">
            <v>424376159</v>
          </cell>
          <cell r="BK104">
            <v>354832731</v>
          </cell>
          <cell r="BL104" t="str">
            <v>-</v>
          </cell>
          <cell r="BM104">
            <v>644365</v>
          </cell>
          <cell r="BN104" t="str">
            <v>-</v>
          </cell>
          <cell r="BO104">
            <v>287006972</v>
          </cell>
          <cell r="BP104" t="str">
            <v>-</v>
          </cell>
          <cell r="BQ104">
            <v>644365</v>
          </cell>
          <cell r="BR104" t="str">
            <v>-</v>
          </cell>
          <cell r="BS104">
            <v>662</v>
          </cell>
          <cell r="BT104" t="str">
            <v>-</v>
          </cell>
          <cell r="BU104">
            <v>286362607</v>
          </cell>
          <cell r="BV104" t="str">
            <v>-</v>
          </cell>
          <cell r="BW104">
            <v>460</v>
          </cell>
          <cell r="BX104" t="str">
            <v>-</v>
          </cell>
          <cell r="BY104" t="str">
            <v>-</v>
          </cell>
          <cell r="BZ104" t="str">
            <v>-</v>
          </cell>
          <cell r="CA104">
            <v>64464574</v>
          </cell>
          <cell r="CB104" t="str">
            <v>-</v>
          </cell>
          <cell r="CC104" t="str">
            <v>-</v>
          </cell>
          <cell r="CD104" t="str">
            <v>-</v>
          </cell>
          <cell r="CE104" t="str">
            <v>-</v>
          </cell>
          <cell r="CF104" t="str">
            <v>-</v>
          </cell>
          <cell r="CG104" t="str">
            <v>-</v>
          </cell>
          <cell r="CH104" t="str">
            <v>-</v>
          </cell>
          <cell r="CI104" t="str">
            <v>-</v>
          </cell>
          <cell r="CJ104" t="str">
            <v>-</v>
          </cell>
          <cell r="CK104" t="str">
            <v>-</v>
          </cell>
          <cell r="CL104" t="str">
            <v>-</v>
          </cell>
          <cell r="CM104">
            <v>4005550</v>
          </cell>
          <cell r="CN104" t="str">
            <v>-</v>
          </cell>
          <cell r="CO104">
            <v>68470124</v>
          </cell>
          <cell r="CP104" t="str">
            <v>-</v>
          </cell>
          <cell r="CQ104">
            <v>0</v>
          </cell>
          <cell r="CR104" t="str">
            <v>-</v>
          </cell>
          <cell r="CS104">
            <v>-52</v>
          </cell>
          <cell r="CT104" t="str">
            <v>-</v>
          </cell>
          <cell r="CU104">
            <v>461</v>
          </cell>
          <cell r="CV104">
            <v>262</v>
          </cell>
          <cell r="CW104">
            <v>162</v>
          </cell>
          <cell r="CX104">
            <v>155</v>
          </cell>
          <cell r="CY104">
            <v>129</v>
          </cell>
          <cell r="CZ104">
            <v>114</v>
          </cell>
          <cell r="DA104">
            <v>85</v>
          </cell>
          <cell r="DB104">
            <v>75</v>
          </cell>
          <cell r="DC104">
            <v>67</v>
          </cell>
          <cell r="DD104">
            <v>58</v>
          </cell>
          <cell r="DE104">
            <v>74</v>
          </cell>
          <cell r="DF104">
            <v>70</v>
          </cell>
          <cell r="DG104">
            <v>226</v>
          </cell>
          <cell r="DH104">
            <v>203</v>
          </cell>
          <cell r="DI104">
            <v>11</v>
          </cell>
          <cell r="DJ104" t="str">
            <v>-</v>
          </cell>
          <cell r="DK104" t="str">
            <v>-</v>
          </cell>
          <cell r="DL104" t="str">
            <v>-</v>
          </cell>
          <cell r="DM104" t="str">
            <v>-</v>
          </cell>
          <cell r="DN104" t="str">
            <v>-</v>
          </cell>
          <cell r="DO104" t="str">
            <v>-</v>
          </cell>
          <cell r="DP104" t="str">
            <v>-</v>
          </cell>
          <cell r="DQ104" t="str">
            <v>-</v>
          </cell>
          <cell r="DR104" t="str">
            <v>-</v>
          </cell>
          <cell r="DS104" t="str">
            <v>-</v>
          </cell>
          <cell r="DT104" t="str">
            <v>-</v>
          </cell>
          <cell r="DU104" t="str">
            <v>-</v>
          </cell>
          <cell r="DV104" t="str">
            <v>-</v>
          </cell>
          <cell r="DW104">
            <v>0</v>
          </cell>
          <cell r="DX104" t="str">
            <v>-</v>
          </cell>
          <cell r="DY104">
            <v>24</v>
          </cell>
          <cell r="DZ104">
            <v>60</v>
          </cell>
          <cell r="EA104">
            <v>20</v>
          </cell>
          <cell r="EB104" t="str">
            <v>-</v>
          </cell>
          <cell r="EC104">
            <v>37.037037037037038</v>
          </cell>
          <cell r="ED104" t="str">
            <v>-</v>
          </cell>
          <cell r="EE104">
            <v>13</v>
          </cell>
          <cell r="EF104" t="str">
            <v>-</v>
          </cell>
          <cell r="EG104">
            <v>33</v>
          </cell>
        </row>
        <row r="105">
          <cell r="C105">
            <v>700000258</v>
          </cell>
          <cell r="D105" t="str">
            <v>SECTOR FAUNA HERCILIA</v>
          </cell>
          <cell r="E105">
            <v>2026</v>
          </cell>
          <cell r="F105">
            <v>202603</v>
          </cell>
          <cell r="G105">
            <v>2349</v>
          </cell>
          <cell r="H105">
            <v>2251</v>
          </cell>
          <cell r="I105">
            <v>708</v>
          </cell>
          <cell r="J105" t="str">
            <v>-</v>
          </cell>
          <cell r="K105">
            <v>3</v>
          </cell>
          <cell r="L105">
            <v>0</v>
          </cell>
          <cell r="M105">
            <v>1516</v>
          </cell>
          <cell r="N105">
            <v>1547</v>
          </cell>
          <cell r="O105">
            <v>0</v>
          </cell>
          <cell r="P105" t="str">
            <v>-</v>
          </cell>
          <cell r="Q105">
            <v>0</v>
          </cell>
          <cell r="R105" t="str">
            <v>-</v>
          </cell>
          <cell r="S105">
            <v>4</v>
          </cell>
          <cell r="T105" t="str">
            <v>-</v>
          </cell>
          <cell r="U105">
            <v>1513</v>
          </cell>
          <cell r="V105" t="str">
            <v>-</v>
          </cell>
          <cell r="W105">
            <v>3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1092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932</v>
          </cell>
          <cell r="AH105" t="str">
            <v>-</v>
          </cell>
          <cell r="AI105" t="str">
            <v>-</v>
          </cell>
          <cell r="AJ105" t="str">
            <v>-</v>
          </cell>
          <cell r="AK105" t="str">
            <v>-</v>
          </cell>
          <cell r="AL105" t="str">
            <v>-</v>
          </cell>
          <cell r="AM105">
            <v>64.53810131971052</v>
          </cell>
          <cell r="AN105">
            <v>65.900000000000006</v>
          </cell>
          <cell r="AO105" t="str">
            <v>-</v>
          </cell>
          <cell r="AP105" t="str">
            <v>-</v>
          </cell>
          <cell r="AQ105" t="str">
            <v>-</v>
          </cell>
          <cell r="AR105" t="str">
            <v>-</v>
          </cell>
          <cell r="AS105" t="str">
            <v>-</v>
          </cell>
          <cell r="AT105" t="str">
            <v>-</v>
          </cell>
          <cell r="AU105" t="str">
            <v>-</v>
          </cell>
          <cell r="AV105" t="str">
            <v>-</v>
          </cell>
          <cell r="AW105" t="str">
            <v>-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1305</v>
          </cell>
          <cell r="BB105">
            <v>1343</v>
          </cell>
          <cell r="BC105">
            <v>55.555555555555557</v>
          </cell>
          <cell r="BD105">
            <v>57.2</v>
          </cell>
          <cell r="BE105">
            <v>1615</v>
          </cell>
          <cell r="BF105" t="str">
            <v>-</v>
          </cell>
          <cell r="BG105">
            <v>455054.02</v>
          </cell>
          <cell r="BH105">
            <v>471918</v>
          </cell>
          <cell r="BI105">
            <v>689861886.75</v>
          </cell>
          <cell r="BJ105">
            <v>730057439</v>
          </cell>
          <cell r="BK105">
            <v>689210142</v>
          </cell>
          <cell r="BL105" t="str">
            <v>-</v>
          </cell>
          <cell r="BM105">
            <v>651744.75</v>
          </cell>
          <cell r="BN105" t="str">
            <v>-</v>
          </cell>
          <cell r="BO105">
            <v>561088311.75</v>
          </cell>
          <cell r="BP105" t="str">
            <v>-</v>
          </cell>
          <cell r="BQ105">
            <v>651744.75</v>
          </cell>
          <cell r="BR105" t="str">
            <v>-</v>
          </cell>
          <cell r="BS105">
            <v>1400</v>
          </cell>
          <cell r="BT105" t="str">
            <v>-</v>
          </cell>
          <cell r="BU105">
            <v>560436567</v>
          </cell>
          <cell r="BV105" t="str">
            <v>-</v>
          </cell>
          <cell r="BW105">
            <v>872</v>
          </cell>
          <cell r="BX105" t="str">
            <v>-</v>
          </cell>
          <cell r="BY105" t="str">
            <v>-</v>
          </cell>
          <cell r="BZ105" t="str">
            <v>-</v>
          </cell>
          <cell r="CA105">
            <v>122019069</v>
          </cell>
          <cell r="CB105" t="str">
            <v>-</v>
          </cell>
          <cell r="CC105" t="str">
            <v>-</v>
          </cell>
          <cell r="CD105" t="str">
            <v>-</v>
          </cell>
          <cell r="CE105" t="str">
            <v>-</v>
          </cell>
          <cell r="CF105" t="str">
            <v>-</v>
          </cell>
          <cell r="CG105" t="str">
            <v>-</v>
          </cell>
          <cell r="CH105" t="str">
            <v>-</v>
          </cell>
          <cell r="CI105" t="str">
            <v>-</v>
          </cell>
          <cell r="CJ105" t="str">
            <v>-</v>
          </cell>
          <cell r="CK105" t="str">
            <v>-</v>
          </cell>
          <cell r="CL105" t="str">
            <v>-</v>
          </cell>
          <cell r="CM105">
            <v>6589760</v>
          </cell>
          <cell r="CN105" t="str">
            <v>-</v>
          </cell>
          <cell r="CO105">
            <v>128608829</v>
          </cell>
          <cell r="CP105" t="str">
            <v>-</v>
          </cell>
          <cell r="CQ105">
            <v>0</v>
          </cell>
          <cell r="CR105" t="str">
            <v>-</v>
          </cell>
          <cell r="CS105">
            <v>7</v>
          </cell>
          <cell r="CT105" t="str">
            <v>-</v>
          </cell>
          <cell r="CU105">
            <v>322</v>
          </cell>
          <cell r="CV105">
            <v>330</v>
          </cell>
          <cell r="CW105">
            <v>323</v>
          </cell>
          <cell r="CX105">
            <v>303</v>
          </cell>
          <cell r="CY105">
            <v>188</v>
          </cell>
          <cell r="CZ105">
            <v>164</v>
          </cell>
          <cell r="DA105">
            <v>140</v>
          </cell>
          <cell r="DB105">
            <v>143</v>
          </cell>
          <cell r="DC105">
            <v>108</v>
          </cell>
          <cell r="DD105">
            <v>116</v>
          </cell>
          <cell r="DE105">
            <v>90</v>
          </cell>
          <cell r="DF105">
            <v>81</v>
          </cell>
          <cell r="DG105">
            <v>338</v>
          </cell>
          <cell r="DH105">
            <v>340</v>
          </cell>
          <cell r="DI105">
            <v>85</v>
          </cell>
          <cell r="DJ105" t="str">
            <v>-</v>
          </cell>
          <cell r="DK105" t="str">
            <v>-</v>
          </cell>
          <cell r="DL105" t="str">
            <v>-</v>
          </cell>
          <cell r="DM105" t="str">
            <v>-</v>
          </cell>
          <cell r="DN105" t="str">
            <v>-</v>
          </cell>
          <cell r="DO105" t="str">
            <v>-</v>
          </cell>
          <cell r="DP105" t="str">
            <v>-</v>
          </cell>
          <cell r="DQ105" t="str">
            <v>-</v>
          </cell>
          <cell r="DR105" t="str">
            <v>-</v>
          </cell>
          <cell r="DS105" t="str">
            <v>-</v>
          </cell>
          <cell r="DT105" t="str">
            <v>-</v>
          </cell>
          <cell r="DU105" t="str">
            <v>-</v>
          </cell>
          <cell r="DV105" t="str">
            <v>-</v>
          </cell>
          <cell r="DW105">
            <v>0</v>
          </cell>
          <cell r="DX105" t="str">
            <v>-</v>
          </cell>
          <cell r="DY105">
            <v>112</v>
          </cell>
          <cell r="DZ105">
            <v>104</v>
          </cell>
          <cell r="EA105">
            <v>28</v>
          </cell>
          <cell r="EB105" t="str">
            <v>-</v>
          </cell>
          <cell r="EC105">
            <v>30.76923076923077</v>
          </cell>
          <cell r="ED105" t="str">
            <v>-</v>
          </cell>
          <cell r="EE105">
            <v>27</v>
          </cell>
          <cell r="EF105" t="str">
            <v>-</v>
          </cell>
          <cell r="EG105">
            <v>101</v>
          </cell>
        </row>
        <row r="106">
          <cell r="C106">
            <v>700000260</v>
          </cell>
          <cell r="D106" t="str">
            <v>SECTOR CANTO MILENA</v>
          </cell>
          <cell r="E106">
            <v>2026</v>
          </cell>
          <cell r="F106">
            <v>202603</v>
          </cell>
          <cell r="G106">
            <v>0</v>
          </cell>
          <cell r="H106" t="str">
            <v>-</v>
          </cell>
          <cell r="I106">
            <v>0</v>
          </cell>
          <cell r="J106" t="str">
            <v>-</v>
          </cell>
          <cell r="K106">
            <v>0</v>
          </cell>
          <cell r="L106" t="str">
            <v>-</v>
          </cell>
          <cell r="M106">
            <v>0</v>
          </cell>
          <cell r="N106" t="str">
            <v>-</v>
          </cell>
          <cell r="O106">
            <v>0</v>
          </cell>
          <cell r="P106" t="str">
            <v>-</v>
          </cell>
          <cell r="Q106">
            <v>0</v>
          </cell>
          <cell r="R106" t="str">
            <v>-</v>
          </cell>
          <cell r="S106">
            <v>0</v>
          </cell>
          <cell r="T106" t="str">
            <v>-</v>
          </cell>
          <cell r="U106">
            <v>0</v>
          </cell>
          <cell r="V106" t="str">
            <v>-</v>
          </cell>
          <cell r="W106">
            <v>0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0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0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 t="str">
            <v>-</v>
          </cell>
          <cell r="AM106">
            <v>0</v>
          </cell>
          <cell r="AN106" t="str">
            <v>-</v>
          </cell>
          <cell r="AO106" t="str">
            <v>-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 t="str">
            <v>-</v>
          </cell>
          <cell r="AU106" t="str">
            <v>-</v>
          </cell>
          <cell r="AV106" t="str">
            <v>-</v>
          </cell>
          <cell r="AW106" t="str">
            <v>-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0</v>
          </cell>
          <cell r="BB106" t="str">
            <v>-</v>
          </cell>
          <cell r="BC106">
            <v>0</v>
          </cell>
          <cell r="BD106" t="str">
            <v>-</v>
          </cell>
          <cell r="BE106">
            <v>0</v>
          </cell>
          <cell r="BF106" t="str">
            <v>-</v>
          </cell>
          <cell r="BG106">
            <v>0</v>
          </cell>
          <cell r="BH106" t="str">
            <v>-</v>
          </cell>
          <cell r="BI106">
            <v>0</v>
          </cell>
          <cell r="BJ106" t="str">
            <v>-</v>
          </cell>
          <cell r="BK106">
            <v>0</v>
          </cell>
          <cell r="BL106" t="str">
            <v>-</v>
          </cell>
          <cell r="BM106">
            <v>0</v>
          </cell>
          <cell r="BN106" t="str">
            <v>-</v>
          </cell>
          <cell r="BO106">
            <v>0</v>
          </cell>
          <cell r="BP106" t="str">
            <v>-</v>
          </cell>
          <cell r="BQ106">
            <v>0</v>
          </cell>
          <cell r="BR106" t="str">
            <v>-</v>
          </cell>
          <cell r="BS106">
            <v>0</v>
          </cell>
          <cell r="BT106" t="str">
            <v>-</v>
          </cell>
          <cell r="BU106">
            <v>0</v>
          </cell>
          <cell r="BV106" t="str">
            <v>-</v>
          </cell>
          <cell r="BW106">
            <v>0</v>
          </cell>
          <cell r="BX106" t="str">
            <v>-</v>
          </cell>
          <cell r="BY106" t="str">
            <v>-</v>
          </cell>
          <cell r="BZ106" t="str">
            <v>-</v>
          </cell>
          <cell r="CA106">
            <v>0</v>
          </cell>
          <cell r="CB106" t="str">
            <v>-</v>
          </cell>
          <cell r="CC106" t="str">
            <v>-</v>
          </cell>
          <cell r="CD106" t="str">
            <v>-</v>
          </cell>
          <cell r="CE106" t="str">
            <v>-</v>
          </cell>
          <cell r="CF106" t="str">
            <v>-</v>
          </cell>
          <cell r="CG106" t="str">
            <v>-</v>
          </cell>
          <cell r="CH106" t="str">
            <v>-</v>
          </cell>
          <cell r="CI106" t="str">
            <v>-</v>
          </cell>
          <cell r="CJ106" t="str">
            <v>-</v>
          </cell>
          <cell r="CK106" t="str">
            <v>-</v>
          </cell>
          <cell r="CL106" t="str">
            <v>-</v>
          </cell>
          <cell r="CM106">
            <v>0</v>
          </cell>
          <cell r="CN106" t="str">
            <v>-</v>
          </cell>
          <cell r="CO106">
            <v>0</v>
          </cell>
          <cell r="CP106" t="str">
            <v>-</v>
          </cell>
          <cell r="CQ106">
            <v>0</v>
          </cell>
          <cell r="CR106" t="str">
            <v>-</v>
          </cell>
          <cell r="CS106">
            <v>0</v>
          </cell>
          <cell r="CT106" t="str">
            <v>-</v>
          </cell>
          <cell r="CU106">
            <v>0</v>
          </cell>
          <cell r="CV106" t="str">
            <v>-</v>
          </cell>
          <cell r="CW106">
            <v>0</v>
          </cell>
          <cell r="CX106" t="str">
            <v>-</v>
          </cell>
          <cell r="CY106">
            <v>0</v>
          </cell>
          <cell r="CZ106" t="str">
            <v>-</v>
          </cell>
          <cell r="DA106">
            <v>0</v>
          </cell>
          <cell r="DB106" t="str">
            <v>-</v>
          </cell>
          <cell r="DC106">
            <v>0</v>
          </cell>
          <cell r="DD106" t="str">
            <v>-</v>
          </cell>
          <cell r="DE106">
            <v>0</v>
          </cell>
          <cell r="DF106" t="str">
            <v>-</v>
          </cell>
          <cell r="DG106">
            <v>0</v>
          </cell>
          <cell r="DH106" t="str">
            <v>-</v>
          </cell>
          <cell r="DI106">
            <v>0</v>
          </cell>
          <cell r="DJ106" t="str">
            <v>-</v>
          </cell>
          <cell r="DK106" t="str">
            <v>-</v>
          </cell>
          <cell r="DL106" t="str">
            <v>-</v>
          </cell>
          <cell r="DM106" t="str">
            <v>-</v>
          </cell>
          <cell r="DN106" t="str">
            <v>-</v>
          </cell>
          <cell r="DO106" t="str">
            <v>-</v>
          </cell>
          <cell r="DP106" t="str">
            <v>-</v>
          </cell>
          <cell r="DQ106" t="str">
            <v>-</v>
          </cell>
          <cell r="DR106" t="str">
            <v>-</v>
          </cell>
          <cell r="DS106" t="str">
            <v>-</v>
          </cell>
          <cell r="DT106" t="str">
            <v>-</v>
          </cell>
          <cell r="DU106" t="str">
            <v>-</v>
          </cell>
          <cell r="DV106" t="str">
            <v>-</v>
          </cell>
          <cell r="DW106">
            <v>0</v>
          </cell>
          <cell r="DX106" t="str">
            <v>-</v>
          </cell>
          <cell r="DY106">
            <v>0</v>
          </cell>
          <cell r="DZ106" t="str">
            <v>-</v>
          </cell>
          <cell r="EA106">
            <v>0</v>
          </cell>
          <cell r="EB106" t="str">
            <v>-</v>
          </cell>
          <cell r="EC106">
            <v>0</v>
          </cell>
          <cell r="ED106" t="str">
            <v>-</v>
          </cell>
          <cell r="EE106">
            <v>0</v>
          </cell>
          <cell r="EF106" t="str">
            <v>-</v>
          </cell>
          <cell r="EG106">
            <v>0</v>
          </cell>
        </row>
        <row r="107">
          <cell r="C107">
            <v>700000261</v>
          </cell>
          <cell r="D107" t="str">
            <v>SECTOR PAYANÉS JULIANA</v>
          </cell>
          <cell r="E107">
            <v>2026</v>
          </cell>
          <cell r="F107">
            <v>202603</v>
          </cell>
          <cell r="G107">
            <v>1931</v>
          </cell>
          <cell r="H107">
            <v>1972</v>
          </cell>
          <cell r="I107">
            <v>533</v>
          </cell>
          <cell r="J107" t="str">
            <v>-</v>
          </cell>
          <cell r="K107">
            <v>-134</v>
          </cell>
          <cell r="L107">
            <v>0</v>
          </cell>
          <cell r="M107">
            <v>218</v>
          </cell>
          <cell r="N107">
            <v>1338</v>
          </cell>
          <cell r="O107">
            <v>0</v>
          </cell>
          <cell r="P107" t="str">
            <v>-</v>
          </cell>
          <cell r="Q107">
            <v>1</v>
          </cell>
          <cell r="R107" t="str">
            <v>-</v>
          </cell>
          <cell r="S107">
            <v>4</v>
          </cell>
          <cell r="T107" t="str">
            <v>-</v>
          </cell>
          <cell r="U107">
            <v>216</v>
          </cell>
          <cell r="V107" t="str">
            <v>-</v>
          </cell>
          <cell r="W107">
            <v>1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191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79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 t="str">
            <v>-</v>
          </cell>
          <cell r="AM107">
            <v>11.289487312273433</v>
          </cell>
          <cell r="AN107">
            <v>64.599999999999994</v>
          </cell>
          <cell r="AO107" t="str">
            <v>-</v>
          </cell>
          <cell r="AP107" t="str">
            <v>-</v>
          </cell>
          <cell r="AQ107" t="str">
            <v>-</v>
          </cell>
          <cell r="AR107" t="str">
            <v>-</v>
          </cell>
          <cell r="AS107" t="str">
            <v>-</v>
          </cell>
          <cell r="AT107" t="str">
            <v>-</v>
          </cell>
          <cell r="AU107" t="str">
            <v>-</v>
          </cell>
          <cell r="AV107" t="str">
            <v>-</v>
          </cell>
          <cell r="AW107" t="str">
            <v>-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201</v>
          </cell>
          <cell r="BB107">
            <v>1136</v>
          </cell>
          <cell r="BC107">
            <v>10.409114448472295</v>
          </cell>
          <cell r="BD107">
            <v>54.9</v>
          </cell>
          <cell r="BE107">
            <v>1284</v>
          </cell>
          <cell r="BF107" t="str">
            <v>-</v>
          </cell>
          <cell r="BG107">
            <v>687485.01</v>
          </cell>
          <cell r="BH107">
            <v>454043</v>
          </cell>
          <cell r="BI107">
            <v>149871732.75</v>
          </cell>
          <cell r="BJ107">
            <v>607509281</v>
          </cell>
          <cell r="BK107">
            <v>148662705</v>
          </cell>
          <cell r="BL107" t="str">
            <v>-</v>
          </cell>
          <cell r="BM107">
            <v>1209027.75</v>
          </cell>
          <cell r="BN107" t="str">
            <v>-</v>
          </cell>
          <cell r="BO107">
            <v>127078821.75</v>
          </cell>
          <cell r="BP107" t="str">
            <v>-</v>
          </cell>
          <cell r="BQ107">
            <v>1209027.75</v>
          </cell>
          <cell r="BR107" t="str">
            <v>-</v>
          </cell>
          <cell r="BS107">
            <v>211</v>
          </cell>
          <cell r="BT107" t="str">
            <v>-</v>
          </cell>
          <cell r="BU107">
            <v>125869794</v>
          </cell>
          <cell r="BV107" t="str">
            <v>-</v>
          </cell>
          <cell r="BW107">
            <v>115</v>
          </cell>
          <cell r="BX107" t="str">
            <v>-</v>
          </cell>
          <cell r="BY107" t="str">
            <v>-</v>
          </cell>
          <cell r="BZ107" t="str">
            <v>-</v>
          </cell>
          <cell r="CA107">
            <v>21538951</v>
          </cell>
          <cell r="CB107" t="str">
            <v>-</v>
          </cell>
          <cell r="CC107" t="str">
            <v>-</v>
          </cell>
          <cell r="CD107" t="str">
            <v>-</v>
          </cell>
          <cell r="CE107" t="str">
            <v>-</v>
          </cell>
          <cell r="CF107" t="str">
            <v>-</v>
          </cell>
          <cell r="CG107" t="str">
            <v>-</v>
          </cell>
          <cell r="CH107" t="str">
            <v>-</v>
          </cell>
          <cell r="CI107" t="str">
            <v>-</v>
          </cell>
          <cell r="CJ107" t="str">
            <v>-</v>
          </cell>
          <cell r="CK107" t="str">
            <v>-</v>
          </cell>
          <cell r="CL107" t="str">
            <v>-</v>
          </cell>
          <cell r="CM107">
            <v>1253960</v>
          </cell>
          <cell r="CN107" t="str">
            <v>-</v>
          </cell>
          <cell r="CO107">
            <v>22792911</v>
          </cell>
          <cell r="CP107" t="str">
            <v>-</v>
          </cell>
          <cell r="CQ107">
            <v>0</v>
          </cell>
          <cell r="CR107" t="str">
            <v>-</v>
          </cell>
          <cell r="CS107">
            <v>-61</v>
          </cell>
          <cell r="CT107" t="str">
            <v>-</v>
          </cell>
          <cell r="CU107">
            <v>1108</v>
          </cell>
          <cell r="CV107">
            <v>365</v>
          </cell>
          <cell r="CW107">
            <v>373</v>
          </cell>
          <cell r="CX107">
            <v>256</v>
          </cell>
          <cell r="CY107">
            <v>232</v>
          </cell>
          <cell r="CZ107">
            <v>163</v>
          </cell>
          <cell r="DA107">
            <v>147</v>
          </cell>
          <cell r="DB107">
            <v>80</v>
          </cell>
          <cell r="DC107">
            <v>97</v>
          </cell>
          <cell r="DD107">
            <v>63</v>
          </cell>
          <cell r="DE107">
            <v>68</v>
          </cell>
          <cell r="DF107">
            <v>59</v>
          </cell>
          <cell r="DG107">
            <v>312</v>
          </cell>
          <cell r="DH107">
            <v>202</v>
          </cell>
          <cell r="DI107">
            <v>8</v>
          </cell>
          <cell r="DJ107" t="str">
            <v>-</v>
          </cell>
          <cell r="DK107" t="str">
            <v>-</v>
          </cell>
          <cell r="DL107" t="str">
            <v>-</v>
          </cell>
          <cell r="DM107" t="str">
            <v>-</v>
          </cell>
          <cell r="DN107" t="str">
            <v>-</v>
          </cell>
          <cell r="DO107" t="str">
            <v>-</v>
          </cell>
          <cell r="DP107" t="str">
            <v>-</v>
          </cell>
          <cell r="DQ107" t="str">
            <v>-</v>
          </cell>
          <cell r="DR107" t="str">
            <v>-</v>
          </cell>
          <cell r="DS107" t="str">
            <v>-</v>
          </cell>
          <cell r="DT107" t="str">
            <v>-</v>
          </cell>
          <cell r="DU107" t="str">
            <v>-</v>
          </cell>
          <cell r="DV107" t="str">
            <v>-</v>
          </cell>
          <cell r="DW107">
            <v>0</v>
          </cell>
          <cell r="DX107" t="str">
            <v>-</v>
          </cell>
          <cell r="DY107">
            <v>8</v>
          </cell>
          <cell r="DZ107">
            <v>82</v>
          </cell>
          <cell r="EA107">
            <v>14</v>
          </cell>
          <cell r="EB107" t="str">
            <v>-</v>
          </cell>
          <cell r="EC107">
            <v>31.111111111111111</v>
          </cell>
          <cell r="ED107" t="str">
            <v>-</v>
          </cell>
          <cell r="EE107">
            <v>0</v>
          </cell>
          <cell r="EF107" t="str">
            <v>-</v>
          </cell>
          <cell r="EG107">
            <v>9</v>
          </cell>
        </row>
        <row r="108">
          <cell r="C108">
            <v>700000262</v>
          </cell>
          <cell r="D108" t="str">
            <v xml:space="preserve">SECTOR BAHÍA ALEJANDRA </v>
          </cell>
          <cell r="E108">
            <v>2026</v>
          </cell>
          <cell r="F108">
            <v>202603</v>
          </cell>
          <cell r="G108">
            <v>1627</v>
          </cell>
          <cell r="H108">
            <v>1626</v>
          </cell>
          <cell r="I108">
            <v>525</v>
          </cell>
          <cell r="J108" t="str">
            <v>-</v>
          </cell>
          <cell r="K108">
            <v>3</v>
          </cell>
          <cell r="L108">
            <v>0</v>
          </cell>
          <cell r="M108">
            <v>1048</v>
          </cell>
          <cell r="N108">
            <v>1065</v>
          </cell>
          <cell r="O108">
            <v>0</v>
          </cell>
          <cell r="P108" t="str">
            <v>-</v>
          </cell>
          <cell r="Q108">
            <v>0</v>
          </cell>
          <cell r="R108" t="str">
            <v>-</v>
          </cell>
          <cell r="S108">
            <v>12</v>
          </cell>
          <cell r="T108" t="str">
            <v>-</v>
          </cell>
          <cell r="U108">
            <v>1042</v>
          </cell>
          <cell r="V108" t="str">
            <v>-</v>
          </cell>
          <cell r="W108">
            <v>6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803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590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>
            <v>64.413030116779339</v>
          </cell>
          <cell r="AN108">
            <v>65.5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918</v>
          </cell>
          <cell r="BB108">
            <v>932</v>
          </cell>
          <cell r="BC108">
            <v>56.422864167178858</v>
          </cell>
          <cell r="BD108">
            <v>57.3</v>
          </cell>
          <cell r="BE108">
            <v>1112</v>
          </cell>
          <cell r="BF108" t="str">
            <v>-</v>
          </cell>
          <cell r="BG108">
            <v>553713.31999999995</v>
          </cell>
          <cell r="BH108">
            <v>565400</v>
          </cell>
          <cell r="BI108">
            <v>580291561.39999998</v>
          </cell>
          <cell r="BJ108">
            <v>602150544</v>
          </cell>
          <cell r="BK108">
            <v>565493145</v>
          </cell>
          <cell r="BL108" t="str">
            <v>-</v>
          </cell>
          <cell r="BM108">
            <v>14798416.4</v>
          </cell>
          <cell r="BN108" t="str">
            <v>-</v>
          </cell>
          <cell r="BO108">
            <v>441302574.39999998</v>
          </cell>
          <cell r="BP108" t="str">
            <v>-</v>
          </cell>
          <cell r="BQ108">
            <v>14798416.4</v>
          </cell>
          <cell r="BR108" t="str">
            <v>-</v>
          </cell>
          <cell r="BS108">
            <v>991</v>
          </cell>
          <cell r="BT108" t="str">
            <v>-</v>
          </cell>
          <cell r="BU108">
            <v>426504158</v>
          </cell>
          <cell r="BV108" t="str">
            <v>-</v>
          </cell>
          <cell r="BW108">
            <v>706</v>
          </cell>
          <cell r="BX108" t="str">
            <v>-</v>
          </cell>
          <cell r="BY108" t="str">
            <v>-</v>
          </cell>
          <cell r="BZ108" t="str">
            <v>-</v>
          </cell>
          <cell r="CA108">
            <v>132025167</v>
          </cell>
          <cell r="CB108" t="str">
            <v>-</v>
          </cell>
          <cell r="CC108" t="str">
            <v>-</v>
          </cell>
          <cell r="CD108" t="str">
            <v>-</v>
          </cell>
          <cell r="CE108" t="str">
            <v>-</v>
          </cell>
          <cell r="CF108" t="str">
            <v>-</v>
          </cell>
          <cell r="CG108" t="str">
            <v>-</v>
          </cell>
          <cell r="CH108" t="str">
            <v>-</v>
          </cell>
          <cell r="CI108" t="str">
            <v>-</v>
          </cell>
          <cell r="CJ108" t="str">
            <v>-</v>
          </cell>
          <cell r="CK108" t="str">
            <v>-</v>
          </cell>
          <cell r="CL108" t="str">
            <v>-</v>
          </cell>
          <cell r="CM108">
            <v>6963820</v>
          </cell>
          <cell r="CN108" t="str">
            <v>-</v>
          </cell>
          <cell r="CO108">
            <v>138988987</v>
          </cell>
          <cell r="CP108" t="str">
            <v>-</v>
          </cell>
          <cell r="CQ108">
            <v>0</v>
          </cell>
          <cell r="CR108" t="str">
            <v>-</v>
          </cell>
          <cell r="CS108">
            <v>9</v>
          </cell>
          <cell r="CT108" t="str">
            <v>-</v>
          </cell>
          <cell r="CU108">
            <v>202</v>
          </cell>
          <cell r="CV108">
            <v>216</v>
          </cell>
          <cell r="CW108">
            <v>225</v>
          </cell>
          <cell r="CX108">
            <v>217</v>
          </cell>
          <cell r="CY108">
            <v>152</v>
          </cell>
          <cell r="CZ108">
            <v>134</v>
          </cell>
          <cell r="DA108">
            <v>77</v>
          </cell>
          <cell r="DB108">
            <v>78</v>
          </cell>
          <cell r="DC108">
            <v>43</v>
          </cell>
          <cell r="DD108">
            <v>51</v>
          </cell>
          <cell r="DE108">
            <v>42</v>
          </cell>
          <cell r="DF108">
            <v>39</v>
          </cell>
          <cell r="DG108">
            <v>162</v>
          </cell>
          <cell r="DH108">
            <v>168</v>
          </cell>
          <cell r="DI108">
            <v>28</v>
          </cell>
          <cell r="DJ108" t="str">
            <v>-</v>
          </cell>
          <cell r="DK108" t="str">
            <v>-</v>
          </cell>
          <cell r="DL108" t="str">
            <v>-</v>
          </cell>
          <cell r="DM108" t="str">
            <v>-</v>
          </cell>
          <cell r="DN108" t="str">
            <v>-</v>
          </cell>
          <cell r="DO108" t="str">
            <v>-</v>
          </cell>
          <cell r="DP108" t="str">
            <v>-</v>
          </cell>
          <cell r="DQ108" t="str">
            <v>-</v>
          </cell>
          <cell r="DR108" t="str">
            <v>-</v>
          </cell>
          <cell r="DS108" t="str">
            <v>-</v>
          </cell>
          <cell r="DT108" t="str">
            <v>-</v>
          </cell>
          <cell r="DU108" t="str">
            <v>-</v>
          </cell>
          <cell r="DV108" t="str">
            <v>-</v>
          </cell>
          <cell r="DW108">
            <v>0</v>
          </cell>
          <cell r="DX108" t="str">
            <v>-</v>
          </cell>
          <cell r="DY108">
            <v>52</v>
          </cell>
          <cell r="DZ108">
            <v>61</v>
          </cell>
          <cell r="EA108">
            <v>15</v>
          </cell>
          <cell r="EB108" t="str">
            <v>-</v>
          </cell>
          <cell r="EC108">
            <v>33.333333333333329</v>
          </cell>
          <cell r="ED108" t="str">
            <v>-</v>
          </cell>
          <cell r="EE108">
            <v>24</v>
          </cell>
          <cell r="EF108" t="str">
            <v>-</v>
          </cell>
          <cell r="EG108">
            <v>78</v>
          </cell>
        </row>
        <row r="109">
          <cell r="C109">
            <v>700000265</v>
          </cell>
          <cell r="D109" t="str">
            <v>SECTOR NACIMIENTO MARCELA</v>
          </cell>
          <cell r="E109">
            <v>2026</v>
          </cell>
          <cell r="F109">
            <v>202603</v>
          </cell>
          <cell r="G109">
            <v>1655</v>
          </cell>
          <cell r="H109">
            <v>1649</v>
          </cell>
          <cell r="I109">
            <v>652</v>
          </cell>
          <cell r="J109" t="str">
            <v>-</v>
          </cell>
          <cell r="K109">
            <v>5</v>
          </cell>
          <cell r="L109">
            <v>0</v>
          </cell>
          <cell r="M109">
            <v>1168</v>
          </cell>
          <cell r="N109">
            <v>1129</v>
          </cell>
          <cell r="O109">
            <v>0</v>
          </cell>
          <cell r="P109" t="str">
            <v>-</v>
          </cell>
          <cell r="Q109">
            <v>1</v>
          </cell>
          <cell r="R109" t="str">
            <v>-</v>
          </cell>
          <cell r="S109">
            <v>12</v>
          </cell>
          <cell r="T109" t="str">
            <v>-</v>
          </cell>
          <cell r="U109">
            <v>1160</v>
          </cell>
          <cell r="V109" t="str">
            <v>-</v>
          </cell>
          <cell r="W109">
            <v>7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932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581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>
            <v>70.57401812688822</v>
          </cell>
          <cell r="AN109">
            <v>68.5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1023</v>
          </cell>
          <cell r="BB109">
            <v>989</v>
          </cell>
          <cell r="BC109">
            <v>61.812688821752268</v>
          </cell>
          <cell r="BD109">
            <v>60</v>
          </cell>
          <cell r="BE109">
            <v>1213</v>
          </cell>
          <cell r="BF109" t="str">
            <v>-</v>
          </cell>
          <cell r="BG109">
            <v>516376.96</v>
          </cell>
          <cell r="BH109">
            <v>536431</v>
          </cell>
          <cell r="BI109">
            <v>603128286.54999995</v>
          </cell>
          <cell r="BJ109">
            <v>605630602</v>
          </cell>
          <cell r="BK109">
            <v>597717318</v>
          </cell>
          <cell r="BL109" t="str">
            <v>-</v>
          </cell>
          <cell r="BM109">
            <v>5410968.5499999998</v>
          </cell>
          <cell r="BN109" t="str">
            <v>-</v>
          </cell>
          <cell r="BO109">
            <v>468294604.55000001</v>
          </cell>
          <cell r="BP109" t="str">
            <v>-</v>
          </cell>
          <cell r="BQ109">
            <v>5410968.5499999998</v>
          </cell>
          <cell r="BR109" t="str">
            <v>-</v>
          </cell>
          <cell r="BS109">
            <v>1101</v>
          </cell>
          <cell r="BT109" t="str">
            <v>-</v>
          </cell>
          <cell r="BU109">
            <v>462883636</v>
          </cell>
          <cell r="BV109" t="str">
            <v>-</v>
          </cell>
          <cell r="BW109">
            <v>818</v>
          </cell>
          <cell r="BX109" t="str">
            <v>-</v>
          </cell>
          <cell r="BY109" t="str">
            <v>-</v>
          </cell>
          <cell r="BZ109" t="str">
            <v>-</v>
          </cell>
          <cell r="CA109">
            <v>125719382</v>
          </cell>
          <cell r="CB109" t="str">
            <v>-</v>
          </cell>
          <cell r="CC109" t="str">
            <v>-</v>
          </cell>
          <cell r="CD109" t="str">
            <v>-</v>
          </cell>
          <cell r="CE109" t="str">
            <v>-</v>
          </cell>
          <cell r="CF109" t="str">
            <v>-</v>
          </cell>
          <cell r="CG109" t="str">
            <v>-</v>
          </cell>
          <cell r="CH109" t="str">
            <v>-</v>
          </cell>
          <cell r="CI109" t="str">
            <v>-</v>
          </cell>
          <cell r="CJ109" t="str">
            <v>-</v>
          </cell>
          <cell r="CK109" t="str">
            <v>-</v>
          </cell>
          <cell r="CL109" t="str">
            <v>-</v>
          </cell>
          <cell r="CM109">
            <v>9114300</v>
          </cell>
          <cell r="CN109" t="str">
            <v>-</v>
          </cell>
          <cell r="CO109">
            <v>134833682</v>
          </cell>
          <cell r="CP109" t="str">
            <v>-</v>
          </cell>
          <cell r="CQ109">
            <v>0</v>
          </cell>
          <cell r="CR109" t="str">
            <v>-</v>
          </cell>
          <cell r="CS109">
            <v>3</v>
          </cell>
          <cell r="CT109" t="str">
            <v>-</v>
          </cell>
          <cell r="CU109">
            <v>183</v>
          </cell>
          <cell r="CV109">
            <v>203</v>
          </cell>
          <cell r="CW109">
            <v>185</v>
          </cell>
          <cell r="CX109">
            <v>202</v>
          </cell>
          <cell r="CY109">
            <v>119</v>
          </cell>
          <cell r="CZ109">
            <v>115</v>
          </cell>
          <cell r="DA109">
            <v>80</v>
          </cell>
          <cell r="DB109">
            <v>83</v>
          </cell>
          <cell r="DC109">
            <v>45</v>
          </cell>
          <cell r="DD109">
            <v>57</v>
          </cell>
          <cell r="DE109">
            <v>42</v>
          </cell>
          <cell r="DF109">
            <v>42</v>
          </cell>
          <cell r="DG109">
            <v>167</v>
          </cell>
          <cell r="DH109">
            <v>182</v>
          </cell>
          <cell r="DI109">
            <v>25</v>
          </cell>
          <cell r="DJ109" t="str">
            <v>-</v>
          </cell>
          <cell r="DK109" t="str">
            <v>-</v>
          </cell>
          <cell r="DL109" t="str">
            <v>-</v>
          </cell>
          <cell r="DM109" t="str">
            <v>-</v>
          </cell>
          <cell r="DN109" t="str">
            <v>-</v>
          </cell>
          <cell r="DO109" t="str">
            <v>-</v>
          </cell>
          <cell r="DP109" t="str">
            <v>-</v>
          </cell>
          <cell r="DQ109" t="str">
            <v>-</v>
          </cell>
          <cell r="DR109" t="str">
            <v>-</v>
          </cell>
          <cell r="DS109" t="str">
            <v>-</v>
          </cell>
          <cell r="DT109" t="str">
            <v>-</v>
          </cell>
          <cell r="DU109" t="str">
            <v>-</v>
          </cell>
          <cell r="DV109" t="str">
            <v>-</v>
          </cell>
          <cell r="DW109">
            <v>0</v>
          </cell>
          <cell r="DX109" t="str">
            <v>-</v>
          </cell>
          <cell r="DY109">
            <v>45</v>
          </cell>
          <cell r="DZ109">
            <v>55</v>
          </cell>
          <cell r="EA109">
            <v>7</v>
          </cell>
          <cell r="EB109" t="str">
            <v>-</v>
          </cell>
          <cell r="EC109">
            <v>23.333333333333332</v>
          </cell>
          <cell r="ED109" t="str">
            <v>-</v>
          </cell>
          <cell r="EE109">
            <v>20</v>
          </cell>
          <cell r="EF109" t="str">
            <v>-</v>
          </cell>
          <cell r="EG109">
            <v>100</v>
          </cell>
        </row>
        <row r="110">
          <cell r="C110">
            <v>700000266</v>
          </cell>
          <cell r="D110" t="str">
            <v>SECTOR POMARROSA NATHALIA</v>
          </cell>
          <cell r="E110">
            <v>2026</v>
          </cell>
          <cell r="F110">
            <v>202603</v>
          </cell>
          <cell r="G110">
            <v>1690</v>
          </cell>
          <cell r="H110">
            <v>1792</v>
          </cell>
          <cell r="I110">
            <v>531</v>
          </cell>
          <cell r="J110" t="str">
            <v>-</v>
          </cell>
          <cell r="K110">
            <v>-101</v>
          </cell>
          <cell r="L110">
            <v>0</v>
          </cell>
          <cell r="M110">
            <v>400</v>
          </cell>
          <cell r="N110">
            <v>1169</v>
          </cell>
          <cell r="O110">
            <v>0</v>
          </cell>
          <cell r="P110" t="str">
            <v>-</v>
          </cell>
          <cell r="Q110">
            <v>2</v>
          </cell>
          <cell r="R110" t="str">
            <v>-</v>
          </cell>
          <cell r="S110">
            <v>15</v>
          </cell>
          <cell r="T110" t="str">
            <v>-</v>
          </cell>
          <cell r="U110">
            <v>390</v>
          </cell>
          <cell r="V110" t="str">
            <v>-</v>
          </cell>
          <cell r="W110">
            <v>8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320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184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>
            <v>23.668639053254438</v>
          </cell>
          <cell r="AN110">
            <v>65.2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362</v>
          </cell>
          <cell r="BB110">
            <v>1001</v>
          </cell>
          <cell r="BC110">
            <v>21.420118343195266</v>
          </cell>
          <cell r="BD110">
            <v>55.9</v>
          </cell>
          <cell r="BE110">
            <v>1193</v>
          </cell>
          <cell r="BF110" t="str">
            <v>-</v>
          </cell>
          <cell r="BG110">
            <v>498470.84</v>
          </cell>
          <cell r="BH110">
            <v>484293</v>
          </cell>
          <cell r="BI110">
            <v>199388337.09999999</v>
          </cell>
          <cell r="BJ110">
            <v>566138837</v>
          </cell>
          <cell r="BK110">
            <v>189445441</v>
          </cell>
          <cell r="BL110" t="str">
            <v>-</v>
          </cell>
          <cell r="BM110">
            <v>9942896.0999999996</v>
          </cell>
          <cell r="BN110" t="str">
            <v>-</v>
          </cell>
          <cell r="BO110">
            <v>169194892.09999999</v>
          </cell>
          <cell r="BP110" t="str">
            <v>-</v>
          </cell>
          <cell r="BQ110">
            <v>9942896.0999999996</v>
          </cell>
          <cell r="BR110" t="str">
            <v>-</v>
          </cell>
          <cell r="BS110">
            <v>395</v>
          </cell>
          <cell r="BT110" t="str">
            <v>-</v>
          </cell>
          <cell r="BU110">
            <v>159251996</v>
          </cell>
          <cell r="BV110" t="str">
            <v>-</v>
          </cell>
          <cell r="BW110">
            <v>219</v>
          </cell>
          <cell r="BX110" t="str">
            <v>-</v>
          </cell>
          <cell r="BY110" t="str">
            <v>-</v>
          </cell>
          <cell r="BZ110" t="str">
            <v>-</v>
          </cell>
          <cell r="CA110">
            <v>27904305</v>
          </cell>
          <cell r="CB110" t="str">
            <v>-</v>
          </cell>
          <cell r="CC110" t="str">
            <v>-</v>
          </cell>
          <cell r="CD110" t="str">
            <v>-</v>
          </cell>
          <cell r="CE110" t="str">
            <v>-</v>
          </cell>
          <cell r="CF110" t="str">
            <v>-</v>
          </cell>
          <cell r="CG110" t="str">
            <v>-</v>
          </cell>
          <cell r="CH110" t="str">
            <v>-</v>
          </cell>
          <cell r="CI110" t="str">
            <v>-</v>
          </cell>
          <cell r="CJ110" t="str">
            <v>-</v>
          </cell>
          <cell r="CK110" t="str">
            <v>-</v>
          </cell>
          <cell r="CL110" t="str">
            <v>-</v>
          </cell>
          <cell r="CM110">
            <v>2289140</v>
          </cell>
          <cell r="CN110" t="str">
            <v>-</v>
          </cell>
          <cell r="CO110">
            <v>30193445</v>
          </cell>
          <cell r="CP110" t="str">
            <v>-</v>
          </cell>
          <cell r="CQ110">
            <v>0</v>
          </cell>
          <cell r="CR110" t="str">
            <v>-</v>
          </cell>
          <cell r="CS110">
            <v>-59</v>
          </cell>
          <cell r="CT110" t="str">
            <v>-</v>
          </cell>
          <cell r="CU110">
            <v>803</v>
          </cell>
          <cell r="CV110">
            <v>318</v>
          </cell>
          <cell r="CW110">
            <v>304</v>
          </cell>
          <cell r="CX110">
            <v>198</v>
          </cell>
          <cell r="CY110">
            <v>183</v>
          </cell>
          <cell r="CZ110">
            <v>136</v>
          </cell>
          <cell r="DA110">
            <v>121</v>
          </cell>
          <cell r="DB110">
            <v>73</v>
          </cell>
          <cell r="DC110">
            <v>79</v>
          </cell>
          <cell r="DD110">
            <v>51</v>
          </cell>
          <cell r="DE110">
            <v>69</v>
          </cell>
          <cell r="DF110">
            <v>61</v>
          </cell>
          <cell r="DG110">
            <v>269</v>
          </cell>
          <cell r="DH110">
            <v>185</v>
          </cell>
          <cell r="DI110">
            <v>7</v>
          </cell>
          <cell r="DJ110" t="str">
            <v>-</v>
          </cell>
          <cell r="DK110" t="str">
            <v>-</v>
          </cell>
          <cell r="DL110" t="str">
            <v>-</v>
          </cell>
          <cell r="DM110" t="str">
            <v>-</v>
          </cell>
          <cell r="DN110" t="str">
            <v>-</v>
          </cell>
          <cell r="DO110" t="str">
            <v>-</v>
          </cell>
          <cell r="DP110" t="str">
            <v>-</v>
          </cell>
          <cell r="DQ110" t="str">
            <v>-</v>
          </cell>
          <cell r="DR110" t="str">
            <v>-</v>
          </cell>
          <cell r="DS110" t="str">
            <v>-</v>
          </cell>
          <cell r="DT110" t="str">
            <v>-</v>
          </cell>
          <cell r="DU110" t="str">
            <v>-</v>
          </cell>
          <cell r="DV110" t="str">
            <v>-</v>
          </cell>
          <cell r="DW110">
            <v>0</v>
          </cell>
          <cell r="DX110" t="str">
            <v>-</v>
          </cell>
          <cell r="DY110">
            <v>10</v>
          </cell>
          <cell r="DZ110">
            <v>56</v>
          </cell>
          <cell r="EA110">
            <v>12</v>
          </cell>
          <cell r="EB110" t="str">
            <v>-</v>
          </cell>
          <cell r="EC110">
            <v>31.578947368421051</v>
          </cell>
          <cell r="ED110" t="str">
            <v>-</v>
          </cell>
          <cell r="EE110">
            <v>3</v>
          </cell>
          <cell r="EF110" t="str">
            <v>-</v>
          </cell>
          <cell r="EG110">
            <v>28</v>
          </cell>
        </row>
        <row r="111">
          <cell r="C111">
            <v>700000269</v>
          </cell>
          <cell r="D111" t="str">
            <v>SECTOR OLIVO BLANCA</v>
          </cell>
          <cell r="E111">
            <v>2026</v>
          </cell>
          <cell r="F111">
            <v>202603</v>
          </cell>
          <cell r="G111">
            <v>1611</v>
          </cell>
          <cell r="H111">
            <v>1692</v>
          </cell>
          <cell r="I111">
            <v>473</v>
          </cell>
          <cell r="J111" t="str">
            <v>-</v>
          </cell>
          <cell r="K111">
            <v>-80</v>
          </cell>
          <cell r="L111">
            <v>0</v>
          </cell>
          <cell r="M111">
            <v>393</v>
          </cell>
          <cell r="N111">
            <v>1104</v>
          </cell>
          <cell r="O111">
            <v>0</v>
          </cell>
          <cell r="P111" t="str">
            <v>-</v>
          </cell>
          <cell r="Q111">
            <v>1</v>
          </cell>
          <cell r="R111" t="str">
            <v>-</v>
          </cell>
          <cell r="S111">
            <v>2</v>
          </cell>
          <cell r="T111" t="str">
            <v>-</v>
          </cell>
          <cell r="U111">
            <v>392</v>
          </cell>
          <cell r="V111" t="str">
            <v>-</v>
          </cell>
          <cell r="W111">
            <v>0</v>
          </cell>
          <cell r="X111" t="str">
            <v>-</v>
          </cell>
          <cell r="Y111" t="str">
            <v>-</v>
          </cell>
          <cell r="Z111" t="str">
            <v>-</v>
          </cell>
          <cell r="AA111">
            <v>326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>
            <v>186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>
            <v>24.394785847299811</v>
          </cell>
          <cell r="AN111">
            <v>65.2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>
            <v>363</v>
          </cell>
          <cell r="BB111">
            <v>961</v>
          </cell>
          <cell r="BC111">
            <v>22.532588454376164</v>
          </cell>
          <cell r="BD111">
            <v>56.8</v>
          </cell>
          <cell r="BE111">
            <v>1156</v>
          </cell>
          <cell r="BF111" t="str">
            <v>-</v>
          </cell>
          <cell r="BG111">
            <v>520464.27</v>
          </cell>
          <cell r="BH111">
            <v>489829</v>
          </cell>
          <cell r="BI111">
            <v>204542460</v>
          </cell>
          <cell r="BJ111">
            <v>540771020</v>
          </cell>
          <cell r="BK111">
            <v>204147394</v>
          </cell>
          <cell r="BL111" t="str">
            <v>-</v>
          </cell>
          <cell r="BM111">
            <v>395066</v>
          </cell>
          <cell r="BN111" t="str">
            <v>-</v>
          </cell>
          <cell r="BO111">
            <v>176060295</v>
          </cell>
          <cell r="BP111" t="str">
            <v>-</v>
          </cell>
          <cell r="BQ111">
            <v>395066</v>
          </cell>
          <cell r="BR111" t="str">
            <v>-</v>
          </cell>
          <cell r="BS111">
            <v>383</v>
          </cell>
          <cell r="BT111" t="str">
            <v>-</v>
          </cell>
          <cell r="BU111">
            <v>175665229</v>
          </cell>
          <cell r="BV111" t="str">
            <v>-</v>
          </cell>
          <cell r="BW111">
            <v>225</v>
          </cell>
          <cell r="BX111" t="str">
            <v>-</v>
          </cell>
          <cell r="BY111" t="str">
            <v>-</v>
          </cell>
          <cell r="BZ111" t="str">
            <v>-</v>
          </cell>
          <cell r="CA111">
            <v>26434950</v>
          </cell>
          <cell r="CB111" t="str">
            <v>-</v>
          </cell>
          <cell r="CC111" t="str">
            <v>-</v>
          </cell>
          <cell r="CD111" t="str">
            <v>-</v>
          </cell>
          <cell r="CE111" t="str">
            <v>-</v>
          </cell>
          <cell r="CF111" t="str">
            <v>-</v>
          </cell>
          <cell r="CG111" t="str">
            <v>-</v>
          </cell>
          <cell r="CH111" t="str">
            <v>-</v>
          </cell>
          <cell r="CI111" t="str">
            <v>-</v>
          </cell>
          <cell r="CJ111" t="str">
            <v>-</v>
          </cell>
          <cell r="CK111" t="str">
            <v>-</v>
          </cell>
          <cell r="CL111" t="str">
            <v>-</v>
          </cell>
          <cell r="CM111">
            <v>2047215</v>
          </cell>
          <cell r="CN111" t="str">
            <v>-</v>
          </cell>
          <cell r="CO111">
            <v>28482165</v>
          </cell>
          <cell r="CP111" t="str">
            <v>-</v>
          </cell>
          <cell r="CQ111">
            <v>0</v>
          </cell>
          <cell r="CR111" t="str">
            <v>-</v>
          </cell>
          <cell r="CS111">
            <v>-47</v>
          </cell>
          <cell r="CT111" t="str">
            <v>-</v>
          </cell>
          <cell r="CU111">
            <v>762</v>
          </cell>
          <cell r="CV111">
            <v>312</v>
          </cell>
          <cell r="CW111">
            <v>272</v>
          </cell>
          <cell r="CX111">
            <v>185</v>
          </cell>
          <cell r="CY111">
            <v>184</v>
          </cell>
          <cell r="CZ111">
            <v>124</v>
          </cell>
          <cell r="DA111">
            <v>97</v>
          </cell>
          <cell r="DB111">
            <v>64</v>
          </cell>
          <cell r="DC111">
            <v>76</v>
          </cell>
          <cell r="DD111">
            <v>56</v>
          </cell>
          <cell r="DE111">
            <v>55</v>
          </cell>
          <cell r="DF111">
            <v>51</v>
          </cell>
          <cell r="DG111">
            <v>228</v>
          </cell>
          <cell r="DH111">
            <v>171</v>
          </cell>
          <cell r="DI111">
            <v>7</v>
          </cell>
          <cell r="DJ111" t="str">
            <v>-</v>
          </cell>
          <cell r="DK111" t="str">
            <v>-</v>
          </cell>
          <cell r="DL111" t="str">
            <v>-</v>
          </cell>
          <cell r="DM111" t="str">
            <v>-</v>
          </cell>
          <cell r="DN111" t="str">
            <v>-</v>
          </cell>
          <cell r="DO111" t="str">
            <v>-</v>
          </cell>
          <cell r="DP111" t="str">
            <v>-</v>
          </cell>
          <cell r="DQ111" t="str">
            <v>-</v>
          </cell>
          <cell r="DR111" t="str">
            <v>-</v>
          </cell>
          <cell r="DS111" t="str">
            <v>-</v>
          </cell>
          <cell r="DT111" t="str">
            <v>-</v>
          </cell>
          <cell r="DU111" t="str">
            <v>-</v>
          </cell>
          <cell r="DV111" t="str">
            <v>-</v>
          </cell>
          <cell r="DW111">
            <v>0</v>
          </cell>
          <cell r="DX111" t="str">
            <v>-</v>
          </cell>
          <cell r="DY111">
            <v>9</v>
          </cell>
          <cell r="DZ111">
            <v>65</v>
          </cell>
          <cell r="EA111">
            <v>14</v>
          </cell>
          <cell r="EB111" t="str">
            <v>-</v>
          </cell>
          <cell r="EC111">
            <v>31.111111111111111</v>
          </cell>
          <cell r="ED111" t="str">
            <v>-</v>
          </cell>
          <cell r="EE111">
            <v>2</v>
          </cell>
          <cell r="EF111" t="str">
            <v>-</v>
          </cell>
          <cell r="EG111">
            <v>21</v>
          </cell>
        </row>
        <row r="112">
          <cell r="C112">
            <v>700000273</v>
          </cell>
          <cell r="D112" t="str">
            <v>SECTOR PIMIENTA ROSA ADRIANA</v>
          </cell>
          <cell r="E112">
            <v>2026</v>
          </cell>
          <cell r="F112">
            <v>202603</v>
          </cell>
          <cell r="G112">
            <v>1439</v>
          </cell>
          <cell r="H112">
            <v>1420</v>
          </cell>
          <cell r="I112">
            <v>360</v>
          </cell>
          <cell r="J112" t="str">
            <v>-</v>
          </cell>
          <cell r="K112">
            <v>-17</v>
          </cell>
          <cell r="L112">
            <v>0</v>
          </cell>
          <cell r="M112">
            <v>751</v>
          </cell>
          <cell r="N112">
            <v>952</v>
          </cell>
          <cell r="O112">
            <v>0</v>
          </cell>
          <cell r="P112" t="str">
            <v>-</v>
          </cell>
          <cell r="Q112">
            <v>2</v>
          </cell>
          <cell r="R112" t="str">
            <v>-</v>
          </cell>
          <cell r="S112">
            <v>7</v>
          </cell>
          <cell r="T112" t="str">
            <v>-</v>
          </cell>
          <cell r="U112">
            <v>747</v>
          </cell>
          <cell r="V112" t="str">
            <v>-</v>
          </cell>
          <cell r="W112">
            <v>2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546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468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>
            <v>52.189020152883948</v>
          </cell>
          <cell r="AN112">
            <v>65.5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662</v>
          </cell>
          <cell r="BB112">
            <v>844</v>
          </cell>
          <cell r="BC112">
            <v>46.004169562195969</v>
          </cell>
          <cell r="BD112">
            <v>58.1</v>
          </cell>
          <cell r="BE112">
            <v>939</v>
          </cell>
          <cell r="BF112" t="str">
            <v>-</v>
          </cell>
          <cell r="BG112">
            <v>383728.16</v>
          </cell>
          <cell r="BH112">
            <v>411413</v>
          </cell>
          <cell r="BI112">
            <v>288179845.80000001</v>
          </cell>
          <cell r="BJ112">
            <v>391665239</v>
          </cell>
          <cell r="BK112">
            <v>285932417</v>
          </cell>
          <cell r="BL112" t="str">
            <v>-</v>
          </cell>
          <cell r="BM112">
            <v>2247428.7999999998</v>
          </cell>
          <cell r="BN112" t="str">
            <v>-</v>
          </cell>
          <cell r="BO112">
            <v>202664943.80000001</v>
          </cell>
          <cell r="BP112" t="str">
            <v>-</v>
          </cell>
          <cell r="BQ112">
            <v>2247428.7999999998</v>
          </cell>
          <cell r="BR112" t="str">
            <v>-</v>
          </cell>
          <cell r="BS112">
            <v>663</v>
          </cell>
          <cell r="BT112" t="str">
            <v>-</v>
          </cell>
          <cell r="BU112">
            <v>200417515</v>
          </cell>
          <cell r="BV112" t="str">
            <v>-</v>
          </cell>
          <cell r="BW112">
            <v>540</v>
          </cell>
          <cell r="BX112" t="str">
            <v>-</v>
          </cell>
          <cell r="BY112" t="str">
            <v>-</v>
          </cell>
          <cell r="BZ112" t="str">
            <v>-</v>
          </cell>
          <cell r="CA112">
            <v>80483232</v>
          </cell>
          <cell r="CB112" t="str">
            <v>-</v>
          </cell>
          <cell r="CC112" t="str">
            <v>-</v>
          </cell>
          <cell r="CD112" t="str">
            <v>-</v>
          </cell>
          <cell r="CE112" t="str">
            <v>-</v>
          </cell>
          <cell r="CF112" t="str">
            <v>-</v>
          </cell>
          <cell r="CG112" t="str">
            <v>-</v>
          </cell>
          <cell r="CH112" t="str">
            <v>-</v>
          </cell>
          <cell r="CI112" t="str">
            <v>-</v>
          </cell>
          <cell r="CJ112" t="str">
            <v>-</v>
          </cell>
          <cell r="CK112" t="str">
            <v>-</v>
          </cell>
          <cell r="CL112" t="str">
            <v>-</v>
          </cell>
          <cell r="CM112">
            <v>5031670</v>
          </cell>
          <cell r="CN112" t="str">
            <v>-</v>
          </cell>
          <cell r="CO112">
            <v>85514902</v>
          </cell>
          <cell r="CP112" t="str">
            <v>-</v>
          </cell>
          <cell r="CQ112">
            <v>0</v>
          </cell>
          <cell r="CR112" t="str">
            <v>-</v>
          </cell>
          <cell r="CS112">
            <v>-1</v>
          </cell>
          <cell r="CT112" t="str">
            <v>-</v>
          </cell>
          <cell r="CU112">
            <v>397</v>
          </cell>
          <cell r="CV112">
            <v>245</v>
          </cell>
          <cell r="CW112">
            <v>167</v>
          </cell>
          <cell r="CX112">
            <v>150</v>
          </cell>
          <cell r="CY112">
            <v>124</v>
          </cell>
          <cell r="CZ112">
            <v>111</v>
          </cell>
          <cell r="DA112">
            <v>73</v>
          </cell>
          <cell r="DB112">
            <v>65</v>
          </cell>
          <cell r="DC112">
            <v>60</v>
          </cell>
          <cell r="DD112">
            <v>59</v>
          </cell>
          <cell r="DE112">
            <v>30</v>
          </cell>
          <cell r="DF112">
            <v>33</v>
          </cell>
          <cell r="DG112">
            <v>163</v>
          </cell>
          <cell r="DH112">
            <v>157</v>
          </cell>
          <cell r="DI112">
            <v>19</v>
          </cell>
          <cell r="DJ112" t="str">
            <v>-</v>
          </cell>
          <cell r="DK112" t="str">
            <v>-</v>
          </cell>
          <cell r="DL112" t="str">
            <v>-</v>
          </cell>
          <cell r="DM112" t="str">
            <v>-</v>
          </cell>
          <cell r="DN112" t="str">
            <v>-</v>
          </cell>
          <cell r="DO112" t="str">
            <v>-</v>
          </cell>
          <cell r="DP112" t="str">
            <v>-</v>
          </cell>
          <cell r="DQ112" t="str">
            <v>-</v>
          </cell>
          <cell r="DR112" t="str">
            <v>-</v>
          </cell>
          <cell r="DS112" t="str">
            <v>-</v>
          </cell>
          <cell r="DT112" t="str">
            <v>-</v>
          </cell>
          <cell r="DU112" t="str">
            <v>-</v>
          </cell>
          <cell r="DV112" t="str">
            <v>-</v>
          </cell>
          <cell r="DW112">
            <v>0</v>
          </cell>
          <cell r="DX112" t="str">
            <v>-</v>
          </cell>
          <cell r="DY112">
            <v>31</v>
          </cell>
          <cell r="DZ112">
            <v>44</v>
          </cell>
          <cell r="EA112">
            <v>19</v>
          </cell>
          <cell r="EB112" t="str">
            <v>-</v>
          </cell>
          <cell r="EC112">
            <v>47.5</v>
          </cell>
          <cell r="ED112" t="str">
            <v>-</v>
          </cell>
          <cell r="EE112">
            <v>12</v>
          </cell>
          <cell r="EF112" t="str">
            <v>-</v>
          </cell>
          <cell r="EG112">
            <v>58</v>
          </cell>
        </row>
        <row r="113">
          <cell r="C113">
            <v>700000274</v>
          </cell>
          <cell r="D113" t="str">
            <v>SECTOR ÁMBAR LUCIA</v>
          </cell>
          <cell r="E113">
            <v>2026</v>
          </cell>
          <cell r="F113">
            <v>202603</v>
          </cell>
          <cell r="G113">
            <v>1786</v>
          </cell>
          <cell r="H113">
            <v>1877</v>
          </cell>
          <cell r="I113">
            <v>464</v>
          </cell>
          <cell r="J113" t="str">
            <v>-</v>
          </cell>
          <cell r="K113">
            <v>-89</v>
          </cell>
          <cell r="L113">
            <v>0</v>
          </cell>
          <cell r="M113">
            <v>903</v>
          </cell>
          <cell r="N113">
            <v>1200</v>
          </cell>
          <cell r="O113">
            <v>0</v>
          </cell>
          <cell r="P113" t="str">
            <v>-</v>
          </cell>
          <cell r="Q113">
            <v>3</v>
          </cell>
          <cell r="R113" t="str">
            <v>-</v>
          </cell>
          <cell r="S113">
            <v>17</v>
          </cell>
          <cell r="T113" t="str">
            <v>-</v>
          </cell>
          <cell r="U113">
            <v>894</v>
          </cell>
          <cell r="V113" t="str">
            <v>-</v>
          </cell>
          <cell r="W113">
            <v>6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685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567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>
            <v>50.559910414333707</v>
          </cell>
          <cell r="AN113">
            <v>64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789</v>
          </cell>
          <cell r="BB113">
            <v>1017</v>
          </cell>
          <cell r="BC113">
            <v>44.17693169092945</v>
          </cell>
          <cell r="BD113">
            <v>54.2</v>
          </cell>
          <cell r="BE113">
            <v>1226</v>
          </cell>
          <cell r="BF113" t="str">
            <v>-</v>
          </cell>
          <cell r="BG113">
            <v>462404.49</v>
          </cell>
          <cell r="BH113">
            <v>434197</v>
          </cell>
          <cell r="BI113">
            <v>417551252.39999998</v>
          </cell>
          <cell r="BJ113">
            <v>521035807</v>
          </cell>
          <cell r="BK113">
            <v>413662270</v>
          </cell>
          <cell r="BL113" t="str">
            <v>-</v>
          </cell>
          <cell r="BM113">
            <v>3888982.4</v>
          </cell>
          <cell r="BN113" t="str">
            <v>-</v>
          </cell>
          <cell r="BO113">
            <v>313669365.39999998</v>
          </cell>
          <cell r="BP113" t="str">
            <v>-</v>
          </cell>
          <cell r="BQ113">
            <v>3888982.4</v>
          </cell>
          <cell r="BR113" t="str">
            <v>-</v>
          </cell>
          <cell r="BS113">
            <v>868</v>
          </cell>
          <cell r="BT113" t="str">
            <v>-</v>
          </cell>
          <cell r="BU113">
            <v>309780383</v>
          </cell>
          <cell r="BV113" t="str">
            <v>-</v>
          </cell>
          <cell r="BW113">
            <v>635</v>
          </cell>
          <cell r="BX113" t="str">
            <v>-</v>
          </cell>
          <cell r="BY113" t="str">
            <v>-</v>
          </cell>
          <cell r="BZ113" t="str">
            <v>-</v>
          </cell>
          <cell r="CA113">
            <v>96376757</v>
          </cell>
          <cell r="CB113" t="str">
            <v>-</v>
          </cell>
          <cell r="CC113" t="str">
            <v>-</v>
          </cell>
          <cell r="CD113" t="str">
            <v>-</v>
          </cell>
          <cell r="CE113" t="str">
            <v>-</v>
          </cell>
          <cell r="CF113" t="str">
            <v>-</v>
          </cell>
          <cell r="CG113" t="str">
            <v>-</v>
          </cell>
          <cell r="CH113" t="str">
            <v>-</v>
          </cell>
          <cell r="CI113" t="str">
            <v>-</v>
          </cell>
          <cell r="CJ113" t="str">
            <v>-</v>
          </cell>
          <cell r="CK113" t="str">
            <v>-</v>
          </cell>
          <cell r="CL113" t="str">
            <v>-</v>
          </cell>
          <cell r="CM113">
            <v>7299950</v>
          </cell>
          <cell r="CN113" t="str">
            <v>-</v>
          </cell>
          <cell r="CO113">
            <v>103676707</v>
          </cell>
          <cell r="CP113" t="str">
            <v>-</v>
          </cell>
          <cell r="CQ113">
            <v>0</v>
          </cell>
          <cell r="CR113" t="str">
            <v>-</v>
          </cell>
          <cell r="CS113">
            <v>-39</v>
          </cell>
          <cell r="CT113" t="str">
            <v>-</v>
          </cell>
          <cell r="CU113">
            <v>475</v>
          </cell>
          <cell r="CV113">
            <v>318</v>
          </cell>
          <cell r="CW113">
            <v>223</v>
          </cell>
          <cell r="CX113">
            <v>186</v>
          </cell>
          <cell r="CY113">
            <v>185</v>
          </cell>
          <cell r="CZ113">
            <v>153</v>
          </cell>
          <cell r="DA113">
            <v>158</v>
          </cell>
          <cell r="DB113">
            <v>124</v>
          </cell>
          <cell r="DC113">
            <v>78</v>
          </cell>
          <cell r="DD113">
            <v>73</v>
          </cell>
          <cell r="DE113">
            <v>77</v>
          </cell>
          <cell r="DF113">
            <v>74</v>
          </cell>
          <cell r="DG113">
            <v>313</v>
          </cell>
          <cell r="DH113">
            <v>271</v>
          </cell>
          <cell r="DI113">
            <v>28</v>
          </cell>
          <cell r="DJ113" t="str">
            <v>-</v>
          </cell>
          <cell r="DK113" t="str">
            <v>-</v>
          </cell>
          <cell r="DL113" t="str">
            <v>-</v>
          </cell>
          <cell r="DM113" t="str">
            <v>-</v>
          </cell>
          <cell r="DN113" t="str">
            <v>-</v>
          </cell>
          <cell r="DO113" t="str">
            <v>-</v>
          </cell>
          <cell r="DP113" t="str">
            <v>-</v>
          </cell>
          <cell r="DQ113" t="str">
            <v>-</v>
          </cell>
          <cell r="DR113" t="str">
            <v>-</v>
          </cell>
          <cell r="DS113" t="str">
            <v>-</v>
          </cell>
          <cell r="DT113" t="str">
            <v>-</v>
          </cell>
          <cell r="DU113" t="str">
            <v>-</v>
          </cell>
          <cell r="DV113" t="str">
            <v>-</v>
          </cell>
          <cell r="DW113">
            <v>0</v>
          </cell>
          <cell r="DX113" t="str">
            <v>-</v>
          </cell>
          <cell r="DY113">
            <v>44</v>
          </cell>
          <cell r="DZ113">
            <v>71</v>
          </cell>
          <cell r="EA113">
            <v>15</v>
          </cell>
          <cell r="EB113" t="str">
            <v>-</v>
          </cell>
          <cell r="EC113">
            <v>31.914893617021278</v>
          </cell>
          <cell r="ED113" t="str">
            <v>-</v>
          </cell>
          <cell r="EE113">
            <v>16</v>
          </cell>
          <cell r="EF113" t="str">
            <v>-</v>
          </cell>
          <cell r="EG113">
            <v>70</v>
          </cell>
        </row>
        <row r="114">
          <cell r="C114">
            <v>700000276</v>
          </cell>
          <cell r="D114" t="str">
            <v>SECTOR MORICHE EVELIN</v>
          </cell>
          <cell r="E114">
            <v>2026</v>
          </cell>
          <cell r="F114">
            <v>202603</v>
          </cell>
          <cell r="G114">
            <v>966</v>
          </cell>
          <cell r="H114">
            <v>1004</v>
          </cell>
          <cell r="I114">
            <v>231</v>
          </cell>
          <cell r="J114" t="str">
            <v>-</v>
          </cell>
          <cell r="K114">
            <v>-38</v>
          </cell>
          <cell r="L114">
            <v>0</v>
          </cell>
          <cell r="M114">
            <v>251</v>
          </cell>
          <cell r="N114">
            <v>647</v>
          </cell>
          <cell r="O114">
            <v>0</v>
          </cell>
          <cell r="P114" t="str">
            <v>-</v>
          </cell>
          <cell r="Q114">
            <v>1</v>
          </cell>
          <cell r="R114" t="str">
            <v>-</v>
          </cell>
          <cell r="S114">
            <v>1</v>
          </cell>
          <cell r="T114" t="str">
            <v>-</v>
          </cell>
          <cell r="U114">
            <v>250</v>
          </cell>
          <cell r="V114" t="str">
            <v>-</v>
          </cell>
          <cell r="W114">
            <v>0</v>
          </cell>
          <cell r="X114" t="str">
            <v>-</v>
          </cell>
          <cell r="Y114" t="str">
            <v>-</v>
          </cell>
          <cell r="Z114" t="str">
            <v>-</v>
          </cell>
          <cell r="AA114">
            <v>191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>
            <v>147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>
            <v>25.983436853002068</v>
          </cell>
          <cell r="AN114">
            <v>64.400000000000006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>
            <v>230</v>
          </cell>
          <cell r="BB114">
            <v>554</v>
          </cell>
          <cell r="BC114">
            <v>23.809523809523807</v>
          </cell>
          <cell r="BD114">
            <v>55.2</v>
          </cell>
          <cell r="BE114">
            <v>631</v>
          </cell>
          <cell r="BF114" t="str">
            <v>-</v>
          </cell>
          <cell r="BG114">
            <v>501144.12</v>
          </cell>
          <cell r="BH114">
            <v>482661</v>
          </cell>
          <cell r="BI114">
            <v>125787173</v>
          </cell>
          <cell r="BJ114">
            <v>312281696</v>
          </cell>
          <cell r="BK114">
            <v>125583923</v>
          </cell>
          <cell r="BL114" t="str">
            <v>-</v>
          </cell>
          <cell r="BM114">
            <v>203250</v>
          </cell>
          <cell r="BN114" t="str">
            <v>-</v>
          </cell>
          <cell r="BO114">
            <v>99387480</v>
          </cell>
          <cell r="BP114" t="str">
            <v>-</v>
          </cell>
          <cell r="BQ114">
            <v>203250</v>
          </cell>
          <cell r="BR114" t="str">
            <v>-</v>
          </cell>
          <cell r="BS114">
            <v>229</v>
          </cell>
          <cell r="BT114" t="str">
            <v>-</v>
          </cell>
          <cell r="BU114">
            <v>99184230</v>
          </cell>
          <cell r="BV114" t="str">
            <v>-</v>
          </cell>
          <cell r="BW114">
            <v>130</v>
          </cell>
          <cell r="BX114" t="str">
            <v>-</v>
          </cell>
          <cell r="BY114" t="str">
            <v>-</v>
          </cell>
          <cell r="BZ114" t="str">
            <v>-</v>
          </cell>
          <cell r="CA114">
            <v>24305693</v>
          </cell>
          <cell r="CB114" t="str">
            <v>-</v>
          </cell>
          <cell r="CC114" t="str">
            <v>-</v>
          </cell>
          <cell r="CD114" t="str">
            <v>-</v>
          </cell>
          <cell r="CE114" t="str">
            <v>-</v>
          </cell>
          <cell r="CF114" t="str">
            <v>-</v>
          </cell>
          <cell r="CG114" t="str">
            <v>-</v>
          </cell>
          <cell r="CH114" t="str">
            <v>-</v>
          </cell>
          <cell r="CI114" t="str">
            <v>-</v>
          </cell>
          <cell r="CJ114" t="str">
            <v>-</v>
          </cell>
          <cell r="CK114" t="str">
            <v>-</v>
          </cell>
          <cell r="CL114" t="str">
            <v>-</v>
          </cell>
          <cell r="CM114">
            <v>2094000</v>
          </cell>
          <cell r="CN114" t="str">
            <v>-</v>
          </cell>
          <cell r="CO114">
            <v>26399693</v>
          </cell>
          <cell r="CP114" t="str">
            <v>-</v>
          </cell>
          <cell r="CQ114">
            <v>0</v>
          </cell>
          <cell r="CR114" t="str">
            <v>-</v>
          </cell>
          <cell r="CS114">
            <v>-28</v>
          </cell>
          <cell r="CT114" t="str">
            <v>-</v>
          </cell>
          <cell r="CU114">
            <v>473</v>
          </cell>
          <cell r="CV114">
            <v>218</v>
          </cell>
          <cell r="CW114">
            <v>146</v>
          </cell>
          <cell r="CX114">
            <v>110</v>
          </cell>
          <cell r="CY114">
            <v>96</v>
          </cell>
          <cell r="CZ114">
            <v>63</v>
          </cell>
          <cell r="DA114">
            <v>54</v>
          </cell>
          <cell r="DB114">
            <v>28</v>
          </cell>
          <cell r="DC114">
            <v>48</v>
          </cell>
          <cell r="DD114">
            <v>33</v>
          </cell>
          <cell r="DE114">
            <v>34</v>
          </cell>
          <cell r="DF114">
            <v>32</v>
          </cell>
          <cell r="DG114">
            <v>136</v>
          </cell>
          <cell r="DH114">
            <v>93</v>
          </cell>
          <cell r="DI114">
            <v>4</v>
          </cell>
          <cell r="DJ114" t="str">
            <v>-</v>
          </cell>
          <cell r="DK114" t="str">
            <v>-</v>
          </cell>
          <cell r="DL114" t="str">
            <v>-</v>
          </cell>
          <cell r="DM114" t="str">
            <v>-</v>
          </cell>
          <cell r="DN114" t="str">
            <v>-</v>
          </cell>
          <cell r="DO114" t="str">
            <v>-</v>
          </cell>
          <cell r="DP114" t="str">
            <v>-</v>
          </cell>
          <cell r="DQ114" t="str">
            <v>-</v>
          </cell>
          <cell r="DR114" t="str">
            <v>-</v>
          </cell>
          <cell r="DS114" t="str">
            <v>-</v>
          </cell>
          <cell r="DT114" t="str">
            <v>-</v>
          </cell>
          <cell r="DU114" t="str">
            <v>-</v>
          </cell>
          <cell r="DV114" t="str">
            <v>-</v>
          </cell>
          <cell r="DW114">
            <v>0</v>
          </cell>
          <cell r="DX114" t="str">
            <v>-</v>
          </cell>
          <cell r="DY114">
            <v>6</v>
          </cell>
          <cell r="DZ114">
            <v>35</v>
          </cell>
          <cell r="EA114">
            <v>5</v>
          </cell>
          <cell r="EB114" t="str">
            <v>-</v>
          </cell>
          <cell r="EC114">
            <v>29.411764705882355</v>
          </cell>
          <cell r="ED114" t="str">
            <v>-</v>
          </cell>
          <cell r="EE114">
            <v>2</v>
          </cell>
          <cell r="EF114" t="str">
            <v>-</v>
          </cell>
          <cell r="EG114">
            <v>15</v>
          </cell>
        </row>
        <row r="115">
          <cell r="C115">
            <v>700000278</v>
          </cell>
          <cell r="D115" t="str">
            <v>SECTOR CREACIÓN PERLA</v>
          </cell>
          <cell r="E115">
            <v>2026</v>
          </cell>
          <cell r="F115">
            <v>202603</v>
          </cell>
          <cell r="G115">
            <v>1193</v>
          </cell>
          <cell r="H115">
            <v>1178</v>
          </cell>
          <cell r="I115">
            <v>320</v>
          </cell>
          <cell r="J115" t="str">
            <v>-</v>
          </cell>
          <cell r="K115">
            <v>14</v>
          </cell>
          <cell r="L115">
            <v>0</v>
          </cell>
          <cell r="M115">
            <v>829</v>
          </cell>
          <cell r="N115">
            <v>762</v>
          </cell>
          <cell r="O115">
            <v>0</v>
          </cell>
          <cell r="P115" t="str">
            <v>-</v>
          </cell>
          <cell r="Q115">
            <v>1</v>
          </cell>
          <cell r="R115" t="str">
            <v>-</v>
          </cell>
          <cell r="S115">
            <v>2</v>
          </cell>
          <cell r="T115" t="str">
            <v>-</v>
          </cell>
          <cell r="U115">
            <v>828</v>
          </cell>
          <cell r="V115" t="str">
            <v>-</v>
          </cell>
          <cell r="W115">
            <v>0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596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542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>
            <v>69.488683989941322</v>
          </cell>
          <cell r="AN115">
            <v>64.7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699</v>
          </cell>
          <cell r="BB115">
            <v>621</v>
          </cell>
          <cell r="BC115">
            <v>58.591785414920373</v>
          </cell>
          <cell r="BD115">
            <v>52.7</v>
          </cell>
          <cell r="BE115">
            <v>819</v>
          </cell>
          <cell r="BF115" t="str">
            <v>-</v>
          </cell>
          <cell r="BG115">
            <v>422198.94</v>
          </cell>
          <cell r="BH115">
            <v>444584</v>
          </cell>
          <cell r="BI115">
            <v>350002925</v>
          </cell>
          <cell r="BJ115">
            <v>338772778</v>
          </cell>
          <cell r="BK115">
            <v>349736670</v>
          </cell>
          <cell r="BL115" t="str">
            <v>-</v>
          </cell>
          <cell r="BM115">
            <v>266255</v>
          </cell>
          <cell r="BN115" t="str">
            <v>-</v>
          </cell>
          <cell r="BO115">
            <v>274343199</v>
          </cell>
          <cell r="BP115" t="str">
            <v>-</v>
          </cell>
          <cell r="BQ115">
            <v>266255</v>
          </cell>
          <cell r="BR115" t="str">
            <v>-</v>
          </cell>
          <cell r="BS115">
            <v>749</v>
          </cell>
          <cell r="BT115" t="str">
            <v>-</v>
          </cell>
          <cell r="BU115">
            <v>274076944</v>
          </cell>
          <cell r="BV115" t="str">
            <v>-</v>
          </cell>
          <cell r="BW115">
            <v>511</v>
          </cell>
          <cell r="BX115" t="str">
            <v>-</v>
          </cell>
          <cell r="BY115" t="str">
            <v>-</v>
          </cell>
          <cell r="BZ115" t="str">
            <v>-</v>
          </cell>
          <cell r="CA115">
            <v>72158466</v>
          </cell>
          <cell r="CB115" t="str">
            <v>-</v>
          </cell>
          <cell r="CC115" t="str">
            <v>-</v>
          </cell>
          <cell r="CD115" t="str">
            <v>-</v>
          </cell>
          <cell r="CE115" t="str">
            <v>-</v>
          </cell>
          <cell r="CF115" t="str">
            <v>-</v>
          </cell>
          <cell r="CG115" t="str">
            <v>-</v>
          </cell>
          <cell r="CH115" t="str">
            <v>-</v>
          </cell>
          <cell r="CI115" t="str">
            <v>-</v>
          </cell>
          <cell r="CJ115" t="str">
            <v>-</v>
          </cell>
          <cell r="CK115" t="str">
            <v>-</v>
          </cell>
          <cell r="CL115" t="str">
            <v>-</v>
          </cell>
          <cell r="CM115">
            <v>3501260</v>
          </cell>
          <cell r="CN115" t="str">
            <v>-</v>
          </cell>
          <cell r="CO115">
            <v>75659726</v>
          </cell>
          <cell r="CP115" t="str">
            <v>-</v>
          </cell>
          <cell r="CQ115">
            <v>0</v>
          </cell>
          <cell r="CR115" t="str">
            <v>-</v>
          </cell>
          <cell r="CS115">
            <v>-6</v>
          </cell>
          <cell r="CT115" t="str">
            <v>-</v>
          </cell>
          <cell r="CU115">
            <v>137</v>
          </cell>
          <cell r="CV115">
            <v>203</v>
          </cell>
          <cell r="CW115">
            <v>132</v>
          </cell>
          <cell r="CX115">
            <v>142</v>
          </cell>
          <cell r="CY115">
            <v>95</v>
          </cell>
          <cell r="CZ115">
            <v>96</v>
          </cell>
          <cell r="DA115">
            <v>81</v>
          </cell>
          <cell r="DB115">
            <v>80</v>
          </cell>
          <cell r="DC115">
            <v>76</v>
          </cell>
          <cell r="DD115">
            <v>80</v>
          </cell>
          <cell r="DE115">
            <v>66</v>
          </cell>
          <cell r="DF115">
            <v>64</v>
          </cell>
          <cell r="DG115">
            <v>223</v>
          </cell>
          <cell r="DH115">
            <v>224</v>
          </cell>
          <cell r="DI115">
            <v>50</v>
          </cell>
          <cell r="DJ115" t="str">
            <v>-</v>
          </cell>
          <cell r="DK115" t="str">
            <v>-</v>
          </cell>
          <cell r="DL115" t="str">
            <v>-</v>
          </cell>
          <cell r="DM115" t="str">
            <v>-</v>
          </cell>
          <cell r="DN115" t="str">
            <v>-</v>
          </cell>
          <cell r="DO115" t="str">
            <v>-</v>
          </cell>
          <cell r="DP115" t="str">
            <v>-</v>
          </cell>
          <cell r="DQ115" t="str">
            <v>-</v>
          </cell>
          <cell r="DR115" t="str">
            <v>-</v>
          </cell>
          <cell r="DS115" t="str">
            <v>-</v>
          </cell>
          <cell r="DT115" t="str">
            <v>-</v>
          </cell>
          <cell r="DU115" t="str">
            <v>-</v>
          </cell>
          <cell r="DV115" t="str">
            <v>-</v>
          </cell>
          <cell r="DW115">
            <v>0</v>
          </cell>
          <cell r="DX115" t="str">
            <v>-</v>
          </cell>
          <cell r="DY115">
            <v>62</v>
          </cell>
          <cell r="DZ115">
            <v>74</v>
          </cell>
          <cell r="EA115">
            <v>16</v>
          </cell>
          <cell r="EB115" t="str">
            <v>-</v>
          </cell>
          <cell r="EC115">
            <v>34.042553191489361</v>
          </cell>
          <cell r="ED115" t="str">
            <v>-</v>
          </cell>
          <cell r="EE115">
            <v>12</v>
          </cell>
          <cell r="EF115" t="str">
            <v>-</v>
          </cell>
          <cell r="EG115">
            <v>68</v>
          </cell>
        </row>
        <row r="116">
          <cell r="C116">
            <v>700000279</v>
          </cell>
          <cell r="D116" t="str">
            <v>SECTOR GAITA AYSHA</v>
          </cell>
          <cell r="E116">
            <v>2026</v>
          </cell>
          <cell r="F116">
            <v>202603</v>
          </cell>
          <cell r="G116">
            <v>1192</v>
          </cell>
          <cell r="H116">
            <v>1217</v>
          </cell>
          <cell r="I116">
            <v>294</v>
          </cell>
          <cell r="J116" t="str">
            <v>-</v>
          </cell>
          <cell r="K116">
            <v>-23</v>
          </cell>
          <cell r="L116">
            <v>0</v>
          </cell>
          <cell r="M116">
            <v>538</v>
          </cell>
          <cell r="N116">
            <v>784</v>
          </cell>
          <cell r="O116">
            <v>0</v>
          </cell>
          <cell r="P116" t="str">
            <v>-</v>
          </cell>
          <cell r="Q116">
            <v>2</v>
          </cell>
          <cell r="R116" t="str">
            <v>-</v>
          </cell>
          <cell r="S116">
            <v>6</v>
          </cell>
          <cell r="T116" t="str">
            <v>-</v>
          </cell>
          <cell r="U116">
            <v>536</v>
          </cell>
          <cell r="V116" t="str">
            <v>-</v>
          </cell>
          <cell r="W116">
            <v>0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389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336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>
            <v>45.134228187919462</v>
          </cell>
          <cell r="AN116">
            <v>64.400000000000006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471</v>
          </cell>
          <cell r="BB116">
            <v>677</v>
          </cell>
          <cell r="BC116">
            <v>39.513422818791952</v>
          </cell>
          <cell r="BD116">
            <v>55.6</v>
          </cell>
          <cell r="BE116">
            <v>783</v>
          </cell>
          <cell r="BF116" t="str">
            <v>-</v>
          </cell>
          <cell r="BG116">
            <v>463153.83</v>
          </cell>
          <cell r="BH116">
            <v>420498</v>
          </cell>
          <cell r="BI116">
            <v>249176758</v>
          </cell>
          <cell r="BJ116">
            <v>329670181</v>
          </cell>
          <cell r="BK116">
            <v>248356468</v>
          </cell>
          <cell r="BL116" t="str">
            <v>-</v>
          </cell>
          <cell r="BM116">
            <v>820290</v>
          </cell>
          <cell r="BN116" t="str">
            <v>-</v>
          </cell>
          <cell r="BO116">
            <v>194055327</v>
          </cell>
          <cell r="BP116" t="str">
            <v>-</v>
          </cell>
          <cell r="BQ116">
            <v>820290</v>
          </cell>
          <cell r="BR116" t="str">
            <v>-</v>
          </cell>
          <cell r="BS116">
            <v>515</v>
          </cell>
          <cell r="BT116" t="str">
            <v>-</v>
          </cell>
          <cell r="BU116">
            <v>193235037</v>
          </cell>
          <cell r="BV116" t="str">
            <v>-</v>
          </cell>
          <cell r="BW116">
            <v>367</v>
          </cell>
          <cell r="BX116" t="str">
            <v>-</v>
          </cell>
          <cell r="BY116" t="str">
            <v>-</v>
          </cell>
          <cell r="BZ116" t="str">
            <v>-</v>
          </cell>
          <cell r="CA116">
            <v>52250431</v>
          </cell>
          <cell r="CB116" t="str">
            <v>-</v>
          </cell>
          <cell r="CC116" t="str">
            <v>-</v>
          </cell>
          <cell r="CD116" t="str">
            <v>-</v>
          </cell>
          <cell r="CE116" t="str">
            <v>-</v>
          </cell>
          <cell r="CF116" t="str">
            <v>-</v>
          </cell>
          <cell r="CG116" t="str">
            <v>-</v>
          </cell>
          <cell r="CH116" t="str">
            <v>-</v>
          </cell>
          <cell r="CI116" t="str">
            <v>-</v>
          </cell>
          <cell r="CJ116" t="str">
            <v>-</v>
          </cell>
          <cell r="CK116" t="str">
            <v>-</v>
          </cell>
          <cell r="CL116" t="str">
            <v>-</v>
          </cell>
          <cell r="CM116">
            <v>2871000</v>
          </cell>
          <cell r="CN116" t="str">
            <v>-</v>
          </cell>
          <cell r="CO116">
            <v>55121431</v>
          </cell>
          <cell r="CP116" t="str">
            <v>-</v>
          </cell>
          <cell r="CQ116">
            <v>0</v>
          </cell>
          <cell r="CR116" t="str">
            <v>-</v>
          </cell>
          <cell r="CS116">
            <v>-15</v>
          </cell>
          <cell r="CT116" t="str">
            <v>-</v>
          </cell>
          <cell r="CU116">
            <v>370</v>
          </cell>
          <cell r="CV116">
            <v>216</v>
          </cell>
          <cell r="CW116">
            <v>191</v>
          </cell>
          <cell r="CX116">
            <v>149</v>
          </cell>
          <cell r="CY116">
            <v>93</v>
          </cell>
          <cell r="CZ116">
            <v>85</v>
          </cell>
          <cell r="DA116">
            <v>76</v>
          </cell>
          <cell r="DB116">
            <v>62</v>
          </cell>
          <cell r="DC116">
            <v>70</v>
          </cell>
          <cell r="DD116">
            <v>69</v>
          </cell>
          <cell r="DE116">
            <v>49</v>
          </cell>
          <cell r="DF116">
            <v>49</v>
          </cell>
          <cell r="DG116">
            <v>195</v>
          </cell>
          <cell r="DH116">
            <v>180</v>
          </cell>
          <cell r="DI116">
            <v>26</v>
          </cell>
          <cell r="DJ116" t="str">
            <v>-</v>
          </cell>
          <cell r="DK116" t="str">
            <v>-</v>
          </cell>
          <cell r="DL116" t="str">
            <v>-</v>
          </cell>
          <cell r="DM116" t="str">
            <v>-</v>
          </cell>
          <cell r="DN116" t="str">
            <v>-</v>
          </cell>
          <cell r="DO116" t="str">
            <v>-</v>
          </cell>
          <cell r="DP116" t="str">
            <v>-</v>
          </cell>
          <cell r="DQ116" t="str">
            <v>-</v>
          </cell>
          <cell r="DR116" t="str">
            <v>-</v>
          </cell>
          <cell r="DS116" t="str">
            <v>-</v>
          </cell>
          <cell r="DT116" t="str">
            <v>-</v>
          </cell>
          <cell r="DU116" t="str">
            <v>-</v>
          </cell>
          <cell r="DV116" t="str">
            <v>-</v>
          </cell>
          <cell r="DW116">
            <v>0</v>
          </cell>
          <cell r="DX116" t="str">
            <v>-</v>
          </cell>
          <cell r="DY116">
            <v>34</v>
          </cell>
          <cell r="DZ116">
            <v>57</v>
          </cell>
          <cell r="EA116">
            <v>6</v>
          </cell>
          <cell r="EB116" t="str">
            <v>-</v>
          </cell>
          <cell r="EC116">
            <v>30</v>
          </cell>
          <cell r="ED116" t="str">
            <v>-</v>
          </cell>
          <cell r="EE116">
            <v>8</v>
          </cell>
          <cell r="EF116" t="str">
            <v>-</v>
          </cell>
          <cell r="EG116">
            <v>33</v>
          </cell>
        </row>
        <row r="117">
          <cell r="C117">
            <v>700000280</v>
          </cell>
          <cell r="D117" t="str">
            <v>SECTOR LAGUNA CATALINA</v>
          </cell>
          <cell r="E117">
            <v>2026</v>
          </cell>
          <cell r="F117">
            <v>202603</v>
          </cell>
          <cell r="G117">
            <v>1883</v>
          </cell>
          <cell r="H117">
            <v>1917</v>
          </cell>
          <cell r="I117">
            <v>653</v>
          </cell>
          <cell r="J117" t="str">
            <v>-</v>
          </cell>
          <cell r="K117">
            <v>-31</v>
          </cell>
          <cell r="L117">
            <v>0</v>
          </cell>
          <cell r="M117">
            <v>1200</v>
          </cell>
          <cell r="N117">
            <v>1236</v>
          </cell>
          <cell r="O117">
            <v>0</v>
          </cell>
          <cell r="P117" t="str">
            <v>-</v>
          </cell>
          <cell r="Q117">
            <v>7</v>
          </cell>
          <cell r="R117" t="str">
            <v>-</v>
          </cell>
          <cell r="S117">
            <v>27</v>
          </cell>
          <cell r="T117" t="str">
            <v>-</v>
          </cell>
          <cell r="U117">
            <v>1184</v>
          </cell>
          <cell r="V117" t="str">
            <v>-</v>
          </cell>
          <cell r="W117">
            <v>9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948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642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>
            <v>63.728093467870416</v>
          </cell>
          <cell r="AN117">
            <v>64.5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1047</v>
          </cell>
          <cell r="BB117">
            <v>1051</v>
          </cell>
          <cell r="BC117">
            <v>55.602761550716941</v>
          </cell>
          <cell r="BD117">
            <v>54.8</v>
          </cell>
          <cell r="BE117">
            <v>1403</v>
          </cell>
          <cell r="BF117" t="str">
            <v>-</v>
          </cell>
          <cell r="BG117">
            <v>506070.9</v>
          </cell>
          <cell r="BH117">
            <v>509522</v>
          </cell>
          <cell r="BI117">
            <v>607285083</v>
          </cell>
          <cell r="BJ117">
            <v>629769783</v>
          </cell>
          <cell r="BK117">
            <v>601756005</v>
          </cell>
          <cell r="BL117" t="str">
            <v>-</v>
          </cell>
          <cell r="BM117">
            <v>5529078</v>
          </cell>
          <cell r="BN117" t="str">
            <v>-</v>
          </cell>
          <cell r="BO117">
            <v>488674547</v>
          </cell>
          <cell r="BP117" t="str">
            <v>-</v>
          </cell>
          <cell r="BQ117">
            <v>5529078</v>
          </cell>
          <cell r="BR117" t="str">
            <v>-</v>
          </cell>
          <cell r="BS117">
            <v>1157</v>
          </cell>
          <cell r="BT117" t="str">
            <v>-</v>
          </cell>
          <cell r="BU117">
            <v>483145469</v>
          </cell>
          <cell r="BV117" t="str">
            <v>-</v>
          </cell>
          <cell r="BW117">
            <v>809</v>
          </cell>
          <cell r="BX117" t="str">
            <v>-</v>
          </cell>
          <cell r="BY117" t="str">
            <v>-</v>
          </cell>
          <cell r="BZ117" t="str">
            <v>-</v>
          </cell>
          <cell r="CA117">
            <v>111324116</v>
          </cell>
          <cell r="CB117" t="str">
            <v>-</v>
          </cell>
          <cell r="CC117" t="str">
            <v>-</v>
          </cell>
          <cell r="CD117" t="str">
            <v>-</v>
          </cell>
          <cell r="CE117" t="str">
            <v>-</v>
          </cell>
          <cell r="CF117" t="str">
            <v>-</v>
          </cell>
          <cell r="CG117" t="str">
            <v>-</v>
          </cell>
          <cell r="CH117" t="str">
            <v>-</v>
          </cell>
          <cell r="CI117" t="str">
            <v>-</v>
          </cell>
          <cell r="CJ117" t="str">
            <v>-</v>
          </cell>
          <cell r="CK117" t="str">
            <v>-</v>
          </cell>
          <cell r="CL117" t="str">
            <v>-</v>
          </cell>
          <cell r="CM117">
            <v>7286420</v>
          </cell>
          <cell r="CN117" t="str">
            <v>-</v>
          </cell>
          <cell r="CO117">
            <v>118610536</v>
          </cell>
          <cell r="CP117" t="str">
            <v>-</v>
          </cell>
          <cell r="CQ117">
            <v>0</v>
          </cell>
          <cell r="CR117" t="str">
            <v>-</v>
          </cell>
          <cell r="CS117">
            <v>-17</v>
          </cell>
          <cell r="CT117" t="str">
            <v>-</v>
          </cell>
          <cell r="CU117">
            <v>272</v>
          </cell>
          <cell r="CV117">
            <v>289</v>
          </cell>
          <cell r="CW117">
            <v>237</v>
          </cell>
          <cell r="CX117">
            <v>228</v>
          </cell>
          <cell r="CY117">
            <v>174</v>
          </cell>
          <cell r="CZ117">
            <v>165</v>
          </cell>
          <cell r="DA117">
            <v>127</v>
          </cell>
          <cell r="DB117">
            <v>105</v>
          </cell>
          <cell r="DC117">
            <v>100</v>
          </cell>
          <cell r="DD117">
            <v>91</v>
          </cell>
          <cell r="DE117">
            <v>66</v>
          </cell>
          <cell r="DF117">
            <v>71</v>
          </cell>
          <cell r="DG117">
            <v>293</v>
          </cell>
          <cell r="DH117">
            <v>267</v>
          </cell>
          <cell r="DI117">
            <v>31</v>
          </cell>
          <cell r="DJ117" t="str">
            <v>-</v>
          </cell>
          <cell r="DK117" t="str">
            <v>-</v>
          </cell>
          <cell r="DL117" t="str">
            <v>-</v>
          </cell>
          <cell r="DM117" t="str">
            <v>-</v>
          </cell>
          <cell r="DN117" t="str">
            <v>-</v>
          </cell>
          <cell r="DO117" t="str">
            <v>-</v>
          </cell>
          <cell r="DP117" t="str">
            <v>-</v>
          </cell>
          <cell r="DQ117" t="str">
            <v>-</v>
          </cell>
          <cell r="DR117" t="str">
            <v>-</v>
          </cell>
          <cell r="DS117" t="str">
            <v>-</v>
          </cell>
          <cell r="DT117" t="str">
            <v>-</v>
          </cell>
          <cell r="DU117" t="str">
            <v>-</v>
          </cell>
          <cell r="DV117" t="str">
            <v>-</v>
          </cell>
          <cell r="DW117">
            <v>0</v>
          </cell>
          <cell r="DX117" t="str">
            <v>-</v>
          </cell>
          <cell r="DY117">
            <v>49</v>
          </cell>
          <cell r="DZ117">
            <v>55</v>
          </cell>
          <cell r="EA117">
            <v>10</v>
          </cell>
          <cell r="EB117" t="str">
            <v>-</v>
          </cell>
          <cell r="EC117">
            <v>27.027027027027028</v>
          </cell>
          <cell r="ED117" t="str">
            <v>-</v>
          </cell>
          <cell r="EE117">
            <v>18</v>
          </cell>
          <cell r="EF117" t="str">
            <v>-</v>
          </cell>
          <cell r="EG117">
            <v>104</v>
          </cell>
        </row>
        <row r="118">
          <cell r="C118">
            <v>700000281</v>
          </cell>
          <cell r="D118" t="str">
            <v>SECTOR PICASSO REGINA</v>
          </cell>
          <cell r="E118">
            <v>2026</v>
          </cell>
          <cell r="F118">
            <v>202603</v>
          </cell>
          <cell r="G118">
            <v>1342</v>
          </cell>
          <cell r="H118">
            <v>1326</v>
          </cell>
          <cell r="I118">
            <v>384</v>
          </cell>
          <cell r="J118" t="str">
            <v>-</v>
          </cell>
          <cell r="K118">
            <v>17</v>
          </cell>
          <cell r="L118">
            <v>0</v>
          </cell>
          <cell r="M118">
            <v>946</v>
          </cell>
          <cell r="N118">
            <v>858</v>
          </cell>
          <cell r="O118">
            <v>0</v>
          </cell>
          <cell r="P118" t="str">
            <v>-</v>
          </cell>
          <cell r="Q118">
            <v>0</v>
          </cell>
          <cell r="R118" t="str">
            <v>-</v>
          </cell>
          <cell r="S118">
            <v>3</v>
          </cell>
          <cell r="T118" t="str">
            <v>-</v>
          </cell>
          <cell r="U118">
            <v>945</v>
          </cell>
          <cell r="V118" t="str">
            <v>-</v>
          </cell>
          <cell r="W118">
            <v>1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686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599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>
            <v>70.491803278688522</v>
          </cell>
          <cell r="AN118">
            <v>64.7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843</v>
          </cell>
          <cell r="BB118">
            <v>718</v>
          </cell>
          <cell r="BC118">
            <v>62.816691505216092</v>
          </cell>
          <cell r="BD118">
            <v>54.1</v>
          </cell>
          <cell r="BE118">
            <v>900</v>
          </cell>
          <cell r="BF118" t="str">
            <v>-</v>
          </cell>
          <cell r="BG118">
            <v>412479.02</v>
          </cell>
          <cell r="BH118">
            <v>425599</v>
          </cell>
          <cell r="BI118">
            <v>390205151</v>
          </cell>
          <cell r="BJ118">
            <v>365164235</v>
          </cell>
          <cell r="BK118">
            <v>389375801</v>
          </cell>
          <cell r="BL118" t="str">
            <v>-</v>
          </cell>
          <cell r="BM118">
            <v>829350</v>
          </cell>
          <cell r="BN118" t="str">
            <v>-</v>
          </cell>
          <cell r="BO118">
            <v>301103543</v>
          </cell>
          <cell r="BP118" t="str">
            <v>-</v>
          </cell>
          <cell r="BQ118">
            <v>829350</v>
          </cell>
          <cell r="BR118" t="str">
            <v>-</v>
          </cell>
          <cell r="BS118">
            <v>840</v>
          </cell>
          <cell r="BT118" t="str">
            <v>-</v>
          </cell>
          <cell r="BU118">
            <v>300274193</v>
          </cell>
          <cell r="BV118" t="str">
            <v>-</v>
          </cell>
          <cell r="BW118">
            <v>582</v>
          </cell>
          <cell r="BX118" t="str">
            <v>-</v>
          </cell>
          <cell r="BY118" t="str">
            <v>-</v>
          </cell>
          <cell r="BZ118" t="str">
            <v>-</v>
          </cell>
          <cell r="CA118">
            <v>83448288</v>
          </cell>
          <cell r="CB118" t="str">
            <v>-</v>
          </cell>
          <cell r="CC118" t="str">
            <v>-</v>
          </cell>
          <cell r="CD118" t="str">
            <v>-</v>
          </cell>
          <cell r="CE118" t="str">
            <v>-</v>
          </cell>
          <cell r="CF118" t="str">
            <v>-</v>
          </cell>
          <cell r="CG118" t="str">
            <v>-</v>
          </cell>
          <cell r="CH118" t="str">
            <v>-</v>
          </cell>
          <cell r="CI118" t="str">
            <v>-</v>
          </cell>
          <cell r="CJ118" t="str">
            <v>-</v>
          </cell>
          <cell r="CK118" t="str">
            <v>-</v>
          </cell>
          <cell r="CL118" t="str">
            <v>-</v>
          </cell>
          <cell r="CM118">
            <v>5653320</v>
          </cell>
          <cell r="CN118" t="str">
            <v>-</v>
          </cell>
          <cell r="CO118">
            <v>89101608</v>
          </cell>
          <cell r="CP118" t="str">
            <v>-</v>
          </cell>
          <cell r="CQ118">
            <v>0</v>
          </cell>
          <cell r="CR118" t="str">
            <v>-</v>
          </cell>
          <cell r="CS118">
            <v>5</v>
          </cell>
          <cell r="CT118" t="str">
            <v>-</v>
          </cell>
          <cell r="CU118">
            <v>146</v>
          </cell>
          <cell r="CV118">
            <v>225</v>
          </cell>
          <cell r="CW118">
            <v>167</v>
          </cell>
          <cell r="CX118">
            <v>183</v>
          </cell>
          <cell r="CY118">
            <v>83</v>
          </cell>
          <cell r="CZ118">
            <v>114</v>
          </cell>
          <cell r="DA118">
            <v>56</v>
          </cell>
          <cell r="DB118">
            <v>51</v>
          </cell>
          <cell r="DC118">
            <v>53</v>
          </cell>
          <cell r="DD118">
            <v>49</v>
          </cell>
          <cell r="DE118">
            <v>43</v>
          </cell>
          <cell r="DF118">
            <v>43</v>
          </cell>
          <cell r="DG118">
            <v>152</v>
          </cell>
          <cell r="DH118">
            <v>143</v>
          </cell>
          <cell r="DI118">
            <v>37</v>
          </cell>
          <cell r="DJ118" t="str">
            <v>-</v>
          </cell>
          <cell r="DK118" t="str">
            <v>-</v>
          </cell>
          <cell r="DL118" t="str">
            <v>-</v>
          </cell>
          <cell r="DM118" t="str">
            <v>-</v>
          </cell>
          <cell r="DN118" t="str">
            <v>-</v>
          </cell>
          <cell r="DO118" t="str">
            <v>-</v>
          </cell>
          <cell r="DP118" t="str">
            <v>-</v>
          </cell>
          <cell r="DQ118" t="str">
            <v>-</v>
          </cell>
          <cell r="DR118" t="str">
            <v>-</v>
          </cell>
          <cell r="DS118" t="str">
            <v>-</v>
          </cell>
          <cell r="DT118" t="str">
            <v>-</v>
          </cell>
          <cell r="DU118" t="str">
            <v>-</v>
          </cell>
          <cell r="DV118" t="str">
            <v>-</v>
          </cell>
          <cell r="DW118">
            <v>0</v>
          </cell>
          <cell r="DX118" t="str">
            <v>-</v>
          </cell>
          <cell r="DY118">
            <v>48</v>
          </cell>
          <cell r="DZ118">
            <v>76</v>
          </cell>
          <cell r="EA118">
            <v>12</v>
          </cell>
          <cell r="EB118" t="str">
            <v>-</v>
          </cell>
          <cell r="EC118">
            <v>37.5</v>
          </cell>
          <cell r="ED118" t="str">
            <v>-</v>
          </cell>
          <cell r="EE118">
            <v>11</v>
          </cell>
          <cell r="EF118" t="str">
            <v>-</v>
          </cell>
          <cell r="EG118">
            <v>55</v>
          </cell>
        </row>
        <row r="119">
          <cell r="C119">
            <v>700000287</v>
          </cell>
          <cell r="D119" t="str">
            <v>SECTOR ENERGÍA JULIANA</v>
          </cell>
          <cell r="E119">
            <v>2026</v>
          </cell>
          <cell r="F119">
            <v>202603</v>
          </cell>
          <cell r="G119">
            <v>1735</v>
          </cell>
          <cell r="H119">
            <v>1731</v>
          </cell>
          <cell r="I119">
            <v>516</v>
          </cell>
          <cell r="J119" t="str">
            <v>-</v>
          </cell>
          <cell r="K119">
            <v>6</v>
          </cell>
          <cell r="L119">
            <v>0</v>
          </cell>
          <cell r="M119">
            <v>1116</v>
          </cell>
          <cell r="N119">
            <v>1115</v>
          </cell>
          <cell r="O119">
            <v>0</v>
          </cell>
          <cell r="P119" t="str">
            <v>-</v>
          </cell>
          <cell r="Q119">
            <v>6</v>
          </cell>
          <cell r="R119" t="str">
            <v>-</v>
          </cell>
          <cell r="S119">
            <v>19</v>
          </cell>
          <cell r="T119" t="str">
            <v>-</v>
          </cell>
          <cell r="U119">
            <v>1101</v>
          </cell>
          <cell r="V119" t="str">
            <v>-</v>
          </cell>
          <cell r="W119">
            <v>9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823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>
            <v>666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>
            <v>64.322766570605182</v>
          </cell>
          <cell r="AN119">
            <v>64.5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>
            <v>961</v>
          </cell>
          <cell r="BB119">
            <v>957</v>
          </cell>
          <cell r="BC119">
            <v>55.389048991354464</v>
          </cell>
          <cell r="BD119">
            <v>55.3</v>
          </cell>
          <cell r="BE119">
            <v>1179</v>
          </cell>
          <cell r="BF119" t="str">
            <v>-</v>
          </cell>
          <cell r="BG119">
            <v>553801.51</v>
          </cell>
          <cell r="BH119">
            <v>523108</v>
          </cell>
          <cell r="BI119">
            <v>618042481.52999997</v>
          </cell>
          <cell r="BJ119">
            <v>583265316</v>
          </cell>
          <cell r="BK119">
            <v>610034946</v>
          </cell>
          <cell r="BL119" t="str">
            <v>-</v>
          </cell>
          <cell r="BM119">
            <v>8007535.5299999993</v>
          </cell>
          <cell r="BN119" t="str">
            <v>-</v>
          </cell>
          <cell r="BO119">
            <v>487338267.52999997</v>
          </cell>
          <cell r="BP119" t="str">
            <v>-</v>
          </cell>
          <cell r="BQ119">
            <v>8007535.5299999993</v>
          </cell>
          <cell r="BR119" t="str">
            <v>-</v>
          </cell>
          <cell r="BS119">
            <v>1086</v>
          </cell>
          <cell r="BT119" t="str">
            <v>-</v>
          </cell>
          <cell r="BU119">
            <v>479330732</v>
          </cell>
          <cell r="BV119" t="str">
            <v>-</v>
          </cell>
          <cell r="BW119">
            <v>715</v>
          </cell>
          <cell r="BX119" t="str">
            <v>-</v>
          </cell>
          <cell r="BY119" t="str">
            <v>-</v>
          </cell>
          <cell r="BZ119" t="str">
            <v>-</v>
          </cell>
          <cell r="CA119">
            <v>123187739</v>
          </cell>
          <cell r="CB119" t="str">
            <v>-</v>
          </cell>
          <cell r="CC119" t="str">
            <v>-</v>
          </cell>
          <cell r="CD119" t="str">
            <v>-</v>
          </cell>
          <cell r="CE119" t="str">
            <v>-</v>
          </cell>
          <cell r="CF119" t="str">
            <v>-</v>
          </cell>
          <cell r="CG119" t="str">
            <v>-</v>
          </cell>
          <cell r="CH119" t="str">
            <v>-</v>
          </cell>
          <cell r="CI119" t="str">
            <v>-</v>
          </cell>
          <cell r="CJ119" t="str">
            <v>-</v>
          </cell>
          <cell r="CK119" t="str">
            <v>-</v>
          </cell>
          <cell r="CL119" t="str">
            <v>-</v>
          </cell>
          <cell r="CM119">
            <v>7516475</v>
          </cell>
          <cell r="CN119" t="str">
            <v>-</v>
          </cell>
          <cell r="CO119">
            <v>130704214</v>
          </cell>
          <cell r="CP119" t="str">
            <v>-</v>
          </cell>
          <cell r="CQ119">
            <v>0</v>
          </cell>
          <cell r="CR119" t="str">
            <v>-</v>
          </cell>
          <cell r="CS119">
            <v>6</v>
          </cell>
          <cell r="CT119" t="str">
            <v>-</v>
          </cell>
          <cell r="CU119">
            <v>265</v>
          </cell>
          <cell r="CV119">
            <v>274</v>
          </cell>
          <cell r="CW119">
            <v>236</v>
          </cell>
          <cell r="CX119">
            <v>231</v>
          </cell>
          <cell r="CY119">
            <v>118</v>
          </cell>
          <cell r="CZ119">
            <v>120</v>
          </cell>
          <cell r="DA119">
            <v>96</v>
          </cell>
          <cell r="DB119">
            <v>97</v>
          </cell>
          <cell r="DC119">
            <v>107</v>
          </cell>
          <cell r="DD119">
            <v>103</v>
          </cell>
          <cell r="DE119">
            <v>59</v>
          </cell>
          <cell r="DF119">
            <v>62</v>
          </cell>
          <cell r="DG119">
            <v>262</v>
          </cell>
          <cell r="DH119">
            <v>262</v>
          </cell>
          <cell r="DI119">
            <v>43</v>
          </cell>
          <cell r="DJ119" t="str">
            <v>-</v>
          </cell>
          <cell r="DK119" t="str">
            <v>-</v>
          </cell>
          <cell r="DL119" t="str">
            <v>-</v>
          </cell>
          <cell r="DM119" t="str">
            <v>-</v>
          </cell>
          <cell r="DN119" t="str">
            <v>-</v>
          </cell>
          <cell r="DO119" t="str">
            <v>-</v>
          </cell>
          <cell r="DP119" t="str">
            <v>-</v>
          </cell>
          <cell r="DQ119" t="str">
            <v>-</v>
          </cell>
          <cell r="DR119" t="str">
            <v>-</v>
          </cell>
          <cell r="DS119" t="str">
            <v>-</v>
          </cell>
          <cell r="DT119" t="str">
            <v>-</v>
          </cell>
          <cell r="DU119" t="str">
            <v>-</v>
          </cell>
          <cell r="DV119" t="str">
            <v>-</v>
          </cell>
          <cell r="DW119">
            <v>0</v>
          </cell>
          <cell r="DX119" t="str">
            <v>-</v>
          </cell>
          <cell r="DY119">
            <v>68</v>
          </cell>
          <cell r="DZ119">
            <v>70</v>
          </cell>
          <cell r="EA119">
            <v>19</v>
          </cell>
          <cell r="EB119" t="str">
            <v>-</v>
          </cell>
          <cell r="EC119">
            <v>55.882352941176471</v>
          </cell>
          <cell r="ED119" t="str">
            <v>-</v>
          </cell>
          <cell r="EE119">
            <v>25</v>
          </cell>
          <cell r="EF119" t="str">
            <v>-</v>
          </cell>
          <cell r="EG119">
            <v>87</v>
          </cell>
        </row>
        <row r="120">
          <cell r="C120">
            <v>700000293</v>
          </cell>
          <cell r="D120" t="str">
            <v>SECTOR VIDA</v>
          </cell>
          <cell r="E120">
            <v>2026</v>
          </cell>
          <cell r="F120">
            <v>202603</v>
          </cell>
          <cell r="G120">
            <v>0</v>
          </cell>
          <cell r="H120" t="str">
            <v>-</v>
          </cell>
          <cell r="I120">
            <v>0</v>
          </cell>
          <cell r="J120" t="str">
            <v>-</v>
          </cell>
          <cell r="K120">
            <v>0</v>
          </cell>
          <cell r="L120" t="str">
            <v>-</v>
          </cell>
          <cell r="M120">
            <v>0</v>
          </cell>
          <cell r="N120" t="str">
            <v>-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0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0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0</v>
          </cell>
          <cell r="AH120" t="str">
            <v>-</v>
          </cell>
          <cell r="AI120" t="str">
            <v>-</v>
          </cell>
          <cell r="AJ120" t="str">
            <v>-</v>
          </cell>
          <cell r="AK120" t="str">
            <v>-</v>
          </cell>
          <cell r="AL120" t="str">
            <v>-</v>
          </cell>
          <cell r="AM120">
            <v>0</v>
          </cell>
          <cell r="AN120" t="str">
            <v>-</v>
          </cell>
          <cell r="AO120" t="str">
            <v>-</v>
          </cell>
          <cell r="AP120" t="str">
            <v>-</v>
          </cell>
          <cell r="AQ120" t="str">
            <v>-</v>
          </cell>
          <cell r="AR120" t="str">
            <v>-</v>
          </cell>
          <cell r="AS120" t="str">
            <v>-</v>
          </cell>
          <cell r="AT120" t="str">
            <v>-</v>
          </cell>
          <cell r="AU120" t="str">
            <v>-</v>
          </cell>
          <cell r="AV120" t="str">
            <v>-</v>
          </cell>
          <cell r="AW120" t="str">
            <v>-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0</v>
          </cell>
          <cell r="BB120" t="str">
            <v>-</v>
          </cell>
          <cell r="BC120">
            <v>0</v>
          </cell>
          <cell r="BD120" t="str">
            <v>-</v>
          </cell>
          <cell r="BE120">
            <v>0</v>
          </cell>
          <cell r="BF120" t="str">
            <v>-</v>
          </cell>
          <cell r="BG120">
            <v>0</v>
          </cell>
          <cell r="BH120" t="str">
            <v>-</v>
          </cell>
          <cell r="BI120">
            <v>0</v>
          </cell>
          <cell r="BJ120" t="str">
            <v>-</v>
          </cell>
          <cell r="BK120">
            <v>0</v>
          </cell>
          <cell r="BL120" t="str">
            <v>-</v>
          </cell>
          <cell r="BM120">
            <v>0</v>
          </cell>
          <cell r="BN120" t="str">
            <v>-</v>
          </cell>
          <cell r="BO120">
            <v>0</v>
          </cell>
          <cell r="BP120" t="str">
            <v>-</v>
          </cell>
          <cell r="BQ120">
            <v>0</v>
          </cell>
          <cell r="BR120" t="str">
            <v>-</v>
          </cell>
          <cell r="BS120">
            <v>0</v>
          </cell>
          <cell r="BT120" t="str">
            <v>-</v>
          </cell>
          <cell r="BU120">
            <v>0</v>
          </cell>
          <cell r="BV120" t="str">
            <v>-</v>
          </cell>
          <cell r="BW120">
            <v>0</v>
          </cell>
          <cell r="BX120" t="str">
            <v>-</v>
          </cell>
          <cell r="BY120" t="str">
            <v>-</v>
          </cell>
          <cell r="BZ120" t="str">
            <v>-</v>
          </cell>
          <cell r="CA120">
            <v>0</v>
          </cell>
          <cell r="CB120" t="str">
            <v>-</v>
          </cell>
          <cell r="CC120" t="str">
            <v>-</v>
          </cell>
          <cell r="CD120" t="str">
            <v>-</v>
          </cell>
          <cell r="CE120" t="str">
            <v>-</v>
          </cell>
          <cell r="CF120" t="str">
            <v>-</v>
          </cell>
          <cell r="CG120" t="str">
            <v>-</v>
          </cell>
          <cell r="CH120" t="str">
            <v>-</v>
          </cell>
          <cell r="CI120" t="str">
            <v>-</v>
          </cell>
          <cell r="CJ120" t="str">
            <v>-</v>
          </cell>
          <cell r="CK120" t="str">
            <v>-</v>
          </cell>
          <cell r="CL120" t="str">
            <v>-</v>
          </cell>
          <cell r="CM120">
            <v>0</v>
          </cell>
          <cell r="CN120" t="str">
            <v>-</v>
          </cell>
          <cell r="CO120">
            <v>0</v>
          </cell>
          <cell r="CP120" t="str">
            <v>-</v>
          </cell>
          <cell r="CQ120">
            <v>0</v>
          </cell>
          <cell r="CR120" t="str">
            <v>-</v>
          </cell>
          <cell r="CS120">
            <v>0</v>
          </cell>
          <cell r="CT120" t="str">
            <v>-</v>
          </cell>
          <cell r="CU120">
            <v>0</v>
          </cell>
          <cell r="CV120" t="str">
            <v>-</v>
          </cell>
          <cell r="CW120">
            <v>0</v>
          </cell>
          <cell r="CX120" t="str">
            <v>-</v>
          </cell>
          <cell r="CY120">
            <v>0</v>
          </cell>
          <cell r="CZ120" t="str">
            <v>-</v>
          </cell>
          <cell r="DA120">
            <v>0</v>
          </cell>
          <cell r="DB120" t="str">
            <v>-</v>
          </cell>
          <cell r="DC120">
            <v>0</v>
          </cell>
          <cell r="DD120" t="str">
            <v>-</v>
          </cell>
          <cell r="DE120">
            <v>0</v>
          </cell>
          <cell r="DF120" t="str">
            <v>-</v>
          </cell>
          <cell r="DG120">
            <v>0</v>
          </cell>
          <cell r="DH120" t="str">
            <v>-</v>
          </cell>
          <cell r="DI120">
            <v>0</v>
          </cell>
          <cell r="DJ120" t="str">
            <v>-</v>
          </cell>
          <cell r="DK120" t="str">
            <v>-</v>
          </cell>
          <cell r="DL120" t="str">
            <v>-</v>
          </cell>
          <cell r="DM120" t="str">
            <v>-</v>
          </cell>
          <cell r="DN120" t="str">
            <v>-</v>
          </cell>
          <cell r="DO120" t="str">
            <v>-</v>
          </cell>
          <cell r="DP120" t="str">
            <v>-</v>
          </cell>
          <cell r="DQ120" t="str">
            <v>-</v>
          </cell>
          <cell r="DR120" t="str">
            <v>-</v>
          </cell>
          <cell r="DS120" t="str">
            <v>-</v>
          </cell>
          <cell r="DT120" t="str">
            <v>-</v>
          </cell>
          <cell r="DU120" t="str">
            <v>-</v>
          </cell>
          <cell r="DV120" t="str">
            <v>-</v>
          </cell>
          <cell r="DW120">
            <v>0</v>
          </cell>
          <cell r="DX120" t="str">
            <v>-</v>
          </cell>
          <cell r="DY120">
            <v>0</v>
          </cell>
          <cell r="DZ120" t="str">
            <v>-</v>
          </cell>
          <cell r="EA120">
            <v>0</v>
          </cell>
          <cell r="EB120" t="str">
            <v>-</v>
          </cell>
          <cell r="EC120">
            <v>0</v>
          </cell>
          <cell r="ED120" t="str">
            <v>-</v>
          </cell>
          <cell r="EE120">
            <v>0</v>
          </cell>
          <cell r="EF120" t="str">
            <v>-</v>
          </cell>
          <cell r="EG120">
            <v>0</v>
          </cell>
        </row>
        <row r="121">
          <cell r="C121">
            <v>700000295</v>
          </cell>
          <cell r="D121" t="str">
            <v xml:space="preserve"> SECTOR ARTE</v>
          </cell>
          <cell r="E121">
            <v>2026</v>
          </cell>
          <cell r="F121">
            <v>202603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0</v>
          </cell>
          <cell r="AN121" t="str">
            <v>-</v>
          </cell>
          <cell r="AO121" t="str">
            <v>-</v>
          </cell>
          <cell r="AP121" t="str">
            <v>-</v>
          </cell>
          <cell r="AQ121" t="str">
            <v>-</v>
          </cell>
          <cell r="AR121" t="str">
            <v>-</v>
          </cell>
          <cell r="AS121" t="str">
            <v>-</v>
          </cell>
          <cell r="AT121" t="str">
            <v>-</v>
          </cell>
          <cell r="AU121" t="str">
            <v>-</v>
          </cell>
          <cell r="AV121" t="str">
            <v>-</v>
          </cell>
          <cell r="AW121" t="str">
            <v>-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>
            <v>0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 t="str">
            <v>-</v>
          </cell>
          <cell r="BZ121" t="str">
            <v>-</v>
          </cell>
          <cell r="CA121">
            <v>0</v>
          </cell>
          <cell r="CB121" t="str">
            <v>-</v>
          </cell>
          <cell r="CC121" t="str">
            <v>-</v>
          </cell>
          <cell r="CD121" t="str">
            <v>-</v>
          </cell>
          <cell r="CE121" t="str">
            <v>-</v>
          </cell>
          <cell r="CF121" t="str">
            <v>-</v>
          </cell>
          <cell r="CG121" t="str">
            <v>-</v>
          </cell>
          <cell r="CH121" t="str">
            <v>-</v>
          </cell>
          <cell r="CI121" t="str">
            <v>-</v>
          </cell>
          <cell r="CJ121" t="str">
            <v>-</v>
          </cell>
          <cell r="CK121" t="str">
            <v>-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 t="str">
            <v>-</v>
          </cell>
          <cell r="DL121" t="str">
            <v>-</v>
          </cell>
          <cell r="DM121" t="str">
            <v>-</v>
          </cell>
          <cell r="DN121" t="str">
            <v>-</v>
          </cell>
          <cell r="DO121" t="str">
            <v>-</v>
          </cell>
          <cell r="DP121" t="str">
            <v>-</v>
          </cell>
          <cell r="DQ121" t="str">
            <v>-</v>
          </cell>
          <cell r="DR121" t="str">
            <v>-</v>
          </cell>
          <cell r="DS121" t="str">
            <v>-</v>
          </cell>
          <cell r="DT121" t="str">
            <v>-</v>
          </cell>
          <cell r="DU121" t="str">
            <v>-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  <cell r="DZ121" t="str">
            <v>-</v>
          </cell>
          <cell r="EA121">
            <v>0</v>
          </cell>
          <cell r="EB121" t="str">
            <v>-</v>
          </cell>
          <cell r="EC121">
            <v>0</v>
          </cell>
          <cell r="ED121" t="str">
            <v>-</v>
          </cell>
          <cell r="EE121">
            <v>0</v>
          </cell>
          <cell r="EF121" t="str">
            <v>-</v>
          </cell>
          <cell r="EG121">
            <v>0</v>
          </cell>
        </row>
        <row r="122">
          <cell r="C122">
            <v>700000297</v>
          </cell>
          <cell r="D122" t="str">
            <v>SECTOR ESENCIA</v>
          </cell>
          <cell r="E122">
            <v>2026</v>
          </cell>
          <cell r="F122">
            <v>202603</v>
          </cell>
          <cell r="G122">
            <v>0</v>
          </cell>
          <cell r="H122" t="str">
            <v>-</v>
          </cell>
          <cell r="I122">
            <v>0</v>
          </cell>
          <cell r="J122" t="str">
            <v>-</v>
          </cell>
          <cell r="K122">
            <v>0</v>
          </cell>
          <cell r="L122" t="str">
            <v>-</v>
          </cell>
          <cell r="M122">
            <v>0</v>
          </cell>
          <cell r="N122" t="str">
            <v>-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0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0</v>
          </cell>
          <cell r="AH122" t="str">
            <v>-</v>
          </cell>
          <cell r="AI122" t="str">
            <v>-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0</v>
          </cell>
          <cell r="AN122" t="str">
            <v>-</v>
          </cell>
          <cell r="AO122" t="str">
            <v>-</v>
          </cell>
          <cell r="AP122" t="str">
            <v>-</v>
          </cell>
          <cell r="AQ122" t="str">
            <v>-</v>
          </cell>
          <cell r="AR122" t="str">
            <v>-</v>
          </cell>
          <cell r="AS122" t="str">
            <v>-</v>
          </cell>
          <cell r="AT122" t="str">
            <v>-</v>
          </cell>
          <cell r="AU122" t="str">
            <v>-</v>
          </cell>
          <cell r="AV122" t="str">
            <v>-</v>
          </cell>
          <cell r="AW122" t="str">
            <v>-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0</v>
          </cell>
          <cell r="BB122" t="str">
            <v>-</v>
          </cell>
          <cell r="BC122">
            <v>0</v>
          </cell>
          <cell r="BD122" t="str">
            <v>-</v>
          </cell>
          <cell r="BE122">
            <v>0</v>
          </cell>
          <cell r="BF122" t="str">
            <v>-</v>
          </cell>
          <cell r="BG122">
            <v>0</v>
          </cell>
          <cell r="BH122" t="str">
            <v>-</v>
          </cell>
          <cell r="BI122">
            <v>0</v>
          </cell>
          <cell r="BJ122" t="str">
            <v>-</v>
          </cell>
          <cell r="BK122">
            <v>0</v>
          </cell>
          <cell r="BL122" t="str">
            <v>-</v>
          </cell>
          <cell r="BM122">
            <v>0</v>
          </cell>
          <cell r="BN122" t="str">
            <v>-</v>
          </cell>
          <cell r="BO122">
            <v>0</v>
          </cell>
          <cell r="BP122" t="str">
            <v>-</v>
          </cell>
          <cell r="BQ122">
            <v>0</v>
          </cell>
          <cell r="BR122" t="str">
            <v>-</v>
          </cell>
          <cell r="BS122">
            <v>0</v>
          </cell>
          <cell r="BT122" t="str">
            <v>-</v>
          </cell>
          <cell r="BU122">
            <v>0</v>
          </cell>
          <cell r="BV122" t="str">
            <v>-</v>
          </cell>
          <cell r="BW122">
            <v>0</v>
          </cell>
          <cell r="BX122" t="str">
            <v>-</v>
          </cell>
          <cell r="BY122" t="str">
            <v>-</v>
          </cell>
          <cell r="BZ122" t="str">
            <v>-</v>
          </cell>
          <cell r="CA122">
            <v>0</v>
          </cell>
          <cell r="CB122" t="str">
            <v>-</v>
          </cell>
          <cell r="CC122" t="str">
            <v>-</v>
          </cell>
          <cell r="CD122" t="str">
            <v>-</v>
          </cell>
          <cell r="CE122" t="str">
            <v>-</v>
          </cell>
          <cell r="CF122" t="str">
            <v>-</v>
          </cell>
          <cell r="CG122" t="str">
            <v>-</v>
          </cell>
          <cell r="CH122" t="str">
            <v>-</v>
          </cell>
          <cell r="CI122" t="str">
            <v>-</v>
          </cell>
          <cell r="CJ122" t="str">
            <v>-</v>
          </cell>
          <cell r="CK122" t="str">
            <v>-</v>
          </cell>
          <cell r="CL122" t="str">
            <v>-</v>
          </cell>
          <cell r="CM122">
            <v>0</v>
          </cell>
          <cell r="CN122" t="str">
            <v>-</v>
          </cell>
          <cell r="CO122">
            <v>0</v>
          </cell>
          <cell r="CP122" t="str">
            <v>-</v>
          </cell>
          <cell r="CQ122">
            <v>0</v>
          </cell>
          <cell r="CR122" t="str">
            <v>-</v>
          </cell>
          <cell r="CS122">
            <v>0</v>
          </cell>
          <cell r="CT122" t="str">
            <v>-</v>
          </cell>
          <cell r="CU122">
            <v>0</v>
          </cell>
          <cell r="CV122" t="str">
            <v>-</v>
          </cell>
          <cell r="CW122">
            <v>0</v>
          </cell>
          <cell r="CX122" t="str">
            <v>-</v>
          </cell>
          <cell r="CY122">
            <v>0</v>
          </cell>
          <cell r="CZ122" t="str">
            <v>-</v>
          </cell>
          <cell r="DA122">
            <v>0</v>
          </cell>
          <cell r="DB122" t="str">
            <v>-</v>
          </cell>
          <cell r="DC122">
            <v>0</v>
          </cell>
          <cell r="DD122" t="str">
            <v>-</v>
          </cell>
          <cell r="DE122">
            <v>0</v>
          </cell>
          <cell r="DF122" t="str">
            <v>-</v>
          </cell>
          <cell r="DG122">
            <v>0</v>
          </cell>
          <cell r="DH122" t="str">
            <v>-</v>
          </cell>
          <cell r="DI122">
            <v>0</v>
          </cell>
          <cell r="DJ122" t="str">
            <v>-</v>
          </cell>
          <cell r="DK122" t="str">
            <v>-</v>
          </cell>
          <cell r="DL122" t="str">
            <v>-</v>
          </cell>
          <cell r="DM122" t="str">
            <v>-</v>
          </cell>
          <cell r="DN122" t="str">
            <v>-</v>
          </cell>
          <cell r="DO122" t="str">
            <v>-</v>
          </cell>
          <cell r="DP122" t="str">
            <v>-</v>
          </cell>
          <cell r="DQ122" t="str">
            <v>-</v>
          </cell>
          <cell r="DR122" t="str">
            <v>-</v>
          </cell>
          <cell r="DS122" t="str">
            <v>-</v>
          </cell>
          <cell r="DT122" t="str">
            <v>-</v>
          </cell>
          <cell r="DU122" t="str">
            <v>-</v>
          </cell>
          <cell r="DV122" t="str">
            <v>-</v>
          </cell>
          <cell r="DW122">
            <v>0</v>
          </cell>
          <cell r="DX122" t="str">
            <v>-</v>
          </cell>
          <cell r="DY122">
            <v>0</v>
          </cell>
          <cell r="DZ122" t="str">
            <v>-</v>
          </cell>
          <cell r="EA122">
            <v>0</v>
          </cell>
          <cell r="EB122" t="str">
            <v>-</v>
          </cell>
          <cell r="EC122">
            <v>0</v>
          </cell>
          <cell r="ED122" t="str">
            <v>-</v>
          </cell>
          <cell r="EE122">
            <v>0</v>
          </cell>
          <cell r="EF122" t="str">
            <v>-</v>
          </cell>
          <cell r="EG122">
            <v>0</v>
          </cell>
        </row>
        <row r="123">
          <cell r="C123">
            <v>700000298</v>
          </cell>
          <cell r="D123" t="str">
            <v>SECTOR RITMOS</v>
          </cell>
          <cell r="E123">
            <v>2026</v>
          </cell>
          <cell r="F123">
            <v>202603</v>
          </cell>
          <cell r="G123">
            <v>0</v>
          </cell>
          <cell r="H123" t="str">
            <v>-</v>
          </cell>
          <cell r="I123">
            <v>0</v>
          </cell>
          <cell r="J123" t="str">
            <v>-</v>
          </cell>
          <cell r="K123">
            <v>0</v>
          </cell>
          <cell r="L123" t="str">
            <v>-</v>
          </cell>
          <cell r="M123">
            <v>0</v>
          </cell>
          <cell r="N123" t="str">
            <v>-</v>
          </cell>
          <cell r="O123">
            <v>0</v>
          </cell>
          <cell r="P123" t="str">
            <v>-</v>
          </cell>
          <cell r="Q123">
            <v>0</v>
          </cell>
          <cell r="R123" t="str">
            <v>-</v>
          </cell>
          <cell r="S123">
            <v>0</v>
          </cell>
          <cell r="T123" t="str">
            <v>-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0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0</v>
          </cell>
          <cell r="AH123" t="str">
            <v>-</v>
          </cell>
          <cell r="AI123" t="str">
            <v>-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0</v>
          </cell>
          <cell r="AN123" t="str">
            <v>-</v>
          </cell>
          <cell r="AO123" t="str">
            <v>-</v>
          </cell>
          <cell r="AP123" t="str">
            <v>-</v>
          </cell>
          <cell r="AQ123" t="str">
            <v>-</v>
          </cell>
          <cell r="AR123" t="str">
            <v>-</v>
          </cell>
          <cell r="AS123" t="str">
            <v>-</v>
          </cell>
          <cell r="AT123" t="str">
            <v>-</v>
          </cell>
          <cell r="AU123" t="str">
            <v>-</v>
          </cell>
          <cell r="AV123" t="str">
            <v>-</v>
          </cell>
          <cell r="AW123" t="str">
            <v>-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0</v>
          </cell>
          <cell r="BB123" t="str">
            <v>-</v>
          </cell>
          <cell r="BC123">
            <v>0</v>
          </cell>
          <cell r="BD123" t="str">
            <v>-</v>
          </cell>
          <cell r="BE123">
            <v>0</v>
          </cell>
          <cell r="BF123" t="str">
            <v>-</v>
          </cell>
          <cell r="BG123">
            <v>0</v>
          </cell>
          <cell r="BH123" t="str">
            <v>-</v>
          </cell>
          <cell r="BI123">
            <v>0</v>
          </cell>
          <cell r="BJ123" t="str">
            <v>-</v>
          </cell>
          <cell r="BK123">
            <v>0</v>
          </cell>
          <cell r="BL123" t="str">
            <v>-</v>
          </cell>
          <cell r="BM123">
            <v>0</v>
          </cell>
          <cell r="BN123" t="str">
            <v>-</v>
          </cell>
          <cell r="BO123">
            <v>0</v>
          </cell>
          <cell r="BP123" t="str">
            <v>-</v>
          </cell>
          <cell r="BQ123">
            <v>0</v>
          </cell>
          <cell r="BR123" t="str">
            <v>-</v>
          </cell>
          <cell r="BS123">
            <v>0</v>
          </cell>
          <cell r="BT123" t="str">
            <v>-</v>
          </cell>
          <cell r="BU123">
            <v>0</v>
          </cell>
          <cell r="BV123" t="str">
            <v>-</v>
          </cell>
          <cell r="BW123">
            <v>0</v>
          </cell>
          <cell r="BX123" t="str">
            <v>-</v>
          </cell>
          <cell r="BY123" t="str">
            <v>-</v>
          </cell>
          <cell r="BZ123" t="str">
            <v>-</v>
          </cell>
          <cell r="CA123">
            <v>0</v>
          </cell>
          <cell r="CB123" t="str">
            <v>-</v>
          </cell>
          <cell r="CC123" t="str">
            <v>-</v>
          </cell>
          <cell r="CD123" t="str">
            <v>-</v>
          </cell>
          <cell r="CE123" t="str">
            <v>-</v>
          </cell>
          <cell r="CF123" t="str">
            <v>-</v>
          </cell>
          <cell r="CG123" t="str">
            <v>-</v>
          </cell>
          <cell r="CH123" t="str">
            <v>-</v>
          </cell>
          <cell r="CI123" t="str">
            <v>-</v>
          </cell>
          <cell r="CJ123" t="str">
            <v>-</v>
          </cell>
          <cell r="CK123" t="str">
            <v>-</v>
          </cell>
          <cell r="CL123" t="str">
            <v>-</v>
          </cell>
          <cell r="CM123">
            <v>0</v>
          </cell>
          <cell r="CN123" t="str">
            <v>-</v>
          </cell>
          <cell r="CO123">
            <v>0</v>
          </cell>
          <cell r="CP123" t="str">
            <v>-</v>
          </cell>
          <cell r="CQ123">
            <v>0</v>
          </cell>
          <cell r="CR123" t="str">
            <v>-</v>
          </cell>
          <cell r="CS123">
            <v>0</v>
          </cell>
          <cell r="CT123" t="str">
            <v>-</v>
          </cell>
          <cell r="CU123">
            <v>0</v>
          </cell>
          <cell r="CV123" t="str">
            <v>-</v>
          </cell>
          <cell r="CW123">
            <v>0</v>
          </cell>
          <cell r="CX123" t="str">
            <v>-</v>
          </cell>
          <cell r="CY123">
            <v>0</v>
          </cell>
          <cell r="CZ123" t="str">
            <v>-</v>
          </cell>
          <cell r="DA123">
            <v>0</v>
          </cell>
          <cell r="DB123" t="str">
            <v>-</v>
          </cell>
          <cell r="DC123">
            <v>0</v>
          </cell>
          <cell r="DD123" t="str">
            <v>-</v>
          </cell>
          <cell r="DE123">
            <v>0</v>
          </cell>
          <cell r="DF123" t="str">
            <v>-</v>
          </cell>
          <cell r="DG123">
            <v>0</v>
          </cell>
          <cell r="DH123" t="str">
            <v>-</v>
          </cell>
          <cell r="DI123">
            <v>0</v>
          </cell>
          <cell r="DJ123" t="str">
            <v>-</v>
          </cell>
          <cell r="DK123" t="str">
            <v>-</v>
          </cell>
          <cell r="DL123" t="str">
            <v>-</v>
          </cell>
          <cell r="DM123" t="str">
            <v>-</v>
          </cell>
          <cell r="DN123" t="str">
            <v>-</v>
          </cell>
          <cell r="DO123" t="str">
            <v>-</v>
          </cell>
          <cell r="DP123" t="str">
            <v>-</v>
          </cell>
          <cell r="DQ123" t="str">
            <v>-</v>
          </cell>
          <cell r="DR123" t="str">
            <v>-</v>
          </cell>
          <cell r="DS123" t="str">
            <v>-</v>
          </cell>
          <cell r="DT123" t="str">
            <v>-</v>
          </cell>
          <cell r="DU123" t="str">
            <v>-</v>
          </cell>
          <cell r="DV123" t="str">
            <v>-</v>
          </cell>
          <cell r="DW123">
            <v>0</v>
          </cell>
          <cell r="DX123" t="str">
            <v>-</v>
          </cell>
          <cell r="DY123">
            <v>0</v>
          </cell>
          <cell r="DZ123" t="str">
            <v>-</v>
          </cell>
          <cell r="EA123">
            <v>0</v>
          </cell>
          <cell r="EB123" t="str">
            <v>-</v>
          </cell>
          <cell r="EC123">
            <v>0</v>
          </cell>
          <cell r="ED123" t="str">
            <v>-</v>
          </cell>
          <cell r="EE123">
            <v>0</v>
          </cell>
          <cell r="EF123" t="str">
            <v>-</v>
          </cell>
          <cell r="EG123">
            <v>0</v>
          </cell>
        </row>
        <row r="124">
          <cell r="C124">
            <v>700000299</v>
          </cell>
          <cell r="D124" t="str">
            <v>SECTOR RAÍCES</v>
          </cell>
          <cell r="E124">
            <v>2026</v>
          </cell>
          <cell r="F124">
            <v>202603</v>
          </cell>
          <cell r="G124">
            <v>0</v>
          </cell>
          <cell r="H124" t="str">
            <v>-</v>
          </cell>
          <cell r="I124">
            <v>0</v>
          </cell>
          <cell r="J124" t="str">
            <v>-</v>
          </cell>
          <cell r="K124">
            <v>0</v>
          </cell>
          <cell r="L124" t="str">
            <v>-</v>
          </cell>
          <cell r="M124">
            <v>0</v>
          </cell>
          <cell r="N124" t="str">
            <v>-</v>
          </cell>
          <cell r="O124">
            <v>0</v>
          </cell>
          <cell r="P124" t="str">
            <v>-</v>
          </cell>
          <cell r="Q124">
            <v>0</v>
          </cell>
          <cell r="R124" t="str">
            <v>-</v>
          </cell>
          <cell r="S124">
            <v>0</v>
          </cell>
          <cell r="T124" t="str">
            <v>-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0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>
            <v>0</v>
          </cell>
          <cell r="AH124" t="str">
            <v>-</v>
          </cell>
          <cell r="AI124" t="str">
            <v>-</v>
          </cell>
          <cell r="AJ124" t="str">
            <v>-</v>
          </cell>
          <cell r="AK124" t="str">
            <v>-</v>
          </cell>
          <cell r="AL124" t="str">
            <v>-</v>
          </cell>
          <cell r="AM124">
            <v>0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 t="str">
            <v>-</v>
          </cell>
          <cell r="AS124" t="str">
            <v>-</v>
          </cell>
          <cell r="AT124" t="str">
            <v>-</v>
          </cell>
          <cell r="AU124" t="str">
            <v>-</v>
          </cell>
          <cell r="AV124" t="str">
            <v>-</v>
          </cell>
          <cell r="AW124" t="str">
            <v>-</v>
          </cell>
          <cell r="AX124" t="str">
            <v>-</v>
          </cell>
          <cell r="AY124" t="str">
            <v>-</v>
          </cell>
          <cell r="AZ124" t="str">
            <v>-</v>
          </cell>
          <cell r="BA124">
            <v>0</v>
          </cell>
          <cell r="BB124" t="str">
            <v>-</v>
          </cell>
          <cell r="BC124">
            <v>0</v>
          </cell>
          <cell r="BD124" t="str">
            <v>-</v>
          </cell>
          <cell r="BE124">
            <v>0</v>
          </cell>
          <cell r="BF124" t="str">
            <v>-</v>
          </cell>
          <cell r="BG124">
            <v>0</v>
          </cell>
          <cell r="BH124" t="str">
            <v>-</v>
          </cell>
          <cell r="BI124">
            <v>0</v>
          </cell>
          <cell r="BJ124" t="str">
            <v>-</v>
          </cell>
          <cell r="BK124">
            <v>0</v>
          </cell>
          <cell r="BL124" t="str">
            <v>-</v>
          </cell>
          <cell r="BM124">
            <v>0</v>
          </cell>
          <cell r="BN124" t="str">
            <v>-</v>
          </cell>
          <cell r="BO124">
            <v>0</v>
          </cell>
          <cell r="BP124" t="str">
            <v>-</v>
          </cell>
          <cell r="BQ124">
            <v>0</v>
          </cell>
          <cell r="BR124" t="str">
            <v>-</v>
          </cell>
          <cell r="BS124">
            <v>0</v>
          </cell>
          <cell r="BT124" t="str">
            <v>-</v>
          </cell>
          <cell r="BU124">
            <v>0</v>
          </cell>
          <cell r="BV124" t="str">
            <v>-</v>
          </cell>
          <cell r="BW124">
            <v>0</v>
          </cell>
          <cell r="BX124" t="str">
            <v>-</v>
          </cell>
          <cell r="BY124" t="str">
            <v>-</v>
          </cell>
          <cell r="BZ124" t="str">
            <v>-</v>
          </cell>
          <cell r="CA124">
            <v>0</v>
          </cell>
          <cell r="CB124" t="str">
            <v>-</v>
          </cell>
          <cell r="CC124" t="str">
            <v>-</v>
          </cell>
          <cell r="CD124" t="str">
            <v>-</v>
          </cell>
          <cell r="CE124" t="str">
            <v>-</v>
          </cell>
          <cell r="CF124" t="str">
            <v>-</v>
          </cell>
          <cell r="CG124" t="str">
            <v>-</v>
          </cell>
          <cell r="CH124" t="str">
            <v>-</v>
          </cell>
          <cell r="CI124" t="str">
            <v>-</v>
          </cell>
          <cell r="CJ124" t="str">
            <v>-</v>
          </cell>
          <cell r="CK124" t="str">
            <v>-</v>
          </cell>
          <cell r="CL124" t="str">
            <v>-</v>
          </cell>
          <cell r="CM124">
            <v>0</v>
          </cell>
          <cell r="CN124" t="str">
            <v>-</v>
          </cell>
          <cell r="CO124">
            <v>0</v>
          </cell>
          <cell r="CP124" t="str">
            <v>-</v>
          </cell>
          <cell r="CQ124">
            <v>0</v>
          </cell>
          <cell r="CR124" t="str">
            <v>-</v>
          </cell>
          <cell r="CS124">
            <v>0</v>
          </cell>
          <cell r="CT124" t="str">
            <v>-</v>
          </cell>
          <cell r="CU124">
            <v>0</v>
          </cell>
          <cell r="CV124" t="str">
            <v>-</v>
          </cell>
          <cell r="CW124">
            <v>0</v>
          </cell>
          <cell r="CX124" t="str">
            <v>-</v>
          </cell>
          <cell r="CY124">
            <v>0</v>
          </cell>
          <cell r="CZ124" t="str">
            <v>-</v>
          </cell>
          <cell r="DA124">
            <v>0</v>
          </cell>
          <cell r="DB124" t="str">
            <v>-</v>
          </cell>
          <cell r="DC124">
            <v>0</v>
          </cell>
          <cell r="DD124" t="str">
            <v>-</v>
          </cell>
          <cell r="DE124">
            <v>0</v>
          </cell>
          <cell r="DF124" t="str">
            <v>-</v>
          </cell>
          <cell r="DG124">
            <v>0</v>
          </cell>
          <cell r="DH124" t="str">
            <v>-</v>
          </cell>
          <cell r="DI124">
            <v>0</v>
          </cell>
          <cell r="DJ124" t="str">
            <v>-</v>
          </cell>
          <cell r="DK124" t="str">
            <v>-</v>
          </cell>
          <cell r="DL124" t="str">
            <v>-</v>
          </cell>
          <cell r="DM124" t="str">
            <v>-</v>
          </cell>
          <cell r="DN124" t="str">
            <v>-</v>
          </cell>
          <cell r="DO124" t="str">
            <v>-</v>
          </cell>
          <cell r="DP124" t="str">
            <v>-</v>
          </cell>
          <cell r="DQ124" t="str">
            <v>-</v>
          </cell>
          <cell r="DR124" t="str">
            <v>-</v>
          </cell>
          <cell r="DS124" t="str">
            <v>-</v>
          </cell>
          <cell r="DT124" t="str">
            <v>-</v>
          </cell>
          <cell r="DU124" t="str">
            <v>-</v>
          </cell>
          <cell r="DV124" t="str">
            <v>-</v>
          </cell>
          <cell r="DW124">
            <v>0</v>
          </cell>
          <cell r="DX124" t="str">
            <v>-</v>
          </cell>
          <cell r="DY124">
            <v>0</v>
          </cell>
          <cell r="DZ124" t="str">
            <v>-</v>
          </cell>
          <cell r="EA124">
            <v>0</v>
          </cell>
          <cell r="EB124" t="str">
            <v>-</v>
          </cell>
          <cell r="EC124">
            <v>0</v>
          </cell>
          <cell r="ED124" t="str">
            <v>-</v>
          </cell>
          <cell r="EE124">
            <v>0</v>
          </cell>
          <cell r="EF124" t="str">
            <v>-</v>
          </cell>
          <cell r="EG124">
            <v>0</v>
          </cell>
        </row>
        <row r="125">
          <cell r="C125">
            <v>700000301</v>
          </cell>
          <cell r="D125" t="str">
            <v>SECTOR DESTINOS</v>
          </cell>
          <cell r="E125">
            <v>2026</v>
          </cell>
          <cell r="F125">
            <v>202603</v>
          </cell>
          <cell r="G125">
            <v>0</v>
          </cell>
          <cell r="H125" t="str">
            <v>-</v>
          </cell>
          <cell r="I125">
            <v>0</v>
          </cell>
          <cell r="J125" t="str">
            <v>-</v>
          </cell>
          <cell r="K125">
            <v>0</v>
          </cell>
          <cell r="L125" t="str">
            <v>-</v>
          </cell>
          <cell r="M125">
            <v>0</v>
          </cell>
          <cell r="N125" t="str">
            <v>-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0</v>
          </cell>
          <cell r="T125" t="str">
            <v>-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0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0</v>
          </cell>
          <cell r="AH125" t="str">
            <v>-</v>
          </cell>
          <cell r="AI125" t="str">
            <v>-</v>
          </cell>
          <cell r="AJ125" t="str">
            <v>-</v>
          </cell>
          <cell r="AK125" t="str">
            <v>-</v>
          </cell>
          <cell r="AL125" t="str">
            <v>-</v>
          </cell>
          <cell r="AM125">
            <v>0</v>
          </cell>
          <cell r="AN125" t="str">
            <v>-</v>
          </cell>
          <cell r="AO125" t="str">
            <v>-</v>
          </cell>
          <cell r="AP125" t="str">
            <v>-</v>
          </cell>
          <cell r="AQ125" t="str">
            <v>-</v>
          </cell>
          <cell r="AR125" t="str">
            <v>-</v>
          </cell>
          <cell r="AS125" t="str">
            <v>-</v>
          </cell>
          <cell r="AT125" t="str">
            <v>-</v>
          </cell>
          <cell r="AU125" t="str">
            <v>-</v>
          </cell>
          <cell r="AV125" t="str">
            <v>-</v>
          </cell>
          <cell r="AW125" t="str">
            <v>-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0</v>
          </cell>
          <cell r="BB125" t="str">
            <v>-</v>
          </cell>
          <cell r="BC125">
            <v>0</v>
          </cell>
          <cell r="BD125" t="str">
            <v>-</v>
          </cell>
          <cell r="BE125">
            <v>0</v>
          </cell>
          <cell r="BF125" t="str">
            <v>-</v>
          </cell>
          <cell r="BG125">
            <v>0</v>
          </cell>
          <cell r="BH125" t="str">
            <v>-</v>
          </cell>
          <cell r="BI125">
            <v>0</v>
          </cell>
          <cell r="BJ125" t="str">
            <v>-</v>
          </cell>
          <cell r="BK125">
            <v>0</v>
          </cell>
          <cell r="BL125" t="str">
            <v>-</v>
          </cell>
          <cell r="BM125">
            <v>0</v>
          </cell>
          <cell r="BN125" t="str">
            <v>-</v>
          </cell>
          <cell r="BO125">
            <v>0</v>
          </cell>
          <cell r="BP125" t="str">
            <v>-</v>
          </cell>
          <cell r="BQ125">
            <v>0</v>
          </cell>
          <cell r="BR125" t="str">
            <v>-</v>
          </cell>
          <cell r="BS125">
            <v>0</v>
          </cell>
          <cell r="BT125" t="str">
            <v>-</v>
          </cell>
          <cell r="BU125">
            <v>0</v>
          </cell>
          <cell r="BV125" t="str">
            <v>-</v>
          </cell>
          <cell r="BW125">
            <v>0</v>
          </cell>
          <cell r="BX125" t="str">
            <v>-</v>
          </cell>
          <cell r="BY125" t="str">
            <v>-</v>
          </cell>
          <cell r="BZ125" t="str">
            <v>-</v>
          </cell>
          <cell r="CA125">
            <v>0</v>
          </cell>
          <cell r="CB125" t="str">
            <v>-</v>
          </cell>
          <cell r="CC125" t="str">
            <v>-</v>
          </cell>
          <cell r="CD125" t="str">
            <v>-</v>
          </cell>
          <cell r="CE125" t="str">
            <v>-</v>
          </cell>
          <cell r="CF125" t="str">
            <v>-</v>
          </cell>
          <cell r="CG125" t="str">
            <v>-</v>
          </cell>
          <cell r="CH125" t="str">
            <v>-</v>
          </cell>
          <cell r="CI125" t="str">
            <v>-</v>
          </cell>
          <cell r="CJ125" t="str">
            <v>-</v>
          </cell>
          <cell r="CK125" t="str">
            <v>-</v>
          </cell>
          <cell r="CL125" t="str">
            <v>-</v>
          </cell>
          <cell r="CM125">
            <v>0</v>
          </cell>
          <cell r="CN125" t="str">
            <v>-</v>
          </cell>
          <cell r="CO125">
            <v>0</v>
          </cell>
          <cell r="CP125" t="str">
            <v>-</v>
          </cell>
          <cell r="CQ125">
            <v>0</v>
          </cell>
          <cell r="CR125" t="str">
            <v>-</v>
          </cell>
          <cell r="CS125">
            <v>0</v>
          </cell>
          <cell r="CT125" t="str">
            <v>-</v>
          </cell>
          <cell r="CU125">
            <v>0</v>
          </cell>
          <cell r="CV125" t="str">
            <v>-</v>
          </cell>
          <cell r="CW125">
            <v>0</v>
          </cell>
          <cell r="CX125" t="str">
            <v>-</v>
          </cell>
          <cell r="CY125">
            <v>0</v>
          </cell>
          <cell r="CZ125" t="str">
            <v>-</v>
          </cell>
          <cell r="DA125">
            <v>0</v>
          </cell>
          <cell r="DB125" t="str">
            <v>-</v>
          </cell>
          <cell r="DC125">
            <v>0</v>
          </cell>
          <cell r="DD125" t="str">
            <v>-</v>
          </cell>
          <cell r="DE125">
            <v>0</v>
          </cell>
          <cell r="DF125" t="str">
            <v>-</v>
          </cell>
          <cell r="DG125">
            <v>0</v>
          </cell>
          <cell r="DH125" t="str">
            <v>-</v>
          </cell>
          <cell r="DI125">
            <v>0</v>
          </cell>
          <cell r="DJ125" t="str">
            <v>-</v>
          </cell>
          <cell r="DK125" t="str">
            <v>-</v>
          </cell>
          <cell r="DL125" t="str">
            <v>-</v>
          </cell>
          <cell r="DM125" t="str">
            <v>-</v>
          </cell>
          <cell r="DN125" t="str">
            <v>-</v>
          </cell>
          <cell r="DO125" t="str">
            <v>-</v>
          </cell>
          <cell r="DP125" t="str">
            <v>-</v>
          </cell>
          <cell r="DQ125" t="str">
            <v>-</v>
          </cell>
          <cell r="DR125" t="str">
            <v>-</v>
          </cell>
          <cell r="DS125" t="str">
            <v>-</v>
          </cell>
          <cell r="DT125" t="str">
            <v>-</v>
          </cell>
          <cell r="DU125" t="str">
            <v>-</v>
          </cell>
          <cell r="DV125" t="str">
            <v>-</v>
          </cell>
          <cell r="DW125">
            <v>0</v>
          </cell>
          <cell r="DX125" t="str">
            <v>-</v>
          </cell>
          <cell r="DY125">
            <v>0</v>
          </cell>
          <cell r="DZ125" t="str">
            <v>-</v>
          </cell>
          <cell r="EA125">
            <v>0</v>
          </cell>
          <cell r="EB125" t="str">
            <v>-</v>
          </cell>
          <cell r="EC125">
            <v>0</v>
          </cell>
          <cell r="ED125" t="str">
            <v>-</v>
          </cell>
          <cell r="EE125">
            <v>0</v>
          </cell>
          <cell r="EF125" t="str">
            <v>-</v>
          </cell>
          <cell r="EG125">
            <v>0</v>
          </cell>
        </row>
        <row r="126">
          <cell r="C126">
            <v>700000305</v>
          </cell>
          <cell r="D126" t="str">
            <v>SECTOR PRUEBA COMBINADO</v>
          </cell>
          <cell r="E126">
            <v>2026</v>
          </cell>
          <cell r="F126">
            <v>202603</v>
          </cell>
          <cell r="G126" t="str">
            <v>-</v>
          </cell>
          <cell r="H126" t="str">
            <v>-</v>
          </cell>
          <cell r="I126" t="str">
            <v>-</v>
          </cell>
          <cell r="J126" t="str">
            <v>-</v>
          </cell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-</v>
          </cell>
          <cell r="X126" t="str">
            <v>-</v>
          </cell>
          <cell r="Y126" t="str">
            <v>-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 t="str">
            <v>-</v>
          </cell>
          <cell r="AK126" t="str">
            <v>-</v>
          </cell>
          <cell r="AL126" t="str">
            <v>-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 t="str">
            <v>-</v>
          </cell>
          <cell r="AW126" t="str">
            <v>-</v>
          </cell>
          <cell r="AX126" t="str">
            <v>-</v>
          </cell>
          <cell r="AY126" t="str">
            <v>-</v>
          </cell>
          <cell r="AZ126" t="str">
            <v>-</v>
          </cell>
          <cell r="BA126" t="str">
            <v>-</v>
          </cell>
          <cell r="BB126" t="str">
            <v>-</v>
          </cell>
          <cell r="BC126" t="str">
            <v>-</v>
          </cell>
          <cell r="BD126" t="str">
            <v>-</v>
          </cell>
          <cell r="BE126" t="str">
            <v>-</v>
          </cell>
          <cell r="BF126" t="str">
            <v>-</v>
          </cell>
          <cell r="BG126" t="str">
            <v>-</v>
          </cell>
          <cell r="BH126" t="str">
            <v>-</v>
          </cell>
          <cell r="BI126" t="str">
            <v>-</v>
          </cell>
          <cell r="BJ126" t="str">
            <v>-</v>
          </cell>
          <cell r="BK126" t="str">
            <v>-</v>
          </cell>
          <cell r="BL126" t="str">
            <v>-</v>
          </cell>
          <cell r="BM126" t="str">
            <v>-</v>
          </cell>
          <cell r="BN126" t="str">
            <v>-</v>
          </cell>
          <cell r="BO126" t="str">
            <v>-</v>
          </cell>
          <cell r="BP126" t="str">
            <v>-</v>
          </cell>
          <cell r="BQ126" t="str">
            <v>-</v>
          </cell>
          <cell r="BR126" t="str">
            <v>-</v>
          </cell>
          <cell r="BS126" t="str">
            <v>-</v>
          </cell>
          <cell r="BT126" t="str">
            <v>-</v>
          </cell>
          <cell r="BU126" t="str">
            <v>-</v>
          </cell>
          <cell r="BV126" t="str">
            <v>-</v>
          </cell>
          <cell r="BW126" t="str">
            <v>-</v>
          </cell>
          <cell r="BX126" t="str">
            <v>-</v>
          </cell>
          <cell r="BY126" t="str">
            <v>-</v>
          </cell>
          <cell r="BZ126" t="str">
            <v>-</v>
          </cell>
          <cell r="CA126" t="str">
            <v>-</v>
          </cell>
          <cell r="CB126" t="str">
            <v>-</v>
          </cell>
          <cell r="CC126" t="str">
            <v>-</v>
          </cell>
          <cell r="CD126" t="str">
            <v>-</v>
          </cell>
          <cell r="CE126" t="str">
            <v>-</v>
          </cell>
          <cell r="CF126" t="str">
            <v>-</v>
          </cell>
          <cell r="CG126" t="str">
            <v>-</v>
          </cell>
          <cell r="CH126" t="str">
            <v>-</v>
          </cell>
          <cell r="CI126" t="str">
            <v>-</v>
          </cell>
          <cell r="CJ126" t="str">
            <v>-</v>
          </cell>
          <cell r="CK126" t="str">
            <v>-</v>
          </cell>
          <cell r="CL126" t="str">
            <v>-</v>
          </cell>
          <cell r="CM126" t="str">
            <v>-</v>
          </cell>
          <cell r="CN126" t="str">
            <v>-</v>
          </cell>
          <cell r="CO126" t="str">
            <v>-</v>
          </cell>
          <cell r="CP126" t="str">
            <v>-</v>
          </cell>
          <cell r="CQ126" t="str">
            <v>-</v>
          </cell>
          <cell r="CR126" t="str">
            <v>-</v>
          </cell>
          <cell r="CS126" t="str">
            <v>-</v>
          </cell>
          <cell r="CT126" t="str">
            <v>-</v>
          </cell>
          <cell r="CU126" t="str">
            <v>-</v>
          </cell>
          <cell r="CV126" t="str">
            <v>-</v>
          </cell>
          <cell r="CW126" t="str">
            <v>-</v>
          </cell>
          <cell r="CX126" t="str">
            <v>-</v>
          </cell>
          <cell r="CY126" t="str">
            <v>-</v>
          </cell>
          <cell r="CZ126" t="str">
            <v>-</v>
          </cell>
          <cell r="DA126" t="str">
            <v>-</v>
          </cell>
          <cell r="DB126" t="str">
            <v>-</v>
          </cell>
          <cell r="DC126" t="str">
            <v>-</v>
          </cell>
          <cell r="DD126" t="str">
            <v>-</v>
          </cell>
          <cell r="DE126" t="str">
            <v>-</v>
          </cell>
          <cell r="DF126" t="str">
            <v>-</v>
          </cell>
          <cell r="DG126" t="str">
            <v>-</v>
          </cell>
          <cell r="DH126" t="str">
            <v>-</v>
          </cell>
          <cell r="DI126" t="str">
            <v>-</v>
          </cell>
          <cell r="DJ126" t="str">
            <v>-</v>
          </cell>
          <cell r="DK126" t="str">
            <v>-</v>
          </cell>
          <cell r="DL126" t="str">
            <v>-</v>
          </cell>
          <cell r="DM126" t="str">
            <v>-</v>
          </cell>
          <cell r="DN126" t="str">
            <v>-</v>
          </cell>
          <cell r="DO126" t="str">
            <v>-</v>
          </cell>
          <cell r="DP126" t="str">
            <v>-</v>
          </cell>
          <cell r="DQ126" t="str">
            <v>-</v>
          </cell>
          <cell r="DR126" t="str">
            <v>-</v>
          </cell>
          <cell r="DS126" t="str">
            <v>-</v>
          </cell>
          <cell r="DT126" t="str">
            <v>-</v>
          </cell>
          <cell r="DU126" t="str">
            <v>-</v>
          </cell>
          <cell r="DV126" t="str">
            <v>-</v>
          </cell>
          <cell r="DW126" t="str">
            <v>-</v>
          </cell>
          <cell r="DX126" t="str">
            <v>-</v>
          </cell>
          <cell r="DY126" t="str">
            <v>-</v>
          </cell>
          <cell r="DZ126" t="str">
            <v>-</v>
          </cell>
          <cell r="EA126" t="str">
            <v>-</v>
          </cell>
          <cell r="EB126" t="str">
            <v>-</v>
          </cell>
          <cell r="EC126" t="str">
            <v>-</v>
          </cell>
          <cell r="ED126" t="str">
            <v>-</v>
          </cell>
          <cell r="EE126" t="str">
            <v>-</v>
          </cell>
          <cell r="EF126" t="str">
            <v>-</v>
          </cell>
          <cell r="EG126" t="str">
            <v>-</v>
          </cell>
        </row>
        <row r="127">
          <cell r="C127">
            <v>700000403</v>
          </cell>
          <cell r="D127" t="str">
            <v>SECTOR RIVERA CAROLINA</v>
          </cell>
          <cell r="E127">
            <v>2026</v>
          </cell>
          <cell r="F127">
            <v>202603</v>
          </cell>
          <cell r="G127">
            <v>0</v>
          </cell>
          <cell r="H127" t="str">
            <v>-</v>
          </cell>
          <cell r="I127">
            <v>0</v>
          </cell>
          <cell r="J127" t="str">
            <v>-</v>
          </cell>
          <cell r="K127">
            <v>0</v>
          </cell>
          <cell r="L127" t="str">
            <v>-</v>
          </cell>
          <cell r="M127">
            <v>0</v>
          </cell>
          <cell r="N127" t="str">
            <v>-</v>
          </cell>
          <cell r="O127">
            <v>0</v>
          </cell>
          <cell r="P127" t="str">
            <v>-</v>
          </cell>
          <cell r="Q127">
            <v>0</v>
          </cell>
          <cell r="R127" t="str">
            <v>-</v>
          </cell>
          <cell r="S127">
            <v>0</v>
          </cell>
          <cell r="T127" t="str">
            <v>-</v>
          </cell>
          <cell r="U127">
            <v>0</v>
          </cell>
          <cell r="V127" t="str">
            <v>-</v>
          </cell>
          <cell r="W127">
            <v>0</v>
          </cell>
          <cell r="X127" t="str">
            <v>-</v>
          </cell>
          <cell r="Y127" t="str">
            <v>-</v>
          </cell>
          <cell r="Z127" t="str">
            <v>-</v>
          </cell>
          <cell r="AA127">
            <v>0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0</v>
          </cell>
          <cell r="AH127" t="str">
            <v>-</v>
          </cell>
          <cell r="AI127" t="str">
            <v>-</v>
          </cell>
          <cell r="AJ127" t="str">
            <v>-</v>
          </cell>
          <cell r="AK127" t="str">
            <v>-</v>
          </cell>
          <cell r="AL127" t="str">
            <v>-</v>
          </cell>
          <cell r="AM127">
            <v>0</v>
          </cell>
          <cell r="AN127" t="str">
            <v>-</v>
          </cell>
          <cell r="AO127" t="str">
            <v>-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 t="str">
            <v>-</v>
          </cell>
          <cell r="AX127" t="str">
            <v>-</v>
          </cell>
          <cell r="AY127" t="str">
            <v>-</v>
          </cell>
          <cell r="AZ127" t="str">
            <v>-</v>
          </cell>
          <cell r="BA127">
            <v>0</v>
          </cell>
          <cell r="BB127" t="str">
            <v>-</v>
          </cell>
          <cell r="BC127">
            <v>0</v>
          </cell>
          <cell r="BD127" t="str">
            <v>-</v>
          </cell>
          <cell r="BE127">
            <v>0</v>
          </cell>
          <cell r="BF127" t="str">
            <v>-</v>
          </cell>
          <cell r="BG127">
            <v>0</v>
          </cell>
          <cell r="BH127" t="str">
            <v>-</v>
          </cell>
          <cell r="BI127">
            <v>0</v>
          </cell>
          <cell r="BJ127" t="str">
            <v>-</v>
          </cell>
          <cell r="BK127">
            <v>0</v>
          </cell>
          <cell r="BL127" t="str">
            <v>-</v>
          </cell>
          <cell r="BM127">
            <v>0</v>
          </cell>
          <cell r="BN127" t="str">
            <v>-</v>
          </cell>
          <cell r="BO127">
            <v>0</v>
          </cell>
          <cell r="BP127" t="str">
            <v>-</v>
          </cell>
          <cell r="BQ127">
            <v>0</v>
          </cell>
          <cell r="BR127" t="str">
            <v>-</v>
          </cell>
          <cell r="BS127">
            <v>0</v>
          </cell>
          <cell r="BT127" t="str">
            <v>-</v>
          </cell>
          <cell r="BU127">
            <v>0</v>
          </cell>
          <cell r="BV127" t="str">
            <v>-</v>
          </cell>
          <cell r="BW127">
            <v>0</v>
          </cell>
          <cell r="BX127" t="str">
            <v>-</v>
          </cell>
          <cell r="BY127" t="str">
            <v>-</v>
          </cell>
          <cell r="BZ127" t="str">
            <v>-</v>
          </cell>
          <cell r="CA127">
            <v>0</v>
          </cell>
          <cell r="CB127" t="str">
            <v>-</v>
          </cell>
          <cell r="CC127" t="str">
            <v>-</v>
          </cell>
          <cell r="CD127" t="str">
            <v>-</v>
          </cell>
          <cell r="CE127" t="str">
            <v>-</v>
          </cell>
          <cell r="CF127" t="str">
            <v>-</v>
          </cell>
          <cell r="CG127" t="str">
            <v>-</v>
          </cell>
          <cell r="CH127" t="str">
            <v>-</v>
          </cell>
          <cell r="CI127" t="str">
            <v>-</v>
          </cell>
          <cell r="CJ127" t="str">
            <v>-</v>
          </cell>
          <cell r="CK127" t="str">
            <v>-</v>
          </cell>
          <cell r="CL127" t="str">
            <v>-</v>
          </cell>
          <cell r="CM127">
            <v>0</v>
          </cell>
          <cell r="CN127" t="str">
            <v>-</v>
          </cell>
          <cell r="CO127">
            <v>0</v>
          </cell>
          <cell r="CP127" t="str">
            <v>-</v>
          </cell>
          <cell r="CQ127">
            <v>0</v>
          </cell>
          <cell r="CR127" t="str">
            <v>-</v>
          </cell>
          <cell r="CS127">
            <v>0</v>
          </cell>
          <cell r="CT127" t="str">
            <v>-</v>
          </cell>
          <cell r="CU127">
            <v>0</v>
          </cell>
          <cell r="CV127" t="str">
            <v>-</v>
          </cell>
          <cell r="CW127">
            <v>0</v>
          </cell>
          <cell r="CX127" t="str">
            <v>-</v>
          </cell>
          <cell r="CY127">
            <v>0</v>
          </cell>
          <cell r="CZ127" t="str">
            <v>-</v>
          </cell>
          <cell r="DA127">
            <v>0</v>
          </cell>
          <cell r="DB127" t="str">
            <v>-</v>
          </cell>
          <cell r="DC127">
            <v>0</v>
          </cell>
          <cell r="DD127" t="str">
            <v>-</v>
          </cell>
          <cell r="DE127">
            <v>0</v>
          </cell>
          <cell r="DF127" t="str">
            <v>-</v>
          </cell>
          <cell r="DG127">
            <v>0</v>
          </cell>
          <cell r="DH127" t="str">
            <v>-</v>
          </cell>
          <cell r="DI127">
            <v>0</v>
          </cell>
          <cell r="DJ127" t="str">
            <v>-</v>
          </cell>
          <cell r="DK127" t="str">
            <v>-</v>
          </cell>
          <cell r="DL127" t="str">
            <v>-</v>
          </cell>
          <cell r="DM127" t="str">
            <v>-</v>
          </cell>
          <cell r="DN127" t="str">
            <v>-</v>
          </cell>
          <cell r="DO127" t="str">
            <v>-</v>
          </cell>
          <cell r="DP127" t="str">
            <v>-</v>
          </cell>
          <cell r="DQ127" t="str">
            <v>-</v>
          </cell>
          <cell r="DR127" t="str">
            <v>-</v>
          </cell>
          <cell r="DS127" t="str">
            <v>-</v>
          </cell>
          <cell r="DT127" t="str">
            <v>-</v>
          </cell>
          <cell r="DU127" t="str">
            <v>-</v>
          </cell>
          <cell r="DV127" t="str">
            <v>-</v>
          </cell>
          <cell r="DW127">
            <v>0</v>
          </cell>
          <cell r="DX127" t="str">
            <v>-</v>
          </cell>
          <cell r="DY127">
            <v>0</v>
          </cell>
          <cell r="DZ127" t="str">
            <v>-</v>
          </cell>
          <cell r="EA127">
            <v>0</v>
          </cell>
          <cell r="EB127" t="str">
            <v>-</v>
          </cell>
          <cell r="EC127">
            <v>0</v>
          </cell>
          <cell r="ED127" t="str">
            <v>-</v>
          </cell>
          <cell r="EE127">
            <v>0</v>
          </cell>
          <cell r="EF127" t="str">
            <v>-</v>
          </cell>
          <cell r="EG127">
            <v>0</v>
          </cell>
        </row>
        <row r="128">
          <cell r="C128">
            <v>700000404</v>
          </cell>
          <cell r="D128" t="str">
            <v>Sector TERMALES Malca</v>
          </cell>
          <cell r="E128">
            <v>2026</v>
          </cell>
          <cell r="F128">
            <v>202603</v>
          </cell>
          <cell r="G128">
            <v>1987</v>
          </cell>
          <cell r="H128">
            <v>1981</v>
          </cell>
          <cell r="I128">
            <v>666</v>
          </cell>
          <cell r="J128" t="str">
            <v>-</v>
          </cell>
          <cell r="K128">
            <v>8</v>
          </cell>
          <cell r="L128">
            <v>0</v>
          </cell>
          <cell r="M128">
            <v>1374</v>
          </cell>
          <cell r="N128">
            <v>1334</v>
          </cell>
          <cell r="O128">
            <v>0</v>
          </cell>
          <cell r="P128" t="str">
            <v>-</v>
          </cell>
          <cell r="Q128">
            <v>0</v>
          </cell>
          <cell r="R128" t="str">
            <v>-</v>
          </cell>
          <cell r="S128">
            <v>4</v>
          </cell>
          <cell r="T128" t="str">
            <v>-</v>
          </cell>
          <cell r="U128">
            <v>1371</v>
          </cell>
          <cell r="V128" t="str">
            <v>-</v>
          </cell>
          <cell r="W128">
            <v>3</v>
          </cell>
          <cell r="X128" t="str">
            <v>-</v>
          </cell>
          <cell r="Y128" t="str">
            <v>-</v>
          </cell>
          <cell r="Z128" t="str">
            <v>-</v>
          </cell>
          <cell r="AA128">
            <v>1091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774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-</v>
          </cell>
          <cell r="AL128" t="str">
            <v>-</v>
          </cell>
          <cell r="AM128">
            <v>69.149471565173627</v>
          </cell>
          <cell r="AN128">
            <v>67.3</v>
          </cell>
          <cell r="AO128" t="str">
            <v>-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 t="str">
            <v>-</v>
          </cell>
          <cell r="AY128" t="str">
            <v>-</v>
          </cell>
          <cell r="AZ128" t="str">
            <v>-</v>
          </cell>
          <cell r="BA128">
            <v>1241</v>
          </cell>
          <cell r="BB128">
            <v>1186</v>
          </cell>
          <cell r="BC128">
            <v>62.455963764469047</v>
          </cell>
          <cell r="BD128">
            <v>59.9</v>
          </cell>
          <cell r="BE128">
            <v>1431</v>
          </cell>
          <cell r="BF128" t="str">
            <v>-</v>
          </cell>
          <cell r="BG128">
            <v>469644.62</v>
          </cell>
          <cell r="BH128">
            <v>473506</v>
          </cell>
          <cell r="BI128">
            <v>645291706</v>
          </cell>
          <cell r="BJ128">
            <v>631657465</v>
          </cell>
          <cell r="BK128">
            <v>643946966</v>
          </cell>
          <cell r="BL128" t="str">
            <v>-</v>
          </cell>
          <cell r="BM128">
            <v>1344740</v>
          </cell>
          <cell r="BN128" t="str">
            <v>-</v>
          </cell>
          <cell r="BO128">
            <v>374879659</v>
          </cell>
          <cell r="BP128" t="str">
            <v>-</v>
          </cell>
          <cell r="BQ128">
            <v>1344740</v>
          </cell>
          <cell r="BR128" t="str">
            <v>-</v>
          </cell>
          <cell r="BS128">
            <v>1162</v>
          </cell>
          <cell r="BT128" t="str">
            <v>-</v>
          </cell>
          <cell r="BU128">
            <v>373534919</v>
          </cell>
          <cell r="BV128" t="str">
            <v>-</v>
          </cell>
          <cell r="BW128">
            <v>1211</v>
          </cell>
          <cell r="BX128" t="str">
            <v>-</v>
          </cell>
          <cell r="BY128" t="str">
            <v>-</v>
          </cell>
          <cell r="BZ128" t="str">
            <v>-</v>
          </cell>
          <cell r="CA128">
            <v>258990762</v>
          </cell>
          <cell r="CB128" t="str">
            <v>-</v>
          </cell>
          <cell r="CC128" t="str">
            <v>-</v>
          </cell>
          <cell r="CD128" t="str">
            <v>-</v>
          </cell>
          <cell r="CE128" t="str">
            <v>-</v>
          </cell>
          <cell r="CF128" t="str">
            <v>-</v>
          </cell>
          <cell r="CG128" t="str">
            <v>-</v>
          </cell>
          <cell r="CH128" t="str">
            <v>-</v>
          </cell>
          <cell r="CI128" t="str">
            <v>-</v>
          </cell>
          <cell r="CJ128" t="str">
            <v>-</v>
          </cell>
          <cell r="CK128" t="str">
            <v>-</v>
          </cell>
          <cell r="CL128" t="str">
            <v>-</v>
          </cell>
          <cell r="CM128">
            <v>11421285</v>
          </cell>
          <cell r="CN128" t="str">
            <v>-</v>
          </cell>
          <cell r="CO128">
            <v>270412047</v>
          </cell>
          <cell r="CP128" t="str">
            <v>-</v>
          </cell>
          <cell r="CQ128">
            <v>0</v>
          </cell>
          <cell r="CR128" t="str">
            <v>-</v>
          </cell>
          <cell r="CS128">
            <v>-28</v>
          </cell>
          <cell r="CT128" t="str">
            <v>-</v>
          </cell>
          <cell r="CU128">
            <v>239</v>
          </cell>
          <cell r="CV128">
            <v>280</v>
          </cell>
          <cell r="CW128">
            <v>216</v>
          </cell>
          <cell r="CX128">
            <v>243</v>
          </cell>
          <cell r="CY128">
            <v>158</v>
          </cell>
          <cell r="CZ128">
            <v>147</v>
          </cell>
          <cell r="DA128">
            <v>84</v>
          </cell>
          <cell r="DB128">
            <v>81</v>
          </cell>
          <cell r="DC128">
            <v>82</v>
          </cell>
          <cell r="DD128">
            <v>82</v>
          </cell>
          <cell r="DE128">
            <v>83</v>
          </cell>
          <cell r="DF128">
            <v>82</v>
          </cell>
          <cell r="DG128">
            <v>249</v>
          </cell>
          <cell r="DH128">
            <v>245</v>
          </cell>
          <cell r="DI128">
            <v>36</v>
          </cell>
          <cell r="DJ128" t="str">
            <v>-</v>
          </cell>
          <cell r="DK128" t="str">
            <v>-</v>
          </cell>
          <cell r="DL128" t="str">
            <v>-</v>
          </cell>
          <cell r="DM128" t="str">
            <v>-</v>
          </cell>
          <cell r="DN128" t="str">
            <v>-</v>
          </cell>
          <cell r="DO128" t="str">
            <v>-</v>
          </cell>
          <cell r="DP128" t="str">
            <v>-</v>
          </cell>
          <cell r="DQ128" t="str">
            <v>-</v>
          </cell>
          <cell r="DR128" t="str">
            <v>-</v>
          </cell>
          <cell r="DS128" t="str">
            <v>-</v>
          </cell>
          <cell r="DT128" t="str">
            <v>-</v>
          </cell>
          <cell r="DU128" t="str">
            <v>-</v>
          </cell>
          <cell r="DV128" t="str">
            <v>-</v>
          </cell>
          <cell r="DW128">
            <v>0</v>
          </cell>
          <cell r="DX128" t="str">
            <v>-</v>
          </cell>
          <cell r="DY128">
            <v>57</v>
          </cell>
          <cell r="DZ128">
            <v>68</v>
          </cell>
          <cell r="EA128">
            <v>7</v>
          </cell>
          <cell r="EB128" t="str">
            <v>-</v>
          </cell>
          <cell r="EC128">
            <v>17.948717948717949</v>
          </cell>
          <cell r="ED128" t="str">
            <v>-</v>
          </cell>
          <cell r="EE128">
            <v>21</v>
          </cell>
          <cell r="EF128" t="str">
            <v>-</v>
          </cell>
          <cell r="EG128">
            <v>76</v>
          </cell>
        </row>
        <row r="129">
          <cell r="C129">
            <v>700000405</v>
          </cell>
          <cell r="D129" t="str">
            <v>Sector CORRIENTE Silvia</v>
          </cell>
          <cell r="E129">
            <v>2026</v>
          </cell>
          <cell r="F129">
            <v>202603</v>
          </cell>
          <cell r="G129">
            <v>1733</v>
          </cell>
          <cell r="H129">
            <v>1719</v>
          </cell>
          <cell r="I129">
            <v>517</v>
          </cell>
          <cell r="J129" t="str">
            <v>-</v>
          </cell>
          <cell r="K129">
            <v>15</v>
          </cell>
          <cell r="L129">
            <v>0</v>
          </cell>
          <cell r="M129">
            <v>1196</v>
          </cell>
          <cell r="N129">
            <v>1150</v>
          </cell>
          <cell r="O129">
            <v>0</v>
          </cell>
          <cell r="P129" t="str">
            <v>-</v>
          </cell>
          <cell r="Q129">
            <v>1</v>
          </cell>
          <cell r="R129" t="str">
            <v>-</v>
          </cell>
          <cell r="S129">
            <v>2</v>
          </cell>
          <cell r="T129" t="str">
            <v>-</v>
          </cell>
          <cell r="U129">
            <v>1195</v>
          </cell>
          <cell r="V129" t="str">
            <v>-</v>
          </cell>
          <cell r="W129">
            <v>0</v>
          </cell>
          <cell r="X129" t="str">
            <v>-</v>
          </cell>
          <cell r="Y129" t="str">
            <v>-</v>
          </cell>
          <cell r="Z129" t="str">
            <v>-</v>
          </cell>
          <cell r="AA129">
            <v>903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721</v>
          </cell>
          <cell r="AH129" t="str">
            <v>-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  <cell r="AM129">
            <v>69.013271783035208</v>
          </cell>
          <cell r="AN129">
            <v>66.900000000000006</v>
          </cell>
          <cell r="AO129" t="str">
            <v>-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 t="str">
            <v>-</v>
          </cell>
          <cell r="AY129" t="str">
            <v>-</v>
          </cell>
          <cell r="AZ129" t="str">
            <v>-</v>
          </cell>
          <cell r="BA129">
            <v>1034</v>
          </cell>
          <cell r="BB129">
            <v>1003</v>
          </cell>
          <cell r="BC129">
            <v>59.665320253894983</v>
          </cell>
          <cell r="BD129">
            <v>58.3</v>
          </cell>
          <cell r="BE129">
            <v>1178</v>
          </cell>
          <cell r="BF129" t="str">
            <v>-</v>
          </cell>
          <cell r="BG129">
            <v>450684.37</v>
          </cell>
          <cell r="BH129">
            <v>476552</v>
          </cell>
          <cell r="BI129">
            <v>539018507</v>
          </cell>
          <cell r="BJ129">
            <v>548035364</v>
          </cell>
          <cell r="BK129">
            <v>538786417</v>
          </cell>
          <cell r="BL129" t="str">
            <v>-</v>
          </cell>
          <cell r="BM129">
            <v>232090</v>
          </cell>
          <cell r="BN129" t="str">
            <v>-</v>
          </cell>
          <cell r="BO129">
            <v>303571080</v>
          </cell>
          <cell r="BP129" t="str">
            <v>-</v>
          </cell>
          <cell r="BQ129">
            <v>232090</v>
          </cell>
          <cell r="BR129" t="str">
            <v>-</v>
          </cell>
          <cell r="BS129">
            <v>975</v>
          </cell>
          <cell r="BT129" t="str">
            <v>-</v>
          </cell>
          <cell r="BU129">
            <v>303338990</v>
          </cell>
          <cell r="BV129" t="str">
            <v>-</v>
          </cell>
          <cell r="BW129">
            <v>1042</v>
          </cell>
          <cell r="BX129" t="str">
            <v>-</v>
          </cell>
          <cell r="BY129" t="str">
            <v>-</v>
          </cell>
          <cell r="BZ129" t="str">
            <v>-</v>
          </cell>
          <cell r="CA129">
            <v>223351437</v>
          </cell>
          <cell r="CB129" t="str">
            <v>-</v>
          </cell>
          <cell r="CC129" t="str">
            <v>-</v>
          </cell>
          <cell r="CD129" t="str">
            <v>-</v>
          </cell>
          <cell r="CE129" t="str">
            <v>-</v>
          </cell>
          <cell r="CF129" t="str">
            <v>-</v>
          </cell>
          <cell r="CG129" t="str">
            <v>-</v>
          </cell>
          <cell r="CH129" t="str">
            <v>-</v>
          </cell>
          <cell r="CI129" t="str">
            <v>-</v>
          </cell>
          <cell r="CJ129" t="str">
            <v>-</v>
          </cell>
          <cell r="CK129" t="str">
            <v>-</v>
          </cell>
          <cell r="CL129" t="str">
            <v>-</v>
          </cell>
          <cell r="CM129">
            <v>10275805</v>
          </cell>
          <cell r="CN129" t="str">
            <v>-</v>
          </cell>
          <cell r="CO129">
            <v>233627242</v>
          </cell>
          <cell r="CP129" t="str">
            <v>-</v>
          </cell>
          <cell r="CQ129">
            <v>0</v>
          </cell>
          <cell r="CR129" t="str">
            <v>-</v>
          </cell>
          <cell r="CS129">
            <v>-23</v>
          </cell>
          <cell r="CT129" t="str">
            <v>-</v>
          </cell>
          <cell r="CU129">
            <v>170</v>
          </cell>
          <cell r="CV129">
            <v>207</v>
          </cell>
          <cell r="CW129">
            <v>211</v>
          </cell>
          <cell r="CX129">
            <v>228</v>
          </cell>
          <cell r="CY129">
            <v>156</v>
          </cell>
          <cell r="CZ129">
            <v>134</v>
          </cell>
          <cell r="DA129">
            <v>77</v>
          </cell>
          <cell r="DB129">
            <v>91</v>
          </cell>
          <cell r="DC129">
            <v>55</v>
          </cell>
          <cell r="DD129">
            <v>68</v>
          </cell>
          <cell r="DE129">
            <v>67</v>
          </cell>
          <cell r="DF129">
            <v>66</v>
          </cell>
          <cell r="DG129">
            <v>199</v>
          </cell>
          <cell r="DH129">
            <v>225</v>
          </cell>
          <cell r="DI129">
            <v>36</v>
          </cell>
          <cell r="DJ129" t="str">
            <v>-</v>
          </cell>
          <cell r="DK129" t="str">
            <v>-</v>
          </cell>
          <cell r="DL129" t="str">
            <v>-</v>
          </cell>
          <cell r="DM129" t="str">
            <v>-</v>
          </cell>
          <cell r="DN129" t="str">
            <v>-</v>
          </cell>
          <cell r="DO129" t="str">
            <v>-</v>
          </cell>
          <cell r="DP129" t="str">
            <v>-</v>
          </cell>
          <cell r="DQ129" t="str">
            <v>-</v>
          </cell>
          <cell r="DR129" t="str">
            <v>-</v>
          </cell>
          <cell r="DS129" t="str">
            <v>-</v>
          </cell>
          <cell r="DT129" t="str">
            <v>-</v>
          </cell>
          <cell r="DU129" t="str">
            <v>-</v>
          </cell>
          <cell r="DV129" t="str">
            <v>-</v>
          </cell>
          <cell r="DW129">
            <v>0</v>
          </cell>
          <cell r="DX129" t="str">
            <v>-</v>
          </cell>
          <cell r="DY129">
            <v>47</v>
          </cell>
          <cell r="DZ129">
            <v>58</v>
          </cell>
          <cell r="EA129">
            <v>13</v>
          </cell>
          <cell r="EB129" t="str">
            <v>-</v>
          </cell>
          <cell r="EC129">
            <v>23.214285714285715</v>
          </cell>
          <cell r="ED129" t="str">
            <v>-</v>
          </cell>
          <cell r="EE129">
            <v>11</v>
          </cell>
          <cell r="EF129" t="str">
            <v>-</v>
          </cell>
          <cell r="EG129">
            <v>115</v>
          </cell>
        </row>
        <row r="130">
          <cell r="C130">
            <v>700000406</v>
          </cell>
          <cell r="D130" t="str">
            <v>SECTOR YACIMIENTO FARLYN</v>
          </cell>
          <cell r="E130">
            <v>2026</v>
          </cell>
          <cell r="F130">
            <v>202603</v>
          </cell>
          <cell r="G130">
            <v>0</v>
          </cell>
          <cell r="H130" t="str">
            <v>-</v>
          </cell>
          <cell r="I130">
            <v>0</v>
          </cell>
          <cell r="J130" t="str">
            <v>-</v>
          </cell>
          <cell r="K130">
            <v>0</v>
          </cell>
          <cell r="L130" t="str">
            <v>-</v>
          </cell>
          <cell r="M130">
            <v>0</v>
          </cell>
          <cell r="N130" t="str">
            <v>-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0</v>
          </cell>
          <cell r="T130" t="str">
            <v>-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0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0</v>
          </cell>
          <cell r="AH130" t="str">
            <v>-</v>
          </cell>
          <cell r="AI130" t="str">
            <v>-</v>
          </cell>
          <cell r="AJ130" t="str">
            <v>-</v>
          </cell>
          <cell r="AK130" t="str">
            <v>-</v>
          </cell>
          <cell r="AL130" t="str">
            <v>-</v>
          </cell>
          <cell r="AM130">
            <v>0</v>
          </cell>
          <cell r="AN130" t="str">
            <v>-</v>
          </cell>
          <cell r="AO130" t="str">
            <v>-</v>
          </cell>
          <cell r="AP130" t="str">
            <v>-</v>
          </cell>
          <cell r="AQ130" t="str">
            <v>-</v>
          </cell>
          <cell r="AR130" t="str">
            <v>-</v>
          </cell>
          <cell r="AS130" t="str">
            <v>-</v>
          </cell>
          <cell r="AT130" t="str">
            <v>-</v>
          </cell>
          <cell r="AU130" t="str">
            <v>-</v>
          </cell>
          <cell r="AV130" t="str">
            <v>-</v>
          </cell>
          <cell r="AW130" t="str">
            <v>-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0</v>
          </cell>
          <cell r="BB130" t="str">
            <v>-</v>
          </cell>
          <cell r="BC130">
            <v>0</v>
          </cell>
          <cell r="BD130" t="str">
            <v>-</v>
          </cell>
          <cell r="BE130">
            <v>0</v>
          </cell>
          <cell r="BF130" t="str">
            <v>-</v>
          </cell>
          <cell r="BG130">
            <v>0</v>
          </cell>
          <cell r="BH130" t="str">
            <v>-</v>
          </cell>
          <cell r="BI130">
            <v>0</v>
          </cell>
          <cell r="BJ130" t="str">
            <v>-</v>
          </cell>
          <cell r="BK130">
            <v>0</v>
          </cell>
          <cell r="BL130" t="str">
            <v>-</v>
          </cell>
          <cell r="BM130">
            <v>0</v>
          </cell>
          <cell r="BN130" t="str">
            <v>-</v>
          </cell>
          <cell r="BO130">
            <v>0</v>
          </cell>
          <cell r="BP130" t="str">
            <v>-</v>
          </cell>
          <cell r="BQ130">
            <v>0</v>
          </cell>
          <cell r="BR130" t="str">
            <v>-</v>
          </cell>
          <cell r="BS130">
            <v>0</v>
          </cell>
          <cell r="BT130" t="str">
            <v>-</v>
          </cell>
          <cell r="BU130">
            <v>0</v>
          </cell>
          <cell r="BV130" t="str">
            <v>-</v>
          </cell>
          <cell r="BW130">
            <v>0</v>
          </cell>
          <cell r="BX130" t="str">
            <v>-</v>
          </cell>
          <cell r="BY130" t="str">
            <v>-</v>
          </cell>
          <cell r="BZ130" t="str">
            <v>-</v>
          </cell>
          <cell r="CA130">
            <v>0</v>
          </cell>
          <cell r="CB130" t="str">
            <v>-</v>
          </cell>
          <cell r="CC130" t="str">
            <v>-</v>
          </cell>
          <cell r="CD130" t="str">
            <v>-</v>
          </cell>
          <cell r="CE130" t="str">
            <v>-</v>
          </cell>
          <cell r="CF130" t="str">
            <v>-</v>
          </cell>
          <cell r="CG130" t="str">
            <v>-</v>
          </cell>
          <cell r="CH130" t="str">
            <v>-</v>
          </cell>
          <cell r="CI130" t="str">
            <v>-</v>
          </cell>
          <cell r="CJ130" t="str">
            <v>-</v>
          </cell>
          <cell r="CK130" t="str">
            <v>-</v>
          </cell>
          <cell r="CL130" t="str">
            <v>-</v>
          </cell>
          <cell r="CM130">
            <v>0</v>
          </cell>
          <cell r="CN130" t="str">
            <v>-</v>
          </cell>
          <cell r="CO130">
            <v>0</v>
          </cell>
          <cell r="CP130" t="str">
            <v>-</v>
          </cell>
          <cell r="CQ130">
            <v>0</v>
          </cell>
          <cell r="CR130" t="str">
            <v>-</v>
          </cell>
          <cell r="CS130">
            <v>0</v>
          </cell>
          <cell r="CT130" t="str">
            <v>-</v>
          </cell>
          <cell r="CU130">
            <v>0</v>
          </cell>
          <cell r="CV130" t="str">
            <v>-</v>
          </cell>
          <cell r="CW130">
            <v>0</v>
          </cell>
          <cell r="CX130" t="str">
            <v>-</v>
          </cell>
          <cell r="CY130">
            <v>0</v>
          </cell>
          <cell r="CZ130" t="str">
            <v>-</v>
          </cell>
          <cell r="DA130">
            <v>0</v>
          </cell>
          <cell r="DB130" t="str">
            <v>-</v>
          </cell>
          <cell r="DC130">
            <v>0</v>
          </cell>
          <cell r="DD130" t="str">
            <v>-</v>
          </cell>
          <cell r="DE130">
            <v>0</v>
          </cell>
          <cell r="DF130" t="str">
            <v>-</v>
          </cell>
          <cell r="DG130">
            <v>0</v>
          </cell>
          <cell r="DH130" t="str">
            <v>-</v>
          </cell>
          <cell r="DI130">
            <v>0</v>
          </cell>
          <cell r="DJ130" t="str">
            <v>-</v>
          </cell>
          <cell r="DK130" t="str">
            <v>-</v>
          </cell>
          <cell r="DL130" t="str">
            <v>-</v>
          </cell>
          <cell r="DM130" t="str">
            <v>-</v>
          </cell>
          <cell r="DN130" t="str">
            <v>-</v>
          </cell>
          <cell r="DO130" t="str">
            <v>-</v>
          </cell>
          <cell r="DP130" t="str">
            <v>-</v>
          </cell>
          <cell r="DQ130" t="str">
            <v>-</v>
          </cell>
          <cell r="DR130" t="str">
            <v>-</v>
          </cell>
          <cell r="DS130" t="str">
            <v>-</v>
          </cell>
          <cell r="DT130" t="str">
            <v>-</v>
          </cell>
          <cell r="DU130" t="str">
            <v>-</v>
          </cell>
          <cell r="DV130" t="str">
            <v>-</v>
          </cell>
          <cell r="DW130">
            <v>0</v>
          </cell>
          <cell r="DX130" t="str">
            <v>-</v>
          </cell>
          <cell r="DY130">
            <v>0</v>
          </cell>
          <cell r="DZ130" t="str">
            <v>-</v>
          </cell>
          <cell r="EA130">
            <v>0</v>
          </cell>
          <cell r="EB130" t="str">
            <v>-</v>
          </cell>
          <cell r="EC130">
            <v>0</v>
          </cell>
          <cell r="ED130" t="str">
            <v>-</v>
          </cell>
          <cell r="EE130">
            <v>0</v>
          </cell>
          <cell r="EF130" t="str">
            <v>-</v>
          </cell>
          <cell r="EG130">
            <v>0</v>
          </cell>
        </row>
        <row r="131">
          <cell r="C131">
            <v>700000408</v>
          </cell>
          <cell r="D131" t="str">
            <v>SECTOR VERVENA LINA</v>
          </cell>
          <cell r="E131">
            <v>2026</v>
          </cell>
          <cell r="F131">
            <v>202603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 t="str">
            <v>-</v>
          </cell>
          <cell r="BQ131" t="str">
            <v>-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 t="str">
            <v>-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 t="str">
            <v>-</v>
          </cell>
          <cell r="CN131" t="str">
            <v>-</v>
          </cell>
          <cell r="CO131" t="str">
            <v>-</v>
          </cell>
          <cell r="CP131" t="str">
            <v>-</v>
          </cell>
          <cell r="CQ131" t="str">
            <v>-</v>
          </cell>
          <cell r="CR131" t="str">
            <v>-</v>
          </cell>
          <cell r="CS131" t="str">
            <v>-</v>
          </cell>
          <cell r="CT131" t="str">
            <v>-</v>
          </cell>
          <cell r="CU131" t="str">
            <v>-</v>
          </cell>
          <cell r="CV131" t="str">
            <v>-</v>
          </cell>
          <cell r="CW131" t="str">
            <v>-</v>
          </cell>
          <cell r="CX131" t="str">
            <v>-</v>
          </cell>
          <cell r="CY131" t="str">
            <v>-</v>
          </cell>
          <cell r="CZ131" t="str">
            <v>-</v>
          </cell>
          <cell r="DA131" t="str">
            <v>-</v>
          </cell>
          <cell r="DB131" t="str">
            <v>-</v>
          </cell>
          <cell r="DC131" t="str">
            <v>-</v>
          </cell>
          <cell r="DD131" t="str">
            <v>-</v>
          </cell>
          <cell r="DE131" t="str">
            <v>-</v>
          </cell>
          <cell r="DF131" t="str">
            <v>-</v>
          </cell>
          <cell r="DG131" t="str">
            <v>-</v>
          </cell>
          <cell r="DH131" t="str">
            <v>-</v>
          </cell>
          <cell r="DI131" t="str">
            <v>-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 t="str">
            <v>-</v>
          </cell>
          <cell r="DX131" t="str">
            <v>-</v>
          </cell>
          <cell r="DY131" t="str">
            <v>-</v>
          </cell>
          <cell r="DZ131" t="str">
            <v>-</v>
          </cell>
          <cell r="EA131" t="str">
            <v>-</v>
          </cell>
          <cell r="EB131" t="str">
            <v>-</v>
          </cell>
          <cell r="EC131" t="str">
            <v>-</v>
          </cell>
          <cell r="ED131" t="str">
            <v>-</v>
          </cell>
          <cell r="EE131" t="str">
            <v>-</v>
          </cell>
          <cell r="EF131" t="str">
            <v>-</v>
          </cell>
          <cell r="EG131" t="str">
            <v>-</v>
          </cell>
        </row>
        <row r="132">
          <cell r="C132">
            <v>700000411</v>
          </cell>
          <cell r="D132" t="str">
            <v>SECTOR PILANDERAS ARACELIS</v>
          </cell>
          <cell r="E132">
            <v>2026</v>
          </cell>
          <cell r="F132">
            <v>202603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 t="str">
            <v>-</v>
          </cell>
          <cell r="BP132" t="str">
            <v>-</v>
          </cell>
          <cell r="BQ132" t="str">
            <v>-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 t="str">
            <v>-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 t="str">
            <v>-</v>
          </cell>
          <cell r="CN132" t="str">
            <v>-</v>
          </cell>
          <cell r="CO132" t="str">
            <v>-</v>
          </cell>
          <cell r="CP132" t="str">
            <v>-</v>
          </cell>
          <cell r="CQ132" t="str">
            <v>-</v>
          </cell>
          <cell r="CR132" t="str">
            <v>-</v>
          </cell>
          <cell r="CS132" t="str">
            <v>-</v>
          </cell>
          <cell r="CT132" t="str">
            <v>-</v>
          </cell>
          <cell r="CU132" t="str">
            <v>-</v>
          </cell>
          <cell r="CV132" t="str">
            <v>-</v>
          </cell>
          <cell r="CW132" t="str">
            <v>-</v>
          </cell>
          <cell r="CX132" t="str">
            <v>-</v>
          </cell>
          <cell r="CY132" t="str">
            <v>-</v>
          </cell>
          <cell r="CZ132" t="str">
            <v>-</v>
          </cell>
          <cell r="DA132" t="str">
            <v>-</v>
          </cell>
          <cell r="DB132" t="str">
            <v>-</v>
          </cell>
          <cell r="DC132" t="str">
            <v>-</v>
          </cell>
          <cell r="DD132" t="str">
            <v>-</v>
          </cell>
          <cell r="DE132" t="str">
            <v>-</v>
          </cell>
          <cell r="DF132" t="str">
            <v>-</v>
          </cell>
          <cell r="DG132" t="str">
            <v>-</v>
          </cell>
          <cell r="DH132" t="str">
            <v>-</v>
          </cell>
          <cell r="DI132" t="str">
            <v>-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 t="str">
            <v>-</v>
          </cell>
          <cell r="DX132" t="str">
            <v>-</v>
          </cell>
          <cell r="DY132" t="str">
            <v>-</v>
          </cell>
          <cell r="DZ132" t="str">
            <v>-</v>
          </cell>
          <cell r="EA132" t="str">
            <v>-</v>
          </cell>
          <cell r="EB132" t="str">
            <v>-</v>
          </cell>
          <cell r="EC132" t="str">
            <v>-</v>
          </cell>
          <cell r="ED132" t="str">
            <v>-</v>
          </cell>
          <cell r="EE132" t="str">
            <v>-</v>
          </cell>
          <cell r="EF132" t="str">
            <v>-</v>
          </cell>
          <cell r="EG132" t="str">
            <v>-</v>
          </cell>
        </row>
        <row r="133">
          <cell r="C133">
            <v>700000412</v>
          </cell>
          <cell r="D133" t="str">
            <v xml:space="preserve">SECTOR CARNAVAL LUZ </v>
          </cell>
          <cell r="E133">
            <v>2026</v>
          </cell>
          <cell r="F133">
            <v>202603</v>
          </cell>
          <cell r="G133">
            <v>1741</v>
          </cell>
          <cell r="H133">
            <v>1825</v>
          </cell>
          <cell r="I133">
            <v>370</v>
          </cell>
          <cell r="J133" t="str">
            <v>-</v>
          </cell>
          <cell r="K133">
            <v>-85</v>
          </cell>
          <cell r="L133">
            <v>0</v>
          </cell>
          <cell r="M133">
            <v>540</v>
          </cell>
          <cell r="N133">
            <v>1168</v>
          </cell>
          <cell r="O133">
            <v>0</v>
          </cell>
          <cell r="P133" t="str">
            <v>-</v>
          </cell>
          <cell r="Q133">
            <v>0</v>
          </cell>
          <cell r="R133" t="str">
            <v>-</v>
          </cell>
          <cell r="S133">
            <v>3</v>
          </cell>
          <cell r="T133" t="str">
            <v>-</v>
          </cell>
          <cell r="U133">
            <v>539</v>
          </cell>
          <cell r="V133" t="str">
            <v>-</v>
          </cell>
          <cell r="W133">
            <v>1</v>
          </cell>
          <cell r="X133" t="str">
            <v>-</v>
          </cell>
          <cell r="Y133" t="str">
            <v>-</v>
          </cell>
          <cell r="Z133" t="str">
            <v>-</v>
          </cell>
          <cell r="AA133">
            <v>378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>
            <v>342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>
            <v>31.016657093624357</v>
          </cell>
          <cell r="AN133">
            <v>64.8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>
            <v>471</v>
          </cell>
          <cell r="BB133">
            <v>997</v>
          </cell>
          <cell r="BC133">
            <v>27.053417576105687</v>
          </cell>
          <cell r="BD133">
            <v>54.6</v>
          </cell>
          <cell r="BE133">
            <v>1108</v>
          </cell>
          <cell r="BF133" t="str">
            <v>-</v>
          </cell>
          <cell r="BG133">
            <v>400487.91</v>
          </cell>
          <cell r="BH133">
            <v>377756</v>
          </cell>
          <cell r="BI133">
            <v>216263469</v>
          </cell>
          <cell r="BJ133">
            <v>441219386</v>
          </cell>
          <cell r="BK133">
            <v>215743134</v>
          </cell>
          <cell r="BL133" t="str">
            <v>-</v>
          </cell>
          <cell r="BM133">
            <v>520335</v>
          </cell>
          <cell r="BN133" t="str">
            <v>-</v>
          </cell>
          <cell r="BO133">
            <v>137306572</v>
          </cell>
          <cell r="BP133" t="str">
            <v>-</v>
          </cell>
          <cell r="BQ133">
            <v>520335</v>
          </cell>
          <cell r="BR133" t="str">
            <v>-</v>
          </cell>
          <cell r="BS133">
            <v>463</v>
          </cell>
          <cell r="BT133" t="str">
            <v>-</v>
          </cell>
          <cell r="BU133">
            <v>136786237</v>
          </cell>
          <cell r="BV133" t="str">
            <v>-</v>
          </cell>
          <cell r="BW133">
            <v>436</v>
          </cell>
          <cell r="BX133" t="str">
            <v>-</v>
          </cell>
          <cell r="BY133" t="str">
            <v>-</v>
          </cell>
          <cell r="BZ133" t="str">
            <v>-</v>
          </cell>
          <cell r="CA133">
            <v>75278172</v>
          </cell>
          <cell r="CB133" t="str">
            <v>-</v>
          </cell>
          <cell r="CC133" t="str">
            <v>-</v>
          </cell>
          <cell r="CD133" t="str">
            <v>-</v>
          </cell>
          <cell r="CE133" t="str">
            <v>-</v>
          </cell>
          <cell r="CF133" t="str">
            <v>-</v>
          </cell>
          <cell r="CG133" t="str">
            <v>-</v>
          </cell>
          <cell r="CH133" t="str">
            <v>-</v>
          </cell>
          <cell r="CI133" t="str">
            <v>-</v>
          </cell>
          <cell r="CJ133" t="str">
            <v>-</v>
          </cell>
          <cell r="CK133" t="str">
            <v>-</v>
          </cell>
          <cell r="CL133" t="str">
            <v>-</v>
          </cell>
          <cell r="CM133">
            <v>3678725</v>
          </cell>
          <cell r="CN133" t="str">
            <v>-</v>
          </cell>
          <cell r="CO133">
            <v>78956897</v>
          </cell>
          <cell r="CP133" t="str">
            <v>-</v>
          </cell>
          <cell r="CQ133">
            <v>0</v>
          </cell>
          <cell r="CR133" t="str">
            <v>-</v>
          </cell>
          <cell r="CS133">
            <v>-48</v>
          </cell>
          <cell r="CT133" t="str">
            <v>-</v>
          </cell>
          <cell r="CU133">
            <v>771</v>
          </cell>
          <cell r="CV133">
            <v>327</v>
          </cell>
          <cell r="CW133">
            <v>261</v>
          </cell>
          <cell r="CX133">
            <v>207</v>
          </cell>
          <cell r="CY133">
            <v>169</v>
          </cell>
          <cell r="CZ133">
            <v>140</v>
          </cell>
          <cell r="DA133">
            <v>142</v>
          </cell>
          <cell r="DB133">
            <v>107</v>
          </cell>
          <cell r="DC133">
            <v>124</v>
          </cell>
          <cell r="DD133">
            <v>108</v>
          </cell>
          <cell r="DE133">
            <v>91</v>
          </cell>
          <cell r="DF133">
            <v>86</v>
          </cell>
          <cell r="DG133">
            <v>357</v>
          </cell>
          <cell r="DH133">
            <v>301</v>
          </cell>
          <cell r="DI133">
            <v>41</v>
          </cell>
          <cell r="DJ133" t="str">
            <v>-</v>
          </cell>
          <cell r="DK133" t="str">
            <v>-</v>
          </cell>
          <cell r="DL133" t="str">
            <v>-</v>
          </cell>
          <cell r="DM133" t="str">
            <v>-</v>
          </cell>
          <cell r="DN133" t="str">
            <v>-</v>
          </cell>
          <cell r="DO133" t="str">
            <v>-</v>
          </cell>
          <cell r="DP133" t="str">
            <v>-</v>
          </cell>
          <cell r="DQ133" t="str">
            <v>-</v>
          </cell>
          <cell r="DR133" t="str">
            <v>-</v>
          </cell>
          <cell r="DS133" t="str">
            <v>-</v>
          </cell>
          <cell r="DT133" t="str">
            <v>-</v>
          </cell>
          <cell r="DU133" t="str">
            <v>-</v>
          </cell>
          <cell r="DV133" t="str">
            <v>-</v>
          </cell>
          <cell r="DW133">
            <v>0</v>
          </cell>
          <cell r="DX133" t="str">
            <v>-</v>
          </cell>
          <cell r="DY133">
            <v>46</v>
          </cell>
          <cell r="DZ133">
            <v>103</v>
          </cell>
          <cell r="EA133">
            <v>40</v>
          </cell>
          <cell r="EB133" t="str">
            <v>-</v>
          </cell>
          <cell r="EC133">
            <v>44.444444444444443</v>
          </cell>
          <cell r="ED133" t="str">
            <v>-</v>
          </cell>
          <cell r="EE133">
            <v>5</v>
          </cell>
          <cell r="EF133" t="str">
            <v>-</v>
          </cell>
          <cell r="EG133">
            <v>23</v>
          </cell>
        </row>
        <row r="134">
          <cell r="C134">
            <v>700000413</v>
          </cell>
          <cell r="D134" t="str">
            <v>SECTOR MAPALE SHARON</v>
          </cell>
          <cell r="E134">
            <v>2026</v>
          </cell>
          <cell r="F134">
            <v>202603</v>
          </cell>
          <cell r="G134">
            <v>1773</v>
          </cell>
          <cell r="H134">
            <v>1894</v>
          </cell>
          <cell r="I134">
            <v>429</v>
          </cell>
          <cell r="J134" t="str">
            <v>-</v>
          </cell>
          <cell r="K134">
            <v>-118</v>
          </cell>
          <cell r="L134">
            <v>0</v>
          </cell>
          <cell r="M134">
            <v>564</v>
          </cell>
          <cell r="N134">
            <v>1240</v>
          </cell>
          <cell r="O134">
            <v>0</v>
          </cell>
          <cell r="P134" t="str">
            <v>-</v>
          </cell>
          <cell r="Q134">
            <v>0</v>
          </cell>
          <cell r="R134" t="str">
            <v>-</v>
          </cell>
          <cell r="S134">
            <v>1</v>
          </cell>
          <cell r="T134" t="str">
            <v>-</v>
          </cell>
          <cell r="U134">
            <v>564</v>
          </cell>
          <cell r="V134" t="str">
            <v>-</v>
          </cell>
          <cell r="W134">
            <v>0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428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333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>
            <v>31.810490693739425</v>
          </cell>
          <cell r="AN134">
            <v>64.900000000000006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504</v>
          </cell>
          <cell r="BB134">
            <v>1058</v>
          </cell>
          <cell r="BC134">
            <v>28.426395939086298</v>
          </cell>
          <cell r="BD134">
            <v>55.9</v>
          </cell>
          <cell r="BE134">
            <v>1242</v>
          </cell>
          <cell r="BF134" t="str">
            <v>-</v>
          </cell>
          <cell r="BG134">
            <v>396683.33</v>
          </cell>
          <cell r="BH134">
            <v>376683</v>
          </cell>
          <cell r="BI134">
            <v>223729398</v>
          </cell>
          <cell r="BJ134">
            <v>467087443</v>
          </cell>
          <cell r="BK134">
            <v>223611240</v>
          </cell>
          <cell r="BL134" t="str">
            <v>-</v>
          </cell>
          <cell r="BM134">
            <v>118158</v>
          </cell>
          <cell r="BN134" t="str">
            <v>-</v>
          </cell>
          <cell r="BO134">
            <v>139250709</v>
          </cell>
          <cell r="BP134" t="str">
            <v>-</v>
          </cell>
          <cell r="BQ134">
            <v>118158</v>
          </cell>
          <cell r="BR134" t="str">
            <v>-</v>
          </cell>
          <cell r="BS134">
            <v>503</v>
          </cell>
          <cell r="BT134" t="str">
            <v>-</v>
          </cell>
          <cell r="BU134">
            <v>139132551</v>
          </cell>
          <cell r="BV134" t="str">
            <v>-</v>
          </cell>
          <cell r="BW134">
            <v>457</v>
          </cell>
          <cell r="BX134" t="str">
            <v>-</v>
          </cell>
          <cell r="BY134" t="str">
            <v>-</v>
          </cell>
          <cell r="BZ134" t="str">
            <v>-</v>
          </cell>
          <cell r="CA134">
            <v>80383134</v>
          </cell>
          <cell r="CB134" t="str">
            <v>-</v>
          </cell>
          <cell r="CC134" t="str">
            <v>-</v>
          </cell>
          <cell r="CD134" t="str">
            <v>-</v>
          </cell>
          <cell r="CE134" t="str">
            <v>-</v>
          </cell>
          <cell r="CF134" t="str">
            <v>-</v>
          </cell>
          <cell r="CG134" t="str">
            <v>-</v>
          </cell>
          <cell r="CH134" t="str">
            <v>-</v>
          </cell>
          <cell r="CI134" t="str">
            <v>-</v>
          </cell>
          <cell r="CJ134" t="str">
            <v>-</v>
          </cell>
          <cell r="CK134" t="str">
            <v>-</v>
          </cell>
          <cell r="CL134" t="str">
            <v>-</v>
          </cell>
          <cell r="CM134">
            <v>4095555</v>
          </cell>
          <cell r="CN134" t="str">
            <v>-</v>
          </cell>
          <cell r="CO134">
            <v>84478689</v>
          </cell>
          <cell r="CP134" t="str">
            <v>-</v>
          </cell>
          <cell r="CQ134">
            <v>0</v>
          </cell>
          <cell r="CR134" t="str">
            <v>-</v>
          </cell>
          <cell r="CS134">
            <v>-55</v>
          </cell>
          <cell r="CT134" t="str">
            <v>-</v>
          </cell>
          <cell r="CU134">
            <v>741</v>
          </cell>
          <cell r="CV134">
            <v>295</v>
          </cell>
          <cell r="CW134">
            <v>277</v>
          </cell>
          <cell r="CX134">
            <v>216</v>
          </cell>
          <cell r="CY134">
            <v>191</v>
          </cell>
          <cell r="CZ134">
            <v>147</v>
          </cell>
          <cell r="DA134">
            <v>159</v>
          </cell>
          <cell r="DB134">
            <v>126</v>
          </cell>
          <cell r="DC134">
            <v>127</v>
          </cell>
          <cell r="DD134">
            <v>108</v>
          </cell>
          <cell r="DE134">
            <v>81</v>
          </cell>
          <cell r="DF134">
            <v>79</v>
          </cell>
          <cell r="DG134">
            <v>367</v>
          </cell>
          <cell r="DH134">
            <v>313</v>
          </cell>
          <cell r="DI134">
            <v>23</v>
          </cell>
          <cell r="DJ134" t="str">
            <v>-</v>
          </cell>
          <cell r="DK134" t="str">
            <v>-</v>
          </cell>
          <cell r="DL134" t="str">
            <v>-</v>
          </cell>
          <cell r="DM134" t="str">
            <v>-</v>
          </cell>
          <cell r="DN134" t="str">
            <v>-</v>
          </cell>
          <cell r="DO134" t="str">
            <v>-</v>
          </cell>
          <cell r="DP134" t="str">
            <v>-</v>
          </cell>
          <cell r="DQ134" t="str">
            <v>-</v>
          </cell>
          <cell r="DR134" t="str">
            <v>-</v>
          </cell>
          <cell r="DS134" t="str">
            <v>-</v>
          </cell>
          <cell r="DT134" t="str">
            <v>-</v>
          </cell>
          <cell r="DU134" t="str">
            <v>-</v>
          </cell>
          <cell r="DV134" t="str">
            <v>-</v>
          </cell>
          <cell r="DW134">
            <v>0</v>
          </cell>
          <cell r="DX134" t="str">
            <v>-</v>
          </cell>
          <cell r="DY134">
            <v>31</v>
          </cell>
          <cell r="DZ134">
            <v>86</v>
          </cell>
          <cell r="EA134">
            <v>25</v>
          </cell>
          <cell r="EB134" t="str">
            <v>-</v>
          </cell>
          <cell r="EC134">
            <v>42.372881355932201</v>
          </cell>
          <cell r="ED134" t="str">
            <v>-</v>
          </cell>
          <cell r="EE134">
            <v>8</v>
          </cell>
          <cell r="EF134" t="str">
            <v>-</v>
          </cell>
          <cell r="EG134">
            <v>29</v>
          </cell>
        </row>
        <row r="135">
          <cell r="C135">
            <v>700000414</v>
          </cell>
          <cell r="D135" t="str">
            <v>SECTOR ACORDEON ANGÉLA</v>
          </cell>
          <cell r="E135">
            <v>2026</v>
          </cell>
          <cell r="F135">
            <v>202603</v>
          </cell>
          <cell r="G135">
            <v>0</v>
          </cell>
          <cell r="H135" t="str">
            <v>-</v>
          </cell>
          <cell r="I135">
            <v>0</v>
          </cell>
          <cell r="J135" t="str">
            <v>-</v>
          </cell>
          <cell r="K135">
            <v>0</v>
          </cell>
          <cell r="L135" t="str">
            <v>-</v>
          </cell>
          <cell r="M135">
            <v>0</v>
          </cell>
          <cell r="N135" t="str">
            <v>-</v>
          </cell>
          <cell r="O135">
            <v>0</v>
          </cell>
          <cell r="P135" t="str">
            <v>-</v>
          </cell>
          <cell r="Q135">
            <v>0</v>
          </cell>
          <cell r="R135" t="str">
            <v>-</v>
          </cell>
          <cell r="S135">
            <v>0</v>
          </cell>
          <cell r="T135" t="str">
            <v>-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 t="str">
            <v>-</v>
          </cell>
          <cell r="Z135" t="str">
            <v>-</v>
          </cell>
          <cell r="AA135">
            <v>0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>
            <v>0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>
            <v>0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>
            <v>0</v>
          </cell>
          <cell r="BB135" t="str">
            <v>-</v>
          </cell>
          <cell r="BC135">
            <v>0</v>
          </cell>
          <cell r="BD135" t="str">
            <v>-</v>
          </cell>
          <cell r="BE135">
            <v>0</v>
          </cell>
          <cell r="BF135" t="str">
            <v>-</v>
          </cell>
          <cell r="BG135">
            <v>0</v>
          </cell>
          <cell r="BH135" t="str">
            <v>-</v>
          </cell>
          <cell r="BI135">
            <v>0</v>
          </cell>
          <cell r="BJ135" t="str">
            <v>-</v>
          </cell>
          <cell r="BK135">
            <v>0</v>
          </cell>
          <cell r="BL135" t="str">
            <v>-</v>
          </cell>
          <cell r="BM135">
            <v>0</v>
          </cell>
          <cell r="BN135" t="str">
            <v>-</v>
          </cell>
          <cell r="BO135">
            <v>0</v>
          </cell>
          <cell r="BP135" t="str">
            <v>-</v>
          </cell>
          <cell r="BQ135">
            <v>0</v>
          </cell>
          <cell r="BR135" t="str">
            <v>-</v>
          </cell>
          <cell r="BS135">
            <v>0</v>
          </cell>
          <cell r="BT135" t="str">
            <v>-</v>
          </cell>
          <cell r="BU135">
            <v>0</v>
          </cell>
          <cell r="BV135" t="str">
            <v>-</v>
          </cell>
          <cell r="BW135">
            <v>0</v>
          </cell>
          <cell r="BX135" t="str">
            <v>-</v>
          </cell>
          <cell r="BY135" t="str">
            <v>-</v>
          </cell>
          <cell r="BZ135" t="str">
            <v>-</v>
          </cell>
          <cell r="CA135">
            <v>0</v>
          </cell>
          <cell r="CB135" t="str">
            <v>-</v>
          </cell>
          <cell r="CC135" t="str">
            <v>-</v>
          </cell>
          <cell r="CD135" t="str">
            <v>-</v>
          </cell>
          <cell r="CE135" t="str">
            <v>-</v>
          </cell>
          <cell r="CF135" t="str">
            <v>-</v>
          </cell>
          <cell r="CG135" t="str">
            <v>-</v>
          </cell>
          <cell r="CH135" t="str">
            <v>-</v>
          </cell>
          <cell r="CI135" t="str">
            <v>-</v>
          </cell>
          <cell r="CJ135" t="str">
            <v>-</v>
          </cell>
          <cell r="CK135" t="str">
            <v>-</v>
          </cell>
          <cell r="CL135" t="str">
            <v>-</v>
          </cell>
          <cell r="CM135">
            <v>0</v>
          </cell>
          <cell r="CN135" t="str">
            <v>-</v>
          </cell>
          <cell r="CO135">
            <v>0</v>
          </cell>
          <cell r="CP135" t="str">
            <v>-</v>
          </cell>
          <cell r="CQ135">
            <v>0</v>
          </cell>
          <cell r="CR135" t="str">
            <v>-</v>
          </cell>
          <cell r="CS135">
            <v>0</v>
          </cell>
          <cell r="CT135" t="str">
            <v>-</v>
          </cell>
          <cell r="CU135">
            <v>0</v>
          </cell>
          <cell r="CV135" t="str">
            <v>-</v>
          </cell>
          <cell r="CW135">
            <v>0</v>
          </cell>
          <cell r="CX135" t="str">
            <v>-</v>
          </cell>
          <cell r="CY135">
            <v>0</v>
          </cell>
          <cell r="CZ135" t="str">
            <v>-</v>
          </cell>
          <cell r="DA135">
            <v>0</v>
          </cell>
          <cell r="DB135" t="str">
            <v>-</v>
          </cell>
          <cell r="DC135">
            <v>0</v>
          </cell>
          <cell r="DD135" t="str">
            <v>-</v>
          </cell>
          <cell r="DE135">
            <v>0</v>
          </cell>
          <cell r="DF135" t="str">
            <v>-</v>
          </cell>
          <cell r="DG135">
            <v>0</v>
          </cell>
          <cell r="DH135" t="str">
            <v>-</v>
          </cell>
          <cell r="DI135">
            <v>0</v>
          </cell>
          <cell r="DJ135" t="str">
            <v>-</v>
          </cell>
          <cell r="DK135" t="str">
            <v>-</v>
          </cell>
          <cell r="DL135" t="str">
            <v>-</v>
          </cell>
          <cell r="DM135" t="str">
            <v>-</v>
          </cell>
          <cell r="DN135" t="str">
            <v>-</v>
          </cell>
          <cell r="DO135" t="str">
            <v>-</v>
          </cell>
          <cell r="DP135" t="str">
            <v>-</v>
          </cell>
          <cell r="DQ135" t="str">
            <v>-</v>
          </cell>
          <cell r="DR135" t="str">
            <v>-</v>
          </cell>
          <cell r="DS135" t="str">
            <v>-</v>
          </cell>
          <cell r="DT135" t="str">
            <v>-</v>
          </cell>
          <cell r="DU135" t="str">
            <v>-</v>
          </cell>
          <cell r="DV135" t="str">
            <v>-</v>
          </cell>
          <cell r="DW135">
            <v>0</v>
          </cell>
          <cell r="DX135" t="str">
            <v>-</v>
          </cell>
          <cell r="DY135">
            <v>0</v>
          </cell>
          <cell r="DZ135" t="str">
            <v>-</v>
          </cell>
          <cell r="EA135">
            <v>0</v>
          </cell>
          <cell r="EB135" t="str">
            <v>-</v>
          </cell>
          <cell r="EC135">
            <v>0</v>
          </cell>
          <cell r="ED135" t="str">
            <v>-</v>
          </cell>
          <cell r="EE135">
            <v>0</v>
          </cell>
          <cell r="EF135" t="str">
            <v>-</v>
          </cell>
          <cell r="EG135">
            <v>0</v>
          </cell>
        </row>
        <row r="136">
          <cell r="C136">
            <v>700000416</v>
          </cell>
          <cell r="D136" t="str">
            <v xml:space="preserve">SECTOR TIMBALES MARÍA </v>
          </cell>
          <cell r="E136">
            <v>2026</v>
          </cell>
          <cell r="F136">
            <v>202603</v>
          </cell>
          <cell r="G136">
            <v>1513</v>
          </cell>
          <cell r="H136">
            <v>1554</v>
          </cell>
          <cell r="I136">
            <v>381</v>
          </cell>
          <cell r="J136" t="str">
            <v>-</v>
          </cell>
          <cell r="K136">
            <v>-79</v>
          </cell>
          <cell r="L136">
            <v>0</v>
          </cell>
          <cell r="M136">
            <v>580</v>
          </cell>
          <cell r="N136">
            <v>1006</v>
          </cell>
          <cell r="O136">
            <v>0</v>
          </cell>
          <cell r="P136" t="str">
            <v>-</v>
          </cell>
          <cell r="Q136">
            <v>2</v>
          </cell>
          <cell r="R136" t="str">
            <v>-</v>
          </cell>
          <cell r="S136">
            <v>5</v>
          </cell>
          <cell r="T136" t="str">
            <v>-</v>
          </cell>
          <cell r="U136">
            <v>578</v>
          </cell>
          <cell r="V136" t="str">
            <v>-</v>
          </cell>
          <cell r="W136">
            <v>0</v>
          </cell>
          <cell r="X136" t="str">
            <v>-</v>
          </cell>
          <cell r="Y136" t="str">
            <v>-</v>
          </cell>
          <cell r="Z136" t="str">
            <v>-</v>
          </cell>
          <cell r="AA136">
            <v>430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>
            <v>343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>
            <v>38.334434897554523</v>
          </cell>
          <cell r="AN136">
            <v>64.8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 t="str">
            <v>-</v>
          </cell>
          <cell r="AU136" t="str">
            <v>-</v>
          </cell>
          <cell r="AV136" t="str">
            <v>-</v>
          </cell>
          <cell r="AW136" t="str">
            <v>-</v>
          </cell>
          <cell r="AX136" t="str">
            <v>-</v>
          </cell>
          <cell r="AY136" t="str">
            <v>-</v>
          </cell>
          <cell r="AZ136" t="str">
            <v>-</v>
          </cell>
          <cell r="BA136">
            <v>525</v>
          </cell>
          <cell r="BB136">
            <v>892</v>
          </cell>
          <cell r="BC136">
            <v>34.699272967614014</v>
          </cell>
          <cell r="BD136">
            <v>56</v>
          </cell>
          <cell r="BE136">
            <v>1012</v>
          </cell>
          <cell r="BF136" t="str">
            <v>-</v>
          </cell>
          <cell r="BG136">
            <v>457297.23</v>
          </cell>
          <cell r="BH136">
            <v>400475</v>
          </cell>
          <cell r="BI136">
            <v>265232396.09999999</v>
          </cell>
          <cell r="BJ136">
            <v>402877446</v>
          </cell>
          <cell r="BK136">
            <v>263956137</v>
          </cell>
          <cell r="BL136" t="str">
            <v>-</v>
          </cell>
          <cell r="BM136">
            <v>1276259.1000000001</v>
          </cell>
          <cell r="BN136" t="str">
            <v>-</v>
          </cell>
          <cell r="BO136">
            <v>203503417.09999999</v>
          </cell>
          <cell r="BP136" t="str">
            <v>-</v>
          </cell>
          <cell r="BQ136">
            <v>1276259.1000000001</v>
          </cell>
          <cell r="BR136" t="str">
            <v>-</v>
          </cell>
          <cell r="BS136">
            <v>541</v>
          </cell>
          <cell r="BT136" t="str">
            <v>-</v>
          </cell>
          <cell r="BU136">
            <v>202227158</v>
          </cell>
          <cell r="BV136" t="str">
            <v>-</v>
          </cell>
          <cell r="BW136">
            <v>384</v>
          </cell>
          <cell r="BX136" t="str">
            <v>-</v>
          </cell>
          <cell r="BY136" t="str">
            <v>-</v>
          </cell>
          <cell r="BZ136" t="str">
            <v>-</v>
          </cell>
          <cell r="CA136">
            <v>58708229</v>
          </cell>
          <cell r="CB136" t="str">
            <v>-</v>
          </cell>
          <cell r="CC136" t="str">
            <v>-</v>
          </cell>
          <cell r="CD136" t="str">
            <v>-</v>
          </cell>
          <cell r="CE136" t="str">
            <v>-</v>
          </cell>
          <cell r="CF136" t="str">
            <v>-</v>
          </cell>
          <cell r="CG136" t="str">
            <v>-</v>
          </cell>
          <cell r="CH136" t="str">
            <v>-</v>
          </cell>
          <cell r="CI136" t="str">
            <v>-</v>
          </cell>
          <cell r="CJ136" t="str">
            <v>-</v>
          </cell>
          <cell r="CK136" t="str">
            <v>-</v>
          </cell>
          <cell r="CL136" t="str">
            <v>-</v>
          </cell>
          <cell r="CM136">
            <v>3020750</v>
          </cell>
          <cell r="CN136" t="str">
            <v>-</v>
          </cell>
          <cell r="CO136">
            <v>61728979</v>
          </cell>
          <cell r="CP136" t="str">
            <v>-</v>
          </cell>
          <cell r="CQ136">
            <v>0</v>
          </cell>
          <cell r="CR136" t="str">
            <v>-</v>
          </cell>
          <cell r="CS136">
            <v>-55</v>
          </cell>
          <cell r="CT136" t="str">
            <v>-</v>
          </cell>
          <cell r="CU136">
            <v>579</v>
          </cell>
          <cell r="CV136">
            <v>279</v>
          </cell>
          <cell r="CW136">
            <v>210</v>
          </cell>
          <cell r="CX136">
            <v>172</v>
          </cell>
          <cell r="CY136">
            <v>144</v>
          </cell>
          <cell r="CZ136">
            <v>115</v>
          </cell>
          <cell r="DA136">
            <v>122</v>
          </cell>
          <cell r="DB136">
            <v>93</v>
          </cell>
          <cell r="DC136">
            <v>81</v>
          </cell>
          <cell r="DD136">
            <v>67</v>
          </cell>
          <cell r="DE136">
            <v>90</v>
          </cell>
          <cell r="DF136">
            <v>82</v>
          </cell>
          <cell r="DG136">
            <v>293</v>
          </cell>
          <cell r="DH136">
            <v>242</v>
          </cell>
          <cell r="DI136">
            <v>31</v>
          </cell>
          <cell r="DJ136" t="str">
            <v>-</v>
          </cell>
          <cell r="DK136" t="str">
            <v>-</v>
          </cell>
          <cell r="DL136" t="str">
            <v>-</v>
          </cell>
          <cell r="DM136" t="str">
            <v>-</v>
          </cell>
          <cell r="DN136" t="str">
            <v>-</v>
          </cell>
          <cell r="DO136" t="str">
            <v>-</v>
          </cell>
          <cell r="DP136" t="str">
            <v>-</v>
          </cell>
          <cell r="DQ136" t="str">
            <v>-</v>
          </cell>
          <cell r="DR136" t="str">
            <v>-</v>
          </cell>
          <cell r="DS136" t="str">
            <v>-</v>
          </cell>
          <cell r="DT136" t="str">
            <v>-</v>
          </cell>
          <cell r="DU136" t="str">
            <v>-</v>
          </cell>
          <cell r="DV136" t="str">
            <v>-</v>
          </cell>
          <cell r="DW136">
            <v>0</v>
          </cell>
          <cell r="DX136" t="str">
            <v>-</v>
          </cell>
          <cell r="DY136">
            <v>43</v>
          </cell>
          <cell r="DZ136">
            <v>73</v>
          </cell>
          <cell r="EA136">
            <v>23</v>
          </cell>
          <cell r="EB136" t="str">
            <v>-</v>
          </cell>
          <cell r="EC136">
            <v>50</v>
          </cell>
          <cell r="ED136" t="str">
            <v>-</v>
          </cell>
          <cell r="EE136">
            <v>12</v>
          </cell>
          <cell r="EF136" t="str">
            <v>-</v>
          </cell>
          <cell r="EG136">
            <v>12</v>
          </cell>
        </row>
        <row r="137">
          <cell r="C137">
            <v>700000418</v>
          </cell>
          <cell r="D137" t="str">
            <v>SECTOR ARMONIA LICETH</v>
          </cell>
          <cell r="E137">
            <v>2026</v>
          </cell>
          <cell r="F137">
            <v>202603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 t="str">
            <v>-</v>
          </cell>
          <cell r="BQ137" t="str">
            <v>-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 t="str">
            <v>-</v>
          </cell>
          <cell r="BY137" t="str">
            <v>-</v>
          </cell>
          <cell r="BZ137" t="str">
            <v>-</v>
          </cell>
          <cell r="CA137" t="str">
            <v>-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 t="str">
            <v>-</v>
          </cell>
          <cell r="CS137" t="str">
            <v>-</v>
          </cell>
          <cell r="CT137" t="str">
            <v>-</v>
          </cell>
          <cell r="CU137" t="str">
            <v>-</v>
          </cell>
          <cell r="CV137" t="str">
            <v>-</v>
          </cell>
          <cell r="CW137" t="str">
            <v>-</v>
          </cell>
          <cell r="CX137" t="str">
            <v>-</v>
          </cell>
          <cell r="CY137" t="str">
            <v>-</v>
          </cell>
          <cell r="CZ137" t="str">
            <v>-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  <cell r="DZ137" t="str">
            <v>-</v>
          </cell>
          <cell r="EA137" t="str">
            <v>-</v>
          </cell>
          <cell r="EB137" t="str">
            <v>-</v>
          </cell>
          <cell r="EC137" t="str">
            <v>-</v>
          </cell>
          <cell r="ED137" t="str">
            <v>-</v>
          </cell>
          <cell r="EE137" t="str">
            <v>-</v>
          </cell>
          <cell r="EF137" t="str">
            <v>-</v>
          </cell>
          <cell r="EG137" t="str">
            <v>-</v>
          </cell>
        </row>
        <row r="138">
          <cell r="C138">
            <v>700000420</v>
          </cell>
          <cell r="D138" t="str">
            <v>SECTOR CONGAS MARIA</v>
          </cell>
          <cell r="E138">
            <v>2026</v>
          </cell>
          <cell r="F138">
            <v>202603</v>
          </cell>
          <cell r="G138">
            <v>1522</v>
          </cell>
          <cell r="H138">
            <v>1611</v>
          </cell>
          <cell r="I138">
            <v>352</v>
          </cell>
          <cell r="J138" t="str">
            <v>-</v>
          </cell>
          <cell r="K138">
            <v>-89</v>
          </cell>
          <cell r="L138">
            <v>0</v>
          </cell>
          <cell r="M138">
            <v>564</v>
          </cell>
          <cell r="N138">
            <v>1052</v>
          </cell>
          <cell r="O138">
            <v>0</v>
          </cell>
          <cell r="P138" t="str">
            <v>-</v>
          </cell>
          <cell r="Q138">
            <v>0</v>
          </cell>
          <cell r="R138" t="str">
            <v>-</v>
          </cell>
          <cell r="S138">
            <v>1</v>
          </cell>
          <cell r="T138" t="str">
            <v>-</v>
          </cell>
          <cell r="U138">
            <v>564</v>
          </cell>
          <cell r="V138" t="str">
            <v>-</v>
          </cell>
          <cell r="W138">
            <v>0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429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355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>
            <v>37.056504599211564</v>
          </cell>
          <cell r="AN138">
            <v>64.8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 t="str">
            <v>-</v>
          </cell>
          <cell r="AU138" t="str">
            <v>-</v>
          </cell>
          <cell r="AV138" t="str">
            <v>-</v>
          </cell>
          <cell r="AW138" t="str">
            <v>-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510</v>
          </cell>
          <cell r="BB138">
            <v>876</v>
          </cell>
          <cell r="BC138">
            <v>33.508541392904071</v>
          </cell>
          <cell r="BD138">
            <v>54.4</v>
          </cell>
          <cell r="BE138">
            <v>1015</v>
          </cell>
          <cell r="BF138" t="str">
            <v>-</v>
          </cell>
          <cell r="BG138">
            <v>435344.13</v>
          </cell>
          <cell r="BH138">
            <v>384500</v>
          </cell>
          <cell r="BI138">
            <v>245534088</v>
          </cell>
          <cell r="BJ138">
            <v>404493981</v>
          </cell>
          <cell r="BK138">
            <v>245471928</v>
          </cell>
          <cell r="BL138" t="str">
            <v>-</v>
          </cell>
          <cell r="BM138">
            <v>62160</v>
          </cell>
          <cell r="BN138" t="str">
            <v>-</v>
          </cell>
          <cell r="BO138">
            <v>154012462</v>
          </cell>
          <cell r="BP138" t="str">
            <v>-</v>
          </cell>
          <cell r="BQ138">
            <v>62160</v>
          </cell>
          <cell r="BR138" t="str">
            <v>-</v>
          </cell>
          <cell r="BS138">
            <v>513</v>
          </cell>
          <cell r="BT138" t="str">
            <v>-</v>
          </cell>
          <cell r="BU138">
            <v>153950302</v>
          </cell>
          <cell r="BV138" t="str">
            <v>-</v>
          </cell>
          <cell r="BW138">
            <v>465</v>
          </cell>
          <cell r="BX138" t="str">
            <v>-</v>
          </cell>
          <cell r="BY138" t="str">
            <v>-</v>
          </cell>
          <cell r="BZ138" t="str">
            <v>-</v>
          </cell>
          <cell r="CA138">
            <v>87303541</v>
          </cell>
          <cell r="CB138" t="str">
            <v>-</v>
          </cell>
          <cell r="CC138" t="str">
            <v>-</v>
          </cell>
          <cell r="CD138" t="str">
            <v>-</v>
          </cell>
          <cell r="CE138" t="str">
            <v>-</v>
          </cell>
          <cell r="CF138" t="str">
            <v>-</v>
          </cell>
          <cell r="CG138" t="str">
            <v>-</v>
          </cell>
          <cell r="CH138" t="str">
            <v>-</v>
          </cell>
          <cell r="CI138" t="str">
            <v>-</v>
          </cell>
          <cell r="CJ138" t="str">
            <v>-</v>
          </cell>
          <cell r="CK138" t="str">
            <v>-</v>
          </cell>
          <cell r="CL138" t="str">
            <v>-</v>
          </cell>
          <cell r="CM138">
            <v>4218085</v>
          </cell>
          <cell r="CN138" t="str">
            <v>-</v>
          </cell>
          <cell r="CO138">
            <v>91521626</v>
          </cell>
          <cell r="CP138" t="str">
            <v>-</v>
          </cell>
          <cell r="CQ138">
            <v>0</v>
          </cell>
          <cell r="CR138" t="str">
            <v>-</v>
          </cell>
          <cell r="CS138">
            <v>-69</v>
          </cell>
          <cell r="CT138" t="str">
            <v>-</v>
          </cell>
          <cell r="CU138">
            <v>554</v>
          </cell>
          <cell r="CV138">
            <v>257</v>
          </cell>
          <cell r="CW138">
            <v>243</v>
          </cell>
          <cell r="CX138">
            <v>195</v>
          </cell>
          <cell r="CY138">
            <v>161</v>
          </cell>
          <cell r="CZ138">
            <v>140</v>
          </cell>
          <cell r="DA138">
            <v>120</v>
          </cell>
          <cell r="DB138">
            <v>99</v>
          </cell>
          <cell r="DC138">
            <v>115</v>
          </cell>
          <cell r="DD138">
            <v>97</v>
          </cell>
          <cell r="DE138">
            <v>93</v>
          </cell>
          <cell r="DF138">
            <v>84</v>
          </cell>
          <cell r="DG138">
            <v>328</v>
          </cell>
          <cell r="DH138">
            <v>280</v>
          </cell>
          <cell r="DI138">
            <v>18</v>
          </cell>
          <cell r="DJ138" t="str">
            <v>-</v>
          </cell>
          <cell r="DK138" t="str">
            <v>-</v>
          </cell>
          <cell r="DL138" t="str">
            <v>-</v>
          </cell>
          <cell r="DM138" t="str">
            <v>-</v>
          </cell>
          <cell r="DN138" t="str">
            <v>-</v>
          </cell>
          <cell r="DO138" t="str">
            <v>-</v>
          </cell>
          <cell r="DP138" t="str">
            <v>-</v>
          </cell>
          <cell r="DQ138" t="str">
            <v>-</v>
          </cell>
          <cell r="DR138" t="str">
            <v>-</v>
          </cell>
          <cell r="DS138" t="str">
            <v>-</v>
          </cell>
          <cell r="DT138" t="str">
            <v>-</v>
          </cell>
          <cell r="DU138" t="str">
            <v>-</v>
          </cell>
          <cell r="DV138" t="str">
            <v>-</v>
          </cell>
          <cell r="DW138">
            <v>0</v>
          </cell>
          <cell r="DX138" t="str">
            <v>-</v>
          </cell>
          <cell r="DY138">
            <v>25</v>
          </cell>
          <cell r="DZ138">
            <v>91</v>
          </cell>
          <cell r="EA138">
            <v>15</v>
          </cell>
          <cell r="EB138" t="str">
            <v>-</v>
          </cell>
          <cell r="EC138">
            <v>20.833333333333336</v>
          </cell>
          <cell r="ED138" t="str">
            <v>-</v>
          </cell>
          <cell r="EE138">
            <v>7</v>
          </cell>
          <cell r="EF138" t="str">
            <v>-</v>
          </cell>
          <cell r="EG138">
            <v>29</v>
          </cell>
        </row>
        <row r="139">
          <cell r="C139">
            <v>700000421</v>
          </cell>
          <cell r="D139" t="str">
            <v>SECTOR BANANO PATRICIA</v>
          </cell>
          <cell r="E139">
            <v>2026</v>
          </cell>
          <cell r="F139">
            <v>202603</v>
          </cell>
          <cell r="G139">
            <v>0</v>
          </cell>
          <cell r="H139" t="str">
            <v>-</v>
          </cell>
          <cell r="I139">
            <v>0</v>
          </cell>
          <cell r="J139" t="str">
            <v>-</v>
          </cell>
          <cell r="K139">
            <v>0</v>
          </cell>
          <cell r="L139" t="str">
            <v>-</v>
          </cell>
          <cell r="M139">
            <v>0</v>
          </cell>
          <cell r="N139" t="str">
            <v>-</v>
          </cell>
          <cell r="O139">
            <v>0</v>
          </cell>
          <cell r="P139" t="str">
            <v>-</v>
          </cell>
          <cell r="Q139">
            <v>0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0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0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-</v>
          </cell>
          <cell r="AL139" t="str">
            <v>-</v>
          </cell>
          <cell r="AM139">
            <v>0</v>
          </cell>
          <cell r="AN139" t="str">
            <v>-</v>
          </cell>
          <cell r="AO139" t="str">
            <v>-</v>
          </cell>
          <cell r="AP139" t="str">
            <v>-</v>
          </cell>
          <cell r="AQ139" t="str">
            <v>-</v>
          </cell>
          <cell r="AR139" t="str">
            <v>-</v>
          </cell>
          <cell r="AS139" t="str">
            <v>-</v>
          </cell>
          <cell r="AT139" t="str">
            <v>-</v>
          </cell>
          <cell r="AU139" t="str">
            <v>-</v>
          </cell>
          <cell r="AV139" t="str">
            <v>-</v>
          </cell>
          <cell r="AW139" t="str">
            <v>-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0</v>
          </cell>
          <cell r="BB139" t="str">
            <v>-</v>
          </cell>
          <cell r="BC139">
            <v>0</v>
          </cell>
          <cell r="BD139" t="str">
            <v>-</v>
          </cell>
          <cell r="BE139">
            <v>0</v>
          </cell>
          <cell r="BF139" t="str">
            <v>-</v>
          </cell>
          <cell r="BG139">
            <v>0</v>
          </cell>
          <cell r="BH139" t="str">
            <v>-</v>
          </cell>
          <cell r="BI139">
            <v>0</v>
          </cell>
          <cell r="BJ139" t="str">
            <v>-</v>
          </cell>
          <cell r="BK139">
            <v>0</v>
          </cell>
          <cell r="BL139" t="str">
            <v>-</v>
          </cell>
          <cell r="BM139">
            <v>0</v>
          </cell>
          <cell r="BN139" t="str">
            <v>-</v>
          </cell>
          <cell r="BO139">
            <v>0</v>
          </cell>
          <cell r="BP139" t="str">
            <v>-</v>
          </cell>
          <cell r="BQ139">
            <v>0</v>
          </cell>
          <cell r="BR139" t="str">
            <v>-</v>
          </cell>
          <cell r="BS139">
            <v>0</v>
          </cell>
          <cell r="BT139" t="str">
            <v>-</v>
          </cell>
          <cell r="BU139">
            <v>0</v>
          </cell>
          <cell r="BV139" t="str">
            <v>-</v>
          </cell>
          <cell r="BW139">
            <v>0</v>
          </cell>
          <cell r="BX139" t="str">
            <v>-</v>
          </cell>
          <cell r="BY139" t="str">
            <v>-</v>
          </cell>
          <cell r="BZ139" t="str">
            <v>-</v>
          </cell>
          <cell r="CA139">
            <v>0</v>
          </cell>
          <cell r="CB139" t="str">
            <v>-</v>
          </cell>
          <cell r="CC139" t="str">
            <v>-</v>
          </cell>
          <cell r="CD139" t="str">
            <v>-</v>
          </cell>
          <cell r="CE139" t="str">
            <v>-</v>
          </cell>
          <cell r="CF139" t="str">
            <v>-</v>
          </cell>
          <cell r="CG139" t="str">
            <v>-</v>
          </cell>
          <cell r="CH139" t="str">
            <v>-</v>
          </cell>
          <cell r="CI139" t="str">
            <v>-</v>
          </cell>
          <cell r="CJ139" t="str">
            <v>-</v>
          </cell>
          <cell r="CK139" t="str">
            <v>-</v>
          </cell>
          <cell r="CL139" t="str">
            <v>-</v>
          </cell>
          <cell r="CM139">
            <v>0</v>
          </cell>
          <cell r="CN139" t="str">
            <v>-</v>
          </cell>
          <cell r="CO139">
            <v>0</v>
          </cell>
          <cell r="CP139" t="str">
            <v>-</v>
          </cell>
          <cell r="CQ139">
            <v>0</v>
          </cell>
          <cell r="CR139" t="str">
            <v>-</v>
          </cell>
          <cell r="CS139">
            <v>0</v>
          </cell>
          <cell r="CT139" t="str">
            <v>-</v>
          </cell>
          <cell r="CU139">
            <v>0</v>
          </cell>
          <cell r="CV139" t="str">
            <v>-</v>
          </cell>
          <cell r="CW139">
            <v>0</v>
          </cell>
          <cell r="CX139" t="str">
            <v>-</v>
          </cell>
          <cell r="CY139">
            <v>0</v>
          </cell>
          <cell r="CZ139" t="str">
            <v>-</v>
          </cell>
          <cell r="DA139">
            <v>0</v>
          </cell>
          <cell r="DB139" t="str">
            <v>-</v>
          </cell>
          <cell r="DC139">
            <v>0</v>
          </cell>
          <cell r="DD139" t="str">
            <v>-</v>
          </cell>
          <cell r="DE139">
            <v>0</v>
          </cell>
          <cell r="DF139" t="str">
            <v>-</v>
          </cell>
          <cell r="DG139">
            <v>0</v>
          </cell>
          <cell r="DH139" t="str">
            <v>-</v>
          </cell>
          <cell r="DI139">
            <v>0</v>
          </cell>
          <cell r="DJ139" t="str">
            <v>-</v>
          </cell>
          <cell r="DK139" t="str">
            <v>-</v>
          </cell>
          <cell r="DL139" t="str">
            <v>-</v>
          </cell>
          <cell r="DM139" t="str">
            <v>-</v>
          </cell>
          <cell r="DN139" t="str">
            <v>-</v>
          </cell>
          <cell r="DO139" t="str">
            <v>-</v>
          </cell>
          <cell r="DP139" t="str">
            <v>-</v>
          </cell>
          <cell r="DQ139" t="str">
            <v>-</v>
          </cell>
          <cell r="DR139" t="str">
            <v>-</v>
          </cell>
          <cell r="DS139" t="str">
            <v>-</v>
          </cell>
          <cell r="DT139" t="str">
            <v>-</v>
          </cell>
          <cell r="DU139" t="str">
            <v>-</v>
          </cell>
          <cell r="DV139" t="str">
            <v>-</v>
          </cell>
          <cell r="DW139">
            <v>0</v>
          </cell>
          <cell r="DX139" t="str">
            <v>-</v>
          </cell>
          <cell r="DY139">
            <v>0</v>
          </cell>
          <cell r="DZ139" t="str">
            <v>-</v>
          </cell>
          <cell r="EA139">
            <v>0</v>
          </cell>
          <cell r="EB139" t="str">
            <v>-</v>
          </cell>
          <cell r="EC139">
            <v>0</v>
          </cell>
          <cell r="ED139" t="str">
            <v>-</v>
          </cell>
          <cell r="EE139">
            <v>0</v>
          </cell>
          <cell r="EF139" t="str">
            <v>-</v>
          </cell>
          <cell r="EG139">
            <v>0</v>
          </cell>
        </row>
        <row r="140">
          <cell r="C140">
            <v>700000422</v>
          </cell>
          <cell r="D140" t="str">
            <v>SECTOR SINTONÍA YULIETH</v>
          </cell>
          <cell r="E140">
            <v>2026</v>
          </cell>
          <cell r="F140">
            <v>202603</v>
          </cell>
          <cell r="G140">
            <v>1384</v>
          </cell>
          <cell r="H140">
            <v>1468</v>
          </cell>
          <cell r="I140">
            <v>369</v>
          </cell>
          <cell r="J140" t="str">
            <v>-</v>
          </cell>
          <cell r="K140">
            <v>-83</v>
          </cell>
          <cell r="L140">
            <v>0</v>
          </cell>
          <cell r="M140">
            <v>662</v>
          </cell>
          <cell r="N140">
            <v>924</v>
          </cell>
          <cell r="O140">
            <v>0</v>
          </cell>
          <cell r="P140" t="str">
            <v>-</v>
          </cell>
          <cell r="Q140">
            <v>1</v>
          </cell>
          <cell r="R140" t="str">
            <v>-</v>
          </cell>
          <cell r="S140">
            <v>1</v>
          </cell>
          <cell r="T140" t="str">
            <v>-</v>
          </cell>
          <cell r="U140">
            <v>661</v>
          </cell>
          <cell r="V140" t="str">
            <v>-</v>
          </cell>
          <cell r="W140">
            <v>0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482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382</v>
          </cell>
          <cell r="AH140" t="str">
            <v>-</v>
          </cell>
          <cell r="AI140" t="str">
            <v>-</v>
          </cell>
          <cell r="AJ140" t="str">
            <v>-</v>
          </cell>
          <cell r="AK140" t="str">
            <v>-</v>
          </cell>
          <cell r="AL140" t="str">
            <v>-</v>
          </cell>
          <cell r="AM140">
            <v>47.832369942196536</v>
          </cell>
          <cell r="AN140">
            <v>64.7</v>
          </cell>
          <cell r="AO140" t="str">
            <v>-</v>
          </cell>
          <cell r="AP140" t="str">
            <v>-</v>
          </cell>
          <cell r="AQ140" t="str">
            <v>-</v>
          </cell>
          <cell r="AR140" t="str">
            <v>-</v>
          </cell>
          <cell r="AS140" t="str">
            <v>-</v>
          </cell>
          <cell r="AT140" t="str">
            <v>-</v>
          </cell>
          <cell r="AU140" t="str">
            <v>-</v>
          </cell>
          <cell r="AV140" t="str">
            <v>-</v>
          </cell>
          <cell r="AW140" t="str">
            <v>-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578</v>
          </cell>
          <cell r="BB140">
            <v>794</v>
          </cell>
          <cell r="BC140">
            <v>41.763005780346823</v>
          </cell>
          <cell r="BD140">
            <v>54.1</v>
          </cell>
          <cell r="BE140">
            <v>963</v>
          </cell>
          <cell r="BF140" t="str">
            <v>-</v>
          </cell>
          <cell r="BG140">
            <v>471922.67</v>
          </cell>
          <cell r="BH140">
            <v>414750</v>
          </cell>
          <cell r="BI140">
            <v>312412809</v>
          </cell>
          <cell r="BJ140">
            <v>383228998</v>
          </cell>
          <cell r="BK140">
            <v>312197859</v>
          </cell>
          <cell r="BL140" t="str">
            <v>-</v>
          </cell>
          <cell r="BM140">
            <v>214950</v>
          </cell>
          <cell r="BN140" t="str">
            <v>-</v>
          </cell>
          <cell r="BO140">
            <v>245106996</v>
          </cell>
          <cell r="BP140" t="str">
            <v>-</v>
          </cell>
          <cell r="BQ140">
            <v>214950</v>
          </cell>
          <cell r="BR140" t="str">
            <v>-</v>
          </cell>
          <cell r="BS140">
            <v>621</v>
          </cell>
          <cell r="BT140" t="str">
            <v>-</v>
          </cell>
          <cell r="BU140">
            <v>244892046</v>
          </cell>
          <cell r="BV140" t="str">
            <v>-</v>
          </cell>
          <cell r="BW140">
            <v>458</v>
          </cell>
          <cell r="BX140" t="str">
            <v>-</v>
          </cell>
          <cell r="BY140" t="str">
            <v>-</v>
          </cell>
          <cell r="BZ140" t="str">
            <v>-</v>
          </cell>
          <cell r="CA140">
            <v>63223083</v>
          </cell>
          <cell r="CB140" t="str">
            <v>-</v>
          </cell>
          <cell r="CC140" t="str">
            <v>-</v>
          </cell>
          <cell r="CD140" t="str">
            <v>-</v>
          </cell>
          <cell r="CE140" t="str">
            <v>-</v>
          </cell>
          <cell r="CF140" t="str">
            <v>-</v>
          </cell>
          <cell r="CG140" t="str">
            <v>-</v>
          </cell>
          <cell r="CH140" t="str">
            <v>-</v>
          </cell>
          <cell r="CI140" t="str">
            <v>-</v>
          </cell>
          <cell r="CJ140" t="str">
            <v>-</v>
          </cell>
          <cell r="CK140" t="str">
            <v>-</v>
          </cell>
          <cell r="CL140" t="str">
            <v>-</v>
          </cell>
          <cell r="CM140">
            <v>4082730</v>
          </cell>
          <cell r="CN140" t="str">
            <v>-</v>
          </cell>
          <cell r="CO140">
            <v>67305813</v>
          </cell>
          <cell r="CP140" t="str">
            <v>-</v>
          </cell>
          <cell r="CQ140">
            <v>0</v>
          </cell>
          <cell r="CR140" t="str">
            <v>-</v>
          </cell>
          <cell r="CS140">
            <v>-58</v>
          </cell>
          <cell r="CT140" t="str">
            <v>-</v>
          </cell>
          <cell r="CU140">
            <v>446</v>
          </cell>
          <cell r="CV140">
            <v>259</v>
          </cell>
          <cell r="CW140">
            <v>156</v>
          </cell>
          <cell r="CX140">
            <v>143</v>
          </cell>
          <cell r="CY140">
            <v>120</v>
          </cell>
          <cell r="CZ140">
            <v>105</v>
          </cell>
          <cell r="DA140">
            <v>145</v>
          </cell>
          <cell r="DB140">
            <v>117</v>
          </cell>
          <cell r="DC140">
            <v>98</v>
          </cell>
          <cell r="DD140">
            <v>83</v>
          </cell>
          <cell r="DE140">
            <v>111</v>
          </cell>
          <cell r="DF140">
            <v>103</v>
          </cell>
          <cell r="DG140">
            <v>354</v>
          </cell>
          <cell r="DH140">
            <v>303</v>
          </cell>
          <cell r="DI140">
            <v>47</v>
          </cell>
          <cell r="DJ140" t="str">
            <v>-</v>
          </cell>
          <cell r="DK140" t="str">
            <v>-</v>
          </cell>
          <cell r="DL140" t="str">
            <v>-</v>
          </cell>
          <cell r="DM140" t="str">
            <v>-</v>
          </cell>
          <cell r="DN140" t="str">
            <v>-</v>
          </cell>
          <cell r="DO140" t="str">
            <v>-</v>
          </cell>
          <cell r="DP140" t="str">
            <v>-</v>
          </cell>
          <cell r="DQ140" t="str">
            <v>-</v>
          </cell>
          <cell r="DR140" t="str">
            <v>-</v>
          </cell>
          <cell r="DS140" t="str">
            <v>-</v>
          </cell>
          <cell r="DT140" t="str">
            <v>-</v>
          </cell>
          <cell r="DU140" t="str">
            <v>-</v>
          </cell>
          <cell r="DV140" t="str">
            <v>-</v>
          </cell>
          <cell r="DW140">
            <v>0</v>
          </cell>
          <cell r="DX140" t="str">
            <v>-</v>
          </cell>
          <cell r="DY140">
            <v>53</v>
          </cell>
          <cell r="DZ140">
            <v>74</v>
          </cell>
          <cell r="EA140">
            <v>13</v>
          </cell>
          <cell r="EB140" t="str">
            <v>-</v>
          </cell>
          <cell r="EC140">
            <v>38.235294117647058</v>
          </cell>
          <cell r="ED140" t="str">
            <v>-</v>
          </cell>
          <cell r="EE140">
            <v>6</v>
          </cell>
          <cell r="EF140" t="str">
            <v>-</v>
          </cell>
          <cell r="EG140">
            <v>31</v>
          </cell>
        </row>
        <row r="141">
          <cell r="C141">
            <v>700000423</v>
          </cell>
          <cell r="D141" t="str">
            <v>SECTOR ARMONÍA CLAUDIA</v>
          </cell>
          <cell r="E141">
            <v>2026</v>
          </cell>
          <cell r="F141">
            <v>202603</v>
          </cell>
          <cell r="G141">
            <v>1556</v>
          </cell>
          <cell r="H141">
            <v>1549</v>
          </cell>
          <cell r="I141">
            <v>367</v>
          </cell>
          <cell r="J141" t="str">
            <v>-</v>
          </cell>
          <cell r="K141">
            <v>-16</v>
          </cell>
          <cell r="L141">
            <v>0</v>
          </cell>
          <cell r="M141">
            <v>1062</v>
          </cell>
          <cell r="N141">
            <v>1008</v>
          </cell>
          <cell r="O141">
            <v>0</v>
          </cell>
          <cell r="P141" t="str">
            <v>-</v>
          </cell>
          <cell r="Q141">
            <v>2</v>
          </cell>
          <cell r="R141" t="str">
            <v>-</v>
          </cell>
          <cell r="S141">
            <v>3</v>
          </cell>
          <cell r="T141" t="str">
            <v>-</v>
          </cell>
          <cell r="U141">
            <v>1060</v>
          </cell>
          <cell r="V141" t="str">
            <v>-</v>
          </cell>
          <cell r="W141">
            <v>0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760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>
            <v>728</v>
          </cell>
          <cell r="AH141" t="str">
            <v>-</v>
          </cell>
          <cell r="AI141" t="str">
            <v>-</v>
          </cell>
          <cell r="AJ141" t="str">
            <v>-</v>
          </cell>
          <cell r="AK141" t="str">
            <v>-</v>
          </cell>
          <cell r="AL141" t="str">
            <v>-</v>
          </cell>
          <cell r="AM141">
            <v>68.251928020565558</v>
          </cell>
          <cell r="AN141">
            <v>64.2</v>
          </cell>
          <cell r="AO141" t="str">
            <v>-</v>
          </cell>
          <cell r="AP141" t="str">
            <v>-</v>
          </cell>
          <cell r="AQ141" t="str">
            <v>-</v>
          </cell>
          <cell r="AR141" t="str">
            <v>-</v>
          </cell>
          <cell r="AS141" t="str">
            <v>-</v>
          </cell>
          <cell r="AT141" t="str">
            <v>-</v>
          </cell>
          <cell r="AU141" t="str">
            <v>-</v>
          </cell>
          <cell r="AV141" t="str">
            <v>-</v>
          </cell>
          <cell r="AW141" t="str">
            <v>-</v>
          </cell>
          <cell r="AX141" t="str">
            <v>-</v>
          </cell>
          <cell r="AY141" t="str">
            <v>-</v>
          </cell>
          <cell r="AZ141" t="str">
            <v>-</v>
          </cell>
          <cell r="BA141">
            <v>945</v>
          </cell>
          <cell r="BB141">
            <v>834</v>
          </cell>
          <cell r="BC141">
            <v>60.732647814910024</v>
          </cell>
          <cell r="BD141">
            <v>53.2</v>
          </cell>
          <cell r="BE141">
            <v>1028</v>
          </cell>
          <cell r="BF141" t="str">
            <v>-</v>
          </cell>
          <cell r="BG141">
            <v>409177.29</v>
          </cell>
          <cell r="BH141">
            <v>410412</v>
          </cell>
          <cell r="BI141">
            <v>434546283.5</v>
          </cell>
          <cell r="BJ141">
            <v>413695710</v>
          </cell>
          <cell r="BK141">
            <v>433842340</v>
          </cell>
          <cell r="BL141" t="str">
            <v>-</v>
          </cell>
          <cell r="BM141">
            <v>703943.5</v>
          </cell>
          <cell r="BN141" t="str">
            <v>-</v>
          </cell>
          <cell r="BO141">
            <v>310944370.5</v>
          </cell>
          <cell r="BP141" t="str">
            <v>-</v>
          </cell>
          <cell r="BQ141">
            <v>703943.5</v>
          </cell>
          <cell r="BR141" t="str">
            <v>-</v>
          </cell>
          <cell r="BS141">
            <v>944</v>
          </cell>
          <cell r="BT141" t="str">
            <v>-</v>
          </cell>
          <cell r="BU141">
            <v>310240427</v>
          </cell>
          <cell r="BV141" t="str">
            <v>-</v>
          </cell>
          <cell r="BW141">
            <v>734</v>
          </cell>
          <cell r="BX141" t="str">
            <v>-</v>
          </cell>
          <cell r="BY141" t="str">
            <v>-</v>
          </cell>
          <cell r="BZ141" t="str">
            <v>-</v>
          </cell>
          <cell r="CA141">
            <v>117259388</v>
          </cell>
          <cell r="CB141" t="str">
            <v>-</v>
          </cell>
          <cell r="CC141" t="str">
            <v>-</v>
          </cell>
          <cell r="CD141" t="str">
            <v>-</v>
          </cell>
          <cell r="CE141" t="str">
            <v>-</v>
          </cell>
          <cell r="CF141" t="str">
            <v>-</v>
          </cell>
          <cell r="CG141" t="str">
            <v>-</v>
          </cell>
          <cell r="CH141" t="str">
            <v>-</v>
          </cell>
          <cell r="CI141" t="str">
            <v>-</v>
          </cell>
          <cell r="CJ141" t="str">
            <v>-</v>
          </cell>
          <cell r="CK141" t="str">
            <v>-</v>
          </cell>
          <cell r="CL141" t="str">
            <v>-</v>
          </cell>
          <cell r="CM141">
            <v>6342525</v>
          </cell>
          <cell r="CN141" t="str">
            <v>-</v>
          </cell>
          <cell r="CO141">
            <v>123601913</v>
          </cell>
          <cell r="CP141" t="str">
            <v>-</v>
          </cell>
          <cell r="CQ141">
            <v>0</v>
          </cell>
          <cell r="CR141" t="str">
            <v>-</v>
          </cell>
          <cell r="CS141">
            <v>-5</v>
          </cell>
          <cell r="CT141" t="str">
            <v>-</v>
          </cell>
          <cell r="CU141">
            <v>184</v>
          </cell>
          <cell r="CV141">
            <v>276</v>
          </cell>
          <cell r="CW141">
            <v>162</v>
          </cell>
          <cell r="CX141">
            <v>194</v>
          </cell>
          <cell r="CY141">
            <v>148</v>
          </cell>
          <cell r="CZ141">
            <v>134</v>
          </cell>
          <cell r="DA141">
            <v>107</v>
          </cell>
          <cell r="DB141">
            <v>88</v>
          </cell>
          <cell r="DC141">
            <v>101</v>
          </cell>
          <cell r="DD141">
            <v>89</v>
          </cell>
          <cell r="DE141">
            <v>74</v>
          </cell>
          <cell r="DF141">
            <v>71</v>
          </cell>
          <cell r="DG141">
            <v>282</v>
          </cell>
          <cell r="DH141">
            <v>248</v>
          </cell>
          <cell r="DI141">
            <v>61</v>
          </cell>
          <cell r="DJ141" t="str">
            <v>-</v>
          </cell>
          <cell r="DK141" t="str">
            <v>-</v>
          </cell>
          <cell r="DL141" t="str">
            <v>-</v>
          </cell>
          <cell r="DM141" t="str">
            <v>-</v>
          </cell>
          <cell r="DN141" t="str">
            <v>-</v>
          </cell>
          <cell r="DO141" t="str">
            <v>-</v>
          </cell>
          <cell r="DP141" t="str">
            <v>-</v>
          </cell>
          <cell r="DQ141" t="str">
            <v>-</v>
          </cell>
          <cell r="DR141" t="str">
            <v>-</v>
          </cell>
          <cell r="DS141" t="str">
            <v>-</v>
          </cell>
          <cell r="DT141" t="str">
            <v>-</v>
          </cell>
          <cell r="DU141" t="str">
            <v>-</v>
          </cell>
          <cell r="DV141" t="str">
            <v>-</v>
          </cell>
          <cell r="DW141">
            <v>0</v>
          </cell>
          <cell r="DX141" t="str">
            <v>-</v>
          </cell>
          <cell r="DY141">
            <v>71</v>
          </cell>
          <cell r="DZ141">
            <v>94</v>
          </cell>
          <cell r="EA141">
            <v>23</v>
          </cell>
          <cell r="EB141" t="str">
            <v>-</v>
          </cell>
          <cell r="EC141">
            <v>32.857142857142854</v>
          </cell>
          <cell r="ED141" t="str">
            <v>-</v>
          </cell>
          <cell r="EE141">
            <v>10</v>
          </cell>
          <cell r="EF141" t="str">
            <v>-</v>
          </cell>
          <cell r="EG141">
            <v>46</v>
          </cell>
        </row>
        <row r="142">
          <cell r="C142">
            <v>700000425</v>
          </cell>
          <cell r="D142" t="str">
            <v>SECTOR CURUBA</v>
          </cell>
          <cell r="E142">
            <v>2026</v>
          </cell>
          <cell r="F142">
            <v>202603</v>
          </cell>
          <cell r="G142">
            <v>0</v>
          </cell>
          <cell r="H142" t="str">
            <v>-</v>
          </cell>
          <cell r="I142">
            <v>0</v>
          </cell>
          <cell r="J142" t="str">
            <v>-</v>
          </cell>
          <cell r="K142">
            <v>0</v>
          </cell>
          <cell r="L142" t="str">
            <v>-</v>
          </cell>
          <cell r="M142">
            <v>0</v>
          </cell>
          <cell r="N142" t="str">
            <v>-</v>
          </cell>
          <cell r="O142">
            <v>0</v>
          </cell>
          <cell r="P142" t="str">
            <v>-</v>
          </cell>
          <cell r="Q142">
            <v>0</v>
          </cell>
          <cell r="R142" t="str">
            <v>-</v>
          </cell>
          <cell r="S142">
            <v>0</v>
          </cell>
          <cell r="T142" t="str">
            <v>-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0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0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>
            <v>0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0</v>
          </cell>
          <cell r="BB142" t="str">
            <v>-</v>
          </cell>
          <cell r="BC142">
            <v>0</v>
          </cell>
          <cell r="BD142" t="str">
            <v>-</v>
          </cell>
          <cell r="BE142">
            <v>0</v>
          </cell>
          <cell r="BF142" t="str">
            <v>-</v>
          </cell>
          <cell r="BG142">
            <v>0</v>
          </cell>
          <cell r="BH142" t="str">
            <v>-</v>
          </cell>
          <cell r="BI142">
            <v>0</v>
          </cell>
          <cell r="BJ142" t="str">
            <v>-</v>
          </cell>
          <cell r="BK142">
            <v>0</v>
          </cell>
          <cell r="BL142" t="str">
            <v>-</v>
          </cell>
          <cell r="BM142">
            <v>0</v>
          </cell>
          <cell r="BN142" t="str">
            <v>-</v>
          </cell>
          <cell r="BO142">
            <v>0</v>
          </cell>
          <cell r="BP142" t="str">
            <v>-</v>
          </cell>
          <cell r="BQ142">
            <v>0</v>
          </cell>
          <cell r="BR142" t="str">
            <v>-</v>
          </cell>
          <cell r="BS142">
            <v>0</v>
          </cell>
          <cell r="BT142" t="str">
            <v>-</v>
          </cell>
          <cell r="BU142">
            <v>0</v>
          </cell>
          <cell r="BV142" t="str">
            <v>-</v>
          </cell>
          <cell r="BW142">
            <v>0</v>
          </cell>
          <cell r="BX142" t="str">
            <v>-</v>
          </cell>
          <cell r="BY142" t="str">
            <v>-</v>
          </cell>
          <cell r="BZ142" t="str">
            <v>-</v>
          </cell>
          <cell r="CA142">
            <v>0</v>
          </cell>
          <cell r="CB142" t="str">
            <v>-</v>
          </cell>
          <cell r="CC142" t="str">
            <v>-</v>
          </cell>
          <cell r="CD142" t="str">
            <v>-</v>
          </cell>
          <cell r="CE142" t="str">
            <v>-</v>
          </cell>
          <cell r="CF142" t="str">
            <v>-</v>
          </cell>
          <cell r="CG142" t="str">
            <v>-</v>
          </cell>
          <cell r="CH142" t="str">
            <v>-</v>
          </cell>
          <cell r="CI142" t="str">
            <v>-</v>
          </cell>
          <cell r="CJ142" t="str">
            <v>-</v>
          </cell>
          <cell r="CK142" t="str">
            <v>-</v>
          </cell>
          <cell r="CL142" t="str">
            <v>-</v>
          </cell>
          <cell r="CM142">
            <v>0</v>
          </cell>
          <cell r="CN142" t="str">
            <v>-</v>
          </cell>
          <cell r="CO142">
            <v>0</v>
          </cell>
          <cell r="CP142" t="str">
            <v>-</v>
          </cell>
          <cell r="CQ142">
            <v>0</v>
          </cell>
          <cell r="CR142" t="str">
            <v>-</v>
          </cell>
          <cell r="CS142">
            <v>0</v>
          </cell>
          <cell r="CT142" t="str">
            <v>-</v>
          </cell>
          <cell r="CU142">
            <v>0</v>
          </cell>
          <cell r="CV142" t="str">
            <v>-</v>
          </cell>
          <cell r="CW142">
            <v>0</v>
          </cell>
          <cell r="CX142" t="str">
            <v>-</v>
          </cell>
          <cell r="CY142">
            <v>0</v>
          </cell>
          <cell r="CZ142" t="str">
            <v>-</v>
          </cell>
          <cell r="DA142">
            <v>0</v>
          </cell>
          <cell r="DB142" t="str">
            <v>-</v>
          </cell>
          <cell r="DC142">
            <v>0</v>
          </cell>
          <cell r="DD142" t="str">
            <v>-</v>
          </cell>
          <cell r="DE142">
            <v>0</v>
          </cell>
          <cell r="DF142" t="str">
            <v>-</v>
          </cell>
          <cell r="DG142">
            <v>0</v>
          </cell>
          <cell r="DH142" t="str">
            <v>-</v>
          </cell>
          <cell r="DI142">
            <v>0</v>
          </cell>
          <cell r="DJ142" t="str">
            <v>-</v>
          </cell>
          <cell r="DK142" t="str">
            <v>-</v>
          </cell>
          <cell r="DL142" t="str">
            <v>-</v>
          </cell>
          <cell r="DM142" t="str">
            <v>-</v>
          </cell>
          <cell r="DN142" t="str">
            <v>-</v>
          </cell>
          <cell r="DO142" t="str">
            <v>-</v>
          </cell>
          <cell r="DP142" t="str">
            <v>-</v>
          </cell>
          <cell r="DQ142" t="str">
            <v>-</v>
          </cell>
          <cell r="DR142" t="str">
            <v>-</v>
          </cell>
          <cell r="DS142" t="str">
            <v>-</v>
          </cell>
          <cell r="DT142" t="str">
            <v>-</v>
          </cell>
          <cell r="DU142" t="str">
            <v>-</v>
          </cell>
          <cell r="DV142" t="str">
            <v>-</v>
          </cell>
          <cell r="DW142">
            <v>0</v>
          </cell>
          <cell r="DX142" t="str">
            <v>-</v>
          </cell>
          <cell r="DY142">
            <v>0</v>
          </cell>
          <cell r="DZ142" t="str">
            <v>-</v>
          </cell>
          <cell r="EA142">
            <v>0</v>
          </cell>
          <cell r="EB142" t="str">
            <v>-</v>
          </cell>
          <cell r="EC142">
            <v>0</v>
          </cell>
          <cell r="ED142" t="str">
            <v>-</v>
          </cell>
          <cell r="EE142">
            <v>0</v>
          </cell>
          <cell r="EF142" t="str">
            <v>-</v>
          </cell>
          <cell r="EG142">
            <v>0</v>
          </cell>
        </row>
        <row r="143">
          <cell r="C143">
            <v>700000427</v>
          </cell>
          <cell r="D143" t="str">
            <v>SECTOR GROSELLA CLAUDIA</v>
          </cell>
          <cell r="E143">
            <v>2026</v>
          </cell>
          <cell r="F143">
            <v>202603</v>
          </cell>
          <cell r="G143">
            <v>0</v>
          </cell>
          <cell r="H143" t="str">
            <v>-</v>
          </cell>
          <cell r="I143">
            <v>0</v>
          </cell>
          <cell r="J143" t="str">
            <v>-</v>
          </cell>
          <cell r="K143">
            <v>0</v>
          </cell>
          <cell r="L143" t="str">
            <v>-</v>
          </cell>
          <cell r="M143">
            <v>0</v>
          </cell>
          <cell r="N143" t="str">
            <v>-</v>
          </cell>
          <cell r="O143">
            <v>0</v>
          </cell>
          <cell r="P143" t="str">
            <v>-</v>
          </cell>
          <cell r="Q143">
            <v>0</v>
          </cell>
          <cell r="R143" t="str">
            <v>-</v>
          </cell>
          <cell r="S143">
            <v>0</v>
          </cell>
          <cell r="T143" t="str">
            <v>-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0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>
            <v>0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>
            <v>0</v>
          </cell>
          <cell r="AN143" t="str">
            <v>-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>
            <v>0</v>
          </cell>
          <cell r="BB143" t="str">
            <v>-</v>
          </cell>
          <cell r="BC143">
            <v>0</v>
          </cell>
          <cell r="BD143" t="str">
            <v>-</v>
          </cell>
          <cell r="BE143">
            <v>0</v>
          </cell>
          <cell r="BF143" t="str">
            <v>-</v>
          </cell>
          <cell r="BG143">
            <v>0</v>
          </cell>
          <cell r="BH143" t="str">
            <v>-</v>
          </cell>
          <cell r="BI143">
            <v>0</v>
          </cell>
          <cell r="BJ143" t="str">
            <v>-</v>
          </cell>
          <cell r="BK143">
            <v>0</v>
          </cell>
          <cell r="BL143" t="str">
            <v>-</v>
          </cell>
          <cell r="BM143">
            <v>0</v>
          </cell>
          <cell r="BN143" t="str">
            <v>-</v>
          </cell>
          <cell r="BO143">
            <v>0</v>
          </cell>
          <cell r="BP143" t="str">
            <v>-</v>
          </cell>
          <cell r="BQ143">
            <v>0</v>
          </cell>
          <cell r="BR143" t="str">
            <v>-</v>
          </cell>
          <cell r="BS143">
            <v>0</v>
          </cell>
          <cell r="BT143" t="str">
            <v>-</v>
          </cell>
          <cell r="BU143">
            <v>0</v>
          </cell>
          <cell r="BV143" t="str">
            <v>-</v>
          </cell>
          <cell r="BW143">
            <v>0</v>
          </cell>
          <cell r="BX143" t="str">
            <v>-</v>
          </cell>
          <cell r="BY143" t="str">
            <v>-</v>
          </cell>
          <cell r="BZ143" t="str">
            <v>-</v>
          </cell>
          <cell r="CA143">
            <v>0</v>
          </cell>
          <cell r="CB143" t="str">
            <v>-</v>
          </cell>
          <cell r="CC143" t="str">
            <v>-</v>
          </cell>
          <cell r="CD143" t="str">
            <v>-</v>
          </cell>
          <cell r="CE143" t="str">
            <v>-</v>
          </cell>
          <cell r="CF143" t="str">
            <v>-</v>
          </cell>
          <cell r="CG143" t="str">
            <v>-</v>
          </cell>
          <cell r="CH143" t="str">
            <v>-</v>
          </cell>
          <cell r="CI143" t="str">
            <v>-</v>
          </cell>
          <cell r="CJ143" t="str">
            <v>-</v>
          </cell>
          <cell r="CK143" t="str">
            <v>-</v>
          </cell>
          <cell r="CL143" t="str">
            <v>-</v>
          </cell>
          <cell r="CM143">
            <v>0</v>
          </cell>
          <cell r="CN143" t="str">
            <v>-</v>
          </cell>
          <cell r="CO143">
            <v>0</v>
          </cell>
          <cell r="CP143" t="str">
            <v>-</v>
          </cell>
          <cell r="CQ143">
            <v>0</v>
          </cell>
          <cell r="CR143" t="str">
            <v>-</v>
          </cell>
          <cell r="CS143">
            <v>0</v>
          </cell>
          <cell r="CT143" t="str">
            <v>-</v>
          </cell>
          <cell r="CU143">
            <v>0</v>
          </cell>
          <cell r="CV143" t="str">
            <v>-</v>
          </cell>
          <cell r="CW143">
            <v>0</v>
          </cell>
          <cell r="CX143" t="str">
            <v>-</v>
          </cell>
          <cell r="CY143">
            <v>0</v>
          </cell>
          <cell r="CZ143" t="str">
            <v>-</v>
          </cell>
          <cell r="DA143">
            <v>0</v>
          </cell>
          <cell r="DB143" t="str">
            <v>-</v>
          </cell>
          <cell r="DC143">
            <v>0</v>
          </cell>
          <cell r="DD143" t="str">
            <v>-</v>
          </cell>
          <cell r="DE143">
            <v>0</v>
          </cell>
          <cell r="DF143" t="str">
            <v>-</v>
          </cell>
          <cell r="DG143">
            <v>0</v>
          </cell>
          <cell r="DH143" t="str">
            <v>-</v>
          </cell>
          <cell r="DI143">
            <v>0</v>
          </cell>
          <cell r="DJ143" t="str">
            <v>-</v>
          </cell>
          <cell r="DK143" t="str">
            <v>-</v>
          </cell>
          <cell r="DL143" t="str">
            <v>-</v>
          </cell>
          <cell r="DM143" t="str">
            <v>-</v>
          </cell>
          <cell r="DN143" t="str">
            <v>-</v>
          </cell>
          <cell r="DO143" t="str">
            <v>-</v>
          </cell>
          <cell r="DP143" t="str">
            <v>-</v>
          </cell>
          <cell r="DQ143" t="str">
            <v>-</v>
          </cell>
          <cell r="DR143" t="str">
            <v>-</v>
          </cell>
          <cell r="DS143" t="str">
            <v>-</v>
          </cell>
          <cell r="DT143" t="str">
            <v>-</v>
          </cell>
          <cell r="DU143" t="str">
            <v>-</v>
          </cell>
          <cell r="DV143" t="str">
            <v>-</v>
          </cell>
          <cell r="DW143">
            <v>0</v>
          </cell>
          <cell r="DX143" t="str">
            <v>-</v>
          </cell>
          <cell r="DY143">
            <v>0</v>
          </cell>
          <cell r="DZ143" t="str">
            <v>-</v>
          </cell>
          <cell r="EA143">
            <v>0</v>
          </cell>
          <cell r="EB143" t="str">
            <v>-</v>
          </cell>
          <cell r="EC143">
            <v>0</v>
          </cell>
          <cell r="ED143" t="str">
            <v>-</v>
          </cell>
          <cell r="EE143">
            <v>0</v>
          </cell>
          <cell r="EF143" t="str">
            <v>-</v>
          </cell>
          <cell r="EG143">
            <v>0</v>
          </cell>
        </row>
        <row r="144">
          <cell r="C144">
            <v>700000428</v>
          </cell>
          <cell r="D144" t="str">
            <v>SECTOR GALERÍA YURIETH</v>
          </cell>
          <cell r="E144">
            <v>2026</v>
          </cell>
          <cell r="F144">
            <v>202603</v>
          </cell>
          <cell r="G144">
            <v>1484</v>
          </cell>
          <cell r="H144">
            <v>1510</v>
          </cell>
          <cell r="I144">
            <v>333</v>
          </cell>
          <cell r="J144" t="str">
            <v>-</v>
          </cell>
          <cell r="K144">
            <v>-26</v>
          </cell>
          <cell r="L144">
            <v>0</v>
          </cell>
          <cell r="M144">
            <v>1006</v>
          </cell>
          <cell r="N144">
            <v>977</v>
          </cell>
          <cell r="O144">
            <v>0</v>
          </cell>
          <cell r="P144" t="str">
            <v>-</v>
          </cell>
          <cell r="Q144">
            <v>0</v>
          </cell>
          <cell r="R144" t="str">
            <v>-</v>
          </cell>
          <cell r="S144">
            <v>0</v>
          </cell>
          <cell r="T144" t="str">
            <v>-</v>
          </cell>
          <cell r="U144">
            <v>1006</v>
          </cell>
          <cell r="V144" t="str">
            <v>-</v>
          </cell>
          <cell r="W144">
            <v>0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738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711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>
            <v>67.789757412398927</v>
          </cell>
          <cell r="AN144">
            <v>64.7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892</v>
          </cell>
          <cell r="BB144">
            <v>839</v>
          </cell>
          <cell r="BC144">
            <v>60.107816711590303</v>
          </cell>
          <cell r="BD144">
            <v>55.6</v>
          </cell>
          <cell r="BE144">
            <v>1029</v>
          </cell>
          <cell r="BF144" t="str">
            <v>-</v>
          </cell>
          <cell r="BG144">
            <v>348721.41</v>
          </cell>
          <cell r="BH144">
            <v>374743</v>
          </cell>
          <cell r="BI144">
            <v>350813738</v>
          </cell>
          <cell r="BJ144">
            <v>366124020</v>
          </cell>
          <cell r="BK144">
            <v>350813738</v>
          </cell>
          <cell r="BL144" t="str">
            <v>-</v>
          </cell>
          <cell r="BM144">
            <v>0</v>
          </cell>
          <cell r="BN144" t="str">
            <v>-</v>
          </cell>
          <cell r="BO144">
            <v>230783937</v>
          </cell>
          <cell r="BP144" t="str">
            <v>-</v>
          </cell>
          <cell r="BQ144">
            <v>0</v>
          </cell>
          <cell r="BR144" t="str">
            <v>-</v>
          </cell>
          <cell r="BS144">
            <v>848</v>
          </cell>
          <cell r="BT144" t="str">
            <v>-</v>
          </cell>
          <cell r="BU144">
            <v>230783937</v>
          </cell>
          <cell r="BV144" t="str">
            <v>-</v>
          </cell>
          <cell r="BW144">
            <v>755</v>
          </cell>
          <cell r="BX144" t="str">
            <v>-</v>
          </cell>
          <cell r="BY144" t="str">
            <v>-</v>
          </cell>
          <cell r="BZ144" t="str">
            <v>-</v>
          </cell>
          <cell r="CA144">
            <v>114152646</v>
          </cell>
          <cell r="CB144" t="str">
            <v>-</v>
          </cell>
          <cell r="CC144" t="str">
            <v>-</v>
          </cell>
          <cell r="CD144" t="str">
            <v>-</v>
          </cell>
          <cell r="CE144" t="str">
            <v>-</v>
          </cell>
          <cell r="CF144" t="str">
            <v>-</v>
          </cell>
          <cell r="CG144" t="str">
            <v>-</v>
          </cell>
          <cell r="CH144" t="str">
            <v>-</v>
          </cell>
          <cell r="CI144" t="str">
            <v>-</v>
          </cell>
          <cell r="CJ144" t="str">
            <v>-</v>
          </cell>
          <cell r="CK144" t="str">
            <v>-</v>
          </cell>
          <cell r="CL144" t="str">
            <v>-</v>
          </cell>
          <cell r="CM144">
            <v>5877155</v>
          </cell>
          <cell r="CN144" t="str">
            <v>-</v>
          </cell>
          <cell r="CO144">
            <v>120029801</v>
          </cell>
          <cell r="CP144" t="str">
            <v>-</v>
          </cell>
          <cell r="CQ144">
            <v>0</v>
          </cell>
          <cell r="CR144" t="str">
            <v>-</v>
          </cell>
          <cell r="CS144">
            <v>-8</v>
          </cell>
          <cell r="CT144" t="str">
            <v>-</v>
          </cell>
          <cell r="CU144">
            <v>212</v>
          </cell>
          <cell r="CV144">
            <v>263</v>
          </cell>
          <cell r="CW144">
            <v>133</v>
          </cell>
          <cell r="CX144">
            <v>151</v>
          </cell>
          <cell r="CY144">
            <v>133</v>
          </cell>
          <cell r="CZ144">
            <v>117</v>
          </cell>
          <cell r="DA144">
            <v>107</v>
          </cell>
          <cell r="DB144">
            <v>101</v>
          </cell>
          <cell r="DC144">
            <v>84</v>
          </cell>
          <cell r="DD144">
            <v>82</v>
          </cell>
          <cell r="DE144">
            <v>73</v>
          </cell>
          <cell r="DF144">
            <v>66</v>
          </cell>
          <cell r="DG144">
            <v>264</v>
          </cell>
          <cell r="DH144">
            <v>249</v>
          </cell>
          <cell r="DI144">
            <v>52</v>
          </cell>
          <cell r="DJ144" t="str">
            <v>-</v>
          </cell>
          <cell r="DK144" t="str">
            <v>-</v>
          </cell>
          <cell r="DL144" t="str">
            <v>-</v>
          </cell>
          <cell r="DM144" t="str">
            <v>-</v>
          </cell>
          <cell r="DN144" t="str">
            <v>-</v>
          </cell>
          <cell r="DO144" t="str">
            <v>-</v>
          </cell>
          <cell r="DP144" t="str">
            <v>-</v>
          </cell>
          <cell r="DQ144" t="str">
            <v>-</v>
          </cell>
          <cell r="DR144" t="str">
            <v>-</v>
          </cell>
          <cell r="DS144" t="str">
            <v>-</v>
          </cell>
          <cell r="DT144" t="str">
            <v>-</v>
          </cell>
          <cell r="DU144" t="str">
            <v>-</v>
          </cell>
          <cell r="DV144" t="str">
            <v>-</v>
          </cell>
          <cell r="DW144">
            <v>0</v>
          </cell>
          <cell r="DX144" t="str">
            <v>-</v>
          </cell>
          <cell r="DY144">
            <v>65</v>
          </cell>
          <cell r="DZ144">
            <v>74</v>
          </cell>
          <cell r="EA144">
            <v>17</v>
          </cell>
          <cell r="EB144" t="str">
            <v>-</v>
          </cell>
          <cell r="EC144">
            <v>38.636363636363633</v>
          </cell>
          <cell r="ED144" t="str">
            <v>-</v>
          </cell>
          <cell r="EE144">
            <v>13</v>
          </cell>
          <cell r="EF144" t="str">
            <v>-</v>
          </cell>
          <cell r="EG144">
            <v>49</v>
          </cell>
        </row>
        <row r="145">
          <cell r="C145">
            <v>700000429</v>
          </cell>
          <cell r="D145" t="str">
            <v>SECTOR FRESA ALI</v>
          </cell>
          <cell r="E145">
            <v>2026</v>
          </cell>
          <cell r="F145">
            <v>202603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  <cell r="BC145" t="str">
            <v>-</v>
          </cell>
          <cell r="BD145" t="str">
            <v>-</v>
          </cell>
          <cell r="BE145" t="str">
            <v>-</v>
          </cell>
          <cell r="BF145" t="str">
            <v>-</v>
          </cell>
          <cell r="BG145" t="str">
            <v>-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 t="str">
            <v>-</v>
          </cell>
          <cell r="BO145" t="str">
            <v>-</v>
          </cell>
          <cell r="BP145" t="str">
            <v>-</v>
          </cell>
          <cell r="BQ145" t="str">
            <v>-</v>
          </cell>
          <cell r="BR145" t="str">
            <v>-</v>
          </cell>
          <cell r="BS145" t="str">
            <v>-</v>
          </cell>
          <cell r="BT145" t="str">
            <v>-</v>
          </cell>
          <cell r="BU145" t="str">
            <v>-</v>
          </cell>
          <cell r="BV145" t="str">
            <v>-</v>
          </cell>
          <cell r="BW145" t="str">
            <v>-</v>
          </cell>
          <cell r="BX145" t="str">
            <v>-</v>
          </cell>
          <cell r="BY145" t="str">
            <v>-</v>
          </cell>
          <cell r="BZ145" t="str">
            <v>-</v>
          </cell>
          <cell r="CA145" t="str">
            <v>-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 t="str">
            <v>-</v>
          </cell>
          <cell r="CN145" t="str">
            <v>-</v>
          </cell>
          <cell r="CO145" t="str">
            <v>-</v>
          </cell>
          <cell r="CP145" t="str">
            <v>-</v>
          </cell>
          <cell r="CQ145" t="str">
            <v>-</v>
          </cell>
          <cell r="CR145" t="str">
            <v>-</v>
          </cell>
          <cell r="CS145" t="str">
            <v>-</v>
          </cell>
          <cell r="CT145" t="str">
            <v>-</v>
          </cell>
          <cell r="CU145" t="str">
            <v>-</v>
          </cell>
          <cell r="CV145" t="str">
            <v>-</v>
          </cell>
          <cell r="CW145" t="str">
            <v>-</v>
          </cell>
          <cell r="CX145" t="str">
            <v>-</v>
          </cell>
          <cell r="CY145" t="str">
            <v>-</v>
          </cell>
          <cell r="CZ145" t="str">
            <v>-</v>
          </cell>
          <cell r="DA145" t="str">
            <v>-</v>
          </cell>
          <cell r="DB145" t="str">
            <v>-</v>
          </cell>
          <cell r="DC145" t="str">
            <v>-</v>
          </cell>
          <cell r="DD145" t="str">
            <v>-</v>
          </cell>
          <cell r="DE145" t="str">
            <v>-</v>
          </cell>
          <cell r="DF145" t="str">
            <v>-</v>
          </cell>
          <cell r="DG145" t="str">
            <v>-</v>
          </cell>
          <cell r="DH145" t="str">
            <v>-</v>
          </cell>
          <cell r="DI145" t="str">
            <v>-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 t="str">
            <v>-</v>
          </cell>
          <cell r="DX145" t="str">
            <v>-</v>
          </cell>
          <cell r="DY145" t="str">
            <v>-</v>
          </cell>
          <cell r="DZ145" t="str">
            <v>-</v>
          </cell>
          <cell r="EA145" t="str">
            <v>-</v>
          </cell>
          <cell r="EB145" t="str">
            <v>-</v>
          </cell>
          <cell r="EC145" t="str">
            <v>-</v>
          </cell>
          <cell r="ED145" t="str">
            <v>-</v>
          </cell>
          <cell r="EE145" t="str">
            <v>-</v>
          </cell>
          <cell r="EF145" t="str">
            <v>-</v>
          </cell>
          <cell r="EG145" t="str">
            <v>-</v>
          </cell>
        </row>
        <row r="146">
          <cell r="C146">
            <v>700000435</v>
          </cell>
          <cell r="D146" t="str">
            <v>SECTOR SALVIA VALENTINA</v>
          </cell>
          <cell r="E146">
            <v>2026</v>
          </cell>
          <cell r="F146">
            <v>202603</v>
          </cell>
          <cell r="G146">
            <v>1652</v>
          </cell>
          <cell r="H146">
            <v>1587</v>
          </cell>
          <cell r="I146">
            <v>416</v>
          </cell>
          <cell r="J146" t="str">
            <v>-</v>
          </cell>
          <cell r="K146">
            <v>-14</v>
          </cell>
          <cell r="L146">
            <v>0</v>
          </cell>
          <cell r="M146">
            <v>901</v>
          </cell>
          <cell r="N146">
            <v>1096</v>
          </cell>
          <cell r="O146">
            <v>0</v>
          </cell>
          <cell r="P146" t="str">
            <v>-</v>
          </cell>
          <cell r="Q146">
            <v>0</v>
          </cell>
          <cell r="R146" t="str">
            <v>-</v>
          </cell>
          <cell r="S146">
            <v>3</v>
          </cell>
          <cell r="T146" t="str">
            <v>-</v>
          </cell>
          <cell r="U146">
            <v>899</v>
          </cell>
          <cell r="V146" t="str">
            <v>-</v>
          </cell>
          <cell r="W146">
            <v>2</v>
          </cell>
          <cell r="X146" t="str">
            <v>-</v>
          </cell>
          <cell r="Y146" t="str">
            <v>-</v>
          </cell>
          <cell r="Z146" t="str">
            <v>-</v>
          </cell>
          <cell r="AA146">
            <v>660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>
            <v>545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>
            <v>54.539951573849876</v>
          </cell>
          <cell r="AN146">
            <v>65.900000000000006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>
            <v>803</v>
          </cell>
          <cell r="BB146">
            <v>979</v>
          </cell>
          <cell r="BC146">
            <v>48.607748184019371</v>
          </cell>
          <cell r="BD146">
            <v>58.9</v>
          </cell>
          <cell r="BE146">
            <v>974</v>
          </cell>
          <cell r="BF146" t="str">
            <v>-</v>
          </cell>
          <cell r="BG146">
            <v>402182.29</v>
          </cell>
          <cell r="BH146">
            <v>394371</v>
          </cell>
          <cell r="BI146">
            <v>362366246</v>
          </cell>
          <cell r="BJ146">
            <v>432230512</v>
          </cell>
          <cell r="BK146">
            <v>361574619</v>
          </cell>
          <cell r="BL146" t="str">
            <v>-</v>
          </cell>
          <cell r="BM146">
            <v>791627</v>
          </cell>
          <cell r="BN146" t="str">
            <v>-</v>
          </cell>
          <cell r="BO146">
            <v>229888885</v>
          </cell>
          <cell r="BP146" t="str">
            <v>-</v>
          </cell>
          <cell r="BQ146">
            <v>791627</v>
          </cell>
          <cell r="BR146" t="str">
            <v>-</v>
          </cell>
          <cell r="BS146">
            <v>753</v>
          </cell>
          <cell r="BT146" t="str">
            <v>-</v>
          </cell>
          <cell r="BU146">
            <v>229097258</v>
          </cell>
          <cell r="BV146" t="str">
            <v>-</v>
          </cell>
          <cell r="BW146">
            <v>656</v>
          </cell>
          <cell r="BX146" t="str">
            <v>-</v>
          </cell>
          <cell r="BY146" t="str">
            <v>-</v>
          </cell>
          <cell r="BZ146" t="str">
            <v>-</v>
          </cell>
          <cell r="CA146">
            <v>126656396</v>
          </cell>
          <cell r="CB146" t="str">
            <v>-</v>
          </cell>
          <cell r="CC146" t="str">
            <v>-</v>
          </cell>
          <cell r="CD146" t="str">
            <v>-</v>
          </cell>
          <cell r="CE146" t="str">
            <v>-</v>
          </cell>
          <cell r="CF146" t="str">
            <v>-</v>
          </cell>
          <cell r="CG146" t="str">
            <v>-</v>
          </cell>
          <cell r="CH146" t="str">
            <v>-</v>
          </cell>
          <cell r="CI146" t="str">
            <v>-</v>
          </cell>
          <cell r="CJ146" t="str">
            <v>-</v>
          </cell>
          <cell r="CK146" t="str">
            <v>-</v>
          </cell>
          <cell r="CL146" t="str">
            <v>-</v>
          </cell>
          <cell r="CM146">
            <v>5820965</v>
          </cell>
          <cell r="CN146" t="str">
            <v>-</v>
          </cell>
          <cell r="CO146">
            <v>132477361</v>
          </cell>
          <cell r="CP146" t="str">
            <v>-</v>
          </cell>
          <cell r="CQ146">
            <v>0</v>
          </cell>
          <cell r="CR146" t="str">
            <v>-</v>
          </cell>
          <cell r="CS146">
            <v>16</v>
          </cell>
          <cell r="CT146" t="str">
            <v>-</v>
          </cell>
          <cell r="CU146">
            <v>361</v>
          </cell>
          <cell r="CV146">
            <v>259</v>
          </cell>
          <cell r="CW146">
            <v>263</v>
          </cell>
          <cell r="CX146">
            <v>206</v>
          </cell>
          <cell r="CY146">
            <v>127</v>
          </cell>
          <cell r="CZ146">
            <v>110</v>
          </cell>
          <cell r="DA146">
            <v>66</v>
          </cell>
          <cell r="DB146">
            <v>66</v>
          </cell>
          <cell r="DC146">
            <v>48</v>
          </cell>
          <cell r="DD146">
            <v>41</v>
          </cell>
          <cell r="DE146">
            <v>27</v>
          </cell>
          <cell r="DF146">
            <v>23</v>
          </cell>
          <cell r="DG146">
            <v>141</v>
          </cell>
          <cell r="DH146">
            <v>130</v>
          </cell>
          <cell r="DI146">
            <v>38</v>
          </cell>
          <cell r="DJ146" t="str">
            <v>-</v>
          </cell>
          <cell r="DK146" t="str">
            <v>-</v>
          </cell>
          <cell r="DL146" t="str">
            <v>-</v>
          </cell>
          <cell r="DM146" t="str">
            <v>-</v>
          </cell>
          <cell r="DN146" t="str">
            <v>-</v>
          </cell>
          <cell r="DO146" t="str">
            <v>-</v>
          </cell>
          <cell r="DP146" t="str">
            <v>-</v>
          </cell>
          <cell r="DQ146" t="str">
            <v>-</v>
          </cell>
          <cell r="DR146" t="str">
            <v>-</v>
          </cell>
          <cell r="DS146" t="str">
            <v>-</v>
          </cell>
          <cell r="DT146" t="str">
            <v>-</v>
          </cell>
          <cell r="DU146" t="str">
            <v>-</v>
          </cell>
          <cell r="DV146" t="str">
            <v>-</v>
          </cell>
          <cell r="DW146">
            <v>0</v>
          </cell>
          <cell r="DX146" t="str">
            <v>-</v>
          </cell>
          <cell r="DY146">
            <v>45</v>
          </cell>
          <cell r="DZ146">
            <v>53</v>
          </cell>
          <cell r="EA146">
            <v>16</v>
          </cell>
          <cell r="EB146" t="str">
            <v>-</v>
          </cell>
          <cell r="EC146">
            <v>42.105263157894733</v>
          </cell>
          <cell r="ED146" t="str">
            <v>-</v>
          </cell>
          <cell r="EE146">
            <v>7</v>
          </cell>
          <cell r="EF146" t="str">
            <v>-</v>
          </cell>
          <cell r="EG146">
            <v>53</v>
          </cell>
        </row>
        <row r="147">
          <cell r="C147">
            <v>700000436</v>
          </cell>
          <cell r="D147" t="str">
            <v>SECTOR CANELA CYNTHIA</v>
          </cell>
          <cell r="E147">
            <v>2026</v>
          </cell>
          <cell r="F147">
            <v>202603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 t="str">
            <v>-</v>
          </cell>
          <cell r="BQ147" t="str">
            <v>-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 t="str">
            <v>-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 t="str">
            <v>-</v>
          </cell>
          <cell r="CS147" t="str">
            <v>-</v>
          </cell>
          <cell r="CT147" t="str">
            <v>-</v>
          </cell>
          <cell r="CU147" t="str">
            <v>-</v>
          </cell>
          <cell r="CV147" t="str">
            <v>-</v>
          </cell>
          <cell r="CW147" t="str">
            <v>-</v>
          </cell>
          <cell r="CX147" t="str">
            <v>-</v>
          </cell>
          <cell r="CY147" t="str">
            <v>-</v>
          </cell>
          <cell r="CZ147" t="str">
            <v>-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  <cell r="DZ147" t="str">
            <v>-</v>
          </cell>
          <cell r="EA147" t="str">
            <v>-</v>
          </cell>
          <cell r="EB147" t="str">
            <v>-</v>
          </cell>
          <cell r="EC147" t="str">
            <v>-</v>
          </cell>
          <cell r="ED147" t="str">
            <v>-</v>
          </cell>
          <cell r="EE147" t="str">
            <v>-</v>
          </cell>
          <cell r="EF147" t="str">
            <v>-</v>
          </cell>
          <cell r="EG147" t="str">
            <v>-</v>
          </cell>
        </row>
        <row r="148">
          <cell r="C148">
            <v>700000439</v>
          </cell>
          <cell r="D148" t="str">
            <v>SECTOR CAÑA DULCE NATALIA</v>
          </cell>
          <cell r="E148">
            <v>2026</v>
          </cell>
          <cell r="F148">
            <v>202603</v>
          </cell>
          <cell r="G148">
            <v>1782</v>
          </cell>
          <cell r="H148">
            <v>1906</v>
          </cell>
          <cell r="I148">
            <v>627</v>
          </cell>
          <cell r="J148" t="str">
            <v>-</v>
          </cell>
          <cell r="K148">
            <v>-123</v>
          </cell>
          <cell r="L148">
            <v>0</v>
          </cell>
          <cell r="M148">
            <v>262</v>
          </cell>
          <cell r="N148">
            <v>1238</v>
          </cell>
          <cell r="O148">
            <v>0</v>
          </cell>
          <cell r="P148" t="str">
            <v>-</v>
          </cell>
          <cell r="Q148">
            <v>1</v>
          </cell>
          <cell r="R148" t="str">
            <v>-</v>
          </cell>
          <cell r="S148">
            <v>5</v>
          </cell>
          <cell r="T148" t="str">
            <v>-</v>
          </cell>
          <cell r="U148">
            <v>259</v>
          </cell>
          <cell r="V148" t="str">
            <v>-</v>
          </cell>
          <cell r="W148">
            <v>2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203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>
            <v>113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>
            <v>14.702581369248035</v>
          </cell>
          <cell r="AN148">
            <v>65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>
            <v>242</v>
          </cell>
          <cell r="BB148">
            <v>1086</v>
          </cell>
          <cell r="BC148">
            <v>13.580246913580247</v>
          </cell>
          <cell r="BD148">
            <v>57</v>
          </cell>
          <cell r="BE148">
            <v>1278</v>
          </cell>
          <cell r="BF148" t="str">
            <v>-</v>
          </cell>
          <cell r="BG148">
            <v>538713.35</v>
          </cell>
          <cell r="BH148">
            <v>499407</v>
          </cell>
          <cell r="BI148">
            <v>141142896.5</v>
          </cell>
          <cell r="BJ148">
            <v>618265374</v>
          </cell>
          <cell r="BK148">
            <v>139847928</v>
          </cell>
          <cell r="BL148" t="str">
            <v>-</v>
          </cell>
          <cell r="BM148">
            <v>1294968.5</v>
          </cell>
          <cell r="BN148" t="str">
            <v>-</v>
          </cell>
          <cell r="BO148">
            <v>112587303.5</v>
          </cell>
          <cell r="BP148" t="str">
            <v>-</v>
          </cell>
          <cell r="BQ148">
            <v>1294968.5</v>
          </cell>
          <cell r="BR148" t="str">
            <v>-</v>
          </cell>
          <cell r="BS148">
            <v>241</v>
          </cell>
          <cell r="BT148" t="str">
            <v>-</v>
          </cell>
          <cell r="BU148">
            <v>111292335</v>
          </cell>
          <cell r="BV148" t="str">
            <v>-</v>
          </cell>
          <cell r="BW148">
            <v>164</v>
          </cell>
          <cell r="BX148" t="str">
            <v>-</v>
          </cell>
          <cell r="BY148" t="str">
            <v>-</v>
          </cell>
          <cell r="BZ148" t="str">
            <v>-</v>
          </cell>
          <cell r="CA148">
            <v>27041758</v>
          </cell>
          <cell r="CB148" t="str">
            <v>-</v>
          </cell>
          <cell r="CC148" t="str">
            <v>-</v>
          </cell>
          <cell r="CD148" t="str">
            <v>-</v>
          </cell>
          <cell r="CE148" t="str">
            <v>-</v>
          </cell>
          <cell r="CF148" t="str">
            <v>-</v>
          </cell>
          <cell r="CG148" t="str">
            <v>-</v>
          </cell>
          <cell r="CH148" t="str">
            <v>-</v>
          </cell>
          <cell r="CI148" t="str">
            <v>-</v>
          </cell>
          <cell r="CJ148" t="str">
            <v>-</v>
          </cell>
          <cell r="CK148" t="str">
            <v>-</v>
          </cell>
          <cell r="CL148" t="str">
            <v>-</v>
          </cell>
          <cell r="CM148">
            <v>1513835</v>
          </cell>
          <cell r="CN148" t="str">
            <v>-</v>
          </cell>
          <cell r="CO148">
            <v>28555593</v>
          </cell>
          <cell r="CP148" t="str">
            <v>-</v>
          </cell>
          <cell r="CQ148">
            <v>0</v>
          </cell>
          <cell r="CR148" t="str">
            <v>-</v>
          </cell>
          <cell r="CS148">
            <v>-43</v>
          </cell>
          <cell r="CT148" t="str">
            <v>-</v>
          </cell>
          <cell r="CU148">
            <v>1040</v>
          </cell>
          <cell r="CV148">
            <v>342</v>
          </cell>
          <cell r="CW148">
            <v>299</v>
          </cell>
          <cell r="CX148">
            <v>206</v>
          </cell>
          <cell r="CY148">
            <v>181</v>
          </cell>
          <cell r="CZ148">
            <v>129</v>
          </cell>
          <cell r="DA148">
            <v>136</v>
          </cell>
          <cell r="DB148">
            <v>83</v>
          </cell>
          <cell r="DC148">
            <v>77</v>
          </cell>
          <cell r="DD148">
            <v>56</v>
          </cell>
          <cell r="DE148">
            <v>51</v>
          </cell>
          <cell r="DF148">
            <v>45</v>
          </cell>
          <cell r="DG148">
            <v>264</v>
          </cell>
          <cell r="DH148">
            <v>184</v>
          </cell>
          <cell r="DI148">
            <v>6</v>
          </cell>
          <cell r="DJ148" t="str">
            <v>-</v>
          </cell>
          <cell r="DK148" t="str">
            <v>-</v>
          </cell>
          <cell r="DL148" t="str">
            <v>-</v>
          </cell>
          <cell r="DM148" t="str">
            <v>-</v>
          </cell>
          <cell r="DN148" t="str">
            <v>-</v>
          </cell>
          <cell r="DO148" t="str">
            <v>-</v>
          </cell>
          <cell r="DP148" t="str">
            <v>-</v>
          </cell>
          <cell r="DQ148" t="str">
            <v>-</v>
          </cell>
          <cell r="DR148" t="str">
            <v>-</v>
          </cell>
          <cell r="DS148" t="str">
            <v>-</v>
          </cell>
          <cell r="DT148" t="str">
            <v>-</v>
          </cell>
          <cell r="DU148" t="str">
            <v>-</v>
          </cell>
          <cell r="DV148" t="str">
            <v>-</v>
          </cell>
          <cell r="DW148">
            <v>0</v>
          </cell>
          <cell r="DX148" t="str">
            <v>-</v>
          </cell>
          <cell r="DY148">
            <v>9</v>
          </cell>
          <cell r="DZ148">
            <v>58</v>
          </cell>
          <cell r="EA148">
            <v>11</v>
          </cell>
          <cell r="EB148" t="str">
            <v>-</v>
          </cell>
          <cell r="EC148">
            <v>37.931034482758619</v>
          </cell>
          <cell r="ED148" t="str">
            <v>-</v>
          </cell>
          <cell r="EE148">
            <v>3</v>
          </cell>
          <cell r="EF148" t="str">
            <v>-</v>
          </cell>
          <cell r="EG148">
            <v>11</v>
          </cell>
        </row>
        <row r="149">
          <cell r="C149">
            <v>700000441</v>
          </cell>
          <cell r="D149" t="str">
            <v>SECTOR BOULEVARD DEL RÍO PAOLA</v>
          </cell>
          <cell r="E149">
            <v>2026</v>
          </cell>
          <cell r="F149">
            <v>202603</v>
          </cell>
          <cell r="G149">
            <v>1640</v>
          </cell>
          <cell r="H149">
            <v>1730</v>
          </cell>
          <cell r="I149">
            <v>493</v>
          </cell>
          <cell r="J149" t="str">
            <v>-</v>
          </cell>
          <cell r="K149">
            <v>-88</v>
          </cell>
          <cell r="L149">
            <v>0</v>
          </cell>
          <cell r="M149">
            <v>210</v>
          </cell>
          <cell r="N149">
            <v>1117</v>
          </cell>
          <cell r="O149">
            <v>0</v>
          </cell>
          <cell r="P149" t="str">
            <v>-</v>
          </cell>
          <cell r="Q149">
            <v>0</v>
          </cell>
          <cell r="R149" t="str">
            <v>-</v>
          </cell>
          <cell r="S149">
            <v>0</v>
          </cell>
          <cell r="T149" t="str">
            <v>-</v>
          </cell>
          <cell r="U149">
            <v>210</v>
          </cell>
          <cell r="V149" t="str">
            <v>-</v>
          </cell>
          <cell r="W149">
            <v>0</v>
          </cell>
          <cell r="X149" t="str">
            <v>-</v>
          </cell>
          <cell r="Y149" t="str">
            <v>-</v>
          </cell>
          <cell r="Z149" t="str">
            <v>-</v>
          </cell>
          <cell r="AA149">
            <v>174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>
            <v>95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>
            <v>12.804878048780488</v>
          </cell>
          <cell r="AN149">
            <v>64.599999999999994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>
            <v>200</v>
          </cell>
          <cell r="BB149">
            <v>976</v>
          </cell>
          <cell r="BC149">
            <v>12.195121951219512</v>
          </cell>
          <cell r="BD149">
            <v>56.4</v>
          </cell>
          <cell r="BE149">
            <v>1155</v>
          </cell>
          <cell r="BF149" t="str">
            <v>-</v>
          </cell>
          <cell r="BG149">
            <v>464782.28</v>
          </cell>
          <cell r="BH149">
            <v>438536</v>
          </cell>
          <cell r="BI149">
            <v>97604278</v>
          </cell>
          <cell r="BJ149">
            <v>489845025</v>
          </cell>
          <cell r="BK149">
            <v>97604278</v>
          </cell>
          <cell r="BL149" t="str">
            <v>-</v>
          </cell>
          <cell r="BM149">
            <v>0</v>
          </cell>
          <cell r="BN149" t="str">
            <v>-</v>
          </cell>
          <cell r="BO149">
            <v>59689885</v>
          </cell>
          <cell r="BP149" t="str">
            <v>-</v>
          </cell>
          <cell r="BQ149">
            <v>0</v>
          </cell>
          <cell r="BR149" t="str">
            <v>-</v>
          </cell>
          <cell r="BS149">
            <v>178</v>
          </cell>
          <cell r="BT149" t="str">
            <v>-</v>
          </cell>
          <cell r="BU149">
            <v>59689885</v>
          </cell>
          <cell r="BV149" t="str">
            <v>-</v>
          </cell>
          <cell r="BW149">
            <v>163</v>
          </cell>
          <cell r="BX149" t="str">
            <v>-</v>
          </cell>
          <cell r="BY149" t="str">
            <v>-</v>
          </cell>
          <cell r="BZ149" t="str">
            <v>-</v>
          </cell>
          <cell r="CA149">
            <v>36812633</v>
          </cell>
          <cell r="CB149" t="str">
            <v>-</v>
          </cell>
          <cell r="CC149" t="str">
            <v>-</v>
          </cell>
          <cell r="CD149" t="str">
            <v>-</v>
          </cell>
          <cell r="CE149" t="str">
            <v>-</v>
          </cell>
          <cell r="CF149" t="str">
            <v>-</v>
          </cell>
          <cell r="CG149" t="str">
            <v>-</v>
          </cell>
          <cell r="CH149" t="str">
            <v>-</v>
          </cell>
          <cell r="CI149" t="str">
            <v>-</v>
          </cell>
          <cell r="CJ149" t="str">
            <v>-</v>
          </cell>
          <cell r="CK149" t="str">
            <v>-</v>
          </cell>
          <cell r="CL149" t="str">
            <v>-</v>
          </cell>
          <cell r="CM149">
            <v>1101760</v>
          </cell>
          <cell r="CN149" t="str">
            <v>-</v>
          </cell>
          <cell r="CO149">
            <v>37914393</v>
          </cell>
          <cell r="CP149" t="str">
            <v>-</v>
          </cell>
          <cell r="CQ149">
            <v>0</v>
          </cell>
          <cell r="CR149" t="str">
            <v>-</v>
          </cell>
          <cell r="CS149">
            <v>-68</v>
          </cell>
          <cell r="CT149" t="str">
            <v>-</v>
          </cell>
          <cell r="CU149">
            <v>1013</v>
          </cell>
          <cell r="CV149">
            <v>318</v>
          </cell>
          <cell r="CW149">
            <v>258</v>
          </cell>
          <cell r="CX149">
            <v>204</v>
          </cell>
          <cell r="CY149">
            <v>159</v>
          </cell>
          <cell r="CZ149">
            <v>134</v>
          </cell>
          <cell r="DA149">
            <v>93</v>
          </cell>
          <cell r="DB149">
            <v>57</v>
          </cell>
          <cell r="DC149">
            <v>87</v>
          </cell>
          <cell r="DD149">
            <v>66</v>
          </cell>
          <cell r="DE149">
            <v>63</v>
          </cell>
          <cell r="DF149">
            <v>54</v>
          </cell>
          <cell r="DG149">
            <v>243</v>
          </cell>
          <cell r="DH149">
            <v>177</v>
          </cell>
          <cell r="DI149">
            <v>0</v>
          </cell>
          <cell r="DJ149" t="str">
            <v>-</v>
          </cell>
          <cell r="DK149" t="str">
            <v>-</v>
          </cell>
          <cell r="DL149" t="str">
            <v>-</v>
          </cell>
          <cell r="DM149" t="str">
            <v>-</v>
          </cell>
          <cell r="DN149" t="str">
            <v>-</v>
          </cell>
          <cell r="DO149" t="str">
            <v>-</v>
          </cell>
          <cell r="DP149" t="str">
            <v>-</v>
          </cell>
          <cell r="DQ149" t="str">
            <v>-</v>
          </cell>
          <cell r="DR149" t="str">
            <v>-</v>
          </cell>
          <cell r="DS149" t="str">
            <v>-</v>
          </cell>
          <cell r="DT149" t="str">
            <v>-</v>
          </cell>
          <cell r="DU149" t="str">
            <v>-</v>
          </cell>
          <cell r="DV149" t="str">
            <v>-</v>
          </cell>
          <cell r="DW149">
            <v>0</v>
          </cell>
          <cell r="DX149" t="str">
            <v>-</v>
          </cell>
          <cell r="DY149">
            <v>2</v>
          </cell>
          <cell r="DZ149">
            <v>65</v>
          </cell>
          <cell r="EA149">
            <v>9</v>
          </cell>
          <cell r="EB149" t="str">
            <v>-</v>
          </cell>
          <cell r="EC149">
            <v>23.076923076923077</v>
          </cell>
          <cell r="ED149" t="str">
            <v>-</v>
          </cell>
          <cell r="EE149">
            <v>2</v>
          </cell>
          <cell r="EF149" t="str">
            <v>-</v>
          </cell>
          <cell r="EG149">
            <v>8</v>
          </cell>
        </row>
        <row r="150">
          <cell r="C150">
            <v>700000442</v>
          </cell>
          <cell r="D150" t="str">
            <v>SECTOR PALMAR AURA</v>
          </cell>
          <cell r="E150">
            <v>2026</v>
          </cell>
          <cell r="F150">
            <v>202603</v>
          </cell>
          <cell r="G150">
            <v>0</v>
          </cell>
          <cell r="H150" t="str">
            <v>-</v>
          </cell>
          <cell r="I150">
            <v>0</v>
          </cell>
          <cell r="J150" t="str">
            <v>-</v>
          </cell>
          <cell r="K150">
            <v>0</v>
          </cell>
          <cell r="L150" t="str">
            <v>-</v>
          </cell>
          <cell r="M150">
            <v>0</v>
          </cell>
          <cell r="N150" t="str">
            <v>-</v>
          </cell>
          <cell r="O150">
            <v>0</v>
          </cell>
          <cell r="P150" t="str">
            <v>-</v>
          </cell>
          <cell r="Q150">
            <v>0</v>
          </cell>
          <cell r="R150" t="str">
            <v>-</v>
          </cell>
          <cell r="S150">
            <v>0</v>
          </cell>
          <cell r="T150" t="str">
            <v>-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 t="str">
            <v>-</v>
          </cell>
          <cell r="Z150" t="str">
            <v>-</v>
          </cell>
          <cell r="AA150">
            <v>0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>
            <v>0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>
            <v>0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>
            <v>0</v>
          </cell>
          <cell r="BB150" t="str">
            <v>-</v>
          </cell>
          <cell r="BC150">
            <v>0</v>
          </cell>
          <cell r="BD150" t="str">
            <v>-</v>
          </cell>
          <cell r="BE150">
            <v>0</v>
          </cell>
          <cell r="BF150" t="str">
            <v>-</v>
          </cell>
          <cell r="BG150">
            <v>0</v>
          </cell>
          <cell r="BH150" t="str">
            <v>-</v>
          </cell>
          <cell r="BI150">
            <v>0</v>
          </cell>
          <cell r="BJ150" t="str">
            <v>-</v>
          </cell>
          <cell r="BK150">
            <v>0</v>
          </cell>
          <cell r="BL150" t="str">
            <v>-</v>
          </cell>
          <cell r="BM150">
            <v>0</v>
          </cell>
          <cell r="BN150" t="str">
            <v>-</v>
          </cell>
          <cell r="BO150">
            <v>0</v>
          </cell>
          <cell r="BP150" t="str">
            <v>-</v>
          </cell>
          <cell r="BQ150">
            <v>0</v>
          </cell>
          <cell r="BR150" t="str">
            <v>-</v>
          </cell>
          <cell r="BS150">
            <v>0</v>
          </cell>
          <cell r="BT150" t="str">
            <v>-</v>
          </cell>
          <cell r="BU150">
            <v>0</v>
          </cell>
          <cell r="BV150" t="str">
            <v>-</v>
          </cell>
          <cell r="BW150">
            <v>0</v>
          </cell>
          <cell r="BX150" t="str">
            <v>-</v>
          </cell>
          <cell r="BY150" t="str">
            <v>-</v>
          </cell>
          <cell r="BZ150" t="str">
            <v>-</v>
          </cell>
          <cell r="CA150">
            <v>0</v>
          </cell>
          <cell r="CB150" t="str">
            <v>-</v>
          </cell>
          <cell r="CC150" t="str">
            <v>-</v>
          </cell>
          <cell r="CD150" t="str">
            <v>-</v>
          </cell>
          <cell r="CE150" t="str">
            <v>-</v>
          </cell>
          <cell r="CF150" t="str">
            <v>-</v>
          </cell>
          <cell r="CG150" t="str">
            <v>-</v>
          </cell>
          <cell r="CH150" t="str">
            <v>-</v>
          </cell>
          <cell r="CI150" t="str">
            <v>-</v>
          </cell>
          <cell r="CJ150" t="str">
            <v>-</v>
          </cell>
          <cell r="CK150" t="str">
            <v>-</v>
          </cell>
          <cell r="CL150" t="str">
            <v>-</v>
          </cell>
          <cell r="CM150">
            <v>0</v>
          </cell>
          <cell r="CN150" t="str">
            <v>-</v>
          </cell>
          <cell r="CO150">
            <v>0</v>
          </cell>
          <cell r="CP150" t="str">
            <v>-</v>
          </cell>
          <cell r="CQ150">
            <v>0</v>
          </cell>
          <cell r="CR150" t="str">
            <v>-</v>
          </cell>
          <cell r="CS150">
            <v>0</v>
          </cell>
          <cell r="CT150" t="str">
            <v>-</v>
          </cell>
          <cell r="CU150">
            <v>0</v>
          </cell>
          <cell r="CV150" t="str">
            <v>-</v>
          </cell>
          <cell r="CW150">
            <v>0</v>
          </cell>
          <cell r="CX150" t="str">
            <v>-</v>
          </cell>
          <cell r="CY150">
            <v>0</v>
          </cell>
          <cell r="CZ150" t="str">
            <v>-</v>
          </cell>
          <cell r="DA150">
            <v>0</v>
          </cell>
          <cell r="DB150" t="str">
            <v>-</v>
          </cell>
          <cell r="DC150">
            <v>0</v>
          </cell>
          <cell r="DD150" t="str">
            <v>-</v>
          </cell>
          <cell r="DE150">
            <v>0</v>
          </cell>
          <cell r="DF150" t="str">
            <v>-</v>
          </cell>
          <cell r="DG150">
            <v>0</v>
          </cell>
          <cell r="DH150" t="str">
            <v>-</v>
          </cell>
          <cell r="DI150">
            <v>0</v>
          </cell>
          <cell r="DJ150" t="str">
            <v>-</v>
          </cell>
          <cell r="DK150" t="str">
            <v>-</v>
          </cell>
          <cell r="DL150" t="str">
            <v>-</v>
          </cell>
          <cell r="DM150" t="str">
            <v>-</v>
          </cell>
          <cell r="DN150" t="str">
            <v>-</v>
          </cell>
          <cell r="DO150" t="str">
            <v>-</v>
          </cell>
          <cell r="DP150" t="str">
            <v>-</v>
          </cell>
          <cell r="DQ150" t="str">
            <v>-</v>
          </cell>
          <cell r="DR150" t="str">
            <v>-</v>
          </cell>
          <cell r="DS150" t="str">
            <v>-</v>
          </cell>
          <cell r="DT150" t="str">
            <v>-</v>
          </cell>
          <cell r="DU150" t="str">
            <v>-</v>
          </cell>
          <cell r="DV150" t="str">
            <v>-</v>
          </cell>
          <cell r="DW150">
            <v>0</v>
          </cell>
          <cell r="DX150" t="str">
            <v>-</v>
          </cell>
          <cell r="DY150">
            <v>0</v>
          </cell>
          <cell r="DZ150" t="str">
            <v>-</v>
          </cell>
          <cell r="EA150">
            <v>0</v>
          </cell>
          <cell r="EB150" t="str">
            <v>-</v>
          </cell>
          <cell r="EC150">
            <v>0</v>
          </cell>
          <cell r="ED150" t="str">
            <v>-</v>
          </cell>
          <cell r="EE150">
            <v>0</v>
          </cell>
          <cell r="EF150" t="str">
            <v>-</v>
          </cell>
          <cell r="EG150">
            <v>0</v>
          </cell>
        </row>
        <row r="151">
          <cell r="C151">
            <v>700000443</v>
          </cell>
          <cell r="D151" t="str">
            <v>SECTOR RÍO CAUCA SANDRA</v>
          </cell>
          <cell r="E151">
            <v>2026</v>
          </cell>
          <cell r="F151">
            <v>202603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 t="str">
            <v>-</v>
          </cell>
          <cell r="BQ151" t="str">
            <v>-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 t="str">
            <v>-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 t="str">
            <v>-</v>
          </cell>
          <cell r="CS151" t="str">
            <v>-</v>
          </cell>
          <cell r="CT151" t="str">
            <v>-</v>
          </cell>
          <cell r="CU151" t="str">
            <v>-</v>
          </cell>
          <cell r="CV151" t="str">
            <v>-</v>
          </cell>
          <cell r="CW151" t="str">
            <v>-</v>
          </cell>
          <cell r="CX151" t="str">
            <v>-</v>
          </cell>
          <cell r="CY151" t="str">
            <v>-</v>
          </cell>
          <cell r="CZ151" t="str">
            <v>-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  <cell r="DZ151" t="str">
            <v>-</v>
          </cell>
          <cell r="EA151" t="str">
            <v>-</v>
          </cell>
          <cell r="EB151" t="str">
            <v>-</v>
          </cell>
          <cell r="EC151" t="str">
            <v>-</v>
          </cell>
          <cell r="ED151" t="str">
            <v>-</v>
          </cell>
          <cell r="EE151" t="str">
            <v>-</v>
          </cell>
          <cell r="EF151" t="str">
            <v>-</v>
          </cell>
          <cell r="EG151" t="str">
            <v>-</v>
          </cell>
        </row>
        <row r="152">
          <cell r="C152">
            <v>700000445</v>
          </cell>
          <cell r="D152" t="str">
            <v>SECTOR CHICAO VANESSA</v>
          </cell>
          <cell r="E152">
            <v>2026</v>
          </cell>
          <cell r="F152">
            <v>202603</v>
          </cell>
          <cell r="G152">
            <v>0</v>
          </cell>
          <cell r="H152" t="str">
            <v>-</v>
          </cell>
          <cell r="I152">
            <v>0</v>
          </cell>
          <cell r="J152" t="str">
            <v>-</v>
          </cell>
          <cell r="K152">
            <v>0</v>
          </cell>
          <cell r="L152" t="str">
            <v>-</v>
          </cell>
          <cell r="M152">
            <v>0</v>
          </cell>
          <cell r="N152" t="str">
            <v>-</v>
          </cell>
          <cell r="O152">
            <v>0</v>
          </cell>
          <cell r="P152" t="str">
            <v>-</v>
          </cell>
          <cell r="Q152">
            <v>0</v>
          </cell>
          <cell r="R152" t="str">
            <v>-</v>
          </cell>
          <cell r="S152">
            <v>0</v>
          </cell>
          <cell r="T152" t="str">
            <v>-</v>
          </cell>
          <cell r="U152">
            <v>0</v>
          </cell>
          <cell r="V152" t="str">
            <v>-</v>
          </cell>
          <cell r="W152">
            <v>0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0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0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>
            <v>0</v>
          </cell>
          <cell r="AN152" t="str">
            <v>-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0</v>
          </cell>
          <cell r="BB152" t="str">
            <v>-</v>
          </cell>
          <cell r="BC152">
            <v>0</v>
          </cell>
          <cell r="BD152" t="str">
            <v>-</v>
          </cell>
          <cell r="BE152">
            <v>0</v>
          </cell>
          <cell r="BF152" t="str">
            <v>-</v>
          </cell>
          <cell r="BG152">
            <v>0</v>
          </cell>
          <cell r="BH152" t="str">
            <v>-</v>
          </cell>
          <cell r="BI152">
            <v>0</v>
          </cell>
          <cell r="BJ152" t="str">
            <v>-</v>
          </cell>
          <cell r="BK152">
            <v>0</v>
          </cell>
          <cell r="BL152" t="str">
            <v>-</v>
          </cell>
          <cell r="BM152">
            <v>0</v>
          </cell>
          <cell r="BN152" t="str">
            <v>-</v>
          </cell>
          <cell r="BO152">
            <v>0</v>
          </cell>
          <cell r="BP152" t="str">
            <v>-</v>
          </cell>
          <cell r="BQ152">
            <v>0</v>
          </cell>
          <cell r="BR152" t="str">
            <v>-</v>
          </cell>
          <cell r="BS152">
            <v>0</v>
          </cell>
          <cell r="BT152" t="str">
            <v>-</v>
          </cell>
          <cell r="BU152">
            <v>0</v>
          </cell>
          <cell r="BV152" t="str">
            <v>-</v>
          </cell>
          <cell r="BW152">
            <v>0</v>
          </cell>
          <cell r="BX152" t="str">
            <v>-</v>
          </cell>
          <cell r="BY152" t="str">
            <v>-</v>
          </cell>
          <cell r="BZ152" t="str">
            <v>-</v>
          </cell>
          <cell r="CA152">
            <v>0</v>
          </cell>
          <cell r="CB152" t="str">
            <v>-</v>
          </cell>
          <cell r="CC152" t="str">
            <v>-</v>
          </cell>
          <cell r="CD152" t="str">
            <v>-</v>
          </cell>
          <cell r="CE152" t="str">
            <v>-</v>
          </cell>
          <cell r="CF152" t="str">
            <v>-</v>
          </cell>
          <cell r="CG152" t="str">
            <v>-</v>
          </cell>
          <cell r="CH152" t="str">
            <v>-</v>
          </cell>
          <cell r="CI152" t="str">
            <v>-</v>
          </cell>
          <cell r="CJ152" t="str">
            <v>-</v>
          </cell>
          <cell r="CK152" t="str">
            <v>-</v>
          </cell>
          <cell r="CL152" t="str">
            <v>-</v>
          </cell>
          <cell r="CM152">
            <v>0</v>
          </cell>
          <cell r="CN152" t="str">
            <v>-</v>
          </cell>
          <cell r="CO152">
            <v>0</v>
          </cell>
          <cell r="CP152" t="str">
            <v>-</v>
          </cell>
          <cell r="CQ152">
            <v>0</v>
          </cell>
          <cell r="CR152" t="str">
            <v>-</v>
          </cell>
          <cell r="CS152">
            <v>0</v>
          </cell>
          <cell r="CT152" t="str">
            <v>-</v>
          </cell>
          <cell r="CU152">
            <v>0</v>
          </cell>
          <cell r="CV152" t="str">
            <v>-</v>
          </cell>
          <cell r="CW152">
            <v>0</v>
          </cell>
          <cell r="CX152" t="str">
            <v>-</v>
          </cell>
          <cell r="CY152">
            <v>0</v>
          </cell>
          <cell r="CZ152" t="str">
            <v>-</v>
          </cell>
          <cell r="DA152">
            <v>0</v>
          </cell>
          <cell r="DB152" t="str">
            <v>-</v>
          </cell>
          <cell r="DC152">
            <v>0</v>
          </cell>
          <cell r="DD152" t="str">
            <v>-</v>
          </cell>
          <cell r="DE152">
            <v>0</v>
          </cell>
          <cell r="DF152" t="str">
            <v>-</v>
          </cell>
          <cell r="DG152">
            <v>0</v>
          </cell>
          <cell r="DH152" t="str">
            <v>-</v>
          </cell>
          <cell r="DI152">
            <v>0</v>
          </cell>
          <cell r="DJ152" t="str">
            <v>-</v>
          </cell>
          <cell r="DK152" t="str">
            <v>-</v>
          </cell>
          <cell r="DL152" t="str">
            <v>-</v>
          </cell>
          <cell r="DM152" t="str">
            <v>-</v>
          </cell>
          <cell r="DN152" t="str">
            <v>-</v>
          </cell>
          <cell r="DO152" t="str">
            <v>-</v>
          </cell>
          <cell r="DP152" t="str">
            <v>-</v>
          </cell>
          <cell r="DQ152" t="str">
            <v>-</v>
          </cell>
          <cell r="DR152" t="str">
            <v>-</v>
          </cell>
          <cell r="DS152" t="str">
            <v>-</v>
          </cell>
          <cell r="DT152" t="str">
            <v>-</v>
          </cell>
          <cell r="DU152" t="str">
            <v>-</v>
          </cell>
          <cell r="DV152" t="str">
            <v>-</v>
          </cell>
          <cell r="DW152">
            <v>0</v>
          </cell>
          <cell r="DX152" t="str">
            <v>-</v>
          </cell>
          <cell r="DY152">
            <v>0</v>
          </cell>
          <cell r="DZ152" t="str">
            <v>-</v>
          </cell>
          <cell r="EA152">
            <v>0</v>
          </cell>
          <cell r="EB152" t="str">
            <v>-</v>
          </cell>
          <cell r="EC152">
            <v>0</v>
          </cell>
          <cell r="ED152" t="str">
            <v>-</v>
          </cell>
          <cell r="EE152">
            <v>0</v>
          </cell>
          <cell r="EF152" t="str">
            <v>-</v>
          </cell>
          <cell r="EG152">
            <v>0</v>
          </cell>
        </row>
        <row r="153">
          <cell r="C153">
            <v>700000446</v>
          </cell>
          <cell r="D153" t="str">
            <v>SECTOR JUAN DE DIOS AURA</v>
          </cell>
          <cell r="E153">
            <v>2026</v>
          </cell>
          <cell r="F153">
            <v>202603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 t="str">
            <v>-</v>
          </cell>
          <cell r="BQ153" t="str">
            <v>-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 t="str">
            <v>-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 t="str">
            <v>-</v>
          </cell>
          <cell r="CS153" t="str">
            <v>-</v>
          </cell>
          <cell r="CT153" t="str">
            <v>-</v>
          </cell>
          <cell r="CU153" t="str">
            <v>-</v>
          </cell>
          <cell r="CV153" t="str">
            <v>-</v>
          </cell>
          <cell r="CW153" t="str">
            <v>-</v>
          </cell>
          <cell r="CX153" t="str">
            <v>-</v>
          </cell>
          <cell r="CY153" t="str">
            <v>-</v>
          </cell>
          <cell r="CZ153" t="str">
            <v>-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  <cell r="DZ153" t="str">
            <v>-</v>
          </cell>
          <cell r="EA153" t="str">
            <v>-</v>
          </cell>
          <cell r="EB153" t="str">
            <v>-</v>
          </cell>
          <cell r="EC153" t="str">
            <v>-</v>
          </cell>
          <cell r="ED153" t="str">
            <v>-</v>
          </cell>
          <cell r="EE153" t="str">
            <v>-</v>
          </cell>
          <cell r="EF153" t="str">
            <v>-</v>
          </cell>
          <cell r="EG153" t="str">
            <v>-</v>
          </cell>
        </row>
        <row r="154">
          <cell r="C154">
            <v>700000447</v>
          </cell>
          <cell r="D154" t="str">
            <v>SECTOR LA PERLA DEL PACIFICO JANETH</v>
          </cell>
          <cell r="E154">
            <v>2026</v>
          </cell>
          <cell r="F154">
            <v>202603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  <cell r="BC154" t="str">
            <v>-</v>
          </cell>
          <cell r="BD154" t="str">
            <v>-</v>
          </cell>
          <cell r="BE154" t="str">
            <v>-</v>
          </cell>
          <cell r="BF154" t="str">
            <v>-</v>
          </cell>
          <cell r="BG154" t="str">
            <v>-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 t="str">
            <v>-</v>
          </cell>
          <cell r="BO154" t="str">
            <v>-</v>
          </cell>
          <cell r="BP154" t="str">
            <v>-</v>
          </cell>
          <cell r="BQ154" t="str">
            <v>-</v>
          </cell>
          <cell r="BR154" t="str">
            <v>-</v>
          </cell>
          <cell r="BS154" t="str">
            <v>-</v>
          </cell>
          <cell r="BT154" t="str">
            <v>-</v>
          </cell>
          <cell r="BU154" t="str">
            <v>-</v>
          </cell>
          <cell r="BV154" t="str">
            <v>-</v>
          </cell>
          <cell r="BW154" t="str">
            <v>-</v>
          </cell>
          <cell r="BX154" t="str">
            <v>-</v>
          </cell>
          <cell r="BY154" t="str">
            <v>-</v>
          </cell>
          <cell r="BZ154" t="str">
            <v>-</v>
          </cell>
          <cell r="CA154" t="str">
            <v>-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 t="str">
            <v>-</v>
          </cell>
          <cell r="CN154" t="str">
            <v>-</v>
          </cell>
          <cell r="CO154" t="str">
            <v>-</v>
          </cell>
          <cell r="CP154" t="str">
            <v>-</v>
          </cell>
          <cell r="CQ154" t="str">
            <v>-</v>
          </cell>
          <cell r="CR154" t="str">
            <v>-</v>
          </cell>
          <cell r="CS154" t="str">
            <v>-</v>
          </cell>
          <cell r="CT154" t="str">
            <v>-</v>
          </cell>
          <cell r="CU154" t="str">
            <v>-</v>
          </cell>
          <cell r="CV154" t="str">
            <v>-</v>
          </cell>
          <cell r="CW154" t="str">
            <v>-</v>
          </cell>
          <cell r="CX154" t="str">
            <v>-</v>
          </cell>
          <cell r="CY154" t="str">
            <v>-</v>
          </cell>
          <cell r="CZ154" t="str">
            <v>-</v>
          </cell>
          <cell r="DA154" t="str">
            <v>-</v>
          </cell>
          <cell r="DB154" t="str">
            <v>-</v>
          </cell>
          <cell r="DC154" t="str">
            <v>-</v>
          </cell>
          <cell r="DD154" t="str">
            <v>-</v>
          </cell>
          <cell r="DE154" t="str">
            <v>-</v>
          </cell>
          <cell r="DF154" t="str">
            <v>-</v>
          </cell>
          <cell r="DG154" t="str">
            <v>-</v>
          </cell>
          <cell r="DH154" t="str">
            <v>-</v>
          </cell>
          <cell r="DI154" t="str">
            <v>-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 t="str">
            <v>-</v>
          </cell>
          <cell r="DX154" t="str">
            <v>-</v>
          </cell>
          <cell r="DY154" t="str">
            <v>-</v>
          </cell>
          <cell r="DZ154" t="str">
            <v>-</v>
          </cell>
          <cell r="EA154" t="str">
            <v>-</v>
          </cell>
          <cell r="EB154" t="str">
            <v>-</v>
          </cell>
          <cell r="EC154" t="str">
            <v>-</v>
          </cell>
          <cell r="ED154" t="str">
            <v>-</v>
          </cell>
          <cell r="EE154" t="str">
            <v>-</v>
          </cell>
          <cell r="EF154" t="str">
            <v>-</v>
          </cell>
          <cell r="EG154" t="str">
            <v>-</v>
          </cell>
        </row>
        <row r="155">
          <cell r="C155">
            <v>700000449</v>
          </cell>
          <cell r="D155" t="str">
            <v>SECTOR LA CATEDRAL SILVIA</v>
          </cell>
          <cell r="E155">
            <v>2026</v>
          </cell>
          <cell r="F155">
            <v>202603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 t="str">
            <v>-</v>
          </cell>
          <cell r="BQ155" t="str">
            <v>-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 t="str">
            <v>-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 t="str">
            <v>-</v>
          </cell>
          <cell r="CS155" t="str">
            <v>-</v>
          </cell>
          <cell r="CT155" t="str">
            <v>-</v>
          </cell>
          <cell r="CU155" t="str">
            <v>-</v>
          </cell>
          <cell r="CV155" t="str">
            <v>-</v>
          </cell>
          <cell r="CW155" t="str">
            <v>-</v>
          </cell>
          <cell r="CX155" t="str">
            <v>-</v>
          </cell>
          <cell r="CY155" t="str">
            <v>-</v>
          </cell>
          <cell r="CZ155" t="str">
            <v>-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  <cell r="DZ155" t="str">
            <v>-</v>
          </cell>
          <cell r="EA155" t="str">
            <v>-</v>
          </cell>
          <cell r="EB155" t="str">
            <v>-</v>
          </cell>
          <cell r="EC155" t="str">
            <v>-</v>
          </cell>
          <cell r="ED155" t="str">
            <v>-</v>
          </cell>
          <cell r="EE155" t="str">
            <v>-</v>
          </cell>
          <cell r="EF155" t="str">
            <v>-</v>
          </cell>
          <cell r="EG155" t="str">
            <v>-</v>
          </cell>
        </row>
        <row r="156">
          <cell r="C156">
            <v>700000452</v>
          </cell>
          <cell r="D156" t="str">
            <v>SECTOR PALO SANTO DOLLY</v>
          </cell>
          <cell r="E156">
            <v>2026</v>
          </cell>
          <cell r="F156">
            <v>202603</v>
          </cell>
          <cell r="G156">
            <v>1997</v>
          </cell>
          <cell r="H156">
            <v>2046</v>
          </cell>
          <cell r="I156">
            <v>442</v>
          </cell>
          <cell r="J156" t="str">
            <v>-</v>
          </cell>
          <cell r="K156">
            <v>-47</v>
          </cell>
          <cell r="L156">
            <v>0</v>
          </cell>
          <cell r="M156">
            <v>1054</v>
          </cell>
          <cell r="N156">
            <v>1314</v>
          </cell>
          <cell r="O156">
            <v>0</v>
          </cell>
          <cell r="P156" t="str">
            <v>-</v>
          </cell>
          <cell r="Q156">
            <v>3</v>
          </cell>
          <cell r="R156" t="str">
            <v>-</v>
          </cell>
          <cell r="S156">
            <v>10</v>
          </cell>
          <cell r="T156" t="str">
            <v>-</v>
          </cell>
          <cell r="U156">
            <v>1049</v>
          </cell>
          <cell r="V156" t="str">
            <v>-</v>
          </cell>
          <cell r="W156">
            <v>2</v>
          </cell>
          <cell r="X156" t="str">
            <v>-</v>
          </cell>
          <cell r="Y156" t="str">
            <v>-</v>
          </cell>
          <cell r="Z156" t="str">
            <v>-</v>
          </cell>
          <cell r="AA156">
            <v>763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>
            <v>704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>
            <v>52.779168753129689</v>
          </cell>
          <cell r="AN156">
            <v>64.3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>
            <v>928</v>
          </cell>
          <cell r="BB156">
            <v>1147</v>
          </cell>
          <cell r="BC156">
            <v>46.469704556835254</v>
          </cell>
          <cell r="BD156">
            <v>56.1</v>
          </cell>
          <cell r="BE156">
            <v>1219</v>
          </cell>
          <cell r="BF156" t="str">
            <v>-</v>
          </cell>
          <cell r="BG156">
            <v>433335.06</v>
          </cell>
          <cell r="BH156">
            <v>432651</v>
          </cell>
          <cell r="BI156">
            <v>456735158.25</v>
          </cell>
          <cell r="BJ156">
            <v>568503571</v>
          </cell>
          <cell r="BK156">
            <v>455564445</v>
          </cell>
          <cell r="BL156" t="str">
            <v>-</v>
          </cell>
          <cell r="BM156">
            <v>1170713.25</v>
          </cell>
          <cell r="BN156" t="str">
            <v>-</v>
          </cell>
          <cell r="BO156">
            <v>245456196.25</v>
          </cell>
          <cell r="BP156" t="str">
            <v>-</v>
          </cell>
          <cell r="BQ156">
            <v>1170713.25</v>
          </cell>
          <cell r="BR156" t="str">
            <v>-</v>
          </cell>
          <cell r="BS156">
            <v>884</v>
          </cell>
          <cell r="BT156" t="str">
            <v>-</v>
          </cell>
          <cell r="BU156">
            <v>244285483</v>
          </cell>
          <cell r="BV156" t="str">
            <v>-</v>
          </cell>
          <cell r="BW156">
            <v>885</v>
          </cell>
          <cell r="BX156" t="str">
            <v>-</v>
          </cell>
          <cell r="BY156" t="str">
            <v>-</v>
          </cell>
          <cell r="BZ156" t="str">
            <v>-</v>
          </cell>
          <cell r="CA156">
            <v>200558902</v>
          </cell>
          <cell r="CB156" t="str">
            <v>-</v>
          </cell>
          <cell r="CC156" t="str">
            <v>-</v>
          </cell>
          <cell r="CD156" t="str">
            <v>-</v>
          </cell>
          <cell r="CE156" t="str">
            <v>-</v>
          </cell>
          <cell r="CF156" t="str">
            <v>-</v>
          </cell>
          <cell r="CG156" t="str">
            <v>-</v>
          </cell>
          <cell r="CH156" t="str">
            <v>-</v>
          </cell>
          <cell r="CI156" t="str">
            <v>-</v>
          </cell>
          <cell r="CJ156" t="str">
            <v>-</v>
          </cell>
          <cell r="CK156" t="str">
            <v>-</v>
          </cell>
          <cell r="CL156" t="str">
            <v>-</v>
          </cell>
          <cell r="CM156">
            <v>10720060</v>
          </cell>
          <cell r="CN156" t="str">
            <v>-</v>
          </cell>
          <cell r="CO156">
            <v>211278962</v>
          </cell>
          <cell r="CP156" t="str">
            <v>-</v>
          </cell>
          <cell r="CQ156">
            <v>0</v>
          </cell>
          <cell r="CR156" t="str">
            <v>-</v>
          </cell>
          <cell r="CS156">
            <v>-7</v>
          </cell>
          <cell r="CT156" t="str">
            <v>-</v>
          </cell>
          <cell r="CU156">
            <v>496</v>
          </cell>
          <cell r="CV156">
            <v>332</v>
          </cell>
          <cell r="CW156">
            <v>258</v>
          </cell>
          <cell r="CX156">
            <v>221</v>
          </cell>
          <cell r="CY156">
            <v>189</v>
          </cell>
          <cell r="CZ156">
            <v>174</v>
          </cell>
          <cell r="DA156">
            <v>123</v>
          </cell>
          <cell r="DB156">
            <v>102</v>
          </cell>
          <cell r="DC156">
            <v>58</v>
          </cell>
          <cell r="DD156">
            <v>54</v>
          </cell>
          <cell r="DE156">
            <v>44</v>
          </cell>
          <cell r="DF156">
            <v>45</v>
          </cell>
          <cell r="DG156">
            <v>225</v>
          </cell>
          <cell r="DH156">
            <v>201</v>
          </cell>
          <cell r="DI156">
            <v>24</v>
          </cell>
          <cell r="DJ156" t="str">
            <v>-</v>
          </cell>
          <cell r="DK156" t="str">
            <v>-</v>
          </cell>
          <cell r="DL156" t="str">
            <v>-</v>
          </cell>
          <cell r="DM156" t="str">
            <v>-</v>
          </cell>
          <cell r="DN156" t="str">
            <v>-</v>
          </cell>
          <cell r="DO156" t="str">
            <v>-</v>
          </cell>
          <cell r="DP156" t="str">
            <v>-</v>
          </cell>
          <cell r="DQ156" t="str">
            <v>-</v>
          </cell>
          <cell r="DR156" t="str">
            <v>-</v>
          </cell>
          <cell r="DS156" t="str">
            <v>-</v>
          </cell>
          <cell r="DT156" t="str">
            <v>-</v>
          </cell>
          <cell r="DU156" t="str">
            <v>-</v>
          </cell>
          <cell r="DV156" t="str">
            <v>-</v>
          </cell>
          <cell r="DW156">
            <v>0</v>
          </cell>
          <cell r="DX156" t="str">
            <v>-</v>
          </cell>
          <cell r="DY156">
            <v>39</v>
          </cell>
          <cell r="DZ156">
            <v>57</v>
          </cell>
          <cell r="EA156">
            <v>14</v>
          </cell>
          <cell r="EB156" t="str">
            <v>-</v>
          </cell>
          <cell r="EC156">
            <v>32.558139534883722</v>
          </cell>
          <cell r="ED156" t="str">
            <v>-</v>
          </cell>
          <cell r="EE156">
            <v>15</v>
          </cell>
          <cell r="EF156" t="str">
            <v>-</v>
          </cell>
          <cell r="EG156">
            <v>86</v>
          </cell>
        </row>
        <row r="157">
          <cell r="C157">
            <v>700000453</v>
          </cell>
          <cell r="D157" t="str">
            <v>SECTOR CANELA KATHERIN</v>
          </cell>
          <cell r="E157">
            <v>2026</v>
          </cell>
          <cell r="F157">
            <v>202603</v>
          </cell>
          <cell r="G157">
            <v>2140</v>
          </cell>
          <cell r="H157">
            <v>2089</v>
          </cell>
          <cell r="I157">
            <v>383</v>
          </cell>
          <cell r="J157" t="str">
            <v>-</v>
          </cell>
          <cell r="K157">
            <v>-52</v>
          </cell>
          <cell r="L157">
            <v>0</v>
          </cell>
          <cell r="M157">
            <v>1138</v>
          </cell>
          <cell r="N157">
            <v>1407</v>
          </cell>
          <cell r="O157">
            <v>0</v>
          </cell>
          <cell r="P157" t="str">
            <v>-</v>
          </cell>
          <cell r="Q157">
            <v>1</v>
          </cell>
          <cell r="R157" t="str">
            <v>-</v>
          </cell>
          <cell r="S157">
            <v>4</v>
          </cell>
          <cell r="T157" t="str">
            <v>-</v>
          </cell>
          <cell r="U157">
            <v>1135</v>
          </cell>
          <cell r="V157" t="str">
            <v>-</v>
          </cell>
          <cell r="W157">
            <v>2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786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839</v>
          </cell>
          <cell r="AH157" t="str">
            <v>-</v>
          </cell>
          <cell r="AI157" t="str">
            <v>-</v>
          </cell>
          <cell r="AJ157" t="str">
            <v>-</v>
          </cell>
          <cell r="AK157" t="str">
            <v>-</v>
          </cell>
          <cell r="AL157" t="str">
            <v>-</v>
          </cell>
          <cell r="AM157">
            <v>53.177570093457952</v>
          </cell>
          <cell r="AN157">
            <v>64.3</v>
          </cell>
          <cell r="AO157" t="str">
            <v>-</v>
          </cell>
          <cell r="AP157" t="str">
            <v>-</v>
          </cell>
          <cell r="AQ157" t="str">
            <v>-</v>
          </cell>
          <cell r="AR157" t="str">
            <v>-</v>
          </cell>
          <cell r="AS157" t="str">
            <v>-</v>
          </cell>
          <cell r="AT157" t="str">
            <v>-</v>
          </cell>
          <cell r="AU157" t="str">
            <v>-</v>
          </cell>
          <cell r="AV157" t="str">
            <v>-</v>
          </cell>
          <cell r="AW157" t="str">
            <v>-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985</v>
          </cell>
          <cell r="BB157">
            <v>1195</v>
          </cell>
          <cell r="BC157">
            <v>46.028037383177569</v>
          </cell>
          <cell r="BD157">
            <v>54.6</v>
          </cell>
          <cell r="BE157">
            <v>1261</v>
          </cell>
          <cell r="BF157" t="str">
            <v>-</v>
          </cell>
          <cell r="BG157">
            <v>395441.24</v>
          </cell>
          <cell r="BH157">
            <v>375443</v>
          </cell>
          <cell r="BI157">
            <v>450012129.75999999</v>
          </cell>
          <cell r="BJ157">
            <v>528248141</v>
          </cell>
          <cell r="BK157">
            <v>449364082</v>
          </cell>
          <cell r="BL157" t="str">
            <v>-</v>
          </cell>
          <cell r="BM157">
            <v>648047.76</v>
          </cell>
          <cell r="BN157" t="str">
            <v>-</v>
          </cell>
          <cell r="BO157">
            <v>252764109.75999999</v>
          </cell>
          <cell r="BP157" t="str">
            <v>-</v>
          </cell>
          <cell r="BQ157">
            <v>648047.76</v>
          </cell>
          <cell r="BR157" t="str">
            <v>-</v>
          </cell>
          <cell r="BS157">
            <v>894</v>
          </cell>
          <cell r="BT157" t="str">
            <v>-</v>
          </cell>
          <cell r="BU157">
            <v>252116062</v>
          </cell>
          <cell r="BV157" t="str">
            <v>-</v>
          </cell>
          <cell r="BW157">
            <v>919</v>
          </cell>
          <cell r="BX157" t="str">
            <v>-</v>
          </cell>
          <cell r="BY157" t="str">
            <v>-</v>
          </cell>
          <cell r="BZ157" t="str">
            <v>-</v>
          </cell>
          <cell r="CA157">
            <v>183831345</v>
          </cell>
          <cell r="CB157" t="str">
            <v>-</v>
          </cell>
          <cell r="CC157" t="str">
            <v>-</v>
          </cell>
          <cell r="CD157" t="str">
            <v>-</v>
          </cell>
          <cell r="CE157" t="str">
            <v>-</v>
          </cell>
          <cell r="CF157" t="str">
            <v>-</v>
          </cell>
          <cell r="CG157" t="str">
            <v>-</v>
          </cell>
          <cell r="CH157" t="str">
            <v>-</v>
          </cell>
          <cell r="CI157" t="str">
            <v>-</v>
          </cell>
          <cell r="CJ157" t="str">
            <v>-</v>
          </cell>
          <cell r="CK157" t="str">
            <v>-</v>
          </cell>
          <cell r="CL157" t="str">
            <v>-</v>
          </cell>
          <cell r="CM157">
            <v>9491565</v>
          </cell>
          <cell r="CN157" t="str">
            <v>-</v>
          </cell>
          <cell r="CO157">
            <v>193322910</v>
          </cell>
          <cell r="CP157" t="str">
            <v>-</v>
          </cell>
          <cell r="CQ157">
            <v>0</v>
          </cell>
          <cell r="CR157" t="str">
            <v>-</v>
          </cell>
          <cell r="CS157">
            <v>-25</v>
          </cell>
          <cell r="CT157" t="str">
            <v>-</v>
          </cell>
          <cell r="CU157">
            <v>544</v>
          </cell>
          <cell r="CV157">
            <v>387</v>
          </cell>
          <cell r="CW157">
            <v>194</v>
          </cell>
          <cell r="CX157">
            <v>169</v>
          </cell>
          <cell r="CY157">
            <v>264</v>
          </cell>
          <cell r="CZ157">
            <v>237</v>
          </cell>
          <cell r="DA157">
            <v>168</v>
          </cell>
          <cell r="DB157">
            <v>140</v>
          </cell>
          <cell r="DC157">
            <v>119</v>
          </cell>
          <cell r="DD157">
            <v>123</v>
          </cell>
          <cell r="DE157">
            <v>101</v>
          </cell>
          <cell r="DF157">
            <v>95</v>
          </cell>
          <cell r="DG157">
            <v>388</v>
          </cell>
          <cell r="DH157">
            <v>358</v>
          </cell>
          <cell r="DI157">
            <v>68</v>
          </cell>
          <cell r="DJ157" t="str">
            <v>-</v>
          </cell>
          <cell r="DK157" t="str">
            <v>-</v>
          </cell>
          <cell r="DL157" t="str">
            <v>-</v>
          </cell>
          <cell r="DM157" t="str">
            <v>-</v>
          </cell>
          <cell r="DN157" t="str">
            <v>-</v>
          </cell>
          <cell r="DO157" t="str">
            <v>-</v>
          </cell>
          <cell r="DP157" t="str">
            <v>-</v>
          </cell>
          <cell r="DQ157" t="str">
            <v>-</v>
          </cell>
          <cell r="DR157" t="str">
            <v>-</v>
          </cell>
          <cell r="DS157" t="str">
            <v>-</v>
          </cell>
          <cell r="DT157" t="str">
            <v>-</v>
          </cell>
          <cell r="DU157" t="str">
            <v>-</v>
          </cell>
          <cell r="DV157" t="str">
            <v>-</v>
          </cell>
          <cell r="DW157">
            <v>0</v>
          </cell>
          <cell r="DX157" t="str">
            <v>-</v>
          </cell>
          <cell r="DY157">
            <v>86</v>
          </cell>
          <cell r="DZ157">
            <v>112</v>
          </cell>
          <cell r="EA157">
            <v>25</v>
          </cell>
          <cell r="EB157" t="str">
            <v>-</v>
          </cell>
          <cell r="EC157">
            <v>29.069767441860467</v>
          </cell>
          <cell r="ED157" t="str">
            <v>-</v>
          </cell>
          <cell r="EE157">
            <v>18</v>
          </cell>
          <cell r="EF157" t="str">
            <v>-</v>
          </cell>
          <cell r="EG157">
            <v>67</v>
          </cell>
        </row>
        <row r="158">
          <cell r="C158">
            <v>700000454</v>
          </cell>
          <cell r="D158" t="str">
            <v xml:space="preserve">Sector ABÁNICO Judy </v>
          </cell>
          <cell r="E158">
            <v>2026</v>
          </cell>
          <cell r="F158">
            <v>202603</v>
          </cell>
          <cell r="G158">
            <v>1782</v>
          </cell>
          <cell r="H158">
            <v>1820</v>
          </cell>
          <cell r="I158">
            <v>362</v>
          </cell>
          <cell r="J158" t="str">
            <v>-</v>
          </cell>
          <cell r="K158">
            <v>-34</v>
          </cell>
          <cell r="L158">
            <v>0</v>
          </cell>
          <cell r="M158">
            <v>1152</v>
          </cell>
          <cell r="N158">
            <v>1154</v>
          </cell>
          <cell r="O158">
            <v>0</v>
          </cell>
          <cell r="P158" t="str">
            <v>-</v>
          </cell>
          <cell r="Q158">
            <v>2</v>
          </cell>
          <cell r="R158" t="str">
            <v>-</v>
          </cell>
          <cell r="S158">
            <v>15</v>
          </cell>
          <cell r="T158" t="str">
            <v>-</v>
          </cell>
          <cell r="U158">
            <v>1143</v>
          </cell>
          <cell r="V158" t="str">
            <v>-</v>
          </cell>
          <cell r="W158">
            <v>7</v>
          </cell>
          <cell r="X158" t="str">
            <v>-</v>
          </cell>
          <cell r="Y158" t="str">
            <v>-</v>
          </cell>
          <cell r="Z158" t="str">
            <v>-</v>
          </cell>
          <cell r="AA158">
            <v>792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>
            <v>821</v>
          </cell>
          <cell r="AH158" t="str">
            <v>-</v>
          </cell>
          <cell r="AI158" t="str">
            <v>-</v>
          </cell>
          <cell r="AJ158" t="str">
            <v>-</v>
          </cell>
          <cell r="AK158" t="str">
            <v>-</v>
          </cell>
          <cell r="AL158" t="str">
            <v>-</v>
          </cell>
          <cell r="AM158">
            <v>64.646464646464651</v>
          </cell>
          <cell r="AN158">
            <v>63.5</v>
          </cell>
          <cell r="AO158" t="str">
            <v>-</v>
          </cell>
          <cell r="AP158" t="str">
            <v>-</v>
          </cell>
          <cell r="AQ158" t="str">
            <v>-</v>
          </cell>
          <cell r="AR158" t="str">
            <v>-</v>
          </cell>
          <cell r="AS158" t="str">
            <v>-</v>
          </cell>
          <cell r="AT158" t="str">
            <v>-</v>
          </cell>
          <cell r="AU158" t="str">
            <v>-</v>
          </cell>
          <cell r="AV158" t="str">
            <v>-</v>
          </cell>
          <cell r="AW158" t="str">
            <v>-</v>
          </cell>
          <cell r="AX158" t="str">
            <v>-</v>
          </cell>
          <cell r="AY158" t="str">
            <v>-</v>
          </cell>
          <cell r="AZ158" t="str">
            <v>-</v>
          </cell>
          <cell r="BA158">
            <v>1000</v>
          </cell>
          <cell r="BB158">
            <v>972</v>
          </cell>
          <cell r="BC158">
            <v>56.116722783389449</v>
          </cell>
          <cell r="BD158">
            <v>53.5</v>
          </cell>
          <cell r="BE158">
            <v>1053</v>
          </cell>
          <cell r="BF158" t="str">
            <v>-</v>
          </cell>
          <cell r="BG158">
            <v>364264.94</v>
          </cell>
          <cell r="BH158">
            <v>410888</v>
          </cell>
          <cell r="BI158">
            <v>419633207.89999998</v>
          </cell>
          <cell r="BJ158">
            <v>474165000</v>
          </cell>
          <cell r="BK158">
            <v>415827107</v>
          </cell>
          <cell r="BL158" t="str">
            <v>-</v>
          </cell>
          <cell r="BM158">
            <v>3806100.9</v>
          </cell>
          <cell r="BN158" t="str">
            <v>-</v>
          </cell>
          <cell r="BO158">
            <v>251672028.90000001</v>
          </cell>
          <cell r="BP158" t="str">
            <v>-</v>
          </cell>
          <cell r="BQ158">
            <v>3806100.9</v>
          </cell>
          <cell r="BR158" t="str">
            <v>-</v>
          </cell>
          <cell r="BS158">
            <v>944</v>
          </cell>
          <cell r="BT158" t="str">
            <v>-</v>
          </cell>
          <cell r="BU158">
            <v>247865928</v>
          </cell>
          <cell r="BV158" t="str">
            <v>-</v>
          </cell>
          <cell r="BW158">
            <v>940</v>
          </cell>
          <cell r="BX158" t="str">
            <v>-</v>
          </cell>
          <cell r="BY158" t="str">
            <v>-</v>
          </cell>
          <cell r="BZ158" t="str">
            <v>-</v>
          </cell>
          <cell r="CA158">
            <v>157035659</v>
          </cell>
          <cell r="CB158" t="str">
            <v>-</v>
          </cell>
          <cell r="CC158" t="str">
            <v>-</v>
          </cell>
          <cell r="CD158" t="str">
            <v>-</v>
          </cell>
          <cell r="CE158" t="str">
            <v>-</v>
          </cell>
          <cell r="CF158" t="str">
            <v>-</v>
          </cell>
          <cell r="CG158" t="str">
            <v>-</v>
          </cell>
          <cell r="CH158" t="str">
            <v>-</v>
          </cell>
          <cell r="CI158" t="str">
            <v>-</v>
          </cell>
          <cell r="CJ158" t="str">
            <v>-</v>
          </cell>
          <cell r="CK158" t="str">
            <v>-</v>
          </cell>
          <cell r="CL158" t="str">
            <v>-</v>
          </cell>
          <cell r="CM158">
            <v>10925520</v>
          </cell>
          <cell r="CN158" t="str">
            <v>-</v>
          </cell>
          <cell r="CO158">
            <v>167961179</v>
          </cell>
          <cell r="CP158" t="str">
            <v>-</v>
          </cell>
          <cell r="CQ158">
            <v>0</v>
          </cell>
          <cell r="CR158" t="str">
            <v>-</v>
          </cell>
          <cell r="CS158">
            <v>-15</v>
          </cell>
          <cell r="CT158" t="str">
            <v>-</v>
          </cell>
          <cell r="CU158">
            <v>259</v>
          </cell>
          <cell r="CV158">
            <v>293</v>
          </cell>
          <cell r="CW158">
            <v>191</v>
          </cell>
          <cell r="CX158">
            <v>192</v>
          </cell>
          <cell r="CY158">
            <v>180</v>
          </cell>
          <cell r="CZ158">
            <v>177</v>
          </cell>
          <cell r="DA158">
            <v>155</v>
          </cell>
          <cell r="DB158">
            <v>130</v>
          </cell>
          <cell r="DC158">
            <v>82</v>
          </cell>
          <cell r="DD158">
            <v>91</v>
          </cell>
          <cell r="DE158">
            <v>65</v>
          </cell>
          <cell r="DF158">
            <v>72</v>
          </cell>
          <cell r="DG158">
            <v>302</v>
          </cell>
          <cell r="DH158">
            <v>293</v>
          </cell>
          <cell r="DI158">
            <v>32</v>
          </cell>
          <cell r="DJ158" t="str">
            <v>-</v>
          </cell>
          <cell r="DK158" t="str">
            <v>-</v>
          </cell>
          <cell r="DL158" t="str">
            <v>-</v>
          </cell>
          <cell r="DM158" t="str">
            <v>-</v>
          </cell>
          <cell r="DN158" t="str">
            <v>-</v>
          </cell>
          <cell r="DO158" t="str">
            <v>-</v>
          </cell>
          <cell r="DP158" t="str">
            <v>-</v>
          </cell>
          <cell r="DQ158" t="str">
            <v>-</v>
          </cell>
          <cell r="DR158" t="str">
            <v>-</v>
          </cell>
          <cell r="DS158" t="str">
            <v>-</v>
          </cell>
          <cell r="DT158" t="str">
            <v>-</v>
          </cell>
          <cell r="DU158" t="str">
            <v>-</v>
          </cell>
          <cell r="DV158" t="str">
            <v>-</v>
          </cell>
          <cell r="DW158">
            <v>0</v>
          </cell>
          <cell r="DX158" t="str">
            <v>-</v>
          </cell>
          <cell r="DY158">
            <v>53</v>
          </cell>
          <cell r="DZ158">
            <v>74</v>
          </cell>
          <cell r="EA158">
            <v>10</v>
          </cell>
          <cell r="EB158" t="str">
            <v>-</v>
          </cell>
          <cell r="EC158">
            <v>14.492753623188406</v>
          </cell>
          <cell r="ED158" t="str">
            <v>-</v>
          </cell>
          <cell r="EE158">
            <v>21</v>
          </cell>
          <cell r="EF158" t="str">
            <v>-</v>
          </cell>
          <cell r="EG158">
            <v>99</v>
          </cell>
        </row>
        <row r="159">
          <cell r="C159">
            <v>700000455</v>
          </cell>
          <cell r="D159" t="str">
            <v>Sector ESPLENDOR Carolina</v>
          </cell>
          <cell r="E159">
            <v>2026</v>
          </cell>
          <cell r="F159">
            <v>202603</v>
          </cell>
          <cell r="G159">
            <v>1837</v>
          </cell>
          <cell r="H159">
            <v>1836</v>
          </cell>
          <cell r="I159">
            <v>341</v>
          </cell>
          <cell r="J159" t="str">
            <v>-</v>
          </cell>
          <cell r="K159">
            <v>3</v>
          </cell>
          <cell r="L159">
            <v>0</v>
          </cell>
          <cell r="M159">
            <v>1119</v>
          </cell>
          <cell r="N159">
            <v>1164</v>
          </cell>
          <cell r="O159">
            <v>0</v>
          </cell>
          <cell r="P159" t="str">
            <v>-</v>
          </cell>
          <cell r="Q159">
            <v>3</v>
          </cell>
          <cell r="R159" t="str">
            <v>-</v>
          </cell>
          <cell r="S159">
            <v>12</v>
          </cell>
          <cell r="T159" t="str">
            <v>-</v>
          </cell>
          <cell r="U159">
            <v>1110</v>
          </cell>
          <cell r="V159" t="str">
            <v>-</v>
          </cell>
          <cell r="W159">
            <v>6</v>
          </cell>
          <cell r="X159" t="str">
            <v>-</v>
          </cell>
          <cell r="Y159" t="str">
            <v>-</v>
          </cell>
          <cell r="Z159" t="str">
            <v>-</v>
          </cell>
          <cell r="AA159">
            <v>747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>
            <v>819</v>
          </cell>
          <cell r="AH159" t="str">
            <v>-</v>
          </cell>
          <cell r="AI159" t="str">
            <v>-</v>
          </cell>
          <cell r="AJ159" t="str">
            <v>-</v>
          </cell>
          <cell r="AK159" t="str">
            <v>-</v>
          </cell>
          <cell r="AL159" t="str">
            <v>-</v>
          </cell>
          <cell r="AM159">
            <v>60.914534567229175</v>
          </cell>
          <cell r="AN159">
            <v>63.5</v>
          </cell>
          <cell r="AO159" t="str">
            <v>-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-</v>
          </cell>
          <cell r="AT159" t="str">
            <v>-</v>
          </cell>
          <cell r="AU159" t="str">
            <v>-</v>
          </cell>
          <cell r="AV159" t="str">
            <v>-</v>
          </cell>
          <cell r="AW159" t="str">
            <v>-</v>
          </cell>
          <cell r="AX159" t="str">
            <v>-</v>
          </cell>
          <cell r="AY159" t="str">
            <v>-</v>
          </cell>
          <cell r="AZ159" t="str">
            <v>-</v>
          </cell>
          <cell r="BA159">
            <v>942</v>
          </cell>
          <cell r="BB159">
            <v>993</v>
          </cell>
          <cell r="BC159">
            <v>51.279259662493196</v>
          </cell>
          <cell r="BD159">
            <v>54.2</v>
          </cell>
          <cell r="BE159">
            <v>1027</v>
          </cell>
          <cell r="BF159" t="str">
            <v>-</v>
          </cell>
          <cell r="BG159">
            <v>370931.26</v>
          </cell>
          <cell r="BH159">
            <v>404894</v>
          </cell>
          <cell r="BI159">
            <v>415072085</v>
          </cell>
          <cell r="BJ159">
            <v>471296857</v>
          </cell>
          <cell r="BK159">
            <v>412303865</v>
          </cell>
          <cell r="BL159" t="str">
            <v>-</v>
          </cell>
          <cell r="BM159">
            <v>2768220</v>
          </cell>
          <cell r="BN159" t="str">
            <v>-</v>
          </cell>
          <cell r="BO159">
            <v>250723839</v>
          </cell>
          <cell r="BP159" t="str">
            <v>-</v>
          </cell>
          <cell r="BQ159">
            <v>2768220</v>
          </cell>
          <cell r="BR159" t="str">
            <v>-</v>
          </cell>
          <cell r="BS159">
            <v>920</v>
          </cell>
          <cell r="BT159" t="str">
            <v>-</v>
          </cell>
          <cell r="BU159">
            <v>247955619</v>
          </cell>
          <cell r="BV159" t="str">
            <v>-</v>
          </cell>
          <cell r="BW159">
            <v>896</v>
          </cell>
          <cell r="BX159" t="str">
            <v>-</v>
          </cell>
          <cell r="BY159" t="str">
            <v>-</v>
          </cell>
          <cell r="BZ159" t="str">
            <v>-</v>
          </cell>
          <cell r="CA159">
            <v>153608386</v>
          </cell>
          <cell r="CB159" t="str">
            <v>-</v>
          </cell>
          <cell r="CC159" t="str">
            <v>-</v>
          </cell>
          <cell r="CD159" t="str">
            <v>-</v>
          </cell>
          <cell r="CE159" t="str">
            <v>-</v>
          </cell>
          <cell r="CF159" t="str">
            <v>-</v>
          </cell>
          <cell r="CG159" t="str">
            <v>-</v>
          </cell>
          <cell r="CH159" t="str">
            <v>-</v>
          </cell>
          <cell r="CI159" t="str">
            <v>-</v>
          </cell>
          <cell r="CJ159" t="str">
            <v>-</v>
          </cell>
          <cell r="CK159" t="str">
            <v>-</v>
          </cell>
          <cell r="CL159" t="str">
            <v>-</v>
          </cell>
          <cell r="CM159">
            <v>10739860</v>
          </cell>
          <cell r="CN159" t="str">
            <v>-</v>
          </cell>
          <cell r="CO159">
            <v>164348246</v>
          </cell>
          <cell r="CP159" t="str">
            <v>-</v>
          </cell>
          <cell r="CQ159">
            <v>0</v>
          </cell>
          <cell r="CR159" t="str">
            <v>-</v>
          </cell>
          <cell r="CS159">
            <v>-49</v>
          </cell>
          <cell r="CT159" t="str">
            <v>-</v>
          </cell>
          <cell r="CU159">
            <v>302</v>
          </cell>
          <cell r="CV159">
            <v>304</v>
          </cell>
          <cell r="CW159">
            <v>196</v>
          </cell>
          <cell r="CX159">
            <v>199</v>
          </cell>
          <cell r="CY159">
            <v>220</v>
          </cell>
          <cell r="CZ159">
            <v>166</v>
          </cell>
          <cell r="DA159">
            <v>125</v>
          </cell>
          <cell r="DB159">
            <v>128</v>
          </cell>
          <cell r="DC159">
            <v>105</v>
          </cell>
          <cell r="DD159">
            <v>104</v>
          </cell>
          <cell r="DE159">
            <v>128</v>
          </cell>
          <cell r="DF159">
            <v>122</v>
          </cell>
          <cell r="DG159">
            <v>358</v>
          </cell>
          <cell r="DH159">
            <v>354</v>
          </cell>
          <cell r="DI159">
            <v>69</v>
          </cell>
          <cell r="DJ159" t="str">
            <v>-</v>
          </cell>
          <cell r="DK159" t="str">
            <v>-</v>
          </cell>
          <cell r="DL159" t="str">
            <v>-</v>
          </cell>
          <cell r="DM159" t="str">
            <v>-</v>
          </cell>
          <cell r="DN159" t="str">
            <v>-</v>
          </cell>
          <cell r="DO159" t="str">
            <v>-</v>
          </cell>
          <cell r="DP159" t="str">
            <v>-</v>
          </cell>
          <cell r="DQ159" t="str">
            <v>-</v>
          </cell>
          <cell r="DR159" t="str">
            <v>-</v>
          </cell>
          <cell r="DS159" t="str">
            <v>-</v>
          </cell>
          <cell r="DT159" t="str">
            <v>-</v>
          </cell>
          <cell r="DU159" t="str">
            <v>-</v>
          </cell>
          <cell r="DV159" t="str">
            <v>-</v>
          </cell>
          <cell r="DW159">
            <v>0</v>
          </cell>
          <cell r="DX159" t="str">
            <v>-</v>
          </cell>
          <cell r="DY159">
            <v>84</v>
          </cell>
          <cell r="DZ159">
            <v>74</v>
          </cell>
          <cell r="EA159">
            <v>9</v>
          </cell>
          <cell r="EB159" t="str">
            <v>-</v>
          </cell>
          <cell r="EC159">
            <v>11.842105263157894</v>
          </cell>
          <cell r="ED159" t="str">
            <v>-</v>
          </cell>
          <cell r="EE159">
            <v>15</v>
          </cell>
          <cell r="EF159" t="str">
            <v>-</v>
          </cell>
          <cell r="EG159">
            <v>93</v>
          </cell>
        </row>
        <row r="160">
          <cell r="C160">
            <v>700000456</v>
          </cell>
          <cell r="D160" t="str">
            <v>Sector ACUARELA Yeimi</v>
          </cell>
          <cell r="E160">
            <v>2026</v>
          </cell>
          <cell r="F160">
            <v>202603</v>
          </cell>
          <cell r="G160">
            <v>1991</v>
          </cell>
          <cell r="H160">
            <v>1972</v>
          </cell>
          <cell r="I160">
            <v>453</v>
          </cell>
          <cell r="J160" t="str">
            <v>-</v>
          </cell>
          <cell r="K160">
            <v>18</v>
          </cell>
          <cell r="L160">
            <v>0</v>
          </cell>
          <cell r="M160">
            <v>1262</v>
          </cell>
          <cell r="N160">
            <v>1258</v>
          </cell>
          <cell r="O160">
            <v>0</v>
          </cell>
          <cell r="P160" t="str">
            <v>-</v>
          </cell>
          <cell r="Q160">
            <v>9</v>
          </cell>
          <cell r="R160" t="str">
            <v>-</v>
          </cell>
          <cell r="S160">
            <v>25</v>
          </cell>
          <cell r="T160" t="str">
            <v>-</v>
          </cell>
          <cell r="U160">
            <v>1248</v>
          </cell>
          <cell r="V160" t="str">
            <v>-</v>
          </cell>
          <cell r="W160">
            <v>5</v>
          </cell>
          <cell r="X160" t="str">
            <v>-</v>
          </cell>
          <cell r="Y160" t="str">
            <v>-</v>
          </cell>
          <cell r="Z160" t="str">
            <v>-</v>
          </cell>
          <cell r="AA160">
            <v>867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>
            <v>866</v>
          </cell>
          <cell r="AH160" t="str">
            <v>-</v>
          </cell>
          <cell r="AI160" t="str">
            <v>-</v>
          </cell>
          <cell r="AJ160" t="str">
            <v>-</v>
          </cell>
          <cell r="AK160" t="str">
            <v>-</v>
          </cell>
          <cell r="AL160" t="str">
            <v>-</v>
          </cell>
          <cell r="AM160">
            <v>63.3852335509794</v>
          </cell>
          <cell r="AN160">
            <v>63.8</v>
          </cell>
          <cell r="AO160" t="str">
            <v>-</v>
          </cell>
          <cell r="AP160" t="str">
            <v>-</v>
          </cell>
          <cell r="AQ160" t="str">
            <v>-</v>
          </cell>
          <cell r="AR160" t="str">
            <v>-</v>
          </cell>
          <cell r="AS160" t="str">
            <v>-</v>
          </cell>
          <cell r="AT160" t="str">
            <v>-</v>
          </cell>
          <cell r="AU160" t="str">
            <v>-</v>
          </cell>
          <cell r="AV160" t="str">
            <v>-</v>
          </cell>
          <cell r="AW160" t="str">
            <v>-</v>
          </cell>
          <cell r="AX160" t="str">
            <v>-</v>
          </cell>
          <cell r="AY160" t="str">
            <v>-</v>
          </cell>
          <cell r="AZ160" t="str">
            <v>-</v>
          </cell>
          <cell r="BA160">
            <v>1081</v>
          </cell>
          <cell r="BB160">
            <v>1065</v>
          </cell>
          <cell r="BC160">
            <v>54.294324460070321</v>
          </cell>
          <cell r="BD160">
            <v>54</v>
          </cell>
          <cell r="BE160">
            <v>1242</v>
          </cell>
          <cell r="BF160" t="str">
            <v>-</v>
          </cell>
          <cell r="BG160">
            <v>405918.63</v>
          </cell>
          <cell r="BH160">
            <v>419444</v>
          </cell>
          <cell r="BI160">
            <v>512269305.25</v>
          </cell>
          <cell r="BJ160">
            <v>527660142</v>
          </cell>
          <cell r="BK160">
            <v>507753513</v>
          </cell>
          <cell r="BL160" t="str">
            <v>-</v>
          </cell>
          <cell r="BM160">
            <v>4515792.25</v>
          </cell>
          <cell r="BN160" t="str">
            <v>-</v>
          </cell>
          <cell r="BO160">
            <v>344154103.25</v>
          </cell>
          <cell r="BP160" t="str">
            <v>-</v>
          </cell>
          <cell r="BQ160">
            <v>4515792.25</v>
          </cell>
          <cell r="BR160" t="str">
            <v>-</v>
          </cell>
          <cell r="BS160">
            <v>1096</v>
          </cell>
          <cell r="BT160" t="str">
            <v>-</v>
          </cell>
          <cell r="BU160">
            <v>339638311</v>
          </cell>
          <cell r="BV160" t="str">
            <v>-</v>
          </cell>
          <cell r="BW160">
            <v>975</v>
          </cell>
          <cell r="BX160" t="str">
            <v>-</v>
          </cell>
          <cell r="BY160" t="str">
            <v>-</v>
          </cell>
          <cell r="BZ160" t="str">
            <v>-</v>
          </cell>
          <cell r="CA160">
            <v>154617649</v>
          </cell>
          <cell r="CB160" t="str">
            <v>-</v>
          </cell>
          <cell r="CC160" t="str">
            <v>-</v>
          </cell>
          <cell r="CD160" t="str">
            <v>-</v>
          </cell>
          <cell r="CE160" t="str">
            <v>-</v>
          </cell>
          <cell r="CF160" t="str">
            <v>-</v>
          </cell>
          <cell r="CG160" t="str">
            <v>-</v>
          </cell>
          <cell r="CH160" t="str">
            <v>-</v>
          </cell>
          <cell r="CI160" t="str">
            <v>-</v>
          </cell>
          <cell r="CJ160" t="str">
            <v>-</v>
          </cell>
          <cell r="CK160" t="str">
            <v>-</v>
          </cell>
          <cell r="CL160" t="str">
            <v>-</v>
          </cell>
          <cell r="CM160">
            <v>11959580</v>
          </cell>
          <cell r="CN160" t="str">
            <v>-</v>
          </cell>
          <cell r="CO160">
            <v>166577229</v>
          </cell>
          <cell r="CP160" t="str">
            <v>-</v>
          </cell>
          <cell r="CQ160">
            <v>0</v>
          </cell>
          <cell r="CR160" t="str">
            <v>-</v>
          </cell>
          <cell r="CS160">
            <v>-1</v>
          </cell>
          <cell r="CT160" t="str">
            <v>-</v>
          </cell>
          <cell r="CU160">
            <v>324</v>
          </cell>
          <cell r="CV160">
            <v>336</v>
          </cell>
          <cell r="CW160">
            <v>217</v>
          </cell>
          <cell r="CX160">
            <v>227</v>
          </cell>
          <cell r="CY160">
            <v>188</v>
          </cell>
          <cell r="CZ160">
            <v>181</v>
          </cell>
          <cell r="DA160">
            <v>104</v>
          </cell>
          <cell r="DB160">
            <v>93</v>
          </cell>
          <cell r="DC160">
            <v>72</v>
          </cell>
          <cell r="DD160">
            <v>66</v>
          </cell>
          <cell r="DE160">
            <v>72</v>
          </cell>
          <cell r="DF160">
            <v>77</v>
          </cell>
          <cell r="DG160">
            <v>248</v>
          </cell>
          <cell r="DH160">
            <v>236</v>
          </cell>
          <cell r="DI160">
            <v>51</v>
          </cell>
          <cell r="DJ160" t="str">
            <v>-</v>
          </cell>
          <cell r="DK160" t="str">
            <v>-</v>
          </cell>
          <cell r="DL160" t="str">
            <v>-</v>
          </cell>
          <cell r="DM160" t="str">
            <v>-</v>
          </cell>
          <cell r="DN160" t="str">
            <v>-</v>
          </cell>
          <cell r="DO160" t="str">
            <v>-</v>
          </cell>
          <cell r="DP160" t="str">
            <v>-</v>
          </cell>
          <cell r="DQ160" t="str">
            <v>-</v>
          </cell>
          <cell r="DR160" t="str">
            <v>-</v>
          </cell>
          <cell r="DS160" t="str">
            <v>-</v>
          </cell>
          <cell r="DT160" t="str">
            <v>-</v>
          </cell>
          <cell r="DU160" t="str">
            <v>-</v>
          </cell>
          <cell r="DV160" t="str">
            <v>-</v>
          </cell>
          <cell r="DW160">
            <v>0</v>
          </cell>
          <cell r="DX160" t="str">
            <v>-</v>
          </cell>
          <cell r="DY160">
            <v>74</v>
          </cell>
          <cell r="DZ160">
            <v>74</v>
          </cell>
          <cell r="EA160">
            <v>15</v>
          </cell>
          <cell r="EB160" t="str">
            <v>-</v>
          </cell>
          <cell r="EC160">
            <v>26.785714285714285</v>
          </cell>
          <cell r="ED160" t="str">
            <v>-</v>
          </cell>
          <cell r="EE160">
            <v>23</v>
          </cell>
          <cell r="EF160" t="str">
            <v>-</v>
          </cell>
          <cell r="EG160">
            <v>107</v>
          </cell>
        </row>
        <row r="161">
          <cell r="C161">
            <v>700000457</v>
          </cell>
          <cell r="D161" t="str">
            <v>Sector PINCEL Iliana</v>
          </cell>
          <cell r="E161">
            <v>2026</v>
          </cell>
          <cell r="F161">
            <v>202603</v>
          </cell>
          <cell r="G161">
            <v>1873</v>
          </cell>
          <cell r="H161">
            <v>1841</v>
          </cell>
          <cell r="I161">
            <v>424</v>
          </cell>
          <cell r="J161" t="str">
            <v>-</v>
          </cell>
          <cell r="K161">
            <v>32</v>
          </cell>
          <cell r="L161">
            <v>0</v>
          </cell>
          <cell r="M161">
            <v>1182</v>
          </cell>
          <cell r="N161">
            <v>1169</v>
          </cell>
          <cell r="O161">
            <v>0</v>
          </cell>
          <cell r="P161" t="str">
            <v>-</v>
          </cell>
          <cell r="Q161">
            <v>2</v>
          </cell>
          <cell r="R161" t="str">
            <v>-</v>
          </cell>
          <cell r="S161">
            <v>17</v>
          </cell>
          <cell r="T161" t="str">
            <v>-</v>
          </cell>
          <cell r="U161">
            <v>1173</v>
          </cell>
          <cell r="V161" t="str">
            <v>-</v>
          </cell>
          <cell r="W161">
            <v>7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859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825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>
            <v>63.107314468766681</v>
          </cell>
          <cell r="AN161">
            <v>63.5</v>
          </cell>
          <cell r="AO161" t="str">
            <v>-</v>
          </cell>
          <cell r="AP161" t="str">
            <v>-</v>
          </cell>
          <cell r="AQ161" t="str">
            <v>-</v>
          </cell>
          <cell r="AR161" t="str">
            <v>-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>-</v>
          </cell>
          <cell r="AW161" t="str">
            <v>-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1011</v>
          </cell>
          <cell r="BB161">
            <v>1024</v>
          </cell>
          <cell r="BC161">
            <v>53.977576081153231</v>
          </cell>
          <cell r="BD161">
            <v>55.6</v>
          </cell>
          <cell r="BE161">
            <v>1250</v>
          </cell>
          <cell r="BF161" t="str">
            <v>-</v>
          </cell>
          <cell r="BG161">
            <v>401065.72</v>
          </cell>
          <cell r="BH161">
            <v>424870</v>
          </cell>
          <cell r="BI161">
            <v>474059684.80000001</v>
          </cell>
          <cell r="BJ161">
            <v>496673130</v>
          </cell>
          <cell r="BK161">
            <v>471809647</v>
          </cell>
          <cell r="BL161" t="str">
            <v>-</v>
          </cell>
          <cell r="BM161">
            <v>2250037.7999999998</v>
          </cell>
          <cell r="BN161" t="str">
            <v>-</v>
          </cell>
          <cell r="BO161">
            <v>298178074.80000001</v>
          </cell>
          <cell r="BP161" t="str">
            <v>-</v>
          </cell>
          <cell r="BQ161">
            <v>2250037.7999999998</v>
          </cell>
          <cell r="BR161" t="str">
            <v>-</v>
          </cell>
          <cell r="BS161">
            <v>997</v>
          </cell>
          <cell r="BT161" t="str">
            <v>-</v>
          </cell>
          <cell r="BU161">
            <v>295928037</v>
          </cell>
          <cell r="BV161" t="str">
            <v>-</v>
          </cell>
          <cell r="BW161">
            <v>903</v>
          </cell>
          <cell r="BX161" t="str">
            <v>-</v>
          </cell>
          <cell r="BY161" t="str">
            <v>-</v>
          </cell>
          <cell r="BZ161" t="str">
            <v>-</v>
          </cell>
          <cell r="CA161">
            <v>165376795</v>
          </cell>
          <cell r="CB161" t="str">
            <v>-</v>
          </cell>
          <cell r="CC161" t="str">
            <v>-</v>
          </cell>
          <cell r="CD161" t="str">
            <v>-</v>
          </cell>
          <cell r="CE161" t="str">
            <v>-</v>
          </cell>
          <cell r="CF161" t="str">
            <v>-</v>
          </cell>
          <cell r="CG161" t="str">
            <v>-</v>
          </cell>
          <cell r="CH161" t="str">
            <v>-</v>
          </cell>
          <cell r="CI161" t="str">
            <v>-</v>
          </cell>
          <cell r="CJ161" t="str">
            <v>-</v>
          </cell>
          <cell r="CK161" t="str">
            <v>-</v>
          </cell>
          <cell r="CL161" t="str">
            <v>-</v>
          </cell>
          <cell r="CM161">
            <v>10504815</v>
          </cell>
          <cell r="CN161" t="str">
            <v>-</v>
          </cell>
          <cell r="CO161">
            <v>175881610</v>
          </cell>
          <cell r="CP161" t="str">
            <v>-</v>
          </cell>
          <cell r="CQ161">
            <v>0</v>
          </cell>
          <cell r="CR161" t="str">
            <v>-</v>
          </cell>
          <cell r="CS161">
            <v>8</v>
          </cell>
          <cell r="CT161" t="str">
            <v>-</v>
          </cell>
          <cell r="CU161">
            <v>299</v>
          </cell>
          <cell r="CV161">
            <v>275</v>
          </cell>
          <cell r="CW161">
            <v>212</v>
          </cell>
          <cell r="CX161">
            <v>220</v>
          </cell>
          <cell r="CY161">
            <v>180</v>
          </cell>
          <cell r="CZ161">
            <v>183</v>
          </cell>
          <cell r="DA161">
            <v>97</v>
          </cell>
          <cell r="DB161">
            <v>111</v>
          </cell>
          <cell r="DC161">
            <v>76</v>
          </cell>
          <cell r="DD161">
            <v>96</v>
          </cell>
          <cell r="DE161">
            <v>51</v>
          </cell>
          <cell r="DF161">
            <v>58</v>
          </cell>
          <cell r="DG161">
            <v>224</v>
          </cell>
          <cell r="DH161">
            <v>265</v>
          </cell>
          <cell r="DI161">
            <v>36</v>
          </cell>
          <cell r="DJ161" t="str">
            <v>-</v>
          </cell>
          <cell r="DK161" t="str">
            <v>-</v>
          </cell>
          <cell r="DL161" t="str">
            <v>-</v>
          </cell>
          <cell r="DM161" t="str">
            <v>-</v>
          </cell>
          <cell r="DN161" t="str">
            <v>-</v>
          </cell>
          <cell r="DO161" t="str">
            <v>-</v>
          </cell>
          <cell r="DP161" t="str">
            <v>-</v>
          </cell>
          <cell r="DQ161" t="str">
            <v>-</v>
          </cell>
          <cell r="DR161" t="str">
            <v>-</v>
          </cell>
          <cell r="DS161" t="str">
            <v>-</v>
          </cell>
          <cell r="DT161" t="str">
            <v>-</v>
          </cell>
          <cell r="DU161" t="str">
            <v>-</v>
          </cell>
          <cell r="DV161" t="str">
            <v>-</v>
          </cell>
          <cell r="DW161">
            <v>0</v>
          </cell>
          <cell r="DX161" t="str">
            <v>-</v>
          </cell>
          <cell r="DY161">
            <v>59</v>
          </cell>
          <cell r="DZ161">
            <v>74</v>
          </cell>
          <cell r="EA161">
            <v>10</v>
          </cell>
          <cell r="EB161" t="str">
            <v>-</v>
          </cell>
          <cell r="EC161">
            <v>25.641025641025639</v>
          </cell>
          <cell r="ED161" t="str">
            <v>-</v>
          </cell>
          <cell r="EE161">
            <v>23</v>
          </cell>
          <cell r="EF161" t="str">
            <v>-</v>
          </cell>
          <cell r="EG161">
            <v>112</v>
          </cell>
        </row>
        <row r="162">
          <cell r="C162">
            <v>700000458</v>
          </cell>
          <cell r="D162" t="str">
            <v>Sector LIENZO Ángela</v>
          </cell>
          <cell r="E162">
            <v>2026</v>
          </cell>
          <cell r="F162">
            <v>202603</v>
          </cell>
          <cell r="G162">
            <v>1328</v>
          </cell>
          <cell r="H162">
            <v>1323</v>
          </cell>
          <cell r="I162">
            <v>340</v>
          </cell>
          <cell r="J162" t="str">
            <v>-</v>
          </cell>
          <cell r="K162">
            <v>5</v>
          </cell>
          <cell r="L162">
            <v>0</v>
          </cell>
          <cell r="M162">
            <v>933</v>
          </cell>
          <cell r="N162">
            <v>847</v>
          </cell>
          <cell r="O162">
            <v>0</v>
          </cell>
          <cell r="P162" t="str">
            <v>-</v>
          </cell>
          <cell r="Q162">
            <v>2</v>
          </cell>
          <cell r="R162" t="str">
            <v>-</v>
          </cell>
          <cell r="S162">
            <v>9</v>
          </cell>
          <cell r="T162" t="str">
            <v>-</v>
          </cell>
          <cell r="U162">
            <v>927</v>
          </cell>
          <cell r="V162" t="str">
            <v>-</v>
          </cell>
          <cell r="W162">
            <v>4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676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>
            <v>622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>
            <v>70.256024096385545</v>
          </cell>
          <cell r="AN162">
            <v>64.099999999999994</v>
          </cell>
          <cell r="AO162" t="str">
            <v>-</v>
          </cell>
          <cell r="AP162" t="str">
            <v>-</v>
          </cell>
          <cell r="AQ162" t="str">
            <v>-</v>
          </cell>
          <cell r="AR162" t="str">
            <v>-</v>
          </cell>
          <cell r="AS162" t="str">
            <v>-</v>
          </cell>
          <cell r="AT162" t="str">
            <v>-</v>
          </cell>
          <cell r="AU162" t="str">
            <v>-</v>
          </cell>
          <cell r="AV162" t="str">
            <v>-</v>
          </cell>
          <cell r="AW162" t="str">
            <v>-</v>
          </cell>
          <cell r="AX162" t="str">
            <v>-</v>
          </cell>
          <cell r="AY162" t="str">
            <v>-</v>
          </cell>
          <cell r="AZ162" t="str">
            <v>-</v>
          </cell>
          <cell r="BA162">
            <v>819</v>
          </cell>
          <cell r="BB162">
            <v>718</v>
          </cell>
          <cell r="BC162">
            <v>61.671686746987952</v>
          </cell>
          <cell r="BD162">
            <v>54.3</v>
          </cell>
          <cell r="BE162">
            <v>892</v>
          </cell>
          <cell r="BF162" t="str">
            <v>-</v>
          </cell>
          <cell r="BG162">
            <v>392037.23</v>
          </cell>
          <cell r="BH162">
            <v>424817</v>
          </cell>
          <cell r="BI162">
            <v>365770740</v>
          </cell>
          <cell r="BJ162">
            <v>359819830</v>
          </cell>
          <cell r="BK162">
            <v>364117214</v>
          </cell>
          <cell r="BL162" t="str">
            <v>-</v>
          </cell>
          <cell r="BM162">
            <v>1653526</v>
          </cell>
          <cell r="BN162" t="str">
            <v>-</v>
          </cell>
          <cell r="BO162">
            <v>217785477</v>
          </cell>
          <cell r="BP162" t="str">
            <v>-</v>
          </cell>
          <cell r="BQ162">
            <v>1653526</v>
          </cell>
          <cell r="BR162" t="str">
            <v>-</v>
          </cell>
          <cell r="BS162">
            <v>789</v>
          </cell>
          <cell r="BT162" t="str">
            <v>-</v>
          </cell>
          <cell r="BU162">
            <v>216131951</v>
          </cell>
          <cell r="BV162" t="str">
            <v>-</v>
          </cell>
          <cell r="BW162">
            <v>762</v>
          </cell>
          <cell r="BX162" t="str">
            <v>-</v>
          </cell>
          <cell r="BY162" t="str">
            <v>-</v>
          </cell>
          <cell r="BZ162" t="str">
            <v>-</v>
          </cell>
          <cell r="CA162">
            <v>140004503</v>
          </cell>
          <cell r="CB162" t="str">
            <v>-</v>
          </cell>
          <cell r="CC162" t="str">
            <v>-</v>
          </cell>
          <cell r="CD162" t="str">
            <v>-</v>
          </cell>
          <cell r="CE162" t="str">
            <v>-</v>
          </cell>
          <cell r="CF162" t="str">
            <v>-</v>
          </cell>
          <cell r="CG162" t="str">
            <v>-</v>
          </cell>
          <cell r="CH162" t="str">
            <v>-</v>
          </cell>
          <cell r="CI162" t="str">
            <v>-</v>
          </cell>
          <cell r="CJ162" t="str">
            <v>-</v>
          </cell>
          <cell r="CK162" t="str">
            <v>-</v>
          </cell>
          <cell r="CL162" t="str">
            <v>-</v>
          </cell>
          <cell r="CM162">
            <v>7980760</v>
          </cell>
          <cell r="CN162" t="str">
            <v>-</v>
          </cell>
          <cell r="CO162">
            <v>147985263</v>
          </cell>
          <cell r="CP162" t="str">
            <v>-</v>
          </cell>
          <cell r="CQ162">
            <v>0</v>
          </cell>
          <cell r="CR162" t="str">
            <v>-</v>
          </cell>
          <cell r="CS162">
            <v>14</v>
          </cell>
          <cell r="CT162" t="str">
            <v>-</v>
          </cell>
          <cell r="CU162">
            <v>182</v>
          </cell>
          <cell r="CV162">
            <v>230</v>
          </cell>
          <cell r="CW162">
            <v>110</v>
          </cell>
          <cell r="CX162">
            <v>158</v>
          </cell>
          <cell r="CY162">
            <v>103</v>
          </cell>
          <cell r="CZ162">
            <v>108</v>
          </cell>
          <cell r="DA162">
            <v>71</v>
          </cell>
          <cell r="DB162">
            <v>75</v>
          </cell>
          <cell r="DC162">
            <v>57</v>
          </cell>
          <cell r="DD162">
            <v>61</v>
          </cell>
          <cell r="DE162">
            <v>36</v>
          </cell>
          <cell r="DF162">
            <v>38</v>
          </cell>
          <cell r="DG162">
            <v>164</v>
          </cell>
          <cell r="DH162">
            <v>174</v>
          </cell>
          <cell r="DI162">
            <v>27</v>
          </cell>
          <cell r="DJ162" t="str">
            <v>-</v>
          </cell>
          <cell r="DK162" t="str">
            <v>-</v>
          </cell>
          <cell r="DL162" t="str">
            <v>-</v>
          </cell>
          <cell r="DM162" t="str">
            <v>-</v>
          </cell>
          <cell r="DN162" t="str">
            <v>-</v>
          </cell>
          <cell r="DO162" t="str">
            <v>-</v>
          </cell>
          <cell r="DP162" t="str">
            <v>-</v>
          </cell>
          <cell r="DQ162" t="str">
            <v>-</v>
          </cell>
          <cell r="DR162" t="str">
            <v>-</v>
          </cell>
          <cell r="DS162" t="str">
            <v>-</v>
          </cell>
          <cell r="DT162" t="str">
            <v>-</v>
          </cell>
          <cell r="DU162" t="str">
            <v>-</v>
          </cell>
          <cell r="DV162" t="str">
            <v>-</v>
          </cell>
          <cell r="DW162">
            <v>0</v>
          </cell>
          <cell r="DX162" t="str">
            <v>-</v>
          </cell>
          <cell r="DY162">
            <v>50</v>
          </cell>
          <cell r="DZ162">
            <v>74</v>
          </cell>
          <cell r="EA162">
            <v>10</v>
          </cell>
          <cell r="EB162" t="str">
            <v>-</v>
          </cell>
          <cell r="EC162">
            <v>26.315789473684209</v>
          </cell>
          <cell r="ED162" t="str">
            <v>-</v>
          </cell>
          <cell r="EE162">
            <v>23</v>
          </cell>
          <cell r="EF162" t="str">
            <v>-</v>
          </cell>
          <cell r="EG162">
            <v>64</v>
          </cell>
        </row>
        <row r="163">
          <cell r="C163">
            <v>700000459</v>
          </cell>
          <cell r="D163" t="str">
            <v>SECTOR MATICES CLERY</v>
          </cell>
          <cell r="E163">
            <v>2026</v>
          </cell>
          <cell r="F163">
            <v>202603</v>
          </cell>
          <cell r="G163">
            <v>1012</v>
          </cell>
          <cell r="H163">
            <v>1007</v>
          </cell>
          <cell r="I163">
            <v>233</v>
          </cell>
          <cell r="J163" t="str">
            <v>-</v>
          </cell>
          <cell r="K163">
            <v>5</v>
          </cell>
          <cell r="L163">
            <v>0</v>
          </cell>
          <cell r="M163">
            <v>674</v>
          </cell>
          <cell r="N163">
            <v>644</v>
          </cell>
          <cell r="O163">
            <v>0</v>
          </cell>
          <cell r="P163" t="str">
            <v>-</v>
          </cell>
          <cell r="Q163">
            <v>0</v>
          </cell>
          <cell r="R163" t="str">
            <v>-</v>
          </cell>
          <cell r="S163">
            <v>2</v>
          </cell>
          <cell r="T163" t="str">
            <v>-</v>
          </cell>
          <cell r="U163">
            <v>674</v>
          </cell>
          <cell r="V163" t="str">
            <v>-</v>
          </cell>
          <cell r="W163">
            <v>0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475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>
            <v>462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>
            <v>66.600790513833999</v>
          </cell>
          <cell r="AN163">
            <v>64.099999999999994</v>
          </cell>
          <cell r="AO163" t="str">
            <v>-</v>
          </cell>
          <cell r="AP163" t="str">
            <v>-</v>
          </cell>
          <cell r="AQ163" t="str">
            <v>-</v>
          </cell>
          <cell r="AR163" t="str">
            <v>-</v>
          </cell>
          <cell r="AS163" t="str">
            <v>-</v>
          </cell>
          <cell r="AT163" t="str">
            <v>-</v>
          </cell>
          <cell r="AU163" t="str">
            <v>-</v>
          </cell>
          <cell r="AV163" t="str">
            <v>-</v>
          </cell>
          <cell r="AW163" t="str">
            <v>-</v>
          </cell>
          <cell r="AX163" t="str">
            <v>-</v>
          </cell>
          <cell r="AY163" t="str">
            <v>-</v>
          </cell>
          <cell r="AZ163" t="str">
            <v>-</v>
          </cell>
          <cell r="BA163">
            <v>558</v>
          </cell>
          <cell r="BB163">
            <v>528</v>
          </cell>
          <cell r="BC163">
            <v>55.138339920948617</v>
          </cell>
          <cell r="BD163">
            <v>52.5</v>
          </cell>
          <cell r="BE163">
            <v>656</v>
          </cell>
          <cell r="BF163" t="str">
            <v>-</v>
          </cell>
          <cell r="BG163">
            <v>385789.83</v>
          </cell>
          <cell r="BH163">
            <v>403016</v>
          </cell>
          <cell r="BI163">
            <v>260022344.5</v>
          </cell>
          <cell r="BJ163">
            <v>259542395</v>
          </cell>
          <cell r="BK163">
            <v>259821913</v>
          </cell>
          <cell r="BL163" t="str">
            <v>-</v>
          </cell>
          <cell r="BM163">
            <v>200431.5</v>
          </cell>
          <cell r="BN163" t="str">
            <v>-</v>
          </cell>
          <cell r="BO163">
            <v>145853707.5</v>
          </cell>
          <cell r="BP163" t="str">
            <v>-</v>
          </cell>
          <cell r="BQ163">
            <v>200431.5</v>
          </cell>
          <cell r="BR163" t="str">
            <v>-</v>
          </cell>
          <cell r="BS163">
            <v>527</v>
          </cell>
          <cell r="BT163" t="str">
            <v>-</v>
          </cell>
          <cell r="BU163">
            <v>145653276</v>
          </cell>
          <cell r="BV163" t="str">
            <v>-</v>
          </cell>
          <cell r="BW163">
            <v>560</v>
          </cell>
          <cell r="BX163" t="str">
            <v>-</v>
          </cell>
          <cell r="BY163" t="str">
            <v>-</v>
          </cell>
          <cell r="BZ163" t="str">
            <v>-</v>
          </cell>
          <cell r="CA163">
            <v>107884987</v>
          </cell>
          <cell r="CB163" t="str">
            <v>-</v>
          </cell>
          <cell r="CC163" t="str">
            <v>-</v>
          </cell>
          <cell r="CD163" t="str">
            <v>-</v>
          </cell>
          <cell r="CE163" t="str">
            <v>-</v>
          </cell>
          <cell r="CF163" t="str">
            <v>-</v>
          </cell>
          <cell r="CG163" t="str">
            <v>-</v>
          </cell>
          <cell r="CH163" t="str">
            <v>-</v>
          </cell>
          <cell r="CI163" t="str">
            <v>-</v>
          </cell>
          <cell r="CJ163" t="str">
            <v>-</v>
          </cell>
          <cell r="CK163" t="str">
            <v>-</v>
          </cell>
          <cell r="CL163" t="str">
            <v>-</v>
          </cell>
          <cell r="CM163">
            <v>6283650</v>
          </cell>
          <cell r="CN163" t="str">
            <v>-</v>
          </cell>
          <cell r="CO163">
            <v>114168637</v>
          </cell>
          <cell r="CP163" t="str">
            <v>-</v>
          </cell>
          <cell r="CQ163">
            <v>0</v>
          </cell>
          <cell r="CR163" t="str">
            <v>-</v>
          </cell>
          <cell r="CS163">
            <v>-13</v>
          </cell>
          <cell r="CT163" t="str">
            <v>-</v>
          </cell>
          <cell r="CU163">
            <v>144</v>
          </cell>
          <cell r="CV163">
            <v>166</v>
          </cell>
          <cell r="CW163">
            <v>117</v>
          </cell>
          <cell r="CX163">
            <v>123</v>
          </cell>
          <cell r="CY163">
            <v>77</v>
          </cell>
          <cell r="CZ163">
            <v>79</v>
          </cell>
          <cell r="DA163">
            <v>70</v>
          </cell>
          <cell r="DB163">
            <v>77</v>
          </cell>
          <cell r="DC163">
            <v>69</v>
          </cell>
          <cell r="DD163">
            <v>74</v>
          </cell>
          <cell r="DE163">
            <v>59</v>
          </cell>
          <cell r="DF163">
            <v>58</v>
          </cell>
          <cell r="DG163">
            <v>198</v>
          </cell>
          <cell r="DH163">
            <v>209</v>
          </cell>
          <cell r="DI163">
            <v>33</v>
          </cell>
          <cell r="DJ163" t="str">
            <v>-</v>
          </cell>
          <cell r="DK163" t="str">
            <v>-</v>
          </cell>
          <cell r="DL163" t="str">
            <v>-</v>
          </cell>
          <cell r="DM163" t="str">
            <v>-</v>
          </cell>
          <cell r="DN163" t="str">
            <v>-</v>
          </cell>
          <cell r="DO163" t="str">
            <v>-</v>
          </cell>
          <cell r="DP163" t="str">
            <v>-</v>
          </cell>
          <cell r="DQ163" t="str">
            <v>-</v>
          </cell>
          <cell r="DR163" t="str">
            <v>-</v>
          </cell>
          <cell r="DS163" t="str">
            <v>-</v>
          </cell>
          <cell r="DT163" t="str">
            <v>-</v>
          </cell>
          <cell r="DU163" t="str">
            <v>-</v>
          </cell>
          <cell r="DV163" t="str">
            <v>-</v>
          </cell>
          <cell r="DW163">
            <v>0</v>
          </cell>
          <cell r="DX163" t="str">
            <v>-</v>
          </cell>
          <cell r="DY163">
            <v>46</v>
          </cell>
          <cell r="DZ163">
            <v>54</v>
          </cell>
          <cell r="EA163">
            <v>5</v>
          </cell>
          <cell r="EB163" t="str">
            <v>-</v>
          </cell>
          <cell r="EC163">
            <v>26.315789473684209</v>
          </cell>
          <cell r="ED163" t="str">
            <v>-</v>
          </cell>
          <cell r="EE163">
            <v>13</v>
          </cell>
          <cell r="EF163" t="str">
            <v>-</v>
          </cell>
          <cell r="EG163">
            <v>70</v>
          </cell>
        </row>
        <row r="164">
          <cell r="C164">
            <v>700000460</v>
          </cell>
          <cell r="D164" t="str">
            <v>SECTOR GUACARI SANDRA</v>
          </cell>
          <cell r="E164">
            <v>2026</v>
          </cell>
          <cell r="F164">
            <v>202603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 t="str">
            <v>-</v>
          </cell>
          <cell r="BB164" t="str">
            <v>-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 t="str">
            <v>-</v>
          </cell>
          <cell r="BQ164" t="str">
            <v>-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 t="str">
            <v>-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 t="str">
            <v>-</v>
          </cell>
          <cell r="CS164" t="str">
            <v>-</v>
          </cell>
          <cell r="CT164" t="str">
            <v>-</v>
          </cell>
          <cell r="CU164" t="str">
            <v>-</v>
          </cell>
          <cell r="CV164" t="str">
            <v>-</v>
          </cell>
          <cell r="CW164" t="str">
            <v>-</v>
          </cell>
          <cell r="CX164" t="str">
            <v>-</v>
          </cell>
          <cell r="CY164" t="str">
            <v>-</v>
          </cell>
          <cell r="CZ164" t="str">
            <v>-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  <cell r="DZ164" t="str">
            <v>-</v>
          </cell>
          <cell r="EA164" t="str">
            <v>-</v>
          </cell>
          <cell r="EB164" t="str">
            <v>-</v>
          </cell>
          <cell r="EC164" t="str">
            <v>-</v>
          </cell>
          <cell r="ED164" t="str">
            <v>-</v>
          </cell>
          <cell r="EE164" t="str">
            <v>-</v>
          </cell>
          <cell r="EF164" t="str">
            <v>-</v>
          </cell>
          <cell r="EG164" t="str">
            <v>-</v>
          </cell>
        </row>
        <row r="165">
          <cell r="C165">
            <v>700000462</v>
          </cell>
          <cell r="D165" t="str">
            <v>SECTOR VIOLETA XIMENA</v>
          </cell>
          <cell r="E165">
            <v>2026</v>
          </cell>
          <cell r="F165">
            <v>202603</v>
          </cell>
          <cell r="G165">
            <v>1749</v>
          </cell>
          <cell r="H165">
            <v>1805</v>
          </cell>
          <cell r="I165">
            <v>396</v>
          </cell>
          <cell r="J165" t="str">
            <v>-</v>
          </cell>
          <cell r="K165">
            <v>-54</v>
          </cell>
          <cell r="L165">
            <v>0</v>
          </cell>
          <cell r="M165">
            <v>824</v>
          </cell>
          <cell r="N165">
            <v>1160</v>
          </cell>
          <cell r="O165">
            <v>0</v>
          </cell>
          <cell r="P165" t="str">
            <v>-</v>
          </cell>
          <cell r="Q165">
            <v>1</v>
          </cell>
          <cell r="R165" t="str">
            <v>-</v>
          </cell>
          <cell r="S165">
            <v>3</v>
          </cell>
          <cell r="T165" t="str">
            <v>-</v>
          </cell>
          <cell r="U165">
            <v>822</v>
          </cell>
          <cell r="V165" t="str">
            <v>-</v>
          </cell>
          <cell r="W165">
            <v>1</v>
          </cell>
          <cell r="X165" t="str">
            <v>-</v>
          </cell>
          <cell r="Y165" t="str">
            <v>-</v>
          </cell>
          <cell r="Z165" t="str">
            <v>-</v>
          </cell>
          <cell r="AA165">
            <v>618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>
            <v>544</v>
          </cell>
          <cell r="AH165" t="str">
            <v>-</v>
          </cell>
          <cell r="AI165" t="str">
            <v>-</v>
          </cell>
          <cell r="AJ165" t="str">
            <v>-</v>
          </cell>
          <cell r="AK165" t="str">
            <v>-</v>
          </cell>
          <cell r="AL165" t="str">
            <v>-</v>
          </cell>
          <cell r="AM165">
            <v>47.112635791881075</v>
          </cell>
          <cell r="AN165">
            <v>64.3</v>
          </cell>
          <cell r="AO165" t="str">
            <v>-</v>
          </cell>
          <cell r="AP165" t="str">
            <v>-</v>
          </cell>
          <cell r="AQ165" t="str">
            <v>-</v>
          </cell>
          <cell r="AR165" t="str">
            <v>-</v>
          </cell>
          <cell r="AS165" t="str">
            <v>-</v>
          </cell>
          <cell r="AT165" t="str">
            <v>-</v>
          </cell>
          <cell r="AU165" t="str">
            <v>-</v>
          </cell>
          <cell r="AV165" t="str">
            <v>-</v>
          </cell>
          <cell r="AW165" t="str">
            <v>-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721</v>
          </cell>
          <cell r="BB165">
            <v>1002</v>
          </cell>
          <cell r="BC165">
            <v>41.223556317895941</v>
          </cell>
          <cell r="BD165">
            <v>55.5</v>
          </cell>
          <cell r="BE165">
            <v>1189</v>
          </cell>
          <cell r="BF165" t="str">
            <v>-</v>
          </cell>
          <cell r="BG165">
            <v>433564.87</v>
          </cell>
          <cell r="BH165">
            <v>412468</v>
          </cell>
          <cell r="BI165">
            <v>357257453.80000001</v>
          </cell>
          <cell r="BJ165">
            <v>478462522</v>
          </cell>
          <cell r="BK165">
            <v>356552876</v>
          </cell>
          <cell r="BL165" t="str">
            <v>-</v>
          </cell>
          <cell r="BM165">
            <v>704577.8</v>
          </cell>
          <cell r="BN165" t="str">
            <v>-</v>
          </cell>
          <cell r="BO165">
            <v>188652222.80000001</v>
          </cell>
          <cell r="BP165" t="str">
            <v>-</v>
          </cell>
          <cell r="BQ165">
            <v>704577.8</v>
          </cell>
          <cell r="BR165" t="str">
            <v>-</v>
          </cell>
          <cell r="BS165">
            <v>664</v>
          </cell>
          <cell r="BT165" t="str">
            <v>-</v>
          </cell>
          <cell r="BU165">
            <v>187947645</v>
          </cell>
          <cell r="BV165" t="str">
            <v>-</v>
          </cell>
          <cell r="BW165">
            <v>694</v>
          </cell>
          <cell r="BX165" t="str">
            <v>-</v>
          </cell>
          <cell r="BY165" t="str">
            <v>-</v>
          </cell>
          <cell r="BZ165" t="str">
            <v>-</v>
          </cell>
          <cell r="CA165">
            <v>161058271</v>
          </cell>
          <cell r="CB165" t="str">
            <v>-</v>
          </cell>
          <cell r="CC165" t="str">
            <v>-</v>
          </cell>
          <cell r="CD165" t="str">
            <v>-</v>
          </cell>
          <cell r="CE165" t="str">
            <v>-</v>
          </cell>
          <cell r="CF165" t="str">
            <v>-</v>
          </cell>
          <cell r="CG165" t="str">
            <v>-</v>
          </cell>
          <cell r="CH165" t="str">
            <v>-</v>
          </cell>
          <cell r="CI165" t="str">
            <v>-</v>
          </cell>
          <cell r="CJ165" t="str">
            <v>-</v>
          </cell>
          <cell r="CK165" t="str">
            <v>-</v>
          </cell>
          <cell r="CL165" t="str">
            <v>-</v>
          </cell>
          <cell r="CM165">
            <v>7546960</v>
          </cell>
          <cell r="CN165" t="str">
            <v>-</v>
          </cell>
          <cell r="CO165">
            <v>168605231</v>
          </cell>
          <cell r="CP165" t="str">
            <v>-</v>
          </cell>
          <cell r="CQ165">
            <v>0</v>
          </cell>
          <cell r="CR165" t="str">
            <v>-</v>
          </cell>
          <cell r="CS165">
            <v>-26</v>
          </cell>
          <cell r="CT165" t="str">
            <v>-</v>
          </cell>
          <cell r="CU165">
            <v>515</v>
          </cell>
          <cell r="CV165">
            <v>294</v>
          </cell>
          <cell r="CW165">
            <v>232</v>
          </cell>
          <cell r="CX165">
            <v>199</v>
          </cell>
          <cell r="CY165">
            <v>178</v>
          </cell>
          <cell r="CZ165">
            <v>153</v>
          </cell>
          <cell r="DA165">
            <v>130</v>
          </cell>
          <cell r="DB165">
            <v>97</v>
          </cell>
          <cell r="DC165">
            <v>101</v>
          </cell>
          <cell r="DD165">
            <v>95</v>
          </cell>
          <cell r="DE165">
            <v>70</v>
          </cell>
          <cell r="DF165">
            <v>67</v>
          </cell>
          <cell r="DG165">
            <v>301</v>
          </cell>
          <cell r="DH165">
            <v>259</v>
          </cell>
          <cell r="DI165">
            <v>34</v>
          </cell>
          <cell r="DJ165" t="str">
            <v>-</v>
          </cell>
          <cell r="DK165" t="str">
            <v>-</v>
          </cell>
          <cell r="DL165" t="str">
            <v>-</v>
          </cell>
          <cell r="DM165" t="str">
            <v>-</v>
          </cell>
          <cell r="DN165" t="str">
            <v>-</v>
          </cell>
          <cell r="DO165" t="str">
            <v>-</v>
          </cell>
          <cell r="DP165" t="str">
            <v>-</v>
          </cell>
          <cell r="DQ165" t="str">
            <v>-</v>
          </cell>
          <cell r="DR165" t="str">
            <v>-</v>
          </cell>
          <cell r="DS165" t="str">
            <v>-</v>
          </cell>
          <cell r="DT165" t="str">
            <v>-</v>
          </cell>
          <cell r="DU165" t="str">
            <v>-</v>
          </cell>
          <cell r="DV165" t="str">
            <v>-</v>
          </cell>
          <cell r="DW165">
            <v>0</v>
          </cell>
          <cell r="DX165" t="str">
            <v>-</v>
          </cell>
          <cell r="DY165">
            <v>45</v>
          </cell>
          <cell r="DZ165">
            <v>58</v>
          </cell>
          <cell r="EA165">
            <v>10</v>
          </cell>
          <cell r="EB165" t="str">
            <v>-</v>
          </cell>
          <cell r="EC165">
            <v>34.482758620689658</v>
          </cell>
          <cell r="ED165" t="str">
            <v>-</v>
          </cell>
          <cell r="EE165">
            <v>11</v>
          </cell>
          <cell r="EF165" t="str">
            <v>-</v>
          </cell>
          <cell r="EG165">
            <v>58</v>
          </cell>
        </row>
        <row r="166">
          <cell r="C166">
            <v>700000463</v>
          </cell>
          <cell r="D166" t="str">
            <v>SECTOR CORAJE LEIDY</v>
          </cell>
          <cell r="E166">
            <v>2026</v>
          </cell>
          <cell r="F166">
            <v>202603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 t="str">
            <v>-</v>
          </cell>
          <cell r="BB166" t="str">
            <v>-</v>
          </cell>
          <cell r="BC166" t="str">
            <v>-</v>
          </cell>
          <cell r="BD166" t="str">
            <v>-</v>
          </cell>
          <cell r="BE166" t="str">
            <v>-</v>
          </cell>
          <cell r="BF166" t="str">
            <v>-</v>
          </cell>
          <cell r="BG166" t="str">
            <v>-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 t="str">
            <v>-</v>
          </cell>
          <cell r="BO166" t="str">
            <v>-</v>
          </cell>
          <cell r="BP166" t="str">
            <v>-</v>
          </cell>
          <cell r="BQ166" t="str">
            <v>-</v>
          </cell>
          <cell r="BR166" t="str">
            <v>-</v>
          </cell>
          <cell r="BS166" t="str">
            <v>-</v>
          </cell>
          <cell r="BT166" t="str">
            <v>-</v>
          </cell>
          <cell r="BU166" t="str">
            <v>-</v>
          </cell>
          <cell r="BV166" t="str">
            <v>-</v>
          </cell>
          <cell r="BW166" t="str">
            <v>-</v>
          </cell>
          <cell r="BX166" t="str">
            <v>-</v>
          </cell>
          <cell r="BY166" t="str">
            <v>-</v>
          </cell>
          <cell r="BZ166" t="str">
            <v>-</v>
          </cell>
          <cell r="CA166" t="str">
            <v>-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 t="str">
            <v>-</v>
          </cell>
          <cell r="CN166" t="str">
            <v>-</v>
          </cell>
          <cell r="CO166" t="str">
            <v>-</v>
          </cell>
          <cell r="CP166" t="str">
            <v>-</v>
          </cell>
          <cell r="CQ166" t="str">
            <v>-</v>
          </cell>
          <cell r="CR166" t="str">
            <v>-</v>
          </cell>
          <cell r="CS166" t="str">
            <v>-</v>
          </cell>
          <cell r="CT166" t="str">
            <v>-</v>
          </cell>
          <cell r="CU166" t="str">
            <v>-</v>
          </cell>
          <cell r="CV166" t="str">
            <v>-</v>
          </cell>
          <cell r="CW166" t="str">
            <v>-</v>
          </cell>
          <cell r="CX166" t="str">
            <v>-</v>
          </cell>
          <cell r="CY166" t="str">
            <v>-</v>
          </cell>
          <cell r="CZ166" t="str">
            <v>-</v>
          </cell>
          <cell r="DA166" t="str">
            <v>-</v>
          </cell>
          <cell r="DB166" t="str">
            <v>-</v>
          </cell>
          <cell r="DC166" t="str">
            <v>-</v>
          </cell>
          <cell r="DD166" t="str">
            <v>-</v>
          </cell>
          <cell r="DE166" t="str">
            <v>-</v>
          </cell>
          <cell r="DF166" t="str">
            <v>-</v>
          </cell>
          <cell r="DG166" t="str">
            <v>-</v>
          </cell>
          <cell r="DH166" t="str">
            <v>-</v>
          </cell>
          <cell r="DI166" t="str">
            <v>-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 t="str">
            <v>-</v>
          </cell>
          <cell r="DX166" t="str">
            <v>-</v>
          </cell>
          <cell r="DY166" t="str">
            <v>-</v>
          </cell>
          <cell r="DZ166" t="str">
            <v>-</v>
          </cell>
          <cell r="EA166" t="str">
            <v>-</v>
          </cell>
          <cell r="EB166" t="str">
            <v>-</v>
          </cell>
          <cell r="EC166" t="str">
            <v>-</v>
          </cell>
          <cell r="ED166" t="str">
            <v>-</v>
          </cell>
          <cell r="EE166" t="str">
            <v>-</v>
          </cell>
          <cell r="EF166" t="str">
            <v>-</v>
          </cell>
          <cell r="EG166" t="str">
            <v>-</v>
          </cell>
        </row>
        <row r="167">
          <cell r="C167">
            <v>700000464</v>
          </cell>
          <cell r="D167" t="str">
            <v>SECTOR LIBERTAD</v>
          </cell>
          <cell r="E167">
            <v>2026</v>
          </cell>
          <cell r="F167">
            <v>202603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 t="str">
            <v>-</v>
          </cell>
          <cell r="BQ167" t="str">
            <v>-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 t="str">
            <v>-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 t="str">
            <v>-</v>
          </cell>
          <cell r="CS167" t="str">
            <v>-</v>
          </cell>
          <cell r="CT167" t="str">
            <v>-</v>
          </cell>
          <cell r="CU167" t="str">
            <v>-</v>
          </cell>
          <cell r="CV167" t="str">
            <v>-</v>
          </cell>
          <cell r="CW167" t="str">
            <v>-</v>
          </cell>
          <cell r="CX167" t="str">
            <v>-</v>
          </cell>
          <cell r="CY167" t="str">
            <v>-</v>
          </cell>
          <cell r="CZ167" t="str">
            <v>-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  <cell r="DZ167" t="str">
            <v>-</v>
          </cell>
          <cell r="EA167" t="str">
            <v>-</v>
          </cell>
          <cell r="EB167" t="str">
            <v>-</v>
          </cell>
          <cell r="EC167" t="str">
            <v>-</v>
          </cell>
          <cell r="ED167" t="str">
            <v>-</v>
          </cell>
          <cell r="EE167" t="str">
            <v>-</v>
          </cell>
          <cell r="EF167" t="str">
            <v>-</v>
          </cell>
          <cell r="EG167" t="str">
            <v>-</v>
          </cell>
        </row>
        <row r="168">
          <cell r="C168">
            <v>700000465</v>
          </cell>
          <cell r="D168" t="str">
            <v>SECTOR AVENTURA JOHANNA</v>
          </cell>
          <cell r="E168">
            <v>2026</v>
          </cell>
          <cell r="F168">
            <v>202603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  <cell r="BC168" t="str">
            <v>-</v>
          </cell>
          <cell r="BD168" t="str">
            <v>-</v>
          </cell>
          <cell r="BE168" t="str">
            <v>-</v>
          </cell>
          <cell r="BF168" t="str">
            <v>-</v>
          </cell>
          <cell r="BG168" t="str">
            <v>-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 t="str">
            <v>-</v>
          </cell>
          <cell r="BO168" t="str">
            <v>-</v>
          </cell>
          <cell r="BP168" t="str">
            <v>-</v>
          </cell>
          <cell r="BQ168" t="str">
            <v>-</v>
          </cell>
          <cell r="BR168" t="str">
            <v>-</v>
          </cell>
          <cell r="BS168" t="str">
            <v>-</v>
          </cell>
          <cell r="BT168" t="str">
            <v>-</v>
          </cell>
          <cell r="BU168" t="str">
            <v>-</v>
          </cell>
          <cell r="BV168" t="str">
            <v>-</v>
          </cell>
          <cell r="BW168" t="str">
            <v>-</v>
          </cell>
          <cell r="BX168" t="str">
            <v>-</v>
          </cell>
          <cell r="BY168" t="str">
            <v>-</v>
          </cell>
          <cell r="BZ168" t="str">
            <v>-</v>
          </cell>
          <cell r="CA168" t="str">
            <v>-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 t="str">
            <v>-</v>
          </cell>
          <cell r="CN168" t="str">
            <v>-</v>
          </cell>
          <cell r="CO168" t="str">
            <v>-</v>
          </cell>
          <cell r="CP168" t="str">
            <v>-</v>
          </cell>
          <cell r="CQ168" t="str">
            <v>-</v>
          </cell>
          <cell r="CR168" t="str">
            <v>-</v>
          </cell>
          <cell r="CS168" t="str">
            <v>-</v>
          </cell>
          <cell r="CT168" t="str">
            <v>-</v>
          </cell>
          <cell r="CU168" t="str">
            <v>-</v>
          </cell>
          <cell r="CV168" t="str">
            <v>-</v>
          </cell>
          <cell r="CW168" t="str">
            <v>-</v>
          </cell>
          <cell r="CX168" t="str">
            <v>-</v>
          </cell>
          <cell r="CY168" t="str">
            <v>-</v>
          </cell>
          <cell r="CZ168" t="str">
            <v>-</v>
          </cell>
          <cell r="DA168" t="str">
            <v>-</v>
          </cell>
          <cell r="DB168" t="str">
            <v>-</v>
          </cell>
          <cell r="DC168" t="str">
            <v>-</v>
          </cell>
          <cell r="DD168" t="str">
            <v>-</v>
          </cell>
          <cell r="DE168" t="str">
            <v>-</v>
          </cell>
          <cell r="DF168" t="str">
            <v>-</v>
          </cell>
          <cell r="DG168" t="str">
            <v>-</v>
          </cell>
          <cell r="DH168" t="str">
            <v>-</v>
          </cell>
          <cell r="DI168" t="str">
            <v>-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 t="str">
            <v>-</v>
          </cell>
          <cell r="DX168" t="str">
            <v>-</v>
          </cell>
          <cell r="DY168" t="str">
            <v>-</v>
          </cell>
          <cell r="DZ168" t="str">
            <v>-</v>
          </cell>
          <cell r="EA168" t="str">
            <v>-</v>
          </cell>
          <cell r="EB168" t="str">
            <v>-</v>
          </cell>
          <cell r="EC168" t="str">
            <v>-</v>
          </cell>
          <cell r="ED168" t="str">
            <v>-</v>
          </cell>
          <cell r="EE168" t="str">
            <v>-</v>
          </cell>
          <cell r="EF168" t="str">
            <v>-</v>
          </cell>
          <cell r="EG168" t="str">
            <v>-</v>
          </cell>
        </row>
        <row r="169">
          <cell r="C169">
            <v>700000466</v>
          </cell>
          <cell r="D169" t="str">
            <v xml:space="preserve">SECTOR EMOCIONES DOLLY  </v>
          </cell>
          <cell r="E169">
            <v>2026</v>
          </cell>
          <cell r="F169">
            <v>202603</v>
          </cell>
          <cell r="G169">
            <v>1373</v>
          </cell>
          <cell r="H169">
            <v>1373</v>
          </cell>
          <cell r="I169">
            <v>347</v>
          </cell>
          <cell r="J169" t="str">
            <v>-</v>
          </cell>
          <cell r="K169">
            <v>1</v>
          </cell>
          <cell r="L169">
            <v>0</v>
          </cell>
          <cell r="M169">
            <v>926</v>
          </cell>
          <cell r="N169">
            <v>879</v>
          </cell>
          <cell r="O169">
            <v>0</v>
          </cell>
          <cell r="P169" t="str">
            <v>-</v>
          </cell>
          <cell r="Q169">
            <v>3</v>
          </cell>
          <cell r="R169" t="str">
            <v>-</v>
          </cell>
          <cell r="S169">
            <v>9</v>
          </cell>
          <cell r="T169" t="str">
            <v>-</v>
          </cell>
          <cell r="U169">
            <v>920</v>
          </cell>
          <cell r="V169" t="str">
            <v>-</v>
          </cell>
          <cell r="W169">
            <v>3</v>
          </cell>
          <cell r="X169" t="str">
            <v>-</v>
          </cell>
          <cell r="Y169" t="str">
            <v>-</v>
          </cell>
          <cell r="Z169" t="str">
            <v>-</v>
          </cell>
          <cell r="AA169">
            <v>659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>
            <v>612</v>
          </cell>
          <cell r="AH169" t="str">
            <v>-</v>
          </cell>
          <cell r="AI169" t="str">
            <v>-</v>
          </cell>
          <cell r="AJ169" t="str">
            <v>-</v>
          </cell>
          <cell r="AK169" t="str">
            <v>-</v>
          </cell>
          <cell r="AL169" t="str">
            <v>-</v>
          </cell>
          <cell r="AM169">
            <v>67.4435542607429</v>
          </cell>
          <cell r="AN169">
            <v>64.099999999999994</v>
          </cell>
          <cell r="AO169" t="str">
            <v>-</v>
          </cell>
          <cell r="AP169" t="str">
            <v>-</v>
          </cell>
          <cell r="AQ169" t="str">
            <v>-</v>
          </cell>
          <cell r="AR169" t="str">
            <v>-</v>
          </cell>
          <cell r="AS169" t="str">
            <v>-</v>
          </cell>
          <cell r="AT169" t="str">
            <v>-</v>
          </cell>
          <cell r="AU169" t="str">
            <v>-</v>
          </cell>
          <cell r="AV169" t="str">
            <v>-</v>
          </cell>
          <cell r="AW169" t="str">
            <v>-</v>
          </cell>
          <cell r="AX169" t="str">
            <v>-</v>
          </cell>
          <cell r="AY169" t="str">
            <v>-</v>
          </cell>
          <cell r="AZ169" t="str">
            <v>-</v>
          </cell>
          <cell r="BA169">
            <v>801</v>
          </cell>
          <cell r="BB169">
            <v>735</v>
          </cell>
          <cell r="BC169">
            <v>58.339402767662051</v>
          </cell>
          <cell r="BD169">
            <v>53.6</v>
          </cell>
          <cell r="BE169">
            <v>903</v>
          </cell>
          <cell r="BF169" t="str">
            <v>-</v>
          </cell>
          <cell r="BG169">
            <v>402735.25</v>
          </cell>
          <cell r="BH169">
            <v>434535</v>
          </cell>
          <cell r="BI169">
            <v>372932837.19999999</v>
          </cell>
          <cell r="BJ169">
            <v>381956057</v>
          </cell>
          <cell r="BK169">
            <v>367464244</v>
          </cell>
          <cell r="BL169" t="str">
            <v>-</v>
          </cell>
          <cell r="BM169">
            <v>5468593.2000000002</v>
          </cell>
          <cell r="BN169" t="str">
            <v>-</v>
          </cell>
          <cell r="BO169">
            <v>264937662.19999999</v>
          </cell>
          <cell r="BP169" t="str">
            <v>-</v>
          </cell>
          <cell r="BQ169">
            <v>5468593.2000000002</v>
          </cell>
          <cell r="BR169" t="str">
            <v>-</v>
          </cell>
          <cell r="BS169">
            <v>802</v>
          </cell>
          <cell r="BT169" t="str">
            <v>-</v>
          </cell>
          <cell r="BU169">
            <v>259469069</v>
          </cell>
          <cell r="BV169" t="str">
            <v>-</v>
          </cell>
          <cell r="BW169">
            <v>636</v>
          </cell>
          <cell r="BX169" t="str">
            <v>-</v>
          </cell>
          <cell r="BY169" t="str">
            <v>-</v>
          </cell>
          <cell r="BZ169" t="str">
            <v>-</v>
          </cell>
          <cell r="CA169">
            <v>101653295</v>
          </cell>
          <cell r="CB169" t="str">
            <v>-</v>
          </cell>
          <cell r="CC169" t="str">
            <v>-</v>
          </cell>
          <cell r="CD169" t="str">
            <v>-</v>
          </cell>
          <cell r="CE169" t="str">
            <v>-</v>
          </cell>
          <cell r="CF169" t="str">
            <v>-</v>
          </cell>
          <cell r="CG169" t="str">
            <v>-</v>
          </cell>
          <cell r="CH169" t="str">
            <v>-</v>
          </cell>
          <cell r="CI169" t="str">
            <v>-</v>
          </cell>
          <cell r="CJ169" t="str">
            <v>-</v>
          </cell>
          <cell r="CK169" t="str">
            <v>-</v>
          </cell>
          <cell r="CL169" t="str">
            <v>-</v>
          </cell>
          <cell r="CM169">
            <v>6341880</v>
          </cell>
          <cell r="CN169" t="str">
            <v>-</v>
          </cell>
          <cell r="CO169">
            <v>107995175</v>
          </cell>
          <cell r="CP169" t="str">
            <v>-</v>
          </cell>
          <cell r="CQ169">
            <v>0</v>
          </cell>
          <cell r="CR169" t="str">
            <v>-</v>
          </cell>
          <cell r="CS169">
            <v>-6</v>
          </cell>
          <cell r="CT169" t="str">
            <v>-</v>
          </cell>
          <cell r="CU169">
            <v>224</v>
          </cell>
          <cell r="CV169">
            <v>243</v>
          </cell>
          <cell r="CW169">
            <v>127</v>
          </cell>
          <cell r="CX169">
            <v>159</v>
          </cell>
          <cell r="CY169">
            <v>96</v>
          </cell>
          <cell r="CZ169">
            <v>112</v>
          </cell>
          <cell r="DA169">
            <v>70</v>
          </cell>
          <cell r="DB169">
            <v>71</v>
          </cell>
          <cell r="DC169">
            <v>65</v>
          </cell>
          <cell r="DD169">
            <v>57</v>
          </cell>
          <cell r="DE169">
            <v>49</v>
          </cell>
          <cell r="DF169">
            <v>49</v>
          </cell>
          <cell r="DG169">
            <v>184</v>
          </cell>
          <cell r="DH169">
            <v>177</v>
          </cell>
          <cell r="DI169">
            <v>25</v>
          </cell>
          <cell r="DJ169" t="str">
            <v>-</v>
          </cell>
          <cell r="DK169" t="str">
            <v>-</v>
          </cell>
          <cell r="DL169" t="str">
            <v>-</v>
          </cell>
          <cell r="DM169" t="str">
            <v>-</v>
          </cell>
          <cell r="DN169" t="str">
            <v>-</v>
          </cell>
          <cell r="DO169" t="str">
            <v>-</v>
          </cell>
          <cell r="DP169" t="str">
            <v>-</v>
          </cell>
          <cell r="DQ169" t="str">
            <v>-</v>
          </cell>
          <cell r="DR169" t="str">
            <v>-</v>
          </cell>
          <cell r="DS169" t="str">
            <v>-</v>
          </cell>
          <cell r="DT169" t="str">
            <v>-</v>
          </cell>
          <cell r="DU169" t="str">
            <v>-</v>
          </cell>
          <cell r="DV169" t="str">
            <v>-</v>
          </cell>
          <cell r="DW169">
            <v>0</v>
          </cell>
          <cell r="DX169" t="str">
            <v>-</v>
          </cell>
          <cell r="DY169">
            <v>43</v>
          </cell>
          <cell r="DZ169">
            <v>55</v>
          </cell>
          <cell r="EA169">
            <v>11</v>
          </cell>
          <cell r="EB169" t="str">
            <v>-</v>
          </cell>
          <cell r="EC169">
            <v>55.000000000000007</v>
          </cell>
          <cell r="ED169" t="str">
            <v>-</v>
          </cell>
          <cell r="EE169">
            <v>18</v>
          </cell>
          <cell r="EF169" t="str">
            <v>-</v>
          </cell>
          <cell r="EG169">
            <v>82</v>
          </cell>
        </row>
        <row r="170">
          <cell r="C170">
            <v>700000468</v>
          </cell>
          <cell r="D170" t="str">
            <v>SECTOR SAMÁN SANY</v>
          </cell>
          <cell r="E170">
            <v>2026</v>
          </cell>
          <cell r="F170">
            <v>202603</v>
          </cell>
          <cell r="G170">
            <v>1338</v>
          </cell>
          <cell r="H170">
            <v>1430</v>
          </cell>
          <cell r="I170">
            <v>377</v>
          </cell>
          <cell r="J170" t="str">
            <v>-</v>
          </cell>
          <cell r="K170">
            <v>-92</v>
          </cell>
          <cell r="L170">
            <v>0</v>
          </cell>
          <cell r="M170">
            <v>320</v>
          </cell>
          <cell r="N170">
            <v>933</v>
          </cell>
          <cell r="O170">
            <v>0</v>
          </cell>
          <cell r="P170" t="str">
            <v>-</v>
          </cell>
          <cell r="Q170">
            <v>2</v>
          </cell>
          <cell r="R170" t="str">
            <v>-</v>
          </cell>
          <cell r="S170">
            <v>3</v>
          </cell>
          <cell r="T170" t="str">
            <v>-</v>
          </cell>
          <cell r="U170">
            <v>317</v>
          </cell>
          <cell r="V170" t="str">
            <v>-</v>
          </cell>
          <cell r="W170">
            <v>1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249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>
            <v>172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>
            <v>23.916292974588938</v>
          </cell>
          <cell r="AN170">
            <v>65.2</v>
          </cell>
          <cell r="AO170" t="str">
            <v>-</v>
          </cell>
          <cell r="AP170" t="str">
            <v>-</v>
          </cell>
          <cell r="AQ170" t="str">
            <v>-</v>
          </cell>
          <cell r="AR170" t="str">
            <v>-</v>
          </cell>
          <cell r="AS170" t="str">
            <v>-</v>
          </cell>
          <cell r="AT170" t="str">
            <v>-</v>
          </cell>
          <cell r="AU170" t="str">
            <v>-</v>
          </cell>
          <cell r="AV170" t="str">
            <v>-</v>
          </cell>
          <cell r="AW170" t="str">
            <v>-</v>
          </cell>
          <cell r="AX170" t="str">
            <v>-</v>
          </cell>
          <cell r="AY170" t="str">
            <v>-</v>
          </cell>
          <cell r="AZ170" t="str">
            <v>-</v>
          </cell>
          <cell r="BA170">
            <v>281</v>
          </cell>
          <cell r="BB170">
            <v>818</v>
          </cell>
          <cell r="BC170">
            <v>21.001494768310909</v>
          </cell>
          <cell r="BD170">
            <v>57.2</v>
          </cell>
          <cell r="BE170">
            <v>958</v>
          </cell>
          <cell r="BF170" t="str">
            <v>-</v>
          </cell>
          <cell r="BG170">
            <v>422700.75</v>
          </cell>
          <cell r="BH170">
            <v>437687</v>
          </cell>
          <cell r="BI170">
            <v>135264239</v>
          </cell>
          <cell r="BJ170">
            <v>408361973</v>
          </cell>
          <cell r="BK170">
            <v>134868439</v>
          </cell>
          <cell r="BL170" t="str">
            <v>-</v>
          </cell>
          <cell r="BM170">
            <v>395800</v>
          </cell>
          <cell r="BN170" t="str">
            <v>-</v>
          </cell>
          <cell r="BO170">
            <v>108641672</v>
          </cell>
          <cell r="BP170" t="str">
            <v>-</v>
          </cell>
          <cell r="BQ170">
            <v>395800</v>
          </cell>
          <cell r="BR170" t="str">
            <v>-</v>
          </cell>
          <cell r="BS170">
            <v>303</v>
          </cell>
          <cell r="BT170" t="str">
            <v>-</v>
          </cell>
          <cell r="BU170">
            <v>108245872</v>
          </cell>
          <cell r="BV170" t="str">
            <v>-</v>
          </cell>
          <cell r="BW170">
            <v>178</v>
          </cell>
          <cell r="BX170" t="str">
            <v>-</v>
          </cell>
          <cell r="BY170" t="str">
            <v>-</v>
          </cell>
          <cell r="BZ170" t="str">
            <v>-</v>
          </cell>
          <cell r="CA170">
            <v>24287072</v>
          </cell>
          <cell r="CB170" t="str">
            <v>-</v>
          </cell>
          <cell r="CC170" t="str">
            <v>-</v>
          </cell>
          <cell r="CD170" t="str">
            <v>-</v>
          </cell>
          <cell r="CE170" t="str">
            <v>-</v>
          </cell>
          <cell r="CF170" t="str">
            <v>-</v>
          </cell>
          <cell r="CG170" t="str">
            <v>-</v>
          </cell>
          <cell r="CH170" t="str">
            <v>-</v>
          </cell>
          <cell r="CI170" t="str">
            <v>-</v>
          </cell>
          <cell r="CJ170" t="str">
            <v>-</v>
          </cell>
          <cell r="CK170" t="str">
            <v>-</v>
          </cell>
          <cell r="CL170" t="str">
            <v>-</v>
          </cell>
          <cell r="CM170">
            <v>2335495</v>
          </cell>
          <cell r="CN170" t="str">
            <v>-</v>
          </cell>
          <cell r="CO170">
            <v>26622567</v>
          </cell>
          <cell r="CP170" t="str">
            <v>-</v>
          </cell>
          <cell r="CQ170">
            <v>0</v>
          </cell>
          <cell r="CR170" t="str">
            <v>-</v>
          </cell>
          <cell r="CS170">
            <v>-55</v>
          </cell>
          <cell r="CT170" t="str">
            <v>-</v>
          </cell>
          <cell r="CU170">
            <v>621</v>
          </cell>
          <cell r="CV170">
            <v>235</v>
          </cell>
          <cell r="CW170">
            <v>274</v>
          </cell>
          <cell r="CX170">
            <v>154</v>
          </cell>
          <cell r="CY170">
            <v>123</v>
          </cell>
          <cell r="CZ170">
            <v>92</v>
          </cell>
          <cell r="DA170">
            <v>116</v>
          </cell>
          <cell r="DB170">
            <v>92</v>
          </cell>
          <cell r="DC170">
            <v>73</v>
          </cell>
          <cell r="DD170">
            <v>70</v>
          </cell>
          <cell r="DE170">
            <v>70</v>
          </cell>
          <cell r="DF170">
            <v>60</v>
          </cell>
          <cell r="DG170">
            <v>259</v>
          </cell>
          <cell r="DH170">
            <v>222</v>
          </cell>
          <cell r="DI170">
            <v>9</v>
          </cell>
          <cell r="DJ170" t="str">
            <v>-</v>
          </cell>
          <cell r="DK170" t="str">
            <v>-</v>
          </cell>
          <cell r="DL170" t="str">
            <v>-</v>
          </cell>
          <cell r="DM170" t="str">
            <v>-</v>
          </cell>
          <cell r="DN170" t="str">
            <v>-</v>
          </cell>
          <cell r="DO170" t="str">
            <v>-</v>
          </cell>
          <cell r="DP170" t="str">
            <v>-</v>
          </cell>
          <cell r="DQ170" t="str">
            <v>-</v>
          </cell>
          <cell r="DR170" t="str">
            <v>-</v>
          </cell>
          <cell r="DS170" t="str">
            <v>-</v>
          </cell>
          <cell r="DT170" t="str">
            <v>-</v>
          </cell>
          <cell r="DU170" t="str">
            <v>-</v>
          </cell>
          <cell r="DV170" t="str">
            <v>-</v>
          </cell>
          <cell r="DW170">
            <v>0</v>
          </cell>
          <cell r="DX170" t="str">
            <v>-</v>
          </cell>
          <cell r="DY170">
            <v>17</v>
          </cell>
          <cell r="DZ170">
            <v>56</v>
          </cell>
          <cell r="EA170">
            <v>13</v>
          </cell>
          <cell r="EB170" t="str">
            <v>-</v>
          </cell>
          <cell r="EC170">
            <v>48.148148148148145</v>
          </cell>
          <cell r="ED170" t="str">
            <v>-</v>
          </cell>
          <cell r="EE170">
            <v>8</v>
          </cell>
          <cell r="EF170" t="str">
            <v>-</v>
          </cell>
          <cell r="EG170">
            <v>22</v>
          </cell>
        </row>
        <row r="171">
          <cell r="C171">
            <v>700000469</v>
          </cell>
          <cell r="D171" t="str">
            <v>SECTOR WINKAT VICTORIA</v>
          </cell>
          <cell r="E171">
            <v>2026</v>
          </cell>
          <cell r="F171">
            <v>202603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  <cell r="BC171" t="str">
            <v>-</v>
          </cell>
          <cell r="BD171" t="str">
            <v>-</v>
          </cell>
          <cell r="BE171" t="str">
            <v>-</v>
          </cell>
          <cell r="BF171" t="str">
            <v>-</v>
          </cell>
          <cell r="BG171" t="str">
            <v>-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 t="str">
            <v>-</v>
          </cell>
          <cell r="BM171" t="str">
            <v>-</v>
          </cell>
          <cell r="BN171" t="str">
            <v>-</v>
          </cell>
          <cell r="BO171" t="str">
            <v>-</v>
          </cell>
          <cell r="BP171" t="str">
            <v>-</v>
          </cell>
          <cell r="BQ171" t="str">
            <v>-</v>
          </cell>
          <cell r="BR171" t="str">
            <v>-</v>
          </cell>
          <cell r="BS171" t="str">
            <v>-</v>
          </cell>
          <cell r="BT171" t="str">
            <v>-</v>
          </cell>
          <cell r="BU171" t="str">
            <v>-</v>
          </cell>
          <cell r="BV171" t="str">
            <v>-</v>
          </cell>
          <cell r="BW171" t="str">
            <v>-</v>
          </cell>
          <cell r="BX171" t="str">
            <v>-</v>
          </cell>
          <cell r="BY171" t="str">
            <v>-</v>
          </cell>
          <cell r="BZ171" t="str">
            <v>-</v>
          </cell>
          <cell r="CA171" t="str">
            <v>-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 t="str">
            <v>-</v>
          </cell>
          <cell r="CL171" t="str">
            <v>-</v>
          </cell>
          <cell r="CM171" t="str">
            <v>-</v>
          </cell>
          <cell r="CN171" t="str">
            <v>-</v>
          </cell>
          <cell r="CO171" t="str">
            <v>-</v>
          </cell>
          <cell r="CP171" t="str">
            <v>-</v>
          </cell>
          <cell r="CQ171" t="str">
            <v>-</v>
          </cell>
          <cell r="CR171" t="str">
            <v>-</v>
          </cell>
          <cell r="CS171" t="str">
            <v>-</v>
          </cell>
          <cell r="CT171" t="str">
            <v>-</v>
          </cell>
          <cell r="CU171" t="str">
            <v>-</v>
          </cell>
          <cell r="CV171" t="str">
            <v>-</v>
          </cell>
          <cell r="CW171" t="str">
            <v>-</v>
          </cell>
          <cell r="CX171" t="str">
            <v>-</v>
          </cell>
          <cell r="CY171" t="str">
            <v>-</v>
          </cell>
          <cell r="CZ171" t="str">
            <v>-</v>
          </cell>
          <cell r="DA171" t="str">
            <v>-</v>
          </cell>
          <cell r="DB171" t="str">
            <v>-</v>
          </cell>
          <cell r="DC171" t="str">
            <v>-</v>
          </cell>
          <cell r="DD171" t="str">
            <v>-</v>
          </cell>
          <cell r="DE171" t="str">
            <v>-</v>
          </cell>
          <cell r="DF171" t="str">
            <v>-</v>
          </cell>
          <cell r="DG171" t="str">
            <v>-</v>
          </cell>
          <cell r="DH171" t="str">
            <v>-</v>
          </cell>
          <cell r="DI171" t="str">
            <v>-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 t="str">
            <v>-</v>
          </cell>
          <cell r="DX171" t="str">
            <v>-</v>
          </cell>
          <cell r="DY171" t="str">
            <v>-</v>
          </cell>
          <cell r="DZ171" t="str">
            <v>-</v>
          </cell>
          <cell r="EA171" t="str">
            <v>-</v>
          </cell>
          <cell r="EB171" t="str">
            <v>-</v>
          </cell>
          <cell r="EC171" t="str">
            <v>-</v>
          </cell>
          <cell r="ED171" t="str">
            <v>-</v>
          </cell>
          <cell r="EE171" t="str">
            <v>-</v>
          </cell>
          <cell r="EF171" t="str">
            <v>-</v>
          </cell>
          <cell r="EG171" t="str">
            <v>-</v>
          </cell>
        </row>
        <row r="172">
          <cell r="C172">
            <v>700000473</v>
          </cell>
          <cell r="D172" t="str">
            <v>SECTOR CHIPRE MARÍA</v>
          </cell>
          <cell r="E172">
            <v>2026</v>
          </cell>
          <cell r="F172">
            <v>202603</v>
          </cell>
          <cell r="G172">
            <v>0</v>
          </cell>
          <cell r="H172" t="str">
            <v>-</v>
          </cell>
          <cell r="I172">
            <v>0</v>
          </cell>
          <cell r="J172" t="str">
            <v>-</v>
          </cell>
          <cell r="K172">
            <v>0</v>
          </cell>
          <cell r="L172" t="str">
            <v>-</v>
          </cell>
          <cell r="M172">
            <v>0</v>
          </cell>
          <cell r="N172" t="str">
            <v>-</v>
          </cell>
          <cell r="O172">
            <v>0</v>
          </cell>
          <cell r="P172" t="str">
            <v>-</v>
          </cell>
          <cell r="Q172">
            <v>0</v>
          </cell>
          <cell r="R172" t="str">
            <v>-</v>
          </cell>
          <cell r="S172">
            <v>0</v>
          </cell>
          <cell r="T172" t="str">
            <v>-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0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>
            <v>0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>
            <v>0</v>
          </cell>
          <cell r="AN172" t="str">
            <v>-</v>
          </cell>
          <cell r="AO172" t="str">
            <v>-</v>
          </cell>
          <cell r="AP172" t="str">
            <v>-</v>
          </cell>
          <cell r="AQ172" t="str">
            <v>-</v>
          </cell>
          <cell r="AR172" t="str">
            <v>-</v>
          </cell>
          <cell r="AS172" t="str">
            <v>-</v>
          </cell>
          <cell r="AT172" t="str">
            <v>-</v>
          </cell>
          <cell r="AU172" t="str">
            <v>-</v>
          </cell>
          <cell r="AV172" t="str">
            <v>-</v>
          </cell>
          <cell r="AW172" t="str">
            <v>-</v>
          </cell>
          <cell r="AX172" t="str">
            <v>-</v>
          </cell>
          <cell r="AY172" t="str">
            <v>-</v>
          </cell>
          <cell r="AZ172" t="str">
            <v>-</v>
          </cell>
          <cell r="BA172">
            <v>0</v>
          </cell>
          <cell r="BB172" t="str">
            <v>-</v>
          </cell>
          <cell r="BC172">
            <v>0</v>
          </cell>
          <cell r="BD172" t="str">
            <v>-</v>
          </cell>
          <cell r="BE172">
            <v>0</v>
          </cell>
          <cell r="BF172" t="str">
            <v>-</v>
          </cell>
          <cell r="BG172">
            <v>0</v>
          </cell>
          <cell r="BH172" t="str">
            <v>-</v>
          </cell>
          <cell r="BI172">
            <v>0</v>
          </cell>
          <cell r="BJ172" t="str">
            <v>-</v>
          </cell>
          <cell r="BK172">
            <v>0</v>
          </cell>
          <cell r="BL172" t="str">
            <v>-</v>
          </cell>
          <cell r="BM172">
            <v>0</v>
          </cell>
          <cell r="BN172" t="str">
            <v>-</v>
          </cell>
          <cell r="BO172">
            <v>0</v>
          </cell>
          <cell r="BP172" t="str">
            <v>-</v>
          </cell>
          <cell r="BQ172">
            <v>0</v>
          </cell>
          <cell r="BR172" t="str">
            <v>-</v>
          </cell>
          <cell r="BS172">
            <v>0</v>
          </cell>
          <cell r="BT172" t="str">
            <v>-</v>
          </cell>
          <cell r="BU172">
            <v>0</v>
          </cell>
          <cell r="BV172" t="str">
            <v>-</v>
          </cell>
          <cell r="BW172">
            <v>0</v>
          </cell>
          <cell r="BX172" t="str">
            <v>-</v>
          </cell>
          <cell r="BY172" t="str">
            <v>-</v>
          </cell>
          <cell r="BZ172" t="str">
            <v>-</v>
          </cell>
          <cell r="CA172">
            <v>0</v>
          </cell>
          <cell r="CB172" t="str">
            <v>-</v>
          </cell>
          <cell r="CC172" t="str">
            <v>-</v>
          </cell>
          <cell r="CD172" t="str">
            <v>-</v>
          </cell>
          <cell r="CE172" t="str">
            <v>-</v>
          </cell>
          <cell r="CF172" t="str">
            <v>-</v>
          </cell>
          <cell r="CG172" t="str">
            <v>-</v>
          </cell>
          <cell r="CH172" t="str">
            <v>-</v>
          </cell>
          <cell r="CI172" t="str">
            <v>-</v>
          </cell>
          <cell r="CJ172" t="str">
            <v>-</v>
          </cell>
          <cell r="CK172" t="str">
            <v>-</v>
          </cell>
          <cell r="CL172" t="str">
            <v>-</v>
          </cell>
          <cell r="CM172">
            <v>0</v>
          </cell>
          <cell r="CN172" t="str">
            <v>-</v>
          </cell>
          <cell r="CO172">
            <v>0</v>
          </cell>
          <cell r="CP172" t="str">
            <v>-</v>
          </cell>
          <cell r="CQ172">
            <v>0</v>
          </cell>
          <cell r="CR172" t="str">
            <v>-</v>
          </cell>
          <cell r="CS172">
            <v>0</v>
          </cell>
          <cell r="CT172" t="str">
            <v>-</v>
          </cell>
          <cell r="CU172">
            <v>0</v>
          </cell>
          <cell r="CV172" t="str">
            <v>-</v>
          </cell>
          <cell r="CW172">
            <v>0</v>
          </cell>
          <cell r="CX172" t="str">
            <v>-</v>
          </cell>
          <cell r="CY172">
            <v>0</v>
          </cell>
          <cell r="CZ172" t="str">
            <v>-</v>
          </cell>
          <cell r="DA172">
            <v>0</v>
          </cell>
          <cell r="DB172" t="str">
            <v>-</v>
          </cell>
          <cell r="DC172">
            <v>0</v>
          </cell>
          <cell r="DD172" t="str">
            <v>-</v>
          </cell>
          <cell r="DE172">
            <v>0</v>
          </cell>
          <cell r="DF172" t="str">
            <v>-</v>
          </cell>
          <cell r="DG172">
            <v>0</v>
          </cell>
          <cell r="DH172" t="str">
            <v>-</v>
          </cell>
          <cell r="DI172">
            <v>0</v>
          </cell>
          <cell r="DJ172" t="str">
            <v>-</v>
          </cell>
          <cell r="DK172" t="str">
            <v>-</v>
          </cell>
          <cell r="DL172" t="str">
            <v>-</v>
          </cell>
          <cell r="DM172" t="str">
            <v>-</v>
          </cell>
          <cell r="DN172" t="str">
            <v>-</v>
          </cell>
          <cell r="DO172" t="str">
            <v>-</v>
          </cell>
          <cell r="DP172" t="str">
            <v>-</v>
          </cell>
          <cell r="DQ172" t="str">
            <v>-</v>
          </cell>
          <cell r="DR172" t="str">
            <v>-</v>
          </cell>
          <cell r="DS172" t="str">
            <v>-</v>
          </cell>
          <cell r="DT172" t="str">
            <v>-</v>
          </cell>
          <cell r="DU172" t="str">
            <v>-</v>
          </cell>
          <cell r="DV172" t="str">
            <v>-</v>
          </cell>
          <cell r="DW172">
            <v>0</v>
          </cell>
          <cell r="DX172" t="str">
            <v>-</v>
          </cell>
          <cell r="DY172">
            <v>0</v>
          </cell>
          <cell r="DZ172" t="str">
            <v>-</v>
          </cell>
          <cell r="EA172">
            <v>0</v>
          </cell>
          <cell r="EB172" t="str">
            <v>-</v>
          </cell>
          <cell r="EC172">
            <v>0</v>
          </cell>
          <cell r="ED172" t="str">
            <v>-</v>
          </cell>
          <cell r="EE172">
            <v>0</v>
          </cell>
          <cell r="EF172" t="str">
            <v>-</v>
          </cell>
          <cell r="EG172">
            <v>0</v>
          </cell>
        </row>
        <row r="173">
          <cell r="C173">
            <v>700000474</v>
          </cell>
          <cell r="D173" t="str">
            <v>SECTOR PANCHES MARTHA</v>
          </cell>
          <cell r="E173">
            <v>2026</v>
          </cell>
          <cell r="F173">
            <v>202603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  <cell r="DZ173" t="str">
            <v>-</v>
          </cell>
          <cell r="EA173" t="str">
            <v>-</v>
          </cell>
          <cell r="EB173" t="str">
            <v>-</v>
          </cell>
          <cell r="EC173" t="str">
            <v>-</v>
          </cell>
          <cell r="ED173" t="str">
            <v>-</v>
          </cell>
          <cell r="EE173" t="str">
            <v>-</v>
          </cell>
          <cell r="EF173" t="str">
            <v>-</v>
          </cell>
          <cell r="EG173" t="str">
            <v>-</v>
          </cell>
        </row>
        <row r="174">
          <cell r="C174">
            <v>700000477</v>
          </cell>
          <cell r="D174" t="str">
            <v>Sector Anica Yuliana</v>
          </cell>
          <cell r="E174">
            <v>2026</v>
          </cell>
          <cell r="F174">
            <v>202603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-</v>
          </cell>
          <cell r="X174" t="str">
            <v>-</v>
          </cell>
          <cell r="Y174" t="str">
            <v>-</v>
          </cell>
          <cell r="Z174" t="str">
            <v>-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-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-</v>
          </cell>
          <cell r="AL174" t="str">
            <v>-</v>
          </cell>
          <cell r="AM174" t="str">
            <v>-</v>
          </cell>
          <cell r="AN174" t="str">
            <v>-</v>
          </cell>
          <cell r="AO174" t="str">
            <v>-</v>
          </cell>
          <cell r="AP174" t="str">
            <v>-</v>
          </cell>
          <cell r="AQ174" t="str">
            <v>-</v>
          </cell>
          <cell r="AR174" t="str">
            <v>-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  <cell r="AW174" t="str">
            <v>-</v>
          </cell>
          <cell r="AX174" t="str">
            <v>-</v>
          </cell>
          <cell r="AY174" t="str">
            <v>-</v>
          </cell>
          <cell r="AZ174" t="str">
            <v>-</v>
          </cell>
          <cell r="BA174" t="str">
            <v>-</v>
          </cell>
          <cell r="BB174" t="str">
            <v>-</v>
          </cell>
          <cell r="BC174" t="str">
            <v>-</v>
          </cell>
          <cell r="BD174" t="str">
            <v>-</v>
          </cell>
          <cell r="BE174" t="str">
            <v>-</v>
          </cell>
          <cell r="BF174" t="str">
            <v>-</v>
          </cell>
          <cell r="BG174" t="str">
            <v>-</v>
          </cell>
          <cell r="BH174" t="str">
            <v>-</v>
          </cell>
          <cell r="BI174" t="str">
            <v>-</v>
          </cell>
          <cell r="BJ174" t="str">
            <v>-</v>
          </cell>
          <cell r="BK174" t="str">
            <v>-</v>
          </cell>
          <cell r="BL174" t="str">
            <v>-</v>
          </cell>
          <cell r="BM174" t="str">
            <v>-</v>
          </cell>
          <cell r="BN174" t="str">
            <v>-</v>
          </cell>
          <cell r="BO174" t="str">
            <v>-</v>
          </cell>
          <cell r="BP174" t="str">
            <v>-</v>
          </cell>
          <cell r="BQ174" t="str">
            <v>-</v>
          </cell>
          <cell r="BR174" t="str">
            <v>-</v>
          </cell>
          <cell r="BS174" t="str">
            <v>-</v>
          </cell>
          <cell r="BT174" t="str">
            <v>-</v>
          </cell>
          <cell r="BU174" t="str">
            <v>-</v>
          </cell>
          <cell r="BV174" t="str">
            <v>-</v>
          </cell>
          <cell r="BW174" t="str">
            <v>-</v>
          </cell>
          <cell r="BX174" t="str">
            <v>-</v>
          </cell>
          <cell r="BY174" t="str">
            <v>-</v>
          </cell>
          <cell r="BZ174" t="str">
            <v>-</v>
          </cell>
          <cell r="CA174" t="str">
            <v>-</v>
          </cell>
          <cell r="CB174" t="str">
            <v>-</v>
          </cell>
          <cell r="CC174" t="str">
            <v>-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 t="str">
            <v>-</v>
          </cell>
          <cell r="CN174" t="str">
            <v>-</v>
          </cell>
          <cell r="CO174" t="str">
            <v>-</v>
          </cell>
          <cell r="CP174" t="str">
            <v>-</v>
          </cell>
          <cell r="CQ174" t="str">
            <v>-</v>
          </cell>
          <cell r="CR174" t="str">
            <v>-</v>
          </cell>
          <cell r="CS174" t="str">
            <v>-</v>
          </cell>
          <cell r="CT174" t="str">
            <v>-</v>
          </cell>
          <cell r="CU174" t="str">
            <v>-</v>
          </cell>
          <cell r="CV174" t="str">
            <v>-</v>
          </cell>
          <cell r="CW174" t="str">
            <v>-</v>
          </cell>
          <cell r="CX174" t="str">
            <v>-</v>
          </cell>
          <cell r="CY174" t="str">
            <v>-</v>
          </cell>
          <cell r="CZ174" t="str">
            <v>-</v>
          </cell>
          <cell r="DA174" t="str">
            <v>-</v>
          </cell>
          <cell r="DB174" t="str">
            <v>-</v>
          </cell>
          <cell r="DC174" t="str">
            <v>-</v>
          </cell>
          <cell r="DD174" t="str">
            <v>-</v>
          </cell>
          <cell r="DE174" t="str">
            <v>-</v>
          </cell>
          <cell r="DF174" t="str">
            <v>-</v>
          </cell>
          <cell r="DG174" t="str">
            <v>-</v>
          </cell>
          <cell r="DH174" t="str">
            <v>-</v>
          </cell>
          <cell r="DI174" t="str">
            <v>-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 t="str">
            <v>-</v>
          </cell>
          <cell r="DX174" t="str">
            <v>-</v>
          </cell>
          <cell r="DY174" t="str">
            <v>-</v>
          </cell>
          <cell r="DZ174" t="str">
            <v>-</v>
          </cell>
          <cell r="EA174" t="str">
            <v>-</v>
          </cell>
          <cell r="EB174" t="str">
            <v>-</v>
          </cell>
          <cell r="EC174" t="str">
            <v>-</v>
          </cell>
          <cell r="ED174" t="str">
            <v>-</v>
          </cell>
          <cell r="EE174" t="str">
            <v>-</v>
          </cell>
          <cell r="EF174" t="str">
            <v>-</v>
          </cell>
          <cell r="EG174" t="str">
            <v>-</v>
          </cell>
        </row>
        <row r="175">
          <cell r="C175">
            <v>700000478</v>
          </cell>
          <cell r="D175" t="str">
            <v xml:space="preserve">SECTOR RÍO SELVA </v>
          </cell>
          <cell r="E175">
            <v>2026</v>
          </cell>
          <cell r="F175">
            <v>202603</v>
          </cell>
          <cell r="G175">
            <v>925</v>
          </cell>
          <cell r="H175">
            <v>1052</v>
          </cell>
          <cell r="I175">
            <v>246</v>
          </cell>
          <cell r="J175" t="str">
            <v>-</v>
          </cell>
          <cell r="K175">
            <v>-127</v>
          </cell>
          <cell r="L175">
            <v>0</v>
          </cell>
          <cell r="M175">
            <v>148</v>
          </cell>
          <cell r="N175">
            <v>670</v>
          </cell>
          <cell r="O175">
            <v>0</v>
          </cell>
          <cell r="P175" t="str">
            <v>-</v>
          </cell>
          <cell r="Q175">
            <v>1</v>
          </cell>
          <cell r="R175" t="str">
            <v>-</v>
          </cell>
          <cell r="S175">
            <v>2</v>
          </cell>
          <cell r="T175" t="str">
            <v>-</v>
          </cell>
          <cell r="U175">
            <v>146</v>
          </cell>
          <cell r="V175" t="str">
            <v>-</v>
          </cell>
          <cell r="W175">
            <v>1</v>
          </cell>
          <cell r="X175" t="str">
            <v>-</v>
          </cell>
          <cell r="Y175" t="str">
            <v>-</v>
          </cell>
          <cell r="Z175" t="str">
            <v>-</v>
          </cell>
          <cell r="AA175">
            <v>107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>
            <v>69</v>
          </cell>
          <cell r="AH175" t="str">
            <v>-</v>
          </cell>
          <cell r="AI175" t="str">
            <v>-</v>
          </cell>
          <cell r="AJ175" t="str">
            <v>-</v>
          </cell>
          <cell r="AK175" t="str">
            <v>-</v>
          </cell>
          <cell r="AL175" t="str">
            <v>-</v>
          </cell>
          <cell r="AM175">
            <v>16</v>
          </cell>
          <cell r="AN175">
            <v>63.7</v>
          </cell>
          <cell r="AO175" t="str">
            <v>-</v>
          </cell>
          <cell r="AP175" t="str">
            <v>-</v>
          </cell>
          <cell r="AQ175" t="str">
            <v>-</v>
          </cell>
          <cell r="AR175" t="str">
            <v>-</v>
          </cell>
          <cell r="AS175" t="str">
            <v>-</v>
          </cell>
          <cell r="AT175" t="str">
            <v>-</v>
          </cell>
          <cell r="AU175" t="str">
            <v>-</v>
          </cell>
          <cell r="AV175" t="str">
            <v>-</v>
          </cell>
          <cell r="AW175" t="str">
            <v>-</v>
          </cell>
          <cell r="AX175" t="str">
            <v>-</v>
          </cell>
          <cell r="AY175" t="str">
            <v>-</v>
          </cell>
          <cell r="AZ175" t="str">
            <v>-</v>
          </cell>
          <cell r="BA175">
            <v>123</v>
          </cell>
          <cell r="BB175">
            <v>532</v>
          </cell>
          <cell r="BC175">
            <v>13.297297297297298</v>
          </cell>
          <cell r="BD175">
            <v>50.6</v>
          </cell>
          <cell r="BE175">
            <v>564</v>
          </cell>
          <cell r="BF175" t="str">
            <v>-</v>
          </cell>
          <cell r="BG175">
            <v>589692.88</v>
          </cell>
          <cell r="BH175">
            <v>463993</v>
          </cell>
          <cell r="BI175">
            <v>87274545.5</v>
          </cell>
          <cell r="BJ175">
            <v>310875314</v>
          </cell>
          <cell r="BK175">
            <v>86639170</v>
          </cell>
          <cell r="BL175" t="str">
            <v>-</v>
          </cell>
          <cell r="BM175">
            <v>635375.5</v>
          </cell>
          <cell r="BN175" t="str">
            <v>-</v>
          </cell>
          <cell r="BO175">
            <v>76171246.5</v>
          </cell>
          <cell r="BP175" t="str">
            <v>-</v>
          </cell>
          <cell r="BQ175">
            <v>635375.5</v>
          </cell>
          <cell r="BR175" t="str">
            <v>-</v>
          </cell>
          <cell r="BS175">
            <v>142</v>
          </cell>
          <cell r="BT175" t="str">
            <v>-</v>
          </cell>
          <cell r="BU175">
            <v>75535871</v>
          </cell>
          <cell r="BV175" t="str">
            <v>-</v>
          </cell>
          <cell r="BW175">
            <v>70</v>
          </cell>
          <cell r="BX175" t="str">
            <v>-</v>
          </cell>
          <cell r="BY175" t="str">
            <v>-</v>
          </cell>
          <cell r="BZ175" t="str">
            <v>-</v>
          </cell>
          <cell r="CA175">
            <v>10389769</v>
          </cell>
          <cell r="CB175" t="str">
            <v>-</v>
          </cell>
          <cell r="CC175" t="str">
            <v>-</v>
          </cell>
          <cell r="CD175" t="str">
            <v>-</v>
          </cell>
          <cell r="CE175" t="str">
            <v>-</v>
          </cell>
          <cell r="CF175" t="str">
            <v>-</v>
          </cell>
          <cell r="CG175" t="str">
            <v>-</v>
          </cell>
          <cell r="CH175" t="str">
            <v>-</v>
          </cell>
          <cell r="CI175" t="str">
            <v>-</v>
          </cell>
          <cell r="CJ175" t="str">
            <v>-</v>
          </cell>
          <cell r="CK175" t="str">
            <v>-</v>
          </cell>
          <cell r="CL175" t="str">
            <v>-</v>
          </cell>
          <cell r="CM175">
            <v>713530</v>
          </cell>
          <cell r="CN175" t="str">
            <v>-</v>
          </cell>
          <cell r="CO175">
            <v>11103299</v>
          </cell>
          <cell r="CP175" t="str">
            <v>-</v>
          </cell>
          <cell r="CQ175">
            <v>0</v>
          </cell>
          <cell r="CR175" t="str">
            <v>-</v>
          </cell>
          <cell r="CS175">
            <v>-55</v>
          </cell>
          <cell r="CT175" t="str">
            <v>-</v>
          </cell>
          <cell r="CU175">
            <v>405</v>
          </cell>
          <cell r="CV175">
            <v>155</v>
          </cell>
          <cell r="CW175">
            <v>241</v>
          </cell>
          <cell r="CX175">
            <v>141</v>
          </cell>
          <cell r="CY175">
            <v>131</v>
          </cell>
          <cell r="CZ175">
            <v>72</v>
          </cell>
          <cell r="DA175">
            <v>145</v>
          </cell>
          <cell r="DB175">
            <v>100</v>
          </cell>
          <cell r="DC175">
            <v>65</v>
          </cell>
          <cell r="DD175">
            <v>57</v>
          </cell>
          <cell r="DE175">
            <v>65</v>
          </cell>
          <cell r="DF175">
            <v>58</v>
          </cell>
          <cell r="DG175">
            <v>275</v>
          </cell>
          <cell r="DH175">
            <v>215</v>
          </cell>
          <cell r="DI175">
            <v>10</v>
          </cell>
          <cell r="DJ175" t="str">
            <v>-</v>
          </cell>
          <cell r="DK175" t="str">
            <v>-</v>
          </cell>
          <cell r="DL175" t="str">
            <v>-</v>
          </cell>
          <cell r="DM175" t="str">
            <v>-</v>
          </cell>
          <cell r="DN175" t="str">
            <v>-</v>
          </cell>
          <cell r="DO175" t="str">
            <v>-</v>
          </cell>
          <cell r="DP175" t="str">
            <v>-</v>
          </cell>
          <cell r="DQ175" t="str">
            <v>-</v>
          </cell>
          <cell r="DR175" t="str">
            <v>-</v>
          </cell>
          <cell r="DS175" t="str">
            <v>-</v>
          </cell>
          <cell r="DT175" t="str">
            <v>-</v>
          </cell>
          <cell r="DU175" t="str">
            <v>-</v>
          </cell>
          <cell r="DV175" t="str">
            <v>-</v>
          </cell>
          <cell r="DW175">
            <v>0</v>
          </cell>
          <cell r="DX175" t="str">
            <v>-</v>
          </cell>
          <cell r="DY175">
            <v>10</v>
          </cell>
          <cell r="DZ175">
            <v>63</v>
          </cell>
          <cell r="EA175">
            <v>2</v>
          </cell>
          <cell r="EB175" t="str">
            <v>-</v>
          </cell>
          <cell r="EC175">
            <v>11.76470588235294</v>
          </cell>
          <cell r="ED175" t="str">
            <v>-</v>
          </cell>
          <cell r="EE175">
            <v>0</v>
          </cell>
          <cell r="EF175" t="str">
            <v>-</v>
          </cell>
          <cell r="EG175">
            <v>15</v>
          </cell>
        </row>
        <row r="176">
          <cell r="C176">
            <v>700000479</v>
          </cell>
          <cell r="D176" t="str">
            <v>SECTOR MOTIVACIÓN YURY</v>
          </cell>
          <cell r="E176">
            <v>2026</v>
          </cell>
          <cell r="F176">
            <v>202603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 t="str">
            <v>-</v>
          </cell>
          <cell r="BQ176" t="str">
            <v>-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 t="str">
            <v>-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 t="str">
            <v>-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 t="str">
            <v>-</v>
          </cell>
          <cell r="CS176" t="str">
            <v>-</v>
          </cell>
          <cell r="CT176" t="str">
            <v>-</v>
          </cell>
          <cell r="CU176" t="str">
            <v>-</v>
          </cell>
          <cell r="CV176" t="str">
            <v>-</v>
          </cell>
          <cell r="CW176" t="str">
            <v>-</v>
          </cell>
          <cell r="CX176" t="str">
            <v>-</v>
          </cell>
          <cell r="CY176" t="str">
            <v>-</v>
          </cell>
          <cell r="CZ176" t="str">
            <v>-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  <cell r="DZ176" t="str">
            <v>-</v>
          </cell>
          <cell r="EA176" t="str">
            <v>-</v>
          </cell>
          <cell r="EB176" t="str">
            <v>-</v>
          </cell>
          <cell r="EC176" t="str">
            <v>-</v>
          </cell>
          <cell r="ED176" t="str">
            <v>-</v>
          </cell>
          <cell r="EE176" t="str">
            <v>-</v>
          </cell>
          <cell r="EF176" t="str">
            <v>-</v>
          </cell>
          <cell r="EG176" t="str">
            <v>-</v>
          </cell>
        </row>
        <row r="177">
          <cell r="C177">
            <v>700000480</v>
          </cell>
          <cell r="D177" t="str">
            <v>SECTOR CUENCA TATIANA</v>
          </cell>
          <cell r="E177">
            <v>2026</v>
          </cell>
          <cell r="F177">
            <v>202603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  <cell r="BC177" t="str">
            <v>-</v>
          </cell>
          <cell r="BD177" t="str">
            <v>-</v>
          </cell>
          <cell r="BE177" t="str">
            <v>-</v>
          </cell>
          <cell r="BF177" t="str">
            <v>-</v>
          </cell>
          <cell r="BG177" t="str">
            <v>-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 t="str">
            <v>-</v>
          </cell>
          <cell r="BO177" t="str">
            <v>-</v>
          </cell>
          <cell r="BP177" t="str">
            <v>-</v>
          </cell>
          <cell r="BQ177" t="str">
            <v>-</v>
          </cell>
          <cell r="BR177" t="str">
            <v>-</v>
          </cell>
          <cell r="BS177" t="str">
            <v>-</v>
          </cell>
          <cell r="BT177" t="str">
            <v>-</v>
          </cell>
          <cell r="BU177" t="str">
            <v>-</v>
          </cell>
          <cell r="BV177" t="str">
            <v>-</v>
          </cell>
          <cell r="BW177" t="str">
            <v>-</v>
          </cell>
          <cell r="BX177" t="str">
            <v>-</v>
          </cell>
          <cell r="BY177" t="str">
            <v>-</v>
          </cell>
          <cell r="BZ177" t="str">
            <v>-</v>
          </cell>
          <cell r="CA177" t="str">
            <v>-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 t="str">
            <v>-</v>
          </cell>
          <cell r="CL177" t="str">
            <v>-</v>
          </cell>
          <cell r="CM177" t="str">
            <v>-</v>
          </cell>
          <cell r="CN177" t="str">
            <v>-</v>
          </cell>
          <cell r="CO177" t="str">
            <v>-</v>
          </cell>
          <cell r="CP177" t="str">
            <v>-</v>
          </cell>
          <cell r="CQ177" t="str">
            <v>-</v>
          </cell>
          <cell r="CR177" t="str">
            <v>-</v>
          </cell>
          <cell r="CS177" t="str">
            <v>-</v>
          </cell>
          <cell r="CT177" t="str">
            <v>-</v>
          </cell>
          <cell r="CU177" t="str">
            <v>-</v>
          </cell>
          <cell r="CV177" t="str">
            <v>-</v>
          </cell>
          <cell r="CW177" t="str">
            <v>-</v>
          </cell>
          <cell r="CX177" t="str">
            <v>-</v>
          </cell>
          <cell r="CY177" t="str">
            <v>-</v>
          </cell>
          <cell r="CZ177" t="str">
            <v>-</v>
          </cell>
          <cell r="DA177" t="str">
            <v>-</v>
          </cell>
          <cell r="DB177" t="str">
            <v>-</v>
          </cell>
          <cell r="DC177" t="str">
            <v>-</v>
          </cell>
          <cell r="DD177" t="str">
            <v>-</v>
          </cell>
          <cell r="DE177" t="str">
            <v>-</v>
          </cell>
          <cell r="DF177" t="str">
            <v>-</v>
          </cell>
          <cell r="DG177" t="str">
            <v>-</v>
          </cell>
          <cell r="DH177" t="str">
            <v>-</v>
          </cell>
          <cell r="DI177" t="str">
            <v>-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 t="str">
            <v>-</v>
          </cell>
          <cell r="DX177" t="str">
            <v>-</v>
          </cell>
          <cell r="DY177" t="str">
            <v>-</v>
          </cell>
          <cell r="DZ177" t="str">
            <v>-</v>
          </cell>
          <cell r="EA177" t="str">
            <v>-</v>
          </cell>
          <cell r="EB177" t="str">
            <v>-</v>
          </cell>
          <cell r="EC177" t="str">
            <v>-</v>
          </cell>
          <cell r="ED177" t="str">
            <v>-</v>
          </cell>
          <cell r="EE177" t="str">
            <v>-</v>
          </cell>
          <cell r="EF177" t="str">
            <v>-</v>
          </cell>
          <cell r="EG177" t="str">
            <v>-</v>
          </cell>
        </row>
        <row r="178">
          <cell r="C178">
            <v>700000483</v>
          </cell>
          <cell r="D178" t="str">
            <v>SECTOR MANANTIAL LUISA</v>
          </cell>
          <cell r="E178">
            <v>2026</v>
          </cell>
          <cell r="F178">
            <v>202603</v>
          </cell>
          <cell r="G178">
            <v>1437</v>
          </cell>
          <cell r="H178">
            <v>1418</v>
          </cell>
          <cell r="I178">
            <v>479</v>
          </cell>
          <cell r="J178" t="str">
            <v>-</v>
          </cell>
          <cell r="K178">
            <v>19</v>
          </cell>
          <cell r="L178">
            <v>0</v>
          </cell>
          <cell r="M178">
            <v>999</v>
          </cell>
          <cell r="N178">
            <v>941</v>
          </cell>
          <cell r="O178">
            <v>0</v>
          </cell>
          <cell r="P178" t="str">
            <v>-</v>
          </cell>
          <cell r="Q178">
            <v>0</v>
          </cell>
          <cell r="R178" t="str">
            <v>-</v>
          </cell>
          <cell r="S178">
            <v>1</v>
          </cell>
          <cell r="T178" t="str">
            <v>-</v>
          </cell>
          <cell r="U178">
            <v>999</v>
          </cell>
          <cell r="V178" t="str">
            <v>-</v>
          </cell>
          <cell r="W178">
            <v>0</v>
          </cell>
          <cell r="X178" t="str">
            <v>-</v>
          </cell>
          <cell r="Y178" t="str">
            <v>-</v>
          </cell>
          <cell r="Z178" t="str">
            <v>-</v>
          </cell>
          <cell r="AA178">
            <v>753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>
            <v>578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>
            <v>69.519832985386216</v>
          </cell>
          <cell r="AN178">
            <v>66.400000000000006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  <cell r="AW178" t="str">
            <v>-</v>
          </cell>
          <cell r="AX178" t="str">
            <v>-</v>
          </cell>
          <cell r="AY178" t="str">
            <v>-</v>
          </cell>
          <cell r="AZ178" t="str">
            <v>-</v>
          </cell>
          <cell r="BA178">
            <v>854</v>
          </cell>
          <cell r="BB178">
            <v>815</v>
          </cell>
          <cell r="BC178">
            <v>59.429366736256085</v>
          </cell>
          <cell r="BD178">
            <v>57.5</v>
          </cell>
          <cell r="BE178">
            <v>1002</v>
          </cell>
          <cell r="BF178" t="str">
            <v>-</v>
          </cell>
          <cell r="BG178">
            <v>513116.8</v>
          </cell>
          <cell r="BH178">
            <v>507549</v>
          </cell>
          <cell r="BI178">
            <v>512603679.5</v>
          </cell>
          <cell r="BJ178">
            <v>477603810</v>
          </cell>
          <cell r="BK178">
            <v>512509142</v>
          </cell>
          <cell r="BL178" t="str">
            <v>-</v>
          </cell>
          <cell r="BM178">
            <v>94537.5</v>
          </cell>
          <cell r="BN178" t="str">
            <v>-</v>
          </cell>
          <cell r="BO178">
            <v>426381974.5</v>
          </cell>
          <cell r="BP178" t="str">
            <v>-</v>
          </cell>
          <cell r="BQ178">
            <v>94537.5</v>
          </cell>
          <cell r="BR178" t="str">
            <v>-</v>
          </cell>
          <cell r="BS178">
            <v>960</v>
          </cell>
          <cell r="BT178" t="str">
            <v>-</v>
          </cell>
          <cell r="BU178">
            <v>426287437</v>
          </cell>
          <cell r="BV178" t="str">
            <v>-</v>
          </cell>
          <cell r="BW178">
            <v>570</v>
          </cell>
          <cell r="BX178" t="str">
            <v>-</v>
          </cell>
          <cell r="BY178" t="str">
            <v>-</v>
          </cell>
          <cell r="BZ178" t="str">
            <v>-</v>
          </cell>
          <cell r="CA178">
            <v>80715950</v>
          </cell>
          <cell r="CB178" t="str">
            <v>-</v>
          </cell>
          <cell r="CC178" t="str">
            <v>-</v>
          </cell>
          <cell r="CD178" t="str">
            <v>-</v>
          </cell>
          <cell r="CE178" t="str">
            <v>-</v>
          </cell>
          <cell r="CF178" t="str">
            <v>-</v>
          </cell>
          <cell r="CG178" t="str">
            <v>-</v>
          </cell>
          <cell r="CH178" t="str">
            <v>-</v>
          </cell>
          <cell r="CI178" t="str">
            <v>-</v>
          </cell>
          <cell r="CJ178" t="str">
            <v>-</v>
          </cell>
          <cell r="CK178" t="str">
            <v>-</v>
          </cell>
          <cell r="CL178" t="str">
            <v>-</v>
          </cell>
          <cell r="CM178">
            <v>5505755</v>
          </cell>
          <cell r="CN178" t="str">
            <v>-</v>
          </cell>
          <cell r="CO178">
            <v>86221705</v>
          </cell>
          <cell r="CP178" t="str">
            <v>-</v>
          </cell>
          <cell r="CQ178">
            <v>0</v>
          </cell>
          <cell r="CR178" t="str">
            <v>-</v>
          </cell>
          <cell r="CS178">
            <v>36</v>
          </cell>
          <cell r="CT178" t="str">
            <v>-</v>
          </cell>
          <cell r="CU178">
            <v>151</v>
          </cell>
          <cell r="CV178">
            <v>195</v>
          </cell>
          <cell r="CW178">
            <v>182</v>
          </cell>
          <cell r="CX178">
            <v>181</v>
          </cell>
          <cell r="CY178">
            <v>105</v>
          </cell>
          <cell r="CZ178">
            <v>101</v>
          </cell>
          <cell r="DA178">
            <v>68</v>
          </cell>
          <cell r="DB178">
            <v>80</v>
          </cell>
          <cell r="DC178">
            <v>60</v>
          </cell>
          <cell r="DD178">
            <v>57</v>
          </cell>
          <cell r="DE178">
            <v>31</v>
          </cell>
          <cell r="DF178">
            <v>31</v>
          </cell>
          <cell r="DG178">
            <v>159</v>
          </cell>
          <cell r="DH178">
            <v>168</v>
          </cell>
          <cell r="DI178">
            <v>49</v>
          </cell>
          <cell r="DJ178" t="str">
            <v>-</v>
          </cell>
          <cell r="DK178" t="str">
            <v>-</v>
          </cell>
          <cell r="DL178" t="str">
            <v>-</v>
          </cell>
          <cell r="DM178" t="str">
            <v>-</v>
          </cell>
          <cell r="DN178" t="str">
            <v>-</v>
          </cell>
          <cell r="DO178" t="str">
            <v>-</v>
          </cell>
          <cell r="DP178" t="str">
            <v>-</v>
          </cell>
          <cell r="DQ178" t="str">
            <v>-</v>
          </cell>
          <cell r="DR178" t="str">
            <v>-</v>
          </cell>
          <cell r="DS178" t="str">
            <v>-</v>
          </cell>
          <cell r="DT178" t="str">
            <v>-</v>
          </cell>
          <cell r="DU178" t="str">
            <v>-</v>
          </cell>
          <cell r="DV178" t="str">
            <v>-</v>
          </cell>
          <cell r="DW178">
            <v>0</v>
          </cell>
          <cell r="DX178" t="str">
            <v>-</v>
          </cell>
          <cell r="DY178">
            <v>67</v>
          </cell>
          <cell r="DZ178">
            <v>57</v>
          </cell>
          <cell r="EA178">
            <v>17</v>
          </cell>
          <cell r="EB178" t="str">
            <v>-</v>
          </cell>
          <cell r="EC178">
            <v>36.95652173913043</v>
          </cell>
          <cell r="ED178" t="str">
            <v>-</v>
          </cell>
          <cell r="EE178">
            <v>18</v>
          </cell>
          <cell r="EF178" t="str">
            <v>-</v>
          </cell>
          <cell r="EG178">
            <v>78</v>
          </cell>
        </row>
        <row r="179">
          <cell r="C179">
            <v>700000486</v>
          </cell>
          <cell r="D179" t="str">
            <v>SECTOR ENCENILLO DARLY</v>
          </cell>
          <cell r="E179">
            <v>2026</v>
          </cell>
          <cell r="F179">
            <v>202603</v>
          </cell>
          <cell r="G179">
            <v>1774</v>
          </cell>
          <cell r="H179">
            <v>1939</v>
          </cell>
          <cell r="I179">
            <v>449</v>
          </cell>
          <cell r="J179" t="str">
            <v>-</v>
          </cell>
          <cell r="K179">
            <v>-165</v>
          </cell>
          <cell r="L179">
            <v>0</v>
          </cell>
          <cell r="M179">
            <v>334</v>
          </cell>
          <cell r="N179">
            <v>1248</v>
          </cell>
          <cell r="O179">
            <v>0</v>
          </cell>
          <cell r="P179" t="str">
            <v>-</v>
          </cell>
          <cell r="Q179">
            <v>0</v>
          </cell>
          <cell r="R179" t="str">
            <v>-</v>
          </cell>
          <cell r="S179">
            <v>0</v>
          </cell>
          <cell r="T179" t="str">
            <v>-</v>
          </cell>
          <cell r="U179">
            <v>334</v>
          </cell>
          <cell r="V179" t="str">
            <v>-</v>
          </cell>
          <cell r="W179">
            <v>0</v>
          </cell>
          <cell r="X179" t="str">
            <v>-</v>
          </cell>
          <cell r="Y179" t="str">
            <v>-</v>
          </cell>
          <cell r="Z179" t="str">
            <v>-</v>
          </cell>
          <cell r="AA179">
            <v>237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>
            <v>200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-</v>
          </cell>
          <cell r="AL179" t="str">
            <v>-</v>
          </cell>
          <cell r="AM179">
            <v>18.827508455467871</v>
          </cell>
          <cell r="AN179">
            <v>64.400000000000006</v>
          </cell>
          <cell r="AO179" t="str">
            <v>-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  <cell r="AW179" t="str">
            <v>-</v>
          </cell>
          <cell r="AX179" t="str">
            <v>-</v>
          </cell>
          <cell r="AY179" t="str">
            <v>-</v>
          </cell>
          <cell r="AZ179" t="str">
            <v>-</v>
          </cell>
          <cell r="BA179">
            <v>280</v>
          </cell>
          <cell r="BB179">
            <v>1061</v>
          </cell>
          <cell r="BC179">
            <v>15.783540022547914</v>
          </cell>
          <cell r="BD179">
            <v>54.7</v>
          </cell>
          <cell r="BE179">
            <v>1181</v>
          </cell>
          <cell r="BF179" t="str">
            <v>-</v>
          </cell>
          <cell r="BG179">
            <v>469891.34</v>
          </cell>
          <cell r="BH179">
            <v>441221</v>
          </cell>
          <cell r="BI179">
            <v>156943709</v>
          </cell>
          <cell r="BJ179">
            <v>550644231</v>
          </cell>
          <cell r="BK179">
            <v>156943709</v>
          </cell>
          <cell r="BL179" t="str">
            <v>-</v>
          </cell>
          <cell r="BM179">
            <v>0</v>
          </cell>
          <cell r="BN179" t="str">
            <v>-</v>
          </cell>
          <cell r="BO179">
            <v>75178376</v>
          </cell>
          <cell r="BP179" t="str">
            <v>-</v>
          </cell>
          <cell r="BQ179">
            <v>0</v>
          </cell>
          <cell r="BR179" t="str">
            <v>-</v>
          </cell>
          <cell r="BS179">
            <v>239</v>
          </cell>
          <cell r="BT179" t="str">
            <v>-</v>
          </cell>
          <cell r="BU179">
            <v>75178376</v>
          </cell>
          <cell r="BV179" t="str">
            <v>-</v>
          </cell>
          <cell r="BW179">
            <v>275</v>
          </cell>
          <cell r="BX179" t="str">
            <v>-</v>
          </cell>
          <cell r="BY179" t="str">
            <v>-</v>
          </cell>
          <cell r="BZ179" t="str">
            <v>-</v>
          </cell>
          <cell r="CA179">
            <v>78243518</v>
          </cell>
          <cell r="CB179" t="str">
            <v>-</v>
          </cell>
          <cell r="CC179" t="str">
            <v>-</v>
          </cell>
          <cell r="CD179" t="str">
            <v>-</v>
          </cell>
          <cell r="CE179" t="str">
            <v>-</v>
          </cell>
          <cell r="CF179" t="str">
            <v>-</v>
          </cell>
          <cell r="CG179" t="str">
            <v>-</v>
          </cell>
          <cell r="CH179" t="str">
            <v>-</v>
          </cell>
          <cell r="CI179" t="str">
            <v>-</v>
          </cell>
          <cell r="CJ179" t="str">
            <v>-</v>
          </cell>
          <cell r="CK179" t="str">
            <v>-</v>
          </cell>
          <cell r="CL179" t="str">
            <v>-</v>
          </cell>
          <cell r="CM179">
            <v>3521815</v>
          </cell>
          <cell r="CN179" t="str">
            <v>-</v>
          </cell>
          <cell r="CO179">
            <v>81765333</v>
          </cell>
          <cell r="CP179" t="str">
            <v>-</v>
          </cell>
          <cell r="CQ179">
            <v>0</v>
          </cell>
          <cell r="CR179" t="str">
            <v>-</v>
          </cell>
          <cell r="CS179">
            <v>-71</v>
          </cell>
          <cell r="CT179" t="str">
            <v>-</v>
          </cell>
          <cell r="CU179">
            <v>1032</v>
          </cell>
          <cell r="CV179">
            <v>342</v>
          </cell>
          <cell r="CW179">
            <v>199</v>
          </cell>
          <cell r="CX179">
            <v>154</v>
          </cell>
          <cell r="CY179">
            <v>209</v>
          </cell>
          <cell r="CZ179">
            <v>163</v>
          </cell>
          <cell r="DA179">
            <v>194</v>
          </cell>
          <cell r="DB179">
            <v>148</v>
          </cell>
          <cell r="DC179">
            <v>120</v>
          </cell>
          <cell r="DD179">
            <v>102</v>
          </cell>
          <cell r="DE179">
            <v>92</v>
          </cell>
          <cell r="DF179">
            <v>84</v>
          </cell>
          <cell r="DG179">
            <v>406</v>
          </cell>
          <cell r="DH179">
            <v>334</v>
          </cell>
          <cell r="DI179">
            <v>22</v>
          </cell>
          <cell r="DJ179" t="str">
            <v>-</v>
          </cell>
          <cell r="DK179" t="str">
            <v>-</v>
          </cell>
          <cell r="DL179" t="str">
            <v>-</v>
          </cell>
          <cell r="DM179" t="str">
            <v>-</v>
          </cell>
          <cell r="DN179" t="str">
            <v>-</v>
          </cell>
          <cell r="DO179" t="str">
            <v>-</v>
          </cell>
          <cell r="DP179" t="str">
            <v>-</v>
          </cell>
          <cell r="DQ179" t="str">
            <v>-</v>
          </cell>
          <cell r="DR179" t="str">
            <v>-</v>
          </cell>
          <cell r="DS179" t="str">
            <v>-</v>
          </cell>
          <cell r="DT179" t="str">
            <v>-</v>
          </cell>
          <cell r="DU179" t="str">
            <v>-</v>
          </cell>
          <cell r="DV179" t="str">
            <v>-</v>
          </cell>
          <cell r="DW179">
            <v>0</v>
          </cell>
          <cell r="DX179" t="str">
            <v>-</v>
          </cell>
          <cell r="DY179">
            <v>22</v>
          </cell>
          <cell r="DZ179">
            <v>81</v>
          </cell>
          <cell r="EA179">
            <v>13</v>
          </cell>
          <cell r="EB179" t="str">
            <v>-</v>
          </cell>
          <cell r="EC179">
            <v>26</v>
          </cell>
          <cell r="ED179" t="str">
            <v>-</v>
          </cell>
          <cell r="EE179">
            <v>0</v>
          </cell>
          <cell r="EF179" t="str">
            <v>-</v>
          </cell>
          <cell r="EG179">
            <v>32</v>
          </cell>
        </row>
        <row r="180">
          <cell r="C180">
            <v>700000492</v>
          </cell>
          <cell r="D180" t="str">
            <v>SECTOR MARACUYA KAREN</v>
          </cell>
          <cell r="E180">
            <v>2026</v>
          </cell>
          <cell r="F180">
            <v>202603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  <cell r="BC180" t="str">
            <v>-</v>
          </cell>
          <cell r="BD180" t="str">
            <v>-</v>
          </cell>
          <cell r="BE180" t="str">
            <v>-</v>
          </cell>
          <cell r="BF180" t="str">
            <v>-</v>
          </cell>
          <cell r="BG180" t="str">
            <v>-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 t="str">
            <v>-</v>
          </cell>
          <cell r="BO180" t="str">
            <v>-</v>
          </cell>
          <cell r="BP180" t="str">
            <v>-</v>
          </cell>
          <cell r="BQ180" t="str">
            <v>-</v>
          </cell>
          <cell r="BR180" t="str">
            <v>-</v>
          </cell>
          <cell r="BS180" t="str">
            <v>-</v>
          </cell>
          <cell r="BT180" t="str">
            <v>-</v>
          </cell>
          <cell r="BU180" t="str">
            <v>-</v>
          </cell>
          <cell r="BV180" t="str">
            <v>-</v>
          </cell>
          <cell r="BW180" t="str">
            <v>-</v>
          </cell>
          <cell r="BX180" t="str">
            <v>-</v>
          </cell>
          <cell r="BY180" t="str">
            <v>-</v>
          </cell>
          <cell r="BZ180" t="str">
            <v>-</v>
          </cell>
          <cell r="CA180" t="str">
            <v>-</v>
          </cell>
          <cell r="CB180" t="str">
            <v>-</v>
          </cell>
          <cell r="CC180" t="str">
            <v>-</v>
          </cell>
          <cell r="CD180" t="str">
            <v>-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 t="str">
            <v>-</v>
          </cell>
          <cell r="CL180" t="str">
            <v>-</v>
          </cell>
          <cell r="CM180" t="str">
            <v>-</v>
          </cell>
          <cell r="CN180" t="str">
            <v>-</v>
          </cell>
          <cell r="CO180" t="str">
            <v>-</v>
          </cell>
          <cell r="CP180" t="str">
            <v>-</v>
          </cell>
          <cell r="CQ180" t="str">
            <v>-</v>
          </cell>
          <cell r="CR180" t="str">
            <v>-</v>
          </cell>
          <cell r="CS180" t="str">
            <v>-</v>
          </cell>
          <cell r="CT180" t="str">
            <v>-</v>
          </cell>
          <cell r="CU180" t="str">
            <v>-</v>
          </cell>
          <cell r="CV180" t="str">
            <v>-</v>
          </cell>
          <cell r="CW180" t="str">
            <v>-</v>
          </cell>
          <cell r="CX180" t="str">
            <v>-</v>
          </cell>
          <cell r="CY180" t="str">
            <v>-</v>
          </cell>
          <cell r="CZ180" t="str">
            <v>-</v>
          </cell>
          <cell r="DA180" t="str">
            <v>-</v>
          </cell>
          <cell r="DB180" t="str">
            <v>-</v>
          </cell>
          <cell r="DC180" t="str">
            <v>-</v>
          </cell>
          <cell r="DD180" t="str">
            <v>-</v>
          </cell>
          <cell r="DE180" t="str">
            <v>-</v>
          </cell>
          <cell r="DF180" t="str">
            <v>-</v>
          </cell>
          <cell r="DG180" t="str">
            <v>-</v>
          </cell>
          <cell r="DH180" t="str">
            <v>-</v>
          </cell>
          <cell r="DI180" t="str">
            <v>-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 t="str">
            <v>-</v>
          </cell>
          <cell r="DX180" t="str">
            <v>-</v>
          </cell>
          <cell r="DY180" t="str">
            <v>-</v>
          </cell>
          <cell r="DZ180" t="str">
            <v>-</v>
          </cell>
          <cell r="EA180" t="str">
            <v>-</v>
          </cell>
          <cell r="EB180" t="str">
            <v>-</v>
          </cell>
          <cell r="EC180" t="str">
            <v>-</v>
          </cell>
          <cell r="ED180" t="str">
            <v>-</v>
          </cell>
          <cell r="EE180" t="str">
            <v>-</v>
          </cell>
          <cell r="EF180" t="str">
            <v>-</v>
          </cell>
          <cell r="EG180" t="str">
            <v>-</v>
          </cell>
        </row>
        <row r="181">
          <cell r="C181">
            <v>700000493</v>
          </cell>
          <cell r="D181" t="str">
            <v>SECTOR PUYA GLORIA</v>
          </cell>
          <cell r="E181">
            <v>2026</v>
          </cell>
          <cell r="F181">
            <v>202603</v>
          </cell>
          <cell r="G181">
            <v>1353</v>
          </cell>
          <cell r="H181">
            <v>1423</v>
          </cell>
          <cell r="I181">
            <v>286</v>
          </cell>
          <cell r="J181" t="str">
            <v>-</v>
          </cell>
          <cell r="K181">
            <v>-69</v>
          </cell>
          <cell r="L181">
            <v>0</v>
          </cell>
          <cell r="M181">
            <v>617</v>
          </cell>
          <cell r="N181">
            <v>942</v>
          </cell>
          <cell r="O181">
            <v>0</v>
          </cell>
          <cell r="P181" t="str">
            <v>-</v>
          </cell>
          <cell r="Q181">
            <v>0</v>
          </cell>
          <cell r="R181" t="str">
            <v>-</v>
          </cell>
          <cell r="S181">
            <v>1</v>
          </cell>
          <cell r="T181" t="str">
            <v>-</v>
          </cell>
          <cell r="U181">
            <v>617</v>
          </cell>
          <cell r="V181" t="str">
            <v>-</v>
          </cell>
          <cell r="W181">
            <v>0</v>
          </cell>
          <cell r="X181" t="str">
            <v>-</v>
          </cell>
          <cell r="Y181" t="str">
            <v>-</v>
          </cell>
          <cell r="Z181" t="str">
            <v>-</v>
          </cell>
          <cell r="AA181">
            <v>426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>
            <v>407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-</v>
          </cell>
          <cell r="AL181" t="str">
            <v>-</v>
          </cell>
          <cell r="AM181">
            <v>45.602365114560236</v>
          </cell>
          <cell r="AN181">
            <v>64.8</v>
          </cell>
          <cell r="AO181" t="str">
            <v>-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  <cell r="AW181" t="str">
            <v>-</v>
          </cell>
          <cell r="AX181" t="str">
            <v>-</v>
          </cell>
          <cell r="AY181" t="str">
            <v>-</v>
          </cell>
          <cell r="AZ181" t="str">
            <v>-</v>
          </cell>
          <cell r="BA181">
            <v>539</v>
          </cell>
          <cell r="BB181">
            <v>777</v>
          </cell>
          <cell r="BC181">
            <v>39.837398373983739</v>
          </cell>
          <cell r="BD181">
            <v>54.6</v>
          </cell>
          <cell r="BE181">
            <v>832</v>
          </cell>
          <cell r="BF181" t="str">
            <v>-</v>
          </cell>
          <cell r="BG181">
            <v>394827.13</v>
          </cell>
          <cell r="BH181">
            <v>365129</v>
          </cell>
          <cell r="BI181">
            <v>243608337</v>
          </cell>
          <cell r="BJ181">
            <v>343951304</v>
          </cell>
          <cell r="BK181">
            <v>243481777</v>
          </cell>
          <cell r="BL181" t="str">
            <v>-</v>
          </cell>
          <cell r="BM181">
            <v>126560</v>
          </cell>
          <cell r="BN181" t="str">
            <v>-</v>
          </cell>
          <cell r="BO181">
            <v>152398650</v>
          </cell>
          <cell r="BP181" t="str">
            <v>-</v>
          </cell>
          <cell r="BQ181">
            <v>126560</v>
          </cell>
          <cell r="BR181" t="str">
            <v>-</v>
          </cell>
          <cell r="BS181">
            <v>540</v>
          </cell>
          <cell r="BT181" t="str">
            <v>-</v>
          </cell>
          <cell r="BU181">
            <v>152272090</v>
          </cell>
          <cell r="BV181" t="str">
            <v>-</v>
          </cell>
          <cell r="BW181">
            <v>509</v>
          </cell>
          <cell r="BX181" t="str">
            <v>-</v>
          </cell>
          <cell r="BY181" t="str">
            <v>-</v>
          </cell>
          <cell r="BZ181" t="str">
            <v>-</v>
          </cell>
          <cell r="CA181">
            <v>87153662</v>
          </cell>
          <cell r="CB181" t="str">
            <v>-</v>
          </cell>
          <cell r="CC181" t="str">
            <v>-</v>
          </cell>
          <cell r="CD181" t="str">
            <v>-</v>
          </cell>
          <cell r="CE181" t="str">
            <v>-</v>
          </cell>
          <cell r="CF181" t="str">
            <v>-</v>
          </cell>
          <cell r="CG181" t="str">
            <v>-</v>
          </cell>
          <cell r="CH181" t="str">
            <v>-</v>
          </cell>
          <cell r="CI181" t="str">
            <v>-</v>
          </cell>
          <cell r="CJ181" t="str">
            <v>-</v>
          </cell>
          <cell r="CK181" t="str">
            <v>-</v>
          </cell>
          <cell r="CL181" t="str">
            <v>-</v>
          </cell>
          <cell r="CM181">
            <v>4056025</v>
          </cell>
          <cell r="CN181" t="str">
            <v>-</v>
          </cell>
          <cell r="CO181">
            <v>91209687</v>
          </cell>
          <cell r="CP181" t="str">
            <v>-</v>
          </cell>
          <cell r="CQ181">
            <v>0</v>
          </cell>
          <cell r="CR181" t="str">
            <v>-</v>
          </cell>
          <cell r="CS181">
            <v>-30</v>
          </cell>
          <cell r="CT181" t="str">
            <v>-</v>
          </cell>
          <cell r="CU181">
            <v>376</v>
          </cell>
          <cell r="CV181">
            <v>209</v>
          </cell>
          <cell r="CW181">
            <v>209</v>
          </cell>
          <cell r="CX181">
            <v>169</v>
          </cell>
          <cell r="CY181">
            <v>151</v>
          </cell>
          <cell r="CZ181">
            <v>121</v>
          </cell>
          <cell r="DA181">
            <v>127</v>
          </cell>
          <cell r="DB181">
            <v>103</v>
          </cell>
          <cell r="DC181">
            <v>107</v>
          </cell>
          <cell r="DD181">
            <v>95</v>
          </cell>
          <cell r="DE181">
            <v>67</v>
          </cell>
          <cell r="DF181">
            <v>68</v>
          </cell>
          <cell r="DG181">
            <v>301</v>
          </cell>
          <cell r="DH181">
            <v>266</v>
          </cell>
          <cell r="DI181">
            <v>29</v>
          </cell>
          <cell r="DJ181" t="str">
            <v>-</v>
          </cell>
          <cell r="DK181" t="str">
            <v>-</v>
          </cell>
          <cell r="DL181" t="str">
            <v>-</v>
          </cell>
          <cell r="DM181" t="str">
            <v>-</v>
          </cell>
          <cell r="DN181" t="str">
            <v>-</v>
          </cell>
          <cell r="DO181" t="str">
            <v>-</v>
          </cell>
          <cell r="DP181" t="str">
            <v>-</v>
          </cell>
          <cell r="DQ181" t="str">
            <v>-</v>
          </cell>
          <cell r="DR181" t="str">
            <v>-</v>
          </cell>
          <cell r="DS181" t="str">
            <v>-</v>
          </cell>
          <cell r="DT181" t="str">
            <v>-</v>
          </cell>
          <cell r="DU181" t="str">
            <v>-</v>
          </cell>
          <cell r="DV181" t="str">
            <v>-</v>
          </cell>
          <cell r="DW181">
            <v>0</v>
          </cell>
          <cell r="DX181" t="str">
            <v>-</v>
          </cell>
          <cell r="DY181">
            <v>40</v>
          </cell>
          <cell r="DZ181">
            <v>72</v>
          </cell>
          <cell r="EA181">
            <v>19</v>
          </cell>
          <cell r="EB181" t="str">
            <v>-</v>
          </cell>
          <cell r="EC181">
            <v>32.758620689655174</v>
          </cell>
          <cell r="ED181" t="str">
            <v>-</v>
          </cell>
          <cell r="EE181">
            <v>11</v>
          </cell>
          <cell r="EF181" t="str">
            <v>-</v>
          </cell>
          <cell r="EG181">
            <v>38</v>
          </cell>
        </row>
        <row r="182">
          <cell r="C182">
            <v>700000494</v>
          </cell>
          <cell r="D182" t="str">
            <v>SECTOR SAMBA DIANA</v>
          </cell>
          <cell r="E182">
            <v>2026</v>
          </cell>
          <cell r="F182">
            <v>202603</v>
          </cell>
          <cell r="G182">
            <v>1637</v>
          </cell>
          <cell r="H182">
            <v>1705</v>
          </cell>
          <cell r="I182">
            <v>327</v>
          </cell>
          <cell r="J182" t="str">
            <v>-</v>
          </cell>
          <cell r="K182">
            <v>-67</v>
          </cell>
          <cell r="L182">
            <v>0</v>
          </cell>
          <cell r="M182">
            <v>709</v>
          </cell>
          <cell r="N182">
            <v>1046</v>
          </cell>
          <cell r="O182">
            <v>0</v>
          </cell>
          <cell r="P182" t="str">
            <v>-</v>
          </cell>
          <cell r="Q182">
            <v>0</v>
          </cell>
          <cell r="R182" t="str">
            <v>-</v>
          </cell>
          <cell r="S182">
            <v>0</v>
          </cell>
          <cell r="T182" t="str">
            <v>-</v>
          </cell>
          <cell r="U182">
            <v>709</v>
          </cell>
          <cell r="V182" t="str">
            <v>-</v>
          </cell>
          <cell r="W182">
            <v>0</v>
          </cell>
          <cell r="X182" t="str">
            <v>-</v>
          </cell>
          <cell r="Y182" t="str">
            <v>-</v>
          </cell>
          <cell r="Z182" t="str">
            <v>-</v>
          </cell>
          <cell r="AA182">
            <v>460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>
            <v>496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-</v>
          </cell>
          <cell r="AL182" t="str">
            <v>-</v>
          </cell>
          <cell r="AM182">
            <v>43.310934636530241</v>
          </cell>
          <cell r="AN182">
            <v>64.400000000000006</v>
          </cell>
          <cell r="AO182" t="str">
            <v>-</v>
          </cell>
          <cell r="AP182" t="str">
            <v>-</v>
          </cell>
          <cell r="AQ182" t="str">
            <v>-</v>
          </cell>
          <cell r="AR182" t="str">
            <v>-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  <cell r="AW182" t="str">
            <v>-</v>
          </cell>
          <cell r="AX182" t="str">
            <v>-</v>
          </cell>
          <cell r="AY182" t="str">
            <v>-</v>
          </cell>
          <cell r="AZ182" t="str">
            <v>-</v>
          </cell>
          <cell r="BA182">
            <v>615</v>
          </cell>
          <cell r="BB182">
            <v>939</v>
          </cell>
          <cell r="BC182">
            <v>37.56872327428222</v>
          </cell>
          <cell r="BD182">
            <v>55.1</v>
          </cell>
          <cell r="BE182">
            <v>1003</v>
          </cell>
          <cell r="BF182" t="str">
            <v>-</v>
          </cell>
          <cell r="BG182">
            <v>398369.29</v>
          </cell>
          <cell r="BH182">
            <v>404765</v>
          </cell>
          <cell r="BI182">
            <v>282443830</v>
          </cell>
          <cell r="BJ182">
            <v>423384194</v>
          </cell>
          <cell r="BK182">
            <v>282443830</v>
          </cell>
          <cell r="BL182" t="str">
            <v>-</v>
          </cell>
          <cell r="BM182">
            <v>0</v>
          </cell>
          <cell r="BN182" t="str">
            <v>-</v>
          </cell>
          <cell r="BO182">
            <v>131201159</v>
          </cell>
          <cell r="BP182" t="str">
            <v>-</v>
          </cell>
          <cell r="BQ182">
            <v>0</v>
          </cell>
          <cell r="BR182" t="str">
            <v>-</v>
          </cell>
          <cell r="BS182">
            <v>529</v>
          </cell>
          <cell r="BT182" t="str">
            <v>-</v>
          </cell>
          <cell r="BU182">
            <v>131201159</v>
          </cell>
          <cell r="BV182" t="str">
            <v>-</v>
          </cell>
          <cell r="BW182">
            <v>603</v>
          </cell>
          <cell r="BX182" t="str">
            <v>-</v>
          </cell>
          <cell r="BY182" t="str">
            <v>-</v>
          </cell>
          <cell r="BZ182" t="str">
            <v>-</v>
          </cell>
          <cell r="CA182">
            <v>144586531</v>
          </cell>
          <cell r="CB182" t="str">
            <v>-</v>
          </cell>
          <cell r="CC182" t="str">
            <v>-</v>
          </cell>
          <cell r="CD182" t="str">
            <v>-</v>
          </cell>
          <cell r="CE182" t="str">
            <v>-</v>
          </cell>
          <cell r="CF182" t="str">
            <v>-</v>
          </cell>
          <cell r="CG182" t="str">
            <v>-</v>
          </cell>
          <cell r="CH182" t="str">
            <v>-</v>
          </cell>
          <cell r="CI182" t="str">
            <v>-</v>
          </cell>
          <cell r="CJ182" t="str">
            <v>-</v>
          </cell>
          <cell r="CK182" t="str">
            <v>-</v>
          </cell>
          <cell r="CL182" t="str">
            <v>-</v>
          </cell>
          <cell r="CM182">
            <v>6656140</v>
          </cell>
          <cell r="CN182" t="str">
            <v>-</v>
          </cell>
          <cell r="CO182">
            <v>151242671</v>
          </cell>
          <cell r="CP182" t="str">
            <v>-</v>
          </cell>
          <cell r="CQ182">
            <v>0</v>
          </cell>
          <cell r="CR182" t="str">
            <v>-</v>
          </cell>
          <cell r="CS182">
            <v>-47</v>
          </cell>
          <cell r="CT182" t="str">
            <v>-</v>
          </cell>
          <cell r="CU182">
            <v>573</v>
          </cell>
          <cell r="CV182">
            <v>304</v>
          </cell>
          <cell r="CW182">
            <v>158</v>
          </cell>
          <cell r="CX182">
            <v>138</v>
          </cell>
          <cell r="CY182">
            <v>197</v>
          </cell>
          <cell r="CZ182">
            <v>163</v>
          </cell>
          <cell r="DA182">
            <v>135</v>
          </cell>
          <cell r="DB182">
            <v>112</v>
          </cell>
          <cell r="DC182">
            <v>119</v>
          </cell>
          <cell r="DD182">
            <v>105</v>
          </cell>
          <cell r="DE182">
            <v>97</v>
          </cell>
          <cell r="DF182">
            <v>92</v>
          </cell>
          <cell r="DG182">
            <v>351</v>
          </cell>
          <cell r="DH182">
            <v>309</v>
          </cell>
          <cell r="DI182">
            <v>40</v>
          </cell>
          <cell r="DJ182" t="str">
            <v>-</v>
          </cell>
          <cell r="DK182" t="str">
            <v>-</v>
          </cell>
          <cell r="DL182" t="str">
            <v>-</v>
          </cell>
          <cell r="DM182" t="str">
            <v>-</v>
          </cell>
          <cell r="DN182" t="str">
            <v>-</v>
          </cell>
          <cell r="DO182" t="str">
            <v>-</v>
          </cell>
          <cell r="DP182" t="str">
            <v>-</v>
          </cell>
          <cell r="DQ182" t="str">
            <v>-</v>
          </cell>
          <cell r="DR182" t="str">
            <v>-</v>
          </cell>
          <cell r="DS182" t="str">
            <v>-</v>
          </cell>
          <cell r="DT182" t="str">
            <v>-</v>
          </cell>
          <cell r="DU182" t="str">
            <v>-</v>
          </cell>
          <cell r="DV182" t="str">
            <v>-</v>
          </cell>
          <cell r="DW182">
            <v>0</v>
          </cell>
          <cell r="DX182" t="str">
            <v>-</v>
          </cell>
          <cell r="DY182">
            <v>52</v>
          </cell>
          <cell r="DZ182">
            <v>75</v>
          </cell>
          <cell r="EA182">
            <v>29</v>
          </cell>
          <cell r="EB182" t="str">
            <v>-</v>
          </cell>
          <cell r="EC182">
            <v>42.028985507246375</v>
          </cell>
          <cell r="ED182" t="str">
            <v>-</v>
          </cell>
          <cell r="EE182">
            <v>12</v>
          </cell>
          <cell r="EF182" t="str">
            <v>-</v>
          </cell>
          <cell r="EG182">
            <v>42</v>
          </cell>
        </row>
        <row r="183">
          <cell r="C183">
            <v>700000496</v>
          </cell>
          <cell r="D183" t="str">
            <v>SECTOR HIGUERON PAOLA</v>
          </cell>
          <cell r="E183">
            <v>2026</v>
          </cell>
          <cell r="F183">
            <v>202603</v>
          </cell>
          <cell r="G183" t="str">
            <v>-</v>
          </cell>
          <cell r="H183" t="str">
            <v>-</v>
          </cell>
          <cell r="I183" t="str">
            <v>-</v>
          </cell>
          <cell r="J183" t="str">
            <v>-</v>
          </cell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  <cell r="BC183" t="str">
            <v>-</v>
          </cell>
          <cell r="BD183" t="str">
            <v>-</v>
          </cell>
          <cell r="BE183" t="str">
            <v>-</v>
          </cell>
          <cell r="BF183" t="str">
            <v>-</v>
          </cell>
          <cell r="BG183" t="str">
            <v>-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 t="str">
            <v>-</v>
          </cell>
          <cell r="BO183" t="str">
            <v>-</v>
          </cell>
          <cell r="BP183" t="str">
            <v>-</v>
          </cell>
          <cell r="BQ183" t="str">
            <v>-</v>
          </cell>
          <cell r="BR183" t="str">
            <v>-</v>
          </cell>
          <cell r="BS183" t="str">
            <v>-</v>
          </cell>
          <cell r="BT183" t="str">
            <v>-</v>
          </cell>
          <cell r="BU183" t="str">
            <v>-</v>
          </cell>
          <cell r="BV183" t="str">
            <v>-</v>
          </cell>
          <cell r="BW183" t="str">
            <v>-</v>
          </cell>
          <cell r="BX183" t="str">
            <v>-</v>
          </cell>
          <cell r="BY183" t="str">
            <v>-</v>
          </cell>
          <cell r="BZ183" t="str">
            <v>-</v>
          </cell>
          <cell r="CA183" t="str">
            <v>-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 t="str">
            <v>-</v>
          </cell>
          <cell r="CN183" t="str">
            <v>-</v>
          </cell>
          <cell r="CO183" t="str">
            <v>-</v>
          </cell>
          <cell r="CP183" t="str">
            <v>-</v>
          </cell>
          <cell r="CQ183" t="str">
            <v>-</v>
          </cell>
          <cell r="CR183" t="str">
            <v>-</v>
          </cell>
          <cell r="CS183" t="str">
            <v>-</v>
          </cell>
          <cell r="CT183" t="str">
            <v>-</v>
          </cell>
          <cell r="CU183" t="str">
            <v>-</v>
          </cell>
          <cell r="CV183" t="str">
            <v>-</v>
          </cell>
          <cell r="CW183" t="str">
            <v>-</v>
          </cell>
          <cell r="CX183" t="str">
            <v>-</v>
          </cell>
          <cell r="CY183" t="str">
            <v>-</v>
          </cell>
          <cell r="CZ183" t="str">
            <v>-</v>
          </cell>
          <cell r="DA183" t="str">
            <v>-</v>
          </cell>
          <cell r="DB183" t="str">
            <v>-</v>
          </cell>
          <cell r="DC183" t="str">
            <v>-</v>
          </cell>
          <cell r="DD183" t="str">
            <v>-</v>
          </cell>
          <cell r="DE183" t="str">
            <v>-</v>
          </cell>
          <cell r="DF183" t="str">
            <v>-</v>
          </cell>
          <cell r="DG183" t="str">
            <v>-</v>
          </cell>
          <cell r="DH183" t="str">
            <v>-</v>
          </cell>
          <cell r="DI183" t="str">
            <v>-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 t="str">
            <v>-</v>
          </cell>
          <cell r="DX183" t="str">
            <v>-</v>
          </cell>
          <cell r="DY183" t="str">
            <v>-</v>
          </cell>
          <cell r="DZ183" t="str">
            <v>-</v>
          </cell>
          <cell r="EA183" t="str">
            <v>-</v>
          </cell>
          <cell r="EB183" t="str">
            <v>-</v>
          </cell>
          <cell r="EC183" t="str">
            <v>-</v>
          </cell>
          <cell r="ED183" t="str">
            <v>-</v>
          </cell>
          <cell r="EE183" t="str">
            <v>-</v>
          </cell>
          <cell r="EF183" t="str">
            <v>-</v>
          </cell>
          <cell r="EG183" t="str">
            <v>-</v>
          </cell>
        </row>
        <row r="184">
          <cell r="C184">
            <v>700000505</v>
          </cell>
          <cell r="D184" t="str">
            <v>700000505 - REGISTRO INICIOS</v>
          </cell>
          <cell r="E184">
            <v>2026</v>
          </cell>
          <cell r="F184">
            <v>202603</v>
          </cell>
          <cell r="G184">
            <v>0</v>
          </cell>
          <cell r="H184" t="str">
            <v>-</v>
          </cell>
          <cell r="I184">
            <v>0</v>
          </cell>
          <cell r="J184" t="str">
            <v>-</v>
          </cell>
          <cell r="K184">
            <v>0</v>
          </cell>
          <cell r="L184" t="str">
            <v>-</v>
          </cell>
          <cell r="M184">
            <v>0</v>
          </cell>
          <cell r="N184" t="str">
            <v>-</v>
          </cell>
          <cell r="O184">
            <v>0</v>
          </cell>
          <cell r="P184" t="str">
            <v>-</v>
          </cell>
          <cell r="Q184">
            <v>0</v>
          </cell>
          <cell r="R184" t="str">
            <v>-</v>
          </cell>
          <cell r="S184">
            <v>0</v>
          </cell>
          <cell r="T184" t="str">
            <v>-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 t="str">
            <v>-</v>
          </cell>
          <cell r="Z184" t="str">
            <v>-</v>
          </cell>
          <cell r="AA184">
            <v>0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>
            <v>0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-</v>
          </cell>
          <cell r="AL184" t="str">
            <v>-</v>
          </cell>
          <cell r="AM184">
            <v>0</v>
          </cell>
          <cell r="AN184" t="str">
            <v>-</v>
          </cell>
          <cell r="AO184" t="str">
            <v>-</v>
          </cell>
          <cell r="AP184" t="str">
            <v>-</v>
          </cell>
          <cell r="AQ184" t="str">
            <v>-</v>
          </cell>
          <cell r="AR184" t="str">
            <v>-</v>
          </cell>
          <cell r="AS184" t="str">
            <v>-</v>
          </cell>
          <cell r="AT184" t="str">
            <v>-</v>
          </cell>
          <cell r="AU184" t="str">
            <v>-</v>
          </cell>
          <cell r="AV184" t="str">
            <v>-</v>
          </cell>
          <cell r="AW184" t="str">
            <v>-</v>
          </cell>
          <cell r="AX184" t="str">
            <v>-</v>
          </cell>
          <cell r="AY184" t="str">
            <v>-</v>
          </cell>
          <cell r="AZ184" t="str">
            <v>-</v>
          </cell>
          <cell r="BA184">
            <v>0</v>
          </cell>
          <cell r="BB184" t="str">
            <v>-</v>
          </cell>
          <cell r="BC184">
            <v>0</v>
          </cell>
          <cell r="BD184" t="str">
            <v>-</v>
          </cell>
          <cell r="BE184">
            <v>0</v>
          </cell>
          <cell r="BF184" t="str">
            <v>-</v>
          </cell>
          <cell r="BG184">
            <v>0</v>
          </cell>
          <cell r="BH184" t="str">
            <v>-</v>
          </cell>
          <cell r="BI184">
            <v>0</v>
          </cell>
          <cell r="BJ184" t="str">
            <v>-</v>
          </cell>
          <cell r="BK184">
            <v>0</v>
          </cell>
          <cell r="BL184" t="str">
            <v>-</v>
          </cell>
          <cell r="BM184">
            <v>0</v>
          </cell>
          <cell r="BN184" t="str">
            <v>-</v>
          </cell>
          <cell r="BO184">
            <v>0</v>
          </cell>
          <cell r="BP184" t="str">
            <v>-</v>
          </cell>
          <cell r="BQ184">
            <v>0</v>
          </cell>
          <cell r="BR184" t="str">
            <v>-</v>
          </cell>
          <cell r="BS184">
            <v>0</v>
          </cell>
          <cell r="BT184" t="str">
            <v>-</v>
          </cell>
          <cell r="BU184">
            <v>0</v>
          </cell>
          <cell r="BV184" t="str">
            <v>-</v>
          </cell>
          <cell r="BW184">
            <v>0</v>
          </cell>
          <cell r="BX184" t="str">
            <v>-</v>
          </cell>
          <cell r="BY184" t="str">
            <v>-</v>
          </cell>
          <cell r="BZ184" t="str">
            <v>-</v>
          </cell>
          <cell r="CA184">
            <v>0</v>
          </cell>
          <cell r="CB184" t="str">
            <v>-</v>
          </cell>
          <cell r="CC184" t="str">
            <v>-</v>
          </cell>
          <cell r="CD184" t="str">
            <v>-</v>
          </cell>
          <cell r="CE184" t="str">
            <v>-</v>
          </cell>
          <cell r="CF184" t="str">
            <v>-</v>
          </cell>
          <cell r="CG184" t="str">
            <v>-</v>
          </cell>
          <cell r="CH184" t="str">
            <v>-</v>
          </cell>
          <cell r="CI184" t="str">
            <v>-</v>
          </cell>
          <cell r="CJ184" t="str">
            <v>-</v>
          </cell>
          <cell r="CK184" t="str">
            <v>-</v>
          </cell>
          <cell r="CL184" t="str">
            <v>-</v>
          </cell>
          <cell r="CM184">
            <v>0</v>
          </cell>
          <cell r="CN184" t="str">
            <v>-</v>
          </cell>
          <cell r="CO184">
            <v>0</v>
          </cell>
          <cell r="CP184" t="str">
            <v>-</v>
          </cell>
          <cell r="CQ184">
            <v>0</v>
          </cell>
          <cell r="CR184" t="str">
            <v>-</v>
          </cell>
          <cell r="CS184">
            <v>0</v>
          </cell>
          <cell r="CT184" t="str">
            <v>-</v>
          </cell>
          <cell r="CU184">
            <v>0</v>
          </cell>
          <cell r="CV184" t="str">
            <v>-</v>
          </cell>
          <cell r="CW184">
            <v>0</v>
          </cell>
          <cell r="CX184" t="str">
            <v>-</v>
          </cell>
          <cell r="CY184">
            <v>0</v>
          </cell>
          <cell r="CZ184" t="str">
            <v>-</v>
          </cell>
          <cell r="DA184">
            <v>0</v>
          </cell>
          <cell r="DB184" t="str">
            <v>-</v>
          </cell>
          <cell r="DC184">
            <v>0</v>
          </cell>
          <cell r="DD184" t="str">
            <v>-</v>
          </cell>
          <cell r="DE184">
            <v>0</v>
          </cell>
          <cell r="DF184" t="str">
            <v>-</v>
          </cell>
          <cell r="DG184">
            <v>0</v>
          </cell>
          <cell r="DH184" t="str">
            <v>-</v>
          </cell>
          <cell r="DI184">
            <v>0</v>
          </cell>
          <cell r="DJ184" t="str">
            <v>-</v>
          </cell>
          <cell r="DK184" t="str">
            <v>-</v>
          </cell>
          <cell r="DL184" t="str">
            <v>-</v>
          </cell>
          <cell r="DM184" t="str">
            <v>-</v>
          </cell>
          <cell r="DN184" t="str">
            <v>-</v>
          </cell>
          <cell r="DO184" t="str">
            <v>-</v>
          </cell>
          <cell r="DP184" t="str">
            <v>-</v>
          </cell>
          <cell r="DQ184" t="str">
            <v>-</v>
          </cell>
          <cell r="DR184" t="str">
            <v>-</v>
          </cell>
          <cell r="DS184" t="str">
            <v>-</v>
          </cell>
          <cell r="DT184" t="str">
            <v>-</v>
          </cell>
          <cell r="DU184" t="str">
            <v>-</v>
          </cell>
          <cell r="DV184" t="str">
            <v>-</v>
          </cell>
          <cell r="DW184">
            <v>0</v>
          </cell>
          <cell r="DX184" t="str">
            <v>-</v>
          </cell>
          <cell r="DY184">
            <v>0</v>
          </cell>
          <cell r="DZ184" t="str">
            <v>-</v>
          </cell>
          <cell r="EA184">
            <v>0</v>
          </cell>
          <cell r="EB184" t="str">
            <v>-</v>
          </cell>
          <cell r="EC184">
            <v>0</v>
          </cell>
          <cell r="ED184" t="str">
            <v>-</v>
          </cell>
          <cell r="EE184">
            <v>0</v>
          </cell>
          <cell r="EF184" t="str">
            <v>-</v>
          </cell>
          <cell r="EG184">
            <v>0</v>
          </cell>
        </row>
        <row r="185">
          <cell r="C185">
            <v>700000508</v>
          </cell>
          <cell r="D185" t="str">
            <v>SECTOR VENTAS INSTITUCIONAL</v>
          </cell>
          <cell r="E185">
            <v>2026</v>
          </cell>
          <cell r="F185">
            <v>202603</v>
          </cell>
          <cell r="G185">
            <v>0</v>
          </cell>
          <cell r="H185" t="str">
            <v>-</v>
          </cell>
          <cell r="I185">
            <v>0</v>
          </cell>
          <cell r="J185" t="str">
            <v>-</v>
          </cell>
          <cell r="K185">
            <v>0</v>
          </cell>
          <cell r="L185" t="str">
            <v>-</v>
          </cell>
          <cell r="M185">
            <v>0</v>
          </cell>
          <cell r="N185" t="str">
            <v>-</v>
          </cell>
          <cell r="O185">
            <v>0</v>
          </cell>
          <cell r="P185" t="str">
            <v>-</v>
          </cell>
          <cell r="Q185">
            <v>0</v>
          </cell>
          <cell r="R185" t="str">
            <v>-</v>
          </cell>
          <cell r="S185">
            <v>0</v>
          </cell>
          <cell r="T185" t="str">
            <v>-</v>
          </cell>
          <cell r="U185">
            <v>0</v>
          </cell>
          <cell r="V185" t="str">
            <v>-</v>
          </cell>
          <cell r="W185">
            <v>0</v>
          </cell>
          <cell r="X185" t="str">
            <v>-</v>
          </cell>
          <cell r="Y185" t="str">
            <v>-</v>
          </cell>
          <cell r="Z185" t="str">
            <v>-</v>
          </cell>
          <cell r="AA185">
            <v>0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>
            <v>0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-</v>
          </cell>
          <cell r="AL185" t="str">
            <v>-</v>
          </cell>
          <cell r="AM185">
            <v>0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-</v>
          </cell>
          <cell r="AR185" t="str">
            <v>-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  <cell r="AW185" t="str">
            <v>-</v>
          </cell>
          <cell r="AX185" t="str">
            <v>-</v>
          </cell>
          <cell r="AY185" t="str">
            <v>-</v>
          </cell>
          <cell r="AZ185" t="str">
            <v>-</v>
          </cell>
          <cell r="BA185">
            <v>0</v>
          </cell>
          <cell r="BB185" t="str">
            <v>-</v>
          </cell>
          <cell r="BC185">
            <v>0</v>
          </cell>
          <cell r="BD185" t="str">
            <v>-</v>
          </cell>
          <cell r="BE185">
            <v>0</v>
          </cell>
          <cell r="BF185" t="str">
            <v>-</v>
          </cell>
          <cell r="BG185">
            <v>0</v>
          </cell>
          <cell r="BH185" t="str">
            <v>-</v>
          </cell>
          <cell r="BI185">
            <v>0</v>
          </cell>
          <cell r="BJ185" t="str">
            <v>-</v>
          </cell>
          <cell r="BK185">
            <v>0</v>
          </cell>
          <cell r="BL185" t="str">
            <v>-</v>
          </cell>
          <cell r="BM185">
            <v>0</v>
          </cell>
          <cell r="BN185" t="str">
            <v>-</v>
          </cell>
          <cell r="BO185">
            <v>0</v>
          </cell>
          <cell r="BP185" t="str">
            <v>-</v>
          </cell>
          <cell r="BQ185">
            <v>0</v>
          </cell>
          <cell r="BR185" t="str">
            <v>-</v>
          </cell>
          <cell r="BS185">
            <v>0</v>
          </cell>
          <cell r="BT185" t="str">
            <v>-</v>
          </cell>
          <cell r="BU185">
            <v>0</v>
          </cell>
          <cell r="BV185" t="str">
            <v>-</v>
          </cell>
          <cell r="BW185">
            <v>0</v>
          </cell>
          <cell r="BX185" t="str">
            <v>-</v>
          </cell>
          <cell r="BY185" t="str">
            <v>-</v>
          </cell>
          <cell r="BZ185" t="str">
            <v>-</v>
          </cell>
          <cell r="CA185">
            <v>0</v>
          </cell>
          <cell r="CB185" t="str">
            <v>-</v>
          </cell>
          <cell r="CC185" t="str">
            <v>-</v>
          </cell>
          <cell r="CD185" t="str">
            <v>-</v>
          </cell>
          <cell r="CE185" t="str">
            <v>-</v>
          </cell>
          <cell r="CF185" t="str">
            <v>-</v>
          </cell>
          <cell r="CG185" t="str">
            <v>-</v>
          </cell>
          <cell r="CH185" t="str">
            <v>-</v>
          </cell>
          <cell r="CI185" t="str">
            <v>-</v>
          </cell>
          <cell r="CJ185" t="str">
            <v>-</v>
          </cell>
          <cell r="CK185" t="str">
            <v>-</v>
          </cell>
          <cell r="CL185" t="str">
            <v>-</v>
          </cell>
          <cell r="CM185">
            <v>0</v>
          </cell>
          <cell r="CN185" t="str">
            <v>-</v>
          </cell>
          <cell r="CO185">
            <v>0</v>
          </cell>
          <cell r="CP185" t="str">
            <v>-</v>
          </cell>
          <cell r="CQ185">
            <v>0</v>
          </cell>
          <cell r="CR185" t="str">
            <v>-</v>
          </cell>
          <cell r="CS185">
            <v>0</v>
          </cell>
          <cell r="CT185" t="str">
            <v>-</v>
          </cell>
          <cell r="CU185">
            <v>0</v>
          </cell>
          <cell r="CV185" t="str">
            <v>-</v>
          </cell>
          <cell r="CW185">
            <v>0</v>
          </cell>
          <cell r="CX185" t="str">
            <v>-</v>
          </cell>
          <cell r="CY185">
            <v>0</v>
          </cell>
          <cell r="CZ185" t="str">
            <v>-</v>
          </cell>
          <cell r="DA185">
            <v>0</v>
          </cell>
          <cell r="DB185" t="str">
            <v>-</v>
          </cell>
          <cell r="DC185">
            <v>0</v>
          </cell>
          <cell r="DD185" t="str">
            <v>-</v>
          </cell>
          <cell r="DE185">
            <v>0</v>
          </cell>
          <cell r="DF185" t="str">
            <v>-</v>
          </cell>
          <cell r="DG185">
            <v>0</v>
          </cell>
          <cell r="DH185" t="str">
            <v>-</v>
          </cell>
          <cell r="DI185">
            <v>0</v>
          </cell>
          <cell r="DJ185" t="str">
            <v>-</v>
          </cell>
          <cell r="DK185" t="str">
            <v>-</v>
          </cell>
          <cell r="DL185" t="str">
            <v>-</v>
          </cell>
          <cell r="DM185" t="str">
            <v>-</v>
          </cell>
          <cell r="DN185" t="str">
            <v>-</v>
          </cell>
          <cell r="DO185" t="str">
            <v>-</v>
          </cell>
          <cell r="DP185" t="str">
            <v>-</v>
          </cell>
          <cell r="DQ185" t="str">
            <v>-</v>
          </cell>
          <cell r="DR185" t="str">
            <v>-</v>
          </cell>
          <cell r="DS185" t="str">
            <v>-</v>
          </cell>
          <cell r="DT185" t="str">
            <v>-</v>
          </cell>
          <cell r="DU185" t="str">
            <v>-</v>
          </cell>
          <cell r="DV185" t="str">
            <v>-</v>
          </cell>
          <cell r="DW185">
            <v>0</v>
          </cell>
          <cell r="DX185" t="str">
            <v>-</v>
          </cell>
          <cell r="DY185">
            <v>0</v>
          </cell>
          <cell r="DZ185" t="str">
            <v>-</v>
          </cell>
          <cell r="EA185">
            <v>0</v>
          </cell>
          <cell r="EB185" t="str">
            <v>-</v>
          </cell>
          <cell r="EC185">
            <v>0</v>
          </cell>
          <cell r="ED185" t="str">
            <v>-</v>
          </cell>
          <cell r="EE185">
            <v>0</v>
          </cell>
          <cell r="EF185" t="str">
            <v>-</v>
          </cell>
          <cell r="EG185">
            <v>0</v>
          </cell>
        </row>
        <row r="186">
          <cell r="C186">
            <v>700000513</v>
          </cell>
          <cell r="D186" t="str">
            <v>SECTOR IMPULSO CARLA.</v>
          </cell>
          <cell r="E186">
            <v>2026</v>
          </cell>
          <cell r="F186">
            <v>202603</v>
          </cell>
          <cell r="G186">
            <v>0</v>
          </cell>
          <cell r="H186" t="str">
            <v>-</v>
          </cell>
          <cell r="I186">
            <v>0</v>
          </cell>
          <cell r="J186" t="str">
            <v>-</v>
          </cell>
          <cell r="K186">
            <v>-1</v>
          </cell>
          <cell r="L186" t="str">
            <v>-</v>
          </cell>
          <cell r="M186">
            <v>0</v>
          </cell>
          <cell r="N186" t="str">
            <v>-</v>
          </cell>
          <cell r="O186">
            <v>0</v>
          </cell>
          <cell r="P186" t="str">
            <v>-</v>
          </cell>
          <cell r="Q186">
            <v>0</v>
          </cell>
          <cell r="R186" t="str">
            <v>-</v>
          </cell>
          <cell r="S186">
            <v>0</v>
          </cell>
          <cell r="T186" t="str">
            <v>-</v>
          </cell>
          <cell r="U186">
            <v>0</v>
          </cell>
          <cell r="V186" t="str">
            <v>-</v>
          </cell>
          <cell r="W186">
            <v>0</v>
          </cell>
          <cell r="X186" t="str">
            <v>-</v>
          </cell>
          <cell r="Y186" t="str">
            <v>-</v>
          </cell>
          <cell r="Z186" t="str">
            <v>-</v>
          </cell>
          <cell r="AA186">
            <v>0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>
            <v>0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-</v>
          </cell>
          <cell r="AL186" t="str">
            <v>-</v>
          </cell>
          <cell r="AM186">
            <v>0</v>
          </cell>
          <cell r="AN186" t="str">
            <v>-</v>
          </cell>
          <cell r="AO186" t="str">
            <v>-</v>
          </cell>
          <cell r="AP186" t="str">
            <v>-</v>
          </cell>
          <cell r="AQ186" t="str">
            <v>-</v>
          </cell>
          <cell r="AR186" t="str">
            <v>-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  <cell r="AW186" t="str">
            <v>-</v>
          </cell>
          <cell r="AX186" t="str">
            <v>-</v>
          </cell>
          <cell r="AY186" t="str">
            <v>-</v>
          </cell>
          <cell r="AZ186" t="str">
            <v>-</v>
          </cell>
          <cell r="BA186">
            <v>0</v>
          </cell>
          <cell r="BB186" t="str">
            <v>-</v>
          </cell>
          <cell r="BC186">
            <v>0</v>
          </cell>
          <cell r="BD186" t="str">
            <v>-</v>
          </cell>
          <cell r="BE186">
            <v>0</v>
          </cell>
          <cell r="BF186" t="str">
            <v>-</v>
          </cell>
          <cell r="BG186">
            <v>0</v>
          </cell>
          <cell r="BH186" t="str">
            <v>-</v>
          </cell>
          <cell r="BI186">
            <v>0</v>
          </cell>
          <cell r="BJ186" t="str">
            <v>-</v>
          </cell>
          <cell r="BK186">
            <v>0</v>
          </cell>
          <cell r="BL186" t="str">
            <v>-</v>
          </cell>
          <cell r="BM186">
            <v>0</v>
          </cell>
          <cell r="BN186" t="str">
            <v>-</v>
          </cell>
          <cell r="BO186">
            <v>0</v>
          </cell>
          <cell r="BP186" t="str">
            <v>-</v>
          </cell>
          <cell r="BQ186">
            <v>0</v>
          </cell>
          <cell r="BR186" t="str">
            <v>-</v>
          </cell>
          <cell r="BS186">
            <v>0</v>
          </cell>
          <cell r="BT186" t="str">
            <v>-</v>
          </cell>
          <cell r="BU186">
            <v>0</v>
          </cell>
          <cell r="BV186" t="str">
            <v>-</v>
          </cell>
          <cell r="BW186">
            <v>0</v>
          </cell>
          <cell r="BX186" t="str">
            <v>-</v>
          </cell>
          <cell r="BY186" t="str">
            <v>-</v>
          </cell>
          <cell r="BZ186" t="str">
            <v>-</v>
          </cell>
          <cell r="CA186">
            <v>0</v>
          </cell>
          <cell r="CB186" t="str">
            <v>-</v>
          </cell>
          <cell r="CC186" t="str">
            <v>-</v>
          </cell>
          <cell r="CD186" t="str">
            <v>-</v>
          </cell>
          <cell r="CE186" t="str">
            <v>-</v>
          </cell>
          <cell r="CF186" t="str">
            <v>-</v>
          </cell>
          <cell r="CG186" t="str">
            <v>-</v>
          </cell>
          <cell r="CH186" t="str">
            <v>-</v>
          </cell>
          <cell r="CI186" t="str">
            <v>-</v>
          </cell>
          <cell r="CJ186" t="str">
            <v>-</v>
          </cell>
          <cell r="CK186" t="str">
            <v>-</v>
          </cell>
          <cell r="CL186" t="str">
            <v>-</v>
          </cell>
          <cell r="CM186">
            <v>0</v>
          </cell>
          <cell r="CN186" t="str">
            <v>-</v>
          </cell>
          <cell r="CO186">
            <v>0</v>
          </cell>
          <cell r="CP186" t="str">
            <v>-</v>
          </cell>
          <cell r="CQ186">
            <v>0</v>
          </cell>
          <cell r="CR186" t="str">
            <v>-</v>
          </cell>
          <cell r="CS186">
            <v>0</v>
          </cell>
          <cell r="CT186" t="str">
            <v>-</v>
          </cell>
          <cell r="CU186">
            <v>0</v>
          </cell>
          <cell r="CV186" t="str">
            <v>-</v>
          </cell>
          <cell r="CW186">
            <v>0</v>
          </cell>
          <cell r="CX186" t="str">
            <v>-</v>
          </cell>
          <cell r="CY186">
            <v>0</v>
          </cell>
          <cell r="CZ186" t="str">
            <v>-</v>
          </cell>
          <cell r="DA186">
            <v>0</v>
          </cell>
          <cell r="DB186" t="str">
            <v>-</v>
          </cell>
          <cell r="DC186">
            <v>0</v>
          </cell>
          <cell r="DD186" t="str">
            <v>-</v>
          </cell>
          <cell r="DE186">
            <v>0</v>
          </cell>
          <cell r="DF186" t="str">
            <v>-</v>
          </cell>
          <cell r="DG186">
            <v>0</v>
          </cell>
          <cell r="DH186" t="str">
            <v>-</v>
          </cell>
          <cell r="DI186">
            <v>0</v>
          </cell>
          <cell r="DJ186" t="str">
            <v>-</v>
          </cell>
          <cell r="DK186" t="str">
            <v>-</v>
          </cell>
          <cell r="DL186" t="str">
            <v>-</v>
          </cell>
          <cell r="DM186" t="str">
            <v>-</v>
          </cell>
          <cell r="DN186" t="str">
            <v>-</v>
          </cell>
          <cell r="DO186" t="str">
            <v>-</v>
          </cell>
          <cell r="DP186" t="str">
            <v>-</v>
          </cell>
          <cell r="DQ186" t="str">
            <v>-</v>
          </cell>
          <cell r="DR186" t="str">
            <v>-</v>
          </cell>
          <cell r="DS186" t="str">
            <v>-</v>
          </cell>
          <cell r="DT186" t="str">
            <v>-</v>
          </cell>
          <cell r="DU186" t="str">
            <v>-</v>
          </cell>
          <cell r="DV186" t="str">
            <v>-</v>
          </cell>
          <cell r="DW186">
            <v>0</v>
          </cell>
          <cell r="DX186" t="str">
            <v>-</v>
          </cell>
          <cell r="DY186">
            <v>0</v>
          </cell>
          <cell r="DZ186" t="str">
            <v>-</v>
          </cell>
          <cell r="EA186">
            <v>0</v>
          </cell>
          <cell r="EB186" t="str">
            <v>-</v>
          </cell>
          <cell r="EC186">
            <v>0</v>
          </cell>
          <cell r="ED186" t="str">
            <v>-</v>
          </cell>
          <cell r="EE186">
            <v>0</v>
          </cell>
          <cell r="EF186" t="str">
            <v>-</v>
          </cell>
          <cell r="EG186">
            <v>0</v>
          </cell>
        </row>
        <row r="187">
          <cell r="C187">
            <v>700000514</v>
          </cell>
          <cell r="D187" t="str">
            <v>SECTOR TUMBAO ANGELICA.</v>
          </cell>
          <cell r="E187">
            <v>2026</v>
          </cell>
          <cell r="F187">
            <v>202603</v>
          </cell>
          <cell r="G187">
            <v>171</v>
          </cell>
          <cell r="H187" t="str">
            <v>-</v>
          </cell>
          <cell r="I187">
            <v>17</v>
          </cell>
          <cell r="J187" t="str">
            <v>-</v>
          </cell>
          <cell r="K187">
            <v>-9</v>
          </cell>
          <cell r="L187" t="str">
            <v>-</v>
          </cell>
          <cell r="M187">
            <v>46</v>
          </cell>
          <cell r="N187" t="str">
            <v>-</v>
          </cell>
          <cell r="O187">
            <v>0</v>
          </cell>
          <cell r="P187" t="str">
            <v>-</v>
          </cell>
          <cell r="Q187">
            <v>0</v>
          </cell>
          <cell r="R187" t="str">
            <v>-</v>
          </cell>
          <cell r="S187">
            <v>0</v>
          </cell>
          <cell r="T187" t="str">
            <v>-</v>
          </cell>
          <cell r="U187">
            <v>46</v>
          </cell>
          <cell r="V187" t="str">
            <v>-</v>
          </cell>
          <cell r="W187">
            <v>0</v>
          </cell>
          <cell r="X187" t="str">
            <v>-</v>
          </cell>
          <cell r="Y187" t="str">
            <v>-</v>
          </cell>
          <cell r="Z187" t="str">
            <v>-</v>
          </cell>
          <cell r="AA187">
            <v>25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>
            <v>39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>
            <v>26.900584795321635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>
            <v>42</v>
          </cell>
          <cell r="BB187" t="str">
            <v>-</v>
          </cell>
          <cell r="BC187">
            <v>24.561403508771928</v>
          </cell>
          <cell r="BD187" t="str">
            <v>-</v>
          </cell>
          <cell r="BE187">
            <v>87</v>
          </cell>
          <cell r="BF187" t="str">
            <v>-</v>
          </cell>
          <cell r="BG187">
            <v>382162.54</v>
          </cell>
          <cell r="BH187" t="str">
            <v>-</v>
          </cell>
          <cell r="BI187">
            <v>17579477</v>
          </cell>
          <cell r="BJ187" t="str">
            <v>-</v>
          </cell>
          <cell r="BK187">
            <v>17579477</v>
          </cell>
          <cell r="BL187" t="str">
            <v>-</v>
          </cell>
          <cell r="BM187">
            <v>0</v>
          </cell>
          <cell r="BN187" t="str">
            <v>-</v>
          </cell>
          <cell r="BO187">
            <v>12609208</v>
          </cell>
          <cell r="BP187" t="str">
            <v>-</v>
          </cell>
          <cell r="BQ187">
            <v>0</v>
          </cell>
          <cell r="BR187" t="str">
            <v>-</v>
          </cell>
          <cell r="BS187">
            <v>41</v>
          </cell>
          <cell r="BT187" t="str">
            <v>-</v>
          </cell>
          <cell r="BU187">
            <v>12609208</v>
          </cell>
          <cell r="BV187" t="str">
            <v>-</v>
          </cell>
          <cell r="BW187">
            <v>32</v>
          </cell>
          <cell r="BX187" t="str">
            <v>-</v>
          </cell>
          <cell r="BY187" t="str">
            <v>-</v>
          </cell>
          <cell r="BZ187" t="str">
            <v>-</v>
          </cell>
          <cell r="CA187">
            <v>4611909</v>
          </cell>
          <cell r="CB187" t="str">
            <v>-</v>
          </cell>
          <cell r="CC187" t="str">
            <v>-</v>
          </cell>
          <cell r="CD187" t="str">
            <v>-</v>
          </cell>
          <cell r="CE187" t="str">
            <v>-</v>
          </cell>
          <cell r="CF187" t="str">
            <v>-</v>
          </cell>
          <cell r="CG187" t="str">
            <v>-</v>
          </cell>
          <cell r="CH187" t="str">
            <v>-</v>
          </cell>
          <cell r="CI187" t="str">
            <v>-</v>
          </cell>
          <cell r="CJ187" t="str">
            <v>-</v>
          </cell>
          <cell r="CK187" t="str">
            <v>-</v>
          </cell>
          <cell r="CL187" t="str">
            <v>-</v>
          </cell>
          <cell r="CM187">
            <v>358360</v>
          </cell>
          <cell r="CN187" t="str">
            <v>-</v>
          </cell>
          <cell r="CO187">
            <v>4970269</v>
          </cell>
          <cell r="CP187" t="str">
            <v>-</v>
          </cell>
          <cell r="CQ187">
            <v>0</v>
          </cell>
          <cell r="CR187" t="str">
            <v>-</v>
          </cell>
          <cell r="CS187">
            <v>-10</v>
          </cell>
          <cell r="CT187" t="str">
            <v>-</v>
          </cell>
          <cell r="CU187">
            <v>81</v>
          </cell>
          <cell r="CV187" t="str">
            <v>-</v>
          </cell>
          <cell r="CW187">
            <v>21</v>
          </cell>
          <cell r="CX187" t="str">
            <v>-</v>
          </cell>
          <cell r="CY187">
            <v>23</v>
          </cell>
          <cell r="CZ187" t="str">
            <v>-</v>
          </cell>
          <cell r="DA187">
            <v>13</v>
          </cell>
          <cell r="DB187" t="str">
            <v>-</v>
          </cell>
          <cell r="DC187">
            <v>26</v>
          </cell>
          <cell r="DD187" t="str">
            <v>-</v>
          </cell>
          <cell r="DE187">
            <v>14</v>
          </cell>
          <cell r="DF187" t="str">
            <v>-</v>
          </cell>
          <cell r="DG187">
            <v>53</v>
          </cell>
          <cell r="DH187" t="str">
            <v>-</v>
          </cell>
          <cell r="DI187">
            <v>4</v>
          </cell>
          <cell r="DJ187" t="str">
            <v>-</v>
          </cell>
          <cell r="DK187" t="str">
            <v>-</v>
          </cell>
          <cell r="DL187" t="str">
            <v>-</v>
          </cell>
          <cell r="DM187" t="str">
            <v>-</v>
          </cell>
          <cell r="DN187" t="str">
            <v>-</v>
          </cell>
          <cell r="DO187" t="str">
            <v>-</v>
          </cell>
          <cell r="DP187" t="str">
            <v>-</v>
          </cell>
          <cell r="DQ187" t="str">
            <v>-</v>
          </cell>
          <cell r="DR187" t="str">
            <v>-</v>
          </cell>
          <cell r="DS187" t="str">
            <v>-</v>
          </cell>
          <cell r="DT187" t="str">
            <v>-</v>
          </cell>
          <cell r="DU187" t="str">
            <v>-</v>
          </cell>
          <cell r="DV187" t="str">
            <v>-</v>
          </cell>
          <cell r="DW187">
            <v>0</v>
          </cell>
          <cell r="DX187" t="str">
            <v>-</v>
          </cell>
          <cell r="DY187">
            <v>4</v>
          </cell>
          <cell r="DZ187" t="str">
            <v>-</v>
          </cell>
          <cell r="EA187">
            <v>8</v>
          </cell>
          <cell r="EB187" t="str">
            <v>-</v>
          </cell>
          <cell r="EC187">
            <v>34.782608695652172</v>
          </cell>
          <cell r="ED187" t="str">
            <v>-</v>
          </cell>
          <cell r="EE187">
            <v>0</v>
          </cell>
          <cell r="EF187" t="str">
            <v>-</v>
          </cell>
          <cell r="EG187">
            <v>0</v>
          </cell>
        </row>
        <row r="188">
          <cell r="C188">
            <v>700000515</v>
          </cell>
          <cell r="D188" t="str">
            <v>SECTOR PRUEBAS CORA</v>
          </cell>
          <cell r="E188">
            <v>2026</v>
          </cell>
          <cell r="F188">
            <v>202603</v>
          </cell>
          <cell r="G188">
            <v>0</v>
          </cell>
          <cell r="H188" t="str">
            <v>-</v>
          </cell>
          <cell r="I188">
            <v>0</v>
          </cell>
          <cell r="J188" t="str">
            <v>-</v>
          </cell>
          <cell r="K188">
            <v>0</v>
          </cell>
          <cell r="L188" t="str">
            <v>-</v>
          </cell>
          <cell r="M188">
            <v>0</v>
          </cell>
          <cell r="N188" t="str">
            <v>-</v>
          </cell>
          <cell r="O188">
            <v>0</v>
          </cell>
          <cell r="P188" t="str">
            <v>-</v>
          </cell>
          <cell r="Q188">
            <v>0</v>
          </cell>
          <cell r="R188" t="str">
            <v>-</v>
          </cell>
          <cell r="S188">
            <v>0</v>
          </cell>
          <cell r="T188" t="str">
            <v>-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 t="str">
            <v>-</v>
          </cell>
          <cell r="Z188" t="str">
            <v>-</v>
          </cell>
          <cell r="AA188">
            <v>0</v>
          </cell>
          <cell r="AB188" t="str">
            <v>-</v>
          </cell>
          <cell r="AC188" t="str">
            <v>-</v>
          </cell>
          <cell r="AD188" t="str">
            <v>-</v>
          </cell>
          <cell r="AE188" t="str">
            <v>-</v>
          </cell>
          <cell r="AF188" t="str">
            <v>-</v>
          </cell>
          <cell r="AG188">
            <v>0</v>
          </cell>
          <cell r="AH188" t="str">
            <v>-</v>
          </cell>
          <cell r="AI188" t="str">
            <v>-</v>
          </cell>
          <cell r="AJ188" t="str">
            <v>-</v>
          </cell>
          <cell r="AK188" t="str">
            <v>-</v>
          </cell>
          <cell r="AL188" t="str">
            <v>-</v>
          </cell>
          <cell r="AM188">
            <v>0</v>
          </cell>
          <cell r="AN188" t="str">
            <v>-</v>
          </cell>
          <cell r="AO188" t="str">
            <v>-</v>
          </cell>
          <cell r="AP188" t="str">
            <v>-</v>
          </cell>
          <cell r="AQ188" t="str">
            <v>-</v>
          </cell>
          <cell r="AR188" t="str">
            <v>-</v>
          </cell>
          <cell r="AS188" t="str">
            <v>-</v>
          </cell>
          <cell r="AT188" t="str">
            <v>-</v>
          </cell>
          <cell r="AU188" t="str">
            <v>-</v>
          </cell>
          <cell r="AV188" t="str">
            <v>-</v>
          </cell>
          <cell r="AW188" t="str">
            <v>-</v>
          </cell>
          <cell r="AX188" t="str">
            <v>-</v>
          </cell>
          <cell r="AY188" t="str">
            <v>-</v>
          </cell>
          <cell r="AZ188" t="str">
            <v>-</v>
          </cell>
          <cell r="BA188">
            <v>0</v>
          </cell>
          <cell r="BB188" t="str">
            <v>-</v>
          </cell>
          <cell r="BC188">
            <v>0</v>
          </cell>
          <cell r="BD188" t="str">
            <v>-</v>
          </cell>
          <cell r="BE188">
            <v>0</v>
          </cell>
          <cell r="BF188" t="str">
            <v>-</v>
          </cell>
          <cell r="BG188">
            <v>0</v>
          </cell>
          <cell r="BH188" t="str">
            <v>-</v>
          </cell>
          <cell r="BI188">
            <v>0</v>
          </cell>
          <cell r="BJ188" t="str">
            <v>-</v>
          </cell>
          <cell r="BK188">
            <v>0</v>
          </cell>
          <cell r="BL188" t="str">
            <v>-</v>
          </cell>
          <cell r="BM188">
            <v>0</v>
          </cell>
          <cell r="BN188" t="str">
            <v>-</v>
          </cell>
          <cell r="BO188">
            <v>0</v>
          </cell>
          <cell r="BP188" t="str">
            <v>-</v>
          </cell>
          <cell r="BQ188">
            <v>0</v>
          </cell>
          <cell r="BR188" t="str">
            <v>-</v>
          </cell>
          <cell r="BS188">
            <v>0</v>
          </cell>
          <cell r="BT188" t="str">
            <v>-</v>
          </cell>
          <cell r="BU188">
            <v>0</v>
          </cell>
          <cell r="BV188" t="str">
            <v>-</v>
          </cell>
          <cell r="BW188">
            <v>0</v>
          </cell>
          <cell r="BX188" t="str">
            <v>-</v>
          </cell>
          <cell r="BY188" t="str">
            <v>-</v>
          </cell>
          <cell r="BZ188" t="str">
            <v>-</v>
          </cell>
          <cell r="CA188">
            <v>0</v>
          </cell>
          <cell r="CB188" t="str">
            <v>-</v>
          </cell>
          <cell r="CC188" t="str">
            <v>-</v>
          </cell>
          <cell r="CD188" t="str">
            <v>-</v>
          </cell>
          <cell r="CE188" t="str">
            <v>-</v>
          </cell>
          <cell r="CF188" t="str">
            <v>-</v>
          </cell>
          <cell r="CG188" t="str">
            <v>-</v>
          </cell>
          <cell r="CH188" t="str">
            <v>-</v>
          </cell>
          <cell r="CI188" t="str">
            <v>-</v>
          </cell>
          <cell r="CJ188" t="str">
            <v>-</v>
          </cell>
          <cell r="CK188" t="str">
            <v>-</v>
          </cell>
          <cell r="CL188" t="str">
            <v>-</v>
          </cell>
          <cell r="CM188">
            <v>0</v>
          </cell>
          <cell r="CN188" t="str">
            <v>-</v>
          </cell>
          <cell r="CO188">
            <v>0</v>
          </cell>
          <cell r="CP188" t="str">
            <v>-</v>
          </cell>
          <cell r="CQ188">
            <v>0</v>
          </cell>
          <cell r="CR188" t="str">
            <v>-</v>
          </cell>
          <cell r="CS188">
            <v>0</v>
          </cell>
          <cell r="CT188" t="str">
            <v>-</v>
          </cell>
          <cell r="CU188">
            <v>0</v>
          </cell>
          <cell r="CV188" t="str">
            <v>-</v>
          </cell>
          <cell r="CW188">
            <v>0</v>
          </cell>
          <cell r="CX188" t="str">
            <v>-</v>
          </cell>
          <cell r="CY188">
            <v>0</v>
          </cell>
          <cell r="CZ188" t="str">
            <v>-</v>
          </cell>
          <cell r="DA188">
            <v>0</v>
          </cell>
          <cell r="DB188" t="str">
            <v>-</v>
          </cell>
          <cell r="DC188">
            <v>0</v>
          </cell>
          <cell r="DD188" t="str">
            <v>-</v>
          </cell>
          <cell r="DE188">
            <v>0</v>
          </cell>
          <cell r="DF188" t="str">
            <v>-</v>
          </cell>
          <cell r="DG188">
            <v>0</v>
          </cell>
          <cell r="DH188" t="str">
            <v>-</v>
          </cell>
          <cell r="DI188">
            <v>0</v>
          </cell>
          <cell r="DJ188" t="str">
            <v>-</v>
          </cell>
          <cell r="DK188" t="str">
            <v>-</v>
          </cell>
          <cell r="DL188" t="str">
            <v>-</v>
          </cell>
          <cell r="DM188" t="str">
            <v>-</v>
          </cell>
          <cell r="DN188" t="str">
            <v>-</v>
          </cell>
          <cell r="DO188" t="str">
            <v>-</v>
          </cell>
          <cell r="DP188" t="str">
            <v>-</v>
          </cell>
          <cell r="DQ188" t="str">
            <v>-</v>
          </cell>
          <cell r="DR188" t="str">
            <v>-</v>
          </cell>
          <cell r="DS188" t="str">
            <v>-</v>
          </cell>
          <cell r="DT188" t="str">
            <v>-</v>
          </cell>
          <cell r="DU188" t="str">
            <v>-</v>
          </cell>
          <cell r="DV188" t="str">
            <v>-</v>
          </cell>
          <cell r="DW188">
            <v>0</v>
          </cell>
          <cell r="DX188" t="str">
            <v>-</v>
          </cell>
          <cell r="DY188">
            <v>0</v>
          </cell>
          <cell r="DZ188" t="str">
            <v>-</v>
          </cell>
          <cell r="EA188">
            <v>0</v>
          </cell>
          <cell r="EB188" t="str">
            <v>-</v>
          </cell>
          <cell r="EC188">
            <v>0</v>
          </cell>
          <cell r="ED188" t="str">
            <v>-</v>
          </cell>
          <cell r="EE188">
            <v>0</v>
          </cell>
          <cell r="EF188" t="str">
            <v>-</v>
          </cell>
          <cell r="EG188">
            <v>0</v>
          </cell>
        </row>
        <row r="189">
          <cell r="C189">
            <v>700000516</v>
          </cell>
          <cell r="D189" t="str">
            <v>SECTOR PUEBAS CORA</v>
          </cell>
          <cell r="E189">
            <v>2026</v>
          </cell>
          <cell r="F189">
            <v>202603</v>
          </cell>
          <cell r="G189">
            <v>0</v>
          </cell>
          <cell r="H189" t="str">
            <v>-</v>
          </cell>
          <cell r="I189">
            <v>0</v>
          </cell>
          <cell r="J189" t="str">
            <v>-</v>
          </cell>
          <cell r="K189">
            <v>0</v>
          </cell>
          <cell r="L189" t="str">
            <v>-</v>
          </cell>
          <cell r="M189">
            <v>0</v>
          </cell>
          <cell r="N189" t="str">
            <v>-</v>
          </cell>
          <cell r="O189">
            <v>0</v>
          </cell>
          <cell r="P189" t="str">
            <v>-</v>
          </cell>
          <cell r="Q189">
            <v>0</v>
          </cell>
          <cell r="R189" t="str">
            <v>-</v>
          </cell>
          <cell r="S189">
            <v>0</v>
          </cell>
          <cell r="T189" t="str">
            <v>-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 t="str">
            <v>-</v>
          </cell>
          <cell r="Z189" t="str">
            <v>-</v>
          </cell>
          <cell r="AA189">
            <v>0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>
            <v>0</v>
          </cell>
          <cell r="AH189" t="str">
            <v>-</v>
          </cell>
          <cell r="AI189" t="str">
            <v>-</v>
          </cell>
          <cell r="AJ189" t="str">
            <v>-</v>
          </cell>
          <cell r="AK189" t="str">
            <v>-</v>
          </cell>
          <cell r="AL189" t="str">
            <v>-</v>
          </cell>
          <cell r="AM189">
            <v>0</v>
          </cell>
          <cell r="AN189" t="str">
            <v>-</v>
          </cell>
          <cell r="AO189" t="str">
            <v>-</v>
          </cell>
          <cell r="AP189" t="str">
            <v>-</v>
          </cell>
          <cell r="AQ189" t="str">
            <v>-</v>
          </cell>
          <cell r="AR189" t="str">
            <v>-</v>
          </cell>
          <cell r="AS189" t="str">
            <v>-</v>
          </cell>
          <cell r="AT189" t="str">
            <v>-</v>
          </cell>
          <cell r="AU189" t="str">
            <v>-</v>
          </cell>
          <cell r="AV189" t="str">
            <v>-</v>
          </cell>
          <cell r="AW189" t="str">
            <v>-</v>
          </cell>
          <cell r="AX189" t="str">
            <v>-</v>
          </cell>
          <cell r="AY189" t="str">
            <v>-</v>
          </cell>
          <cell r="AZ189" t="str">
            <v>-</v>
          </cell>
          <cell r="BA189">
            <v>0</v>
          </cell>
          <cell r="BB189" t="str">
            <v>-</v>
          </cell>
          <cell r="BC189">
            <v>0</v>
          </cell>
          <cell r="BD189" t="str">
            <v>-</v>
          </cell>
          <cell r="BE189">
            <v>0</v>
          </cell>
          <cell r="BF189" t="str">
            <v>-</v>
          </cell>
          <cell r="BG189">
            <v>0</v>
          </cell>
          <cell r="BH189" t="str">
            <v>-</v>
          </cell>
          <cell r="BI189">
            <v>0</v>
          </cell>
          <cell r="BJ189" t="str">
            <v>-</v>
          </cell>
          <cell r="BK189">
            <v>0</v>
          </cell>
          <cell r="BL189" t="str">
            <v>-</v>
          </cell>
          <cell r="BM189">
            <v>0</v>
          </cell>
          <cell r="BN189" t="str">
            <v>-</v>
          </cell>
          <cell r="BO189">
            <v>0</v>
          </cell>
          <cell r="BP189" t="str">
            <v>-</v>
          </cell>
          <cell r="BQ189">
            <v>0</v>
          </cell>
          <cell r="BR189" t="str">
            <v>-</v>
          </cell>
          <cell r="BS189">
            <v>0</v>
          </cell>
          <cell r="BT189" t="str">
            <v>-</v>
          </cell>
          <cell r="BU189">
            <v>0</v>
          </cell>
          <cell r="BV189" t="str">
            <v>-</v>
          </cell>
          <cell r="BW189">
            <v>0</v>
          </cell>
          <cell r="BX189" t="str">
            <v>-</v>
          </cell>
          <cell r="BY189" t="str">
            <v>-</v>
          </cell>
          <cell r="BZ189" t="str">
            <v>-</v>
          </cell>
          <cell r="CA189">
            <v>0</v>
          </cell>
          <cell r="CB189" t="str">
            <v>-</v>
          </cell>
          <cell r="CC189" t="str">
            <v>-</v>
          </cell>
          <cell r="CD189" t="str">
            <v>-</v>
          </cell>
          <cell r="CE189" t="str">
            <v>-</v>
          </cell>
          <cell r="CF189" t="str">
            <v>-</v>
          </cell>
          <cell r="CG189" t="str">
            <v>-</v>
          </cell>
          <cell r="CH189" t="str">
            <v>-</v>
          </cell>
          <cell r="CI189" t="str">
            <v>-</v>
          </cell>
          <cell r="CJ189" t="str">
            <v>-</v>
          </cell>
          <cell r="CK189" t="str">
            <v>-</v>
          </cell>
          <cell r="CL189" t="str">
            <v>-</v>
          </cell>
          <cell r="CM189">
            <v>0</v>
          </cell>
          <cell r="CN189" t="str">
            <v>-</v>
          </cell>
          <cell r="CO189">
            <v>0</v>
          </cell>
          <cell r="CP189" t="str">
            <v>-</v>
          </cell>
          <cell r="CQ189">
            <v>0</v>
          </cell>
          <cell r="CR189" t="str">
            <v>-</v>
          </cell>
          <cell r="CS189">
            <v>0</v>
          </cell>
          <cell r="CT189" t="str">
            <v>-</v>
          </cell>
          <cell r="CU189">
            <v>0</v>
          </cell>
          <cell r="CV189" t="str">
            <v>-</v>
          </cell>
          <cell r="CW189">
            <v>0</v>
          </cell>
          <cell r="CX189" t="str">
            <v>-</v>
          </cell>
          <cell r="CY189">
            <v>0</v>
          </cell>
          <cell r="CZ189" t="str">
            <v>-</v>
          </cell>
          <cell r="DA189">
            <v>0</v>
          </cell>
          <cell r="DB189" t="str">
            <v>-</v>
          </cell>
          <cell r="DC189">
            <v>0</v>
          </cell>
          <cell r="DD189" t="str">
            <v>-</v>
          </cell>
          <cell r="DE189">
            <v>0</v>
          </cell>
          <cell r="DF189" t="str">
            <v>-</v>
          </cell>
          <cell r="DG189">
            <v>0</v>
          </cell>
          <cell r="DH189" t="str">
            <v>-</v>
          </cell>
          <cell r="DI189">
            <v>0</v>
          </cell>
          <cell r="DJ189" t="str">
            <v>-</v>
          </cell>
          <cell r="DK189" t="str">
            <v>-</v>
          </cell>
          <cell r="DL189" t="str">
            <v>-</v>
          </cell>
          <cell r="DM189" t="str">
            <v>-</v>
          </cell>
          <cell r="DN189" t="str">
            <v>-</v>
          </cell>
          <cell r="DO189" t="str">
            <v>-</v>
          </cell>
          <cell r="DP189" t="str">
            <v>-</v>
          </cell>
          <cell r="DQ189" t="str">
            <v>-</v>
          </cell>
          <cell r="DR189" t="str">
            <v>-</v>
          </cell>
          <cell r="DS189" t="str">
            <v>-</v>
          </cell>
          <cell r="DT189" t="str">
            <v>-</v>
          </cell>
          <cell r="DU189" t="str">
            <v>-</v>
          </cell>
          <cell r="DV189" t="str">
            <v>-</v>
          </cell>
          <cell r="DW189">
            <v>0</v>
          </cell>
          <cell r="DX189" t="str">
            <v>-</v>
          </cell>
          <cell r="DY189">
            <v>0</v>
          </cell>
          <cell r="DZ189" t="str">
            <v>-</v>
          </cell>
          <cell r="EA189">
            <v>0</v>
          </cell>
          <cell r="EB189" t="str">
            <v>-</v>
          </cell>
          <cell r="EC189">
            <v>0</v>
          </cell>
          <cell r="ED189" t="str">
            <v>-</v>
          </cell>
          <cell r="EE189">
            <v>0</v>
          </cell>
          <cell r="EF189" t="str">
            <v>-</v>
          </cell>
          <cell r="EG189">
            <v>0</v>
          </cell>
        </row>
        <row r="190">
          <cell r="C190">
            <v>700000517</v>
          </cell>
          <cell r="D190" t="str">
            <v>SECTOR CORA KITS</v>
          </cell>
          <cell r="E190">
            <v>2026</v>
          </cell>
          <cell r="F190">
            <v>202603</v>
          </cell>
          <cell r="G190">
            <v>0</v>
          </cell>
          <cell r="H190" t="str">
            <v>-</v>
          </cell>
          <cell r="I190">
            <v>0</v>
          </cell>
          <cell r="J190" t="str">
            <v>-</v>
          </cell>
          <cell r="K190">
            <v>0</v>
          </cell>
          <cell r="L190" t="str">
            <v>-</v>
          </cell>
          <cell r="M190">
            <v>0</v>
          </cell>
          <cell r="N190" t="str">
            <v>-</v>
          </cell>
          <cell r="O190">
            <v>0</v>
          </cell>
          <cell r="P190" t="str">
            <v>-</v>
          </cell>
          <cell r="Q190">
            <v>0</v>
          </cell>
          <cell r="R190" t="str">
            <v>-</v>
          </cell>
          <cell r="S190">
            <v>0</v>
          </cell>
          <cell r="T190" t="str">
            <v>-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 t="str">
            <v>-</v>
          </cell>
          <cell r="Z190" t="str">
            <v>-</v>
          </cell>
          <cell r="AA190">
            <v>0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>
            <v>0</v>
          </cell>
          <cell r="AH190" t="str">
            <v>-</v>
          </cell>
          <cell r="AI190" t="str">
            <v>-</v>
          </cell>
          <cell r="AJ190" t="str">
            <v>-</v>
          </cell>
          <cell r="AK190" t="str">
            <v>-</v>
          </cell>
          <cell r="AL190" t="str">
            <v>-</v>
          </cell>
          <cell r="AM190">
            <v>0</v>
          </cell>
          <cell r="AN190" t="str">
            <v>-</v>
          </cell>
          <cell r="AO190" t="str">
            <v>-</v>
          </cell>
          <cell r="AP190" t="str">
            <v>-</v>
          </cell>
          <cell r="AQ190" t="str">
            <v>-</v>
          </cell>
          <cell r="AR190" t="str">
            <v>-</v>
          </cell>
          <cell r="AS190" t="str">
            <v>-</v>
          </cell>
          <cell r="AT190" t="str">
            <v>-</v>
          </cell>
          <cell r="AU190" t="str">
            <v>-</v>
          </cell>
          <cell r="AV190" t="str">
            <v>-</v>
          </cell>
          <cell r="AW190" t="str">
            <v>-</v>
          </cell>
          <cell r="AX190" t="str">
            <v>-</v>
          </cell>
          <cell r="AY190" t="str">
            <v>-</v>
          </cell>
          <cell r="AZ190" t="str">
            <v>-</v>
          </cell>
          <cell r="BA190">
            <v>0</v>
          </cell>
          <cell r="BB190" t="str">
            <v>-</v>
          </cell>
          <cell r="BC190">
            <v>0</v>
          </cell>
          <cell r="BD190" t="str">
            <v>-</v>
          </cell>
          <cell r="BE190">
            <v>0</v>
          </cell>
          <cell r="BF190" t="str">
            <v>-</v>
          </cell>
          <cell r="BG190">
            <v>0</v>
          </cell>
          <cell r="BH190" t="str">
            <v>-</v>
          </cell>
          <cell r="BI190">
            <v>0</v>
          </cell>
          <cell r="BJ190" t="str">
            <v>-</v>
          </cell>
          <cell r="BK190">
            <v>0</v>
          </cell>
          <cell r="BL190" t="str">
            <v>-</v>
          </cell>
          <cell r="BM190">
            <v>0</v>
          </cell>
          <cell r="BN190" t="str">
            <v>-</v>
          </cell>
          <cell r="BO190">
            <v>0</v>
          </cell>
          <cell r="BP190" t="str">
            <v>-</v>
          </cell>
          <cell r="BQ190">
            <v>0</v>
          </cell>
          <cell r="BR190" t="str">
            <v>-</v>
          </cell>
          <cell r="BS190">
            <v>0</v>
          </cell>
          <cell r="BT190" t="str">
            <v>-</v>
          </cell>
          <cell r="BU190">
            <v>0</v>
          </cell>
          <cell r="BV190" t="str">
            <v>-</v>
          </cell>
          <cell r="BW190">
            <v>0</v>
          </cell>
          <cell r="BX190" t="str">
            <v>-</v>
          </cell>
          <cell r="BY190" t="str">
            <v>-</v>
          </cell>
          <cell r="BZ190" t="str">
            <v>-</v>
          </cell>
          <cell r="CA190">
            <v>0</v>
          </cell>
          <cell r="CB190" t="str">
            <v>-</v>
          </cell>
          <cell r="CC190" t="str">
            <v>-</v>
          </cell>
          <cell r="CD190" t="str">
            <v>-</v>
          </cell>
          <cell r="CE190" t="str">
            <v>-</v>
          </cell>
          <cell r="CF190" t="str">
            <v>-</v>
          </cell>
          <cell r="CG190" t="str">
            <v>-</v>
          </cell>
          <cell r="CH190" t="str">
            <v>-</v>
          </cell>
          <cell r="CI190" t="str">
            <v>-</v>
          </cell>
          <cell r="CJ190" t="str">
            <v>-</v>
          </cell>
          <cell r="CK190" t="str">
            <v>-</v>
          </cell>
          <cell r="CL190" t="str">
            <v>-</v>
          </cell>
          <cell r="CM190">
            <v>0</v>
          </cell>
          <cell r="CN190" t="str">
            <v>-</v>
          </cell>
          <cell r="CO190">
            <v>0</v>
          </cell>
          <cell r="CP190" t="str">
            <v>-</v>
          </cell>
          <cell r="CQ190">
            <v>0</v>
          </cell>
          <cell r="CR190" t="str">
            <v>-</v>
          </cell>
          <cell r="CS190">
            <v>0</v>
          </cell>
          <cell r="CT190" t="str">
            <v>-</v>
          </cell>
          <cell r="CU190">
            <v>0</v>
          </cell>
          <cell r="CV190" t="str">
            <v>-</v>
          </cell>
          <cell r="CW190">
            <v>0</v>
          </cell>
          <cell r="CX190" t="str">
            <v>-</v>
          </cell>
          <cell r="CY190">
            <v>0</v>
          </cell>
          <cell r="CZ190" t="str">
            <v>-</v>
          </cell>
          <cell r="DA190">
            <v>0</v>
          </cell>
          <cell r="DB190" t="str">
            <v>-</v>
          </cell>
          <cell r="DC190">
            <v>0</v>
          </cell>
          <cell r="DD190" t="str">
            <v>-</v>
          </cell>
          <cell r="DE190">
            <v>0</v>
          </cell>
          <cell r="DF190" t="str">
            <v>-</v>
          </cell>
          <cell r="DG190">
            <v>0</v>
          </cell>
          <cell r="DH190" t="str">
            <v>-</v>
          </cell>
          <cell r="DI190">
            <v>0</v>
          </cell>
          <cell r="DJ190" t="str">
            <v>-</v>
          </cell>
          <cell r="DK190" t="str">
            <v>-</v>
          </cell>
          <cell r="DL190" t="str">
            <v>-</v>
          </cell>
          <cell r="DM190" t="str">
            <v>-</v>
          </cell>
          <cell r="DN190" t="str">
            <v>-</v>
          </cell>
          <cell r="DO190" t="str">
            <v>-</v>
          </cell>
          <cell r="DP190" t="str">
            <v>-</v>
          </cell>
          <cell r="DQ190" t="str">
            <v>-</v>
          </cell>
          <cell r="DR190" t="str">
            <v>-</v>
          </cell>
          <cell r="DS190" t="str">
            <v>-</v>
          </cell>
          <cell r="DT190" t="str">
            <v>-</v>
          </cell>
          <cell r="DU190" t="str">
            <v>-</v>
          </cell>
          <cell r="DV190" t="str">
            <v>-</v>
          </cell>
          <cell r="DW190">
            <v>0</v>
          </cell>
          <cell r="DX190" t="str">
            <v>-</v>
          </cell>
          <cell r="DY190">
            <v>0</v>
          </cell>
          <cell r="DZ190" t="str">
            <v>-</v>
          </cell>
          <cell r="EA190">
            <v>0</v>
          </cell>
          <cell r="EB190" t="str">
            <v>-</v>
          </cell>
          <cell r="EC190">
            <v>0</v>
          </cell>
          <cell r="ED190" t="str">
            <v>-</v>
          </cell>
          <cell r="EE190">
            <v>0</v>
          </cell>
          <cell r="EF190" t="str">
            <v>-</v>
          </cell>
          <cell r="EG190">
            <v>0</v>
          </cell>
        </row>
        <row r="191">
          <cell r="C191">
            <v>700000520</v>
          </cell>
          <cell r="D191" t="str">
            <v>SECTOR PACÍFICO TUMACO</v>
          </cell>
          <cell r="E191">
            <v>2026</v>
          </cell>
          <cell r="F191">
            <v>202603</v>
          </cell>
          <cell r="G191">
            <v>0</v>
          </cell>
          <cell r="H191" t="str">
            <v>-</v>
          </cell>
          <cell r="I191">
            <v>0</v>
          </cell>
          <cell r="J191" t="str">
            <v>-</v>
          </cell>
          <cell r="K191">
            <v>0</v>
          </cell>
          <cell r="L191" t="str">
            <v>-</v>
          </cell>
          <cell r="M191">
            <v>0</v>
          </cell>
          <cell r="N191" t="str">
            <v>-</v>
          </cell>
          <cell r="O191">
            <v>0</v>
          </cell>
          <cell r="P191" t="str">
            <v>-</v>
          </cell>
          <cell r="Q191">
            <v>0</v>
          </cell>
          <cell r="R191" t="str">
            <v>-</v>
          </cell>
          <cell r="S191">
            <v>0</v>
          </cell>
          <cell r="T191" t="str">
            <v>-</v>
          </cell>
          <cell r="U191">
            <v>0</v>
          </cell>
          <cell r="V191" t="str">
            <v>-</v>
          </cell>
          <cell r="W191">
            <v>0</v>
          </cell>
          <cell r="X191" t="str">
            <v>-</v>
          </cell>
          <cell r="Y191" t="str">
            <v>-</v>
          </cell>
          <cell r="Z191" t="str">
            <v>-</v>
          </cell>
          <cell r="AA191">
            <v>0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>
            <v>0</v>
          </cell>
          <cell r="AH191" t="str">
            <v>-</v>
          </cell>
          <cell r="AI191" t="str">
            <v>-</v>
          </cell>
          <cell r="AJ191" t="str">
            <v>-</v>
          </cell>
          <cell r="AK191" t="str">
            <v>-</v>
          </cell>
          <cell r="AL191" t="str">
            <v>-</v>
          </cell>
          <cell r="AM191">
            <v>0</v>
          </cell>
          <cell r="AN191" t="str">
            <v>-</v>
          </cell>
          <cell r="AO191" t="str">
            <v>-</v>
          </cell>
          <cell r="AP191" t="str">
            <v>-</v>
          </cell>
          <cell r="AQ191" t="str">
            <v>-</v>
          </cell>
          <cell r="AR191" t="str">
            <v>-</v>
          </cell>
          <cell r="AS191" t="str">
            <v>-</v>
          </cell>
          <cell r="AT191" t="str">
            <v>-</v>
          </cell>
          <cell r="AU191" t="str">
            <v>-</v>
          </cell>
          <cell r="AV191" t="str">
            <v>-</v>
          </cell>
          <cell r="AW191" t="str">
            <v>-</v>
          </cell>
          <cell r="AX191" t="str">
            <v>-</v>
          </cell>
          <cell r="AY191" t="str">
            <v>-</v>
          </cell>
          <cell r="AZ191" t="str">
            <v>-</v>
          </cell>
          <cell r="BA191">
            <v>0</v>
          </cell>
          <cell r="BB191" t="str">
            <v>-</v>
          </cell>
          <cell r="BC191">
            <v>0</v>
          </cell>
          <cell r="BD191" t="str">
            <v>-</v>
          </cell>
          <cell r="BE191">
            <v>0</v>
          </cell>
          <cell r="BF191" t="str">
            <v>-</v>
          </cell>
          <cell r="BG191">
            <v>0</v>
          </cell>
          <cell r="BH191" t="str">
            <v>-</v>
          </cell>
          <cell r="BI191">
            <v>0</v>
          </cell>
          <cell r="BJ191" t="str">
            <v>-</v>
          </cell>
          <cell r="BK191">
            <v>0</v>
          </cell>
          <cell r="BL191" t="str">
            <v>-</v>
          </cell>
          <cell r="BM191">
            <v>0</v>
          </cell>
          <cell r="BN191" t="str">
            <v>-</v>
          </cell>
          <cell r="BO191">
            <v>0</v>
          </cell>
          <cell r="BP191" t="str">
            <v>-</v>
          </cell>
          <cell r="BQ191">
            <v>0</v>
          </cell>
          <cell r="BR191" t="str">
            <v>-</v>
          </cell>
          <cell r="BS191">
            <v>0</v>
          </cell>
          <cell r="BT191" t="str">
            <v>-</v>
          </cell>
          <cell r="BU191">
            <v>0</v>
          </cell>
          <cell r="BV191" t="str">
            <v>-</v>
          </cell>
          <cell r="BW191">
            <v>0</v>
          </cell>
          <cell r="BX191" t="str">
            <v>-</v>
          </cell>
          <cell r="BY191" t="str">
            <v>-</v>
          </cell>
          <cell r="BZ191" t="str">
            <v>-</v>
          </cell>
          <cell r="CA191">
            <v>0</v>
          </cell>
          <cell r="CB191" t="str">
            <v>-</v>
          </cell>
          <cell r="CC191" t="str">
            <v>-</v>
          </cell>
          <cell r="CD191" t="str">
            <v>-</v>
          </cell>
          <cell r="CE191" t="str">
            <v>-</v>
          </cell>
          <cell r="CF191" t="str">
            <v>-</v>
          </cell>
          <cell r="CG191" t="str">
            <v>-</v>
          </cell>
          <cell r="CH191" t="str">
            <v>-</v>
          </cell>
          <cell r="CI191" t="str">
            <v>-</v>
          </cell>
          <cell r="CJ191" t="str">
            <v>-</v>
          </cell>
          <cell r="CK191" t="str">
            <v>-</v>
          </cell>
          <cell r="CL191" t="str">
            <v>-</v>
          </cell>
          <cell r="CM191">
            <v>0</v>
          </cell>
          <cell r="CN191" t="str">
            <v>-</v>
          </cell>
          <cell r="CO191">
            <v>0</v>
          </cell>
          <cell r="CP191" t="str">
            <v>-</v>
          </cell>
          <cell r="CQ191">
            <v>0</v>
          </cell>
          <cell r="CR191" t="str">
            <v>-</v>
          </cell>
          <cell r="CS191">
            <v>0</v>
          </cell>
          <cell r="CT191" t="str">
            <v>-</v>
          </cell>
          <cell r="CU191">
            <v>0</v>
          </cell>
          <cell r="CV191" t="str">
            <v>-</v>
          </cell>
          <cell r="CW191">
            <v>0</v>
          </cell>
          <cell r="CX191" t="str">
            <v>-</v>
          </cell>
          <cell r="CY191">
            <v>0</v>
          </cell>
          <cell r="CZ191" t="str">
            <v>-</v>
          </cell>
          <cell r="DA191">
            <v>0</v>
          </cell>
          <cell r="DB191" t="str">
            <v>-</v>
          </cell>
          <cell r="DC191">
            <v>0</v>
          </cell>
          <cell r="DD191" t="str">
            <v>-</v>
          </cell>
          <cell r="DE191">
            <v>0</v>
          </cell>
          <cell r="DF191" t="str">
            <v>-</v>
          </cell>
          <cell r="DG191">
            <v>0</v>
          </cell>
          <cell r="DH191" t="str">
            <v>-</v>
          </cell>
          <cell r="DI191">
            <v>0</v>
          </cell>
          <cell r="DJ191" t="str">
            <v>-</v>
          </cell>
          <cell r="DK191" t="str">
            <v>-</v>
          </cell>
          <cell r="DL191" t="str">
            <v>-</v>
          </cell>
          <cell r="DM191" t="str">
            <v>-</v>
          </cell>
          <cell r="DN191" t="str">
            <v>-</v>
          </cell>
          <cell r="DO191" t="str">
            <v>-</v>
          </cell>
          <cell r="DP191" t="str">
            <v>-</v>
          </cell>
          <cell r="DQ191" t="str">
            <v>-</v>
          </cell>
          <cell r="DR191" t="str">
            <v>-</v>
          </cell>
          <cell r="DS191" t="str">
            <v>-</v>
          </cell>
          <cell r="DT191" t="str">
            <v>-</v>
          </cell>
          <cell r="DU191" t="str">
            <v>-</v>
          </cell>
          <cell r="DV191" t="str">
            <v>-</v>
          </cell>
          <cell r="DW191">
            <v>0</v>
          </cell>
          <cell r="DX191" t="str">
            <v>-</v>
          </cell>
          <cell r="DY191">
            <v>0</v>
          </cell>
          <cell r="DZ191" t="str">
            <v>-</v>
          </cell>
          <cell r="EA191">
            <v>0</v>
          </cell>
          <cell r="EB191" t="str">
            <v>-</v>
          </cell>
          <cell r="EC191">
            <v>0</v>
          </cell>
          <cell r="ED191" t="str">
            <v>-</v>
          </cell>
          <cell r="EE191">
            <v>0</v>
          </cell>
          <cell r="EF191" t="str">
            <v>-</v>
          </cell>
          <cell r="EG191">
            <v>0</v>
          </cell>
        </row>
        <row r="192">
          <cell r="C192">
            <v>700000998</v>
          </cell>
          <cell r="D192" t="str">
            <v>SETOR PRUEBAS_LEGO</v>
          </cell>
          <cell r="E192">
            <v>2026</v>
          </cell>
          <cell r="F192">
            <v>202603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  <cell r="X192" t="str">
            <v>-</v>
          </cell>
          <cell r="Y192" t="str">
            <v>-</v>
          </cell>
          <cell r="Z192" t="str">
            <v>-</v>
          </cell>
          <cell r="AA192" t="str">
            <v>-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 t="str">
            <v>-</v>
          </cell>
          <cell r="AO192" t="str">
            <v>-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-</v>
          </cell>
          <cell r="AT192" t="str">
            <v>-</v>
          </cell>
          <cell r="AU192" t="str">
            <v>-</v>
          </cell>
          <cell r="AV192" t="str">
            <v>-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 t="str">
            <v>-</v>
          </cell>
          <cell r="BB192" t="str">
            <v>-</v>
          </cell>
          <cell r="BC192" t="str">
            <v>-</v>
          </cell>
          <cell r="BD192" t="str">
            <v>-</v>
          </cell>
          <cell r="BE192" t="str">
            <v>-</v>
          </cell>
          <cell r="BF192" t="str">
            <v>-</v>
          </cell>
          <cell r="BG192" t="str">
            <v>-</v>
          </cell>
          <cell r="BH192" t="str">
            <v>-</v>
          </cell>
          <cell r="BI192" t="str">
            <v>-</v>
          </cell>
          <cell r="BJ192" t="str">
            <v>-</v>
          </cell>
          <cell r="BK192" t="str">
            <v>-</v>
          </cell>
          <cell r="BL192" t="str">
            <v>-</v>
          </cell>
          <cell r="BM192" t="str">
            <v>-</v>
          </cell>
          <cell r="BN192" t="str">
            <v>-</v>
          </cell>
          <cell r="BO192" t="str">
            <v>-</v>
          </cell>
          <cell r="BP192" t="str">
            <v>-</v>
          </cell>
          <cell r="BQ192" t="str">
            <v>-</v>
          </cell>
          <cell r="BR192" t="str">
            <v>-</v>
          </cell>
          <cell r="BS192" t="str">
            <v>-</v>
          </cell>
          <cell r="BT192" t="str">
            <v>-</v>
          </cell>
          <cell r="BU192" t="str">
            <v>-</v>
          </cell>
          <cell r="BV192" t="str">
            <v>-</v>
          </cell>
          <cell r="BW192" t="str">
            <v>-</v>
          </cell>
          <cell r="BX192" t="str">
            <v>-</v>
          </cell>
          <cell r="BY192" t="str">
            <v>-</v>
          </cell>
          <cell r="BZ192" t="str">
            <v>-</v>
          </cell>
          <cell r="CA192" t="str">
            <v>-</v>
          </cell>
          <cell r="CB192" t="str">
            <v>-</v>
          </cell>
          <cell r="CC192" t="str">
            <v>-</v>
          </cell>
          <cell r="CD192" t="str">
            <v>-</v>
          </cell>
          <cell r="CE192" t="str">
            <v>-</v>
          </cell>
          <cell r="CF192" t="str">
            <v>-</v>
          </cell>
          <cell r="CG192" t="str">
            <v>-</v>
          </cell>
          <cell r="CH192" t="str">
            <v>-</v>
          </cell>
          <cell r="CI192" t="str">
            <v>-</v>
          </cell>
          <cell r="CJ192" t="str">
            <v>-</v>
          </cell>
          <cell r="CK192" t="str">
            <v>-</v>
          </cell>
          <cell r="CL192" t="str">
            <v>-</v>
          </cell>
          <cell r="CM192" t="str">
            <v>-</v>
          </cell>
          <cell r="CN192" t="str">
            <v>-</v>
          </cell>
          <cell r="CO192" t="str">
            <v>-</v>
          </cell>
          <cell r="CP192" t="str">
            <v>-</v>
          </cell>
          <cell r="CQ192" t="str">
            <v>-</v>
          </cell>
          <cell r="CR192" t="str">
            <v>-</v>
          </cell>
          <cell r="CS192" t="str">
            <v>-</v>
          </cell>
          <cell r="CT192" t="str">
            <v>-</v>
          </cell>
          <cell r="CU192" t="str">
            <v>-</v>
          </cell>
          <cell r="CV192" t="str">
            <v>-</v>
          </cell>
          <cell r="CW192" t="str">
            <v>-</v>
          </cell>
          <cell r="CX192" t="str">
            <v>-</v>
          </cell>
          <cell r="CY192" t="str">
            <v>-</v>
          </cell>
          <cell r="CZ192" t="str">
            <v>-</v>
          </cell>
          <cell r="DA192" t="str">
            <v>-</v>
          </cell>
          <cell r="DB192" t="str">
            <v>-</v>
          </cell>
          <cell r="DC192" t="str">
            <v>-</v>
          </cell>
          <cell r="DD192" t="str">
            <v>-</v>
          </cell>
          <cell r="DE192" t="str">
            <v>-</v>
          </cell>
          <cell r="DF192" t="str">
            <v>-</v>
          </cell>
          <cell r="DG192" t="str">
            <v>-</v>
          </cell>
          <cell r="DH192" t="str">
            <v>-</v>
          </cell>
          <cell r="DI192" t="str">
            <v>-</v>
          </cell>
          <cell r="DJ192" t="str">
            <v>-</v>
          </cell>
          <cell r="DK192" t="str">
            <v>-</v>
          </cell>
          <cell r="DL192" t="str">
            <v>-</v>
          </cell>
          <cell r="DM192" t="str">
            <v>-</v>
          </cell>
          <cell r="DN192" t="str">
            <v>-</v>
          </cell>
          <cell r="DO192" t="str">
            <v>-</v>
          </cell>
          <cell r="DP192" t="str">
            <v>-</v>
          </cell>
          <cell r="DQ192" t="str">
            <v>-</v>
          </cell>
          <cell r="DR192" t="str">
            <v>-</v>
          </cell>
          <cell r="DS192" t="str">
            <v>-</v>
          </cell>
          <cell r="DT192" t="str">
            <v>-</v>
          </cell>
          <cell r="DU192" t="str">
            <v>-</v>
          </cell>
          <cell r="DV192" t="str">
            <v>-</v>
          </cell>
          <cell r="DW192" t="str">
            <v>-</v>
          </cell>
          <cell r="DX192" t="str">
            <v>-</v>
          </cell>
          <cell r="DY192" t="str">
            <v>-</v>
          </cell>
          <cell r="DZ192" t="str">
            <v>-</v>
          </cell>
          <cell r="EA192" t="str">
            <v>-</v>
          </cell>
          <cell r="EB192" t="str">
            <v>-</v>
          </cell>
          <cell r="EC192" t="str">
            <v>-</v>
          </cell>
          <cell r="ED192" t="str">
            <v>-</v>
          </cell>
          <cell r="EE192" t="str">
            <v>-</v>
          </cell>
          <cell r="EF192" t="str">
            <v>-</v>
          </cell>
          <cell r="EG192" t="str">
            <v>-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CUBO"/>
    </sheetNames>
    <sheetDataSet>
      <sheetData sheetId="0"/>
      <sheetData sheetId="1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  <cell r="DZ1" t="str">
            <v>Inicios + Reinicios Meta</v>
          </cell>
          <cell r="EA1" t="str">
            <v>Inicios Completos Total Real</v>
          </cell>
          <cell r="EB1" t="str">
            <v>Inicios Completos Total Meta</v>
          </cell>
          <cell r="EC1" t="str">
            <v>% Inicios Completos Puros Real</v>
          </cell>
          <cell r="ED1" t="str">
            <v>% Inicios Completos Puros Meta</v>
          </cell>
          <cell r="EE1" t="str">
            <v>Reinicios Real</v>
          </cell>
          <cell r="EF1" t="str">
            <v>Reinicios Meta</v>
          </cell>
          <cell r="EG1" t="str">
            <v>Recuperos Real</v>
          </cell>
        </row>
        <row r="2">
          <cell r="C2">
            <v>700000005</v>
          </cell>
          <cell r="D2" t="str">
            <v>SECTOR MAGIA CATALINA</v>
          </cell>
          <cell r="E2">
            <v>2026</v>
          </cell>
          <cell r="F2">
            <v>202604</v>
          </cell>
          <cell r="G2">
            <v>0</v>
          </cell>
          <cell r="H2" t="str">
            <v>-</v>
          </cell>
          <cell r="I2">
            <v>0</v>
          </cell>
          <cell r="J2" t="str">
            <v>-</v>
          </cell>
          <cell r="K2">
            <v>0</v>
          </cell>
          <cell r="L2" t="str">
            <v>-</v>
          </cell>
          <cell r="M2">
            <v>0</v>
          </cell>
          <cell r="N2" t="str">
            <v>-</v>
          </cell>
          <cell r="O2">
            <v>0</v>
          </cell>
          <cell r="P2" t="str">
            <v>-</v>
          </cell>
          <cell r="Q2">
            <v>0</v>
          </cell>
          <cell r="R2" t="str">
            <v>-</v>
          </cell>
          <cell r="S2">
            <v>0</v>
          </cell>
          <cell r="T2" t="str">
            <v>-</v>
          </cell>
          <cell r="U2">
            <v>0</v>
          </cell>
          <cell r="V2" t="str">
            <v>-</v>
          </cell>
          <cell r="W2">
            <v>0</v>
          </cell>
          <cell r="X2" t="str">
            <v>-</v>
          </cell>
          <cell r="Y2" t="str">
            <v>-</v>
          </cell>
          <cell r="Z2" t="str">
            <v>-</v>
          </cell>
          <cell r="AA2">
            <v>0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0</v>
          </cell>
          <cell r="AH2" t="str">
            <v>-</v>
          </cell>
          <cell r="AI2" t="str">
            <v>-</v>
          </cell>
          <cell r="AJ2" t="str">
            <v>-</v>
          </cell>
          <cell r="AK2" t="str">
            <v>-</v>
          </cell>
          <cell r="AL2" t="str">
            <v>-</v>
          </cell>
          <cell r="AM2">
            <v>0</v>
          </cell>
          <cell r="AN2" t="str">
            <v>-</v>
          </cell>
          <cell r="AO2" t="str">
            <v>-</v>
          </cell>
          <cell r="AP2" t="str">
            <v>-</v>
          </cell>
          <cell r="AQ2" t="str">
            <v>-</v>
          </cell>
          <cell r="AR2" t="str">
            <v>-</v>
          </cell>
          <cell r="AS2" t="str">
            <v>-</v>
          </cell>
          <cell r="AT2" t="str">
            <v>-</v>
          </cell>
          <cell r="AU2" t="str">
            <v>-</v>
          </cell>
          <cell r="AV2" t="str">
            <v>-</v>
          </cell>
          <cell r="AW2" t="str">
            <v>-</v>
          </cell>
          <cell r="AX2" t="str">
            <v>-</v>
          </cell>
          <cell r="AY2" t="str">
            <v>-</v>
          </cell>
          <cell r="AZ2" t="str">
            <v>-</v>
          </cell>
          <cell r="BA2">
            <v>0</v>
          </cell>
          <cell r="BB2" t="str">
            <v>-</v>
          </cell>
          <cell r="BC2">
            <v>0</v>
          </cell>
          <cell r="BD2" t="str">
            <v>-</v>
          </cell>
          <cell r="BE2">
            <v>0</v>
          </cell>
          <cell r="BF2" t="str">
            <v>-</v>
          </cell>
          <cell r="BG2">
            <v>0</v>
          </cell>
          <cell r="BH2" t="str">
            <v>-</v>
          </cell>
          <cell r="BI2">
            <v>0</v>
          </cell>
          <cell r="BJ2" t="str">
            <v>-</v>
          </cell>
          <cell r="BK2">
            <v>0</v>
          </cell>
          <cell r="BL2" t="str">
            <v>-</v>
          </cell>
          <cell r="BM2">
            <v>0</v>
          </cell>
          <cell r="BN2" t="str">
            <v>-</v>
          </cell>
          <cell r="BO2">
            <v>0</v>
          </cell>
          <cell r="BP2" t="str">
            <v>-</v>
          </cell>
          <cell r="BQ2">
            <v>0</v>
          </cell>
          <cell r="BR2" t="str">
            <v>-</v>
          </cell>
          <cell r="BS2">
            <v>0</v>
          </cell>
          <cell r="BT2" t="str">
            <v>-</v>
          </cell>
          <cell r="BU2">
            <v>0</v>
          </cell>
          <cell r="BV2" t="str">
            <v>-</v>
          </cell>
          <cell r="BW2">
            <v>0</v>
          </cell>
          <cell r="BX2" t="str">
            <v>-</v>
          </cell>
          <cell r="BY2" t="str">
            <v>-</v>
          </cell>
          <cell r="BZ2" t="str">
            <v>-</v>
          </cell>
          <cell r="CA2">
            <v>0</v>
          </cell>
          <cell r="CB2" t="str">
            <v>-</v>
          </cell>
          <cell r="CC2" t="str">
            <v>-</v>
          </cell>
          <cell r="CD2" t="str">
            <v>-</v>
          </cell>
          <cell r="CE2" t="str">
            <v>-</v>
          </cell>
          <cell r="CF2" t="str">
            <v>-</v>
          </cell>
          <cell r="CG2" t="str">
            <v>-</v>
          </cell>
          <cell r="CH2" t="str">
            <v>-</v>
          </cell>
          <cell r="CI2" t="str">
            <v>-</v>
          </cell>
          <cell r="CJ2" t="str">
            <v>-</v>
          </cell>
          <cell r="CK2" t="str">
            <v>-</v>
          </cell>
          <cell r="CL2" t="str">
            <v>-</v>
          </cell>
          <cell r="CM2">
            <v>0</v>
          </cell>
          <cell r="CN2" t="str">
            <v>-</v>
          </cell>
          <cell r="CO2">
            <v>0</v>
          </cell>
          <cell r="CP2" t="str">
            <v>-</v>
          </cell>
          <cell r="CQ2">
            <v>0</v>
          </cell>
          <cell r="CR2" t="str">
            <v>-</v>
          </cell>
          <cell r="CS2">
            <v>0</v>
          </cell>
          <cell r="CT2" t="str">
            <v>-</v>
          </cell>
          <cell r="CU2">
            <v>0</v>
          </cell>
          <cell r="CV2" t="str">
            <v>-</v>
          </cell>
          <cell r="CW2">
            <v>0</v>
          </cell>
          <cell r="CX2" t="str">
            <v>-</v>
          </cell>
          <cell r="CY2">
            <v>0</v>
          </cell>
          <cell r="CZ2" t="str">
            <v>-</v>
          </cell>
          <cell r="DA2">
            <v>0</v>
          </cell>
          <cell r="DB2" t="str">
            <v>-</v>
          </cell>
          <cell r="DC2">
            <v>0</v>
          </cell>
          <cell r="DD2" t="str">
            <v>-</v>
          </cell>
          <cell r="DE2">
            <v>0</v>
          </cell>
          <cell r="DF2" t="str">
            <v>-</v>
          </cell>
          <cell r="DG2">
            <v>0</v>
          </cell>
          <cell r="DH2" t="str">
            <v>-</v>
          </cell>
          <cell r="DI2">
            <v>0</v>
          </cell>
          <cell r="DJ2" t="str">
            <v>-</v>
          </cell>
          <cell r="DK2" t="str">
            <v>-</v>
          </cell>
          <cell r="DL2" t="str">
            <v>-</v>
          </cell>
          <cell r="DM2" t="str">
            <v>-</v>
          </cell>
          <cell r="DN2" t="str">
            <v>-</v>
          </cell>
          <cell r="DO2" t="str">
            <v>-</v>
          </cell>
          <cell r="DP2" t="str">
            <v>-</v>
          </cell>
          <cell r="DQ2" t="str">
            <v>-</v>
          </cell>
          <cell r="DR2" t="str">
            <v>-</v>
          </cell>
          <cell r="DS2" t="str">
            <v>-</v>
          </cell>
          <cell r="DT2" t="str">
            <v>-</v>
          </cell>
          <cell r="DU2" t="str">
            <v>-</v>
          </cell>
          <cell r="DV2" t="str">
            <v>-</v>
          </cell>
          <cell r="DW2">
            <v>0</v>
          </cell>
          <cell r="DX2" t="str">
            <v>-</v>
          </cell>
          <cell r="DY2">
            <v>0</v>
          </cell>
          <cell r="DZ2" t="str">
            <v>-</v>
          </cell>
          <cell r="EA2">
            <v>0</v>
          </cell>
          <cell r="EB2" t="str">
            <v>-</v>
          </cell>
          <cell r="EC2">
            <v>0</v>
          </cell>
          <cell r="ED2" t="str">
            <v>-</v>
          </cell>
          <cell r="EE2">
            <v>0</v>
          </cell>
          <cell r="EF2" t="str">
            <v>-</v>
          </cell>
          <cell r="EG2">
            <v>0</v>
          </cell>
        </row>
        <row r="3">
          <cell r="C3">
            <v>700000009</v>
          </cell>
          <cell r="D3" t="str">
            <v>SECTOR ESCULTURA DAYANA</v>
          </cell>
          <cell r="E3">
            <v>2026</v>
          </cell>
          <cell r="F3">
            <v>202604</v>
          </cell>
          <cell r="G3" t="str">
            <v>-</v>
          </cell>
          <cell r="H3" t="str">
            <v>-</v>
          </cell>
          <cell r="I3" t="str">
            <v>-</v>
          </cell>
          <cell r="J3" t="str">
            <v>-</v>
          </cell>
          <cell r="K3" t="str">
            <v>-</v>
          </cell>
          <cell r="L3" t="str">
            <v>-</v>
          </cell>
          <cell r="M3" t="str">
            <v>-</v>
          </cell>
          <cell r="N3" t="str">
            <v>-</v>
          </cell>
          <cell r="O3" t="str">
            <v>-</v>
          </cell>
          <cell r="P3" t="str">
            <v>-</v>
          </cell>
          <cell r="Q3" t="str">
            <v>-</v>
          </cell>
          <cell r="R3" t="str">
            <v>-</v>
          </cell>
          <cell r="S3" t="str">
            <v>-</v>
          </cell>
          <cell r="T3" t="str">
            <v>-</v>
          </cell>
          <cell r="U3" t="str">
            <v>-</v>
          </cell>
          <cell r="V3" t="str">
            <v>-</v>
          </cell>
          <cell r="W3" t="str">
            <v>-</v>
          </cell>
          <cell r="X3" t="str">
            <v>-</v>
          </cell>
          <cell r="Y3" t="str">
            <v>-</v>
          </cell>
          <cell r="Z3" t="str">
            <v>-</v>
          </cell>
          <cell r="AA3" t="str">
            <v>-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 t="str">
            <v>-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 t="str">
            <v>-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 t="str">
            <v>-</v>
          </cell>
          <cell r="BB3" t="str">
            <v>-</v>
          </cell>
          <cell r="BC3" t="str">
            <v>-</v>
          </cell>
          <cell r="BD3" t="str">
            <v>-</v>
          </cell>
          <cell r="BE3" t="str">
            <v>-</v>
          </cell>
          <cell r="BF3" t="str">
            <v>-</v>
          </cell>
          <cell r="BG3" t="str">
            <v>-</v>
          </cell>
          <cell r="BH3" t="str">
            <v>-</v>
          </cell>
          <cell r="BI3" t="str">
            <v>-</v>
          </cell>
          <cell r="BJ3" t="str">
            <v>-</v>
          </cell>
          <cell r="BK3" t="str">
            <v>-</v>
          </cell>
          <cell r="BL3" t="str">
            <v>-</v>
          </cell>
          <cell r="BM3" t="str">
            <v>-</v>
          </cell>
          <cell r="BN3" t="str">
            <v>-</v>
          </cell>
          <cell r="BO3" t="str">
            <v>-</v>
          </cell>
          <cell r="BP3" t="str">
            <v>-</v>
          </cell>
          <cell r="BQ3" t="str">
            <v>-</v>
          </cell>
          <cell r="BR3" t="str">
            <v>-</v>
          </cell>
          <cell r="BS3" t="str">
            <v>-</v>
          </cell>
          <cell r="BT3" t="str">
            <v>-</v>
          </cell>
          <cell r="BU3" t="str">
            <v>-</v>
          </cell>
          <cell r="BV3" t="str">
            <v>-</v>
          </cell>
          <cell r="BW3" t="str">
            <v>-</v>
          </cell>
          <cell r="BX3" t="str">
            <v>-</v>
          </cell>
          <cell r="BY3" t="str">
            <v>-</v>
          </cell>
          <cell r="BZ3" t="str">
            <v>-</v>
          </cell>
          <cell r="CA3" t="str">
            <v>-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 t="str">
            <v>-</v>
          </cell>
          <cell r="CN3" t="str">
            <v>-</v>
          </cell>
          <cell r="CO3" t="str">
            <v>-</v>
          </cell>
          <cell r="CP3" t="str">
            <v>-</v>
          </cell>
          <cell r="CQ3" t="str">
            <v>-</v>
          </cell>
          <cell r="CR3" t="str">
            <v>-</v>
          </cell>
          <cell r="CS3" t="str">
            <v>-</v>
          </cell>
          <cell r="CT3" t="str">
            <v>-</v>
          </cell>
          <cell r="CU3" t="str">
            <v>-</v>
          </cell>
          <cell r="CV3" t="str">
            <v>-</v>
          </cell>
          <cell r="CW3" t="str">
            <v>-</v>
          </cell>
          <cell r="CX3" t="str">
            <v>-</v>
          </cell>
          <cell r="CY3" t="str">
            <v>-</v>
          </cell>
          <cell r="CZ3" t="str">
            <v>-</v>
          </cell>
          <cell r="DA3" t="str">
            <v>-</v>
          </cell>
          <cell r="DB3" t="str">
            <v>-</v>
          </cell>
          <cell r="DC3" t="str">
            <v>-</v>
          </cell>
          <cell r="DD3" t="str">
            <v>-</v>
          </cell>
          <cell r="DE3" t="str">
            <v>-</v>
          </cell>
          <cell r="DF3" t="str">
            <v>-</v>
          </cell>
          <cell r="DG3" t="str">
            <v>-</v>
          </cell>
          <cell r="DH3" t="str">
            <v>-</v>
          </cell>
          <cell r="DI3" t="str">
            <v>-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 t="str">
            <v>-</v>
          </cell>
          <cell r="DX3" t="str">
            <v>-</v>
          </cell>
          <cell r="DY3" t="str">
            <v>-</v>
          </cell>
          <cell r="DZ3" t="str">
            <v>-</v>
          </cell>
          <cell r="EA3" t="str">
            <v>-</v>
          </cell>
          <cell r="EB3" t="str">
            <v>-</v>
          </cell>
          <cell r="EC3" t="str">
            <v>-</v>
          </cell>
          <cell r="ED3" t="str">
            <v>-</v>
          </cell>
          <cell r="EE3" t="str">
            <v>-</v>
          </cell>
          <cell r="EF3" t="str">
            <v>-</v>
          </cell>
          <cell r="EG3" t="str">
            <v>-</v>
          </cell>
        </row>
        <row r="4">
          <cell r="C4">
            <v>700000011</v>
          </cell>
          <cell r="D4" t="str">
            <v>SECTOR FILIGRANA JULIANA</v>
          </cell>
          <cell r="E4">
            <v>2026</v>
          </cell>
          <cell r="F4">
            <v>202604</v>
          </cell>
          <cell r="G4">
            <v>0</v>
          </cell>
          <cell r="H4" t="str">
            <v>-</v>
          </cell>
          <cell r="I4">
            <v>0</v>
          </cell>
          <cell r="J4" t="str">
            <v>-</v>
          </cell>
          <cell r="K4">
            <v>0</v>
          </cell>
          <cell r="L4" t="str">
            <v>-</v>
          </cell>
          <cell r="M4">
            <v>0</v>
          </cell>
          <cell r="N4" t="str">
            <v>-</v>
          </cell>
          <cell r="O4">
            <v>0</v>
          </cell>
          <cell r="P4" t="str">
            <v>-</v>
          </cell>
          <cell r="Q4">
            <v>0</v>
          </cell>
          <cell r="R4" t="str">
            <v>-</v>
          </cell>
          <cell r="S4">
            <v>0</v>
          </cell>
          <cell r="T4" t="str">
            <v>-</v>
          </cell>
          <cell r="U4">
            <v>0</v>
          </cell>
          <cell r="V4" t="str">
            <v>-</v>
          </cell>
          <cell r="W4">
            <v>0</v>
          </cell>
          <cell r="X4" t="str">
            <v>-</v>
          </cell>
          <cell r="Y4" t="str">
            <v>-</v>
          </cell>
          <cell r="Z4" t="str">
            <v>-</v>
          </cell>
          <cell r="AA4">
            <v>0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>
            <v>0</v>
          </cell>
          <cell r="AH4" t="str">
            <v>-</v>
          </cell>
          <cell r="AI4" t="str">
            <v>-</v>
          </cell>
          <cell r="AJ4" t="str">
            <v>-</v>
          </cell>
          <cell r="AK4" t="str">
            <v>-</v>
          </cell>
          <cell r="AL4" t="str">
            <v>-</v>
          </cell>
          <cell r="AM4">
            <v>0</v>
          </cell>
          <cell r="AN4" t="str">
            <v>-</v>
          </cell>
          <cell r="AO4" t="str">
            <v>-</v>
          </cell>
          <cell r="AP4" t="str">
            <v>-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-</v>
          </cell>
          <cell r="AU4" t="str">
            <v>-</v>
          </cell>
          <cell r="AV4" t="str">
            <v>-</v>
          </cell>
          <cell r="AW4" t="str">
            <v>-</v>
          </cell>
          <cell r="AX4" t="str">
            <v>-</v>
          </cell>
          <cell r="AY4" t="str">
            <v>-</v>
          </cell>
          <cell r="AZ4" t="str">
            <v>-</v>
          </cell>
          <cell r="BA4">
            <v>0</v>
          </cell>
          <cell r="BB4" t="str">
            <v>-</v>
          </cell>
          <cell r="BC4">
            <v>0</v>
          </cell>
          <cell r="BD4" t="str">
            <v>-</v>
          </cell>
          <cell r="BE4">
            <v>0</v>
          </cell>
          <cell r="BF4" t="str">
            <v>-</v>
          </cell>
          <cell r="BG4">
            <v>0</v>
          </cell>
          <cell r="BH4" t="str">
            <v>-</v>
          </cell>
          <cell r="BI4">
            <v>0</v>
          </cell>
          <cell r="BJ4" t="str">
            <v>-</v>
          </cell>
          <cell r="BK4">
            <v>0</v>
          </cell>
          <cell r="BL4" t="str">
            <v>-</v>
          </cell>
          <cell r="BM4">
            <v>0</v>
          </cell>
          <cell r="BN4" t="str">
            <v>-</v>
          </cell>
          <cell r="BO4">
            <v>0</v>
          </cell>
          <cell r="BP4" t="str">
            <v>-</v>
          </cell>
          <cell r="BQ4">
            <v>0</v>
          </cell>
          <cell r="BR4" t="str">
            <v>-</v>
          </cell>
          <cell r="BS4">
            <v>0</v>
          </cell>
          <cell r="BT4" t="str">
            <v>-</v>
          </cell>
          <cell r="BU4">
            <v>0</v>
          </cell>
          <cell r="BV4" t="str">
            <v>-</v>
          </cell>
          <cell r="BW4">
            <v>0</v>
          </cell>
          <cell r="BX4" t="str">
            <v>-</v>
          </cell>
          <cell r="BY4" t="str">
            <v>-</v>
          </cell>
          <cell r="BZ4" t="str">
            <v>-</v>
          </cell>
          <cell r="CA4">
            <v>0</v>
          </cell>
          <cell r="CB4" t="str">
            <v>-</v>
          </cell>
          <cell r="CC4" t="str">
            <v>-</v>
          </cell>
          <cell r="CD4" t="str">
            <v>-</v>
          </cell>
          <cell r="CE4" t="str">
            <v>-</v>
          </cell>
          <cell r="CF4" t="str">
            <v>-</v>
          </cell>
          <cell r="CG4" t="str">
            <v>-</v>
          </cell>
          <cell r="CH4" t="str">
            <v>-</v>
          </cell>
          <cell r="CI4" t="str">
            <v>-</v>
          </cell>
          <cell r="CJ4" t="str">
            <v>-</v>
          </cell>
          <cell r="CK4" t="str">
            <v>-</v>
          </cell>
          <cell r="CL4" t="str">
            <v>-</v>
          </cell>
          <cell r="CM4">
            <v>0</v>
          </cell>
          <cell r="CN4" t="str">
            <v>-</v>
          </cell>
          <cell r="CO4">
            <v>0</v>
          </cell>
          <cell r="CP4" t="str">
            <v>-</v>
          </cell>
          <cell r="CQ4">
            <v>0</v>
          </cell>
          <cell r="CR4" t="str">
            <v>-</v>
          </cell>
          <cell r="CS4">
            <v>0</v>
          </cell>
          <cell r="CT4" t="str">
            <v>-</v>
          </cell>
          <cell r="CU4">
            <v>0</v>
          </cell>
          <cell r="CV4" t="str">
            <v>-</v>
          </cell>
          <cell r="CW4">
            <v>0</v>
          </cell>
          <cell r="CX4" t="str">
            <v>-</v>
          </cell>
          <cell r="CY4">
            <v>0</v>
          </cell>
          <cell r="CZ4" t="str">
            <v>-</v>
          </cell>
          <cell r="DA4">
            <v>0</v>
          </cell>
          <cell r="DB4" t="str">
            <v>-</v>
          </cell>
          <cell r="DC4">
            <v>0</v>
          </cell>
          <cell r="DD4" t="str">
            <v>-</v>
          </cell>
          <cell r="DE4">
            <v>0</v>
          </cell>
          <cell r="DF4" t="str">
            <v>-</v>
          </cell>
          <cell r="DG4">
            <v>0</v>
          </cell>
          <cell r="DH4" t="str">
            <v>-</v>
          </cell>
          <cell r="DI4">
            <v>0</v>
          </cell>
          <cell r="DJ4" t="str">
            <v>-</v>
          </cell>
          <cell r="DK4" t="str">
            <v>-</v>
          </cell>
          <cell r="DL4" t="str">
            <v>-</v>
          </cell>
          <cell r="DM4" t="str">
            <v>-</v>
          </cell>
          <cell r="DN4" t="str">
            <v>-</v>
          </cell>
          <cell r="DO4" t="str">
            <v>-</v>
          </cell>
          <cell r="DP4" t="str">
            <v>-</v>
          </cell>
          <cell r="DQ4" t="str">
            <v>-</v>
          </cell>
          <cell r="DR4" t="str">
            <v>-</v>
          </cell>
          <cell r="DS4" t="str">
            <v>-</v>
          </cell>
          <cell r="DT4" t="str">
            <v>-</v>
          </cell>
          <cell r="DU4" t="str">
            <v>-</v>
          </cell>
          <cell r="DV4" t="str">
            <v>-</v>
          </cell>
          <cell r="DW4">
            <v>0</v>
          </cell>
          <cell r="DX4" t="str">
            <v>-</v>
          </cell>
          <cell r="DY4">
            <v>0</v>
          </cell>
          <cell r="DZ4" t="str">
            <v>-</v>
          </cell>
          <cell r="EA4">
            <v>0</v>
          </cell>
          <cell r="EB4" t="str">
            <v>-</v>
          </cell>
          <cell r="EC4">
            <v>0</v>
          </cell>
          <cell r="ED4" t="str">
            <v>-</v>
          </cell>
          <cell r="EE4">
            <v>0</v>
          </cell>
          <cell r="EF4" t="str">
            <v>-</v>
          </cell>
          <cell r="EG4">
            <v>0</v>
          </cell>
        </row>
        <row r="5">
          <cell r="C5">
            <v>700000020</v>
          </cell>
          <cell r="D5" t="str">
            <v>SECTOR BELLEZA IRENE</v>
          </cell>
          <cell r="E5">
            <v>2026</v>
          </cell>
          <cell r="F5">
            <v>202604</v>
          </cell>
          <cell r="G5" t="str">
            <v>-</v>
          </cell>
          <cell r="H5" t="str">
            <v>-</v>
          </cell>
          <cell r="I5" t="str">
            <v>-</v>
          </cell>
          <cell r="J5" t="str">
            <v>-</v>
          </cell>
          <cell r="K5" t="str">
            <v>-</v>
          </cell>
          <cell r="L5" t="str">
            <v>-</v>
          </cell>
          <cell r="M5" t="str">
            <v>-</v>
          </cell>
          <cell r="N5" t="str">
            <v>-</v>
          </cell>
          <cell r="O5" t="str">
            <v>-</v>
          </cell>
          <cell r="P5" t="str">
            <v>-</v>
          </cell>
          <cell r="Q5" t="str">
            <v>-</v>
          </cell>
          <cell r="R5" t="str">
            <v>-</v>
          </cell>
          <cell r="S5" t="str">
            <v>-</v>
          </cell>
          <cell r="T5" t="str">
            <v>-</v>
          </cell>
          <cell r="U5" t="str">
            <v>-</v>
          </cell>
          <cell r="V5" t="str">
            <v>-</v>
          </cell>
          <cell r="W5" t="str">
            <v>-</v>
          </cell>
          <cell r="X5" t="str">
            <v>-</v>
          </cell>
          <cell r="Y5" t="str">
            <v>-</v>
          </cell>
          <cell r="Z5" t="str">
            <v>-</v>
          </cell>
          <cell r="AA5" t="str">
            <v>-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 t="str">
            <v>-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 t="str">
            <v>-</v>
          </cell>
          <cell r="AN5" t="str">
            <v>-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 t="str">
            <v>-</v>
          </cell>
          <cell r="BB5" t="str">
            <v>-</v>
          </cell>
          <cell r="BC5" t="str">
            <v>-</v>
          </cell>
          <cell r="BD5" t="str">
            <v>-</v>
          </cell>
          <cell r="BE5" t="str">
            <v>-</v>
          </cell>
          <cell r="BF5" t="str">
            <v>-</v>
          </cell>
          <cell r="BG5" t="str">
            <v>-</v>
          </cell>
          <cell r="BH5" t="str">
            <v>-</v>
          </cell>
          <cell r="BI5" t="str">
            <v>-</v>
          </cell>
          <cell r="BJ5" t="str">
            <v>-</v>
          </cell>
          <cell r="BK5" t="str">
            <v>-</v>
          </cell>
          <cell r="BL5" t="str">
            <v>-</v>
          </cell>
          <cell r="BM5" t="str">
            <v>-</v>
          </cell>
          <cell r="BN5" t="str">
            <v>-</v>
          </cell>
          <cell r="BO5" t="str">
            <v>-</v>
          </cell>
          <cell r="BP5" t="str">
            <v>-</v>
          </cell>
          <cell r="BQ5" t="str">
            <v>-</v>
          </cell>
          <cell r="BR5" t="str">
            <v>-</v>
          </cell>
          <cell r="BS5" t="str">
            <v>-</v>
          </cell>
          <cell r="BT5" t="str">
            <v>-</v>
          </cell>
          <cell r="BU5" t="str">
            <v>-</v>
          </cell>
          <cell r="BV5" t="str">
            <v>-</v>
          </cell>
          <cell r="BW5" t="str">
            <v>-</v>
          </cell>
          <cell r="BX5" t="str">
            <v>-</v>
          </cell>
          <cell r="BY5" t="str">
            <v>-</v>
          </cell>
          <cell r="BZ5" t="str">
            <v>-</v>
          </cell>
          <cell r="CA5" t="str">
            <v>-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 t="str">
            <v>-</v>
          </cell>
          <cell r="CN5" t="str">
            <v>-</v>
          </cell>
          <cell r="CO5" t="str">
            <v>-</v>
          </cell>
          <cell r="CP5" t="str">
            <v>-</v>
          </cell>
          <cell r="CQ5" t="str">
            <v>-</v>
          </cell>
          <cell r="CR5" t="str">
            <v>-</v>
          </cell>
          <cell r="CS5" t="str">
            <v>-</v>
          </cell>
          <cell r="CT5" t="str">
            <v>-</v>
          </cell>
          <cell r="CU5" t="str">
            <v>-</v>
          </cell>
          <cell r="CV5" t="str">
            <v>-</v>
          </cell>
          <cell r="CW5" t="str">
            <v>-</v>
          </cell>
          <cell r="CX5" t="str">
            <v>-</v>
          </cell>
          <cell r="CY5" t="str">
            <v>-</v>
          </cell>
          <cell r="CZ5" t="str">
            <v>-</v>
          </cell>
          <cell r="DA5" t="str">
            <v>-</v>
          </cell>
          <cell r="DB5" t="str">
            <v>-</v>
          </cell>
          <cell r="DC5" t="str">
            <v>-</v>
          </cell>
          <cell r="DD5" t="str">
            <v>-</v>
          </cell>
          <cell r="DE5" t="str">
            <v>-</v>
          </cell>
          <cell r="DF5" t="str">
            <v>-</v>
          </cell>
          <cell r="DG5" t="str">
            <v>-</v>
          </cell>
          <cell r="DH5" t="str">
            <v>-</v>
          </cell>
          <cell r="DI5" t="str">
            <v>-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 t="str">
            <v>-</v>
          </cell>
          <cell r="DX5" t="str">
            <v>-</v>
          </cell>
          <cell r="DY5" t="str">
            <v>-</v>
          </cell>
          <cell r="DZ5" t="str">
            <v>-</v>
          </cell>
          <cell r="EA5" t="str">
            <v>-</v>
          </cell>
          <cell r="EB5" t="str">
            <v>-</v>
          </cell>
          <cell r="EC5" t="str">
            <v>-</v>
          </cell>
          <cell r="ED5" t="str">
            <v>-</v>
          </cell>
          <cell r="EE5" t="str">
            <v>-</v>
          </cell>
          <cell r="EF5" t="str">
            <v>-</v>
          </cell>
          <cell r="EG5" t="str">
            <v>-</v>
          </cell>
        </row>
        <row r="6">
          <cell r="C6">
            <v>700000021</v>
          </cell>
          <cell r="D6" t="str">
            <v>SECTOR COLORES  KAREN</v>
          </cell>
          <cell r="E6">
            <v>2026</v>
          </cell>
          <cell r="F6">
            <v>202604</v>
          </cell>
          <cell r="G6">
            <v>2043</v>
          </cell>
          <cell r="H6">
            <v>2020</v>
          </cell>
          <cell r="I6">
            <v>503</v>
          </cell>
          <cell r="J6" t="str">
            <v>-</v>
          </cell>
          <cell r="K6">
            <v>-44</v>
          </cell>
          <cell r="L6">
            <v>5</v>
          </cell>
          <cell r="M6">
            <v>1305</v>
          </cell>
          <cell r="N6">
            <v>1290</v>
          </cell>
          <cell r="O6">
            <v>0</v>
          </cell>
          <cell r="P6" t="str">
            <v>-</v>
          </cell>
          <cell r="Q6">
            <v>8</v>
          </cell>
          <cell r="R6" t="str">
            <v>-</v>
          </cell>
          <cell r="S6">
            <v>29</v>
          </cell>
          <cell r="T6" t="str">
            <v>-</v>
          </cell>
          <cell r="U6">
            <v>1291</v>
          </cell>
          <cell r="V6" t="str">
            <v>-</v>
          </cell>
          <cell r="W6">
            <v>6</v>
          </cell>
          <cell r="X6" t="str">
            <v>-</v>
          </cell>
          <cell r="Y6" t="str">
            <v>-</v>
          </cell>
          <cell r="Z6" t="str">
            <v>-</v>
          </cell>
          <cell r="AA6">
            <v>926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859</v>
          </cell>
          <cell r="AH6" t="str">
            <v>-</v>
          </cell>
          <cell r="AI6" t="str">
            <v>-</v>
          </cell>
          <cell r="AJ6" t="str">
            <v>-</v>
          </cell>
          <cell r="AK6" t="str">
            <v>-</v>
          </cell>
          <cell r="AL6" t="str">
            <v>-</v>
          </cell>
          <cell r="AM6">
            <v>63.876651982378853</v>
          </cell>
          <cell r="AN6">
            <v>61.6</v>
          </cell>
          <cell r="AO6" t="str">
            <v>-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>-</v>
          </cell>
          <cell r="AW6" t="str">
            <v>-</v>
          </cell>
          <cell r="AX6" t="str">
            <v>-</v>
          </cell>
          <cell r="AY6" t="str">
            <v>-</v>
          </cell>
          <cell r="AZ6" t="str">
            <v>-</v>
          </cell>
          <cell r="BA6">
            <v>1157</v>
          </cell>
          <cell r="BB6">
            <v>1131</v>
          </cell>
          <cell r="BC6">
            <v>56.632403328438571</v>
          </cell>
          <cell r="BD6">
            <v>54</v>
          </cell>
          <cell r="BE6">
            <v>1318</v>
          </cell>
          <cell r="BF6" t="str">
            <v>-</v>
          </cell>
          <cell r="BG6">
            <v>417193.21</v>
          </cell>
          <cell r="BH6">
            <v>422842</v>
          </cell>
          <cell r="BI6">
            <v>544437138.49000001</v>
          </cell>
          <cell r="BJ6">
            <v>545465782</v>
          </cell>
          <cell r="BK6">
            <v>539458109</v>
          </cell>
          <cell r="BL6" t="str">
            <v>-</v>
          </cell>
          <cell r="BM6">
            <v>4979029.49</v>
          </cell>
          <cell r="BN6" t="str">
            <v>-</v>
          </cell>
          <cell r="BO6">
            <v>445754286.49000001</v>
          </cell>
          <cell r="BP6" t="str">
            <v>-</v>
          </cell>
          <cell r="BQ6">
            <v>4979029.49</v>
          </cell>
          <cell r="BR6" t="str">
            <v>-</v>
          </cell>
          <cell r="BS6">
            <v>1258</v>
          </cell>
          <cell r="BT6" t="str">
            <v>-</v>
          </cell>
          <cell r="BU6">
            <v>440775257</v>
          </cell>
          <cell r="BV6" t="str">
            <v>-</v>
          </cell>
          <cell r="BW6">
            <v>719</v>
          </cell>
          <cell r="BX6" t="str">
            <v>-</v>
          </cell>
          <cell r="BY6" t="str">
            <v>-</v>
          </cell>
          <cell r="BZ6" t="str">
            <v>-</v>
          </cell>
          <cell r="CA6">
            <v>91005992</v>
          </cell>
          <cell r="CB6" t="str">
            <v>-</v>
          </cell>
          <cell r="CC6" t="str">
            <v>-</v>
          </cell>
          <cell r="CD6" t="str">
            <v>-</v>
          </cell>
          <cell r="CE6" t="str">
            <v>-</v>
          </cell>
          <cell r="CF6" t="str">
            <v>-</v>
          </cell>
          <cell r="CG6" t="str">
            <v>-</v>
          </cell>
          <cell r="CH6" t="str">
            <v>-</v>
          </cell>
          <cell r="CI6" t="str">
            <v>-</v>
          </cell>
          <cell r="CJ6" t="str">
            <v>-</v>
          </cell>
          <cell r="CK6" t="str">
            <v>-</v>
          </cell>
          <cell r="CL6" t="str">
            <v>-</v>
          </cell>
          <cell r="CM6">
            <v>7676860</v>
          </cell>
          <cell r="CN6" t="str">
            <v>-</v>
          </cell>
          <cell r="CO6">
            <v>98682852</v>
          </cell>
          <cell r="CP6" t="str">
            <v>-</v>
          </cell>
          <cell r="CQ6">
            <v>0</v>
          </cell>
          <cell r="CR6" t="str">
            <v>-</v>
          </cell>
          <cell r="CS6">
            <v>-10</v>
          </cell>
          <cell r="CT6" t="str">
            <v>-</v>
          </cell>
          <cell r="CU6">
            <v>423</v>
          </cell>
          <cell r="CV6">
            <v>440</v>
          </cell>
          <cell r="CW6">
            <v>189</v>
          </cell>
          <cell r="CX6">
            <v>202</v>
          </cell>
          <cell r="CY6">
            <v>126</v>
          </cell>
          <cell r="CZ6">
            <v>124</v>
          </cell>
          <cell r="DA6">
            <v>118</v>
          </cell>
          <cell r="DB6">
            <v>123</v>
          </cell>
          <cell r="DC6">
            <v>54</v>
          </cell>
          <cell r="DD6">
            <v>55</v>
          </cell>
          <cell r="DE6">
            <v>49</v>
          </cell>
          <cell r="DF6">
            <v>54</v>
          </cell>
          <cell r="DG6">
            <v>221</v>
          </cell>
          <cell r="DH6">
            <v>232</v>
          </cell>
          <cell r="DI6">
            <v>19</v>
          </cell>
          <cell r="DJ6" t="str">
            <v>-</v>
          </cell>
          <cell r="DK6" t="str">
            <v>-</v>
          </cell>
          <cell r="DL6" t="str">
            <v>-</v>
          </cell>
          <cell r="DM6" t="str">
            <v>-</v>
          </cell>
          <cell r="DN6" t="str">
            <v>-</v>
          </cell>
          <cell r="DO6" t="str">
            <v>-</v>
          </cell>
          <cell r="DP6" t="str">
            <v>-</v>
          </cell>
          <cell r="DQ6" t="str">
            <v>-</v>
          </cell>
          <cell r="DR6" t="str">
            <v>-</v>
          </cell>
          <cell r="DS6" t="str">
            <v>-</v>
          </cell>
          <cell r="DT6" t="str">
            <v>-</v>
          </cell>
          <cell r="DU6" t="str">
            <v>-</v>
          </cell>
          <cell r="DV6" t="str">
            <v>-</v>
          </cell>
          <cell r="DW6">
            <v>0</v>
          </cell>
          <cell r="DX6" t="str">
            <v>-</v>
          </cell>
          <cell r="DY6">
            <v>41</v>
          </cell>
          <cell r="DZ6">
            <v>59</v>
          </cell>
          <cell r="EA6">
            <v>12</v>
          </cell>
          <cell r="EB6" t="str">
            <v>-</v>
          </cell>
          <cell r="EC6">
            <v>37.5</v>
          </cell>
          <cell r="ED6" t="str">
            <v>-</v>
          </cell>
          <cell r="EE6">
            <v>22</v>
          </cell>
          <cell r="EF6" t="str">
            <v>-</v>
          </cell>
          <cell r="EG6">
            <v>107</v>
          </cell>
        </row>
        <row r="7">
          <cell r="C7">
            <v>700000022</v>
          </cell>
          <cell r="D7" t="str">
            <v>SECTOR BRILLO KELLY</v>
          </cell>
          <cell r="E7">
            <v>2026</v>
          </cell>
          <cell r="F7">
            <v>202604</v>
          </cell>
          <cell r="G7">
            <v>1794</v>
          </cell>
          <cell r="H7">
            <v>1793</v>
          </cell>
          <cell r="I7">
            <v>415</v>
          </cell>
          <cell r="J7" t="str">
            <v>-</v>
          </cell>
          <cell r="K7">
            <v>5</v>
          </cell>
          <cell r="L7">
            <v>5</v>
          </cell>
          <cell r="M7">
            <v>1131</v>
          </cell>
          <cell r="N7">
            <v>1106</v>
          </cell>
          <cell r="O7">
            <v>0</v>
          </cell>
          <cell r="P7" t="str">
            <v>-</v>
          </cell>
          <cell r="Q7">
            <v>8</v>
          </cell>
          <cell r="R7" t="str">
            <v>-</v>
          </cell>
          <cell r="S7">
            <v>39</v>
          </cell>
          <cell r="T7" t="str">
            <v>-</v>
          </cell>
          <cell r="U7">
            <v>1111</v>
          </cell>
          <cell r="V7" t="str">
            <v>-</v>
          </cell>
          <cell r="W7">
            <v>12</v>
          </cell>
          <cell r="X7" t="str">
            <v>-</v>
          </cell>
          <cell r="Y7" t="str">
            <v>-</v>
          </cell>
          <cell r="Z7" t="str">
            <v>-</v>
          </cell>
          <cell r="AA7">
            <v>819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763</v>
          </cell>
          <cell r="AH7" t="str">
            <v>-</v>
          </cell>
          <cell r="AI7" t="str">
            <v>-</v>
          </cell>
          <cell r="AJ7" t="str">
            <v>-</v>
          </cell>
          <cell r="AK7" t="str">
            <v>-</v>
          </cell>
          <cell r="AL7" t="str">
            <v>-</v>
          </cell>
          <cell r="AM7">
            <v>63.04347826086957</v>
          </cell>
          <cell r="AN7">
            <v>61.6</v>
          </cell>
          <cell r="AO7" t="str">
            <v>-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  <cell r="AW7" t="str">
            <v>-</v>
          </cell>
          <cell r="AX7" t="str">
            <v>-</v>
          </cell>
          <cell r="AY7" t="str">
            <v>-</v>
          </cell>
          <cell r="AZ7" t="str">
            <v>-</v>
          </cell>
          <cell r="BA7">
            <v>1000</v>
          </cell>
          <cell r="BB7">
            <v>1001</v>
          </cell>
          <cell r="BC7">
            <v>55.741360089186173</v>
          </cell>
          <cell r="BD7">
            <v>55.8</v>
          </cell>
          <cell r="BE7">
            <v>1124</v>
          </cell>
          <cell r="BF7" t="str">
            <v>-</v>
          </cell>
          <cell r="BG7">
            <v>454029.57</v>
          </cell>
          <cell r="BH7">
            <v>431522</v>
          </cell>
          <cell r="BI7">
            <v>513507441.39999998</v>
          </cell>
          <cell r="BJ7">
            <v>477263050</v>
          </cell>
          <cell r="BK7">
            <v>499088686</v>
          </cell>
          <cell r="BL7" t="str">
            <v>-</v>
          </cell>
          <cell r="BM7">
            <v>14418755.399999999</v>
          </cell>
          <cell r="BN7" t="str">
            <v>-</v>
          </cell>
          <cell r="BO7">
            <v>423882556.39999998</v>
          </cell>
          <cell r="BP7" t="str">
            <v>-</v>
          </cell>
          <cell r="BQ7">
            <v>14418755.399999999</v>
          </cell>
          <cell r="BR7" t="str">
            <v>-</v>
          </cell>
          <cell r="BS7">
            <v>1093</v>
          </cell>
          <cell r="BT7" t="str">
            <v>-</v>
          </cell>
          <cell r="BU7">
            <v>409463801</v>
          </cell>
          <cell r="BV7" t="str">
            <v>-</v>
          </cell>
          <cell r="BW7">
            <v>692</v>
          </cell>
          <cell r="BX7" t="str">
            <v>-</v>
          </cell>
          <cell r="BY7" t="str">
            <v>-</v>
          </cell>
          <cell r="BZ7" t="str">
            <v>-</v>
          </cell>
          <cell r="CA7">
            <v>81450685</v>
          </cell>
          <cell r="CB7" t="str">
            <v>-</v>
          </cell>
          <cell r="CC7" t="str">
            <v>-</v>
          </cell>
          <cell r="CD7" t="str">
            <v>-</v>
          </cell>
          <cell r="CE7" t="str">
            <v>-</v>
          </cell>
          <cell r="CF7" t="str">
            <v>-</v>
          </cell>
          <cell r="CG7" t="str">
            <v>-</v>
          </cell>
          <cell r="CH7" t="str">
            <v>-</v>
          </cell>
          <cell r="CI7" t="str">
            <v>-</v>
          </cell>
          <cell r="CJ7" t="str">
            <v>-</v>
          </cell>
          <cell r="CK7" t="str">
            <v>-</v>
          </cell>
          <cell r="CL7" t="str">
            <v>-</v>
          </cell>
          <cell r="CM7">
            <v>8174200</v>
          </cell>
          <cell r="CN7" t="str">
            <v>-</v>
          </cell>
          <cell r="CO7">
            <v>89624885</v>
          </cell>
          <cell r="CP7" t="str">
            <v>-</v>
          </cell>
          <cell r="CQ7">
            <v>0</v>
          </cell>
          <cell r="CR7" t="str">
            <v>-</v>
          </cell>
          <cell r="CS7">
            <v>19</v>
          </cell>
          <cell r="CT7" t="str">
            <v>-</v>
          </cell>
          <cell r="CU7">
            <v>369</v>
          </cell>
          <cell r="CV7">
            <v>367</v>
          </cell>
          <cell r="CW7">
            <v>197</v>
          </cell>
          <cell r="CX7">
            <v>190</v>
          </cell>
          <cell r="CY7">
            <v>97</v>
          </cell>
          <cell r="CZ7">
            <v>105</v>
          </cell>
          <cell r="DA7">
            <v>64</v>
          </cell>
          <cell r="DB7">
            <v>90</v>
          </cell>
          <cell r="DC7">
            <v>40</v>
          </cell>
          <cell r="DD7">
            <v>51</v>
          </cell>
          <cell r="DE7">
            <v>26</v>
          </cell>
          <cell r="DF7">
            <v>24</v>
          </cell>
          <cell r="DG7">
            <v>130</v>
          </cell>
          <cell r="DH7">
            <v>165</v>
          </cell>
          <cell r="DI7">
            <v>31</v>
          </cell>
          <cell r="DJ7" t="str">
            <v>-</v>
          </cell>
          <cell r="DK7" t="str">
            <v>-</v>
          </cell>
          <cell r="DL7" t="str">
            <v>-</v>
          </cell>
          <cell r="DM7" t="str">
            <v>-</v>
          </cell>
          <cell r="DN7" t="str">
            <v>-</v>
          </cell>
          <cell r="DO7" t="str">
            <v>-</v>
          </cell>
          <cell r="DP7" t="str">
            <v>-</v>
          </cell>
          <cell r="DQ7" t="str">
            <v>-</v>
          </cell>
          <cell r="DR7" t="str">
            <v>-</v>
          </cell>
          <cell r="DS7" t="str">
            <v>-</v>
          </cell>
          <cell r="DT7" t="str">
            <v>-</v>
          </cell>
          <cell r="DU7" t="str">
            <v>-</v>
          </cell>
          <cell r="DV7" t="str">
            <v>-</v>
          </cell>
          <cell r="DW7">
            <v>0</v>
          </cell>
          <cell r="DX7" t="str">
            <v>-</v>
          </cell>
          <cell r="DY7">
            <v>45</v>
          </cell>
          <cell r="DZ7">
            <v>55</v>
          </cell>
          <cell r="EA7">
            <v>8</v>
          </cell>
          <cell r="EB7" t="str">
            <v>-</v>
          </cell>
          <cell r="EC7">
            <v>42.105263157894733</v>
          </cell>
          <cell r="ED7" t="str">
            <v>-</v>
          </cell>
          <cell r="EE7">
            <v>14</v>
          </cell>
          <cell r="EF7" t="str">
            <v>-</v>
          </cell>
          <cell r="EG7">
            <v>86</v>
          </cell>
        </row>
        <row r="8">
          <cell r="C8">
            <v>700000023</v>
          </cell>
          <cell r="D8" t="str">
            <v>SECTOR POESIA YULIETH</v>
          </cell>
          <cell r="E8">
            <v>2026</v>
          </cell>
          <cell r="F8">
            <v>202604</v>
          </cell>
          <cell r="G8">
            <v>2076</v>
          </cell>
          <cell r="H8">
            <v>2109</v>
          </cell>
          <cell r="I8">
            <v>541</v>
          </cell>
          <cell r="J8" t="str">
            <v>-</v>
          </cell>
          <cell r="K8">
            <v>18</v>
          </cell>
          <cell r="L8">
            <v>5</v>
          </cell>
          <cell r="M8">
            <v>1381</v>
          </cell>
          <cell r="N8">
            <v>1269</v>
          </cell>
          <cell r="O8">
            <v>0</v>
          </cell>
          <cell r="P8" t="str">
            <v>-</v>
          </cell>
          <cell r="Q8">
            <v>10</v>
          </cell>
          <cell r="R8" t="str">
            <v>-</v>
          </cell>
          <cell r="S8">
            <v>45</v>
          </cell>
          <cell r="T8" t="str">
            <v>-</v>
          </cell>
          <cell r="U8">
            <v>1359</v>
          </cell>
          <cell r="V8" t="str">
            <v>-</v>
          </cell>
          <cell r="W8">
            <v>12</v>
          </cell>
          <cell r="X8" t="str">
            <v>-</v>
          </cell>
          <cell r="Y8" t="str">
            <v>-</v>
          </cell>
          <cell r="Z8" t="str">
            <v>-</v>
          </cell>
          <cell r="AA8">
            <v>980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900</v>
          </cell>
          <cell r="AH8" t="str">
            <v>-</v>
          </cell>
          <cell r="AI8" t="str">
            <v>-</v>
          </cell>
          <cell r="AJ8" t="str">
            <v>-</v>
          </cell>
          <cell r="AK8" t="str">
            <v>-</v>
          </cell>
          <cell r="AL8" t="str">
            <v>-</v>
          </cell>
          <cell r="AM8">
            <v>66.522157996146433</v>
          </cell>
          <cell r="AN8">
            <v>61.6</v>
          </cell>
          <cell r="AO8" t="str">
            <v>-</v>
          </cell>
          <cell r="AP8" t="str">
            <v>-</v>
          </cell>
          <cell r="AQ8" t="str">
            <v>-</v>
          </cell>
          <cell r="AR8" t="str">
            <v>-</v>
          </cell>
          <cell r="AS8" t="str">
            <v>-</v>
          </cell>
          <cell r="AT8" t="str">
            <v>-</v>
          </cell>
          <cell r="AU8" t="str">
            <v>-</v>
          </cell>
          <cell r="AV8" t="str">
            <v>-</v>
          </cell>
          <cell r="AW8" t="str">
            <v>-</v>
          </cell>
          <cell r="AX8" t="str">
            <v>-</v>
          </cell>
          <cell r="AY8" t="str">
            <v>-</v>
          </cell>
          <cell r="AZ8" t="str">
            <v>-</v>
          </cell>
          <cell r="BA8">
            <v>1171</v>
          </cell>
          <cell r="BB8">
            <v>1089</v>
          </cell>
          <cell r="BC8">
            <v>56.406551059730248</v>
          </cell>
          <cell r="BD8">
            <v>52.8</v>
          </cell>
          <cell r="BE8">
            <v>1375</v>
          </cell>
          <cell r="BF8" t="str">
            <v>-</v>
          </cell>
          <cell r="BG8">
            <v>461857.09</v>
          </cell>
          <cell r="BH8">
            <v>470393</v>
          </cell>
          <cell r="BI8">
            <v>637824645.15999997</v>
          </cell>
          <cell r="BJ8">
            <v>596928621</v>
          </cell>
          <cell r="BK8">
            <v>627988444</v>
          </cell>
          <cell r="BL8" t="str">
            <v>-</v>
          </cell>
          <cell r="BM8">
            <v>9836201.1600000001</v>
          </cell>
          <cell r="BN8" t="str">
            <v>-</v>
          </cell>
          <cell r="BO8">
            <v>511024244.15999997</v>
          </cell>
          <cell r="BP8" t="str">
            <v>-</v>
          </cell>
          <cell r="BQ8">
            <v>9836201.1600000001</v>
          </cell>
          <cell r="BR8" t="str">
            <v>-</v>
          </cell>
          <cell r="BS8">
            <v>1332</v>
          </cell>
          <cell r="BT8" t="str">
            <v>-</v>
          </cell>
          <cell r="BU8">
            <v>501188043</v>
          </cell>
          <cell r="BV8" t="str">
            <v>-</v>
          </cell>
          <cell r="BW8">
            <v>834</v>
          </cell>
          <cell r="BX8" t="str">
            <v>-</v>
          </cell>
          <cell r="BY8" t="str">
            <v>-</v>
          </cell>
          <cell r="BZ8" t="str">
            <v>-</v>
          </cell>
          <cell r="CA8">
            <v>116552821</v>
          </cell>
          <cell r="CB8" t="str">
            <v>-</v>
          </cell>
          <cell r="CC8" t="str">
            <v>-</v>
          </cell>
          <cell r="CD8" t="str">
            <v>-</v>
          </cell>
          <cell r="CE8" t="str">
            <v>-</v>
          </cell>
          <cell r="CF8" t="str">
            <v>-</v>
          </cell>
          <cell r="CG8" t="str">
            <v>-</v>
          </cell>
          <cell r="CH8" t="str">
            <v>-</v>
          </cell>
          <cell r="CI8" t="str">
            <v>-</v>
          </cell>
          <cell r="CJ8" t="str">
            <v>-</v>
          </cell>
          <cell r="CK8" t="str">
            <v>-</v>
          </cell>
          <cell r="CL8" t="str">
            <v>-</v>
          </cell>
          <cell r="CM8">
            <v>9861420</v>
          </cell>
          <cell r="CN8" t="str">
            <v>-</v>
          </cell>
          <cell r="CO8">
            <v>126414241</v>
          </cell>
          <cell r="CP8" t="str">
            <v>-</v>
          </cell>
          <cell r="CQ8">
            <v>0</v>
          </cell>
          <cell r="CR8" t="str">
            <v>-</v>
          </cell>
          <cell r="CS8">
            <v>1</v>
          </cell>
          <cell r="CT8" t="str">
            <v>-</v>
          </cell>
          <cell r="CU8">
            <v>380</v>
          </cell>
          <cell r="CV8">
            <v>419</v>
          </cell>
          <cell r="CW8">
            <v>182</v>
          </cell>
          <cell r="CX8">
            <v>208</v>
          </cell>
          <cell r="CY8">
            <v>133</v>
          </cell>
          <cell r="CZ8">
            <v>148</v>
          </cell>
          <cell r="DA8">
            <v>113</v>
          </cell>
          <cell r="DB8">
            <v>133</v>
          </cell>
          <cell r="DC8">
            <v>108</v>
          </cell>
          <cell r="DD8">
            <v>121</v>
          </cell>
          <cell r="DE8">
            <v>66</v>
          </cell>
          <cell r="DF8">
            <v>71</v>
          </cell>
          <cell r="DG8">
            <v>287</v>
          </cell>
          <cell r="DH8">
            <v>325</v>
          </cell>
          <cell r="DI8">
            <v>54</v>
          </cell>
          <cell r="DJ8" t="str">
            <v>-</v>
          </cell>
          <cell r="DK8" t="str">
            <v>-</v>
          </cell>
          <cell r="DL8" t="str">
            <v>-</v>
          </cell>
          <cell r="DM8" t="str">
            <v>-</v>
          </cell>
          <cell r="DN8" t="str">
            <v>-</v>
          </cell>
          <cell r="DO8" t="str">
            <v>-</v>
          </cell>
          <cell r="DP8" t="str">
            <v>-</v>
          </cell>
          <cell r="DQ8" t="str">
            <v>-</v>
          </cell>
          <cell r="DR8" t="str">
            <v>-</v>
          </cell>
          <cell r="DS8" t="str">
            <v>-</v>
          </cell>
          <cell r="DT8" t="str">
            <v>-</v>
          </cell>
          <cell r="DU8" t="str">
            <v>-</v>
          </cell>
          <cell r="DV8" t="str">
            <v>-</v>
          </cell>
          <cell r="DW8">
            <v>0</v>
          </cell>
          <cell r="DX8" t="str">
            <v>-</v>
          </cell>
          <cell r="DY8">
            <v>72</v>
          </cell>
          <cell r="DZ8">
            <v>79</v>
          </cell>
          <cell r="EA8">
            <v>31</v>
          </cell>
          <cell r="EB8" t="str">
            <v>-</v>
          </cell>
          <cell r="EC8">
            <v>49.206349206349202</v>
          </cell>
          <cell r="ED8" t="str">
            <v>-</v>
          </cell>
          <cell r="EE8">
            <v>18</v>
          </cell>
          <cell r="EF8" t="str">
            <v>-</v>
          </cell>
          <cell r="EG8">
            <v>138</v>
          </cell>
        </row>
        <row r="9">
          <cell r="C9">
            <v>700000032</v>
          </cell>
          <cell r="D9" t="str">
            <v>Sector Colaborador</v>
          </cell>
          <cell r="E9">
            <v>2026</v>
          </cell>
          <cell r="F9">
            <v>202604</v>
          </cell>
          <cell r="G9">
            <v>4</v>
          </cell>
          <cell r="H9" t="str">
            <v>-</v>
          </cell>
          <cell r="I9">
            <v>0</v>
          </cell>
          <cell r="J9" t="str">
            <v>-</v>
          </cell>
          <cell r="K9">
            <v>0</v>
          </cell>
          <cell r="L9" t="str">
            <v>-</v>
          </cell>
          <cell r="M9">
            <v>1</v>
          </cell>
          <cell r="N9" t="str">
            <v>-</v>
          </cell>
          <cell r="O9">
            <v>0</v>
          </cell>
          <cell r="P9" t="str">
            <v>-</v>
          </cell>
          <cell r="Q9">
            <v>0</v>
          </cell>
          <cell r="R9" t="str">
            <v>-</v>
          </cell>
          <cell r="S9">
            <v>1</v>
          </cell>
          <cell r="T9" t="str">
            <v>-</v>
          </cell>
          <cell r="U9">
            <v>1</v>
          </cell>
          <cell r="V9" t="str">
            <v>-</v>
      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</cell>
          <cell r="AA9">
            <v>0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1</v>
          </cell>
          <cell r="AH9" t="str">
            <v>-</v>
          </cell>
          <cell r="AI9" t="str">
            <v>-</v>
          </cell>
          <cell r="AJ9" t="str">
            <v>-</v>
          </cell>
          <cell r="AK9" t="str">
            <v>-</v>
          </cell>
          <cell r="AL9" t="str">
            <v>-</v>
          </cell>
          <cell r="AM9">
            <v>25</v>
          </cell>
          <cell r="AN9" t="str">
            <v>-</v>
          </cell>
          <cell r="AO9" t="str">
            <v>-</v>
          </cell>
          <cell r="AP9" t="str">
            <v>-</v>
          </cell>
          <cell r="AQ9" t="str">
            <v>-</v>
          </cell>
          <cell r="AR9" t="str">
            <v>-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>
            <v>0</v>
          </cell>
          <cell r="BB9" t="str">
            <v>-</v>
          </cell>
          <cell r="BC9">
            <v>0</v>
          </cell>
          <cell r="BD9" t="str">
            <v>-</v>
          </cell>
          <cell r="BE9">
            <v>1</v>
          </cell>
          <cell r="BF9" t="str">
            <v>-</v>
          </cell>
          <cell r="BG9">
            <v>984449.5</v>
          </cell>
          <cell r="BH9" t="str">
            <v>-</v>
          </cell>
          <cell r="BI9">
            <v>984449.5</v>
          </cell>
          <cell r="BJ9" t="str">
            <v>-</v>
          </cell>
          <cell r="BK9">
            <v>868620</v>
          </cell>
          <cell r="BL9" t="str">
            <v>-</v>
          </cell>
          <cell r="BM9">
            <v>115829.5</v>
          </cell>
          <cell r="BN9" t="str">
            <v>-</v>
          </cell>
          <cell r="BO9">
            <v>984449.5</v>
          </cell>
          <cell r="BP9" t="str">
            <v>-</v>
          </cell>
          <cell r="BQ9">
            <v>115829.5</v>
          </cell>
          <cell r="BR9" t="str">
            <v>-</v>
          </cell>
          <cell r="BS9">
            <v>1</v>
          </cell>
          <cell r="BT9" t="str">
            <v>-</v>
          </cell>
          <cell r="BU9">
            <v>868620</v>
          </cell>
          <cell r="BV9" t="str">
            <v>-</v>
          </cell>
          <cell r="BW9">
            <v>0</v>
          </cell>
          <cell r="BX9" t="str">
            <v>-</v>
          </cell>
          <cell r="BY9" t="str">
            <v>-</v>
          </cell>
          <cell r="BZ9" t="str">
            <v>-</v>
          </cell>
          <cell r="CA9">
            <v>0</v>
          </cell>
          <cell r="CB9" t="str">
            <v>-</v>
          </cell>
          <cell r="CC9" t="str">
            <v>-</v>
          </cell>
          <cell r="CD9" t="str">
            <v>-</v>
          </cell>
          <cell r="CE9" t="str">
            <v>-</v>
          </cell>
          <cell r="CF9" t="str">
            <v>-</v>
          </cell>
          <cell r="CG9" t="str">
            <v>-</v>
          </cell>
          <cell r="CH9" t="str">
            <v>-</v>
          </cell>
          <cell r="CI9" t="str">
            <v>-</v>
          </cell>
          <cell r="CJ9" t="str">
            <v>-</v>
          </cell>
          <cell r="CK9" t="str">
            <v>-</v>
          </cell>
          <cell r="CL9" t="str">
            <v>-</v>
          </cell>
          <cell r="CM9">
            <v>0</v>
          </cell>
          <cell r="CN9" t="str">
            <v>-</v>
          </cell>
          <cell r="CO9">
            <v>0</v>
          </cell>
          <cell r="CP9" t="str">
            <v>-</v>
          </cell>
          <cell r="CQ9">
            <v>0</v>
          </cell>
          <cell r="CR9" t="str">
            <v>-</v>
          </cell>
          <cell r="CS9">
            <v>0</v>
          </cell>
          <cell r="CT9" t="str">
            <v>-</v>
          </cell>
          <cell r="CU9">
            <v>2</v>
          </cell>
          <cell r="CV9" t="str">
            <v>-</v>
          </cell>
          <cell r="CW9">
            <v>0</v>
          </cell>
          <cell r="CX9" t="str">
            <v>-</v>
          </cell>
          <cell r="CY9">
            <v>1</v>
          </cell>
          <cell r="CZ9" t="str">
            <v>-</v>
          </cell>
          <cell r="DA9">
            <v>1</v>
          </cell>
          <cell r="DB9" t="str">
            <v>-</v>
          </cell>
          <cell r="DC9">
            <v>0</v>
          </cell>
          <cell r="DD9" t="str">
            <v>-</v>
          </cell>
          <cell r="DE9">
            <v>1</v>
          </cell>
          <cell r="DF9" t="str">
            <v>-</v>
          </cell>
          <cell r="DG9">
            <v>2</v>
          </cell>
          <cell r="DH9" t="str">
            <v>-</v>
          </cell>
          <cell r="DI9">
            <v>1</v>
          </cell>
          <cell r="DJ9" t="str">
            <v>-</v>
          </cell>
          <cell r="DK9" t="str">
            <v>-</v>
          </cell>
          <cell r="DL9" t="str">
            <v>-</v>
          </cell>
          <cell r="DM9" t="str">
            <v>-</v>
          </cell>
          <cell r="DN9" t="str">
            <v>-</v>
          </cell>
          <cell r="DO9" t="str">
            <v>-</v>
          </cell>
          <cell r="DP9" t="str">
            <v>-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>
            <v>0</v>
          </cell>
          <cell r="DX9" t="str">
            <v>-</v>
          </cell>
          <cell r="DY9">
            <v>1</v>
          </cell>
          <cell r="DZ9" t="str">
            <v>-</v>
          </cell>
          <cell r="EA9">
            <v>0</v>
          </cell>
          <cell r="EB9" t="str">
            <v>-</v>
          </cell>
          <cell r="EC9">
            <v>0</v>
          </cell>
          <cell r="ED9" t="str">
            <v>-</v>
          </cell>
          <cell r="EE9">
            <v>0</v>
          </cell>
          <cell r="EF9" t="str">
            <v>-</v>
          </cell>
          <cell r="EG9">
            <v>0</v>
          </cell>
        </row>
        <row r="10">
          <cell r="C10">
            <v>700000052</v>
          </cell>
          <cell r="D10" t="str">
            <v xml:space="preserve">SECTOR CIPRÉS ERIKA </v>
          </cell>
          <cell r="E10">
            <v>2026</v>
          </cell>
          <cell r="F10">
            <v>202604</v>
          </cell>
          <cell r="G10">
            <v>1773</v>
          </cell>
          <cell r="H10">
            <v>1730</v>
          </cell>
          <cell r="I10">
            <v>486</v>
          </cell>
          <cell r="J10" t="str">
            <v>-</v>
          </cell>
          <cell r="K10">
            <v>-45</v>
          </cell>
          <cell r="L10">
            <v>7</v>
          </cell>
          <cell r="M10">
            <v>890</v>
          </cell>
          <cell r="N10">
            <v>1142</v>
          </cell>
          <cell r="O10">
            <v>0</v>
          </cell>
          <cell r="P10" t="str">
            <v>-</v>
          </cell>
          <cell r="Q10">
            <v>9</v>
          </cell>
          <cell r="R10" t="str">
            <v>-</v>
          </cell>
          <cell r="S10">
            <v>31</v>
          </cell>
          <cell r="T10" t="str">
            <v>-</v>
          </cell>
          <cell r="U10">
            <v>877</v>
          </cell>
          <cell r="V10" t="str">
            <v>-</v>
          </cell>
          <cell r="W10">
            <v>4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657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538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50.197405527354768</v>
          </cell>
          <cell r="AN10">
            <v>62.5</v>
          </cell>
          <cell r="AO10" t="str">
            <v>-</v>
          </cell>
          <cell r="AP10" t="str">
            <v>-</v>
          </cell>
          <cell r="AQ10" t="str">
            <v>-</v>
          </cell>
          <cell r="AR10" t="str">
            <v>-</v>
          </cell>
          <cell r="AS10" t="str">
            <v>-</v>
          </cell>
          <cell r="AT10" t="str">
            <v>-</v>
          </cell>
          <cell r="AU10" t="str">
            <v>-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748</v>
          </cell>
          <cell r="BB10">
            <v>988</v>
          </cell>
          <cell r="BC10">
            <v>42.188381274675692</v>
          </cell>
          <cell r="BD10">
            <v>54</v>
          </cell>
          <cell r="BE10">
            <v>1197</v>
          </cell>
          <cell r="BF10" t="str">
            <v>-</v>
          </cell>
          <cell r="BG10">
            <v>515578.62</v>
          </cell>
          <cell r="BH10">
            <v>460635</v>
          </cell>
          <cell r="BI10">
            <v>458864974.00999999</v>
          </cell>
          <cell r="BJ10">
            <v>526044842</v>
          </cell>
          <cell r="BK10">
            <v>453453282</v>
          </cell>
          <cell r="BL10" t="str">
            <v>-</v>
          </cell>
          <cell r="BM10">
            <v>5411692.0099999998</v>
          </cell>
          <cell r="BN10" t="str">
            <v>-</v>
          </cell>
          <cell r="BO10">
            <v>374503921.00999999</v>
          </cell>
          <cell r="BP10" t="str">
            <v>-</v>
          </cell>
          <cell r="BQ10">
            <v>5411692.0099999998</v>
          </cell>
          <cell r="BR10" t="str">
            <v>-</v>
          </cell>
          <cell r="BS10">
            <v>863</v>
          </cell>
          <cell r="BT10" t="str">
            <v>-</v>
          </cell>
          <cell r="BU10">
            <v>369092229</v>
          </cell>
          <cell r="BV10" t="str">
            <v>-</v>
          </cell>
          <cell r="BW10">
            <v>595</v>
          </cell>
          <cell r="BX10" t="str">
            <v>-</v>
          </cell>
          <cell r="BY10" t="str">
            <v>-</v>
          </cell>
          <cell r="BZ10" t="str">
            <v>-</v>
          </cell>
          <cell r="CA10">
            <v>78381773</v>
          </cell>
          <cell r="CB10" t="str">
            <v>-</v>
          </cell>
          <cell r="CC10" t="str">
            <v>-</v>
          </cell>
          <cell r="CD10" t="str">
            <v>-</v>
          </cell>
          <cell r="CE10" t="str">
            <v>-</v>
          </cell>
          <cell r="CF10" t="str">
            <v>-</v>
          </cell>
          <cell r="CG10" t="str">
            <v>-</v>
          </cell>
          <cell r="CH10" t="str">
            <v>-</v>
          </cell>
          <cell r="CI10" t="str">
            <v>-</v>
          </cell>
          <cell r="CJ10" t="str">
            <v>-</v>
          </cell>
          <cell r="CK10" t="str">
            <v>-</v>
          </cell>
          <cell r="CL10" t="str">
            <v>-</v>
          </cell>
          <cell r="CM10">
            <v>5979280</v>
          </cell>
          <cell r="CN10" t="str">
            <v>-</v>
          </cell>
          <cell r="CO10">
            <v>84361053</v>
          </cell>
          <cell r="CP10" t="str">
            <v>-</v>
          </cell>
          <cell r="CQ10">
            <v>0</v>
          </cell>
          <cell r="CR10" t="str">
            <v>-</v>
          </cell>
          <cell r="CS10">
            <v>9</v>
          </cell>
          <cell r="CT10" t="str">
            <v>-</v>
          </cell>
          <cell r="CU10">
            <v>546</v>
          </cell>
          <cell r="CV10">
            <v>357</v>
          </cell>
          <cell r="CW10">
            <v>214</v>
          </cell>
          <cell r="CX10">
            <v>185</v>
          </cell>
          <cell r="CY10">
            <v>123</v>
          </cell>
          <cell r="CZ10">
            <v>104</v>
          </cell>
          <cell r="DA10">
            <v>127</v>
          </cell>
          <cell r="DB10">
            <v>112</v>
          </cell>
          <cell r="DC10">
            <v>84</v>
          </cell>
          <cell r="DD10">
            <v>150</v>
          </cell>
          <cell r="DE10">
            <v>50</v>
          </cell>
          <cell r="DF10">
            <v>88</v>
          </cell>
          <cell r="DG10">
            <v>261</v>
          </cell>
          <cell r="DH10">
            <v>350</v>
          </cell>
          <cell r="DI10">
            <v>40</v>
          </cell>
          <cell r="DJ10" t="str">
            <v>-</v>
          </cell>
          <cell r="DK10" t="str">
            <v>-</v>
          </cell>
          <cell r="DL10" t="str">
            <v>-</v>
          </cell>
          <cell r="DM10" t="str">
            <v>-</v>
          </cell>
          <cell r="DN10" t="str">
            <v>-</v>
          </cell>
          <cell r="DO10" t="str">
            <v>-</v>
          </cell>
          <cell r="DP10" t="str">
            <v>-</v>
          </cell>
          <cell r="DQ10" t="str">
            <v>-</v>
          </cell>
          <cell r="DR10" t="str">
            <v>-</v>
          </cell>
          <cell r="DS10" t="str">
            <v>-</v>
          </cell>
          <cell r="DT10" t="str">
            <v>-</v>
          </cell>
          <cell r="DU10" t="str">
            <v>-</v>
          </cell>
          <cell r="DV10" t="str">
            <v>-</v>
          </cell>
          <cell r="DW10">
            <v>0</v>
          </cell>
          <cell r="DX10" t="str">
            <v>-</v>
          </cell>
          <cell r="DY10">
            <v>60</v>
          </cell>
          <cell r="DZ10">
            <v>46</v>
          </cell>
          <cell r="EA10">
            <v>17</v>
          </cell>
          <cell r="EB10" t="str">
            <v>-</v>
          </cell>
          <cell r="EC10">
            <v>37.777777777777779</v>
          </cell>
          <cell r="ED10" t="str">
            <v>-</v>
          </cell>
          <cell r="EE10">
            <v>20</v>
          </cell>
          <cell r="EF10" t="str">
            <v>-</v>
          </cell>
          <cell r="EG10">
            <v>82</v>
          </cell>
        </row>
        <row r="11">
          <cell r="C11">
            <v>700000056</v>
          </cell>
          <cell r="D11" t="str">
            <v>SECTOR GLACIAR DIANA</v>
          </cell>
          <cell r="E11">
            <v>2026</v>
          </cell>
          <cell r="F11">
            <v>202604</v>
          </cell>
          <cell r="G11">
            <v>0</v>
          </cell>
          <cell r="H11" t="str">
            <v>-</v>
          </cell>
          <cell r="I11">
            <v>0</v>
          </cell>
          <cell r="J11" t="str">
            <v>-</v>
          </cell>
          <cell r="K11">
            <v>0</v>
          </cell>
          <cell r="L11" t="str">
            <v>-</v>
          </cell>
          <cell r="M11">
            <v>0</v>
          </cell>
          <cell r="N11" t="str">
            <v>-</v>
          </cell>
          <cell r="O11">
            <v>0</v>
          </cell>
          <cell r="P11" t="str">
            <v>-</v>
          </cell>
          <cell r="Q11">
            <v>0</v>
          </cell>
          <cell r="R11" t="str">
            <v>-</v>
          </cell>
          <cell r="S11">
            <v>0</v>
          </cell>
          <cell r="T11" t="str">
            <v>-</v>
          </cell>
          <cell r="U11">
            <v>0</v>
          </cell>
          <cell r="V11" t="str">
            <v>-</v>
          </cell>
          <cell r="W11">
            <v>0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0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0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0</v>
          </cell>
          <cell r="AN11" t="str">
            <v>-</v>
          </cell>
          <cell r="AO11" t="str">
            <v>-</v>
          </cell>
          <cell r="AP11" t="str">
            <v>-</v>
          </cell>
          <cell r="AQ11" t="str">
            <v>-</v>
          </cell>
          <cell r="AR11" t="str">
            <v>-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>-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0</v>
          </cell>
          <cell r="BB11" t="str">
            <v>-</v>
          </cell>
          <cell r="BC11">
            <v>0</v>
          </cell>
          <cell r="BD11" t="str">
            <v>-</v>
          </cell>
          <cell r="BE11">
            <v>0</v>
          </cell>
          <cell r="BF11" t="str">
            <v>-</v>
          </cell>
          <cell r="BG11">
            <v>0</v>
          </cell>
          <cell r="BH11" t="str">
            <v>-</v>
          </cell>
          <cell r="BI11">
            <v>0</v>
          </cell>
          <cell r="BJ11" t="str">
            <v>-</v>
          </cell>
          <cell r="BK11">
            <v>0</v>
          </cell>
          <cell r="BL11" t="str">
            <v>-</v>
          </cell>
          <cell r="BM11">
            <v>0</v>
          </cell>
          <cell r="BN11" t="str">
            <v>-</v>
          </cell>
          <cell r="BO11">
            <v>0</v>
          </cell>
          <cell r="BP11" t="str">
            <v>-</v>
          </cell>
          <cell r="BQ11">
            <v>0</v>
          </cell>
          <cell r="BR11" t="str">
            <v>-</v>
          </cell>
          <cell r="BS11">
            <v>0</v>
          </cell>
          <cell r="BT11" t="str">
            <v>-</v>
          </cell>
          <cell r="BU11">
            <v>0</v>
          </cell>
          <cell r="BV11" t="str">
            <v>-</v>
          </cell>
          <cell r="BW11">
            <v>0</v>
          </cell>
          <cell r="BX11" t="str">
            <v>-</v>
          </cell>
          <cell r="BY11" t="str">
            <v>-</v>
          </cell>
          <cell r="BZ11" t="str">
            <v>-</v>
          </cell>
          <cell r="CA11">
            <v>0</v>
          </cell>
          <cell r="CB11" t="str">
            <v>-</v>
          </cell>
          <cell r="CC11" t="str">
            <v>-</v>
          </cell>
          <cell r="CD11" t="str">
            <v>-</v>
          </cell>
          <cell r="CE11" t="str">
            <v>-</v>
          </cell>
          <cell r="CF11" t="str">
            <v>-</v>
          </cell>
          <cell r="CG11" t="str">
            <v>-</v>
          </cell>
          <cell r="CH11" t="str">
            <v>-</v>
          </cell>
          <cell r="CI11" t="str">
            <v>-</v>
          </cell>
          <cell r="CJ11" t="str">
            <v>-</v>
          </cell>
          <cell r="CK11" t="str">
            <v>-</v>
          </cell>
          <cell r="CL11" t="str">
            <v>-</v>
          </cell>
          <cell r="CM11">
            <v>0</v>
          </cell>
          <cell r="CN11" t="str">
            <v>-</v>
          </cell>
          <cell r="CO11">
            <v>0</v>
          </cell>
          <cell r="CP11" t="str">
            <v>-</v>
          </cell>
          <cell r="CQ11">
            <v>0</v>
          </cell>
          <cell r="CR11" t="str">
            <v>-</v>
          </cell>
          <cell r="CS11">
            <v>0</v>
          </cell>
          <cell r="CT11" t="str">
            <v>-</v>
          </cell>
          <cell r="CU11">
            <v>0</v>
          </cell>
          <cell r="CV11" t="str">
            <v>-</v>
          </cell>
          <cell r="CW11">
            <v>0</v>
          </cell>
          <cell r="CX11" t="str">
            <v>-</v>
          </cell>
          <cell r="CY11">
            <v>0</v>
          </cell>
          <cell r="CZ11" t="str">
            <v>-</v>
          </cell>
          <cell r="DA11">
            <v>0</v>
          </cell>
          <cell r="DB11" t="str">
            <v>-</v>
          </cell>
          <cell r="DC11">
            <v>0</v>
          </cell>
          <cell r="DD11" t="str">
            <v>-</v>
          </cell>
          <cell r="DE11">
            <v>0</v>
          </cell>
          <cell r="DF11" t="str">
            <v>-</v>
          </cell>
          <cell r="DG11">
            <v>0</v>
          </cell>
          <cell r="DH11" t="str">
            <v>-</v>
          </cell>
          <cell r="DI11">
            <v>0</v>
          </cell>
          <cell r="DJ11" t="str">
            <v>-</v>
          </cell>
          <cell r="DK11" t="str">
            <v>-</v>
          </cell>
          <cell r="DL11" t="str">
            <v>-</v>
          </cell>
          <cell r="DM11" t="str">
            <v>-</v>
          </cell>
          <cell r="DN11" t="str">
            <v>-</v>
          </cell>
          <cell r="DO11" t="str">
            <v>-</v>
          </cell>
          <cell r="DP11" t="str">
            <v>-</v>
          </cell>
          <cell r="DQ11" t="str">
            <v>-</v>
          </cell>
          <cell r="DR11" t="str">
            <v>-</v>
          </cell>
          <cell r="DS11" t="str">
            <v>-</v>
          </cell>
          <cell r="DT11" t="str">
            <v>-</v>
          </cell>
          <cell r="DU11" t="str">
            <v>-</v>
          </cell>
          <cell r="DV11" t="str">
            <v>-</v>
          </cell>
          <cell r="DW11">
            <v>0</v>
          </cell>
          <cell r="DX11" t="str">
            <v>-</v>
          </cell>
          <cell r="DY11">
            <v>0</v>
          </cell>
          <cell r="DZ11" t="str">
            <v>-</v>
          </cell>
          <cell r="EA11">
            <v>0</v>
          </cell>
          <cell r="EB11" t="str">
            <v>-</v>
          </cell>
          <cell r="EC11">
            <v>0</v>
          </cell>
          <cell r="ED11" t="str">
            <v>-</v>
          </cell>
          <cell r="EE11">
            <v>0</v>
          </cell>
          <cell r="EF11" t="str">
            <v>-</v>
          </cell>
          <cell r="EG11">
            <v>0</v>
          </cell>
        </row>
        <row r="12">
          <cell r="C12">
            <v>700000057</v>
          </cell>
          <cell r="D12" t="str">
            <v>SECTOR AGUA LUZ</v>
          </cell>
          <cell r="E12">
            <v>2026</v>
          </cell>
          <cell r="F12">
            <v>202604</v>
          </cell>
          <cell r="G12">
            <v>2060</v>
          </cell>
          <cell r="H12">
            <v>2036</v>
          </cell>
          <cell r="I12">
            <v>710</v>
          </cell>
          <cell r="J12" t="str">
            <v>-</v>
          </cell>
          <cell r="K12">
            <v>26</v>
          </cell>
          <cell r="L12">
            <v>6</v>
          </cell>
          <cell r="M12">
            <v>1414</v>
          </cell>
          <cell r="N12">
            <v>1325</v>
          </cell>
          <cell r="O12">
            <v>0</v>
          </cell>
          <cell r="P12" t="str">
            <v>-</v>
          </cell>
          <cell r="Q12">
            <v>0</v>
          </cell>
          <cell r="R12" t="str">
            <v>-</v>
          </cell>
          <cell r="S12">
            <v>12</v>
          </cell>
          <cell r="T12" t="str">
            <v>-</v>
          </cell>
          <cell r="U12">
            <v>1405</v>
          </cell>
          <cell r="V12" t="str">
            <v>-</v>
          </cell>
          <cell r="W12">
            <v>9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1090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776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68.640776699029132</v>
          </cell>
          <cell r="AN12">
            <v>64.900000000000006</v>
          </cell>
          <cell r="AO12" t="str">
            <v>-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1242</v>
          </cell>
          <cell r="BB12">
            <v>1176</v>
          </cell>
          <cell r="BC12">
            <v>60.291262135922331</v>
          </cell>
          <cell r="BD12">
            <v>57.6</v>
          </cell>
          <cell r="BE12">
            <v>1446</v>
          </cell>
          <cell r="BF12" t="str">
            <v>-</v>
          </cell>
          <cell r="BG12">
            <v>514901.66</v>
          </cell>
          <cell r="BH12">
            <v>517173</v>
          </cell>
          <cell r="BI12">
            <v>728070943.89999998</v>
          </cell>
          <cell r="BJ12">
            <v>685254879</v>
          </cell>
          <cell r="BK12">
            <v>724310615</v>
          </cell>
          <cell r="BL12" t="str">
            <v>-</v>
          </cell>
          <cell r="BM12">
            <v>3760328.9</v>
          </cell>
          <cell r="BN12" t="str">
            <v>-</v>
          </cell>
          <cell r="BO12">
            <v>573828677.89999998</v>
          </cell>
          <cell r="BP12" t="str">
            <v>-</v>
          </cell>
          <cell r="BQ12">
            <v>3760328.9</v>
          </cell>
          <cell r="BR12" t="str">
            <v>-</v>
          </cell>
          <cell r="BS12">
            <v>1348</v>
          </cell>
          <cell r="BT12" t="str">
            <v>-</v>
          </cell>
          <cell r="BU12">
            <v>570068349</v>
          </cell>
          <cell r="BV12" t="str">
            <v>-</v>
          </cell>
          <cell r="BW12">
            <v>1005</v>
          </cell>
          <cell r="BX12" t="str">
            <v>-</v>
          </cell>
          <cell r="BY12" t="str">
            <v>-</v>
          </cell>
          <cell r="BZ12" t="str">
            <v>-</v>
          </cell>
          <cell r="CA12">
            <v>144114016</v>
          </cell>
          <cell r="CB12" t="str">
            <v>-</v>
          </cell>
          <cell r="CC12" t="str">
            <v>-</v>
          </cell>
          <cell r="CD12" t="str">
            <v>-</v>
          </cell>
          <cell r="CE12" t="str">
            <v>-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-</v>
          </cell>
          <cell r="CK12" t="str">
            <v>-</v>
          </cell>
          <cell r="CL12" t="str">
            <v>-</v>
          </cell>
          <cell r="CM12">
            <v>9953980</v>
          </cell>
          <cell r="CN12" t="str">
            <v>-</v>
          </cell>
          <cell r="CO12">
            <v>154067996</v>
          </cell>
          <cell r="CP12" t="str">
            <v>-</v>
          </cell>
          <cell r="CQ12">
            <v>0</v>
          </cell>
          <cell r="CR12" t="str">
            <v>-</v>
          </cell>
          <cell r="CS12">
            <v>24</v>
          </cell>
          <cell r="CT12" t="str">
            <v>-</v>
          </cell>
          <cell r="CU12">
            <v>315</v>
          </cell>
          <cell r="CV12">
            <v>373</v>
          </cell>
          <cell r="CW12">
            <v>179</v>
          </cell>
          <cell r="CX12">
            <v>179</v>
          </cell>
          <cell r="CY12">
            <v>152</v>
          </cell>
          <cell r="CZ12">
            <v>163</v>
          </cell>
          <cell r="DA12">
            <v>86</v>
          </cell>
          <cell r="DB12">
            <v>95</v>
          </cell>
          <cell r="DC12">
            <v>64</v>
          </cell>
          <cell r="DD12">
            <v>74</v>
          </cell>
          <cell r="DE12">
            <v>45</v>
          </cell>
          <cell r="DF12">
            <v>46</v>
          </cell>
          <cell r="DG12">
            <v>195</v>
          </cell>
          <cell r="DH12">
            <v>215</v>
          </cell>
          <cell r="DI12">
            <v>59</v>
          </cell>
          <cell r="DJ12" t="str">
            <v>-</v>
          </cell>
          <cell r="DK12" t="str">
            <v>-</v>
          </cell>
          <cell r="DL12" t="str">
            <v>-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 t="str">
            <v>-</v>
          </cell>
          <cell r="DT12" t="str">
            <v>-</v>
          </cell>
          <cell r="DU12" t="str">
            <v>-</v>
          </cell>
          <cell r="DV12" t="str">
            <v>-</v>
          </cell>
          <cell r="DW12">
            <v>0</v>
          </cell>
          <cell r="DX12" t="str">
            <v>-</v>
          </cell>
          <cell r="DY12">
            <v>71</v>
          </cell>
          <cell r="DZ12">
            <v>68</v>
          </cell>
          <cell r="EA12">
            <v>20</v>
          </cell>
          <cell r="EB12" t="str">
            <v>-</v>
          </cell>
          <cell r="EC12">
            <v>35.087719298245609</v>
          </cell>
          <cell r="ED12" t="str">
            <v>-</v>
          </cell>
          <cell r="EE12">
            <v>12</v>
          </cell>
          <cell r="EF12" t="str">
            <v>-</v>
          </cell>
          <cell r="EG12">
            <v>101</v>
          </cell>
        </row>
        <row r="13">
          <cell r="C13">
            <v>700000058</v>
          </cell>
          <cell r="D13" t="str">
            <v>SECTOR AMAZONAS CAROLINA</v>
          </cell>
          <cell r="E13">
            <v>2026</v>
          </cell>
          <cell r="F13">
            <v>202604</v>
          </cell>
          <cell r="G13">
            <v>2102</v>
          </cell>
          <cell r="H13">
            <v>2051</v>
          </cell>
          <cell r="I13">
            <v>570</v>
          </cell>
          <cell r="J13" t="str">
            <v>-</v>
          </cell>
          <cell r="K13">
            <v>13</v>
          </cell>
          <cell r="L13">
            <v>4</v>
          </cell>
          <cell r="M13">
            <v>1375</v>
          </cell>
          <cell r="N13">
            <v>1346</v>
          </cell>
          <cell r="O13">
            <v>0</v>
          </cell>
          <cell r="P13" t="str">
            <v>-</v>
          </cell>
          <cell r="Q13">
            <v>5</v>
          </cell>
          <cell r="R13" t="str">
            <v>-</v>
          </cell>
          <cell r="S13">
            <v>21</v>
          </cell>
          <cell r="T13" t="str">
            <v>-</v>
          </cell>
          <cell r="U13">
            <v>1363</v>
          </cell>
          <cell r="V13" t="str">
            <v>-</v>
          </cell>
          <cell r="W13">
            <v>7</v>
          </cell>
          <cell r="X13" t="str">
            <v>-</v>
          </cell>
          <cell r="Y13" t="str">
            <v>-</v>
          </cell>
          <cell r="Z13" t="str">
            <v>-</v>
          </cell>
          <cell r="AA13">
            <v>976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868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>
            <v>65.413891531874398</v>
          </cell>
          <cell r="AN13">
            <v>64.3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>
            <v>1211</v>
          </cell>
          <cell r="BB13">
            <v>1192</v>
          </cell>
          <cell r="BC13">
            <v>57.611798287345387</v>
          </cell>
          <cell r="BD13">
            <v>57</v>
          </cell>
          <cell r="BE13">
            <v>1347</v>
          </cell>
          <cell r="BF13" t="str">
            <v>-</v>
          </cell>
          <cell r="BG13">
            <v>451550.04</v>
          </cell>
          <cell r="BH13">
            <v>465970</v>
          </cell>
          <cell r="BI13">
            <v>620881309.64999998</v>
          </cell>
          <cell r="BJ13">
            <v>627195521</v>
          </cell>
          <cell r="BK13">
            <v>614692591</v>
          </cell>
          <cell r="BL13" t="str">
            <v>-</v>
          </cell>
          <cell r="BM13">
            <v>6188718.6500000004</v>
          </cell>
          <cell r="BN13" t="str">
            <v>-</v>
          </cell>
          <cell r="BO13">
            <v>504244856.64999998</v>
          </cell>
          <cell r="BP13" t="str">
            <v>-</v>
          </cell>
          <cell r="BQ13">
            <v>6188718.6500000004</v>
          </cell>
          <cell r="BR13" t="str">
            <v>-</v>
          </cell>
          <cell r="BS13">
            <v>1295</v>
          </cell>
          <cell r="BT13" t="str">
            <v>-</v>
          </cell>
          <cell r="BU13">
            <v>498056138</v>
          </cell>
          <cell r="BV13" t="str">
            <v>-</v>
          </cell>
          <cell r="BW13">
            <v>864</v>
          </cell>
          <cell r="BX13" t="str">
            <v>-</v>
          </cell>
          <cell r="BY13" t="str">
            <v>-</v>
          </cell>
          <cell r="BZ13" t="str">
            <v>-</v>
          </cell>
          <cell r="CA13">
            <v>109476213</v>
          </cell>
          <cell r="CB13" t="str">
            <v>-</v>
          </cell>
          <cell r="CC13" t="str">
            <v>-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 t="str">
            <v>-</v>
          </cell>
          <cell r="CJ13" t="str">
            <v>-</v>
          </cell>
          <cell r="CK13" t="str">
            <v>-</v>
          </cell>
          <cell r="CL13" t="str">
            <v>-</v>
          </cell>
          <cell r="CM13">
            <v>7160240</v>
          </cell>
          <cell r="CN13" t="str">
            <v>-</v>
          </cell>
          <cell r="CO13">
            <v>116636453</v>
          </cell>
          <cell r="CP13" t="str">
            <v>-</v>
          </cell>
          <cell r="CQ13">
            <v>0</v>
          </cell>
          <cell r="CR13" t="str">
            <v>-</v>
          </cell>
          <cell r="CS13">
            <v>2</v>
          </cell>
          <cell r="CT13" t="str">
            <v>-</v>
          </cell>
          <cell r="CU13">
            <v>418</v>
          </cell>
          <cell r="CV13">
            <v>410</v>
          </cell>
          <cell r="CW13">
            <v>143</v>
          </cell>
          <cell r="CX13">
            <v>163</v>
          </cell>
          <cell r="CY13">
            <v>166</v>
          </cell>
          <cell r="CZ13">
            <v>173</v>
          </cell>
          <cell r="DA13">
            <v>80</v>
          </cell>
          <cell r="DB13">
            <v>95</v>
          </cell>
          <cell r="DC13">
            <v>70</v>
          </cell>
          <cell r="DD13">
            <v>71</v>
          </cell>
          <cell r="DE13">
            <v>54</v>
          </cell>
          <cell r="DF13">
            <v>56</v>
          </cell>
          <cell r="DG13">
            <v>204</v>
          </cell>
          <cell r="DH13">
            <v>222</v>
          </cell>
          <cell r="DI13">
            <v>32</v>
          </cell>
          <cell r="DJ13" t="str">
            <v>-</v>
          </cell>
          <cell r="DK13" t="str">
            <v>-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 t="str">
            <v>-</v>
          </cell>
          <cell r="DT13" t="str">
            <v>-</v>
          </cell>
          <cell r="DU13" t="str">
            <v>-</v>
          </cell>
          <cell r="DV13" t="str">
            <v>-</v>
          </cell>
          <cell r="DW13">
            <v>0</v>
          </cell>
          <cell r="DX13" t="str">
            <v>-</v>
          </cell>
          <cell r="DY13">
            <v>59</v>
          </cell>
          <cell r="DZ13">
            <v>67</v>
          </cell>
          <cell r="EA13">
            <v>21</v>
          </cell>
          <cell r="EB13" t="str">
            <v>-</v>
          </cell>
          <cell r="EC13">
            <v>35</v>
          </cell>
          <cell r="ED13" t="str">
            <v>-</v>
          </cell>
          <cell r="EE13">
            <v>27</v>
          </cell>
          <cell r="EF13" t="str">
            <v>-</v>
          </cell>
          <cell r="EG13">
            <v>105</v>
          </cell>
        </row>
        <row r="14">
          <cell r="C14">
            <v>700000059</v>
          </cell>
          <cell r="D14" t="str">
            <v>SECTOR MAR CAROLINA</v>
          </cell>
          <cell r="E14">
            <v>2026</v>
          </cell>
          <cell r="F14">
            <v>202604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  <cell r="K14" t="str">
            <v>-</v>
          </cell>
          <cell r="L14" t="str">
            <v>-</v>
          </cell>
          <cell r="M14" t="str">
            <v>-</v>
          </cell>
          <cell r="N14" t="str">
            <v>-</v>
          </cell>
          <cell r="O14" t="str">
            <v>-</v>
          </cell>
          <cell r="P14" t="str">
            <v>-</v>
          </cell>
          <cell r="Q14" t="str">
            <v>-</v>
          </cell>
          <cell r="R14" t="str">
            <v>-</v>
          </cell>
          <cell r="S14" t="str">
            <v>-</v>
          </cell>
          <cell r="T14" t="str">
            <v>-</v>
          </cell>
          <cell r="U14" t="str">
            <v>-</v>
          </cell>
          <cell r="V14" t="str">
            <v>-</v>
          </cell>
          <cell r="W14" t="str">
            <v>-</v>
          </cell>
          <cell r="X14" t="str">
            <v>-</v>
          </cell>
          <cell r="Y14" t="str">
            <v>-</v>
          </cell>
          <cell r="Z14" t="str">
            <v>-</v>
          </cell>
          <cell r="AA14" t="str">
            <v>-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 t="str">
            <v>-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 t="str">
            <v>-</v>
          </cell>
          <cell r="AN14" t="str">
            <v>-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 t="str">
            <v>-</v>
          </cell>
          <cell r="BB14" t="str">
            <v>-</v>
          </cell>
          <cell r="BC14" t="str">
            <v>-</v>
          </cell>
          <cell r="BD14" t="str">
            <v>-</v>
          </cell>
          <cell r="BE14" t="str">
            <v>-</v>
          </cell>
          <cell r="BF14" t="str">
            <v>-</v>
          </cell>
          <cell r="BG14" t="str">
            <v>-</v>
          </cell>
          <cell r="BH14" t="str">
            <v>-</v>
          </cell>
          <cell r="BI14" t="str">
            <v>-</v>
          </cell>
          <cell r="BJ14" t="str">
            <v>-</v>
          </cell>
          <cell r="BK14" t="str">
            <v>-</v>
          </cell>
          <cell r="BL14" t="str">
            <v>-</v>
          </cell>
          <cell r="BM14" t="str">
            <v>-</v>
          </cell>
          <cell r="BN14" t="str">
            <v>-</v>
          </cell>
          <cell r="BO14" t="str">
            <v>-</v>
          </cell>
          <cell r="BP14" t="str">
            <v>-</v>
          </cell>
          <cell r="BQ14" t="str">
            <v>-</v>
          </cell>
          <cell r="BR14" t="str">
            <v>-</v>
          </cell>
          <cell r="BS14" t="str">
            <v>-</v>
          </cell>
          <cell r="BT14" t="str">
            <v>-</v>
          </cell>
          <cell r="BU14" t="str">
            <v>-</v>
          </cell>
          <cell r="BV14" t="str">
            <v>-</v>
          </cell>
          <cell r="BW14" t="str">
            <v>-</v>
          </cell>
          <cell r="BX14" t="str">
            <v>-</v>
          </cell>
          <cell r="BY14" t="str">
            <v>-</v>
          </cell>
          <cell r="BZ14" t="str">
            <v>-</v>
          </cell>
          <cell r="CA14" t="str">
            <v>-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 t="str">
            <v>-</v>
          </cell>
          <cell r="CN14" t="str">
            <v>-</v>
          </cell>
          <cell r="CO14" t="str">
            <v>-</v>
          </cell>
          <cell r="CP14" t="str">
            <v>-</v>
          </cell>
          <cell r="CQ14" t="str">
            <v>-</v>
          </cell>
          <cell r="CR14" t="str">
            <v>-</v>
          </cell>
          <cell r="CS14" t="str">
            <v>-</v>
          </cell>
          <cell r="CT14" t="str">
            <v>-</v>
          </cell>
          <cell r="CU14" t="str">
            <v>-</v>
          </cell>
          <cell r="CV14" t="str">
            <v>-</v>
          </cell>
          <cell r="CW14" t="str">
            <v>-</v>
          </cell>
          <cell r="CX14" t="str">
            <v>-</v>
          </cell>
          <cell r="CY14" t="str">
            <v>-</v>
          </cell>
          <cell r="CZ14" t="str">
            <v>-</v>
          </cell>
          <cell r="DA14" t="str">
            <v>-</v>
          </cell>
          <cell r="DB14" t="str">
            <v>-</v>
          </cell>
          <cell r="DC14" t="str">
            <v>-</v>
          </cell>
          <cell r="DD14" t="str">
            <v>-</v>
          </cell>
          <cell r="DE14" t="str">
            <v>-</v>
          </cell>
          <cell r="DF14" t="str">
            <v>-</v>
          </cell>
          <cell r="DG14" t="str">
            <v>-</v>
          </cell>
          <cell r="DH14" t="str">
            <v>-</v>
          </cell>
          <cell r="DI14" t="str">
            <v>-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 t="str">
            <v>-</v>
          </cell>
          <cell r="DX14" t="str">
            <v>-</v>
          </cell>
          <cell r="DY14" t="str">
            <v>-</v>
          </cell>
          <cell r="DZ14" t="str">
            <v>-</v>
          </cell>
          <cell r="EA14" t="str">
            <v>-</v>
          </cell>
          <cell r="EB14" t="str">
            <v>-</v>
          </cell>
          <cell r="EC14" t="str">
            <v>-</v>
          </cell>
          <cell r="ED14" t="str">
            <v>-</v>
          </cell>
          <cell r="EE14" t="str">
            <v>-</v>
          </cell>
          <cell r="EF14" t="str">
            <v>-</v>
          </cell>
          <cell r="EG14" t="str">
            <v>-</v>
          </cell>
        </row>
        <row r="15">
          <cell r="C15">
            <v>700000062</v>
          </cell>
          <cell r="D15" t="str">
            <v>SECTOR ARROYO LILIANA</v>
          </cell>
          <cell r="E15">
            <v>2026</v>
          </cell>
          <cell r="F15">
            <v>202604</v>
          </cell>
          <cell r="G15">
            <v>1947</v>
          </cell>
          <cell r="H15">
            <v>1917</v>
          </cell>
          <cell r="I15">
            <v>639</v>
          </cell>
          <cell r="J15" t="str">
            <v>-</v>
          </cell>
          <cell r="K15">
            <v>25</v>
          </cell>
          <cell r="L15">
            <v>6</v>
          </cell>
          <cell r="M15">
            <v>1334</v>
          </cell>
          <cell r="N15">
            <v>1241</v>
          </cell>
          <cell r="O15">
            <v>0</v>
          </cell>
          <cell r="P15" t="str">
            <v>-</v>
          </cell>
          <cell r="Q15">
            <v>3</v>
          </cell>
          <cell r="R15" t="str">
            <v>-</v>
          </cell>
          <cell r="S15">
            <v>18</v>
          </cell>
          <cell r="T15" t="str">
            <v>-</v>
          </cell>
          <cell r="U15">
            <v>1322</v>
          </cell>
          <cell r="V15" t="str">
            <v>-</v>
          </cell>
          <cell r="W15">
            <v>9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1019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772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>
            <v>68.515665125834616</v>
          </cell>
          <cell r="AN15">
            <v>64.3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>
            <v>1162</v>
          </cell>
          <cell r="BB15">
            <v>1101</v>
          </cell>
          <cell r="BC15">
            <v>59.68156137647663</v>
          </cell>
          <cell r="BD15">
            <v>57</v>
          </cell>
          <cell r="BE15">
            <v>1398</v>
          </cell>
          <cell r="BF15" t="str">
            <v>-</v>
          </cell>
          <cell r="BG15">
            <v>512326.37</v>
          </cell>
          <cell r="BH15">
            <v>512516</v>
          </cell>
          <cell r="BI15">
            <v>683443377.90999997</v>
          </cell>
          <cell r="BJ15">
            <v>636032896</v>
          </cell>
          <cell r="BK15">
            <v>677121035</v>
          </cell>
          <cell r="BL15" t="str">
            <v>-</v>
          </cell>
          <cell r="BM15">
            <v>6322342.9100000001</v>
          </cell>
          <cell r="BN15" t="str">
            <v>-</v>
          </cell>
          <cell r="BO15">
            <v>549360680.90999997</v>
          </cell>
          <cell r="BP15" t="str">
            <v>-</v>
          </cell>
          <cell r="BQ15">
            <v>6322342.9100000001</v>
          </cell>
          <cell r="BR15" t="str">
            <v>-</v>
          </cell>
          <cell r="BS15">
            <v>1287</v>
          </cell>
          <cell r="BT15" t="str">
            <v>-</v>
          </cell>
          <cell r="BU15">
            <v>543038338</v>
          </cell>
          <cell r="BV15" t="str">
            <v>-</v>
          </cell>
          <cell r="BW15">
            <v>904</v>
          </cell>
          <cell r="BX15" t="str">
            <v>-</v>
          </cell>
          <cell r="BY15" t="str">
            <v>-</v>
          </cell>
          <cell r="BZ15" t="str">
            <v>-</v>
          </cell>
          <cell r="CA15">
            <v>124622120</v>
          </cell>
          <cell r="CB15" t="str">
            <v>-</v>
          </cell>
          <cell r="CC15" t="str">
            <v>-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 t="str">
            <v>-</v>
          </cell>
          <cell r="CI15" t="str">
            <v>-</v>
          </cell>
          <cell r="CJ15" t="str">
            <v>-</v>
          </cell>
          <cell r="CK15" t="str">
            <v>-</v>
          </cell>
          <cell r="CL15" t="str">
            <v>-</v>
          </cell>
          <cell r="CM15">
            <v>7693580</v>
          </cell>
          <cell r="CN15" t="str">
            <v>-</v>
          </cell>
          <cell r="CO15">
            <v>132315700</v>
          </cell>
          <cell r="CP15" t="str">
            <v>-</v>
          </cell>
          <cell r="CQ15">
            <v>0</v>
          </cell>
          <cell r="CR15" t="str">
            <v>-</v>
          </cell>
          <cell r="CS15">
            <v>11</v>
          </cell>
          <cell r="CT15" t="str">
            <v>-</v>
          </cell>
          <cell r="CU15">
            <v>357</v>
          </cell>
          <cell r="CV15">
            <v>377</v>
          </cell>
          <cell r="CW15">
            <v>137</v>
          </cell>
          <cell r="CX15">
            <v>167</v>
          </cell>
          <cell r="CY15">
            <v>119</v>
          </cell>
          <cell r="CZ15">
            <v>133</v>
          </cell>
          <cell r="DA15">
            <v>72</v>
          </cell>
          <cell r="DB15">
            <v>94</v>
          </cell>
          <cell r="DC15">
            <v>52</v>
          </cell>
          <cell r="DD15">
            <v>58</v>
          </cell>
          <cell r="DE15">
            <v>50</v>
          </cell>
          <cell r="DF15">
            <v>54</v>
          </cell>
          <cell r="DG15">
            <v>174</v>
          </cell>
          <cell r="DH15">
            <v>206</v>
          </cell>
          <cell r="DI15">
            <v>39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-</v>
          </cell>
          <cell r="DR15" t="str">
            <v>-</v>
          </cell>
          <cell r="DS15" t="str">
            <v>-</v>
          </cell>
          <cell r="DT15" t="str">
            <v>-</v>
          </cell>
          <cell r="DU15" t="str">
            <v>-</v>
          </cell>
          <cell r="DV15" t="str">
            <v>-</v>
          </cell>
          <cell r="DW15">
            <v>0</v>
          </cell>
          <cell r="DX15" t="str">
            <v>-</v>
          </cell>
          <cell r="DY15">
            <v>61</v>
          </cell>
          <cell r="DZ15">
            <v>60</v>
          </cell>
          <cell r="EA15">
            <v>22</v>
          </cell>
          <cell r="EB15" t="str">
            <v>-</v>
          </cell>
          <cell r="EC15">
            <v>52.380952380952387</v>
          </cell>
          <cell r="ED15" t="str">
            <v>-</v>
          </cell>
          <cell r="EE15">
            <v>22</v>
          </cell>
          <cell r="EF15" t="str">
            <v>-</v>
          </cell>
          <cell r="EG15">
            <v>111</v>
          </cell>
        </row>
        <row r="16">
          <cell r="C16">
            <v>700000063</v>
          </cell>
          <cell r="D16" t="str">
            <v>SECTOR RÍO VERONIQUE</v>
          </cell>
          <cell r="E16">
            <v>2026</v>
          </cell>
          <cell r="F16">
            <v>202604</v>
          </cell>
          <cell r="G16" t="str">
            <v>-</v>
          </cell>
          <cell r="H16" t="str">
            <v>-</v>
          </cell>
          <cell r="I16" t="str">
            <v>-</v>
          </cell>
          <cell r="J16" t="str">
            <v>-</v>
          </cell>
          <cell r="K16" t="str">
            <v>-</v>
          </cell>
          <cell r="L16" t="str">
            <v>-</v>
          </cell>
          <cell r="M16" t="str">
            <v>-</v>
          </cell>
          <cell r="N16" t="str">
            <v>-</v>
          </cell>
          <cell r="O16" t="str">
            <v>-</v>
          </cell>
          <cell r="P16" t="str">
            <v>-</v>
          </cell>
          <cell r="Q16" t="str">
            <v>-</v>
          </cell>
          <cell r="R16" t="str">
            <v>-</v>
          </cell>
          <cell r="S16" t="str">
            <v>-</v>
          </cell>
          <cell r="T16" t="str">
            <v>-</v>
          </cell>
          <cell r="U16" t="str">
            <v>-</v>
          </cell>
          <cell r="V16" t="str">
            <v>-</v>
          </cell>
          <cell r="W16" t="str">
            <v>-</v>
          </cell>
          <cell r="X16" t="str">
            <v>-</v>
          </cell>
          <cell r="Y16" t="str">
            <v>-</v>
          </cell>
          <cell r="Z16" t="str">
            <v>-</v>
          </cell>
          <cell r="AA16" t="str">
            <v>-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 t="str">
            <v>-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 t="str">
            <v>-</v>
          </cell>
          <cell r="AN16" t="str">
            <v>-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 t="str">
            <v>-</v>
          </cell>
          <cell r="BB16" t="str">
            <v>-</v>
          </cell>
          <cell r="BC16" t="str">
            <v>-</v>
          </cell>
          <cell r="BD16" t="str">
            <v>-</v>
          </cell>
          <cell r="BE16" t="str">
            <v>-</v>
          </cell>
          <cell r="BF16" t="str">
            <v>-</v>
          </cell>
          <cell r="BG16" t="str">
            <v>-</v>
          </cell>
          <cell r="BH16" t="str">
            <v>-</v>
          </cell>
          <cell r="BI16" t="str">
            <v>-</v>
          </cell>
          <cell r="BJ16" t="str">
            <v>-</v>
          </cell>
          <cell r="BK16" t="str">
            <v>-</v>
          </cell>
          <cell r="BL16" t="str">
            <v>-</v>
          </cell>
          <cell r="BM16" t="str">
            <v>-</v>
          </cell>
          <cell r="BN16" t="str">
            <v>-</v>
          </cell>
          <cell r="BO16" t="str">
            <v>-</v>
          </cell>
          <cell r="BP16" t="str">
            <v>-</v>
          </cell>
          <cell r="BQ16" t="str">
            <v>-</v>
          </cell>
          <cell r="BR16" t="str">
            <v>-</v>
          </cell>
          <cell r="BS16" t="str">
            <v>-</v>
          </cell>
          <cell r="BT16" t="str">
            <v>-</v>
          </cell>
          <cell r="BU16" t="str">
            <v>-</v>
          </cell>
          <cell r="BV16" t="str">
            <v>-</v>
          </cell>
          <cell r="BW16" t="str">
            <v>-</v>
          </cell>
          <cell r="BX16" t="str">
            <v>-</v>
          </cell>
          <cell r="BY16" t="str">
            <v>-</v>
          </cell>
          <cell r="BZ16" t="str">
            <v>-</v>
          </cell>
          <cell r="CA16" t="str">
            <v>-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 t="str">
            <v>-</v>
          </cell>
          <cell r="CN16" t="str">
            <v>-</v>
          </cell>
          <cell r="CO16" t="str">
            <v>-</v>
          </cell>
          <cell r="CP16" t="str">
            <v>-</v>
          </cell>
          <cell r="CQ16" t="str">
            <v>-</v>
          </cell>
          <cell r="CR16" t="str">
            <v>-</v>
          </cell>
          <cell r="CS16" t="str">
            <v>-</v>
          </cell>
          <cell r="CT16" t="str">
            <v>-</v>
          </cell>
          <cell r="CU16" t="str">
            <v>-</v>
          </cell>
          <cell r="CV16" t="str">
            <v>-</v>
          </cell>
          <cell r="CW16" t="str">
            <v>-</v>
          </cell>
          <cell r="CX16" t="str">
            <v>-</v>
          </cell>
          <cell r="CY16" t="str">
            <v>-</v>
          </cell>
          <cell r="CZ16" t="str">
            <v>-</v>
          </cell>
          <cell r="DA16" t="str">
            <v>-</v>
          </cell>
          <cell r="DB16" t="str">
            <v>-</v>
          </cell>
          <cell r="DC16" t="str">
            <v>-</v>
          </cell>
          <cell r="DD16" t="str">
            <v>-</v>
          </cell>
          <cell r="DE16" t="str">
            <v>-</v>
          </cell>
          <cell r="DF16" t="str">
            <v>-</v>
          </cell>
          <cell r="DG16" t="str">
            <v>-</v>
          </cell>
          <cell r="DH16" t="str">
            <v>-</v>
          </cell>
          <cell r="DI16" t="str">
            <v>-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 t="str">
            <v>-</v>
          </cell>
          <cell r="DX16" t="str">
            <v>-</v>
          </cell>
          <cell r="DY16" t="str">
            <v>-</v>
          </cell>
          <cell r="DZ16" t="str">
            <v>-</v>
          </cell>
          <cell r="EA16" t="str">
            <v>-</v>
          </cell>
          <cell r="EB16" t="str">
            <v>-</v>
          </cell>
          <cell r="EC16" t="str">
            <v>-</v>
          </cell>
          <cell r="ED16" t="str">
            <v>-</v>
          </cell>
          <cell r="EE16" t="str">
            <v>-</v>
          </cell>
          <cell r="EF16" t="str">
            <v>-</v>
          </cell>
          <cell r="EG16" t="str">
            <v>-</v>
          </cell>
        </row>
        <row r="17">
          <cell r="C17">
            <v>700000064</v>
          </cell>
          <cell r="D17" t="str">
            <v>SECTOR TORRENTE MAIRA</v>
          </cell>
          <cell r="E17">
            <v>2026</v>
          </cell>
          <cell r="F17">
            <v>202604</v>
          </cell>
          <cell r="G17">
            <v>1396</v>
          </cell>
          <cell r="H17">
            <v>1417</v>
          </cell>
          <cell r="I17">
            <v>431</v>
          </cell>
          <cell r="J17" t="str">
            <v>-</v>
          </cell>
          <cell r="K17">
            <v>7</v>
          </cell>
          <cell r="L17">
            <v>4</v>
          </cell>
          <cell r="M17">
            <v>899</v>
          </cell>
          <cell r="N17">
            <v>895</v>
          </cell>
          <cell r="O17">
            <v>0</v>
          </cell>
          <cell r="P17" t="str">
            <v>-</v>
          </cell>
          <cell r="Q17">
            <v>1</v>
          </cell>
          <cell r="R17" t="str">
            <v>-</v>
          </cell>
          <cell r="S17">
            <v>7</v>
          </cell>
          <cell r="T17" t="str">
            <v>-</v>
          </cell>
          <cell r="U17">
            <v>894</v>
          </cell>
          <cell r="V17" t="str">
            <v>-</v>
          </cell>
          <cell r="W17">
            <v>4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648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509</v>
          </cell>
          <cell r="AH17" t="str">
            <v>-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>
            <v>64.398280802292263</v>
          </cell>
          <cell r="AN17">
            <v>64.3</v>
          </cell>
          <cell r="AO17" t="str">
            <v>-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 t="str">
            <v>-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768</v>
          </cell>
          <cell r="BB17">
            <v>755</v>
          </cell>
          <cell r="BC17">
            <v>55.014326647564474</v>
          </cell>
          <cell r="BD17">
            <v>54.2</v>
          </cell>
          <cell r="BE17">
            <v>882</v>
          </cell>
          <cell r="BF17" t="str">
            <v>-</v>
          </cell>
          <cell r="BG17">
            <v>566596.23</v>
          </cell>
          <cell r="BH17">
            <v>580791</v>
          </cell>
          <cell r="BI17">
            <v>509370013.60000002</v>
          </cell>
          <cell r="BJ17">
            <v>519807664</v>
          </cell>
          <cell r="BK17">
            <v>507226486</v>
          </cell>
          <cell r="BL17" t="str">
            <v>-</v>
          </cell>
          <cell r="BM17">
            <v>2143527.6</v>
          </cell>
          <cell r="BN17" t="str">
            <v>-</v>
          </cell>
          <cell r="BO17">
            <v>374166348.60000002</v>
          </cell>
          <cell r="BP17" t="str">
            <v>-</v>
          </cell>
          <cell r="BQ17">
            <v>2143527.6</v>
          </cell>
          <cell r="BR17" t="str">
            <v>-</v>
          </cell>
          <cell r="BS17">
            <v>818</v>
          </cell>
          <cell r="BT17" t="str">
            <v>-</v>
          </cell>
          <cell r="BU17">
            <v>372022821</v>
          </cell>
          <cell r="BV17" t="str">
            <v>-</v>
          </cell>
          <cell r="BW17">
            <v>647</v>
          </cell>
          <cell r="BX17" t="str">
            <v>-</v>
          </cell>
          <cell r="BY17" t="str">
            <v>-</v>
          </cell>
          <cell r="BZ17" t="str">
            <v>-</v>
          </cell>
          <cell r="CA17">
            <v>127490245</v>
          </cell>
          <cell r="CB17" t="str">
            <v>-</v>
          </cell>
          <cell r="CC17" t="str">
            <v>-</v>
          </cell>
          <cell r="CD17" t="str">
            <v>-</v>
          </cell>
          <cell r="CE17" t="str">
            <v>-</v>
          </cell>
          <cell r="CF17" t="str">
            <v>-</v>
          </cell>
          <cell r="CG17" t="str">
            <v>-</v>
          </cell>
          <cell r="CH17" t="str">
            <v>-</v>
          </cell>
          <cell r="CI17" t="str">
            <v>-</v>
          </cell>
          <cell r="CJ17" t="str">
            <v>-</v>
          </cell>
          <cell r="CK17" t="str">
            <v>-</v>
          </cell>
          <cell r="CL17" t="str">
            <v>-</v>
          </cell>
          <cell r="CM17">
            <v>7713420</v>
          </cell>
          <cell r="CN17" t="str">
            <v>-</v>
          </cell>
          <cell r="CO17">
            <v>135203665</v>
          </cell>
          <cell r="CP17" t="str">
            <v>-</v>
          </cell>
          <cell r="CQ17">
            <v>0</v>
          </cell>
          <cell r="CR17" t="str">
            <v>-</v>
          </cell>
          <cell r="CS17">
            <v>-3</v>
          </cell>
          <cell r="CT17" t="str">
            <v>-</v>
          </cell>
          <cell r="CU17">
            <v>232</v>
          </cell>
          <cell r="CV17">
            <v>258</v>
          </cell>
          <cell r="CW17">
            <v>113</v>
          </cell>
          <cell r="CX17">
            <v>105</v>
          </cell>
          <cell r="CY17">
            <v>152</v>
          </cell>
          <cell r="CZ17">
            <v>146</v>
          </cell>
          <cell r="DA17">
            <v>70</v>
          </cell>
          <cell r="DB17">
            <v>76</v>
          </cell>
          <cell r="DC17">
            <v>56</v>
          </cell>
          <cell r="DD17">
            <v>62</v>
          </cell>
          <cell r="DE17">
            <v>50</v>
          </cell>
          <cell r="DF17">
            <v>45</v>
          </cell>
          <cell r="DG17">
            <v>176</v>
          </cell>
          <cell r="DH17">
            <v>183</v>
          </cell>
          <cell r="DI17">
            <v>35</v>
          </cell>
          <cell r="DJ17" t="str">
            <v>-</v>
          </cell>
          <cell r="DK17" t="str">
            <v>-</v>
          </cell>
          <cell r="DL17" t="str">
            <v>-</v>
          </cell>
          <cell r="DM17" t="str">
            <v>-</v>
          </cell>
          <cell r="DN17" t="str">
            <v>-</v>
          </cell>
          <cell r="DO17" t="str">
            <v>-</v>
          </cell>
          <cell r="DP17" t="str">
            <v>-</v>
          </cell>
          <cell r="DQ17" t="str">
            <v>-</v>
          </cell>
          <cell r="DR17" t="str">
            <v>-</v>
          </cell>
          <cell r="DS17" t="str">
            <v>-</v>
          </cell>
          <cell r="DT17" t="str">
            <v>-</v>
          </cell>
          <cell r="DU17" t="str">
            <v>-</v>
          </cell>
          <cell r="DV17" t="str">
            <v>-</v>
          </cell>
          <cell r="DW17">
            <v>0</v>
          </cell>
          <cell r="DX17" t="str">
            <v>-</v>
          </cell>
          <cell r="DY17">
            <v>47</v>
          </cell>
          <cell r="DZ17">
            <v>63</v>
          </cell>
          <cell r="EA17">
            <v>12</v>
          </cell>
          <cell r="EB17" t="str">
            <v>-</v>
          </cell>
          <cell r="EC17">
            <v>22.222222222222221</v>
          </cell>
          <cell r="ED17" t="str">
            <v>-</v>
          </cell>
          <cell r="EE17">
            <v>12</v>
          </cell>
          <cell r="EF17" t="str">
            <v>-</v>
          </cell>
          <cell r="EG17">
            <v>84</v>
          </cell>
        </row>
        <row r="18">
          <cell r="C18">
            <v>700000068</v>
          </cell>
          <cell r="D18" t="str">
            <v>SECTOR CASCADA OLGA</v>
          </cell>
          <cell r="E18">
            <v>2026</v>
          </cell>
          <cell r="F18">
            <v>202604</v>
          </cell>
          <cell r="G18">
            <v>1605</v>
          </cell>
          <cell r="H18">
            <v>1612</v>
          </cell>
          <cell r="I18">
            <v>603</v>
          </cell>
          <cell r="J18" t="str">
            <v>-</v>
          </cell>
          <cell r="K18">
            <v>20</v>
          </cell>
          <cell r="L18">
            <v>6</v>
          </cell>
          <cell r="M18">
            <v>1123</v>
          </cell>
          <cell r="N18">
            <v>1046</v>
          </cell>
          <cell r="O18">
            <v>0</v>
          </cell>
          <cell r="P18" t="str">
            <v>-</v>
          </cell>
          <cell r="Q18">
            <v>0</v>
          </cell>
          <cell r="R18" t="str">
            <v>-</v>
          </cell>
          <cell r="S18">
            <v>14</v>
          </cell>
          <cell r="T18" t="str">
            <v>-</v>
          </cell>
          <cell r="U18">
            <v>1118</v>
          </cell>
          <cell r="V18" t="str">
            <v>-</v>
          </cell>
          <cell r="W18">
            <v>5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909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586</v>
          </cell>
          <cell r="AH18" t="str">
            <v>-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>
            <v>69.968847352024923</v>
          </cell>
          <cell r="AN18">
            <v>65.7</v>
          </cell>
          <cell r="AO18" t="str">
            <v>-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 t="str">
            <v>-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987</v>
          </cell>
          <cell r="BB18">
            <v>931</v>
          </cell>
          <cell r="BC18">
            <v>61.495327102803742</v>
          </cell>
          <cell r="BD18">
            <v>58.5</v>
          </cell>
          <cell r="BE18">
            <v>1226</v>
          </cell>
          <cell r="BF18" t="str">
            <v>-</v>
          </cell>
          <cell r="BG18">
            <v>532165.6</v>
          </cell>
          <cell r="BH18">
            <v>540899</v>
          </cell>
          <cell r="BI18">
            <v>597621964.79999995</v>
          </cell>
          <cell r="BJ18">
            <v>565780504</v>
          </cell>
          <cell r="BK18">
            <v>592873390</v>
          </cell>
          <cell r="BL18" t="str">
            <v>-</v>
          </cell>
          <cell r="BM18">
            <v>4748574.8</v>
          </cell>
          <cell r="BN18" t="str">
            <v>-</v>
          </cell>
          <cell r="BO18">
            <v>437885569.80000001</v>
          </cell>
          <cell r="BP18" t="str">
            <v>-</v>
          </cell>
          <cell r="BQ18">
            <v>4748574.8</v>
          </cell>
          <cell r="BR18" t="str">
            <v>-</v>
          </cell>
          <cell r="BS18">
            <v>1031</v>
          </cell>
          <cell r="BT18" t="str">
            <v>-</v>
          </cell>
          <cell r="BU18">
            <v>433136995</v>
          </cell>
          <cell r="BV18" t="str">
            <v>-</v>
          </cell>
          <cell r="BW18">
            <v>885</v>
          </cell>
          <cell r="BX18" t="str">
            <v>-</v>
          </cell>
          <cell r="BY18" t="str">
            <v>-</v>
          </cell>
          <cell r="BZ18" t="str">
            <v>-</v>
          </cell>
          <cell r="CA18">
            <v>151104775</v>
          </cell>
          <cell r="CB18" t="str">
            <v>-</v>
          </cell>
          <cell r="CC18" t="str">
            <v>-</v>
          </cell>
          <cell r="CD18" t="str">
            <v>-</v>
          </cell>
          <cell r="CE18" t="str">
            <v>-</v>
          </cell>
          <cell r="CF18" t="str">
            <v>-</v>
          </cell>
          <cell r="CG18" t="str">
            <v>-</v>
          </cell>
          <cell r="CH18" t="str">
            <v>-</v>
          </cell>
          <cell r="CI18" t="str">
            <v>-</v>
          </cell>
          <cell r="CJ18" t="str">
            <v>-</v>
          </cell>
          <cell r="CK18" t="str">
            <v>-</v>
          </cell>
          <cell r="CL18" t="str">
            <v>-</v>
          </cell>
          <cell r="CM18">
            <v>8200800</v>
          </cell>
          <cell r="CN18" t="str">
            <v>-</v>
          </cell>
          <cell r="CO18">
            <v>159305575</v>
          </cell>
          <cell r="CP18" t="str">
            <v>-</v>
          </cell>
          <cell r="CQ18">
            <v>0</v>
          </cell>
          <cell r="CR18" t="str">
            <v>-</v>
          </cell>
          <cell r="CS18">
            <v>-5</v>
          </cell>
          <cell r="CT18" t="str">
            <v>-</v>
          </cell>
          <cell r="CU18">
            <v>264</v>
          </cell>
          <cell r="CV18">
            <v>309</v>
          </cell>
          <cell r="CW18">
            <v>111</v>
          </cell>
          <cell r="CX18">
            <v>119</v>
          </cell>
          <cell r="CY18">
            <v>107</v>
          </cell>
          <cell r="CZ18">
            <v>110</v>
          </cell>
          <cell r="DA18">
            <v>67</v>
          </cell>
          <cell r="DB18">
            <v>77</v>
          </cell>
          <cell r="DC18">
            <v>52</v>
          </cell>
          <cell r="DD18">
            <v>65</v>
          </cell>
          <cell r="DE18">
            <v>49</v>
          </cell>
          <cell r="DF18">
            <v>53</v>
          </cell>
          <cell r="DG18">
            <v>168</v>
          </cell>
          <cell r="DH18">
            <v>195</v>
          </cell>
          <cell r="DI18">
            <v>29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 t="str">
            <v>-</v>
          </cell>
          <cell r="DO18" t="str">
            <v>-</v>
          </cell>
          <cell r="DP18" t="str">
            <v>-</v>
          </cell>
          <cell r="DQ18" t="str">
            <v>-</v>
          </cell>
          <cell r="DR18" t="str">
            <v>-</v>
          </cell>
          <cell r="DS18" t="str">
            <v>-</v>
          </cell>
          <cell r="DT18" t="str">
            <v>-</v>
          </cell>
          <cell r="DU18" t="str">
            <v>-</v>
          </cell>
          <cell r="DV18" t="str">
            <v>-</v>
          </cell>
          <cell r="DW18">
            <v>0</v>
          </cell>
          <cell r="DX18" t="str">
            <v>-</v>
          </cell>
          <cell r="DY18">
            <v>45</v>
          </cell>
          <cell r="DZ18">
            <v>48</v>
          </cell>
          <cell r="EA18">
            <v>15</v>
          </cell>
          <cell r="EB18" t="str">
            <v>-</v>
          </cell>
          <cell r="EC18">
            <v>31.25</v>
          </cell>
          <cell r="ED18" t="str">
            <v>-</v>
          </cell>
          <cell r="EE18">
            <v>16</v>
          </cell>
          <cell r="EF18" t="str">
            <v>-</v>
          </cell>
          <cell r="EG18">
            <v>91</v>
          </cell>
        </row>
        <row r="19">
          <cell r="C19">
            <v>700000071</v>
          </cell>
          <cell r="D19" t="str">
            <v>SECTOR CIUDAD BLANCA CAROLINA</v>
          </cell>
          <cell r="E19">
            <v>2026</v>
          </cell>
          <cell r="F19">
            <v>202604</v>
          </cell>
          <cell r="G19">
            <v>0</v>
          </cell>
          <cell r="H19" t="str">
            <v>-</v>
          </cell>
          <cell r="I19">
            <v>0</v>
          </cell>
          <cell r="J19" t="str">
            <v>-</v>
          </cell>
          <cell r="K19">
            <v>0</v>
          </cell>
          <cell r="L19" t="str">
            <v>-</v>
          </cell>
          <cell r="M19">
            <v>0</v>
          </cell>
          <cell r="N19" t="str">
            <v>-</v>
          </cell>
          <cell r="O19">
            <v>0</v>
          </cell>
          <cell r="P19" t="str">
            <v>-</v>
          </cell>
          <cell r="Q19">
            <v>0</v>
          </cell>
          <cell r="R19" t="str">
            <v>-</v>
          </cell>
          <cell r="S19">
            <v>0</v>
          </cell>
          <cell r="T19" t="str">
            <v>-</v>
          </cell>
          <cell r="U19">
            <v>0</v>
          </cell>
          <cell r="V19" t="str">
            <v>-</v>
          </cell>
          <cell r="W19">
            <v>0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0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0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>
            <v>0</v>
          </cell>
          <cell r="AN19" t="str">
            <v>-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 t="str">
            <v>-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0</v>
          </cell>
          <cell r="BB19" t="str">
            <v>-</v>
          </cell>
          <cell r="BC19">
            <v>0</v>
          </cell>
          <cell r="BD19" t="str">
            <v>-</v>
          </cell>
          <cell r="BE19">
            <v>0</v>
          </cell>
          <cell r="BF19" t="str">
            <v>-</v>
          </cell>
          <cell r="BG19">
            <v>0</v>
          </cell>
          <cell r="BH19" t="str">
            <v>-</v>
          </cell>
          <cell r="BI19">
            <v>0</v>
          </cell>
          <cell r="BJ19" t="str">
            <v>-</v>
          </cell>
          <cell r="BK19">
            <v>0</v>
          </cell>
          <cell r="BL19" t="str">
            <v>-</v>
          </cell>
          <cell r="BM19">
            <v>0</v>
          </cell>
          <cell r="BN19" t="str">
            <v>-</v>
          </cell>
          <cell r="BO19">
            <v>0</v>
          </cell>
          <cell r="BP19" t="str">
            <v>-</v>
          </cell>
          <cell r="BQ19">
            <v>0</v>
          </cell>
          <cell r="BR19" t="str">
            <v>-</v>
          </cell>
          <cell r="BS19">
            <v>0</v>
          </cell>
          <cell r="BT19" t="str">
            <v>-</v>
          </cell>
          <cell r="BU19">
            <v>0</v>
          </cell>
          <cell r="BV19" t="str">
            <v>-</v>
          </cell>
          <cell r="BW19">
            <v>0</v>
          </cell>
          <cell r="BX19" t="str">
            <v>-</v>
          </cell>
          <cell r="BY19" t="str">
            <v>-</v>
          </cell>
          <cell r="BZ19" t="str">
            <v>-</v>
          </cell>
          <cell r="CA19">
            <v>0</v>
          </cell>
          <cell r="CB19" t="str">
            <v>-</v>
          </cell>
          <cell r="CC19" t="str">
            <v>-</v>
          </cell>
          <cell r="CD19" t="str">
            <v>-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 t="str">
            <v>-</v>
          </cell>
          <cell r="CJ19" t="str">
            <v>-</v>
          </cell>
          <cell r="CK19" t="str">
            <v>-</v>
          </cell>
          <cell r="CL19" t="str">
            <v>-</v>
          </cell>
          <cell r="CM19">
            <v>0</v>
          </cell>
          <cell r="CN19" t="str">
            <v>-</v>
          </cell>
          <cell r="CO19">
            <v>0</v>
          </cell>
          <cell r="CP19" t="str">
            <v>-</v>
          </cell>
          <cell r="CQ19">
            <v>0</v>
          </cell>
          <cell r="CR19" t="str">
            <v>-</v>
          </cell>
          <cell r="CS19">
            <v>0</v>
          </cell>
          <cell r="CT19" t="str">
            <v>-</v>
          </cell>
          <cell r="CU19">
            <v>0</v>
          </cell>
          <cell r="CV19" t="str">
            <v>-</v>
          </cell>
          <cell r="CW19">
            <v>0</v>
          </cell>
          <cell r="CX19" t="str">
            <v>-</v>
          </cell>
          <cell r="CY19">
            <v>0</v>
          </cell>
          <cell r="CZ19" t="str">
            <v>-</v>
          </cell>
          <cell r="DA19">
            <v>0</v>
          </cell>
          <cell r="DB19" t="str">
            <v>-</v>
          </cell>
          <cell r="DC19">
            <v>0</v>
          </cell>
          <cell r="DD19" t="str">
            <v>-</v>
          </cell>
          <cell r="DE19">
            <v>0</v>
          </cell>
          <cell r="DF19" t="str">
            <v>-</v>
          </cell>
          <cell r="DG19">
            <v>0</v>
          </cell>
          <cell r="DH19" t="str">
            <v>-</v>
          </cell>
          <cell r="DI19">
            <v>0</v>
          </cell>
          <cell r="DJ19" t="str">
            <v>-</v>
          </cell>
          <cell r="DK19" t="str">
            <v>-</v>
          </cell>
          <cell r="DL19" t="str">
            <v>-</v>
          </cell>
          <cell r="DM19" t="str">
            <v>-</v>
          </cell>
          <cell r="DN19" t="str">
            <v>-</v>
          </cell>
          <cell r="DO19" t="str">
            <v>-</v>
          </cell>
          <cell r="DP19" t="str">
            <v>-</v>
          </cell>
          <cell r="DQ19" t="str">
            <v>-</v>
          </cell>
          <cell r="DR19" t="str">
            <v>-</v>
          </cell>
          <cell r="DS19" t="str">
            <v>-</v>
          </cell>
          <cell r="DT19" t="str">
            <v>-</v>
          </cell>
          <cell r="DU19" t="str">
            <v>-</v>
          </cell>
          <cell r="DV19" t="str">
            <v>-</v>
          </cell>
          <cell r="DW19">
            <v>0</v>
          </cell>
          <cell r="DX19" t="str">
            <v>-</v>
          </cell>
          <cell r="DY19">
            <v>0</v>
          </cell>
          <cell r="DZ19" t="str">
            <v>-</v>
          </cell>
          <cell r="EA19">
            <v>0</v>
          </cell>
          <cell r="EB19" t="str">
            <v>-</v>
          </cell>
          <cell r="EC19">
            <v>0</v>
          </cell>
          <cell r="ED19" t="str">
            <v>-</v>
          </cell>
          <cell r="EE19">
            <v>0</v>
          </cell>
          <cell r="EF19" t="str">
            <v>-</v>
          </cell>
          <cell r="EG19">
            <v>0</v>
          </cell>
        </row>
        <row r="20">
          <cell r="C20">
            <v>700000072</v>
          </cell>
          <cell r="D20" t="str">
            <v>SECTOR NIRVANA LILIANA</v>
          </cell>
          <cell r="E20">
            <v>2026</v>
          </cell>
          <cell r="F20">
            <v>202604</v>
          </cell>
          <cell r="G20">
            <v>1564</v>
          </cell>
          <cell r="H20">
            <v>1622</v>
          </cell>
          <cell r="I20">
            <v>542</v>
          </cell>
          <cell r="J20" t="str">
            <v>-</v>
          </cell>
          <cell r="K20">
            <v>-78</v>
          </cell>
          <cell r="L20">
            <v>7</v>
          </cell>
          <cell r="M20">
            <v>231</v>
          </cell>
          <cell r="N20">
            <v>1055</v>
          </cell>
          <cell r="O20">
            <v>0</v>
          </cell>
          <cell r="P20" t="str">
            <v>-</v>
          </cell>
          <cell r="Q20">
            <v>1</v>
          </cell>
          <cell r="R20" t="str">
            <v>-</v>
          </cell>
          <cell r="S20">
            <v>2</v>
          </cell>
          <cell r="T20" t="str">
            <v>-</v>
          </cell>
          <cell r="U20">
            <v>230</v>
          </cell>
          <cell r="V20" t="str">
            <v>-</v>
          </cell>
          <cell r="W20">
            <v>0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194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88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>
            <v>14.769820971867006</v>
          </cell>
          <cell r="AN20">
            <v>0.63900666299999997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215</v>
          </cell>
          <cell r="BB20">
            <v>932</v>
          </cell>
          <cell r="BC20">
            <v>13.746803069053708</v>
          </cell>
          <cell r="BD20">
            <v>0.56450635999999998</v>
          </cell>
          <cell r="BE20">
            <v>1150</v>
          </cell>
          <cell r="BF20" t="str">
            <v>-</v>
          </cell>
          <cell r="BG20">
            <v>565245.5</v>
          </cell>
          <cell r="BH20">
            <v>450267.7353</v>
          </cell>
          <cell r="BI20">
            <v>130571709.90000001</v>
          </cell>
          <cell r="BJ20">
            <v>475032460.69999999</v>
          </cell>
          <cell r="BK20">
            <v>129678413</v>
          </cell>
          <cell r="BL20" t="str">
            <v>-</v>
          </cell>
          <cell r="BM20">
            <v>893296.9</v>
          </cell>
          <cell r="BN20" t="str">
            <v>-</v>
          </cell>
          <cell r="BO20">
            <v>102279465.90000001</v>
          </cell>
          <cell r="BP20" t="str">
            <v>-</v>
          </cell>
          <cell r="BQ20">
            <v>893296.9</v>
          </cell>
          <cell r="BR20" t="str">
            <v>-</v>
          </cell>
          <cell r="BS20">
            <v>226</v>
          </cell>
          <cell r="BT20" t="str">
            <v>-</v>
          </cell>
          <cell r="BU20">
            <v>101386169</v>
          </cell>
          <cell r="BV20" t="str">
            <v>-</v>
          </cell>
          <cell r="BW20">
            <v>157</v>
          </cell>
          <cell r="BX20" t="str">
            <v>-</v>
          </cell>
          <cell r="BY20" t="str">
            <v>-</v>
          </cell>
          <cell r="BZ20" t="str">
            <v>-</v>
          </cell>
          <cell r="CA20">
            <v>26731084</v>
          </cell>
          <cell r="CB20" t="str">
            <v>-</v>
          </cell>
          <cell r="CC20" t="str">
            <v>-</v>
          </cell>
          <cell r="CD20" t="str">
            <v>-</v>
          </cell>
          <cell r="CE20" t="str">
            <v>-</v>
          </cell>
          <cell r="CF20" t="str">
            <v>-</v>
          </cell>
          <cell r="CG20" t="str">
            <v>-</v>
          </cell>
          <cell r="CH20" t="str">
            <v>-</v>
          </cell>
          <cell r="CI20" t="str">
            <v>-</v>
          </cell>
          <cell r="CJ20" t="str">
            <v>-</v>
          </cell>
          <cell r="CK20" t="str">
            <v>-</v>
          </cell>
          <cell r="CL20" t="str">
            <v>-</v>
          </cell>
          <cell r="CM20">
            <v>1561160</v>
          </cell>
          <cell r="CN20" t="str">
            <v>-</v>
          </cell>
          <cell r="CO20">
            <v>28292244</v>
          </cell>
          <cell r="CP20" t="str">
            <v>-</v>
          </cell>
          <cell r="CQ20">
            <v>0</v>
          </cell>
          <cell r="CR20" t="str">
            <v>-</v>
          </cell>
          <cell r="CS20">
            <v>-54</v>
          </cell>
          <cell r="CT20" t="str">
            <v>-</v>
          </cell>
          <cell r="CU20">
            <v>971</v>
          </cell>
          <cell r="CV20">
            <v>346</v>
          </cell>
          <cell r="CW20">
            <v>231</v>
          </cell>
          <cell r="CX20">
            <v>164</v>
          </cell>
          <cell r="CY20">
            <v>131</v>
          </cell>
          <cell r="CZ20">
            <v>108</v>
          </cell>
          <cell r="DA20">
            <v>89</v>
          </cell>
          <cell r="DB20">
            <v>58</v>
          </cell>
          <cell r="DC20">
            <v>56</v>
          </cell>
          <cell r="DD20">
            <v>46</v>
          </cell>
          <cell r="DE20">
            <v>60</v>
          </cell>
          <cell r="DF20">
            <v>52</v>
          </cell>
          <cell r="DG20">
            <v>205</v>
          </cell>
          <cell r="DH20">
            <v>156</v>
          </cell>
          <cell r="DI20">
            <v>5</v>
          </cell>
          <cell r="DJ20" t="str">
            <v>-</v>
          </cell>
          <cell r="DK20" t="str">
            <v>-</v>
          </cell>
          <cell r="DL20" t="str">
            <v>-</v>
          </cell>
          <cell r="DM20" t="str">
            <v>-</v>
          </cell>
          <cell r="DN20" t="str">
            <v>-</v>
          </cell>
          <cell r="DO20" t="str">
            <v>-</v>
          </cell>
          <cell r="DP20" t="str">
            <v>-</v>
          </cell>
          <cell r="DQ20" t="str">
            <v>-</v>
          </cell>
          <cell r="DR20" t="str">
            <v>-</v>
          </cell>
          <cell r="DS20" t="str">
            <v>-</v>
          </cell>
          <cell r="DT20" t="str">
            <v>-</v>
          </cell>
          <cell r="DU20" t="str">
            <v>-</v>
          </cell>
          <cell r="DV20" t="str">
            <v>-</v>
          </cell>
          <cell r="DW20">
            <v>0</v>
          </cell>
          <cell r="DX20" t="str">
            <v>-</v>
          </cell>
          <cell r="DY20">
            <v>6</v>
          </cell>
          <cell r="DZ20">
            <v>64</v>
          </cell>
          <cell r="EA20">
            <v>27</v>
          </cell>
          <cell r="EB20" t="str">
            <v>-</v>
          </cell>
          <cell r="EC20">
            <v>55.102040816326522</v>
          </cell>
          <cell r="ED20" t="str">
            <v>-</v>
          </cell>
          <cell r="EE20">
            <v>1</v>
          </cell>
          <cell r="EF20" t="str">
            <v>-</v>
          </cell>
          <cell r="EG20">
            <v>10</v>
          </cell>
        </row>
        <row r="21">
          <cell r="C21">
            <v>700000076</v>
          </cell>
          <cell r="D21" t="str">
            <v>SECTOR LETICIA</v>
          </cell>
          <cell r="E21">
            <v>2026</v>
          </cell>
          <cell r="F21">
            <v>202604</v>
          </cell>
          <cell r="G21">
            <v>0</v>
          </cell>
          <cell r="H21" t="str">
            <v>-</v>
          </cell>
          <cell r="I21">
            <v>0</v>
          </cell>
          <cell r="J21" t="str">
            <v>-</v>
          </cell>
          <cell r="K21">
            <v>0</v>
          </cell>
          <cell r="L21" t="str">
            <v>-</v>
          </cell>
          <cell r="M21">
            <v>0</v>
          </cell>
          <cell r="N21" t="str">
            <v>-</v>
          </cell>
          <cell r="O21">
            <v>0</v>
          </cell>
          <cell r="P21" t="str">
            <v>-</v>
          </cell>
          <cell r="Q21">
            <v>0</v>
          </cell>
          <cell r="R21" t="str">
            <v>-</v>
          </cell>
          <cell r="S21">
            <v>0</v>
          </cell>
          <cell r="T21" t="str">
            <v>-</v>
          </cell>
          <cell r="U21">
            <v>0</v>
          </cell>
          <cell r="V21" t="str">
            <v>-</v>
          </cell>
          <cell r="W21">
            <v>0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0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0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>
            <v>0</v>
          </cell>
          <cell r="AN21" t="str">
            <v>-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 t="str">
            <v>-</v>
          </cell>
          <cell r="AT21" t="str">
            <v>-</v>
          </cell>
          <cell r="AU21" t="str">
            <v>-</v>
          </cell>
          <cell r="AV21" t="str">
            <v>-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0</v>
          </cell>
          <cell r="BB21" t="str">
            <v>-</v>
          </cell>
          <cell r="BC21">
            <v>0</v>
          </cell>
          <cell r="BD21" t="str">
            <v>-</v>
          </cell>
          <cell r="BE21">
            <v>0</v>
          </cell>
          <cell r="BF21" t="str">
            <v>-</v>
          </cell>
          <cell r="BG21">
            <v>0</v>
          </cell>
          <cell r="BH21" t="str">
            <v>-</v>
          </cell>
          <cell r="BI21">
            <v>0</v>
          </cell>
          <cell r="BJ21" t="str">
            <v>-</v>
          </cell>
          <cell r="BK21">
            <v>0</v>
          </cell>
          <cell r="BL21" t="str">
            <v>-</v>
          </cell>
          <cell r="BM21">
            <v>0</v>
          </cell>
          <cell r="BN21" t="str">
            <v>-</v>
          </cell>
          <cell r="BO21">
            <v>0</v>
          </cell>
          <cell r="BP21" t="str">
            <v>-</v>
          </cell>
          <cell r="BQ21">
            <v>0</v>
          </cell>
          <cell r="BR21" t="str">
            <v>-</v>
          </cell>
          <cell r="BS21">
            <v>0</v>
          </cell>
          <cell r="BT21" t="str">
            <v>-</v>
          </cell>
          <cell r="BU21">
            <v>0</v>
          </cell>
          <cell r="BV21" t="str">
            <v>-</v>
          </cell>
          <cell r="BW21">
            <v>0</v>
          </cell>
          <cell r="BX21" t="str">
            <v>-</v>
          </cell>
          <cell r="BY21" t="str">
            <v>-</v>
          </cell>
          <cell r="BZ21" t="str">
            <v>-</v>
          </cell>
          <cell r="CA21">
            <v>0</v>
          </cell>
          <cell r="CB21" t="str">
            <v>-</v>
          </cell>
          <cell r="CC21" t="str">
            <v>-</v>
          </cell>
          <cell r="CD21" t="str">
            <v>-</v>
          </cell>
          <cell r="CE21" t="str">
            <v>-</v>
          </cell>
          <cell r="CF21" t="str">
            <v>-</v>
          </cell>
          <cell r="CG21" t="str">
            <v>-</v>
          </cell>
          <cell r="CH21" t="str">
            <v>-</v>
          </cell>
          <cell r="CI21" t="str">
            <v>-</v>
          </cell>
          <cell r="CJ21" t="str">
            <v>-</v>
          </cell>
          <cell r="CK21" t="str">
            <v>-</v>
          </cell>
          <cell r="CL21" t="str">
            <v>-</v>
          </cell>
          <cell r="CM21">
            <v>0</v>
          </cell>
          <cell r="CN21" t="str">
            <v>-</v>
          </cell>
          <cell r="CO21">
            <v>0</v>
          </cell>
          <cell r="CP21" t="str">
            <v>-</v>
          </cell>
          <cell r="CQ21">
            <v>0</v>
          </cell>
          <cell r="CR21" t="str">
            <v>-</v>
          </cell>
          <cell r="CS21">
            <v>0</v>
          </cell>
          <cell r="CT21" t="str">
            <v>-</v>
          </cell>
          <cell r="CU21">
            <v>0</v>
          </cell>
          <cell r="CV21" t="str">
            <v>-</v>
          </cell>
          <cell r="CW21">
            <v>0</v>
          </cell>
          <cell r="CX21" t="str">
            <v>-</v>
          </cell>
          <cell r="CY21">
            <v>0</v>
          </cell>
          <cell r="CZ21" t="str">
            <v>-</v>
          </cell>
          <cell r="DA21">
            <v>0</v>
          </cell>
          <cell r="DB21" t="str">
            <v>-</v>
          </cell>
          <cell r="DC21">
            <v>0</v>
          </cell>
          <cell r="DD21" t="str">
            <v>-</v>
          </cell>
          <cell r="DE21">
            <v>0</v>
          </cell>
          <cell r="DF21" t="str">
            <v>-</v>
          </cell>
          <cell r="DG21">
            <v>0</v>
          </cell>
          <cell r="DH21" t="str">
            <v>-</v>
          </cell>
          <cell r="DI21">
            <v>0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>
            <v>0</v>
          </cell>
          <cell r="DX21" t="str">
            <v>-</v>
          </cell>
          <cell r="DY21">
            <v>0</v>
          </cell>
          <cell r="DZ21" t="str">
            <v>-</v>
          </cell>
          <cell r="EA21">
            <v>0</v>
          </cell>
          <cell r="EB21" t="str">
            <v>-</v>
          </cell>
          <cell r="EC21">
            <v>0</v>
          </cell>
          <cell r="ED21" t="str">
            <v>-</v>
          </cell>
          <cell r="EE21">
            <v>0</v>
          </cell>
          <cell r="EF21" t="str">
            <v>-</v>
          </cell>
          <cell r="EG21">
            <v>0</v>
          </cell>
        </row>
        <row r="22">
          <cell r="C22">
            <v>700000077</v>
          </cell>
          <cell r="D22" t="str">
            <v>SECTOR BORONDO AMANDA</v>
          </cell>
          <cell r="E22">
            <v>2026</v>
          </cell>
          <cell r="F22">
            <v>202604</v>
          </cell>
          <cell r="G22">
            <v>1347</v>
          </cell>
          <cell r="H22">
            <v>1462</v>
          </cell>
          <cell r="I22">
            <v>474</v>
          </cell>
          <cell r="J22" t="str">
            <v>-</v>
          </cell>
          <cell r="K22">
            <v>-94</v>
          </cell>
          <cell r="L22">
            <v>7</v>
          </cell>
          <cell r="M22">
            <v>198</v>
          </cell>
          <cell r="N22">
            <v>919</v>
          </cell>
          <cell r="O22">
            <v>0</v>
          </cell>
          <cell r="P22" t="str">
            <v>-</v>
          </cell>
          <cell r="Q22">
            <v>0</v>
          </cell>
          <cell r="R22" t="str">
            <v>-</v>
          </cell>
          <cell r="S22">
            <v>5</v>
          </cell>
          <cell r="T22" t="str">
            <v>-</v>
          </cell>
          <cell r="U22">
            <v>196</v>
          </cell>
          <cell r="V22" t="str">
            <v>-</v>
          </cell>
          <cell r="W22">
            <v>2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170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76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>
            <v>14.699331848552339</v>
          </cell>
          <cell r="AN22">
            <v>0.63466850799999996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185</v>
          </cell>
          <cell r="BB22">
            <v>803</v>
          </cell>
          <cell r="BC22">
            <v>13.734224201930214</v>
          </cell>
          <cell r="BD22">
            <v>0.55455801100000002</v>
          </cell>
          <cell r="BE22">
            <v>1021</v>
          </cell>
          <cell r="BF22" t="str">
            <v>-</v>
          </cell>
          <cell r="BG22">
            <v>528651.69999999995</v>
          </cell>
          <cell r="BH22">
            <v>460777.37839999999</v>
          </cell>
          <cell r="BI22">
            <v>104673036</v>
          </cell>
          <cell r="BJ22">
            <v>423454410.80000001</v>
          </cell>
          <cell r="BK22">
            <v>103938396</v>
          </cell>
          <cell r="BL22" t="str">
            <v>-</v>
          </cell>
          <cell r="BM22">
            <v>734640</v>
          </cell>
          <cell r="BN22" t="str">
            <v>-</v>
          </cell>
          <cell r="BO22">
            <v>79682800</v>
          </cell>
          <cell r="BP22" t="str">
            <v>-</v>
          </cell>
          <cell r="BQ22">
            <v>734640</v>
          </cell>
          <cell r="BR22" t="str">
            <v>-</v>
          </cell>
          <cell r="BS22">
            <v>182</v>
          </cell>
          <cell r="BT22" t="str">
            <v>-</v>
          </cell>
          <cell r="BU22">
            <v>78948160</v>
          </cell>
          <cell r="BV22" t="str">
            <v>-</v>
          </cell>
          <cell r="BW22">
            <v>149</v>
          </cell>
          <cell r="BX22" t="str">
            <v>-</v>
          </cell>
          <cell r="BY22" t="str">
            <v>-</v>
          </cell>
          <cell r="BZ22" t="str">
            <v>-</v>
          </cell>
          <cell r="CA22">
            <v>23575116</v>
          </cell>
          <cell r="CB22" t="str">
            <v>-</v>
          </cell>
          <cell r="CC22" t="str">
            <v>-</v>
          </cell>
          <cell r="CD22" t="str">
            <v>-</v>
          </cell>
          <cell r="CE22" t="str">
            <v>-</v>
          </cell>
          <cell r="CF22" t="str">
            <v>-</v>
          </cell>
          <cell r="CG22" t="str">
            <v>-</v>
          </cell>
          <cell r="CH22" t="str">
            <v>-</v>
          </cell>
          <cell r="CI22" t="str">
            <v>-</v>
          </cell>
          <cell r="CJ22" t="str">
            <v>-</v>
          </cell>
          <cell r="CK22" t="str">
            <v>-</v>
          </cell>
          <cell r="CL22" t="str">
            <v>-</v>
          </cell>
          <cell r="CM22">
            <v>1415120</v>
          </cell>
          <cell r="CN22" t="str">
            <v>-</v>
          </cell>
          <cell r="CO22">
            <v>24990236</v>
          </cell>
          <cell r="CP22" t="str">
            <v>-</v>
          </cell>
          <cell r="CQ22">
            <v>0</v>
          </cell>
          <cell r="CR22" t="str">
            <v>-</v>
          </cell>
          <cell r="CS22">
            <v>-39</v>
          </cell>
          <cell r="CT22" t="str">
            <v>-</v>
          </cell>
          <cell r="CU22">
            <v>768</v>
          </cell>
          <cell r="CV22">
            <v>272</v>
          </cell>
          <cell r="CW22">
            <v>233</v>
          </cell>
          <cell r="CX22">
            <v>148</v>
          </cell>
          <cell r="CY22">
            <v>148</v>
          </cell>
          <cell r="CZ22">
            <v>111</v>
          </cell>
          <cell r="DA22">
            <v>103</v>
          </cell>
          <cell r="DB22">
            <v>68</v>
          </cell>
          <cell r="DC22">
            <v>77</v>
          </cell>
          <cell r="DD22">
            <v>62</v>
          </cell>
          <cell r="DE22">
            <v>43</v>
          </cell>
          <cell r="DF22">
            <v>39</v>
          </cell>
          <cell r="DG22">
            <v>223</v>
          </cell>
          <cell r="DH22">
            <v>169</v>
          </cell>
          <cell r="DI22">
            <v>2</v>
          </cell>
          <cell r="DJ22" t="str">
            <v>-</v>
          </cell>
          <cell r="DK22" t="str">
            <v>-</v>
          </cell>
          <cell r="DL22" t="str">
            <v>-</v>
          </cell>
          <cell r="DM22" t="str">
            <v>-</v>
          </cell>
          <cell r="DN22" t="str">
            <v>-</v>
          </cell>
          <cell r="DO22" t="str">
            <v>-</v>
          </cell>
          <cell r="DP22" t="str">
            <v>-</v>
          </cell>
          <cell r="DQ22" t="str">
            <v>-</v>
          </cell>
          <cell r="DR22" t="str">
            <v>-</v>
          </cell>
          <cell r="DS22" t="str">
            <v>-</v>
          </cell>
          <cell r="DT22" t="str">
            <v>-</v>
          </cell>
          <cell r="DU22" t="str">
            <v>-</v>
          </cell>
          <cell r="DV22" t="str">
            <v>-</v>
          </cell>
          <cell r="DW22">
            <v>0</v>
          </cell>
          <cell r="DX22" t="str">
            <v>-</v>
          </cell>
          <cell r="DY22">
            <v>4</v>
          </cell>
          <cell r="DZ22">
            <v>52</v>
          </cell>
          <cell r="EA22">
            <v>14</v>
          </cell>
          <cell r="EB22" t="str">
            <v>-</v>
          </cell>
          <cell r="EC22">
            <v>32.558139534883722</v>
          </cell>
          <cell r="ED22" t="str">
            <v>-</v>
          </cell>
          <cell r="EE22">
            <v>2</v>
          </cell>
          <cell r="EF22" t="str">
            <v>-</v>
          </cell>
          <cell r="EG22">
            <v>9</v>
          </cell>
        </row>
        <row r="23">
          <cell r="C23">
            <v>700000078</v>
          </cell>
          <cell r="D23" t="str">
            <v>SECTOR DELIRIO ZOLANDY</v>
          </cell>
          <cell r="E23">
            <v>2026</v>
          </cell>
          <cell r="F23">
            <v>202604</v>
          </cell>
          <cell r="G23">
            <v>1645</v>
          </cell>
          <cell r="H23">
            <v>1708</v>
          </cell>
          <cell r="I23">
            <v>454</v>
          </cell>
          <cell r="J23" t="str">
            <v>-</v>
          </cell>
          <cell r="K23">
            <v>-55</v>
          </cell>
          <cell r="L23">
            <v>8</v>
          </cell>
          <cell r="M23">
            <v>251</v>
          </cell>
          <cell r="N23">
            <v>1085</v>
          </cell>
          <cell r="O23">
            <v>0</v>
          </cell>
          <cell r="P23" t="str">
            <v>-</v>
          </cell>
          <cell r="Q23">
            <v>1</v>
          </cell>
          <cell r="R23" t="str">
            <v>-</v>
          </cell>
          <cell r="S23">
            <v>6</v>
          </cell>
          <cell r="T23" t="str">
            <v>-</v>
          </cell>
          <cell r="U23">
            <v>249</v>
          </cell>
          <cell r="V23" t="str">
            <v>-</v>
          </cell>
          <cell r="W23">
            <v>1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190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>
            <v>119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>
            <v>15.258358662613983</v>
          </cell>
          <cell r="AN23">
            <v>0.63450292399999997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 t="str">
            <v>-</v>
          </cell>
          <cell r="BA23">
            <v>226</v>
          </cell>
          <cell r="BB23">
            <v>923</v>
          </cell>
          <cell r="BC23">
            <v>13.738601823708208</v>
          </cell>
          <cell r="BD23">
            <v>0.53976608199999998</v>
          </cell>
          <cell r="BE23">
            <v>1066</v>
          </cell>
          <cell r="BF23" t="str">
            <v>-</v>
          </cell>
          <cell r="BG23">
            <v>490804.33</v>
          </cell>
          <cell r="BH23">
            <v>444551.82459999999</v>
          </cell>
          <cell r="BI23">
            <v>123191888</v>
          </cell>
          <cell r="BJ23">
            <v>482338729.69999999</v>
          </cell>
          <cell r="BK23">
            <v>122473528</v>
          </cell>
          <cell r="BL23" t="str">
            <v>-</v>
          </cell>
          <cell r="BM23">
            <v>718360</v>
          </cell>
          <cell r="BN23" t="str">
            <v>-</v>
          </cell>
          <cell r="BO23">
            <v>95371149</v>
          </cell>
          <cell r="BP23" t="str">
            <v>-</v>
          </cell>
          <cell r="BQ23">
            <v>718360</v>
          </cell>
          <cell r="BR23" t="str">
            <v>-</v>
          </cell>
          <cell r="BS23">
            <v>237</v>
          </cell>
          <cell r="BT23" t="str">
            <v>-</v>
          </cell>
          <cell r="BU23">
            <v>94652789</v>
          </cell>
          <cell r="BV23" t="str">
            <v>-</v>
          </cell>
          <cell r="BW23">
            <v>180</v>
          </cell>
          <cell r="BX23" t="str">
            <v>-</v>
          </cell>
          <cell r="BY23" t="str">
            <v>-</v>
          </cell>
          <cell r="BZ23" t="str">
            <v>-</v>
          </cell>
          <cell r="CA23">
            <v>26570659</v>
          </cell>
          <cell r="CB23" t="str">
            <v>-</v>
          </cell>
          <cell r="CC23" t="str">
            <v>-</v>
          </cell>
          <cell r="CD23" t="str">
            <v>-</v>
          </cell>
          <cell r="CE23" t="str">
            <v>-</v>
          </cell>
          <cell r="CF23" t="str">
            <v>-</v>
          </cell>
          <cell r="CG23" t="str">
            <v>-</v>
          </cell>
          <cell r="CH23" t="str">
            <v>-</v>
          </cell>
          <cell r="CI23" t="str">
            <v>-</v>
          </cell>
          <cell r="CJ23" t="str">
            <v>-</v>
          </cell>
          <cell r="CK23" t="str">
            <v>-</v>
          </cell>
          <cell r="CL23" t="str">
            <v>-</v>
          </cell>
          <cell r="CM23">
            <v>1250080</v>
          </cell>
          <cell r="CN23" t="str">
            <v>-</v>
          </cell>
          <cell r="CO23">
            <v>27820739</v>
          </cell>
          <cell r="CP23" t="str">
            <v>-</v>
          </cell>
          <cell r="CQ23">
            <v>0</v>
          </cell>
          <cell r="CR23" t="str">
            <v>-</v>
          </cell>
          <cell r="CS23">
            <v>-69</v>
          </cell>
          <cell r="CT23" t="str">
            <v>-</v>
          </cell>
          <cell r="CU23">
            <v>964</v>
          </cell>
          <cell r="CV23">
            <v>380</v>
          </cell>
          <cell r="CW23">
            <v>270</v>
          </cell>
          <cell r="CX23">
            <v>198</v>
          </cell>
          <cell r="CY23">
            <v>160</v>
          </cell>
          <cell r="CZ23">
            <v>121</v>
          </cell>
          <cell r="DA23">
            <v>78</v>
          </cell>
          <cell r="DB23">
            <v>50</v>
          </cell>
          <cell r="DC23">
            <v>105</v>
          </cell>
          <cell r="DD23">
            <v>84</v>
          </cell>
          <cell r="DE23">
            <v>83</v>
          </cell>
          <cell r="DF23">
            <v>71</v>
          </cell>
          <cell r="DG23">
            <v>266</v>
          </cell>
          <cell r="DH23">
            <v>205</v>
          </cell>
          <cell r="DI23">
            <v>18</v>
          </cell>
          <cell r="DJ23" t="str">
            <v>-</v>
          </cell>
          <cell r="DK23" t="str">
            <v>-</v>
          </cell>
          <cell r="DL23" t="str">
            <v>-</v>
          </cell>
          <cell r="DM23" t="str">
            <v>-</v>
          </cell>
          <cell r="DN23" t="str">
            <v>-</v>
          </cell>
          <cell r="DO23" t="str">
            <v>-</v>
          </cell>
          <cell r="DP23" t="str">
            <v>-</v>
          </cell>
          <cell r="DQ23" t="str">
            <v>-</v>
          </cell>
          <cell r="DR23" t="str">
            <v>-</v>
          </cell>
          <cell r="DS23" t="str">
            <v>-</v>
          </cell>
          <cell r="DT23" t="str">
            <v>-</v>
          </cell>
          <cell r="DU23" t="str">
            <v>-</v>
          </cell>
          <cell r="DV23" t="str">
            <v>-</v>
          </cell>
          <cell r="DW23">
            <v>0</v>
          </cell>
          <cell r="DX23" t="str">
            <v>-</v>
          </cell>
          <cell r="DY23">
            <v>20</v>
          </cell>
          <cell r="DZ23">
            <v>95</v>
          </cell>
          <cell r="EA23">
            <v>45</v>
          </cell>
          <cell r="EB23" t="str">
            <v>-</v>
          </cell>
          <cell r="EC23">
            <v>39.130434782608695</v>
          </cell>
          <cell r="ED23" t="str">
            <v>-</v>
          </cell>
          <cell r="EE23">
            <v>2</v>
          </cell>
          <cell r="EF23" t="str">
            <v>-</v>
          </cell>
          <cell r="EG23">
            <v>5</v>
          </cell>
        </row>
        <row r="24">
          <cell r="C24">
            <v>700000079</v>
          </cell>
          <cell r="D24" t="str">
            <v>SECTOR ERMITA MARYURI</v>
          </cell>
          <cell r="E24">
            <v>2026</v>
          </cell>
          <cell r="F24">
            <v>202604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  <cell r="K24" t="str">
            <v>-</v>
          </cell>
          <cell r="L24" t="str">
            <v>-</v>
          </cell>
          <cell r="M24" t="str">
            <v>-</v>
          </cell>
          <cell r="N24" t="str">
            <v>-</v>
          </cell>
          <cell r="O24" t="str">
            <v>-</v>
          </cell>
          <cell r="P24" t="str">
            <v>-</v>
          </cell>
          <cell r="Q24" t="str">
            <v>-</v>
          </cell>
          <cell r="R24" t="str">
            <v>-</v>
          </cell>
          <cell r="S24" t="str">
            <v>-</v>
          </cell>
          <cell r="T24" t="str">
            <v>-</v>
          </cell>
          <cell r="U24" t="str">
            <v>-</v>
          </cell>
          <cell r="V24" t="str">
            <v>-</v>
          </cell>
          <cell r="W24" t="str">
            <v>-</v>
          </cell>
          <cell r="X24" t="str">
            <v>-</v>
          </cell>
          <cell r="Y24" t="str">
            <v>-</v>
          </cell>
          <cell r="Z24" t="str">
            <v>-</v>
          </cell>
          <cell r="AA24" t="str">
            <v>-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 t="str">
            <v>-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 t="str">
            <v>-</v>
          </cell>
          <cell r="AN24" t="str">
            <v>-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 t="str">
            <v>-</v>
          </cell>
          <cell r="BB24" t="str">
            <v>-</v>
          </cell>
          <cell r="BC24" t="str">
            <v>-</v>
          </cell>
          <cell r="BD24" t="str">
            <v>-</v>
          </cell>
          <cell r="BE24" t="str">
            <v>-</v>
          </cell>
          <cell r="BF24" t="str">
            <v>-</v>
          </cell>
          <cell r="BG24" t="str">
            <v>-</v>
          </cell>
          <cell r="BH24" t="str">
            <v>-</v>
          </cell>
          <cell r="BI24" t="str">
            <v>-</v>
          </cell>
          <cell r="BJ24" t="str">
            <v>-</v>
          </cell>
          <cell r="BK24" t="str">
            <v>-</v>
          </cell>
          <cell r="BL24" t="str">
            <v>-</v>
          </cell>
          <cell r="BM24" t="str">
            <v>-</v>
          </cell>
          <cell r="BN24" t="str">
            <v>-</v>
          </cell>
          <cell r="BO24" t="str">
            <v>-</v>
          </cell>
          <cell r="BP24" t="str">
            <v>-</v>
          </cell>
          <cell r="BQ24" t="str">
            <v>-</v>
          </cell>
          <cell r="BR24" t="str">
            <v>-</v>
          </cell>
          <cell r="BS24" t="str">
            <v>-</v>
          </cell>
          <cell r="BT24" t="str">
            <v>-</v>
          </cell>
          <cell r="BU24" t="str">
            <v>-</v>
          </cell>
          <cell r="BV24" t="str">
            <v>-</v>
          </cell>
          <cell r="BW24" t="str">
            <v>-</v>
          </cell>
          <cell r="BX24" t="str">
            <v>-</v>
          </cell>
          <cell r="BY24" t="str">
            <v>-</v>
          </cell>
          <cell r="BZ24" t="str">
            <v>-</v>
          </cell>
          <cell r="CA24" t="str">
            <v>-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 t="str">
            <v>-</v>
          </cell>
          <cell r="CN24" t="str">
            <v>-</v>
          </cell>
          <cell r="CO24" t="str">
            <v>-</v>
          </cell>
          <cell r="CP24" t="str">
            <v>-</v>
          </cell>
          <cell r="CQ24" t="str">
            <v>-</v>
          </cell>
          <cell r="CR24" t="str">
            <v>-</v>
          </cell>
          <cell r="CS24" t="str">
            <v>-</v>
          </cell>
          <cell r="CT24" t="str">
            <v>-</v>
          </cell>
          <cell r="CU24" t="str">
            <v>-</v>
          </cell>
          <cell r="CV24" t="str">
            <v>-</v>
          </cell>
          <cell r="CW24" t="str">
            <v>-</v>
          </cell>
          <cell r="CX24" t="str">
            <v>-</v>
          </cell>
          <cell r="CY24" t="str">
            <v>-</v>
          </cell>
          <cell r="CZ24" t="str">
            <v>-</v>
          </cell>
          <cell r="DA24" t="str">
            <v>-</v>
          </cell>
          <cell r="DB24" t="str">
            <v>-</v>
          </cell>
          <cell r="DC24" t="str">
            <v>-</v>
          </cell>
          <cell r="DD24" t="str">
            <v>-</v>
          </cell>
          <cell r="DE24" t="str">
            <v>-</v>
          </cell>
          <cell r="DF24" t="str">
            <v>-</v>
          </cell>
          <cell r="DG24" t="str">
            <v>-</v>
          </cell>
          <cell r="DH24" t="str">
            <v>-</v>
          </cell>
          <cell r="DI24" t="str">
            <v>-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 t="str">
            <v>-</v>
          </cell>
          <cell r="DX24" t="str">
            <v>-</v>
          </cell>
          <cell r="DY24" t="str">
            <v>-</v>
          </cell>
          <cell r="DZ24" t="str">
            <v>-</v>
          </cell>
          <cell r="EA24" t="str">
            <v>-</v>
          </cell>
          <cell r="EB24" t="str">
            <v>-</v>
          </cell>
          <cell r="EC24" t="str">
            <v>-</v>
          </cell>
          <cell r="ED24" t="str">
            <v>-</v>
          </cell>
          <cell r="EE24" t="str">
            <v>-</v>
          </cell>
          <cell r="EF24" t="str">
            <v>-</v>
          </cell>
          <cell r="EG24" t="str">
            <v>-</v>
          </cell>
        </row>
        <row r="25">
          <cell r="C25">
            <v>700000082</v>
          </cell>
          <cell r="D25" t="str">
            <v>SECTOR PANCE NATALIA</v>
          </cell>
          <cell r="E25">
            <v>2026</v>
          </cell>
          <cell r="F25">
            <v>202604</v>
          </cell>
          <cell r="G25">
            <v>1264</v>
          </cell>
          <cell r="H25">
            <v>1371</v>
          </cell>
          <cell r="I25">
            <v>390</v>
          </cell>
          <cell r="J25" t="str">
            <v>-</v>
          </cell>
          <cell r="K25">
            <v>-100</v>
          </cell>
          <cell r="L25">
            <v>8</v>
          </cell>
          <cell r="M25">
            <v>168</v>
          </cell>
          <cell r="N25">
            <v>872</v>
          </cell>
          <cell r="O25">
            <v>0</v>
          </cell>
          <cell r="P25" t="str">
            <v>-</v>
          </cell>
          <cell r="Q25">
            <v>2</v>
          </cell>
          <cell r="R25" t="str">
            <v>-</v>
          </cell>
          <cell r="S25">
            <v>10</v>
          </cell>
          <cell r="T25" t="str">
            <v>-</v>
          </cell>
          <cell r="U25">
            <v>164</v>
          </cell>
          <cell r="V25" t="str">
            <v>-</v>
          </cell>
          <cell r="W25">
            <v>2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136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72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>
            <v>13.291139240506327</v>
          </cell>
          <cell r="AN25">
            <v>0.63510560800000004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154</v>
          </cell>
          <cell r="BB25">
            <v>760</v>
          </cell>
          <cell r="BC25">
            <v>12.183544303797468</v>
          </cell>
          <cell r="BD25">
            <v>0.55353241099999995</v>
          </cell>
          <cell r="BE25">
            <v>895</v>
          </cell>
          <cell r="BF25" t="str">
            <v>-</v>
          </cell>
          <cell r="BG25">
            <v>548405.18999999994</v>
          </cell>
          <cell r="BH25">
            <v>464130.76360000001</v>
          </cell>
          <cell r="BI25">
            <v>92132072.50999999</v>
          </cell>
          <cell r="BJ25">
            <v>404722025.89999998</v>
          </cell>
          <cell r="BK25">
            <v>90631419</v>
          </cell>
          <cell r="BL25" t="str">
            <v>-</v>
          </cell>
          <cell r="BM25">
            <v>1500653.51</v>
          </cell>
          <cell r="BN25" t="str">
            <v>-</v>
          </cell>
          <cell r="BO25">
            <v>71843267.50999999</v>
          </cell>
          <cell r="BP25" t="str">
            <v>-</v>
          </cell>
          <cell r="BQ25">
            <v>1500653.51</v>
          </cell>
          <cell r="BR25" t="str">
            <v>-</v>
          </cell>
          <cell r="BS25">
            <v>162</v>
          </cell>
          <cell r="BT25" t="str">
            <v>-</v>
          </cell>
          <cell r="BU25">
            <v>70342614</v>
          </cell>
          <cell r="BV25" t="str">
            <v>-</v>
          </cell>
          <cell r="BW25">
            <v>121</v>
          </cell>
          <cell r="BX25" t="str">
            <v>-</v>
          </cell>
          <cell r="BY25" t="str">
            <v>-</v>
          </cell>
          <cell r="BZ25" t="str">
            <v>-</v>
          </cell>
          <cell r="CA25">
            <v>19348565</v>
          </cell>
          <cell r="CB25" t="str">
            <v>-</v>
          </cell>
          <cell r="CC25" t="str">
            <v>-</v>
          </cell>
          <cell r="CD25" t="str">
            <v>-</v>
          </cell>
          <cell r="CE25" t="str">
            <v>-</v>
          </cell>
          <cell r="CF25" t="str">
            <v>-</v>
          </cell>
          <cell r="CG25" t="str">
            <v>-</v>
          </cell>
          <cell r="CH25" t="str">
            <v>-</v>
          </cell>
          <cell r="CI25" t="str">
            <v>-</v>
          </cell>
          <cell r="CJ25" t="str">
            <v>-</v>
          </cell>
          <cell r="CK25" t="str">
            <v>-</v>
          </cell>
          <cell r="CL25" t="str">
            <v>-</v>
          </cell>
          <cell r="CM25">
            <v>940240</v>
          </cell>
          <cell r="CN25" t="str">
            <v>-</v>
          </cell>
          <cell r="CO25">
            <v>20288805</v>
          </cell>
          <cell r="CP25" t="str">
            <v>-</v>
          </cell>
          <cell r="CQ25">
            <v>0</v>
          </cell>
          <cell r="CR25" t="str">
            <v>-</v>
          </cell>
          <cell r="CS25">
            <v>-39</v>
          </cell>
          <cell r="CT25" t="str">
            <v>-</v>
          </cell>
          <cell r="CU25">
            <v>759</v>
          </cell>
          <cell r="CV25">
            <v>272</v>
          </cell>
          <cell r="CW25">
            <v>216</v>
          </cell>
          <cell r="CX25">
            <v>137</v>
          </cell>
          <cell r="CY25">
            <v>121</v>
          </cell>
          <cell r="CZ25">
            <v>82</v>
          </cell>
          <cell r="DA25">
            <v>104</v>
          </cell>
          <cell r="DB25">
            <v>73</v>
          </cell>
          <cell r="DC25">
            <v>61</v>
          </cell>
          <cell r="DD25">
            <v>49</v>
          </cell>
          <cell r="DE25">
            <v>42</v>
          </cell>
          <cell r="DF25">
            <v>37</v>
          </cell>
          <cell r="DG25">
            <v>207</v>
          </cell>
          <cell r="DH25">
            <v>159</v>
          </cell>
          <cell r="DI25">
            <v>4</v>
          </cell>
          <cell r="DJ25" t="str">
            <v>-</v>
          </cell>
          <cell r="DK25" t="str">
            <v>-</v>
          </cell>
          <cell r="DL25" t="str">
            <v>-</v>
          </cell>
          <cell r="DM25" t="str">
            <v>-</v>
          </cell>
          <cell r="DN25" t="str">
            <v>-</v>
          </cell>
          <cell r="DO25" t="str">
            <v>-</v>
          </cell>
          <cell r="DP25" t="str">
            <v>-</v>
          </cell>
          <cell r="DQ25" t="str">
            <v>-</v>
          </cell>
          <cell r="DR25" t="str">
            <v>-</v>
          </cell>
          <cell r="DS25" t="str">
            <v>-</v>
          </cell>
          <cell r="DT25" t="str">
            <v>-</v>
          </cell>
          <cell r="DU25" t="str">
            <v>-</v>
          </cell>
          <cell r="DV25" t="str">
            <v>-</v>
          </cell>
          <cell r="DW25">
            <v>0</v>
          </cell>
          <cell r="DX25" t="str">
            <v>-</v>
          </cell>
          <cell r="DY25">
            <v>4</v>
          </cell>
          <cell r="DZ25">
            <v>52</v>
          </cell>
          <cell r="EA25">
            <v>8</v>
          </cell>
          <cell r="EB25" t="str">
            <v>-</v>
          </cell>
          <cell r="EC25">
            <v>30.76923076923077</v>
          </cell>
          <cell r="ED25" t="str">
            <v>-</v>
          </cell>
          <cell r="EE25">
            <v>0</v>
          </cell>
          <cell r="EF25" t="str">
            <v>-</v>
          </cell>
          <cell r="EG25">
            <v>10</v>
          </cell>
        </row>
        <row r="26">
          <cell r="C26">
            <v>700000084</v>
          </cell>
          <cell r="D26" t="str">
            <v>SECTOR LA SULTANA CAROLINA</v>
          </cell>
          <cell r="E26">
            <v>2026</v>
          </cell>
          <cell r="F26">
            <v>202604</v>
          </cell>
          <cell r="G26">
            <v>1635</v>
          </cell>
          <cell r="H26">
            <v>1716</v>
          </cell>
          <cell r="I26">
            <v>456</v>
          </cell>
          <cell r="J26" t="str">
            <v>-</v>
          </cell>
          <cell r="K26">
            <v>-97</v>
          </cell>
          <cell r="L26">
            <v>8</v>
          </cell>
          <cell r="M26">
            <v>245</v>
          </cell>
          <cell r="N26">
            <v>1106</v>
          </cell>
          <cell r="O26">
            <v>1</v>
          </cell>
          <cell r="P26" t="str">
            <v>-</v>
          </cell>
          <cell r="Q26">
            <v>4</v>
          </cell>
          <cell r="R26" t="str">
            <v>-</v>
          </cell>
          <cell r="S26">
            <v>12</v>
          </cell>
          <cell r="T26" t="str">
            <v>-</v>
          </cell>
          <cell r="U26">
            <v>238</v>
          </cell>
          <cell r="V26" t="str">
            <v>-</v>
          </cell>
          <cell r="W26">
            <v>3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203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122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>
            <v>14.984709480122325</v>
          </cell>
          <cell r="AN26">
            <v>0.634902411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222</v>
          </cell>
          <cell r="BB26">
            <v>955</v>
          </cell>
          <cell r="BC26">
            <v>13.577981651376147</v>
          </cell>
          <cell r="BD26">
            <v>0.54822043600000003</v>
          </cell>
          <cell r="BE26">
            <v>1080</v>
          </cell>
          <cell r="BF26" t="str">
            <v>-</v>
          </cell>
          <cell r="BG26">
            <v>540759.23</v>
          </cell>
          <cell r="BH26">
            <v>446425.33529999998</v>
          </cell>
          <cell r="BI26">
            <v>132486011.99999999</v>
          </cell>
          <cell r="BJ26">
            <v>493746420.89999998</v>
          </cell>
          <cell r="BK26">
            <v>128132899</v>
          </cell>
          <cell r="BL26" t="str">
            <v>-</v>
          </cell>
          <cell r="BM26">
            <v>4353113</v>
          </cell>
          <cell r="BN26" t="str">
            <v>-</v>
          </cell>
          <cell r="BO26">
            <v>100099705.99999999</v>
          </cell>
          <cell r="BP26" t="str">
            <v>-</v>
          </cell>
          <cell r="BQ26">
            <v>4353113</v>
          </cell>
          <cell r="BR26" t="str">
            <v>-</v>
          </cell>
          <cell r="BS26">
            <v>232</v>
          </cell>
          <cell r="BT26" t="str">
            <v>-</v>
          </cell>
          <cell r="BU26">
            <v>95746593</v>
          </cell>
          <cell r="BV26" t="str">
            <v>-</v>
          </cell>
          <cell r="BW26">
            <v>181</v>
          </cell>
          <cell r="BX26" t="str">
            <v>-</v>
          </cell>
          <cell r="BY26" t="str">
            <v>-</v>
          </cell>
          <cell r="BZ26" t="str">
            <v>-</v>
          </cell>
          <cell r="CA26">
            <v>30559236</v>
          </cell>
          <cell r="CB26" t="str">
            <v>-</v>
          </cell>
          <cell r="CC26" t="str">
            <v>-</v>
          </cell>
          <cell r="CD26" t="str">
            <v>-</v>
          </cell>
          <cell r="CE26" t="str">
            <v>-</v>
          </cell>
          <cell r="CF26" t="str">
            <v>-</v>
          </cell>
          <cell r="CG26" t="str">
            <v>-</v>
          </cell>
          <cell r="CH26" t="str">
            <v>-</v>
          </cell>
          <cell r="CI26" t="str">
            <v>-</v>
          </cell>
          <cell r="CJ26" t="str">
            <v>-</v>
          </cell>
          <cell r="CK26" t="str">
            <v>-</v>
          </cell>
          <cell r="CL26" t="str">
            <v>-</v>
          </cell>
          <cell r="CM26">
            <v>1827070</v>
          </cell>
          <cell r="CN26" t="str">
            <v>-</v>
          </cell>
          <cell r="CO26">
            <v>32386306</v>
          </cell>
          <cell r="CP26" t="str">
            <v>-</v>
          </cell>
          <cell r="CQ26">
            <v>5.3078556263269638E-4</v>
          </cell>
          <cell r="CR26" t="str">
            <v>-</v>
          </cell>
          <cell r="CS26">
            <v>-65</v>
          </cell>
          <cell r="CT26" t="str">
            <v>-</v>
          </cell>
          <cell r="CU26">
            <v>944</v>
          </cell>
          <cell r="CV26">
            <v>357</v>
          </cell>
          <cell r="CW26">
            <v>257</v>
          </cell>
          <cell r="CX26">
            <v>176</v>
          </cell>
          <cell r="CY26">
            <v>189</v>
          </cell>
          <cell r="CZ26">
            <v>126</v>
          </cell>
          <cell r="DA26">
            <v>111</v>
          </cell>
          <cell r="DB26">
            <v>74</v>
          </cell>
          <cell r="DC26">
            <v>68</v>
          </cell>
          <cell r="DD26">
            <v>56</v>
          </cell>
          <cell r="DE26">
            <v>70</v>
          </cell>
          <cell r="DF26">
            <v>61</v>
          </cell>
          <cell r="DG26">
            <v>249</v>
          </cell>
          <cell r="DH26">
            <v>191</v>
          </cell>
          <cell r="DI26">
            <v>6</v>
          </cell>
          <cell r="DJ26" t="str">
            <v>-</v>
          </cell>
          <cell r="DK26" t="str">
            <v>-</v>
          </cell>
          <cell r="DL26" t="str">
            <v>-</v>
          </cell>
          <cell r="DM26" t="str">
            <v>-</v>
          </cell>
          <cell r="DN26" t="str">
            <v>-</v>
          </cell>
          <cell r="DO26" t="str">
            <v>-</v>
          </cell>
          <cell r="DP26" t="str">
            <v>-</v>
          </cell>
          <cell r="DQ26" t="str">
            <v>-</v>
          </cell>
          <cell r="DR26" t="str">
            <v>-</v>
          </cell>
          <cell r="DS26" t="str">
            <v>-</v>
          </cell>
          <cell r="DT26" t="str">
            <v>-</v>
          </cell>
          <cell r="DU26" t="str">
            <v>-</v>
          </cell>
          <cell r="DV26" t="str">
            <v>-</v>
          </cell>
          <cell r="DW26">
            <v>0</v>
          </cell>
          <cell r="DX26" t="str">
            <v>-</v>
          </cell>
          <cell r="DY26">
            <v>9</v>
          </cell>
          <cell r="DZ26">
            <v>78</v>
          </cell>
          <cell r="EA26">
            <v>36</v>
          </cell>
          <cell r="EB26" t="str">
            <v>-</v>
          </cell>
          <cell r="EC26">
            <v>45</v>
          </cell>
          <cell r="ED26" t="str">
            <v>-</v>
          </cell>
          <cell r="EE26">
            <v>3</v>
          </cell>
          <cell r="EF26" t="str">
            <v>-</v>
          </cell>
          <cell r="EG26">
            <v>14</v>
          </cell>
        </row>
        <row r="27">
          <cell r="C27">
            <v>700000086</v>
          </cell>
          <cell r="D27" t="str">
            <v>Sector Gerente Colaborador</v>
          </cell>
          <cell r="E27">
            <v>2026</v>
          </cell>
          <cell r="F27">
            <v>202604</v>
          </cell>
          <cell r="G27">
            <v>0</v>
          </cell>
          <cell r="H27" t="str">
            <v>-</v>
          </cell>
          <cell r="I27">
            <v>0</v>
          </cell>
          <cell r="J27" t="str">
            <v>-</v>
          </cell>
          <cell r="K27">
            <v>0</v>
          </cell>
          <cell r="L27" t="str">
            <v>-</v>
          </cell>
          <cell r="M27">
            <v>0</v>
          </cell>
          <cell r="N27" t="str">
            <v>-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0</v>
          </cell>
          <cell r="T27" t="str">
            <v>-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0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>
            <v>0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0</v>
          </cell>
          <cell r="BB27" t="str">
            <v>-</v>
          </cell>
          <cell r="BC27">
            <v>0</v>
          </cell>
          <cell r="BD27" t="str">
            <v>-</v>
          </cell>
          <cell r="BE27">
            <v>0</v>
          </cell>
          <cell r="BF27" t="str">
            <v>-</v>
          </cell>
          <cell r="BG27">
            <v>0</v>
          </cell>
          <cell r="BH27" t="str">
            <v>-</v>
          </cell>
          <cell r="BI27">
            <v>0</v>
          </cell>
          <cell r="BJ27" t="str">
            <v>-</v>
          </cell>
          <cell r="BK27">
            <v>0</v>
          </cell>
          <cell r="BL27" t="str">
            <v>-</v>
          </cell>
          <cell r="BM27">
            <v>0</v>
          </cell>
          <cell r="BN27" t="str">
            <v>-</v>
          </cell>
          <cell r="BO27">
            <v>0</v>
          </cell>
          <cell r="BP27" t="str">
            <v>-</v>
          </cell>
          <cell r="BQ27">
            <v>0</v>
          </cell>
          <cell r="BR27" t="str">
            <v>-</v>
          </cell>
          <cell r="BS27">
            <v>0</v>
          </cell>
          <cell r="BT27" t="str">
            <v>-</v>
          </cell>
          <cell r="BU27">
            <v>0</v>
          </cell>
          <cell r="BV27" t="str">
            <v>-</v>
          </cell>
          <cell r="BW27">
            <v>0</v>
          </cell>
          <cell r="BX27" t="str">
            <v>-</v>
          </cell>
          <cell r="BY27" t="str">
            <v>-</v>
          </cell>
          <cell r="BZ27" t="str">
            <v>-</v>
          </cell>
          <cell r="CA27">
            <v>0</v>
          </cell>
          <cell r="CB27" t="str">
            <v>-</v>
          </cell>
          <cell r="CC27" t="str">
            <v>-</v>
          </cell>
          <cell r="CD27" t="str">
            <v>-</v>
          </cell>
          <cell r="CE27" t="str">
            <v>-</v>
          </cell>
          <cell r="CF27" t="str">
            <v>-</v>
          </cell>
          <cell r="CG27" t="str">
            <v>-</v>
          </cell>
          <cell r="CH27" t="str">
            <v>-</v>
          </cell>
          <cell r="CI27" t="str">
            <v>-</v>
          </cell>
          <cell r="CJ27" t="str">
            <v>-</v>
          </cell>
          <cell r="CK27" t="str">
            <v>-</v>
          </cell>
          <cell r="CL27" t="str">
            <v>-</v>
          </cell>
          <cell r="CM27">
            <v>0</v>
          </cell>
          <cell r="CN27" t="str">
            <v>-</v>
          </cell>
          <cell r="CO27">
            <v>0</v>
          </cell>
          <cell r="CP27" t="str">
            <v>-</v>
          </cell>
          <cell r="CQ27">
            <v>0</v>
          </cell>
          <cell r="CR27" t="str">
            <v>-</v>
          </cell>
          <cell r="CS27">
            <v>0</v>
          </cell>
          <cell r="CT27" t="str">
            <v>-</v>
          </cell>
          <cell r="CU27">
            <v>0</v>
          </cell>
          <cell r="CV27" t="str">
            <v>-</v>
          </cell>
          <cell r="CW27">
            <v>0</v>
          </cell>
          <cell r="CX27" t="str">
            <v>-</v>
          </cell>
          <cell r="CY27">
            <v>0</v>
          </cell>
          <cell r="CZ27" t="str">
            <v>-</v>
          </cell>
          <cell r="DA27">
            <v>0</v>
          </cell>
          <cell r="DB27" t="str">
            <v>-</v>
          </cell>
          <cell r="DC27">
            <v>0</v>
          </cell>
          <cell r="DD27" t="str">
            <v>-</v>
          </cell>
          <cell r="DE27">
            <v>0</v>
          </cell>
          <cell r="DF27" t="str">
            <v>-</v>
          </cell>
          <cell r="DG27">
            <v>0</v>
          </cell>
          <cell r="DH27" t="str">
            <v>-</v>
          </cell>
          <cell r="DI27">
            <v>0</v>
          </cell>
          <cell r="DJ27" t="str">
            <v>-</v>
          </cell>
          <cell r="DK27" t="str">
            <v>-</v>
          </cell>
          <cell r="DL27" t="str">
            <v>-</v>
          </cell>
          <cell r="DM27" t="str">
            <v>-</v>
          </cell>
          <cell r="DN27" t="str">
            <v>-</v>
          </cell>
          <cell r="DO27" t="str">
            <v>-</v>
          </cell>
          <cell r="DP27" t="str">
            <v>-</v>
          </cell>
          <cell r="DQ27" t="str">
            <v>-</v>
          </cell>
          <cell r="DR27" t="str">
            <v>-</v>
          </cell>
          <cell r="DS27" t="str">
            <v>-</v>
          </cell>
          <cell r="DT27" t="str">
            <v>-</v>
          </cell>
          <cell r="DU27" t="str">
            <v>-</v>
          </cell>
          <cell r="DV27" t="str">
            <v>-</v>
          </cell>
          <cell r="DW27">
            <v>0</v>
          </cell>
          <cell r="DX27" t="str">
            <v>-</v>
          </cell>
          <cell r="DY27">
            <v>0</v>
          </cell>
          <cell r="DZ27" t="str">
            <v>-</v>
          </cell>
          <cell r="EA27">
            <v>0</v>
          </cell>
          <cell r="EB27" t="str">
            <v>-</v>
          </cell>
          <cell r="EC27">
            <v>0</v>
          </cell>
          <cell r="ED27" t="str">
            <v>-</v>
          </cell>
          <cell r="EE27">
            <v>0</v>
          </cell>
          <cell r="EF27" t="str">
            <v>-</v>
          </cell>
          <cell r="EG27">
            <v>0</v>
          </cell>
        </row>
        <row r="28">
          <cell r="C28">
            <v>700000090</v>
          </cell>
          <cell r="D28" t="str">
            <v>SECTOR ROBLE VIVIANA</v>
          </cell>
          <cell r="E28">
            <v>2026</v>
          </cell>
          <cell r="F28">
            <v>202604</v>
          </cell>
          <cell r="G28">
            <v>0</v>
          </cell>
          <cell r="H28" t="str">
            <v>-</v>
          </cell>
          <cell r="I28">
            <v>0</v>
          </cell>
          <cell r="J28" t="str">
            <v>-</v>
          </cell>
          <cell r="K28">
            <v>0</v>
          </cell>
          <cell r="L28" t="str">
            <v>-</v>
          </cell>
          <cell r="M28">
            <v>0</v>
          </cell>
          <cell r="N28" t="str">
            <v>-</v>
          </cell>
          <cell r="O28">
            <v>0</v>
          </cell>
          <cell r="P28" t="str">
            <v>-</v>
          </cell>
          <cell r="Q28">
            <v>0</v>
          </cell>
          <cell r="R28" t="str">
            <v>-</v>
          </cell>
          <cell r="S28">
            <v>0</v>
          </cell>
          <cell r="T28" t="str">
            <v>-</v>
          </cell>
          <cell r="U28">
            <v>0</v>
          </cell>
          <cell r="V28" t="str">
            <v>-</v>
          </cell>
          <cell r="W28">
            <v>0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0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0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  <cell r="AM28">
            <v>0</v>
          </cell>
          <cell r="AN28" t="str">
            <v>-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 t="str">
            <v>-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0</v>
          </cell>
          <cell r="BB28" t="str">
            <v>-</v>
          </cell>
          <cell r="BC28">
            <v>0</v>
          </cell>
          <cell r="BD28" t="str">
            <v>-</v>
          </cell>
          <cell r="BE28">
            <v>0</v>
          </cell>
          <cell r="BF28" t="str">
            <v>-</v>
          </cell>
          <cell r="BG28">
            <v>0</v>
          </cell>
          <cell r="BH28" t="str">
            <v>-</v>
          </cell>
          <cell r="BI28">
            <v>0</v>
          </cell>
          <cell r="BJ28" t="str">
            <v>-</v>
          </cell>
          <cell r="BK28">
            <v>0</v>
          </cell>
          <cell r="BL28" t="str">
            <v>-</v>
          </cell>
          <cell r="BM28">
            <v>0</v>
          </cell>
          <cell r="BN28" t="str">
            <v>-</v>
          </cell>
          <cell r="BO28">
            <v>0</v>
          </cell>
          <cell r="BP28" t="str">
            <v>-</v>
          </cell>
          <cell r="BQ28">
            <v>0</v>
          </cell>
          <cell r="BR28" t="str">
            <v>-</v>
          </cell>
          <cell r="BS28">
            <v>0</v>
          </cell>
          <cell r="BT28" t="str">
            <v>-</v>
          </cell>
          <cell r="BU28">
            <v>0</v>
          </cell>
          <cell r="BV28" t="str">
            <v>-</v>
          </cell>
          <cell r="BW28">
            <v>0</v>
          </cell>
          <cell r="BX28" t="str">
            <v>-</v>
          </cell>
          <cell r="BY28" t="str">
            <v>-</v>
          </cell>
          <cell r="BZ28" t="str">
            <v>-</v>
          </cell>
          <cell r="CA28">
            <v>0</v>
          </cell>
          <cell r="CB28" t="str">
            <v>-</v>
          </cell>
          <cell r="CC28" t="str">
            <v>-</v>
          </cell>
          <cell r="CD28" t="str">
            <v>-</v>
          </cell>
          <cell r="CE28" t="str">
            <v>-</v>
          </cell>
          <cell r="CF28" t="str">
            <v>-</v>
          </cell>
          <cell r="CG28" t="str">
            <v>-</v>
          </cell>
          <cell r="CH28" t="str">
            <v>-</v>
          </cell>
          <cell r="CI28" t="str">
            <v>-</v>
          </cell>
          <cell r="CJ28" t="str">
            <v>-</v>
          </cell>
          <cell r="CK28" t="str">
            <v>-</v>
          </cell>
          <cell r="CL28" t="str">
            <v>-</v>
          </cell>
          <cell r="CM28">
            <v>0</v>
          </cell>
          <cell r="CN28" t="str">
            <v>-</v>
          </cell>
          <cell r="CO28">
            <v>0</v>
          </cell>
          <cell r="CP28" t="str">
            <v>-</v>
          </cell>
          <cell r="CQ28">
            <v>0</v>
          </cell>
          <cell r="CR28" t="str">
            <v>-</v>
          </cell>
          <cell r="CS28">
            <v>0</v>
          </cell>
          <cell r="CT28" t="str">
            <v>-</v>
          </cell>
          <cell r="CU28">
            <v>0</v>
          </cell>
          <cell r="CV28" t="str">
            <v>-</v>
          </cell>
          <cell r="CW28">
            <v>0</v>
          </cell>
          <cell r="CX28" t="str">
            <v>-</v>
          </cell>
          <cell r="CY28">
            <v>0</v>
          </cell>
          <cell r="CZ28" t="str">
            <v>-</v>
          </cell>
          <cell r="DA28">
            <v>0</v>
          </cell>
          <cell r="DB28" t="str">
            <v>-</v>
          </cell>
          <cell r="DC28">
            <v>0</v>
          </cell>
          <cell r="DD28" t="str">
            <v>-</v>
          </cell>
          <cell r="DE28">
            <v>0</v>
          </cell>
          <cell r="DF28" t="str">
            <v>-</v>
          </cell>
          <cell r="DG28">
            <v>0</v>
          </cell>
          <cell r="DH28" t="str">
            <v>-</v>
          </cell>
          <cell r="DI28">
            <v>0</v>
          </cell>
          <cell r="DJ28" t="str">
            <v>-</v>
          </cell>
          <cell r="DK28" t="str">
            <v>-</v>
          </cell>
          <cell r="DL28" t="str">
            <v>-</v>
          </cell>
          <cell r="DM28" t="str">
            <v>-</v>
          </cell>
          <cell r="DN28" t="str">
            <v>-</v>
          </cell>
          <cell r="DO28" t="str">
            <v>-</v>
          </cell>
          <cell r="DP28" t="str">
            <v>-</v>
          </cell>
          <cell r="DQ28" t="str">
            <v>-</v>
          </cell>
          <cell r="DR28" t="str">
            <v>-</v>
          </cell>
          <cell r="DS28" t="str">
            <v>-</v>
          </cell>
          <cell r="DT28" t="str">
            <v>-</v>
          </cell>
          <cell r="DU28" t="str">
            <v>-</v>
          </cell>
          <cell r="DV28" t="str">
            <v>-</v>
          </cell>
          <cell r="DW28">
            <v>0</v>
          </cell>
          <cell r="DX28" t="str">
            <v>-</v>
          </cell>
          <cell r="DY28">
            <v>0</v>
          </cell>
          <cell r="DZ28" t="str">
            <v>-</v>
          </cell>
          <cell r="EA28">
            <v>0</v>
          </cell>
          <cell r="EB28" t="str">
            <v>-</v>
          </cell>
          <cell r="EC28">
            <v>0</v>
          </cell>
          <cell r="ED28" t="str">
            <v>-</v>
          </cell>
          <cell r="EE28">
            <v>0</v>
          </cell>
          <cell r="EF28" t="str">
            <v>-</v>
          </cell>
          <cell r="EG28">
            <v>0</v>
          </cell>
        </row>
        <row r="29">
          <cell r="C29">
            <v>700000091</v>
          </cell>
          <cell r="D29" t="str">
            <v>SECTOR GUADUA CAROL</v>
          </cell>
          <cell r="E29">
            <v>2026</v>
          </cell>
          <cell r="F29">
            <v>202604</v>
          </cell>
          <cell r="G29">
            <v>1356</v>
          </cell>
          <cell r="H29">
            <v>1397</v>
          </cell>
          <cell r="I29">
            <v>373</v>
          </cell>
          <cell r="J29" t="str">
            <v>-</v>
          </cell>
          <cell r="K29">
            <v>-56</v>
          </cell>
          <cell r="L29">
            <v>7</v>
          </cell>
          <cell r="M29">
            <v>399</v>
          </cell>
          <cell r="N29">
            <v>906</v>
          </cell>
          <cell r="O29">
            <v>0</v>
          </cell>
          <cell r="P29" t="str">
            <v>-</v>
          </cell>
          <cell r="Q29">
            <v>4</v>
          </cell>
          <cell r="R29" t="str">
            <v>-</v>
          </cell>
          <cell r="S29">
            <v>10</v>
          </cell>
          <cell r="T29" t="str">
            <v>-</v>
          </cell>
          <cell r="U29">
            <v>395</v>
          </cell>
          <cell r="V29" t="str">
            <v>-</v>
          </cell>
          <cell r="W29">
            <v>0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333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207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>
            <v>29.424778761061948</v>
          </cell>
          <cell r="AN29">
            <v>63.7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 t="str">
            <v>-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374</v>
          </cell>
          <cell r="BB29">
            <v>809</v>
          </cell>
          <cell r="BC29">
            <v>27.581120943952804</v>
          </cell>
          <cell r="BD29">
            <v>56.9</v>
          </cell>
          <cell r="BE29">
            <v>977</v>
          </cell>
          <cell r="BF29" t="str">
            <v>-</v>
          </cell>
          <cell r="BG29">
            <v>542896.02</v>
          </cell>
          <cell r="BH29">
            <v>447128</v>
          </cell>
          <cell r="BI29">
            <v>216615513.94999999</v>
          </cell>
          <cell r="BJ29">
            <v>405098097</v>
          </cell>
          <cell r="BK29">
            <v>212914464</v>
          </cell>
          <cell r="BL29" t="str">
            <v>-</v>
          </cell>
          <cell r="BM29">
            <v>3701049.95</v>
          </cell>
          <cell r="BN29" t="str">
            <v>-</v>
          </cell>
          <cell r="BO29">
            <v>178057974.94999999</v>
          </cell>
          <cell r="BP29" t="str">
            <v>-</v>
          </cell>
          <cell r="BQ29">
            <v>3701049.95</v>
          </cell>
          <cell r="BR29" t="str">
            <v>-</v>
          </cell>
          <cell r="BS29">
            <v>378</v>
          </cell>
          <cell r="BT29" t="str">
            <v>-</v>
          </cell>
          <cell r="BU29">
            <v>174356925</v>
          </cell>
          <cell r="BV29" t="str">
            <v>-</v>
          </cell>
          <cell r="BW29">
            <v>271</v>
          </cell>
          <cell r="BX29" t="str">
            <v>-</v>
          </cell>
          <cell r="BY29" t="str">
            <v>-</v>
          </cell>
          <cell r="BZ29" t="str">
            <v>-</v>
          </cell>
          <cell r="CA29">
            <v>35396979</v>
          </cell>
          <cell r="CB29" t="str">
            <v>-</v>
          </cell>
          <cell r="CC29" t="str">
            <v>-</v>
          </cell>
          <cell r="CD29" t="str">
            <v>-</v>
          </cell>
          <cell r="CE29" t="str">
            <v>-</v>
          </cell>
          <cell r="CF29" t="str">
            <v>-</v>
          </cell>
          <cell r="CG29" t="str">
            <v>-</v>
          </cell>
          <cell r="CH29" t="str">
            <v>-</v>
          </cell>
          <cell r="CI29" t="str">
            <v>-</v>
          </cell>
          <cell r="CJ29" t="str">
            <v>-</v>
          </cell>
          <cell r="CK29" t="str">
            <v>-</v>
          </cell>
          <cell r="CL29" t="str">
            <v>-</v>
          </cell>
          <cell r="CM29">
            <v>3160560</v>
          </cell>
          <cell r="CN29" t="str">
            <v>-</v>
          </cell>
          <cell r="CO29">
            <v>38557539</v>
          </cell>
          <cell r="CP29" t="str">
            <v>-</v>
          </cell>
          <cell r="CQ29">
            <v>0</v>
          </cell>
          <cell r="CR29" t="str">
            <v>-</v>
          </cell>
          <cell r="CS29">
            <v>-53</v>
          </cell>
          <cell r="CT29" t="str">
            <v>-</v>
          </cell>
          <cell r="CU29">
            <v>653</v>
          </cell>
          <cell r="CV29">
            <v>305</v>
          </cell>
          <cell r="CW29">
            <v>159</v>
          </cell>
          <cell r="CX29">
            <v>123</v>
          </cell>
          <cell r="CY29">
            <v>145</v>
          </cell>
          <cell r="CZ29">
            <v>98</v>
          </cell>
          <cell r="DA29">
            <v>73</v>
          </cell>
          <cell r="DB29">
            <v>47</v>
          </cell>
          <cell r="DC29">
            <v>44</v>
          </cell>
          <cell r="DD29">
            <v>34</v>
          </cell>
          <cell r="DE29">
            <v>58</v>
          </cell>
          <cell r="DF29">
            <v>56</v>
          </cell>
          <cell r="DG29">
            <v>175</v>
          </cell>
          <cell r="DH29">
            <v>137</v>
          </cell>
          <cell r="DI29">
            <v>3</v>
          </cell>
          <cell r="DJ29" t="str">
            <v>-</v>
          </cell>
          <cell r="DK29" t="str">
            <v>-</v>
          </cell>
          <cell r="DL29" t="str">
            <v>-</v>
          </cell>
          <cell r="DM29" t="str">
            <v>-</v>
          </cell>
          <cell r="DN29" t="str">
            <v>-</v>
          </cell>
          <cell r="DO29" t="str">
            <v>-</v>
          </cell>
          <cell r="DP29" t="str">
            <v>-</v>
          </cell>
          <cell r="DQ29" t="str">
            <v>-</v>
          </cell>
          <cell r="DR29" t="str">
            <v>-</v>
          </cell>
          <cell r="DS29" t="str">
            <v>-</v>
          </cell>
          <cell r="DT29" t="str">
            <v>-</v>
          </cell>
          <cell r="DU29" t="str">
            <v>-</v>
          </cell>
          <cell r="DV29" t="str">
            <v>-</v>
          </cell>
          <cell r="DW29">
            <v>0</v>
          </cell>
          <cell r="DX29" t="str">
            <v>-</v>
          </cell>
          <cell r="DY29">
            <v>6</v>
          </cell>
          <cell r="DZ29">
            <v>39</v>
          </cell>
          <cell r="EA29">
            <v>24</v>
          </cell>
          <cell r="EB29" t="str">
            <v>-</v>
          </cell>
          <cell r="EC29">
            <v>51.063829787234042</v>
          </cell>
          <cell r="ED29" t="str">
            <v>-</v>
          </cell>
          <cell r="EE29">
            <v>3</v>
          </cell>
          <cell r="EF29" t="str">
            <v>-</v>
          </cell>
          <cell r="EG29">
            <v>19</v>
          </cell>
        </row>
        <row r="30">
          <cell r="C30">
            <v>700000092</v>
          </cell>
          <cell r="D30" t="str">
            <v>SECTOR PALMA DE CERA JOHANNA</v>
          </cell>
          <cell r="E30">
            <v>2026</v>
          </cell>
          <cell r="F30">
            <v>202604</v>
          </cell>
          <cell r="G30">
            <v>1606</v>
          </cell>
          <cell r="H30">
            <v>1686</v>
          </cell>
          <cell r="I30">
            <v>491</v>
          </cell>
          <cell r="J30" t="str">
            <v>-</v>
          </cell>
          <cell r="K30">
            <v>-88</v>
          </cell>
          <cell r="L30">
            <v>8</v>
          </cell>
          <cell r="M30">
            <v>428</v>
          </cell>
          <cell r="N30">
            <v>1083</v>
          </cell>
          <cell r="O30">
            <v>0</v>
          </cell>
          <cell r="P30" t="str">
            <v>-</v>
          </cell>
          <cell r="Q30">
            <v>4</v>
          </cell>
          <cell r="R30" t="str">
            <v>-</v>
          </cell>
          <cell r="S30">
            <v>11</v>
          </cell>
          <cell r="T30" t="str">
            <v>-</v>
          </cell>
          <cell r="U30">
            <v>421</v>
          </cell>
          <cell r="V30" t="str">
            <v>-</v>
          </cell>
          <cell r="W30">
            <v>3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363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208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-</v>
          </cell>
          <cell r="AL30" t="str">
            <v>-</v>
          </cell>
          <cell r="AM30">
            <v>26.650062266500623</v>
          </cell>
          <cell r="AN30">
            <v>63.7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-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414</v>
          </cell>
          <cell r="BB30">
            <v>966</v>
          </cell>
          <cell r="BC30">
            <v>25.778331257783311</v>
          </cell>
          <cell r="BD30">
            <v>56.8</v>
          </cell>
          <cell r="BE30">
            <v>1182</v>
          </cell>
          <cell r="BF30" t="str">
            <v>-</v>
          </cell>
          <cell r="BG30">
            <v>570874.41</v>
          </cell>
          <cell r="BH30">
            <v>451702</v>
          </cell>
          <cell r="BI30">
            <v>244334248.09999999</v>
          </cell>
          <cell r="BJ30">
            <v>489192825</v>
          </cell>
          <cell r="BK30">
            <v>232067944</v>
          </cell>
          <cell r="BL30" t="str">
            <v>-</v>
          </cell>
          <cell r="BM30">
            <v>12266304.100000001</v>
          </cell>
          <cell r="BN30" t="str">
            <v>-</v>
          </cell>
          <cell r="BO30">
            <v>184335119.09999999</v>
          </cell>
          <cell r="BP30" t="str">
            <v>-</v>
          </cell>
          <cell r="BQ30">
            <v>12266304.100000001</v>
          </cell>
          <cell r="BR30" t="str">
            <v>-</v>
          </cell>
          <cell r="BS30">
            <v>399</v>
          </cell>
          <cell r="BT30" t="str">
            <v>-</v>
          </cell>
          <cell r="BU30">
            <v>172068815</v>
          </cell>
          <cell r="BV30" t="str">
            <v>-</v>
          </cell>
          <cell r="BW30">
            <v>315</v>
          </cell>
          <cell r="BX30" t="str">
            <v>-</v>
          </cell>
          <cell r="BY30" t="str">
            <v>-</v>
          </cell>
          <cell r="BZ30" t="str">
            <v>-</v>
          </cell>
          <cell r="CA30">
            <v>56441449</v>
          </cell>
          <cell r="CB30" t="str">
            <v>-</v>
          </cell>
          <cell r="CC30" t="str">
            <v>-</v>
          </cell>
          <cell r="CD30" t="str">
            <v>-</v>
          </cell>
          <cell r="CE30" t="str">
            <v>-</v>
          </cell>
          <cell r="CF30" t="str">
            <v>-</v>
          </cell>
          <cell r="CG30" t="str">
            <v>-</v>
          </cell>
          <cell r="CH30" t="str">
            <v>-</v>
          </cell>
          <cell r="CI30" t="str">
            <v>-</v>
          </cell>
          <cell r="CJ30" t="str">
            <v>-</v>
          </cell>
          <cell r="CK30" t="str">
            <v>-</v>
          </cell>
          <cell r="CL30" t="str">
            <v>-</v>
          </cell>
          <cell r="CM30">
            <v>3557680</v>
          </cell>
          <cell r="CN30" t="str">
            <v>-</v>
          </cell>
          <cell r="CO30">
            <v>59999129</v>
          </cell>
          <cell r="CP30" t="str">
            <v>-</v>
          </cell>
          <cell r="CQ30">
            <v>0</v>
          </cell>
          <cell r="CR30" t="str">
            <v>-</v>
          </cell>
          <cell r="CS30">
            <v>-32</v>
          </cell>
          <cell r="CT30" t="str">
            <v>-</v>
          </cell>
          <cell r="CU30">
            <v>826</v>
          </cell>
          <cell r="CV30">
            <v>364</v>
          </cell>
          <cell r="CW30">
            <v>213</v>
          </cell>
          <cell r="CX30">
            <v>159</v>
          </cell>
          <cell r="CY30">
            <v>139</v>
          </cell>
          <cell r="CZ30">
            <v>102</v>
          </cell>
          <cell r="DA30">
            <v>97</v>
          </cell>
          <cell r="DB30">
            <v>58</v>
          </cell>
          <cell r="DC30">
            <v>56</v>
          </cell>
          <cell r="DD30">
            <v>39</v>
          </cell>
          <cell r="DE30">
            <v>39</v>
          </cell>
          <cell r="DF30">
            <v>35</v>
          </cell>
          <cell r="DG30">
            <v>192</v>
          </cell>
          <cell r="DH30">
            <v>132</v>
          </cell>
          <cell r="DI30">
            <v>4</v>
          </cell>
          <cell r="DJ30" t="str">
            <v>-</v>
          </cell>
          <cell r="DK30" t="str">
            <v>-</v>
          </cell>
          <cell r="DL30" t="str">
            <v>-</v>
          </cell>
          <cell r="DM30" t="str">
            <v>-</v>
          </cell>
          <cell r="DN30" t="str">
            <v>-</v>
          </cell>
          <cell r="DO30" t="str">
            <v>-</v>
          </cell>
          <cell r="DP30" t="str">
            <v>-</v>
          </cell>
          <cell r="DQ30" t="str">
            <v>-</v>
          </cell>
          <cell r="DR30" t="str">
            <v>-</v>
          </cell>
          <cell r="DS30" t="str">
            <v>-</v>
          </cell>
          <cell r="DT30" t="str">
            <v>-</v>
          </cell>
          <cell r="DU30" t="str">
            <v>-</v>
          </cell>
          <cell r="DV30" t="str">
            <v>-</v>
          </cell>
          <cell r="DW30">
            <v>0</v>
          </cell>
          <cell r="DX30" t="str">
            <v>-</v>
          </cell>
          <cell r="DY30">
            <v>7</v>
          </cell>
          <cell r="DZ30">
            <v>49</v>
          </cell>
          <cell r="EA30">
            <v>22</v>
          </cell>
          <cell r="EB30" t="str">
            <v>-</v>
          </cell>
          <cell r="EC30">
            <v>52.380952380952387</v>
          </cell>
          <cell r="ED30" t="str">
            <v>-</v>
          </cell>
          <cell r="EE30">
            <v>3</v>
          </cell>
          <cell r="EF30" t="str">
            <v>-</v>
          </cell>
          <cell r="EG30">
            <v>7</v>
          </cell>
        </row>
        <row r="31">
          <cell r="C31">
            <v>700000094</v>
          </cell>
          <cell r="D31" t="str">
            <v>SECTOR OCOBO ZAIRA</v>
          </cell>
          <cell r="E31">
            <v>2026</v>
          </cell>
          <cell r="F31">
            <v>202604</v>
          </cell>
          <cell r="G31">
            <v>1466</v>
          </cell>
          <cell r="H31">
            <v>1539</v>
          </cell>
          <cell r="I31">
            <v>465</v>
          </cell>
          <cell r="J31" t="str">
            <v>-</v>
          </cell>
          <cell r="K31">
            <v>-64</v>
          </cell>
          <cell r="L31">
            <v>8</v>
          </cell>
          <cell r="M31">
            <v>325</v>
          </cell>
          <cell r="N31">
            <v>980</v>
          </cell>
          <cell r="O31">
            <v>0</v>
          </cell>
          <cell r="P31" t="str">
            <v>-</v>
          </cell>
          <cell r="Q31">
            <v>0</v>
          </cell>
          <cell r="R31" t="str">
            <v>-</v>
          </cell>
          <cell r="S31">
            <v>3</v>
          </cell>
          <cell r="T31" t="str">
            <v>-</v>
          </cell>
          <cell r="U31">
            <v>324</v>
          </cell>
          <cell r="V31" t="str">
            <v>-</v>
          </cell>
          <cell r="W31">
            <v>1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267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141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>
            <v>22.169167803547065</v>
          </cell>
          <cell r="AN31">
            <v>63.7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 t="str">
            <v>-</v>
          </cell>
          <cell r="AV31" t="str">
            <v>-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294</v>
          </cell>
          <cell r="BB31">
            <v>867</v>
          </cell>
          <cell r="BC31">
            <v>20.054570259208731</v>
          </cell>
          <cell r="BD31">
            <v>56.3</v>
          </cell>
          <cell r="BE31">
            <v>1025</v>
          </cell>
          <cell r="BF31" t="str">
            <v>-</v>
          </cell>
          <cell r="BG31">
            <v>569197.6</v>
          </cell>
          <cell r="BH31">
            <v>474731</v>
          </cell>
          <cell r="BI31">
            <v>184989221.5</v>
          </cell>
          <cell r="BJ31">
            <v>465236678</v>
          </cell>
          <cell r="BK31">
            <v>184432644</v>
          </cell>
          <cell r="BL31" t="str">
            <v>-</v>
          </cell>
          <cell r="BM31">
            <v>556577.5</v>
          </cell>
          <cell r="BN31" t="str">
            <v>-</v>
          </cell>
          <cell r="BO31">
            <v>148445481.5</v>
          </cell>
          <cell r="BP31" t="str">
            <v>-</v>
          </cell>
          <cell r="BQ31">
            <v>556577.5</v>
          </cell>
          <cell r="BR31" t="str">
            <v>-</v>
          </cell>
          <cell r="BS31">
            <v>302</v>
          </cell>
          <cell r="BT31" t="str">
            <v>-</v>
          </cell>
          <cell r="BU31">
            <v>147888904</v>
          </cell>
          <cell r="BV31" t="str">
            <v>-</v>
          </cell>
          <cell r="BW31">
            <v>217</v>
          </cell>
          <cell r="BX31" t="str">
            <v>-</v>
          </cell>
          <cell r="BY31" t="str">
            <v>-</v>
          </cell>
          <cell r="BZ31" t="str">
            <v>-</v>
          </cell>
          <cell r="CA31">
            <v>33432540</v>
          </cell>
          <cell r="CB31" t="str">
            <v>-</v>
          </cell>
          <cell r="CC31" t="str">
            <v>-</v>
          </cell>
          <cell r="CD31" t="str">
            <v>-</v>
          </cell>
          <cell r="CE31" t="str">
            <v>-</v>
          </cell>
          <cell r="CF31" t="str">
            <v>-</v>
          </cell>
          <cell r="CG31" t="str">
            <v>-</v>
          </cell>
          <cell r="CH31" t="str">
            <v>-</v>
          </cell>
          <cell r="CI31" t="str">
            <v>-</v>
          </cell>
          <cell r="CJ31" t="str">
            <v>-</v>
          </cell>
          <cell r="CK31" t="str">
            <v>-</v>
          </cell>
          <cell r="CL31" t="str">
            <v>-</v>
          </cell>
          <cell r="CM31">
            <v>3111200</v>
          </cell>
          <cell r="CN31" t="str">
            <v>-</v>
          </cell>
          <cell r="CO31">
            <v>36543740</v>
          </cell>
          <cell r="CP31" t="str">
            <v>-</v>
          </cell>
          <cell r="CQ31">
            <v>0</v>
          </cell>
          <cell r="CR31" t="str">
            <v>-</v>
          </cell>
          <cell r="CS31">
            <v>-25</v>
          </cell>
          <cell r="CT31" t="str">
            <v>-</v>
          </cell>
          <cell r="CU31">
            <v>794</v>
          </cell>
          <cell r="CV31">
            <v>323</v>
          </cell>
          <cell r="CW31">
            <v>181</v>
          </cell>
          <cell r="CX31">
            <v>127</v>
          </cell>
          <cell r="CY31">
            <v>166</v>
          </cell>
          <cell r="CZ31">
            <v>118</v>
          </cell>
          <cell r="DA31">
            <v>86</v>
          </cell>
          <cell r="DB31">
            <v>61</v>
          </cell>
          <cell r="DC31">
            <v>73</v>
          </cell>
          <cell r="DD31">
            <v>60</v>
          </cell>
          <cell r="DE31">
            <v>41</v>
          </cell>
          <cell r="DF31">
            <v>36</v>
          </cell>
          <cell r="DG31">
            <v>200</v>
          </cell>
          <cell r="DH31">
            <v>157</v>
          </cell>
          <cell r="DI31">
            <v>11</v>
          </cell>
          <cell r="DJ31" t="str">
            <v>-</v>
          </cell>
          <cell r="DK31" t="str">
            <v>-</v>
          </cell>
          <cell r="DL31" t="str">
            <v>-</v>
          </cell>
          <cell r="DM31" t="str">
            <v>-</v>
          </cell>
          <cell r="DN31" t="str">
            <v>-</v>
          </cell>
          <cell r="DO31" t="str">
            <v>-</v>
          </cell>
          <cell r="DP31" t="str">
            <v>-</v>
          </cell>
          <cell r="DQ31" t="str">
            <v>-</v>
          </cell>
          <cell r="DR31" t="str">
            <v>-</v>
          </cell>
          <cell r="DS31" t="str">
            <v>-</v>
          </cell>
          <cell r="DT31" t="str">
            <v>-</v>
          </cell>
          <cell r="DU31" t="str">
            <v>-</v>
          </cell>
          <cell r="DV31" t="str">
            <v>-</v>
          </cell>
          <cell r="DW31">
            <v>0</v>
          </cell>
          <cell r="DX31" t="str">
            <v>-</v>
          </cell>
          <cell r="DY31">
            <v>16</v>
          </cell>
          <cell r="DZ31">
            <v>53</v>
          </cell>
          <cell r="EA31">
            <v>22</v>
          </cell>
          <cell r="EB31" t="str">
            <v>-</v>
          </cell>
          <cell r="EC31">
            <v>43.137254901960787</v>
          </cell>
          <cell r="ED31" t="str">
            <v>-</v>
          </cell>
          <cell r="EE31">
            <v>5</v>
          </cell>
          <cell r="EF31" t="str">
            <v>-</v>
          </cell>
          <cell r="EG31">
            <v>16</v>
          </cell>
        </row>
        <row r="32">
          <cell r="C32">
            <v>700000095</v>
          </cell>
          <cell r="D32" t="str">
            <v>SECTOR PIANGUITA KAROL</v>
          </cell>
          <cell r="E32">
            <v>2026</v>
          </cell>
          <cell r="F32">
            <v>202604</v>
          </cell>
          <cell r="G32">
            <v>1482</v>
          </cell>
          <cell r="H32">
            <v>1535</v>
          </cell>
          <cell r="I32">
            <v>343</v>
          </cell>
          <cell r="J32" t="str">
            <v>-</v>
          </cell>
          <cell r="K32">
            <v>-61</v>
          </cell>
          <cell r="L32">
            <v>5</v>
          </cell>
          <cell r="M32">
            <v>199</v>
          </cell>
          <cell r="N32">
            <v>964</v>
          </cell>
          <cell r="O32">
            <v>0</v>
          </cell>
          <cell r="P32" t="str">
            <v>-</v>
          </cell>
          <cell r="Q32">
            <v>0</v>
          </cell>
          <cell r="R32" t="str">
            <v>-</v>
          </cell>
          <cell r="S32">
            <v>1</v>
          </cell>
          <cell r="T32" t="str">
            <v>-</v>
          </cell>
          <cell r="U32">
            <v>199</v>
          </cell>
          <cell r="V32" t="str">
            <v>-</v>
          </cell>
          <cell r="W32">
            <v>0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151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114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>
            <v>13.427800269905532</v>
          </cell>
          <cell r="AN32">
            <v>0.62314156399999998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-</v>
          </cell>
          <cell r="AV32" t="str">
            <v>-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177</v>
          </cell>
          <cell r="BB32">
            <v>849</v>
          </cell>
          <cell r="BC32">
            <v>11.943319838056681</v>
          </cell>
          <cell r="BD32">
            <v>0.54880413699999997</v>
          </cell>
          <cell r="BE32">
            <v>989</v>
          </cell>
          <cell r="BF32" t="str">
            <v>-</v>
          </cell>
          <cell r="BG32">
            <v>513905.1</v>
          </cell>
          <cell r="BH32">
            <v>415939.50949999999</v>
          </cell>
          <cell r="BI32">
            <v>102267114</v>
          </cell>
          <cell r="BJ32">
            <v>400965687.10000002</v>
          </cell>
          <cell r="BK32">
            <v>102193164</v>
          </cell>
          <cell r="BL32" t="str">
            <v>-</v>
          </cell>
          <cell r="BM32">
            <v>73950</v>
          </cell>
          <cell r="BN32" t="str">
            <v>-</v>
          </cell>
          <cell r="BO32">
            <v>78029703</v>
          </cell>
          <cell r="BP32" t="str">
            <v>-</v>
          </cell>
          <cell r="BQ32">
            <v>73950</v>
          </cell>
          <cell r="BR32" t="str">
            <v>-</v>
          </cell>
          <cell r="BS32">
            <v>175</v>
          </cell>
          <cell r="BT32" t="str">
            <v>-</v>
          </cell>
          <cell r="BU32">
            <v>77955753</v>
          </cell>
          <cell r="BV32" t="str">
            <v>-</v>
          </cell>
          <cell r="BW32">
            <v>131</v>
          </cell>
          <cell r="BX32" t="str">
            <v>-</v>
          </cell>
          <cell r="BY32" t="str">
            <v>-</v>
          </cell>
          <cell r="BZ32" t="str">
            <v>-</v>
          </cell>
          <cell r="CA32">
            <v>22795951</v>
          </cell>
          <cell r="CB32" t="str">
            <v>-</v>
          </cell>
          <cell r="CC32" t="str">
            <v>-</v>
          </cell>
          <cell r="CD32" t="str">
            <v>-</v>
          </cell>
          <cell r="CE32" t="str">
            <v>-</v>
          </cell>
          <cell r="CF32" t="str">
            <v>-</v>
          </cell>
          <cell r="CG32" t="str">
            <v>-</v>
          </cell>
          <cell r="CH32" t="str">
            <v>-</v>
          </cell>
          <cell r="CI32" t="str">
            <v>-</v>
          </cell>
          <cell r="CJ32" t="str">
            <v>-</v>
          </cell>
          <cell r="CK32" t="str">
            <v>-</v>
          </cell>
          <cell r="CL32" t="str">
            <v>-</v>
          </cell>
          <cell r="CM32">
            <v>1441460</v>
          </cell>
          <cell r="CN32" t="str">
            <v>-</v>
          </cell>
          <cell r="CO32">
            <v>24237411</v>
          </cell>
          <cell r="CP32" t="str">
            <v>-</v>
          </cell>
          <cell r="CQ32">
            <v>0</v>
          </cell>
          <cell r="CR32" t="str">
            <v>-</v>
          </cell>
          <cell r="CS32">
            <v>-29</v>
          </cell>
          <cell r="CT32" t="str">
            <v>-</v>
          </cell>
          <cell r="CU32">
            <v>830</v>
          </cell>
          <cell r="CV32">
            <v>317</v>
          </cell>
          <cell r="CW32">
            <v>278</v>
          </cell>
          <cell r="CX32">
            <v>179</v>
          </cell>
          <cell r="CY32">
            <v>175</v>
          </cell>
          <cell r="CZ32">
            <v>114</v>
          </cell>
          <cell r="DA32">
            <v>81</v>
          </cell>
          <cell r="DB32">
            <v>51</v>
          </cell>
          <cell r="DC32">
            <v>67</v>
          </cell>
          <cell r="DD32">
            <v>54</v>
          </cell>
          <cell r="DE32">
            <v>44</v>
          </cell>
          <cell r="DF32">
            <v>38</v>
          </cell>
          <cell r="DG32">
            <v>192</v>
          </cell>
          <cell r="DH32">
            <v>143</v>
          </cell>
          <cell r="DI32">
            <v>14</v>
          </cell>
          <cell r="DJ32" t="str">
            <v>-</v>
          </cell>
          <cell r="DK32" t="str">
            <v>-</v>
          </cell>
          <cell r="DL32" t="str">
            <v>-</v>
          </cell>
          <cell r="DM32" t="str">
            <v>-</v>
          </cell>
          <cell r="DN32" t="str">
            <v>-</v>
          </cell>
          <cell r="DO32" t="str">
            <v>-</v>
          </cell>
          <cell r="DP32" t="str">
            <v>-</v>
          </cell>
          <cell r="DQ32" t="str">
            <v>-</v>
          </cell>
          <cell r="DR32" t="str">
            <v>-</v>
          </cell>
          <cell r="DS32" t="str">
            <v>-</v>
          </cell>
          <cell r="DT32" t="str">
            <v>-</v>
          </cell>
          <cell r="DU32" t="str">
            <v>-</v>
          </cell>
          <cell r="DV32" t="str">
            <v>-</v>
          </cell>
          <cell r="DW32">
            <v>0</v>
          </cell>
          <cell r="DX32" t="str">
            <v>-</v>
          </cell>
          <cell r="DY32">
            <v>16</v>
          </cell>
          <cell r="DZ32">
            <v>60</v>
          </cell>
          <cell r="EA32">
            <v>28</v>
          </cell>
          <cell r="EB32" t="str">
            <v>-</v>
          </cell>
          <cell r="EC32">
            <v>51.851851851851848</v>
          </cell>
          <cell r="ED32" t="str">
            <v>-</v>
          </cell>
          <cell r="EE32">
            <v>2</v>
          </cell>
          <cell r="EF32" t="str">
            <v>-</v>
          </cell>
          <cell r="EG32">
            <v>6</v>
          </cell>
        </row>
        <row r="33">
          <cell r="C33">
            <v>700000097</v>
          </cell>
          <cell r="D33" t="str">
            <v>SECTOR CAÑA DE AZUCAR REINA</v>
          </cell>
          <cell r="E33">
            <v>2026</v>
          </cell>
          <cell r="F33">
            <v>202604</v>
          </cell>
          <cell r="G33">
            <v>2688</v>
          </cell>
          <cell r="H33">
            <v>2766</v>
          </cell>
          <cell r="I33">
            <v>746</v>
          </cell>
          <cell r="J33" t="str">
            <v>-</v>
          </cell>
          <cell r="K33">
            <v>-116</v>
          </cell>
          <cell r="L33">
            <v>6</v>
          </cell>
          <cell r="M33">
            <v>515</v>
          </cell>
          <cell r="N33">
            <v>1800</v>
          </cell>
          <cell r="O33">
            <v>0</v>
          </cell>
          <cell r="P33" t="str">
            <v>-</v>
          </cell>
          <cell r="Q33">
            <v>1</v>
          </cell>
          <cell r="R33" t="str">
            <v>-</v>
          </cell>
          <cell r="S33">
            <v>5</v>
          </cell>
          <cell r="T33" t="str">
            <v>-</v>
          </cell>
          <cell r="U33">
            <v>514</v>
          </cell>
          <cell r="V33" t="str">
            <v>-</v>
          </cell>
          <cell r="W33">
            <v>0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403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278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>
            <v>19.159226190476193</v>
          </cell>
          <cell r="AN33">
            <v>63.7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 t="str">
            <v>-</v>
          </cell>
          <cell r="AV33" t="str">
            <v>-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459</v>
          </cell>
          <cell r="BB33">
            <v>1582</v>
          </cell>
          <cell r="BC33">
            <v>17.075892857142858</v>
          </cell>
          <cell r="BD33">
            <v>56</v>
          </cell>
          <cell r="BE33">
            <v>1882</v>
          </cell>
          <cell r="BF33" t="str">
            <v>-</v>
          </cell>
          <cell r="BG33">
            <v>463538.65</v>
          </cell>
          <cell r="BH33">
            <v>431479</v>
          </cell>
          <cell r="BI33">
            <v>238722403</v>
          </cell>
          <cell r="BJ33">
            <v>776662424</v>
          </cell>
          <cell r="BK33">
            <v>237353473</v>
          </cell>
          <cell r="BL33" t="str">
            <v>-</v>
          </cell>
          <cell r="BM33">
            <v>1368930</v>
          </cell>
          <cell r="BN33" t="str">
            <v>-</v>
          </cell>
          <cell r="BO33">
            <v>160332559</v>
          </cell>
          <cell r="BP33" t="str">
            <v>-</v>
          </cell>
          <cell r="BQ33">
            <v>1368930</v>
          </cell>
          <cell r="BR33" t="str">
            <v>-</v>
          </cell>
          <cell r="BS33">
            <v>434</v>
          </cell>
          <cell r="BT33" t="str">
            <v>-</v>
          </cell>
          <cell r="BU33">
            <v>158963629</v>
          </cell>
          <cell r="BV33" t="str">
            <v>-</v>
          </cell>
          <cell r="BW33">
            <v>379</v>
          </cell>
          <cell r="BX33" t="str">
            <v>-</v>
          </cell>
          <cell r="BY33" t="str">
            <v>-</v>
          </cell>
          <cell r="BZ33" t="str">
            <v>-</v>
          </cell>
          <cell r="CA33">
            <v>74657444</v>
          </cell>
          <cell r="CB33" t="str">
            <v>-</v>
          </cell>
          <cell r="CC33" t="str">
            <v>-</v>
          </cell>
          <cell r="CD33" t="str">
            <v>-</v>
          </cell>
          <cell r="CE33" t="str">
            <v>-</v>
          </cell>
          <cell r="CF33" t="str">
            <v>-</v>
          </cell>
          <cell r="CG33" t="str">
            <v>-</v>
          </cell>
          <cell r="CH33" t="str">
            <v>-</v>
          </cell>
          <cell r="CI33" t="str">
            <v>-</v>
          </cell>
          <cell r="CJ33" t="str">
            <v>-</v>
          </cell>
          <cell r="CK33" t="str">
            <v>-</v>
          </cell>
          <cell r="CL33" t="str">
            <v>-</v>
          </cell>
          <cell r="CM33">
            <v>3732400</v>
          </cell>
          <cell r="CN33" t="str">
            <v>-</v>
          </cell>
          <cell r="CO33">
            <v>78389844</v>
          </cell>
          <cell r="CP33" t="str">
            <v>-</v>
          </cell>
          <cell r="CQ33">
            <v>0</v>
          </cell>
          <cell r="CR33" t="str">
            <v>-</v>
          </cell>
          <cell r="CS33">
            <v>-119</v>
          </cell>
          <cell r="CT33" t="str">
            <v>-</v>
          </cell>
          <cell r="CU33">
            <v>1567</v>
          </cell>
          <cell r="CV33">
            <v>614</v>
          </cell>
          <cell r="CW33">
            <v>337</v>
          </cell>
          <cell r="CX33">
            <v>257</v>
          </cell>
          <cell r="CY33">
            <v>269</v>
          </cell>
          <cell r="CZ33">
            <v>194</v>
          </cell>
          <cell r="DA33">
            <v>159</v>
          </cell>
          <cell r="DB33">
            <v>113</v>
          </cell>
          <cell r="DC33">
            <v>123</v>
          </cell>
          <cell r="DD33">
            <v>102</v>
          </cell>
          <cell r="DE33">
            <v>150</v>
          </cell>
          <cell r="DF33">
            <v>132</v>
          </cell>
          <cell r="DG33">
            <v>432</v>
          </cell>
          <cell r="DH33">
            <v>347</v>
          </cell>
          <cell r="DI33">
            <v>23</v>
          </cell>
          <cell r="DJ33" t="str">
            <v>-</v>
          </cell>
          <cell r="DK33" t="str">
            <v>-</v>
          </cell>
          <cell r="DL33" t="str">
            <v>-</v>
          </cell>
          <cell r="DM33" t="str">
            <v>-</v>
          </cell>
          <cell r="DN33" t="str">
            <v>-</v>
          </cell>
          <cell r="DO33" t="str">
            <v>-</v>
          </cell>
          <cell r="DP33" t="str">
            <v>-</v>
          </cell>
          <cell r="DQ33" t="str">
            <v>-</v>
          </cell>
          <cell r="DR33" t="str">
            <v>-</v>
          </cell>
          <cell r="DS33" t="str">
            <v>-</v>
          </cell>
          <cell r="DT33" t="str">
            <v>-</v>
          </cell>
          <cell r="DU33" t="str">
            <v>-</v>
          </cell>
          <cell r="DV33" t="str">
            <v>-</v>
          </cell>
          <cell r="DW33">
            <v>0</v>
          </cell>
          <cell r="DX33" t="str">
            <v>-</v>
          </cell>
          <cell r="DY33">
            <v>32</v>
          </cell>
          <cell r="DZ33">
            <v>109</v>
          </cell>
          <cell r="EA33">
            <v>51</v>
          </cell>
          <cell r="EB33" t="str">
            <v>-</v>
          </cell>
          <cell r="EC33">
            <v>50</v>
          </cell>
          <cell r="ED33" t="str">
            <v>-</v>
          </cell>
          <cell r="EE33">
            <v>9</v>
          </cell>
          <cell r="EF33" t="str">
            <v>-</v>
          </cell>
          <cell r="EG33">
            <v>24</v>
          </cell>
        </row>
        <row r="34">
          <cell r="C34">
            <v>700000098</v>
          </cell>
          <cell r="D34" t="str">
            <v>SECTOR MOSAICO JULIETH</v>
          </cell>
          <cell r="E34">
            <v>2026</v>
          </cell>
          <cell r="F34">
            <v>202604</v>
          </cell>
          <cell r="G34">
            <v>1030</v>
          </cell>
          <cell r="H34">
            <v>1069</v>
          </cell>
          <cell r="I34">
            <v>337</v>
          </cell>
          <cell r="J34" t="str">
            <v>-</v>
          </cell>
          <cell r="K34">
            <v>-1</v>
          </cell>
          <cell r="L34">
            <v>2</v>
          </cell>
          <cell r="M34">
            <v>671</v>
          </cell>
          <cell r="N34">
            <v>643</v>
          </cell>
          <cell r="O34">
            <v>0</v>
          </cell>
          <cell r="P34" t="str">
            <v>-</v>
          </cell>
          <cell r="Q34">
            <v>0</v>
          </cell>
          <cell r="R34" t="str">
            <v>-</v>
          </cell>
          <cell r="S34">
            <v>8</v>
          </cell>
          <cell r="T34" t="str">
            <v>-</v>
          </cell>
          <cell r="U34">
            <v>668</v>
          </cell>
          <cell r="V34" t="str">
            <v>-</v>
          </cell>
          <cell r="W34">
            <v>3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520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383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>
            <v>65.145631067961162</v>
          </cell>
          <cell r="AN34">
            <v>62.2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>
            <v>596</v>
          </cell>
          <cell r="BB34">
            <v>547</v>
          </cell>
          <cell r="BC34">
            <v>57.864077669902912</v>
          </cell>
          <cell r="BD34">
            <v>52.9</v>
          </cell>
          <cell r="BE34">
            <v>739</v>
          </cell>
          <cell r="BF34" t="str">
            <v>-</v>
          </cell>
          <cell r="BG34">
            <v>499349.69</v>
          </cell>
          <cell r="BH34">
            <v>504637</v>
          </cell>
          <cell r="BI34">
            <v>335063643.13</v>
          </cell>
          <cell r="BJ34">
            <v>324481463</v>
          </cell>
          <cell r="BK34">
            <v>329072031</v>
          </cell>
          <cell r="BL34" t="str">
            <v>-</v>
          </cell>
          <cell r="BM34">
            <v>5991612.1299999999</v>
          </cell>
          <cell r="BN34" t="str">
            <v>-</v>
          </cell>
          <cell r="BO34">
            <v>287985769.13</v>
          </cell>
          <cell r="BP34" t="str">
            <v>-</v>
          </cell>
          <cell r="BQ34">
            <v>5991612.1299999999</v>
          </cell>
          <cell r="BR34" t="str">
            <v>-</v>
          </cell>
          <cell r="BS34">
            <v>652</v>
          </cell>
          <cell r="BT34" t="str">
            <v>-</v>
          </cell>
          <cell r="BU34">
            <v>281994157</v>
          </cell>
          <cell r="BV34" t="str">
            <v>-</v>
          </cell>
          <cell r="BW34">
            <v>411</v>
          </cell>
          <cell r="BX34" t="str">
            <v>-</v>
          </cell>
          <cell r="BY34" t="str">
            <v>-</v>
          </cell>
          <cell r="BZ34" t="str">
            <v>-</v>
          </cell>
          <cell r="CA34">
            <v>42762434</v>
          </cell>
          <cell r="CB34" t="str">
            <v>-</v>
          </cell>
          <cell r="CC34" t="str">
            <v>-</v>
          </cell>
          <cell r="CD34" t="str">
            <v>-</v>
          </cell>
          <cell r="CE34" t="str">
            <v>-</v>
          </cell>
          <cell r="CF34" t="str">
            <v>-</v>
          </cell>
          <cell r="CG34" t="str">
            <v>-</v>
          </cell>
          <cell r="CH34" t="str">
            <v>-</v>
          </cell>
          <cell r="CI34" t="str">
            <v>-</v>
          </cell>
          <cell r="CJ34" t="str">
            <v>-</v>
          </cell>
          <cell r="CK34" t="str">
            <v>-</v>
          </cell>
          <cell r="CL34" t="str">
            <v>-</v>
          </cell>
          <cell r="CM34">
            <v>4315440</v>
          </cell>
          <cell r="CN34" t="str">
            <v>-</v>
          </cell>
          <cell r="CO34">
            <v>47077874</v>
          </cell>
          <cell r="CP34" t="str">
            <v>-</v>
          </cell>
          <cell r="CQ34">
            <v>0</v>
          </cell>
          <cell r="CR34" t="str">
            <v>-</v>
          </cell>
          <cell r="CS34">
            <v>-9</v>
          </cell>
          <cell r="CT34" t="str">
            <v>-</v>
          </cell>
          <cell r="CU34">
            <v>157</v>
          </cell>
          <cell r="CV34">
            <v>189</v>
          </cell>
          <cell r="CW34">
            <v>112</v>
          </cell>
          <cell r="CX34">
            <v>130</v>
          </cell>
          <cell r="CY34">
            <v>90</v>
          </cell>
          <cell r="CZ34">
            <v>88</v>
          </cell>
          <cell r="DA34">
            <v>47</v>
          </cell>
          <cell r="DB34">
            <v>50</v>
          </cell>
          <cell r="DC34">
            <v>56</v>
          </cell>
          <cell r="DD34">
            <v>53</v>
          </cell>
          <cell r="DE34">
            <v>40</v>
          </cell>
          <cell r="DF34">
            <v>36</v>
          </cell>
          <cell r="DG34">
            <v>143</v>
          </cell>
          <cell r="DH34">
            <v>139</v>
          </cell>
          <cell r="DI34">
            <v>22</v>
          </cell>
          <cell r="DJ34" t="str">
            <v>-</v>
          </cell>
          <cell r="DK34" t="str">
            <v>-</v>
          </cell>
          <cell r="DL34" t="str">
            <v>-</v>
          </cell>
          <cell r="DM34" t="str">
            <v>-</v>
          </cell>
          <cell r="DN34" t="str">
            <v>-</v>
          </cell>
          <cell r="DO34" t="str">
            <v>-</v>
          </cell>
          <cell r="DP34" t="str">
            <v>-</v>
          </cell>
          <cell r="DQ34" t="str">
            <v>-</v>
          </cell>
          <cell r="DR34" t="str">
            <v>-</v>
          </cell>
          <cell r="DS34" t="str">
            <v>-</v>
          </cell>
          <cell r="DT34" t="str">
            <v>-</v>
          </cell>
          <cell r="DU34" t="str">
            <v>-</v>
          </cell>
          <cell r="DV34" t="str">
            <v>-</v>
          </cell>
          <cell r="DW34">
            <v>0</v>
          </cell>
          <cell r="DX34" t="str">
            <v>-</v>
          </cell>
          <cell r="DY34">
            <v>31</v>
          </cell>
          <cell r="DZ34">
            <v>47</v>
          </cell>
          <cell r="EA34">
            <v>18</v>
          </cell>
          <cell r="EB34" t="str">
            <v>-</v>
          </cell>
          <cell r="EC34">
            <v>54.54545454545454</v>
          </cell>
          <cell r="ED34" t="str">
            <v>-</v>
          </cell>
          <cell r="EE34">
            <v>9</v>
          </cell>
          <cell r="EF34" t="str">
            <v>-</v>
          </cell>
          <cell r="EG34">
            <v>45</v>
          </cell>
        </row>
        <row r="35">
          <cell r="C35">
            <v>700000099</v>
          </cell>
          <cell r="D35" t="str">
            <v>SECTOR HICHA ANGELA</v>
          </cell>
          <cell r="E35">
            <v>2026</v>
          </cell>
          <cell r="F35">
            <v>202604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 t="str">
            <v>-</v>
          </cell>
          <cell r="EB35" t="str">
            <v>-</v>
          </cell>
          <cell r="EC35" t="str">
            <v>-</v>
          </cell>
          <cell r="ED35" t="str">
            <v>-</v>
          </cell>
          <cell r="EE35" t="str">
            <v>-</v>
          </cell>
          <cell r="EF35" t="str">
            <v>-</v>
          </cell>
          <cell r="EG35" t="str">
            <v>-</v>
          </cell>
        </row>
        <row r="36">
          <cell r="C36">
            <v>700000104</v>
          </cell>
          <cell r="D36" t="str">
            <v>SECTOR OLIVO PAULA</v>
          </cell>
          <cell r="E36">
            <v>2026</v>
          </cell>
          <cell r="F36">
            <v>202604</v>
          </cell>
          <cell r="G36" t="str">
            <v>-</v>
          </cell>
          <cell r="H36" t="str">
            <v>-</v>
          </cell>
          <cell r="I36" t="str">
            <v>-</v>
          </cell>
          <cell r="J36" t="str">
            <v>-</v>
          </cell>
          <cell r="K36" t="str">
            <v>-</v>
          </cell>
          <cell r="L36" t="str">
            <v>-</v>
          </cell>
          <cell r="M36" t="str">
            <v>-</v>
          </cell>
          <cell r="N36" t="str">
            <v>-</v>
          </cell>
          <cell r="O36" t="str">
            <v>-</v>
          </cell>
          <cell r="P36" t="str">
            <v>-</v>
          </cell>
          <cell r="Q36" t="str">
            <v>-</v>
          </cell>
          <cell r="R36" t="str">
            <v>-</v>
          </cell>
          <cell r="S36" t="str">
            <v>-</v>
          </cell>
          <cell r="T36" t="str">
            <v>-</v>
          </cell>
          <cell r="U36" t="str">
            <v>-</v>
          </cell>
          <cell r="V36" t="str">
            <v>-</v>
          </cell>
          <cell r="W36" t="str">
            <v>-</v>
          </cell>
          <cell r="X36" t="str">
            <v>-</v>
          </cell>
          <cell r="Y36" t="str">
            <v>-</v>
          </cell>
          <cell r="Z36" t="str">
            <v>-</v>
          </cell>
          <cell r="AA36" t="str">
            <v>-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 t="str">
            <v>-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 t="str">
            <v>-</v>
          </cell>
          <cell r="AN36" t="str">
            <v>-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 t="str">
            <v>-</v>
          </cell>
          <cell r="BB36" t="str">
            <v>-</v>
          </cell>
          <cell r="BC36" t="str">
            <v>-</v>
          </cell>
          <cell r="BD36" t="str">
            <v>-</v>
          </cell>
          <cell r="BE36" t="str">
            <v>-</v>
          </cell>
          <cell r="BF36" t="str">
            <v>-</v>
          </cell>
          <cell r="BG36" t="str">
            <v>-</v>
          </cell>
          <cell r="BH36" t="str">
            <v>-</v>
          </cell>
          <cell r="BI36" t="str">
            <v>-</v>
          </cell>
          <cell r="BJ36" t="str">
            <v>-</v>
          </cell>
          <cell r="BK36" t="str">
            <v>-</v>
          </cell>
          <cell r="BL36" t="str">
            <v>-</v>
          </cell>
          <cell r="BM36" t="str">
            <v>-</v>
          </cell>
          <cell r="BN36" t="str">
            <v>-</v>
          </cell>
          <cell r="BO36" t="str">
            <v>-</v>
          </cell>
          <cell r="BP36" t="str">
            <v>-</v>
          </cell>
          <cell r="BQ36" t="str">
            <v>-</v>
          </cell>
          <cell r="BR36" t="str">
            <v>-</v>
          </cell>
          <cell r="BS36" t="str">
            <v>-</v>
          </cell>
          <cell r="BT36" t="str">
            <v>-</v>
          </cell>
          <cell r="BU36" t="str">
            <v>-</v>
          </cell>
          <cell r="BV36" t="str">
            <v>-</v>
          </cell>
          <cell r="BW36" t="str">
            <v>-</v>
          </cell>
          <cell r="BX36" t="str">
            <v>-</v>
          </cell>
          <cell r="BY36" t="str">
            <v>-</v>
          </cell>
          <cell r="BZ36" t="str">
            <v>-</v>
          </cell>
          <cell r="CA36" t="str">
            <v>-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 t="str">
            <v>-</v>
          </cell>
          <cell r="CN36" t="str">
            <v>-</v>
          </cell>
          <cell r="CO36" t="str">
            <v>-</v>
          </cell>
          <cell r="CP36" t="str">
            <v>-</v>
          </cell>
          <cell r="CQ36" t="str">
            <v>-</v>
          </cell>
          <cell r="CR36" t="str">
            <v>-</v>
          </cell>
          <cell r="CS36" t="str">
            <v>-</v>
          </cell>
          <cell r="CT36" t="str">
            <v>-</v>
          </cell>
          <cell r="CU36" t="str">
            <v>-</v>
          </cell>
          <cell r="CV36" t="str">
            <v>-</v>
          </cell>
          <cell r="CW36" t="str">
            <v>-</v>
          </cell>
          <cell r="CX36" t="str">
            <v>-</v>
          </cell>
          <cell r="CY36" t="str">
            <v>-</v>
          </cell>
          <cell r="CZ36" t="str">
            <v>-</v>
          </cell>
          <cell r="DA36" t="str">
            <v>-</v>
          </cell>
          <cell r="DB36" t="str">
            <v>-</v>
          </cell>
          <cell r="DC36" t="str">
            <v>-</v>
          </cell>
          <cell r="DD36" t="str">
            <v>-</v>
          </cell>
          <cell r="DE36" t="str">
            <v>-</v>
          </cell>
          <cell r="DF36" t="str">
            <v>-</v>
          </cell>
          <cell r="DG36" t="str">
            <v>-</v>
          </cell>
          <cell r="DH36" t="str">
            <v>-</v>
          </cell>
          <cell r="DI36" t="str">
            <v>-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 t="str">
            <v>-</v>
          </cell>
          <cell r="DX36" t="str">
            <v>-</v>
          </cell>
          <cell r="DY36" t="str">
            <v>-</v>
          </cell>
          <cell r="DZ36" t="str">
            <v>-</v>
          </cell>
          <cell r="EA36" t="str">
            <v>-</v>
          </cell>
          <cell r="EB36" t="str">
            <v>-</v>
          </cell>
          <cell r="EC36" t="str">
            <v>-</v>
          </cell>
          <cell r="ED36" t="str">
            <v>-</v>
          </cell>
          <cell r="EE36" t="str">
            <v>-</v>
          </cell>
          <cell r="EF36" t="str">
            <v>-</v>
          </cell>
          <cell r="EG36" t="str">
            <v>-</v>
          </cell>
        </row>
        <row r="37">
          <cell r="C37">
            <v>700000105</v>
          </cell>
          <cell r="D37" t="str">
            <v>SECTOR ROSA ALEJANDRA</v>
          </cell>
          <cell r="E37">
            <v>2026</v>
          </cell>
          <cell r="F37">
            <v>202604</v>
          </cell>
          <cell r="G37">
            <v>1496</v>
          </cell>
          <cell r="H37">
            <v>1496</v>
          </cell>
          <cell r="I37">
            <v>484</v>
          </cell>
          <cell r="J37" t="str">
            <v>-</v>
          </cell>
          <cell r="K37">
            <v>-14</v>
          </cell>
          <cell r="L37">
            <v>7</v>
          </cell>
          <cell r="M37">
            <v>887</v>
          </cell>
          <cell r="N37">
            <v>993</v>
          </cell>
          <cell r="O37">
            <v>0</v>
          </cell>
          <cell r="P37" t="str">
            <v>-</v>
          </cell>
          <cell r="Q37">
            <v>1</v>
          </cell>
          <cell r="R37" t="str">
            <v>-</v>
          </cell>
          <cell r="S37">
            <v>10</v>
          </cell>
          <cell r="T37" t="str">
            <v>-</v>
          </cell>
          <cell r="U37">
            <v>881</v>
          </cell>
          <cell r="V37" t="str">
            <v>-</v>
          </cell>
          <cell r="W37">
            <v>5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667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486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>
            <v>59.291443850267378</v>
          </cell>
          <cell r="AN37">
            <v>65.5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800</v>
          </cell>
          <cell r="BB37">
            <v>883</v>
          </cell>
          <cell r="BC37">
            <v>53.475935828877006</v>
          </cell>
          <cell r="BD37">
            <v>58.2</v>
          </cell>
          <cell r="BE37">
            <v>1043</v>
          </cell>
          <cell r="BF37" t="str">
            <v>-</v>
          </cell>
          <cell r="BG37">
            <v>519321.31</v>
          </cell>
          <cell r="BH37">
            <v>480564</v>
          </cell>
          <cell r="BI37">
            <v>460637999.60000002</v>
          </cell>
          <cell r="BJ37">
            <v>477200532</v>
          </cell>
          <cell r="BK37">
            <v>458162052</v>
          </cell>
          <cell r="BL37" t="str">
            <v>-</v>
          </cell>
          <cell r="BM37">
            <v>2475947.6</v>
          </cell>
          <cell r="BN37" t="str">
            <v>-</v>
          </cell>
          <cell r="BO37">
            <v>366396442.60000002</v>
          </cell>
          <cell r="BP37" t="str">
            <v>-</v>
          </cell>
          <cell r="BQ37">
            <v>2475947.6</v>
          </cell>
          <cell r="BR37" t="str">
            <v>-</v>
          </cell>
          <cell r="BS37">
            <v>817</v>
          </cell>
          <cell r="BT37" t="str">
            <v>-</v>
          </cell>
          <cell r="BU37">
            <v>363920495</v>
          </cell>
          <cell r="BV37" t="str">
            <v>-</v>
          </cell>
          <cell r="BW37">
            <v>606</v>
          </cell>
          <cell r="BX37" t="str">
            <v>-</v>
          </cell>
          <cell r="BY37" t="str">
            <v>-</v>
          </cell>
          <cell r="BZ37" t="str">
            <v>-</v>
          </cell>
          <cell r="CA37">
            <v>88643317</v>
          </cell>
          <cell r="CB37" t="str">
            <v>-</v>
          </cell>
          <cell r="CC37" t="str">
            <v>-</v>
          </cell>
          <cell r="CD37" t="str">
            <v>-</v>
          </cell>
          <cell r="CE37" t="str">
            <v>-</v>
          </cell>
          <cell r="CF37" t="str">
            <v>-</v>
          </cell>
          <cell r="CG37" t="str">
            <v>-</v>
          </cell>
          <cell r="CH37" t="str">
            <v>-</v>
          </cell>
          <cell r="CI37" t="str">
            <v>-</v>
          </cell>
          <cell r="CJ37" t="str">
            <v>-</v>
          </cell>
          <cell r="CK37" t="str">
            <v>-</v>
          </cell>
          <cell r="CL37" t="str">
            <v>-</v>
          </cell>
          <cell r="CM37">
            <v>5598240</v>
          </cell>
          <cell r="CN37" t="str">
            <v>-</v>
          </cell>
          <cell r="CO37">
            <v>94241557</v>
          </cell>
          <cell r="CP37" t="str">
            <v>-</v>
          </cell>
          <cell r="CQ37">
            <v>0</v>
          </cell>
          <cell r="CR37" t="str">
            <v>-</v>
          </cell>
          <cell r="CS37">
            <v>6</v>
          </cell>
          <cell r="CT37" t="str">
            <v>-</v>
          </cell>
          <cell r="CU37">
            <v>353</v>
          </cell>
          <cell r="CV37">
            <v>298</v>
          </cell>
          <cell r="CW37">
            <v>152</v>
          </cell>
          <cell r="CX37">
            <v>141</v>
          </cell>
          <cell r="CY37">
            <v>104</v>
          </cell>
          <cell r="CZ37">
            <v>86</v>
          </cell>
          <cell r="DA37">
            <v>79</v>
          </cell>
          <cell r="DB37">
            <v>104</v>
          </cell>
          <cell r="DC37">
            <v>50</v>
          </cell>
          <cell r="DD37">
            <v>91</v>
          </cell>
          <cell r="DE37">
            <v>45</v>
          </cell>
          <cell r="DF37">
            <v>51</v>
          </cell>
          <cell r="DG37">
            <v>174</v>
          </cell>
          <cell r="DH37">
            <v>246</v>
          </cell>
          <cell r="DI37">
            <v>35</v>
          </cell>
          <cell r="DJ37" t="str">
            <v>-</v>
          </cell>
          <cell r="DK37" t="str">
            <v>-</v>
          </cell>
          <cell r="DL37" t="str">
            <v>-</v>
          </cell>
          <cell r="DM37" t="str">
            <v>-</v>
          </cell>
          <cell r="DN37" t="str">
            <v>-</v>
          </cell>
          <cell r="DO37" t="str">
            <v>-</v>
          </cell>
          <cell r="DP37" t="str">
            <v>-</v>
          </cell>
          <cell r="DQ37" t="str">
            <v>-</v>
          </cell>
          <cell r="DR37" t="str">
            <v>-</v>
          </cell>
          <cell r="DS37" t="str">
            <v>-</v>
          </cell>
          <cell r="DT37" t="str">
            <v>-</v>
          </cell>
          <cell r="DU37" t="str">
            <v>-</v>
          </cell>
          <cell r="DV37" t="str">
            <v>-</v>
          </cell>
          <cell r="DW37">
            <v>0</v>
          </cell>
          <cell r="DX37" t="str">
            <v>-</v>
          </cell>
          <cell r="DY37">
            <v>51</v>
          </cell>
          <cell r="DZ37">
            <v>49</v>
          </cell>
          <cell r="EA37">
            <v>29</v>
          </cell>
          <cell r="EB37" t="str">
            <v>-</v>
          </cell>
          <cell r="EC37">
            <v>55.769230769230774</v>
          </cell>
          <cell r="ED37" t="str">
            <v>-</v>
          </cell>
          <cell r="EE37">
            <v>16</v>
          </cell>
          <cell r="EF37" t="str">
            <v>-</v>
          </cell>
          <cell r="EG37">
            <v>37</v>
          </cell>
        </row>
        <row r="38">
          <cell r="C38">
            <v>700000106</v>
          </cell>
          <cell r="D38" t="str">
            <v>SECTOR CAFÉ DIANA</v>
          </cell>
          <cell r="E38">
            <v>2026</v>
          </cell>
          <cell r="F38">
            <v>202604</v>
          </cell>
          <cell r="G38">
            <v>0</v>
          </cell>
          <cell r="H38" t="str">
            <v>-</v>
          </cell>
          <cell r="I38">
            <v>0</v>
          </cell>
          <cell r="J38" t="str">
            <v>-</v>
          </cell>
          <cell r="K38">
            <v>0</v>
          </cell>
          <cell r="L38" t="str">
            <v>-</v>
          </cell>
          <cell r="M38">
            <v>0</v>
          </cell>
          <cell r="N38" t="str">
            <v>-</v>
          </cell>
          <cell r="O38">
            <v>0</v>
          </cell>
          <cell r="P38" t="str">
            <v>-</v>
          </cell>
          <cell r="Q38">
            <v>0</v>
          </cell>
          <cell r="R38" t="str">
            <v>-</v>
          </cell>
          <cell r="S38">
            <v>0</v>
          </cell>
          <cell r="T38" t="str">
            <v>-</v>
          </cell>
          <cell r="U38">
            <v>0</v>
          </cell>
          <cell r="V38" t="str">
            <v>-</v>
          </cell>
          <cell r="W38">
            <v>0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0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0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>
            <v>0</v>
          </cell>
          <cell r="AN38" t="str">
            <v>-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0</v>
          </cell>
          <cell r="BB38" t="str">
            <v>-</v>
          </cell>
          <cell r="BC38">
            <v>0</v>
          </cell>
          <cell r="BD38" t="str">
            <v>-</v>
          </cell>
          <cell r="BE38">
            <v>0</v>
          </cell>
          <cell r="BF38" t="str">
            <v>-</v>
          </cell>
          <cell r="BG38">
            <v>0</v>
          </cell>
          <cell r="BH38" t="str">
            <v>-</v>
          </cell>
          <cell r="BI38">
            <v>0</v>
          </cell>
          <cell r="BJ38" t="str">
            <v>-</v>
          </cell>
          <cell r="BK38">
            <v>0</v>
          </cell>
          <cell r="BL38" t="str">
            <v>-</v>
          </cell>
          <cell r="BM38">
            <v>0</v>
          </cell>
          <cell r="BN38" t="str">
            <v>-</v>
          </cell>
          <cell r="BO38">
            <v>0</v>
          </cell>
          <cell r="BP38" t="str">
            <v>-</v>
          </cell>
          <cell r="BQ38">
            <v>0</v>
          </cell>
          <cell r="BR38" t="str">
            <v>-</v>
          </cell>
          <cell r="BS38">
            <v>0</v>
          </cell>
          <cell r="BT38" t="str">
            <v>-</v>
          </cell>
          <cell r="BU38">
            <v>0</v>
          </cell>
          <cell r="BV38" t="str">
            <v>-</v>
          </cell>
          <cell r="BW38">
            <v>0</v>
          </cell>
          <cell r="BX38" t="str">
            <v>-</v>
          </cell>
          <cell r="BY38" t="str">
            <v>-</v>
          </cell>
          <cell r="BZ38" t="str">
            <v>-</v>
          </cell>
          <cell r="CA38">
            <v>0</v>
          </cell>
          <cell r="CB38" t="str">
            <v>-</v>
          </cell>
          <cell r="CC38" t="str">
            <v>-</v>
          </cell>
          <cell r="CD38" t="str">
            <v>-</v>
          </cell>
          <cell r="CE38" t="str">
            <v>-</v>
          </cell>
          <cell r="CF38" t="str">
            <v>-</v>
          </cell>
          <cell r="CG38" t="str">
            <v>-</v>
          </cell>
          <cell r="CH38" t="str">
            <v>-</v>
          </cell>
          <cell r="CI38" t="str">
            <v>-</v>
          </cell>
          <cell r="CJ38" t="str">
            <v>-</v>
          </cell>
          <cell r="CK38" t="str">
            <v>-</v>
          </cell>
          <cell r="CL38" t="str">
            <v>-</v>
          </cell>
          <cell r="CM38">
            <v>0</v>
          </cell>
          <cell r="CN38" t="str">
            <v>-</v>
          </cell>
          <cell r="CO38">
            <v>0</v>
          </cell>
          <cell r="CP38" t="str">
            <v>-</v>
          </cell>
          <cell r="CQ38">
            <v>0</v>
          </cell>
          <cell r="CR38" t="str">
            <v>-</v>
          </cell>
          <cell r="CS38">
            <v>0</v>
          </cell>
          <cell r="CT38" t="str">
            <v>-</v>
          </cell>
          <cell r="CU38">
            <v>0</v>
          </cell>
          <cell r="CV38" t="str">
            <v>-</v>
          </cell>
          <cell r="CW38">
            <v>0</v>
          </cell>
          <cell r="CX38" t="str">
            <v>-</v>
          </cell>
          <cell r="CY38">
            <v>0</v>
          </cell>
          <cell r="CZ38" t="str">
            <v>-</v>
          </cell>
          <cell r="DA38">
            <v>0</v>
          </cell>
          <cell r="DB38" t="str">
            <v>-</v>
          </cell>
          <cell r="DC38">
            <v>0</v>
          </cell>
          <cell r="DD38" t="str">
            <v>-</v>
          </cell>
          <cell r="DE38">
            <v>0</v>
          </cell>
          <cell r="DF38" t="str">
            <v>-</v>
          </cell>
          <cell r="DG38">
            <v>0</v>
          </cell>
          <cell r="DH38" t="str">
            <v>-</v>
          </cell>
          <cell r="DI38">
            <v>0</v>
          </cell>
          <cell r="DJ38" t="str">
            <v>-</v>
          </cell>
          <cell r="DK38" t="str">
            <v>-</v>
          </cell>
          <cell r="DL38" t="str">
            <v>-</v>
          </cell>
          <cell r="DM38" t="str">
            <v>-</v>
          </cell>
          <cell r="DN38" t="str">
            <v>-</v>
          </cell>
          <cell r="DO38" t="str">
            <v>-</v>
          </cell>
          <cell r="DP38" t="str">
            <v>-</v>
          </cell>
          <cell r="DQ38" t="str">
            <v>-</v>
          </cell>
          <cell r="DR38" t="str">
            <v>-</v>
          </cell>
          <cell r="DS38" t="str">
            <v>-</v>
          </cell>
          <cell r="DT38" t="str">
            <v>-</v>
          </cell>
          <cell r="DU38" t="str">
            <v>-</v>
          </cell>
          <cell r="DV38" t="str">
            <v>-</v>
          </cell>
          <cell r="DW38">
            <v>0</v>
          </cell>
          <cell r="DX38" t="str">
            <v>-</v>
          </cell>
          <cell r="DY38">
            <v>0</v>
          </cell>
          <cell r="DZ38" t="str">
            <v>-</v>
          </cell>
          <cell r="EA38">
            <v>0</v>
          </cell>
          <cell r="EB38" t="str">
            <v>-</v>
          </cell>
          <cell r="EC38">
            <v>0</v>
          </cell>
          <cell r="ED38" t="str">
            <v>-</v>
          </cell>
          <cell r="EE38">
            <v>0</v>
          </cell>
          <cell r="EF38" t="str">
            <v>-</v>
          </cell>
          <cell r="EG38">
            <v>0</v>
          </cell>
        </row>
        <row r="39">
          <cell r="C39">
            <v>700000108</v>
          </cell>
          <cell r="D39" t="str">
            <v>SECTOR ORQUÍDEA CAROLINA</v>
          </cell>
          <cell r="E39">
            <v>2026</v>
          </cell>
          <cell r="F39">
            <v>202604</v>
          </cell>
          <cell r="G39">
            <v>1260</v>
          </cell>
          <cell r="H39">
            <v>1300</v>
          </cell>
          <cell r="I39">
            <v>375</v>
          </cell>
          <cell r="J39" t="str">
            <v>-</v>
          </cell>
          <cell r="K39">
            <v>-33</v>
          </cell>
          <cell r="L39">
            <v>8</v>
          </cell>
          <cell r="M39">
            <v>640</v>
          </cell>
          <cell r="N39">
            <v>833</v>
          </cell>
          <cell r="O39">
            <v>0</v>
          </cell>
          <cell r="P39" t="str">
            <v>-</v>
          </cell>
          <cell r="Q39">
            <v>4</v>
          </cell>
          <cell r="R39" t="str">
            <v>-</v>
          </cell>
          <cell r="S39">
            <v>12</v>
          </cell>
          <cell r="T39" t="str">
            <v>-</v>
          </cell>
          <cell r="U39">
            <v>635</v>
          </cell>
          <cell r="V39" t="str">
            <v>-</v>
          </cell>
          <cell r="W39">
            <v>1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490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342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>
            <v>50.793650793650791</v>
          </cell>
          <cell r="AN39">
            <v>64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578</v>
          </cell>
          <cell r="BB39">
            <v>737</v>
          </cell>
          <cell r="BC39">
            <v>45.873015873015873</v>
          </cell>
          <cell r="BD39">
            <v>56.6</v>
          </cell>
          <cell r="BE39">
            <v>849</v>
          </cell>
          <cell r="BF39" t="str">
            <v>-</v>
          </cell>
          <cell r="BG39">
            <v>469322.62</v>
          </cell>
          <cell r="BH39">
            <v>453035</v>
          </cell>
          <cell r="BI39">
            <v>300366473.74000001</v>
          </cell>
          <cell r="BJ39">
            <v>377378405</v>
          </cell>
          <cell r="BK39">
            <v>298299219</v>
          </cell>
          <cell r="BL39" t="str">
            <v>-</v>
          </cell>
          <cell r="BM39">
            <v>2067254.74</v>
          </cell>
          <cell r="BN39" t="str">
            <v>-</v>
          </cell>
          <cell r="BO39">
            <v>230279103.74000001</v>
          </cell>
          <cell r="BP39" t="str">
            <v>-</v>
          </cell>
          <cell r="BQ39">
            <v>2067254.74</v>
          </cell>
          <cell r="BR39" t="str">
            <v>-</v>
          </cell>
          <cell r="BS39">
            <v>591</v>
          </cell>
          <cell r="BT39" t="str">
            <v>-</v>
          </cell>
          <cell r="BU39">
            <v>228211849</v>
          </cell>
          <cell r="BV39" t="str">
            <v>-</v>
          </cell>
          <cell r="BW39">
            <v>471</v>
          </cell>
          <cell r="BX39" t="str">
            <v>-</v>
          </cell>
          <cell r="BY39" t="str">
            <v>-</v>
          </cell>
          <cell r="BZ39" t="str">
            <v>-</v>
          </cell>
          <cell r="CA39">
            <v>65650230</v>
          </cell>
          <cell r="CB39" t="str">
            <v>-</v>
          </cell>
          <cell r="CC39" t="str">
            <v>-</v>
          </cell>
          <cell r="CD39" t="str">
            <v>-</v>
          </cell>
          <cell r="CE39" t="str">
            <v>-</v>
          </cell>
          <cell r="CF39" t="str">
            <v>-</v>
          </cell>
          <cell r="CG39" t="str">
            <v>-</v>
          </cell>
          <cell r="CH39" t="str">
            <v>-</v>
          </cell>
          <cell r="CI39" t="str">
            <v>-</v>
          </cell>
          <cell r="CJ39" t="str">
            <v>-</v>
          </cell>
          <cell r="CK39" t="str">
            <v>-</v>
          </cell>
          <cell r="CL39" t="str">
            <v>-</v>
          </cell>
          <cell r="CM39">
            <v>4437140</v>
          </cell>
          <cell r="CN39" t="str">
            <v>-</v>
          </cell>
          <cell r="CO39">
            <v>70087370</v>
          </cell>
          <cell r="CP39" t="str">
            <v>-</v>
          </cell>
          <cell r="CQ39">
            <v>0</v>
          </cell>
          <cell r="CR39" t="str">
            <v>-</v>
          </cell>
          <cell r="CS39">
            <v>-2</v>
          </cell>
          <cell r="CT39" t="str">
            <v>-</v>
          </cell>
          <cell r="CU39">
            <v>328</v>
          </cell>
          <cell r="CV39">
            <v>222</v>
          </cell>
          <cell r="CW39">
            <v>184</v>
          </cell>
          <cell r="CX39">
            <v>145</v>
          </cell>
          <cell r="CY39">
            <v>108</v>
          </cell>
          <cell r="CZ39">
            <v>94</v>
          </cell>
          <cell r="DA39">
            <v>74</v>
          </cell>
          <cell r="DB39">
            <v>112</v>
          </cell>
          <cell r="DC39">
            <v>46</v>
          </cell>
          <cell r="DD39">
            <v>95</v>
          </cell>
          <cell r="DE39">
            <v>27</v>
          </cell>
          <cell r="DF39">
            <v>46</v>
          </cell>
          <cell r="DG39">
            <v>147</v>
          </cell>
          <cell r="DH39">
            <v>253</v>
          </cell>
          <cell r="DI39">
            <v>23</v>
          </cell>
          <cell r="DJ39" t="str">
            <v>-</v>
          </cell>
          <cell r="DK39" t="str">
            <v>-</v>
          </cell>
          <cell r="DL39" t="str">
            <v>-</v>
          </cell>
          <cell r="DM39" t="str">
            <v>-</v>
          </cell>
          <cell r="DN39" t="str">
            <v>-</v>
          </cell>
          <cell r="DO39" t="str">
            <v>-</v>
          </cell>
          <cell r="DP39" t="str">
            <v>-</v>
          </cell>
          <cell r="DQ39" t="str">
            <v>-</v>
          </cell>
          <cell r="DR39" t="str">
            <v>-</v>
          </cell>
          <cell r="DS39" t="str">
            <v>-</v>
          </cell>
          <cell r="DT39" t="str">
            <v>-</v>
          </cell>
          <cell r="DU39" t="str">
            <v>-</v>
          </cell>
          <cell r="DV39" t="str">
            <v>-</v>
          </cell>
          <cell r="DW39">
            <v>0</v>
          </cell>
          <cell r="DX39" t="str">
            <v>-</v>
          </cell>
          <cell r="DY39">
            <v>32</v>
          </cell>
          <cell r="DZ39">
            <v>56</v>
          </cell>
          <cell r="EA39">
            <v>14</v>
          </cell>
          <cell r="EB39" t="str">
            <v>-</v>
          </cell>
          <cell r="EC39">
            <v>37.837837837837839</v>
          </cell>
          <cell r="ED39" t="str">
            <v>-</v>
          </cell>
          <cell r="EE39">
            <v>9</v>
          </cell>
          <cell r="EF39" t="str">
            <v>-</v>
          </cell>
          <cell r="EG39">
            <v>30</v>
          </cell>
        </row>
        <row r="40">
          <cell r="C40">
            <v>700000109</v>
          </cell>
          <cell r="D40" t="str">
            <v>SECTOR PRALINÉ ANDREA</v>
          </cell>
          <cell r="E40">
            <v>2026</v>
          </cell>
          <cell r="F40">
            <v>202604</v>
          </cell>
          <cell r="G40">
            <v>1905</v>
          </cell>
          <cell r="H40">
            <v>2024</v>
          </cell>
          <cell r="I40">
            <v>557</v>
          </cell>
          <cell r="J40" t="str">
            <v>-</v>
          </cell>
          <cell r="K40">
            <v>-75</v>
          </cell>
          <cell r="L40">
            <v>5</v>
          </cell>
          <cell r="M40">
            <v>963</v>
          </cell>
          <cell r="N40">
            <v>1269</v>
          </cell>
          <cell r="O40">
            <v>0</v>
          </cell>
          <cell r="P40" t="str">
            <v>-</v>
          </cell>
          <cell r="Q40">
            <v>1</v>
          </cell>
          <cell r="R40" t="str">
            <v>-</v>
          </cell>
          <cell r="S40">
            <v>5</v>
          </cell>
          <cell r="T40" t="str">
            <v>-</v>
          </cell>
          <cell r="U40">
            <v>958</v>
          </cell>
          <cell r="V40" t="str">
            <v>-</v>
          </cell>
          <cell r="W40">
            <v>4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731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>
            <v>529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>
            <v>50.551181102362207</v>
          </cell>
          <cell r="AN40">
            <v>63.7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>
            <v>865</v>
          </cell>
          <cell r="BB40">
            <v>1100</v>
          </cell>
          <cell r="BC40">
            <v>45.406824146981627</v>
          </cell>
          <cell r="BD40">
            <v>55.2</v>
          </cell>
          <cell r="BE40">
            <v>1272</v>
          </cell>
          <cell r="BF40" t="str">
            <v>-</v>
          </cell>
          <cell r="BG40">
            <v>450819.78</v>
          </cell>
          <cell r="BH40">
            <v>435698</v>
          </cell>
          <cell r="BI40">
            <v>434139450.5</v>
          </cell>
          <cell r="BJ40">
            <v>552900983</v>
          </cell>
          <cell r="BK40">
            <v>432365387</v>
          </cell>
          <cell r="BL40" t="str">
            <v>-</v>
          </cell>
          <cell r="BM40">
            <v>1774063.5</v>
          </cell>
          <cell r="BN40" t="str">
            <v>-</v>
          </cell>
          <cell r="BO40">
            <v>313820753.5</v>
          </cell>
          <cell r="BP40" t="str">
            <v>-</v>
          </cell>
          <cell r="BQ40">
            <v>1774063.5</v>
          </cell>
          <cell r="BR40" t="str">
            <v>-</v>
          </cell>
          <cell r="BS40">
            <v>899</v>
          </cell>
          <cell r="BT40" t="str">
            <v>-</v>
          </cell>
          <cell r="BU40">
            <v>312046690</v>
          </cell>
          <cell r="BV40" t="str">
            <v>-</v>
          </cell>
          <cell r="BW40">
            <v>720</v>
          </cell>
          <cell r="BX40" t="str">
            <v>-</v>
          </cell>
          <cell r="BY40" t="str">
            <v>-</v>
          </cell>
          <cell r="BZ40" t="str">
            <v>-</v>
          </cell>
          <cell r="CA40">
            <v>113444877</v>
          </cell>
          <cell r="CB40" t="str">
            <v>-</v>
          </cell>
          <cell r="CC40" t="str">
            <v>-</v>
          </cell>
          <cell r="CD40" t="str">
            <v>-</v>
          </cell>
          <cell r="CE40" t="str">
            <v>-</v>
          </cell>
          <cell r="CF40" t="str">
            <v>-</v>
          </cell>
          <cell r="CG40" t="str">
            <v>-</v>
          </cell>
          <cell r="CH40" t="str">
            <v>-</v>
          </cell>
          <cell r="CI40" t="str">
            <v>-</v>
          </cell>
          <cell r="CJ40" t="str">
            <v>-</v>
          </cell>
          <cell r="CK40" t="str">
            <v>-</v>
          </cell>
          <cell r="CL40" t="str">
            <v>-</v>
          </cell>
          <cell r="CM40">
            <v>6873820</v>
          </cell>
          <cell r="CN40" t="str">
            <v>-</v>
          </cell>
          <cell r="CO40">
            <v>120318697</v>
          </cell>
          <cell r="CP40" t="str">
            <v>-</v>
          </cell>
          <cell r="CQ40">
            <v>0</v>
          </cell>
          <cell r="CR40" t="str">
            <v>-</v>
          </cell>
          <cell r="CS40">
            <v>-19</v>
          </cell>
          <cell r="CT40" t="str">
            <v>-</v>
          </cell>
          <cell r="CU40">
            <v>537</v>
          </cell>
          <cell r="CV40">
            <v>372</v>
          </cell>
          <cell r="CW40">
            <v>232</v>
          </cell>
          <cell r="CX40">
            <v>202</v>
          </cell>
          <cell r="CY40">
            <v>173</v>
          </cell>
          <cell r="CZ40">
            <v>139</v>
          </cell>
          <cell r="DA40">
            <v>133</v>
          </cell>
          <cell r="DB40">
            <v>172</v>
          </cell>
          <cell r="DC40">
            <v>73</v>
          </cell>
          <cell r="DD40">
            <v>151</v>
          </cell>
          <cell r="DE40">
            <v>51</v>
          </cell>
          <cell r="DF40">
            <v>71</v>
          </cell>
          <cell r="DG40">
            <v>257</v>
          </cell>
          <cell r="DH40">
            <v>394</v>
          </cell>
          <cell r="DI40">
            <v>33</v>
          </cell>
          <cell r="DJ40" t="str">
            <v>-</v>
          </cell>
          <cell r="DK40" t="str">
            <v>-</v>
          </cell>
          <cell r="DL40" t="str">
            <v>-</v>
          </cell>
          <cell r="DM40" t="str">
            <v>-</v>
          </cell>
          <cell r="DN40" t="str">
            <v>-</v>
          </cell>
          <cell r="DO40" t="str">
            <v>-</v>
          </cell>
          <cell r="DP40" t="str">
            <v>-</v>
          </cell>
          <cell r="DQ40" t="str">
            <v>-</v>
          </cell>
          <cell r="DR40" t="str">
            <v>-</v>
          </cell>
          <cell r="DS40" t="str">
            <v>-</v>
          </cell>
          <cell r="DT40" t="str">
            <v>-</v>
          </cell>
          <cell r="DU40" t="str">
            <v>-</v>
          </cell>
          <cell r="DV40" t="str">
            <v>-</v>
          </cell>
          <cell r="DW40">
            <v>0</v>
          </cell>
          <cell r="DX40" t="str">
            <v>-</v>
          </cell>
          <cell r="DY40">
            <v>43</v>
          </cell>
          <cell r="DZ40">
            <v>59</v>
          </cell>
          <cell r="EA40">
            <v>16</v>
          </cell>
          <cell r="EB40" t="str">
            <v>-</v>
          </cell>
          <cell r="EC40">
            <v>36.363636363636367</v>
          </cell>
          <cell r="ED40" t="str">
            <v>-</v>
          </cell>
          <cell r="EE40">
            <v>10</v>
          </cell>
          <cell r="EF40" t="str">
            <v>-</v>
          </cell>
          <cell r="EG40">
            <v>55</v>
          </cell>
        </row>
        <row r="41">
          <cell r="C41">
            <v>700000110</v>
          </cell>
          <cell r="D41" t="str">
            <v>SECTOR CUMARÚ JENIFER</v>
          </cell>
          <cell r="E41">
            <v>2026</v>
          </cell>
          <cell r="F41">
            <v>202604</v>
          </cell>
          <cell r="G41" t="str">
            <v>-</v>
          </cell>
          <cell r="H41" t="str">
            <v>-</v>
          </cell>
          <cell r="I41" t="str">
            <v>-</v>
          </cell>
          <cell r="J41" t="str">
            <v>-</v>
          </cell>
          <cell r="K41" t="str">
            <v>-</v>
          </cell>
          <cell r="L41" t="str">
            <v>-</v>
          </cell>
          <cell r="M41" t="str">
            <v>-</v>
          </cell>
          <cell r="N41" t="str">
            <v>-</v>
          </cell>
          <cell r="O41" t="str">
            <v>-</v>
          </cell>
          <cell r="P41" t="str">
            <v>-</v>
          </cell>
          <cell r="Q41" t="str">
            <v>-</v>
          </cell>
          <cell r="R41" t="str">
            <v>-</v>
          </cell>
          <cell r="S41" t="str">
            <v>-</v>
          </cell>
          <cell r="T41" t="str">
            <v>-</v>
          </cell>
          <cell r="U41" t="str">
            <v>-</v>
          </cell>
          <cell r="V41" t="str">
            <v>-</v>
          </cell>
          <cell r="W41" t="str">
            <v>-</v>
          </cell>
          <cell r="X41" t="str">
            <v>-</v>
          </cell>
          <cell r="Y41" t="str">
            <v>-</v>
          </cell>
          <cell r="Z41" t="str">
            <v>-</v>
          </cell>
          <cell r="AA41" t="str">
            <v>-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 t="str">
            <v>-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 t="str">
            <v>-</v>
          </cell>
          <cell r="AN41" t="str">
            <v>-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 t="str">
            <v>-</v>
          </cell>
          <cell r="BB41" t="str">
            <v>-</v>
          </cell>
          <cell r="BC41" t="str">
            <v>-</v>
          </cell>
          <cell r="BD41" t="str">
            <v>-</v>
          </cell>
          <cell r="BE41" t="str">
            <v>-</v>
          </cell>
          <cell r="BF41" t="str">
            <v>-</v>
          </cell>
          <cell r="BG41" t="str">
            <v>-</v>
          </cell>
          <cell r="BH41" t="str">
            <v>-</v>
          </cell>
          <cell r="BI41" t="str">
            <v>-</v>
          </cell>
          <cell r="BJ41" t="str">
            <v>-</v>
          </cell>
          <cell r="BK41" t="str">
            <v>-</v>
          </cell>
          <cell r="BL41" t="str">
            <v>-</v>
          </cell>
          <cell r="BM41" t="str">
            <v>-</v>
          </cell>
          <cell r="BN41" t="str">
            <v>-</v>
          </cell>
          <cell r="BO41" t="str">
            <v>-</v>
          </cell>
          <cell r="BP41" t="str">
            <v>-</v>
          </cell>
          <cell r="BQ41" t="str">
            <v>-</v>
          </cell>
          <cell r="BR41" t="str">
            <v>-</v>
          </cell>
          <cell r="BS41" t="str">
            <v>-</v>
          </cell>
          <cell r="BT41" t="str">
            <v>-</v>
          </cell>
          <cell r="BU41" t="str">
            <v>-</v>
          </cell>
          <cell r="BV41" t="str">
            <v>-</v>
          </cell>
          <cell r="BW41" t="str">
            <v>-</v>
          </cell>
          <cell r="BX41" t="str">
            <v>-</v>
          </cell>
          <cell r="BY41" t="str">
            <v>-</v>
          </cell>
          <cell r="BZ41" t="str">
            <v>-</v>
          </cell>
          <cell r="CA41" t="str">
            <v>-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 t="str">
            <v>-</v>
          </cell>
          <cell r="CN41" t="str">
            <v>-</v>
          </cell>
          <cell r="CO41" t="str">
            <v>-</v>
          </cell>
          <cell r="CP41" t="str">
            <v>-</v>
          </cell>
          <cell r="CQ41" t="str">
            <v>-</v>
          </cell>
          <cell r="CR41" t="str">
            <v>-</v>
          </cell>
          <cell r="CS41" t="str">
            <v>-</v>
          </cell>
          <cell r="CT41" t="str">
            <v>-</v>
          </cell>
          <cell r="CU41" t="str">
            <v>-</v>
          </cell>
          <cell r="CV41" t="str">
            <v>-</v>
          </cell>
          <cell r="CW41" t="str">
            <v>-</v>
          </cell>
          <cell r="CX41" t="str">
            <v>-</v>
          </cell>
          <cell r="CY41" t="str">
            <v>-</v>
          </cell>
          <cell r="CZ41" t="str">
            <v>-</v>
          </cell>
          <cell r="DA41" t="str">
            <v>-</v>
          </cell>
          <cell r="DB41" t="str">
            <v>-</v>
          </cell>
          <cell r="DC41" t="str">
            <v>-</v>
          </cell>
          <cell r="DD41" t="str">
            <v>-</v>
          </cell>
          <cell r="DE41" t="str">
            <v>-</v>
          </cell>
          <cell r="DF41" t="str">
            <v>-</v>
          </cell>
          <cell r="DG41" t="str">
            <v>-</v>
          </cell>
          <cell r="DH41" t="str">
            <v>-</v>
          </cell>
          <cell r="DI41" t="str">
            <v>-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 t="str">
            <v>-</v>
          </cell>
          <cell r="DX41" t="str">
            <v>-</v>
          </cell>
          <cell r="DY41" t="str">
            <v>-</v>
          </cell>
          <cell r="DZ41" t="str">
            <v>-</v>
          </cell>
          <cell r="EA41" t="str">
            <v>-</v>
          </cell>
          <cell r="EB41" t="str">
            <v>-</v>
          </cell>
          <cell r="EC41" t="str">
            <v>-</v>
          </cell>
          <cell r="ED41" t="str">
            <v>-</v>
          </cell>
          <cell r="EE41" t="str">
            <v>-</v>
          </cell>
          <cell r="EF41" t="str">
            <v>-</v>
          </cell>
          <cell r="EG41" t="str">
            <v>-</v>
          </cell>
        </row>
        <row r="42">
          <cell r="C42">
            <v>700000111</v>
          </cell>
          <cell r="D42" t="str">
            <v>SECTOR PROPÓSITO ASTRYTH</v>
          </cell>
          <cell r="E42">
            <v>2026</v>
          </cell>
          <cell r="F42">
            <v>202604</v>
          </cell>
          <cell r="G42">
            <v>1755</v>
          </cell>
          <cell r="H42">
            <v>1700</v>
          </cell>
          <cell r="I42">
            <v>537</v>
          </cell>
          <cell r="J42" t="str">
            <v>-</v>
          </cell>
          <cell r="K42">
            <v>34</v>
          </cell>
          <cell r="L42">
            <v>6</v>
          </cell>
          <cell r="M42">
            <v>1208</v>
          </cell>
          <cell r="N42">
            <v>1130</v>
          </cell>
          <cell r="O42">
            <v>0</v>
          </cell>
          <cell r="P42" t="str">
            <v>-</v>
          </cell>
          <cell r="Q42">
            <v>5</v>
          </cell>
          <cell r="R42" t="str">
            <v>-</v>
          </cell>
          <cell r="S42">
            <v>13</v>
          </cell>
          <cell r="T42" t="str">
            <v>-</v>
          </cell>
          <cell r="U42">
            <v>1201</v>
          </cell>
          <cell r="V42" t="str">
            <v>-</v>
          </cell>
          <cell r="W42">
            <v>2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876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730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>
            <v>68.831908831908834</v>
          </cell>
          <cell r="AN42">
            <v>65.3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1068</v>
          </cell>
          <cell r="BB42">
            <v>984</v>
          </cell>
          <cell r="BC42">
            <v>60.854700854700852</v>
          </cell>
          <cell r="BD42">
            <v>56.9</v>
          </cell>
          <cell r="BE42">
            <v>1173</v>
          </cell>
          <cell r="BF42" t="str">
            <v>-</v>
          </cell>
          <cell r="BG42">
            <v>506842.71</v>
          </cell>
          <cell r="BH42">
            <v>518237</v>
          </cell>
          <cell r="BI42">
            <v>612265994.25</v>
          </cell>
          <cell r="BJ42">
            <v>585607269</v>
          </cell>
          <cell r="BK42">
            <v>608056125</v>
          </cell>
          <cell r="BL42" t="str">
            <v>-</v>
          </cell>
          <cell r="BM42">
            <v>4209869.25</v>
          </cell>
          <cell r="BN42" t="str">
            <v>-</v>
          </cell>
          <cell r="BO42">
            <v>481318156.25</v>
          </cell>
          <cell r="BP42" t="str">
            <v>-</v>
          </cell>
          <cell r="BQ42">
            <v>4209869.25</v>
          </cell>
          <cell r="BR42" t="str">
            <v>-</v>
          </cell>
          <cell r="BS42">
            <v>1121</v>
          </cell>
          <cell r="BT42" t="str">
            <v>-</v>
          </cell>
          <cell r="BU42">
            <v>477108287</v>
          </cell>
          <cell r="BV42" t="str">
            <v>-</v>
          </cell>
          <cell r="BW42">
            <v>766</v>
          </cell>
          <cell r="BX42" t="str">
            <v>-</v>
          </cell>
          <cell r="BY42" t="str">
            <v>-</v>
          </cell>
          <cell r="BZ42" t="str">
            <v>-</v>
          </cell>
          <cell r="CA42">
            <v>123823338</v>
          </cell>
          <cell r="CB42" t="str">
            <v>-</v>
          </cell>
          <cell r="CC42" t="str">
            <v>-</v>
          </cell>
          <cell r="CD42" t="str">
            <v>-</v>
          </cell>
          <cell r="CE42" t="str">
            <v>-</v>
          </cell>
          <cell r="CF42" t="str">
            <v>-</v>
          </cell>
          <cell r="CG42" t="str">
            <v>-</v>
          </cell>
          <cell r="CH42" t="str">
            <v>-</v>
          </cell>
          <cell r="CI42" t="str">
            <v>-</v>
          </cell>
          <cell r="CJ42" t="str">
            <v>-</v>
          </cell>
          <cell r="CK42" t="str">
            <v>-</v>
          </cell>
          <cell r="CL42" t="str">
            <v>-</v>
          </cell>
          <cell r="CM42">
            <v>7124500</v>
          </cell>
          <cell r="CN42" t="str">
            <v>-</v>
          </cell>
          <cell r="CO42">
            <v>130947838</v>
          </cell>
          <cell r="CP42" t="str">
            <v>-</v>
          </cell>
          <cell r="CQ42">
            <v>0</v>
          </cell>
          <cell r="CR42" t="str">
            <v>-</v>
          </cell>
          <cell r="CS42">
            <v>-11</v>
          </cell>
          <cell r="CT42" t="str">
            <v>-</v>
          </cell>
          <cell r="CU42">
            <v>309</v>
          </cell>
          <cell r="CV42">
            <v>351</v>
          </cell>
          <cell r="CW42">
            <v>85</v>
          </cell>
          <cell r="CX42">
            <v>123</v>
          </cell>
          <cell r="CY42">
            <v>153</v>
          </cell>
          <cell r="CZ42">
            <v>161</v>
          </cell>
          <cell r="DA42">
            <v>67</v>
          </cell>
          <cell r="DB42">
            <v>67</v>
          </cell>
          <cell r="DC42">
            <v>67</v>
          </cell>
          <cell r="DD42">
            <v>62</v>
          </cell>
          <cell r="DE42">
            <v>84</v>
          </cell>
          <cell r="DF42">
            <v>82</v>
          </cell>
          <cell r="DG42">
            <v>218</v>
          </cell>
          <cell r="DH42">
            <v>211</v>
          </cell>
          <cell r="DI42">
            <v>65</v>
          </cell>
          <cell r="DJ42" t="str">
            <v>-</v>
          </cell>
          <cell r="DK42" t="str">
            <v>-</v>
          </cell>
          <cell r="DL42" t="str">
            <v>-</v>
          </cell>
          <cell r="DM42" t="str">
            <v>-</v>
          </cell>
          <cell r="DN42" t="str">
            <v>-</v>
          </cell>
          <cell r="DO42" t="str">
            <v>-</v>
          </cell>
          <cell r="DP42" t="str">
            <v>-</v>
          </cell>
          <cell r="DQ42" t="str">
            <v>-</v>
          </cell>
          <cell r="DR42" t="str">
            <v>-</v>
          </cell>
          <cell r="DS42" t="str">
            <v>-</v>
          </cell>
          <cell r="DT42" t="str">
            <v>-</v>
          </cell>
          <cell r="DU42" t="str">
            <v>-</v>
          </cell>
          <cell r="DV42" t="str">
            <v>-</v>
          </cell>
          <cell r="DW42">
            <v>0</v>
          </cell>
          <cell r="DX42" t="str">
            <v>-</v>
          </cell>
          <cell r="DY42">
            <v>76</v>
          </cell>
          <cell r="DZ42">
            <v>75</v>
          </cell>
          <cell r="EA42">
            <v>41</v>
          </cell>
          <cell r="EB42" t="str">
            <v>-</v>
          </cell>
          <cell r="EC42">
            <v>54.666666666666664</v>
          </cell>
          <cell r="ED42" t="str">
            <v>-</v>
          </cell>
          <cell r="EE42">
            <v>11</v>
          </cell>
          <cell r="EF42" t="str">
            <v>-</v>
          </cell>
          <cell r="EG42">
            <v>64</v>
          </cell>
        </row>
        <row r="43">
          <cell r="C43">
            <v>700000112</v>
          </cell>
          <cell r="D43" t="str">
            <v>SECTOR BAMBÚ MARÍA</v>
          </cell>
          <cell r="E43">
            <v>2026</v>
          </cell>
          <cell r="F43">
            <v>202604</v>
          </cell>
          <cell r="G43">
            <v>1432</v>
          </cell>
          <cell r="H43">
            <v>1484</v>
          </cell>
          <cell r="I43">
            <v>367</v>
          </cell>
          <cell r="J43" t="str">
            <v>-</v>
          </cell>
          <cell r="K43">
            <v>-33</v>
          </cell>
          <cell r="L43">
            <v>7</v>
          </cell>
          <cell r="M43">
            <v>751</v>
          </cell>
          <cell r="N43">
            <v>926</v>
          </cell>
          <cell r="O43">
            <v>0</v>
          </cell>
          <cell r="P43" t="str">
            <v>-</v>
          </cell>
          <cell r="Q43">
            <v>1</v>
          </cell>
          <cell r="R43" t="str">
            <v>-</v>
          </cell>
          <cell r="S43">
            <v>5</v>
          </cell>
          <cell r="T43" t="str">
            <v>-</v>
          </cell>
          <cell r="U43">
            <v>748</v>
          </cell>
          <cell r="V43" t="str">
            <v>-</v>
          </cell>
          <cell r="W43">
            <v>2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553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458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>
            <v>52.444134078212286</v>
          </cell>
          <cell r="AN43">
            <v>62.9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687</v>
          </cell>
          <cell r="BB43">
            <v>805</v>
          </cell>
          <cell r="BC43">
            <v>47.97486033519553</v>
          </cell>
          <cell r="BD43">
            <v>54.7</v>
          </cell>
          <cell r="BE43">
            <v>965</v>
          </cell>
          <cell r="BF43" t="str">
            <v>-</v>
          </cell>
          <cell r="BG43">
            <v>424908.49</v>
          </cell>
          <cell r="BH43">
            <v>414705</v>
          </cell>
          <cell r="BI43">
            <v>319106274</v>
          </cell>
          <cell r="BJ43">
            <v>384017177</v>
          </cell>
          <cell r="BK43">
            <v>318346890</v>
          </cell>
          <cell r="BL43" t="str">
            <v>-</v>
          </cell>
          <cell r="BM43">
            <v>759384</v>
          </cell>
          <cell r="BN43" t="str">
            <v>-</v>
          </cell>
          <cell r="BO43">
            <v>241644777</v>
          </cell>
          <cell r="BP43" t="str">
            <v>-</v>
          </cell>
          <cell r="BQ43">
            <v>759384</v>
          </cell>
          <cell r="BR43" t="str">
            <v>-</v>
          </cell>
          <cell r="BS43">
            <v>663</v>
          </cell>
          <cell r="BT43" t="str">
            <v>-</v>
          </cell>
          <cell r="BU43">
            <v>240885393</v>
          </cell>
          <cell r="BV43" t="str">
            <v>-</v>
          </cell>
          <cell r="BW43">
            <v>523</v>
          </cell>
          <cell r="BX43" t="str">
            <v>-</v>
          </cell>
          <cell r="BY43" t="str">
            <v>-</v>
          </cell>
          <cell r="BZ43" t="str">
            <v>-</v>
          </cell>
          <cell r="CA43">
            <v>71339837</v>
          </cell>
          <cell r="CB43" t="str">
            <v>-</v>
          </cell>
          <cell r="CC43" t="str">
            <v>-</v>
          </cell>
          <cell r="CD43" t="str">
            <v>-</v>
          </cell>
          <cell r="CE43" t="str">
            <v>-</v>
          </cell>
          <cell r="CF43" t="str">
            <v>-</v>
          </cell>
          <cell r="CG43" t="str">
            <v>-</v>
          </cell>
          <cell r="CH43" t="str">
            <v>-</v>
          </cell>
          <cell r="CI43" t="str">
            <v>-</v>
          </cell>
          <cell r="CJ43" t="str">
            <v>-</v>
          </cell>
          <cell r="CK43" t="str">
            <v>-</v>
          </cell>
          <cell r="CL43" t="str">
            <v>-</v>
          </cell>
          <cell r="CM43">
            <v>6121660</v>
          </cell>
          <cell r="CN43" t="str">
            <v>-</v>
          </cell>
          <cell r="CO43">
            <v>77461497</v>
          </cell>
          <cell r="CP43" t="str">
            <v>-</v>
          </cell>
          <cell r="CQ43">
            <v>0</v>
          </cell>
          <cell r="CR43" t="str">
            <v>-</v>
          </cell>
          <cell r="CS43">
            <v>-27</v>
          </cell>
          <cell r="CT43" t="str">
            <v>-</v>
          </cell>
          <cell r="CU43">
            <v>416</v>
          </cell>
          <cell r="CV43">
            <v>310</v>
          </cell>
          <cell r="CW43">
            <v>160</v>
          </cell>
          <cell r="CX43">
            <v>155</v>
          </cell>
          <cell r="CY43">
            <v>105</v>
          </cell>
          <cell r="CZ43">
            <v>99</v>
          </cell>
          <cell r="DA43">
            <v>80</v>
          </cell>
          <cell r="DB43">
            <v>119</v>
          </cell>
          <cell r="DC43">
            <v>74</v>
          </cell>
          <cell r="DD43">
            <v>91</v>
          </cell>
          <cell r="DE43">
            <v>57</v>
          </cell>
          <cell r="DF43">
            <v>72</v>
          </cell>
          <cell r="DG43">
            <v>211</v>
          </cell>
          <cell r="DH43">
            <v>282</v>
          </cell>
          <cell r="DI43">
            <v>19</v>
          </cell>
          <cell r="DJ43" t="str">
            <v>-</v>
          </cell>
          <cell r="DK43" t="str">
            <v>-</v>
          </cell>
          <cell r="DL43" t="str">
            <v>-</v>
          </cell>
          <cell r="DM43" t="str">
            <v>-</v>
          </cell>
          <cell r="DN43" t="str">
            <v>-</v>
          </cell>
          <cell r="DO43" t="str">
            <v>-</v>
          </cell>
          <cell r="DP43" t="str">
            <v>-</v>
          </cell>
          <cell r="DQ43" t="str">
            <v>-</v>
          </cell>
          <cell r="DR43" t="str">
            <v>-</v>
          </cell>
          <cell r="DS43" t="str">
            <v>-</v>
          </cell>
          <cell r="DT43" t="str">
            <v>-</v>
          </cell>
          <cell r="DU43" t="str">
            <v>-</v>
          </cell>
          <cell r="DV43" t="str">
            <v>-</v>
          </cell>
          <cell r="DW43">
            <v>0</v>
          </cell>
          <cell r="DX43" t="str">
            <v>-</v>
          </cell>
          <cell r="DY43">
            <v>32</v>
          </cell>
          <cell r="DZ43">
            <v>55</v>
          </cell>
          <cell r="EA43">
            <v>16</v>
          </cell>
          <cell r="EB43" t="str">
            <v>-</v>
          </cell>
          <cell r="EC43">
            <v>45.714285714285715</v>
          </cell>
          <cell r="ED43" t="str">
            <v>-</v>
          </cell>
          <cell r="EE43">
            <v>13</v>
          </cell>
          <cell r="EF43" t="str">
            <v>-</v>
          </cell>
          <cell r="EG43">
            <v>32</v>
          </cell>
        </row>
        <row r="44">
          <cell r="C44">
            <v>700000113</v>
          </cell>
          <cell r="D44" t="str">
            <v>SECTOR POMELO DIANA</v>
          </cell>
          <cell r="E44">
            <v>2026</v>
          </cell>
          <cell r="F44">
            <v>202604</v>
          </cell>
          <cell r="G44">
            <v>1458</v>
          </cell>
          <cell r="H44">
            <v>1488</v>
          </cell>
          <cell r="I44">
            <v>328</v>
          </cell>
          <cell r="J44" t="str">
            <v>-</v>
          </cell>
          <cell r="K44">
            <v>-30</v>
          </cell>
          <cell r="L44">
            <v>7</v>
          </cell>
          <cell r="M44">
            <v>742</v>
          </cell>
          <cell r="N44">
            <v>941</v>
          </cell>
          <cell r="O44">
            <v>0</v>
          </cell>
          <cell r="P44" t="str">
            <v>-</v>
          </cell>
          <cell r="Q44">
            <v>0</v>
          </cell>
          <cell r="R44" t="str">
            <v>-</v>
          </cell>
          <cell r="S44">
            <v>4</v>
          </cell>
          <cell r="T44" t="str">
            <v>-</v>
          </cell>
          <cell r="U44">
            <v>741</v>
          </cell>
          <cell r="V44" t="str">
            <v>-</v>
          </cell>
          <cell r="W44">
            <v>1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534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478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>
            <v>50.891632373113858</v>
          </cell>
          <cell r="AN44">
            <v>62.9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665</v>
          </cell>
          <cell r="BB44">
            <v>815</v>
          </cell>
          <cell r="BC44">
            <v>45.610425240054866</v>
          </cell>
          <cell r="BD44">
            <v>54.4</v>
          </cell>
          <cell r="BE44">
            <v>910</v>
          </cell>
          <cell r="BF44" t="str">
            <v>-</v>
          </cell>
          <cell r="BG44">
            <v>432883.51</v>
          </cell>
          <cell r="BH44">
            <v>416376</v>
          </cell>
          <cell r="BI44">
            <v>321199562.70999998</v>
          </cell>
          <cell r="BJ44">
            <v>391810226</v>
          </cell>
          <cell r="BK44">
            <v>315158125</v>
          </cell>
          <cell r="BL44" t="str">
            <v>-</v>
          </cell>
          <cell r="BM44">
            <v>6041437.71</v>
          </cell>
          <cell r="BN44" t="str">
            <v>-</v>
          </cell>
          <cell r="BO44">
            <v>274408315.70999998</v>
          </cell>
          <cell r="BP44" t="str">
            <v>-</v>
          </cell>
          <cell r="BQ44">
            <v>6041437.709999999</v>
          </cell>
          <cell r="BR44" t="str">
            <v>-</v>
          </cell>
          <cell r="BS44">
            <v>704</v>
          </cell>
          <cell r="BT44" t="str">
            <v>-</v>
          </cell>
          <cell r="BU44">
            <v>268366878</v>
          </cell>
          <cell r="BV44" t="str">
            <v>-</v>
          </cell>
          <cell r="BW44">
            <v>414</v>
          </cell>
          <cell r="BX44" t="str">
            <v>-</v>
          </cell>
          <cell r="BY44" t="str">
            <v>-</v>
          </cell>
          <cell r="BZ44" t="str">
            <v>-</v>
          </cell>
          <cell r="CA44">
            <v>43358847</v>
          </cell>
          <cell r="CB44" t="str">
            <v>-</v>
          </cell>
          <cell r="CC44" t="str">
            <v>-</v>
          </cell>
          <cell r="CD44" t="str">
            <v>-</v>
          </cell>
          <cell r="CE44" t="str">
            <v>-</v>
          </cell>
          <cell r="CF44" t="str">
            <v>-</v>
          </cell>
          <cell r="CG44" t="str">
            <v>-</v>
          </cell>
          <cell r="CH44" t="str">
            <v>-</v>
          </cell>
          <cell r="CI44" t="str">
            <v>-</v>
          </cell>
          <cell r="CJ44" t="str">
            <v>-</v>
          </cell>
          <cell r="CK44" t="str">
            <v>-</v>
          </cell>
          <cell r="CL44" t="str">
            <v>-</v>
          </cell>
          <cell r="CM44">
            <v>3432400</v>
          </cell>
          <cell r="CN44" t="str">
            <v>-</v>
          </cell>
          <cell r="CO44">
            <v>46791247</v>
          </cell>
          <cell r="CP44" t="str">
            <v>-</v>
          </cell>
          <cell r="CQ44">
            <v>0</v>
          </cell>
          <cell r="CR44" t="str">
            <v>-</v>
          </cell>
          <cell r="CS44">
            <v>-16</v>
          </cell>
          <cell r="CT44" t="str">
            <v>-</v>
          </cell>
          <cell r="CU44">
            <v>452</v>
          </cell>
          <cell r="CV44">
            <v>322</v>
          </cell>
          <cell r="CW44">
            <v>121</v>
          </cell>
          <cell r="CX44">
            <v>110</v>
          </cell>
          <cell r="CY44">
            <v>143</v>
          </cell>
          <cell r="CZ44">
            <v>136</v>
          </cell>
          <cell r="DA44">
            <v>82</v>
          </cell>
          <cell r="DB44">
            <v>165</v>
          </cell>
          <cell r="DC44">
            <v>50</v>
          </cell>
          <cell r="DD44">
            <v>108</v>
          </cell>
          <cell r="DE44">
            <v>50</v>
          </cell>
          <cell r="DF44">
            <v>54</v>
          </cell>
          <cell r="DG44">
            <v>182</v>
          </cell>
          <cell r="DH44">
            <v>327</v>
          </cell>
          <cell r="DI44">
            <v>25</v>
          </cell>
          <cell r="DJ44" t="str">
            <v>-</v>
          </cell>
          <cell r="DK44" t="str">
            <v>-</v>
          </cell>
          <cell r="DL44" t="str">
            <v>-</v>
          </cell>
          <cell r="DM44" t="str">
            <v>-</v>
          </cell>
          <cell r="DN44" t="str">
            <v>-</v>
          </cell>
          <cell r="DO44" t="str">
            <v>-</v>
          </cell>
          <cell r="DP44" t="str">
            <v>-</v>
          </cell>
          <cell r="DQ44" t="str">
            <v>-</v>
          </cell>
          <cell r="DR44" t="str">
            <v>-</v>
          </cell>
          <cell r="DS44" t="str">
            <v>-</v>
          </cell>
          <cell r="DT44" t="str">
            <v>-</v>
          </cell>
          <cell r="DU44" t="str">
            <v>-</v>
          </cell>
          <cell r="DV44" t="str">
            <v>-</v>
          </cell>
          <cell r="DW44">
            <v>0</v>
          </cell>
          <cell r="DX44" t="str">
            <v>-</v>
          </cell>
          <cell r="DY44">
            <v>34</v>
          </cell>
          <cell r="DZ44">
            <v>57</v>
          </cell>
          <cell r="EA44">
            <v>14</v>
          </cell>
          <cell r="EB44" t="str">
            <v>-</v>
          </cell>
          <cell r="EC44">
            <v>34.146341463414636</v>
          </cell>
          <cell r="ED44" t="str">
            <v>-</v>
          </cell>
          <cell r="EE44">
            <v>9</v>
          </cell>
          <cell r="EF44" t="str">
            <v>-</v>
          </cell>
          <cell r="EG44">
            <v>43</v>
          </cell>
        </row>
        <row r="45">
          <cell r="C45">
            <v>700000114</v>
          </cell>
          <cell r="D45" t="str">
            <v>SECTOR MACADAMIA MIREYA</v>
          </cell>
          <cell r="E45">
            <v>2026</v>
          </cell>
          <cell r="F45">
            <v>202604</v>
          </cell>
          <cell r="G45">
            <v>1756</v>
          </cell>
          <cell r="H45">
            <v>1776</v>
          </cell>
          <cell r="I45">
            <v>559</v>
          </cell>
          <cell r="J45" t="str">
            <v>-</v>
          </cell>
          <cell r="K45">
            <v>-50</v>
          </cell>
          <cell r="L45">
            <v>6</v>
          </cell>
          <cell r="M45">
            <v>864</v>
          </cell>
          <cell r="N45">
            <v>1169</v>
          </cell>
          <cell r="O45">
            <v>0</v>
          </cell>
          <cell r="P45" t="str">
            <v>-</v>
          </cell>
          <cell r="Q45">
            <v>1</v>
          </cell>
          <cell r="R45" t="str">
            <v>-</v>
          </cell>
          <cell r="S45">
            <v>4</v>
          </cell>
          <cell r="T45" t="str">
            <v>-</v>
          </cell>
          <cell r="U45">
            <v>862</v>
          </cell>
          <cell r="V45" t="str">
            <v>-</v>
          </cell>
          <cell r="W45">
            <v>1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672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475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>
            <v>49.202733485193626</v>
          </cell>
          <cell r="AN45">
            <v>64.400000000000006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784</v>
          </cell>
          <cell r="BB45">
            <v>1049</v>
          </cell>
          <cell r="BC45">
            <v>44.646924829157172</v>
          </cell>
          <cell r="BD45">
            <v>57.8</v>
          </cell>
          <cell r="BE45">
            <v>1274</v>
          </cell>
          <cell r="BF45" t="str">
            <v>-</v>
          </cell>
          <cell r="BG45">
            <v>449777.4</v>
          </cell>
          <cell r="BH45">
            <v>454599</v>
          </cell>
          <cell r="BI45">
            <v>388607670.25999999</v>
          </cell>
          <cell r="BJ45">
            <v>531426571</v>
          </cell>
          <cell r="BK45">
            <v>387939157</v>
          </cell>
          <cell r="BL45" t="str">
            <v>-</v>
          </cell>
          <cell r="BM45">
            <v>668513.26</v>
          </cell>
          <cell r="BN45" t="str">
            <v>-</v>
          </cell>
          <cell r="BO45">
            <v>331903935.25999999</v>
          </cell>
          <cell r="BP45" t="str">
            <v>-</v>
          </cell>
          <cell r="BQ45">
            <v>668513.26</v>
          </cell>
          <cell r="BR45" t="str">
            <v>-</v>
          </cell>
          <cell r="BS45">
            <v>819</v>
          </cell>
          <cell r="BT45" t="str">
            <v>-</v>
          </cell>
          <cell r="BU45">
            <v>331235422</v>
          </cell>
          <cell r="BV45" t="str">
            <v>-</v>
          </cell>
          <cell r="BW45">
            <v>450</v>
          </cell>
          <cell r="BX45" t="str">
            <v>-</v>
          </cell>
          <cell r="BY45" t="str">
            <v>-</v>
          </cell>
          <cell r="BZ45" t="str">
            <v>-</v>
          </cell>
          <cell r="CA45">
            <v>52052355</v>
          </cell>
          <cell r="CB45" t="str">
            <v>-</v>
          </cell>
          <cell r="CC45" t="str">
            <v>-</v>
          </cell>
          <cell r="CD45" t="str">
            <v>-</v>
          </cell>
          <cell r="CE45" t="str">
            <v>-</v>
          </cell>
          <cell r="CF45" t="str">
            <v>-</v>
          </cell>
          <cell r="CG45" t="str">
            <v>-</v>
          </cell>
          <cell r="CH45" t="str">
            <v>-</v>
          </cell>
          <cell r="CI45" t="str">
            <v>-</v>
          </cell>
          <cell r="CJ45" t="str">
            <v>-</v>
          </cell>
          <cell r="CK45" t="str">
            <v>-</v>
          </cell>
          <cell r="CL45" t="str">
            <v>-</v>
          </cell>
          <cell r="CM45">
            <v>4651380</v>
          </cell>
          <cell r="CN45" t="str">
            <v>-</v>
          </cell>
          <cell r="CO45">
            <v>56703735</v>
          </cell>
          <cell r="CP45" t="str">
            <v>-</v>
          </cell>
          <cell r="CQ45">
            <v>0</v>
          </cell>
          <cell r="CR45" t="str">
            <v>-</v>
          </cell>
          <cell r="CS45">
            <v>-16</v>
          </cell>
          <cell r="CT45" t="str">
            <v>-</v>
          </cell>
          <cell r="CU45">
            <v>598</v>
          </cell>
          <cell r="CV45">
            <v>376</v>
          </cell>
          <cell r="CW45">
            <v>188</v>
          </cell>
          <cell r="CX45">
            <v>166</v>
          </cell>
          <cell r="CY45">
            <v>106</v>
          </cell>
          <cell r="CZ45">
            <v>87</v>
          </cell>
          <cell r="DA45">
            <v>102</v>
          </cell>
          <cell r="DB45">
            <v>105</v>
          </cell>
          <cell r="DC45">
            <v>41</v>
          </cell>
          <cell r="DD45">
            <v>109</v>
          </cell>
          <cell r="DE45">
            <v>58</v>
          </cell>
          <cell r="DF45">
            <v>41</v>
          </cell>
          <cell r="DG45">
            <v>201</v>
          </cell>
          <cell r="DH45">
            <v>255</v>
          </cell>
          <cell r="DI45">
            <v>32</v>
          </cell>
          <cell r="DJ45" t="str">
            <v>-</v>
          </cell>
          <cell r="DK45" t="str">
            <v>-</v>
          </cell>
          <cell r="DL45" t="str">
            <v>-</v>
          </cell>
          <cell r="DM45" t="str">
            <v>-</v>
          </cell>
          <cell r="DN45" t="str">
            <v>-</v>
          </cell>
          <cell r="DO45" t="str">
            <v>-</v>
          </cell>
          <cell r="DP45" t="str">
            <v>-</v>
          </cell>
          <cell r="DQ45" t="str">
            <v>-</v>
          </cell>
          <cell r="DR45" t="str">
            <v>-</v>
          </cell>
          <cell r="DS45" t="str">
            <v>-</v>
          </cell>
          <cell r="DT45" t="str">
            <v>-</v>
          </cell>
          <cell r="DU45" t="str">
            <v>-</v>
          </cell>
          <cell r="DV45" t="str">
            <v>-</v>
          </cell>
          <cell r="DW45">
            <v>0</v>
          </cell>
          <cell r="DX45" t="str">
            <v>-</v>
          </cell>
          <cell r="DY45">
            <v>42</v>
          </cell>
          <cell r="DZ45">
            <v>40</v>
          </cell>
          <cell r="EA45">
            <v>17</v>
          </cell>
          <cell r="EB45" t="str">
            <v>-</v>
          </cell>
          <cell r="EC45">
            <v>58.620689655172406</v>
          </cell>
          <cell r="ED45" t="str">
            <v>-</v>
          </cell>
          <cell r="EE45">
            <v>10</v>
          </cell>
          <cell r="EF45" t="str">
            <v>-</v>
          </cell>
          <cell r="EG45">
            <v>38</v>
          </cell>
        </row>
        <row r="46">
          <cell r="C46">
            <v>700000116</v>
          </cell>
          <cell r="D46" t="str">
            <v>SECTOR PRIMAVERA EVELING</v>
          </cell>
          <cell r="E46">
            <v>2026</v>
          </cell>
          <cell r="F46">
            <v>202604</v>
          </cell>
          <cell r="G46">
            <v>1713</v>
          </cell>
          <cell r="H46">
            <v>1748</v>
          </cell>
          <cell r="I46">
            <v>454</v>
          </cell>
          <cell r="J46" t="str">
            <v>-</v>
          </cell>
          <cell r="K46">
            <v>-32</v>
          </cell>
          <cell r="L46">
            <v>7</v>
          </cell>
          <cell r="M46">
            <v>899</v>
          </cell>
          <cell r="N46">
            <v>1105</v>
          </cell>
          <cell r="O46">
            <v>0</v>
          </cell>
          <cell r="P46" t="str">
            <v>-</v>
          </cell>
          <cell r="Q46">
            <v>1</v>
          </cell>
          <cell r="R46" t="str">
            <v>-</v>
          </cell>
          <cell r="S46">
            <v>15</v>
          </cell>
          <cell r="T46" t="str">
            <v>-</v>
          </cell>
          <cell r="U46">
            <v>893</v>
          </cell>
          <cell r="V46" t="str">
            <v>-</v>
          </cell>
          <cell r="W46">
            <v>5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671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548</v>
          </cell>
          <cell r="AH46" t="str">
            <v>-</v>
          </cell>
          <cell r="AI46" t="str">
            <v>-</v>
          </cell>
          <cell r="AJ46" t="str">
            <v>-</v>
          </cell>
          <cell r="AK46" t="str">
            <v>-</v>
          </cell>
          <cell r="AL46" t="str">
            <v>-</v>
          </cell>
          <cell r="AM46">
            <v>52.481027437244599</v>
          </cell>
          <cell r="AN46">
            <v>63.1</v>
          </cell>
          <cell r="AO46" t="str">
            <v>-</v>
          </cell>
          <cell r="AP46" t="str">
            <v>-</v>
          </cell>
          <cell r="AQ46" t="str">
            <v>-</v>
          </cell>
          <cell r="AR46" t="str">
            <v>-</v>
          </cell>
          <cell r="AS46" t="str">
            <v>-</v>
          </cell>
          <cell r="AT46" t="str">
            <v>-</v>
          </cell>
          <cell r="AU46" t="str">
            <v>-</v>
          </cell>
          <cell r="AV46" t="str">
            <v>-</v>
          </cell>
          <cell r="AW46" t="str">
            <v>-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807</v>
          </cell>
          <cell r="BB46">
            <v>971</v>
          </cell>
          <cell r="BC46">
            <v>47.110332749562176</v>
          </cell>
          <cell r="BD46">
            <v>55.5</v>
          </cell>
          <cell r="BE46">
            <v>1154</v>
          </cell>
          <cell r="BF46" t="str">
            <v>-</v>
          </cell>
          <cell r="BG46">
            <v>437283.83</v>
          </cell>
          <cell r="BH46">
            <v>412637</v>
          </cell>
          <cell r="BI46">
            <v>393118167.39999998</v>
          </cell>
          <cell r="BJ46">
            <v>455964304</v>
          </cell>
          <cell r="BK46">
            <v>391110367</v>
          </cell>
          <cell r="BL46" t="str">
            <v>-</v>
          </cell>
          <cell r="BM46">
            <v>2007800.4</v>
          </cell>
          <cell r="BN46" t="str">
            <v>-</v>
          </cell>
          <cell r="BO46">
            <v>304652675.39999998</v>
          </cell>
          <cell r="BP46" t="str">
            <v>-</v>
          </cell>
          <cell r="BQ46">
            <v>2007800.4</v>
          </cell>
          <cell r="BR46" t="str">
            <v>-</v>
          </cell>
          <cell r="BS46">
            <v>837</v>
          </cell>
          <cell r="BT46" t="str">
            <v>-</v>
          </cell>
          <cell r="BU46">
            <v>302644875</v>
          </cell>
          <cell r="BV46" t="str">
            <v>-</v>
          </cell>
          <cell r="BW46">
            <v>651</v>
          </cell>
          <cell r="BX46" t="str">
            <v>-</v>
          </cell>
          <cell r="BY46" t="str">
            <v>-</v>
          </cell>
          <cell r="BZ46" t="str">
            <v>-</v>
          </cell>
          <cell r="CA46">
            <v>81752192</v>
          </cell>
          <cell r="CB46" t="str">
            <v>-</v>
          </cell>
          <cell r="CC46" t="str">
            <v>-</v>
          </cell>
          <cell r="CD46" t="str">
            <v>-</v>
          </cell>
          <cell r="CE46" t="str">
            <v>-</v>
          </cell>
          <cell r="CF46" t="str">
            <v>-</v>
          </cell>
          <cell r="CG46" t="str">
            <v>-</v>
          </cell>
          <cell r="CH46" t="str">
            <v>-</v>
          </cell>
          <cell r="CI46" t="str">
            <v>-</v>
          </cell>
          <cell r="CJ46" t="str">
            <v>-</v>
          </cell>
          <cell r="CK46" t="str">
            <v>-</v>
          </cell>
          <cell r="CL46" t="str">
            <v>-</v>
          </cell>
          <cell r="CM46">
            <v>6713300</v>
          </cell>
          <cell r="CN46" t="str">
            <v>-</v>
          </cell>
          <cell r="CO46">
            <v>88465492</v>
          </cell>
          <cell r="CP46" t="str">
            <v>-</v>
          </cell>
          <cell r="CQ46">
            <v>0</v>
          </cell>
          <cell r="CR46" t="str">
            <v>-</v>
          </cell>
          <cell r="CS46">
            <v>-12</v>
          </cell>
          <cell r="CT46" t="str">
            <v>-</v>
          </cell>
          <cell r="CU46">
            <v>533</v>
          </cell>
          <cell r="CV46">
            <v>382</v>
          </cell>
          <cell r="CW46">
            <v>174</v>
          </cell>
          <cell r="CX46">
            <v>162</v>
          </cell>
          <cell r="CY46">
            <v>107</v>
          </cell>
          <cell r="CZ46">
            <v>105</v>
          </cell>
          <cell r="DA46">
            <v>85</v>
          </cell>
          <cell r="DB46">
            <v>127</v>
          </cell>
          <cell r="DC46">
            <v>58</v>
          </cell>
          <cell r="DD46">
            <v>111</v>
          </cell>
          <cell r="DE46">
            <v>45</v>
          </cell>
          <cell r="DF46">
            <v>60</v>
          </cell>
          <cell r="DG46">
            <v>188</v>
          </cell>
          <cell r="DH46">
            <v>298</v>
          </cell>
          <cell r="DI46">
            <v>24</v>
          </cell>
          <cell r="DJ46" t="str">
            <v>-</v>
          </cell>
          <cell r="DK46" t="str">
            <v>-</v>
          </cell>
          <cell r="DL46" t="str">
            <v>-</v>
          </cell>
          <cell r="DM46" t="str">
            <v>-</v>
          </cell>
          <cell r="DN46" t="str">
            <v>-</v>
          </cell>
          <cell r="DO46" t="str">
            <v>-</v>
          </cell>
          <cell r="DP46" t="str">
            <v>-</v>
          </cell>
          <cell r="DQ46" t="str">
            <v>-</v>
          </cell>
          <cell r="DR46" t="str">
            <v>-</v>
          </cell>
          <cell r="DS46" t="str">
            <v>-</v>
          </cell>
          <cell r="DT46" t="str">
            <v>-</v>
          </cell>
          <cell r="DU46" t="str">
            <v>-</v>
          </cell>
          <cell r="DV46" t="str">
            <v>-</v>
          </cell>
          <cell r="DW46">
            <v>0</v>
          </cell>
          <cell r="DX46" t="str">
            <v>-</v>
          </cell>
          <cell r="DY46">
            <v>33</v>
          </cell>
          <cell r="DZ46">
            <v>58</v>
          </cell>
          <cell r="EA46">
            <v>21</v>
          </cell>
          <cell r="EB46" t="str">
            <v>-</v>
          </cell>
          <cell r="EC46">
            <v>53.846153846153847</v>
          </cell>
          <cell r="ED46" t="str">
            <v>-</v>
          </cell>
          <cell r="EE46">
            <v>9</v>
          </cell>
          <cell r="EF46" t="str">
            <v>-</v>
          </cell>
          <cell r="EG46">
            <v>59</v>
          </cell>
        </row>
        <row r="47">
          <cell r="C47">
            <v>700000119</v>
          </cell>
          <cell r="D47" t="str">
            <v>SECTOR CUMBIA ISABEL</v>
          </cell>
          <cell r="E47">
            <v>2026</v>
          </cell>
          <cell r="F47">
            <v>202604</v>
          </cell>
          <cell r="G47">
            <v>1902</v>
          </cell>
          <cell r="H47">
            <v>1884</v>
          </cell>
          <cell r="I47">
            <v>485</v>
          </cell>
          <cell r="J47" t="str">
            <v>-</v>
          </cell>
          <cell r="K47">
            <v>-55</v>
          </cell>
          <cell r="L47">
            <v>6</v>
          </cell>
          <cell r="M47">
            <v>597</v>
          </cell>
          <cell r="N47">
            <v>1240</v>
          </cell>
          <cell r="O47">
            <v>0</v>
          </cell>
          <cell r="P47" t="str">
            <v>-</v>
          </cell>
          <cell r="Q47">
            <v>0</v>
          </cell>
          <cell r="R47" t="str">
            <v>-</v>
          </cell>
          <cell r="S47">
            <v>6</v>
          </cell>
          <cell r="T47" t="str">
            <v>-</v>
          </cell>
          <cell r="U47">
            <v>596</v>
          </cell>
          <cell r="V47" t="str">
            <v>-</v>
          </cell>
          <cell r="W47">
            <v>1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426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324</v>
          </cell>
          <cell r="AH47" t="str">
            <v>-</v>
          </cell>
          <cell r="AI47" t="str">
            <v>-</v>
          </cell>
          <cell r="AJ47" t="str">
            <v>-</v>
          </cell>
          <cell r="AK47" t="str">
            <v>-</v>
          </cell>
          <cell r="AL47" t="str">
            <v>-</v>
          </cell>
          <cell r="AM47">
            <v>31.388012618296528</v>
          </cell>
          <cell r="AN47">
            <v>63</v>
          </cell>
          <cell r="AO47" t="str">
            <v>-</v>
          </cell>
          <cell r="AP47" t="str">
            <v>-</v>
          </cell>
          <cell r="AQ47" t="str">
            <v>-</v>
          </cell>
          <cell r="AR47" t="str">
            <v>-</v>
          </cell>
          <cell r="AS47" t="str">
            <v>-</v>
          </cell>
          <cell r="AT47" t="str">
            <v>-</v>
          </cell>
          <cell r="AU47" t="str">
            <v>-</v>
          </cell>
          <cell r="AV47" t="str">
            <v>-</v>
          </cell>
          <cell r="AW47" t="str">
            <v>-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499</v>
          </cell>
          <cell r="BB47">
            <v>1092</v>
          </cell>
          <cell r="BC47">
            <v>26.235541535226076</v>
          </cell>
          <cell r="BD47">
            <v>55.5</v>
          </cell>
          <cell r="BE47">
            <v>1238</v>
          </cell>
          <cell r="BF47" t="str">
            <v>-</v>
          </cell>
          <cell r="BG47">
            <v>514363.11</v>
          </cell>
          <cell r="BH47">
            <v>441689</v>
          </cell>
          <cell r="BI47">
            <v>307074774.00999999</v>
          </cell>
          <cell r="BJ47">
            <v>547694124</v>
          </cell>
          <cell r="BK47">
            <v>306291204</v>
          </cell>
          <cell r="BL47" t="str">
            <v>-</v>
          </cell>
          <cell r="BM47">
            <v>783570.01</v>
          </cell>
          <cell r="BN47" t="str">
            <v>-</v>
          </cell>
          <cell r="BO47">
            <v>255200341.00999999</v>
          </cell>
          <cell r="BP47" t="str">
            <v>-</v>
          </cell>
          <cell r="BQ47">
            <v>783570.01</v>
          </cell>
          <cell r="BR47" t="str">
            <v>-</v>
          </cell>
          <cell r="BS47">
            <v>570</v>
          </cell>
          <cell r="BT47" t="str">
            <v>-</v>
          </cell>
          <cell r="BU47">
            <v>254416771</v>
          </cell>
          <cell r="BV47" t="str">
            <v>-</v>
          </cell>
          <cell r="BW47">
            <v>387</v>
          </cell>
          <cell r="BX47" t="str">
            <v>-</v>
          </cell>
          <cell r="BY47" t="str">
            <v>-</v>
          </cell>
          <cell r="BZ47" t="str">
            <v>-</v>
          </cell>
          <cell r="CA47">
            <v>48206353</v>
          </cell>
          <cell r="CB47" t="str">
            <v>-</v>
          </cell>
          <cell r="CC47" t="str">
            <v>-</v>
          </cell>
          <cell r="CD47" t="str">
            <v>-</v>
          </cell>
          <cell r="CE47" t="str">
            <v>-</v>
          </cell>
          <cell r="CF47" t="str">
            <v>-</v>
          </cell>
          <cell r="CG47" t="str">
            <v>-</v>
          </cell>
          <cell r="CH47" t="str">
            <v>-</v>
          </cell>
          <cell r="CI47" t="str">
            <v>-</v>
          </cell>
          <cell r="CJ47" t="str">
            <v>-</v>
          </cell>
          <cell r="CK47" t="str">
            <v>-</v>
          </cell>
          <cell r="CL47" t="str">
            <v>-</v>
          </cell>
          <cell r="CM47">
            <v>3668080</v>
          </cell>
          <cell r="CN47" t="str">
            <v>-</v>
          </cell>
          <cell r="CO47">
            <v>51874433</v>
          </cell>
          <cell r="CP47" t="str">
            <v>-</v>
          </cell>
          <cell r="CQ47">
            <v>0</v>
          </cell>
          <cell r="CR47" t="str">
            <v>-</v>
          </cell>
          <cell r="CS47">
            <v>-8</v>
          </cell>
          <cell r="CT47" t="str">
            <v>-</v>
          </cell>
          <cell r="CU47">
            <v>838</v>
          </cell>
          <cell r="CV47">
            <v>401</v>
          </cell>
          <cell r="CW47">
            <v>268</v>
          </cell>
          <cell r="CX47">
            <v>183</v>
          </cell>
          <cell r="CY47">
            <v>199</v>
          </cell>
          <cell r="CZ47">
            <v>134</v>
          </cell>
          <cell r="DA47">
            <v>135</v>
          </cell>
          <cell r="DB47">
            <v>112</v>
          </cell>
          <cell r="DC47">
            <v>120</v>
          </cell>
          <cell r="DD47">
            <v>110</v>
          </cell>
          <cell r="DE47">
            <v>73</v>
          </cell>
          <cell r="DF47">
            <v>69</v>
          </cell>
          <cell r="DG47">
            <v>328</v>
          </cell>
          <cell r="DH47">
            <v>291</v>
          </cell>
          <cell r="DI47">
            <v>51</v>
          </cell>
          <cell r="DJ47" t="str">
            <v>-</v>
          </cell>
          <cell r="DK47" t="str">
            <v>-</v>
          </cell>
          <cell r="DL47" t="str">
            <v>-</v>
          </cell>
          <cell r="DM47" t="str">
            <v>-</v>
          </cell>
          <cell r="DN47" t="str">
            <v>-</v>
          </cell>
          <cell r="DO47" t="str">
            <v>-</v>
          </cell>
          <cell r="DP47" t="str">
            <v>-</v>
          </cell>
          <cell r="DQ47" t="str">
            <v>-</v>
          </cell>
          <cell r="DR47" t="str">
            <v>-</v>
          </cell>
          <cell r="DS47" t="str">
            <v>-</v>
          </cell>
          <cell r="DT47" t="str">
            <v>-</v>
          </cell>
          <cell r="DU47" t="str">
            <v>-</v>
          </cell>
          <cell r="DV47" t="str">
            <v>-</v>
          </cell>
          <cell r="DW47">
            <v>0</v>
          </cell>
          <cell r="DX47" t="str">
            <v>-</v>
          </cell>
          <cell r="DY47">
            <v>66</v>
          </cell>
          <cell r="DZ47">
            <v>74</v>
          </cell>
          <cell r="EA47">
            <v>34</v>
          </cell>
          <cell r="EB47" t="str">
            <v>-</v>
          </cell>
          <cell r="EC47">
            <v>47.887323943661968</v>
          </cell>
          <cell r="ED47" t="str">
            <v>-</v>
          </cell>
          <cell r="EE47">
            <v>15</v>
          </cell>
          <cell r="EF47" t="str">
            <v>-</v>
          </cell>
          <cell r="EG47">
            <v>32</v>
          </cell>
        </row>
        <row r="48">
          <cell r="C48">
            <v>700000120</v>
          </cell>
          <cell r="D48" t="str">
            <v>SECTOR SALSA DORA</v>
          </cell>
          <cell r="E48">
            <v>2026</v>
          </cell>
          <cell r="F48">
            <v>202604</v>
          </cell>
          <cell r="G48">
            <v>1441</v>
          </cell>
          <cell r="H48">
            <v>1477</v>
          </cell>
          <cell r="I48">
            <v>384</v>
          </cell>
          <cell r="J48" t="str">
            <v>-</v>
          </cell>
          <cell r="K48">
            <v>-10</v>
          </cell>
          <cell r="L48">
            <v>7</v>
          </cell>
          <cell r="M48">
            <v>597</v>
          </cell>
          <cell r="N48">
            <v>898</v>
          </cell>
          <cell r="O48">
            <v>0</v>
          </cell>
          <cell r="P48" t="str">
            <v>-</v>
          </cell>
          <cell r="Q48">
            <v>3</v>
          </cell>
          <cell r="R48" t="str">
            <v>-</v>
          </cell>
          <cell r="S48">
            <v>5</v>
          </cell>
          <cell r="T48" t="str">
            <v>-</v>
          </cell>
          <cell r="U48">
            <v>592</v>
          </cell>
          <cell r="V48" t="str">
            <v>-</v>
          </cell>
          <cell r="W48">
            <v>2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436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355</v>
          </cell>
          <cell r="AH48" t="str">
            <v>-</v>
          </cell>
          <cell r="AI48" t="str">
            <v>-</v>
          </cell>
          <cell r="AJ48" t="str">
            <v>-</v>
          </cell>
          <cell r="AK48" t="str">
            <v>-</v>
          </cell>
          <cell r="AL48" t="str">
            <v>-</v>
          </cell>
          <cell r="AM48">
            <v>41.429562803608604</v>
          </cell>
          <cell r="AN48">
            <v>61.4</v>
          </cell>
          <cell r="AO48" t="str">
            <v>-</v>
          </cell>
          <cell r="AP48" t="str">
            <v>-</v>
          </cell>
          <cell r="AQ48" t="str">
            <v>-</v>
          </cell>
          <cell r="AR48" t="str">
            <v>-</v>
          </cell>
          <cell r="AS48" t="str">
            <v>-</v>
          </cell>
          <cell r="AT48" t="str">
            <v>-</v>
          </cell>
          <cell r="AU48" t="str">
            <v>-</v>
          </cell>
          <cell r="AV48" t="str">
            <v>-</v>
          </cell>
          <cell r="AW48" t="str">
            <v>-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513</v>
          </cell>
          <cell r="BB48">
            <v>735</v>
          </cell>
          <cell r="BC48">
            <v>35.60027758501041</v>
          </cell>
          <cell r="BD48">
            <v>50.3</v>
          </cell>
          <cell r="BE48">
            <v>987</v>
          </cell>
          <cell r="BF48" t="str">
            <v>-</v>
          </cell>
          <cell r="BG48">
            <v>490849.88</v>
          </cell>
          <cell r="BH48">
            <v>441624</v>
          </cell>
          <cell r="BI48">
            <v>293037376.75</v>
          </cell>
          <cell r="BJ48">
            <v>396578239</v>
          </cell>
          <cell r="BK48">
            <v>289966816</v>
          </cell>
          <cell r="BL48" t="str">
            <v>-</v>
          </cell>
          <cell r="BM48">
            <v>3070560.75</v>
          </cell>
          <cell r="BN48" t="str">
            <v>-</v>
          </cell>
          <cell r="BO48">
            <v>226963441.75</v>
          </cell>
          <cell r="BP48" t="str">
            <v>-</v>
          </cell>
          <cell r="BQ48">
            <v>3070560.75</v>
          </cell>
          <cell r="BR48" t="str">
            <v>-</v>
          </cell>
          <cell r="BS48">
            <v>568</v>
          </cell>
          <cell r="BT48" t="str">
            <v>-</v>
          </cell>
          <cell r="BU48">
            <v>223892881</v>
          </cell>
          <cell r="BV48" t="str">
            <v>-</v>
          </cell>
          <cell r="BW48">
            <v>436</v>
          </cell>
          <cell r="BX48" t="str">
            <v>-</v>
          </cell>
          <cell r="BY48" t="str">
            <v>-</v>
          </cell>
          <cell r="BZ48" t="str">
            <v>-</v>
          </cell>
          <cell r="CA48">
            <v>61427155</v>
          </cell>
          <cell r="CB48" t="str">
            <v>-</v>
          </cell>
          <cell r="CC48" t="str">
            <v>-</v>
          </cell>
          <cell r="CD48" t="str">
            <v>-</v>
          </cell>
          <cell r="CE48" t="str">
            <v>-</v>
          </cell>
          <cell r="CF48" t="str">
            <v>-</v>
          </cell>
          <cell r="CG48" t="str">
            <v>-</v>
          </cell>
          <cell r="CH48" t="str">
            <v>-</v>
          </cell>
          <cell r="CI48" t="str">
            <v>-</v>
          </cell>
          <cell r="CJ48" t="str">
            <v>-</v>
          </cell>
          <cell r="CK48" t="str">
            <v>-</v>
          </cell>
          <cell r="CL48" t="str">
            <v>-</v>
          </cell>
          <cell r="CM48">
            <v>4646780</v>
          </cell>
          <cell r="CN48" t="str">
            <v>-</v>
          </cell>
          <cell r="CO48">
            <v>66073935</v>
          </cell>
          <cell r="CP48" t="str">
            <v>-</v>
          </cell>
          <cell r="CQ48">
            <v>0</v>
          </cell>
          <cell r="CR48" t="str">
            <v>-</v>
          </cell>
          <cell r="CS48">
            <v>-60</v>
          </cell>
          <cell r="CT48" t="str">
            <v>-</v>
          </cell>
          <cell r="CU48">
            <v>535</v>
          </cell>
          <cell r="CV48">
            <v>349</v>
          </cell>
          <cell r="CW48">
            <v>170</v>
          </cell>
          <cell r="CX48">
            <v>153</v>
          </cell>
          <cell r="CY48">
            <v>139</v>
          </cell>
          <cell r="CZ48">
            <v>123</v>
          </cell>
          <cell r="DA48">
            <v>82</v>
          </cell>
          <cell r="DB48">
            <v>65</v>
          </cell>
          <cell r="DC48">
            <v>122</v>
          </cell>
          <cell r="DD48">
            <v>103</v>
          </cell>
          <cell r="DE48">
            <v>117</v>
          </cell>
          <cell r="DF48">
            <v>112</v>
          </cell>
          <cell r="DG48">
            <v>321</v>
          </cell>
          <cell r="DH48">
            <v>280</v>
          </cell>
          <cell r="DI48">
            <v>44</v>
          </cell>
          <cell r="DJ48" t="str">
            <v>-</v>
          </cell>
          <cell r="DK48" t="str">
            <v>-</v>
          </cell>
          <cell r="DL48" t="str">
            <v>-</v>
          </cell>
          <cell r="DM48" t="str">
            <v>-</v>
          </cell>
          <cell r="DN48" t="str">
            <v>-</v>
          </cell>
          <cell r="DO48" t="str">
            <v>-</v>
          </cell>
          <cell r="DP48" t="str">
            <v>-</v>
          </cell>
          <cell r="DQ48" t="str">
            <v>-</v>
          </cell>
          <cell r="DR48" t="str">
            <v>-</v>
          </cell>
          <cell r="DS48" t="str">
            <v>-</v>
          </cell>
          <cell r="DT48" t="str">
            <v>-</v>
          </cell>
          <cell r="DU48" t="str">
            <v>-</v>
          </cell>
          <cell r="DV48" t="str">
            <v>-</v>
          </cell>
          <cell r="DW48">
            <v>0</v>
          </cell>
          <cell r="DX48" t="str">
            <v>-</v>
          </cell>
          <cell r="DY48">
            <v>59</v>
          </cell>
          <cell r="DZ48">
            <v>99</v>
          </cell>
          <cell r="EA48">
            <v>22</v>
          </cell>
          <cell r="EB48" t="str">
            <v>-</v>
          </cell>
          <cell r="EC48">
            <v>34.920634920634917</v>
          </cell>
          <cell r="ED48" t="str">
            <v>-</v>
          </cell>
          <cell r="EE48">
            <v>15</v>
          </cell>
          <cell r="EF48" t="str">
            <v>-</v>
          </cell>
          <cell r="EG48">
            <v>26</v>
          </cell>
        </row>
        <row r="49">
          <cell r="C49">
            <v>700000121</v>
          </cell>
          <cell r="D49" t="str">
            <v>SECTOR FOLCLOR SANDRA</v>
          </cell>
          <cell r="E49">
            <v>2026</v>
          </cell>
          <cell r="F49">
            <v>202604</v>
          </cell>
          <cell r="G49">
            <v>1895</v>
          </cell>
          <cell r="H49">
            <v>1927</v>
          </cell>
          <cell r="I49">
            <v>494</v>
          </cell>
          <cell r="J49" t="str">
            <v>-</v>
          </cell>
          <cell r="K49">
            <v>-33</v>
          </cell>
          <cell r="L49">
            <v>6</v>
          </cell>
          <cell r="M49">
            <v>750</v>
          </cell>
          <cell r="N49">
            <v>1194</v>
          </cell>
          <cell r="O49">
            <v>0</v>
          </cell>
          <cell r="P49" t="str">
            <v>-</v>
          </cell>
          <cell r="Q49">
            <v>4</v>
          </cell>
          <cell r="R49" t="str">
            <v>-</v>
          </cell>
          <cell r="S49">
            <v>12</v>
          </cell>
          <cell r="T49" t="str">
            <v>-</v>
          </cell>
          <cell r="U49">
            <v>744</v>
          </cell>
          <cell r="V49" t="str">
            <v>-</v>
          </cell>
          <cell r="W49">
            <v>2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521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444</v>
          </cell>
          <cell r="AH49" t="str">
            <v>-</v>
          </cell>
          <cell r="AI49" t="str">
            <v>-</v>
          </cell>
          <cell r="AJ49" t="str">
            <v>-</v>
          </cell>
          <cell r="AK49" t="str">
            <v>-</v>
          </cell>
          <cell r="AL49" t="str">
            <v>-</v>
          </cell>
          <cell r="AM49">
            <v>39.577836411609496</v>
          </cell>
          <cell r="AN49">
            <v>61.7</v>
          </cell>
          <cell r="AO49" t="str">
            <v>-</v>
          </cell>
          <cell r="AP49" t="str">
            <v>-</v>
          </cell>
          <cell r="AQ49" t="str">
            <v>-</v>
          </cell>
          <cell r="AR49" t="str">
            <v>-</v>
          </cell>
          <cell r="AS49" t="str">
            <v>-</v>
          </cell>
          <cell r="AT49" t="str">
            <v>-</v>
          </cell>
          <cell r="AU49" t="str">
            <v>-</v>
          </cell>
          <cell r="AV49" t="str">
            <v>-</v>
          </cell>
          <cell r="AW49" t="str">
            <v>-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632</v>
          </cell>
          <cell r="BB49">
            <v>1037</v>
          </cell>
          <cell r="BC49">
            <v>33.350923482849602</v>
          </cell>
          <cell r="BD49">
            <v>53.6</v>
          </cell>
          <cell r="BE49">
            <v>1260</v>
          </cell>
          <cell r="BF49" t="str">
            <v>-</v>
          </cell>
          <cell r="BG49">
            <v>517800.99</v>
          </cell>
          <cell r="BH49">
            <v>465667</v>
          </cell>
          <cell r="BI49">
            <v>388350742.19</v>
          </cell>
          <cell r="BJ49">
            <v>556006389</v>
          </cell>
          <cell r="BK49">
            <v>385309259</v>
          </cell>
          <cell r="BL49" t="str">
            <v>-</v>
          </cell>
          <cell r="BM49">
            <v>3041483.1900000004</v>
          </cell>
          <cell r="BN49" t="str">
            <v>-</v>
          </cell>
          <cell r="BO49">
            <v>313602374.19</v>
          </cell>
          <cell r="BP49" t="str">
            <v>-</v>
          </cell>
          <cell r="BQ49">
            <v>3041483.1900000004</v>
          </cell>
          <cell r="BR49" t="str">
            <v>-</v>
          </cell>
          <cell r="BS49">
            <v>713</v>
          </cell>
          <cell r="BT49" t="str">
            <v>-</v>
          </cell>
          <cell r="BU49">
            <v>310560891</v>
          </cell>
          <cell r="BV49" t="str">
            <v>-</v>
          </cell>
          <cell r="BW49">
            <v>522</v>
          </cell>
          <cell r="BX49" t="str">
            <v>-</v>
          </cell>
          <cell r="BY49" t="str">
            <v>-</v>
          </cell>
          <cell r="BZ49" t="str">
            <v>-</v>
          </cell>
          <cell r="CA49">
            <v>68893733</v>
          </cell>
          <cell r="CB49" t="str">
            <v>-</v>
          </cell>
          <cell r="CC49" t="str">
            <v>-</v>
          </cell>
          <cell r="CD49" t="str">
            <v>-</v>
          </cell>
          <cell r="CE49" t="str">
            <v>-</v>
          </cell>
          <cell r="CF49" t="str">
            <v>-</v>
          </cell>
          <cell r="CG49" t="str">
            <v>-</v>
          </cell>
          <cell r="CH49" t="str">
            <v>-</v>
          </cell>
          <cell r="CI49" t="str">
            <v>-</v>
          </cell>
          <cell r="CJ49" t="str">
            <v>-</v>
          </cell>
          <cell r="CK49" t="str">
            <v>-</v>
          </cell>
          <cell r="CL49" t="str">
            <v>-</v>
          </cell>
          <cell r="CM49">
            <v>4790460</v>
          </cell>
          <cell r="CN49" t="str">
            <v>-</v>
          </cell>
          <cell r="CO49">
            <v>73684193</v>
          </cell>
          <cell r="CP49" t="str">
            <v>-</v>
          </cell>
          <cell r="CQ49">
            <v>0</v>
          </cell>
          <cell r="CR49" t="str">
            <v>-</v>
          </cell>
          <cell r="CS49">
            <v>-28</v>
          </cell>
          <cell r="CT49" t="str">
            <v>-</v>
          </cell>
          <cell r="CU49">
            <v>709</v>
          </cell>
          <cell r="CV49">
            <v>409</v>
          </cell>
          <cell r="CW49">
            <v>236</v>
          </cell>
          <cell r="CX49">
            <v>180</v>
          </cell>
          <cell r="CY49">
            <v>200</v>
          </cell>
          <cell r="CZ49">
            <v>151</v>
          </cell>
          <cell r="DA49">
            <v>135</v>
          </cell>
          <cell r="DB49">
            <v>109</v>
          </cell>
          <cell r="DC49">
            <v>146</v>
          </cell>
          <cell r="DD49">
            <v>128</v>
          </cell>
          <cell r="DE49">
            <v>110</v>
          </cell>
          <cell r="DF49">
            <v>105</v>
          </cell>
          <cell r="DG49">
            <v>391</v>
          </cell>
          <cell r="DH49">
            <v>342</v>
          </cell>
          <cell r="DI49">
            <v>70</v>
          </cell>
          <cell r="DJ49" t="str">
            <v>-</v>
          </cell>
          <cell r="DK49" t="str">
            <v>-</v>
          </cell>
          <cell r="DL49" t="str">
            <v>-</v>
          </cell>
          <cell r="DM49" t="str">
            <v>-</v>
          </cell>
          <cell r="DN49" t="str">
            <v>-</v>
          </cell>
          <cell r="DO49" t="str">
            <v>-</v>
          </cell>
          <cell r="DP49" t="str">
            <v>-</v>
          </cell>
          <cell r="DQ49" t="str">
            <v>-</v>
          </cell>
          <cell r="DR49" t="str">
            <v>-</v>
          </cell>
          <cell r="DS49" t="str">
            <v>-</v>
          </cell>
          <cell r="DT49" t="str">
            <v>-</v>
          </cell>
          <cell r="DU49" t="str">
            <v>-</v>
          </cell>
          <cell r="DV49" t="str">
            <v>-</v>
          </cell>
          <cell r="DW49">
            <v>0</v>
          </cell>
          <cell r="DX49" t="str">
            <v>-</v>
          </cell>
          <cell r="DY49">
            <v>86</v>
          </cell>
          <cell r="DZ49">
            <v>75</v>
          </cell>
          <cell r="EA49">
            <v>49</v>
          </cell>
          <cell r="EB49" t="str">
            <v>-</v>
          </cell>
          <cell r="EC49">
            <v>47.115384615384613</v>
          </cell>
          <cell r="ED49" t="str">
            <v>-</v>
          </cell>
          <cell r="EE49">
            <v>16</v>
          </cell>
          <cell r="EF49" t="str">
            <v>-</v>
          </cell>
          <cell r="EG49">
            <v>33</v>
          </cell>
        </row>
        <row r="50">
          <cell r="C50">
            <v>700000122</v>
          </cell>
          <cell r="D50" t="str">
            <v>SECTOR CALIPSO ROCIO</v>
          </cell>
          <cell r="E50">
            <v>2026</v>
          </cell>
          <cell r="F50">
            <v>202604</v>
          </cell>
          <cell r="G50">
            <v>0</v>
          </cell>
          <cell r="H50" t="str">
            <v>-</v>
          </cell>
          <cell r="I50">
            <v>0</v>
          </cell>
          <cell r="J50" t="str">
            <v>-</v>
          </cell>
          <cell r="K50">
            <v>0</v>
          </cell>
          <cell r="L50" t="str">
            <v>-</v>
          </cell>
          <cell r="M50">
            <v>0</v>
          </cell>
          <cell r="N50" t="str">
            <v>-</v>
          </cell>
          <cell r="O50">
            <v>0</v>
          </cell>
          <cell r="P50" t="str">
            <v>-</v>
          </cell>
          <cell r="Q50">
            <v>0</v>
          </cell>
          <cell r="R50" t="str">
            <v>-</v>
          </cell>
          <cell r="S50">
            <v>0</v>
          </cell>
          <cell r="T50" t="str">
            <v>-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0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>
            <v>0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0</v>
          </cell>
          <cell r="BB50" t="str">
            <v>-</v>
          </cell>
          <cell r="BC50">
            <v>0</v>
          </cell>
          <cell r="BD50" t="str">
            <v>-</v>
          </cell>
          <cell r="BE50">
            <v>0</v>
          </cell>
          <cell r="BF50" t="str">
            <v>-</v>
          </cell>
          <cell r="BG50">
            <v>0</v>
          </cell>
          <cell r="BH50" t="str">
            <v>-</v>
          </cell>
          <cell r="BI50">
            <v>0</v>
          </cell>
          <cell r="BJ50" t="str">
            <v>-</v>
          </cell>
          <cell r="BK50">
            <v>0</v>
          </cell>
          <cell r="BL50" t="str">
            <v>-</v>
          </cell>
          <cell r="BM50">
            <v>0</v>
          </cell>
          <cell r="BN50" t="str">
            <v>-</v>
          </cell>
          <cell r="BO50">
            <v>0</v>
          </cell>
          <cell r="BP50" t="str">
            <v>-</v>
          </cell>
          <cell r="BQ50">
            <v>0</v>
          </cell>
          <cell r="BR50" t="str">
            <v>-</v>
          </cell>
          <cell r="BS50">
            <v>0</v>
          </cell>
          <cell r="BT50" t="str">
            <v>-</v>
          </cell>
          <cell r="BU50">
            <v>0</v>
          </cell>
          <cell r="BV50" t="str">
            <v>-</v>
          </cell>
          <cell r="BW50">
            <v>0</v>
          </cell>
          <cell r="BX50" t="str">
            <v>-</v>
          </cell>
          <cell r="BY50" t="str">
            <v>-</v>
          </cell>
          <cell r="BZ50" t="str">
            <v>-</v>
          </cell>
          <cell r="CA50">
            <v>0</v>
          </cell>
          <cell r="CB50" t="str">
            <v>-</v>
          </cell>
          <cell r="CC50" t="str">
            <v>-</v>
          </cell>
          <cell r="CD50" t="str">
            <v>-</v>
          </cell>
          <cell r="CE50" t="str">
            <v>-</v>
          </cell>
          <cell r="CF50" t="str">
            <v>-</v>
          </cell>
          <cell r="CG50" t="str">
            <v>-</v>
          </cell>
          <cell r="CH50" t="str">
            <v>-</v>
          </cell>
          <cell r="CI50" t="str">
            <v>-</v>
          </cell>
          <cell r="CJ50" t="str">
            <v>-</v>
          </cell>
          <cell r="CK50" t="str">
            <v>-</v>
          </cell>
          <cell r="CL50" t="str">
            <v>-</v>
          </cell>
          <cell r="CM50">
            <v>0</v>
          </cell>
          <cell r="CN50" t="str">
            <v>-</v>
          </cell>
          <cell r="CO50">
            <v>0</v>
          </cell>
          <cell r="CP50" t="str">
            <v>-</v>
          </cell>
          <cell r="CQ50">
            <v>0</v>
          </cell>
          <cell r="CR50" t="str">
            <v>-</v>
          </cell>
          <cell r="CS50">
            <v>0</v>
          </cell>
          <cell r="CT50" t="str">
            <v>-</v>
          </cell>
          <cell r="CU50">
            <v>0</v>
          </cell>
          <cell r="CV50" t="str">
            <v>-</v>
          </cell>
          <cell r="CW50">
            <v>0</v>
          </cell>
          <cell r="CX50" t="str">
            <v>-</v>
          </cell>
          <cell r="CY50">
            <v>0</v>
          </cell>
          <cell r="CZ50" t="str">
            <v>-</v>
          </cell>
          <cell r="DA50">
            <v>0</v>
          </cell>
          <cell r="DB50" t="str">
            <v>-</v>
          </cell>
          <cell r="DC50">
            <v>0</v>
          </cell>
          <cell r="DD50" t="str">
            <v>-</v>
          </cell>
          <cell r="DE50">
            <v>0</v>
          </cell>
          <cell r="DF50" t="str">
            <v>-</v>
          </cell>
          <cell r="DG50">
            <v>0</v>
          </cell>
          <cell r="DH50" t="str">
            <v>-</v>
          </cell>
          <cell r="DI50">
            <v>0</v>
          </cell>
          <cell r="DJ50" t="str">
            <v>-</v>
          </cell>
          <cell r="DK50" t="str">
            <v>-</v>
          </cell>
          <cell r="DL50" t="str">
            <v>-</v>
          </cell>
          <cell r="DM50" t="str">
            <v>-</v>
          </cell>
          <cell r="DN50" t="str">
            <v>-</v>
          </cell>
          <cell r="DO50" t="str">
            <v>-</v>
          </cell>
          <cell r="DP50" t="str">
            <v>-</v>
          </cell>
          <cell r="DQ50" t="str">
            <v>-</v>
          </cell>
          <cell r="DR50" t="str">
            <v>-</v>
          </cell>
          <cell r="DS50" t="str">
            <v>-</v>
          </cell>
          <cell r="DT50" t="str">
            <v>-</v>
          </cell>
          <cell r="DU50" t="str">
            <v>-</v>
          </cell>
          <cell r="DV50" t="str">
            <v>-</v>
          </cell>
          <cell r="DW50">
            <v>0</v>
          </cell>
          <cell r="DX50" t="str">
            <v>-</v>
          </cell>
          <cell r="DY50">
            <v>0</v>
          </cell>
          <cell r="DZ50" t="str">
            <v>-</v>
          </cell>
          <cell r="EA50">
            <v>0</v>
          </cell>
          <cell r="EB50" t="str">
            <v>-</v>
          </cell>
          <cell r="EC50">
            <v>0</v>
          </cell>
          <cell r="ED50" t="str">
            <v>-</v>
          </cell>
          <cell r="EE50">
            <v>0</v>
          </cell>
          <cell r="EF50" t="str">
            <v>-</v>
          </cell>
          <cell r="EG50">
            <v>0</v>
          </cell>
        </row>
        <row r="51">
          <cell r="C51">
            <v>700000123</v>
          </cell>
          <cell r="D51" t="str">
            <v>SECTOR TAMBORA SARA</v>
          </cell>
          <cell r="E51">
            <v>2026</v>
          </cell>
          <cell r="F51">
            <v>202604</v>
          </cell>
          <cell r="G51">
            <v>2194</v>
          </cell>
          <cell r="H51">
            <v>2226</v>
          </cell>
          <cell r="I51">
            <v>606</v>
          </cell>
          <cell r="J51" t="str">
            <v>-</v>
          </cell>
          <cell r="K51">
            <v>-73</v>
          </cell>
          <cell r="L51">
            <v>6</v>
          </cell>
          <cell r="M51">
            <v>721</v>
          </cell>
          <cell r="N51">
            <v>1431</v>
          </cell>
          <cell r="O51">
            <v>0</v>
          </cell>
          <cell r="P51" t="str">
            <v>-</v>
          </cell>
          <cell r="Q51">
            <v>0</v>
          </cell>
          <cell r="R51" t="str">
            <v>-</v>
          </cell>
          <cell r="S51">
            <v>4</v>
          </cell>
          <cell r="T51" t="str">
            <v>-</v>
          </cell>
          <cell r="U51">
            <v>720</v>
          </cell>
          <cell r="V51" t="str">
            <v>-</v>
          </cell>
          <cell r="W51">
            <v>1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559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392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>
            <v>32.862351868732908</v>
          </cell>
          <cell r="AN51">
            <v>63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633</v>
          </cell>
          <cell r="BB51">
            <v>1252</v>
          </cell>
          <cell r="BC51">
            <v>28.8514129443938</v>
          </cell>
          <cell r="BD51">
            <v>55.1</v>
          </cell>
          <cell r="BE51">
            <v>1499</v>
          </cell>
          <cell r="BF51" t="str">
            <v>-</v>
          </cell>
          <cell r="BG51">
            <v>500964.59</v>
          </cell>
          <cell r="BH51">
            <v>419178</v>
          </cell>
          <cell r="BI51">
            <v>361195466.39999998</v>
          </cell>
          <cell r="BJ51">
            <v>599843388</v>
          </cell>
          <cell r="BK51">
            <v>360653676</v>
          </cell>
          <cell r="BL51" t="str">
            <v>-</v>
          </cell>
          <cell r="BM51">
            <v>541790.4</v>
          </cell>
          <cell r="BN51" t="str">
            <v>-</v>
          </cell>
          <cell r="BO51">
            <v>294073393.39999998</v>
          </cell>
          <cell r="BP51" t="str">
            <v>-</v>
          </cell>
          <cell r="BQ51">
            <v>541790.4</v>
          </cell>
          <cell r="BR51" t="str">
            <v>-</v>
          </cell>
          <cell r="BS51">
            <v>704</v>
          </cell>
          <cell r="BT51" t="str">
            <v>-</v>
          </cell>
          <cell r="BU51">
            <v>293531603</v>
          </cell>
          <cell r="BV51" t="str">
            <v>-</v>
          </cell>
          <cell r="BW51">
            <v>494</v>
          </cell>
          <cell r="BX51" t="str">
            <v>-</v>
          </cell>
          <cell r="BY51" t="str">
            <v>-</v>
          </cell>
          <cell r="BZ51" t="str">
            <v>-</v>
          </cell>
          <cell r="CA51">
            <v>62710433</v>
          </cell>
          <cell r="CB51" t="str">
            <v>-</v>
          </cell>
          <cell r="CC51" t="str">
            <v>-</v>
          </cell>
          <cell r="CD51" t="str">
            <v>-</v>
          </cell>
          <cell r="CE51" t="str">
            <v>-</v>
          </cell>
          <cell r="CF51" t="str">
            <v>-</v>
          </cell>
          <cell r="CG51" t="str">
            <v>-</v>
          </cell>
          <cell r="CH51" t="str">
            <v>-</v>
          </cell>
          <cell r="CI51" t="str">
            <v>-</v>
          </cell>
          <cell r="CJ51" t="str">
            <v>-</v>
          </cell>
          <cell r="CK51" t="str">
            <v>-</v>
          </cell>
          <cell r="CL51" t="str">
            <v>-</v>
          </cell>
          <cell r="CM51">
            <v>4411640</v>
          </cell>
          <cell r="CN51" t="str">
            <v>-</v>
          </cell>
          <cell r="CO51">
            <v>67122073</v>
          </cell>
          <cell r="CP51" t="str">
            <v>-</v>
          </cell>
          <cell r="CQ51">
            <v>0</v>
          </cell>
          <cell r="CR51" t="str">
            <v>-</v>
          </cell>
          <cell r="CS51">
            <v>-51</v>
          </cell>
          <cell r="CT51" t="str">
            <v>-</v>
          </cell>
          <cell r="CU51">
            <v>958</v>
          </cell>
          <cell r="CV51">
            <v>480</v>
          </cell>
          <cell r="CW51">
            <v>280</v>
          </cell>
          <cell r="CX51">
            <v>210</v>
          </cell>
          <cell r="CY51">
            <v>235</v>
          </cell>
          <cell r="CZ51">
            <v>164</v>
          </cell>
          <cell r="DA51">
            <v>145</v>
          </cell>
          <cell r="DB51">
            <v>117</v>
          </cell>
          <cell r="DC51">
            <v>116</v>
          </cell>
          <cell r="DD51">
            <v>99</v>
          </cell>
          <cell r="DE51">
            <v>112</v>
          </cell>
          <cell r="DF51">
            <v>105</v>
          </cell>
          <cell r="DG51">
            <v>373</v>
          </cell>
          <cell r="DH51">
            <v>321</v>
          </cell>
          <cell r="DI51">
            <v>57</v>
          </cell>
          <cell r="DJ51" t="str">
            <v>-</v>
          </cell>
          <cell r="DK51" t="str">
            <v>-</v>
          </cell>
          <cell r="DL51" t="str">
            <v>-</v>
          </cell>
          <cell r="DM51" t="str">
            <v>-</v>
          </cell>
          <cell r="DN51" t="str">
            <v>-</v>
          </cell>
          <cell r="DO51" t="str">
            <v>-</v>
          </cell>
          <cell r="DP51" t="str">
            <v>-</v>
          </cell>
          <cell r="DQ51" t="str">
            <v>-</v>
          </cell>
          <cell r="DR51" t="str">
            <v>-</v>
          </cell>
          <cell r="DS51" t="str">
            <v>-</v>
          </cell>
          <cell r="DT51" t="str">
            <v>-</v>
          </cell>
          <cell r="DU51" t="str">
            <v>-</v>
          </cell>
          <cell r="DV51" t="str">
            <v>-</v>
          </cell>
          <cell r="DW51">
            <v>0</v>
          </cell>
          <cell r="DX51" t="str">
            <v>-</v>
          </cell>
          <cell r="DY51">
            <v>64</v>
          </cell>
          <cell r="DZ51">
            <v>99</v>
          </cell>
          <cell r="EA51">
            <v>58</v>
          </cell>
          <cell r="EB51" t="str">
            <v>-</v>
          </cell>
          <cell r="EC51">
            <v>50</v>
          </cell>
          <cell r="ED51" t="str">
            <v>-</v>
          </cell>
          <cell r="EE51">
            <v>7</v>
          </cell>
          <cell r="EF51" t="str">
            <v>-</v>
          </cell>
          <cell r="EG51">
            <v>24</v>
          </cell>
        </row>
        <row r="52">
          <cell r="C52">
            <v>700000125</v>
          </cell>
          <cell r="D52" t="str">
            <v>SECTOR CHARANGA KAREN</v>
          </cell>
          <cell r="E52">
            <v>2026</v>
          </cell>
          <cell r="F52">
            <v>202604</v>
          </cell>
          <cell r="G52">
            <v>1650</v>
          </cell>
          <cell r="H52">
            <v>1682</v>
          </cell>
          <cell r="I52">
            <v>487</v>
          </cell>
          <cell r="J52" t="str">
            <v>-</v>
          </cell>
          <cell r="K52">
            <v>-40</v>
          </cell>
          <cell r="L52">
            <v>8</v>
          </cell>
          <cell r="M52">
            <v>683</v>
          </cell>
          <cell r="N52">
            <v>1076</v>
          </cell>
          <cell r="O52">
            <v>0</v>
          </cell>
          <cell r="P52" t="str">
            <v>-</v>
          </cell>
          <cell r="Q52">
            <v>1</v>
          </cell>
          <cell r="R52" t="str">
            <v>-</v>
          </cell>
          <cell r="S52">
            <v>17</v>
          </cell>
          <cell r="T52" t="str">
            <v>-</v>
          </cell>
          <cell r="U52">
            <v>673</v>
          </cell>
          <cell r="V52" t="str">
            <v>-</v>
          </cell>
          <cell r="W52">
            <v>9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517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362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>
            <v>41.393939393939391</v>
          </cell>
          <cell r="AN52">
            <v>63.3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>
            <v>616</v>
          </cell>
          <cell r="BB52">
            <v>949</v>
          </cell>
          <cell r="BC52">
            <v>37.333333333333336</v>
          </cell>
          <cell r="BD52">
            <v>55.9</v>
          </cell>
          <cell r="BE52">
            <v>1171</v>
          </cell>
          <cell r="BF52" t="str">
            <v>-</v>
          </cell>
          <cell r="BG52">
            <v>511779.64</v>
          </cell>
          <cell r="BH52">
            <v>446837</v>
          </cell>
          <cell r="BI52">
            <v>349545492.09999996</v>
          </cell>
          <cell r="BJ52">
            <v>480796283</v>
          </cell>
          <cell r="BK52">
            <v>346100350</v>
          </cell>
          <cell r="BL52" t="str">
            <v>-</v>
          </cell>
          <cell r="BM52">
            <v>3445142.1</v>
          </cell>
          <cell r="BN52" t="str">
            <v>-</v>
          </cell>
          <cell r="BO52">
            <v>281772406.10000002</v>
          </cell>
          <cell r="BP52" t="str">
            <v>-</v>
          </cell>
          <cell r="BQ52">
            <v>3445142.1</v>
          </cell>
          <cell r="BR52" t="str">
            <v>-</v>
          </cell>
          <cell r="BS52">
            <v>659</v>
          </cell>
          <cell r="BT52" t="str">
            <v>-</v>
          </cell>
          <cell r="BU52">
            <v>278327264</v>
          </cell>
          <cell r="BV52" t="str">
            <v>-</v>
          </cell>
          <cell r="BW52">
            <v>508</v>
          </cell>
          <cell r="BX52" t="str">
            <v>-</v>
          </cell>
          <cell r="BY52" t="str">
            <v>-</v>
          </cell>
          <cell r="BZ52" t="str">
            <v>-</v>
          </cell>
          <cell r="CA52">
            <v>62216066</v>
          </cell>
          <cell r="CB52" t="str">
            <v>-</v>
          </cell>
          <cell r="CC52" t="str">
            <v>-</v>
          </cell>
          <cell r="CD52" t="str">
            <v>-</v>
          </cell>
          <cell r="CE52" t="str">
            <v>-</v>
          </cell>
          <cell r="CF52" t="str">
            <v>-</v>
          </cell>
          <cell r="CG52" t="str">
            <v>-</v>
          </cell>
          <cell r="CH52" t="str">
            <v>-</v>
          </cell>
          <cell r="CI52" t="str">
            <v>-</v>
          </cell>
          <cell r="CJ52" t="str">
            <v>-</v>
          </cell>
          <cell r="CK52" t="str">
            <v>-</v>
          </cell>
          <cell r="CL52" t="str">
            <v>-</v>
          </cell>
          <cell r="CM52">
            <v>5557020</v>
          </cell>
          <cell r="CN52" t="str">
            <v>-</v>
          </cell>
          <cell r="CO52">
            <v>67773086</v>
          </cell>
          <cell r="CP52" t="str">
            <v>-</v>
          </cell>
          <cell r="CQ52">
            <v>0</v>
          </cell>
          <cell r="CR52" t="str">
            <v>-</v>
          </cell>
          <cell r="CS52">
            <v>-30</v>
          </cell>
          <cell r="CT52" t="str">
            <v>-</v>
          </cell>
          <cell r="CU52">
            <v>653</v>
          </cell>
          <cell r="CV52">
            <v>377</v>
          </cell>
          <cell r="CW52">
            <v>192</v>
          </cell>
          <cell r="CX52">
            <v>161</v>
          </cell>
          <cell r="CY52">
            <v>122</v>
          </cell>
          <cell r="CZ52">
            <v>97</v>
          </cell>
          <cell r="DA52">
            <v>87</v>
          </cell>
          <cell r="DB52">
            <v>77</v>
          </cell>
          <cell r="DC52">
            <v>92</v>
          </cell>
          <cell r="DD52">
            <v>79</v>
          </cell>
          <cell r="DE52">
            <v>68</v>
          </cell>
          <cell r="DF52">
            <v>66</v>
          </cell>
          <cell r="DG52">
            <v>247</v>
          </cell>
          <cell r="DH52">
            <v>222</v>
          </cell>
          <cell r="DI52">
            <v>28</v>
          </cell>
          <cell r="DJ52" t="str">
            <v>-</v>
          </cell>
          <cell r="DK52" t="str">
            <v>-</v>
          </cell>
          <cell r="DL52" t="str">
            <v>-</v>
          </cell>
          <cell r="DM52" t="str">
            <v>-</v>
          </cell>
          <cell r="DN52" t="str">
            <v>-</v>
          </cell>
          <cell r="DO52" t="str">
            <v>-</v>
          </cell>
          <cell r="DP52" t="str">
            <v>-</v>
          </cell>
          <cell r="DQ52" t="str">
            <v>-</v>
          </cell>
          <cell r="DR52" t="str">
            <v>-</v>
          </cell>
          <cell r="DS52" t="str">
            <v>-</v>
          </cell>
          <cell r="DT52" t="str">
            <v>-</v>
          </cell>
          <cell r="DU52" t="str">
            <v>-</v>
          </cell>
          <cell r="DV52" t="str">
            <v>-</v>
          </cell>
          <cell r="DW52">
            <v>0</v>
          </cell>
          <cell r="DX52" t="str">
            <v>-</v>
          </cell>
          <cell r="DY52">
            <v>38</v>
          </cell>
          <cell r="DZ52">
            <v>77</v>
          </cell>
          <cell r="EA52">
            <v>38</v>
          </cell>
          <cell r="EB52" t="str">
            <v>-</v>
          </cell>
          <cell r="EC52">
            <v>62.295081967213115</v>
          </cell>
          <cell r="ED52" t="str">
            <v>-</v>
          </cell>
          <cell r="EE52">
            <v>10</v>
          </cell>
          <cell r="EF52" t="str">
            <v>-</v>
          </cell>
          <cell r="EG52">
            <v>29</v>
          </cell>
        </row>
        <row r="53">
          <cell r="C53">
            <v>700000128</v>
          </cell>
          <cell r="D53" t="str">
            <v>SECTOR BURITI MARGARITA</v>
          </cell>
          <cell r="E53">
            <v>2026</v>
          </cell>
          <cell r="F53">
            <v>202604</v>
          </cell>
          <cell r="G53" t="str">
            <v>-</v>
          </cell>
          <cell r="H53" t="str">
            <v>-</v>
          </cell>
          <cell r="I53" t="str">
            <v>-</v>
          </cell>
          <cell r="J53" t="str">
            <v>-</v>
          </cell>
          <cell r="K53" t="str">
            <v>-</v>
          </cell>
          <cell r="L53" t="str">
            <v>-</v>
          </cell>
          <cell r="M53" t="str">
            <v>-</v>
          </cell>
          <cell r="N53" t="str">
            <v>-</v>
          </cell>
          <cell r="O53" t="str">
            <v>-</v>
          </cell>
          <cell r="P53" t="str">
            <v>-</v>
          </cell>
          <cell r="Q53" t="str">
            <v>-</v>
          </cell>
          <cell r="R53" t="str">
            <v>-</v>
          </cell>
          <cell r="S53" t="str">
            <v>-</v>
          </cell>
          <cell r="T53" t="str">
            <v>-</v>
          </cell>
          <cell r="U53" t="str">
            <v>-</v>
          </cell>
          <cell r="V53" t="str">
            <v>-</v>
          </cell>
          <cell r="W53" t="str">
            <v>-</v>
          </cell>
          <cell r="X53" t="str">
            <v>-</v>
          </cell>
          <cell r="Y53" t="str">
            <v>-</v>
          </cell>
          <cell r="Z53" t="str">
            <v>-</v>
          </cell>
          <cell r="AA53" t="str">
            <v>-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 t="str">
            <v>-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 t="str">
            <v>-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 t="str">
            <v>-</v>
          </cell>
          <cell r="BB53" t="str">
            <v>-</v>
          </cell>
          <cell r="BC53" t="str">
            <v>-</v>
          </cell>
          <cell r="BD53" t="str">
            <v>-</v>
          </cell>
          <cell r="BE53" t="str">
            <v>-</v>
          </cell>
          <cell r="BF53" t="str">
            <v>-</v>
          </cell>
          <cell r="BG53" t="str">
            <v>-</v>
          </cell>
          <cell r="BH53" t="str">
            <v>-</v>
          </cell>
          <cell r="BI53" t="str">
            <v>-</v>
          </cell>
          <cell r="BJ53" t="str">
            <v>-</v>
          </cell>
          <cell r="BK53" t="str">
            <v>-</v>
          </cell>
          <cell r="BL53" t="str">
            <v>-</v>
          </cell>
          <cell r="BM53" t="str">
            <v>-</v>
          </cell>
          <cell r="BN53" t="str">
            <v>-</v>
          </cell>
          <cell r="BO53" t="str">
            <v>-</v>
          </cell>
          <cell r="BP53" t="str">
            <v>-</v>
          </cell>
          <cell r="BQ53" t="str">
            <v>-</v>
          </cell>
          <cell r="BR53" t="str">
            <v>-</v>
          </cell>
          <cell r="BS53" t="str">
            <v>-</v>
          </cell>
          <cell r="BT53" t="str">
            <v>-</v>
          </cell>
          <cell r="BU53" t="str">
            <v>-</v>
          </cell>
          <cell r="BV53" t="str">
            <v>-</v>
          </cell>
          <cell r="BW53" t="str">
            <v>-</v>
          </cell>
          <cell r="BX53" t="str">
            <v>-</v>
          </cell>
          <cell r="BY53" t="str">
            <v>-</v>
          </cell>
          <cell r="BZ53" t="str">
            <v>-</v>
          </cell>
          <cell r="CA53" t="str">
            <v>-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 t="str">
            <v>-</v>
          </cell>
          <cell r="CN53" t="str">
            <v>-</v>
          </cell>
          <cell r="CO53" t="str">
            <v>-</v>
          </cell>
          <cell r="CP53" t="str">
            <v>-</v>
          </cell>
          <cell r="CQ53" t="str">
            <v>-</v>
          </cell>
          <cell r="CR53" t="str">
            <v>-</v>
          </cell>
          <cell r="CS53" t="str">
            <v>-</v>
          </cell>
          <cell r="CT53" t="str">
            <v>-</v>
          </cell>
          <cell r="CU53" t="str">
            <v>-</v>
          </cell>
          <cell r="CV53" t="str">
            <v>-</v>
          </cell>
          <cell r="CW53" t="str">
            <v>-</v>
          </cell>
          <cell r="CX53" t="str">
            <v>-</v>
          </cell>
          <cell r="CY53" t="str">
            <v>-</v>
          </cell>
          <cell r="CZ53" t="str">
            <v>-</v>
          </cell>
          <cell r="DA53" t="str">
            <v>-</v>
          </cell>
          <cell r="DB53" t="str">
            <v>-</v>
          </cell>
          <cell r="DC53" t="str">
            <v>-</v>
          </cell>
          <cell r="DD53" t="str">
            <v>-</v>
          </cell>
          <cell r="DE53" t="str">
            <v>-</v>
          </cell>
          <cell r="DF53" t="str">
            <v>-</v>
          </cell>
          <cell r="DG53" t="str">
            <v>-</v>
          </cell>
          <cell r="DH53" t="str">
            <v>-</v>
          </cell>
          <cell r="DI53" t="str">
            <v>-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 t="str">
            <v>-</v>
          </cell>
          <cell r="DX53" t="str">
            <v>-</v>
          </cell>
          <cell r="DY53" t="str">
            <v>-</v>
          </cell>
          <cell r="DZ53" t="str">
            <v>-</v>
          </cell>
          <cell r="EA53" t="str">
            <v>-</v>
          </cell>
          <cell r="EB53" t="str">
            <v>-</v>
          </cell>
          <cell r="EC53" t="str">
            <v>-</v>
          </cell>
          <cell r="ED53" t="str">
            <v>-</v>
          </cell>
          <cell r="EE53" t="str">
            <v>-</v>
          </cell>
          <cell r="EF53" t="str">
            <v>-</v>
          </cell>
          <cell r="EG53" t="str">
            <v>-</v>
          </cell>
        </row>
        <row r="54">
          <cell r="C54">
            <v>700000131</v>
          </cell>
          <cell r="D54" t="str">
            <v>SECTOR PILONERAS EMNA</v>
          </cell>
          <cell r="E54">
            <v>2026</v>
          </cell>
          <cell r="F54">
            <v>202604</v>
          </cell>
          <cell r="G54">
            <v>1655</v>
          </cell>
          <cell r="H54">
            <v>1687</v>
          </cell>
          <cell r="I54">
            <v>366</v>
          </cell>
          <cell r="J54" t="str">
            <v>-</v>
          </cell>
          <cell r="K54">
            <v>-39</v>
          </cell>
          <cell r="L54">
            <v>8</v>
          </cell>
          <cell r="M54">
            <v>611</v>
          </cell>
          <cell r="N54">
            <v>1081</v>
          </cell>
          <cell r="O54">
            <v>0</v>
          </cell>
          <cell r="P54" t="str">
            <v>-</v>
          </cell>
          <cell r="Q54">
            <v>0</v>
          </cell>
          <cell r="R54" t="str">
            <v>-</v>
          </cell>
          <cell r="S54">
            <v>1</v>
          </cell>
          <cell r="T54" t="str">
            <v>-</v>
          </cell>
          <cell r="U54">
            <v>611</v>
          </cell>
          <cell r="V54" t="str">
            <v>-</v>
          </cell>
          <cell r="W54">
            <v>0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434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394</v>
          </cell>
          <cell r="AH54" t="str">
            <v>-</v>
          </cell>
          <cell r="AI54" t="str">
            <v>-</v>
          </cell>
          <cell r="AJ54" t="str">
            <v>-</v>
          </cell>
          <cell r="AK54" t="str">
            <v>-</v>
          </cell>
          <cell r="AL54" t="str">
            <v>-</v>
          </cell>
          <cell r="AM54">
            <v>36.918429003021146</v>
          </cell>
          <cell r="AN54">
            <v>63</v>
          </cell>
          <cell r="AO54" t="str">
            <v>-</v>
          </cell>
          <cell r="AP54" t="str">
            <v>-</v>
          </cell>
          <cell r="AQ54" t="str">
            <v>-</v>
          </cell>
          <cell r="AR54" t="str">
            <v>-</v>
          </cell>
          <cell r="AS54" t="str">
            <v>-</v>
          </cell>
          <cell r="AT54" t="str">
            <v>-</v>
          </cell>
          <cell r="AU54" t="str">
            <v>-</v>
          </cell>
          <cell r="AV54" t="str">
            <v>-</v>
          </cell>
          <cell r="AW54" t="str">
            <v>-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549</v>
          </cell>
          <cell r="BB54">
            <v>954</v>
          </cell>
          <cell r="BC54">
            <v>33.172205438066463</v>
          </cell>
          <cell r="BD54">
            <v>55.6</v>
          </cell>
          <cell r="BE54">
            <v>1078</v>
          </cell>
          <cell r="BF54" t="str">
            <v>-</v>
          </cell>
          <cell r="BG54">
            <v>445900.74</v>
          </cell>
          <cell r="BH54">
            <v>393884</v>
          </cell>
          <cell r="BI54">
            <v>272445355</v>
          </cell>
          <cell r="BJ54">
            <v>425788624</v>
          </cell>
          <cell r="BK54">
            <v>272340505</v>
          </cell>
          <cell r="BL54" t="str">
            <v>-</v>
          </cell>
          <cell r="BM54">
            <v>104850</v>
          </cell>
          <cell r="BN54" t="str">
            <v>-</v>
          </cell>
          <cell r="BO54">
            <v>215069328</v>
          </cell>
          <cell r="BP54" t="str">
            <v>-</v>
          </cell>
          <cell r="BQ54">
            <v>104850</v>
          </cell>
          <cell r="BR54" t="str">
            <v>-</v>
          </cell>
          <cell r="BS54">
            <v>580</v>
          </cell>
          <cell r="BT54" t="str">
            <v>-</v>
          </cell>
          <cell r="BU54">
            <v>214964478</v>
          </cell>
          <cell r="BV54" t="str">
            <v>-</v>
          </cell>
          <cell r="BW54">
            <v>432</v>
          </cell>
          <cell r="BX54" t="str">
            <v>-</v>
          </cell>
          <cell r="BY54" t="str">
            <v>-</v>
          </cell>
          <cell r="BZ54" t="str">
            <v>-</v>
          </cell>
          <cell r="CA54">
            <v>53840587</v>
          </cell>
          <cell r="CB54" t="str">
            <v>-</v>
          </cell>
          <cell r="CC54" t="str">
            <v>-</v>
          </cell>
          <cell r="CD54" t="str">
            <v>-</v>
          </cell>
          <cell r="CE54" t="str">
            <v>-</v>
          </cell>
          <cell r="CF54" t="str">
            <v>-</v>
          </cell>
          <cell r="CG54" t="str">
            <v>-</v>
          </cell>
          <cell r="CH54" t="str">
            <v>-</v>
          </cell>
          <cell r="CI54" t="str">
            <v>-</v>
          </cell>
          <cell r="CJ54" t="str">
            <v>-</v>
          </cell>
          <cell r="CK54" t="str">
            <v>-</v>
          </cell>
          <cell r="CL54" t="str">
            <v>-</v>
          </cell>
          <cell r="CM54">
            <v>3535440</v>
          </cell>
          <cell r="CN54" t="str">
            <v>-</v>
          </cell>
          <cell r="CO54">
            <v>57376027</v>
          </cell>
          <cell r="CP54" t="str">
            <v>-</v>
          </cell>
          <cell r="CQ54">
            <v>0</v>
          </cell>
          <cell r="CR54" t="str">
            <v>-</v>
          </cell>
          <cell r="CS54">
            <v>-56</v>
          </cell>
          <cell r="CT54" t="str">
            <v>-</v>
          </cell>
          <cell r="CU54">
            <v>726</v>
          </cell>
          <cell r="CV54">
            <v>392</v>
          </cell>
          <cell r="CW54">
            <v>193</v>
          </cell>
          <cell r="CX54">
            <v>155</v>
          </cell>
          <cell r="CY54">
            <v>125</v>
          </cell>
          <cell r="CZ54">
            <v>106</v>
          </cell>
          <cell r="DA54">
            <v>84</v>
          </cell>
          <cell r="DB54">
            <v>72</v>
          </cell>
          <cell r="DC54">
            <v>87</v>
          </cell>
          <cell r="DD54">
            <v>78</v>
          </cell>
          <cell r="DE54">
            <v>90</v>
          </cell>
          <cell r="DF54">
            <v>82</v>
          </cell>
          <cell r="DG54">
            <v>261</v>
          </cell>
          <cell r="DH54">
            <v>232</v>
          </cell>
          <cell r="DI54">
            <v>32</v>
          </cell>
          <cell r="DJ54" t="str">
            <v>-</v>
          </cell>
          <cell r="DK54" t="str">
            <v>-</v>
          </cell>
          <cell r="DL54" t="str">
            <v>-</v>
          </cell>
          <cell r="DM54" t="str">
            <v>-</v>
          </cell>
          <cell r="DN54" t="str">
            <v>-</v>
          </cell>
          <cell r="DO54" t="str">
            <v>-</v>
          </cell>
          <cell r="DP54" t="str">
            <v>-</v>
          </cell>
          <cell r="DQ54" t="str">
            <v>-</v>
          </cell>
          <cell r="DR54" t="str">
            <v>-</v>
          </cell>
          <cell r="DS54" t="str">
            <v>-</v>
          </cell>
          <cell r="DT54" t="str">
            <v>-</v>
          </cell>
          <cell r="DU54" t="str">
            <v>-</v>
          </cell>
          <cell r="DV54" t="str">
            <v>-</v>
          </cell>
          <cell r="DW54">
            <v>0</v>
          </cell>
          <cell r="DX54" t="str">
            <v>-</v>
          </cell>
          <cell r="DY54">
            <v>37</v>
          </cell>
          <cell r="DZ54">
            <v>71</v>
          </cell>
          <cell r="EA54">
            <v>63</v>
          </cell>
          <cell r="EB54" t="str">
            <v>-</v>
          </cell>
          <cell r="EC54">
            <v>68.478260869565219</v>
          </cell>
          <cell r="ED54" t="str">
            <v>-</v>
          </cell>
          <cell r="EE54">
            <v>5</v>
          </cell>
          <cell r="EF54" t="str">
            <v>-</v>
          </cell>
          <cell r="EG54">
            <v>25</v>
          </cell>
        </row>
        <row r="55">
          <cell r="C55">
            <v>700000132</v>
          </cell>
          <cell r="D55" t="str">
            <v>SECTOR VALLENATO YULIETH</v>
          </cell>
          <cell r="E55">
            <v>2026</v>
          </cell>
          <cell r="F55">
            <v>202604</v>
          </cell>
          <cell r="G55">
            <v>1263</v>
          </cell>
          <cell r="H55">
            <v>1302</v>
          </cell>
          <cell r="I55">
            <v>334</v>
          </cell>
          <cell r="J55" t="str">
            <v>-</v>
          </cell>
          <cell r="K55">
            <v>-53</v>
          </cell>
          <cell r="L55">
            <v>9</v>
          </cell>
          <cell r="M55">
            <v>516</v>
          </cell>
          <cell r="N55">
            <v>831</v>
          </cell>
          <cell r="O55">
            <v>0</v>
          </cell>
          <cell r="P55" t="str">
            <v>-</v>
          </cell>
          <cell r="Q55">
            <v>2</v>
          </cell>
          <cell r="R55" t="str">
            <v>-</v>
          </cell>
          <cell r="S55">
            <v>4</v>
          </cell>
          <cell r="T55" t="str">
            <v>-</v>
          </cell>
          <cell r="U55">
            <v>513</v>
          </cell>
          <cell r="V55" t="str">
            <v>-</v>
          </cell>
          <cell r="W55">
            <v>1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393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296</v>
          </cell>
          <cell r="AH55" t="str">
            <v>-</v>
          </cell>
          <cell r="AI55" t="str">
            <v>-</v>
          </cell>
          <cell r="AJ55" t="str">
            <v>-</v>
          </cell>
          <cell r="AK55" t="str">
            <v>-</v>
          </cell>
          <cell r="AL55" t="str">
            <v>-</v>
          </cell>
          <cell r="AM55">
            <v>40.855106888361043</v>
          </cell>
          <cell r="AN55">
            <v>62.6</v>
          </cell>
          <cell r="AO55" t="str">
            <v>-</v>
          </cell>
          <cell r="AP55" t="str">
            <v>-</v>
          </cell>
          <cell r="AQ55" t="str">
            <v>-</v>
          </cell>
          <cell r="AR55" t="str">
            <v>-</v>
          </cell>
          <cell r="AS55" t="str">
            <v>-</v>
          </cell>
          <cell r="AT55" t="str">
            <v>-</v>
          </cell>
          <cell r="AU55" t="str">
            <v>-</v>
          </cell>
          <cell r="AV55" t="str">
            <v>-</v>
          </cell>
          <cell r="AW55" t="str">
            <v>-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476</v>
          </cell>
          <cell r="BB55">
            <v>736</v>
          </cell>
          <cell r="BC55">
            <v>37.688044338875692</v>
          </cell>
          <cell r="BD55">
            <v>55.5</v>
          </cell>
          <cell r="BE55">
            <v>842</v>
          </cell>
          <cell r="BF55" t="str">
            <v>-</v>
          </cell>
          <cell r="BG55">
            <v>525867.23</v>
          </cell>
          <cell r="BH55">
            <v>419706</v>
          </cell>
          <cell r="BI55">
            <v>271347490.10000002</v>
          </cell>
          <cell r="BJ55">
            <v>348775821</v>
          </cell>
          <cell r="BK55">
            <v>256680906</v>
          </cell>
          <cell r="BL55" t="str">
            <v>-</v>
          </cell>
          <cell r="BM55">
            <v>14666584.100000001</v>
          </cell>
          <cell r="BN55" t="str">
            <v>-</v>
          </cell>
          <cell r="BO55">
            <v>225524939.10000002</v>
          </cell>
          <cell r="BP55" t="str">
            <v>-</v>
          </cell>
          <cell r="BQ55">
            <v>14666584.100000001</v>
          </cell>
          <cell r="BR55" t="str">
            <v>-</v>
          </cell>
          <cell r="BS55">
            <v>503</v>
          </cell>
          <cell r="BT55" t="str">
            <v>-</v>
          </cell>
          <cell r="BU55">
            <v>210858355</v>
          </cell>
          <cell r="BV55" t="str">
            <v>-</v>
          </cell>
          <cell r="BW55">
            <v>344</v>
          </cell>
          <cell r="BX55" t="str">
            <v>-</v>
          </cell>
          <cell r="BY55" t="str">
            <v>-</v>
          </cell>
          <cell r="BZ55" t="str">
            <v>-</v>
          </cell>
          <cell r="CA55">
            <v>42260371</v>
          </cell>
          <cell r="CB55" t="str">
            <v>-</v>
          </cell>
          <cell r="CC55" t="str">
            <v>-</v>
          </cell>
          <cell r="CD55" t="str">
            <v>-</v>
          </cell>
          <cell r="CE55" t="str">
            <v>-</v>
          </cell>
          <cell r="CF55" t="str">
            <v>-</v>
          </cell>
          <cell r="CG55" t="str">
            <v>-</v>
          </cell>
          <cell r="CH55" t="str">
            <v>-</v>
          </cell>
          <cell r="CI55" t="str">
            <v>-</v>
          </cell>
          <cell r="CJ55" t="str">
            <v>-</v>
          </cell>
          <cell r="CK55" t="str">
            <v>-</v>
          </cell>
          <cell r="CL55" t="str">
            <v>-</v>
          </cell>
          <cell r="CM55">
            <v>3562180</v>
          </cell>
          <cell r="CN55" t="str">
            <v>-</v>
          </cell>
          <cell r="CO55">
            <v>45822551</v>
          </cell>
          <cell r="CP55" t="str">
            <v>-</v>
          </cell>
          <cell r="CQ55">
            <v>0</v>
          </cell>
          <cell r="CR55" t="str">
            <v>-</v>
          </cell>
          <cell r="CS55">
            <v>-32</v>
          </cell>
          <cell r="CT55" t="str">
            <v>-</v>
          </cell>
          <cell r="CU55">
            <v>484</v>
          </cell>
          <cell r="CV55">
            <v>292</v>
          </cell>
          <cell r="CW55">
            <v>121</v>
          </cell>
          <cell r="CX55">
            <v>97</v>
          </cell>
          <cell r="CY55">
            <v>142</v>
          </cell>
          <cell r="CZ55">
            <v>100</v>
          </cell>
          <cell r="DA55">
            <v>79</v>
          </cell>
          <cell r="DB55">
            <v>68</v>
          </cell>
          <cell r="DC55">
            <v>55</v>
          </cell>
          <cell r="DD55">
            <v>47</v>
          </cell>
          <cell r="DE55">
            <v>53</v>
          </cell>
          <cell r="DF55">
            <v>52</v>
          </cell>
          <cell r="DG55">
            <v>187</v>
          </cell>
          <cell r="DH55">
            <v>167</v>
          </cell>
          <cell r="DI55">
            <v>14</v>
          </cell>
          <cell r="DJ55" t="str">
            <v>-</v>
          </cell>
          <cell r="DK55" t="str">
            <v>-</v>
          </cell>
          <cell r="DL55" t="str">
            <v>-</v>
          </cell>
          <cell r="DM55" t="str">
            <v>-</v>
          </cell>
          <cell r="DN55" t="str">
            <v>-</v>
          </cell>
          <cell r="DO55" t="str">
            <v>-</v>
          </cell>
          <cell r="DP55" t="str">
            <v>-</v>
          </cell>
          <cell r="DQ55" t="str">
            <v>-</v>
          </cell>
          <cell r="DR55" t="str">
            <v>-</v>
          </cell>
          <cell r="DS55" t="str">
            <v>-</v>
          </cell>
          <cell r="DT55" t="str">
            <v>-</v>
          </cell>
          <cell r="DU55" t="str">
            <v>-</v>
          </cell>
          <cell r="DV55" t="str">
            <v>-</v>
          </cell>
          <cell r="DW55">
            <v>0</v>
          </cell>
          <cell r="DX55" t="str">
            <v>-</v>
          </cell>
          <cell r="DY55">
            <v>21</v>
          </cell>
          <cell r="DZ55">
            <v>46</v>
          </cell>
          <cell r="EA55">
            <v>24</v>
          </cell>
          <cell r="EB55" t="str">
            <v>-</v>
          </cell>
          <cell r="EC55">
            <v>64.86486486486487</v>
          </cell>
          <cell r="ED55" t="str">
            <v>-</v>
          </cell>
          <cell r="EE55">
            <v>7</v>
          </cell>
          <cell r="EF55" t="str">
            <v>-</v>
          </cell>
          <cell r="EG55">
            <v>19</v>
          </cell>
        </row>
        <row r="56">
          <cell r="C56">
            <v>700000133</v>
          </cell>
          <cell r="D56" t="str">
            <v>SECTOR INSPIRACIÓN VANESA</v>
          </cell>
          <cell r="E56">
            <v>2026</v>
          </cell>
          <cell r="F56">
            <v>202604</v>
          </cell>
          <cell r="G56">
            <v>983</v>
          </cell>
          <cell r="H56">
            <v>1006</v>
          </cell>
          <cell r="I56">
            <v>317</v>
          </cell>
          <cell r="J56" t="str">
            <v>-</v>
          </cell>
          <cell r="K56">
            <v>-5</v>
          </cell>
          <cell r="L56">
            <v>2</v>
          </cell>
          <cell r="M56">
            <v>663</v>
          </cell>
          <cell r="N56">
            <v>618</v>
          </cell>
          <cell r="O56">
            <v>0</v>
          </cell>
          <cell r="P56" t="str">
            <v>-</v>
          </cell>
          <cell r="Q56">
            <v>1</v>
          </cell>
          <cell r="R56" t="str">
            <v>-</v>
          </cell>
          <cell r="S56">
            <v>6</v>
          </cell>
          <cell r="T56" t="str">
            <v>-</v>
          </cell>
          <cell r="U56">
            <v>661</v>
          </cell>
          <cell r="V56" t="str">
            <v>-</v>
          </cell>
          <cell r="W56">
            <v>1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522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388</v>
          </cell>
          <cell r="AH56" t="str">
            <v>-</v>
          </cell>
          <cell r="AI56" t="str">
            <v>-</v>
          </cell>
          <cell r="AJ56" t="str">
            <v>-</v>
          </cell>
          <cell r="AK56" t="str">
            <v>-</v>
          </cell>
          <cell r="AL56" t="str">
            <v>-</v>
          </cell>
          <cell r="AM56">
            <v>67.446592065106813</v>
          </cell>
          <cell r="AN56">
            <v>62.2</v>
          </cell>
          <cell r="AO56" t="str">
            <v>-</v>
          </cell>
          <cell r="AP56" t="str">
            <v>-</v>
          </cell>
          <cell r="AQ56" t="str">
            <v>-</v>
          </cell>
          <cell r="AR56" t="str">
            <v>-</v>
          </cell>
          <cell r="AS56" t="str">
            <v>-</v>
          </cell>
          <cell r="AT56" t="str">
            <v>-</v>
          </cell>
          <cell r="AU56" t="str">
            <v>-</v>
          </cell>
          <cell r="AV56" t="str">
            <v>-</v>
          </cell>
          <cell r="AW56" t="str">
            <v>-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587</v>
          </cell>
          <cell r="BB56">
            <v>513</v>
          </cell>
          <cell r="BC56">
            <v>59.715157680569689</v>
          </cell>
          <cell r="BD56">
            <v>51.6</v>
          </cell>
          <cell r="BE56">
            <v>749</v>
          </cell>
          <cell r="BF56" t="str">
            <v>-</v>
          </cell>
          <cell r="BG56">
            <v>484284.82</v>
          </cell>
          <cell r="BH56">
            <v>478852</v>
          </cell>
          <cell r="BI56">
            <v>321080832.5</v>
          </cell>
          <cell r="BJ56">
            <v>295930662</v>
          </cell>
          <cell r="BK56">
            <v>320254790</v>
          </cell>
          <cell r="BL56" t="str">
            <v>-</v>
          </cell>
          <cell r="BM56">
            <v>826042.5</v>
          </cell>
          <cell r="BN56" t="str">
            <v>-</v>
          </cell>
          <cell r="BO56">
            <v>279500006.5</v>
          </cell>
          <cell r="BP56" t="str">
            <v>-</v>
          </cell>
          <cell r="BQ56">
            <v>826042.5</v>
          </cell>
          <cell r="BR56" t="str">
            <v>-</v>
          </cell>
          <cell r="BS56">
            <v>654</v>
          </cell>
          <cell r="BT56" t="str">
            <v>-</v>
          </cell>
          <cell r="BU56">
            <v>278673964</v>
          </cell>
          <cell r="BV56" t="str">
            <v>-</v>
          </cell>
          <cell r="BW56">
            <v>382</v>
          </cell>
          <cell r="BX56" t="str">
            <v>-</v>
          </cell>
          <cell r="BY56" t="str">
            <v>-</v>
          </cell>
          <cell r="BZ56" t="str">
            <v>-</v>
          </cell>
          <cell r="CA56">
            <v>37663506</v>
          </cell>
          <cell r="CB56" t="str">
            <v>-</v>
          </cell>
          <cell r="CC56" t="str">
            <v>-</v>
          </cell>
          <cell r="CD56" t="str">
            <v>-</v>
          </cell>
          <cell r="CE56" t="str">
            <v>-</v>
          </cell>
          <cell r="CF56" t="str">
            <v>-</v>
          </cell>
          <cell r="CG56" t="str">
            <v>-</v>
          </cell>
          <cell r="CH56" t="str">
            <v>-</v>
          </cell>
          <cell r="CI56" t="str">
            <v>-</v>
          </cell>
          <cell r="CJ56" t="str">
            <v>-</v>
          </cell>
          <cell r="CK56" t="str">
            <v>-</v>
          </cell>
          <cell r="CL56" t="str">
            <v>-</v>
          </cell>
          <cell r="CM56">
            <v>3917320</v>
          </cell>
          <cell r="CN56" t="str">
            <v>-</v>
          </cell>
          <cell r="CO56">
            <v>41580826</v>
          </cell>
          <cell r="CP56" t="str">
            <v>-</v>
          </cell>
          <cell r="CQ56">
            <v>0</v>
          </cell>
          <cell r="CR56" t="str">
            <v>-</v>
          </cell>
          <cell r="CS56">
            <v>-32</v>
          </cell>
          <cell r="CT56" t="str">
            <v>-</v>
          </cell>
          <cell r="CU56">
            <v>172</v>
          </cell>
          <cell r="CV56">
            <v>215</v>
          </cell>
          <cell r="CW56">
            <v>88</v>
          </cell>
          <cell r="CX56">
            <v>105</v>
          </cell>
          <cell r="CY56">
            <v>60</v>
          </cell>
          <cell r="CZ56">
            <v>76</v>
          </cell>
          <cell r="DA56">
            <v>53</v>
          </cell>
          <cell r="DB56">
            <v>53</v>
          </cell>
          <cell r="DC56">
            <v>52</v>
          </cell>
          <cell r="DD56">
            <v>47</v>
          </cell>
          <cell r="DE56">
            <v>60</v>
          </cell>
          <cell r="DF56">
            <v>60</v>
          </cell>
          <cell r="DG56">
            <v>165</v>
          </cell>
          <cell r="DH56">
            <v>160</v>
          </cell>
          <cell r="DI56">
            <v>18</v>
          </cell>
          <cell r="DJ56" t="str">
            <v>-</v>
          </cell>
          <cell r="DK56" t="str">
            <v>-</v>
          </cell>
          <cell r="DL56" t="str">
            <v>-</v>
          </cell>
          <cell r="DM56" t="str">
            <v>-</v>
          </cell>
          <cell r="DN56" t="str">
            <v>-</v>
          </cell>
          <cell r="DO56" t="str">
            <v>-</v>
          </cell>
          <cell r="DP56" t="str">
            <v>-</v>
          </cell>
          <cell r="DQ56" t="str">
            <v>-</v>
          </cell>
          <cell r="DR56" t="str">
            <v>-</v>
          </cell>
          <cell r="DS56" t="str">
            <v>-</v>
          </cell>
          <cell r="DT56" t="str">
            <v>-</v>
          </cell>
          <cell r="DU56" t="str">
            <v>-</v>
          </cell>
          <cell r="DV56" t="str">
            <v>-</v>
          </cell>
          <cell r="DW56">
            <v>0</v>
          </cell>
          <cell r="DX56" t="str">
            <v>-</v>
          </cell>
          <cell r="DY56">
            <v>29</v>
          </cell>
          <cell r="DZ56">
            <v>52</v>
          </cell>
          <cell r="EA56">
            <v>11</v>
          </cell>
          <cell r="EB56" t="str">
            <v>-</v>
          </cell>
          <cell r="EC56">
            <v>52.380952380952387</v>
          </cell>
          <cell r="ED56" t="str">
            <v>-</v>
          </cell>
          <cell r="EE56">
            <v>11</v>
          </cell>
          <cell r="EF56" t="str">
            <v>-</v>
          </cell>
          <cell r="EG56">
            <v>47</v>
          </cell>
        </row>
        <row r="57">
          <cell r="C57">
            <v>700000135</v>
          </cell>
          <cell r="D57" t="str">
            <v>SECTOR PINO VIVIANA</v>
          </cell>
          <cell r="E57">
            <v>2026</v>
          </cell>
          <cell r="F57">
            <v>202604</v>
          </cell>
          <cell r="G57">
            <v>2007</v>
          </cell>
          <cell r="H57">
            <v>2036</v>
          </cell>
          <cell r="I57">
            <v>574</v>
          </cell>
          <cell r="J57" t="str">
            <v>-</v>
          </cell>
          <cell r="K57">
            <v>-73</v>
          </cell>
          <cell r="L57">
            <v>6</v>
          </cell>
          <cell r="M57">
            <v>482</v>
          </cell>
          <cell r="N57">
            <v>1329</v>
          </cell>
          <cell r="O57">
            <v>0</v>
          </cell>
          <cell r="P57" t="str">
            <v>-</v>
          </cell>
          <cell r="Q57">
            <v>3</v>
          </cell>
          <cell r="R57" t="str">
            <v>-</v>
          </cell>
          <cell r="S57">
            <v>4</v>
          </cell>
          <cell r="T57" t="str">
            <v>-</v>
          </cell>
          <cell r="U57">
            <v>478</v>
          </cell>
          <cell r="V57" t="str">
            <v>-</v>
          </cell>
          <cell r="W57">
            <v>1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382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242</v>
          </cell>
          <cell r="AH57" t="str">
            <v>-</v>
          </cell>
          <cell r="AI57" t="str">
            <v>-</v>
          </cell>
          <cell r="AJ57" t="str">
            <v>-</v>
          </cell>
          <cell r="AK57" t="str">
            <v>-</v>
          </cell>
          <cell r="AL57" t="str">
            <v>-</v>
          </cell>
          <cell r="AM57">
            <v>24.015944195316393</v>
          </cell>
          <cell r="AN57">
            <v>63.7</v>
          </cell>
          <cell r="AO57" t="str">
            <v>-</v>
          </cell>
          <cell r="AP57" t="str">
            <v>-</v>
          </cell>
          <cell r="AQ57" t="str">
            <v>-</v>
          </cell>
          <cell r="AR57" t="str">
            <v>-</v>
          </cell>
          <cell r="AS57" t="str">
            <v>-</v>
          </cell>
          <cell r="AT57" t="str">
            <v>-</v>
          </cell>
          <cell r="AU57" t="str">
            <v>-</v>
          </cell>
          <cell r="AV57" t="str">
            <v>-</v>
          </cell>
          <cell r="AW57" t="str">
            <v>-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447</v>
          </cell>
          <cell r="BB57">
            <v>1173</v>
          </cell>
          <cell r="BC57">
            <v>22.272047832585951</v>
          </cell>
          <cell r="BD57">
            <v>56.2</v>
          </cell>
          <cell r="BE57">
            <v>1372</v>
          </cell>
          <cell r="BF57" t="str">
            <v>-</v>
          </cell>
          <cell r="BG57">
            <v>566731.09</v>
          </cell>
          <cell r="BH57">
            <v>482659</v>
          </cell>
          <cell r="BI57">
            <v>273164387.5</v>
          </cell>
          <cell r="BJ57">
            <v>641453153</v>
          </cell>
          <cell r="BK57">
            <v>272010175</v>
          </cell>
          <cell r="BL57" t="str">
            <v>-</v>
          </cell>
          <cell r="BM57">
            <v>1154212.5</v>
          </cell>
          <cell r="BN57" t="str">
            <v>-</v>
          </cell>
          <cell r="BO57">
            <v>231076780.5</v>
          </cell>
          <cell r="BP57" t="str">
            <v>-</v>
          </cell>
          <cell r="BQ57">
            <v>1154212.5</v>
          </cell>
          <cell r="BR57" t="str">
            <v>-</v>
          </cell>
          <cell r="BS57">
            <v>459</v>
          </cell>
          <cell r="BT57" t="str">
            <v>-</v>
          </cell>
          <cell r="BU57">
            <v>229922568</v>
          </cell>
          <cell r="BV57" t="str">
            <v>-</v>
          </cell>
          <cell r="BW57">
            <v>313</v>
          </cell>
          <cell r="BX57" t="str">
            <v>-</v>
          </cell>
          <cell r="BY57" t="str">
            <v>-</v>
          </cell>
          <cell r="BZ57" t="str">
            <v>-</v>
          </cell>
          <cell r="CA57">
            <v>37507127</v>
          </cell>
          <cell r="CB57" t="str">
            <v>-</v>
          </cell>
          <cell r="CC57" t="str">
            <v>-</v>
          </cell>
          <cell r="CD57" t="str">
            <v>-</v>
          </cell>
          <cell r="CE57" t="str">
            <v>-</v>
          </cell>
          <cell r="CF57" t="str">
            <v>-</v>
          </cell>
          <cell r="CG57" t="str">
            <v>-</v>
          </cell>
          <cell r="CH57" t="str">
            <v>-</v>
          </cell>
          <cell r="CI57" t="str">
            <v>-</v>
          </cell>
          <cell r="CJ57" t="str">
            <v>-</v>
          </cell>
          <cell r="CK57" t="str">
            <v>-</v>
          </cell>
          <cell r="CL57" t="str">
            <v>-</v>
          </cell>
          <cell r="CM57">
            <v>4580480</v>
          </cell>
          <cell r="CN57" t="str">
            <v>-</v>
          </cell>
          <cell r="CO57">
            <v>42087607</v>
          </cell>
          <cell r="CP57" t="str">
            <v>-</v>
          </cell>
          <cell r="CQ57">
            <v>0</v>
          </cell>
          <cell r="CR57" t="str">
            <v>-</v>
          </cell>
          <cell r="CS57">
            <v>-65</v>
          </cell>
          <cell r="CT57" t="str">
            <v>-</v>
          </cell>
          <cell r="CU57">
            <v>1000</v>
          </cell>
          <cell r="CV57">
            <v>443</v>
          </cell>
          <cell r="CW57">
            <v>305</v>
          </cell>
          <cell r="CX57">
            <v>207</v>
          </cell>
          <cell r="CY57">
            <v>220</v>
          </cell>
          <cell r="CZ57">
            <v>150</v>
          </cell>
          <cell r="DA57">
            <v>98</v>
          </cell>
          <cell r="DB57">
            <v>65</v>
          </cell>
          <cell r="DC57">
            <v>79</v>
          </cell>
          <cell r="DD57">
            <v>60</v>
          </cell>
          <cell r="DE57">
            <v>84</v>
          </cell>
          <cell r="DF57">
            <v>75</v>
          </cell>
          <cell r="DG57">
            <v>261</v>
          </cell>
          <cell r="DH57">
            <v>200</v>
          </cell>
          <cell r="DI57">
            <v>17</v>
          </cell>
          <cell r="DJ57" t="str">
            <v>-</v>
          </cell>
          <cell r="DK57" t="str">
            <v>-</v>
          </cell>
          <cell r="DL57" t="str">
            <v>-</v>
          </cell>
          <cell r="DM57" t="str">
            <v>-</v>
          </cell>
          <cell r="DN57" t="str">
            <v>-</v>
          </cell>
          <cell r="DO57" t="str">
            <v>-</v>
          </cell>
          <cell r="DP57" t="str">
            <v>-</v>
          </cell>
          <cell r="DQ57" t="str">
            <v>-</v>
          </cell>
          <cell r="DR57" t="str">
            <v>-</v>
          </cell>
          <cell r="DS57" t="str">
            <v>-</v>
          </cell>
          <cell r="DT57" t="str">
            <v>-</v>
          </cell>
          <cell r="DU57" t="str">
            <v>-</v>
          </cell>
          <cell r="DV57" t="str">
            <v>-</v>
          </cell>
          <cell r="DW57">
            <v>0</v>
          </cell>
          <cell r="DX57" t="str">
            <v>-</v>
          </cell>
          <cell r="DY57">
            <v>21</v>
          </cell>
          <cell r="DZ57">
            <v>77</v>
          </cell>
          <cell r="EA57">
            <v>59</v>
          </cell>
          <cell r="EB57" t="str">
            <v>-</v>
          </cell>
          <cell r="EC57">
            <v>56.730769230769226</v>
          </cell>
          <cell r="ED57" t="str">
            <v>-</v>
          </cell>
          <cell r="EE57">
            <v>4</v>
          </cell>
          <cell r="EF57" t="str">
            <v>-</v>
          </cell>
          <cell r="EG57">
            <v>14</v>
          </cell>
        </row>
        <row r="58">
          <cell r="C58">
            <v>700000137</v>
          </cell>
          <cell r="D58" t="str">
            <v>SECTOR CAÑAHUATE ESPERANZA</v>
          </cell>
          <cell r="E58">
            <v>2026</v>
          </cell>
          <cell r="F58">
            <v>202604</v>
          </cell>
          <cell r="G58">
            <v>1373</v>
          </cell>
          <cell r="H58">
            <v>1416</v>
          </cell>
          <cell r="I58">
            <v>463</v>
          </cell>
          <cell r="J58" t="str">
            <v>-</v>
          </cell>
          <cell r="K58">
            <v>-60</v>
          </cell>
          <cell r="L58">
            <v>6</v>
          </cell>
          <cell r="M58">
            <v>449</v>
          </cell>
          <cell r="N58">
            <v>917</v>
          </cell>
          <cell r="O58">
            <v>0</v>
          </cell>
          <cell r="P58" t="str">
            <v>-</v>
          </cell>
          <cell r="Q58">
            <v>0</v>
          </cell>
          <cell r="R58" t="str">
            <v>-</v>
          </cell>
          <cell r="S58">
            <v>1</v>
          </cell>
          <cell r="T58" t="str">
            <v>-</v>
          </cell>
          <cell r="U58">
            <v>448</v>
          </cell>
          <cell r="V58" t="str">
            <v>-</v>
          </cell>
          <cell r="W58">
            <v>1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353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224</v>
          </cell>
          <cell r="AH58" t="str">
            <v>-</v>
          </cell>
          <cell r="AI58" t="str">
            <v>-</v>
          </cell>
          <cell r="AJ58" t="str">
            <v>-</v>
          </cell>
          <cell r="AK58" t="str">
            <v>-</v>
          </cell>
          <cell r="AL58" t="str">
            <v>-</v>
          </cell>
          <cell r="AM58">
            <v>32.702112163146396</v>
          </cell>
          <cell r="AN58">
            <v>63.7</v>
          </cell>
          <cell r="AO58" t="str">
            <v>-</v>
          </cell>
          <cell r="AP58" t="str">
            <v>-</v>
          </cell>
          <cell r="AQ58" t="str">
            <v>-</v>
          </cell>
          <cell r="AR58" t="str">
            <v>-</v>
          </cell>
          <cell r="AS58" t="str">
            <v>-</v>
          </cell>
          <cell r="AT58" t="str">
            <v>-</v>
          </cell>
          <cell r="AU58" t="str">
            <v>-</v>
          </cell>
          <cell r="AV58" t="str">
            <v>-</v>
          </cell>
          <cell r="AW58" t="str">
            <v>-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418</v>
          </cell>
          <cell r="BB58">
            <v>816</v>
          </cell>
          <cell r="BC58">
            <v>30.444282592862344</v>
          </cell>
          <cell r="BD58">
            <v>56.7</v>
          </cell>
          <cell r="BE58">
            <v>1037</v>
          </cell>
          <cell r="BF58" t="str">
            <v>-</v>
          </cell>
          <cell r="BG58">
            <v>542527.57999999996</v>
          </cell>
          <cell r="BH58">
            <v>508758</v>
          </cell>
          <cell r="BI58">
            <v>243594885.5</v>
          </cell>
          <cell r="BJ58">
            <v>466531423</v>
          </cell>
          <cell r="BK58">
            <v>243079298</v>
          </cell>
          <cell r="BL58" t="str">
            <v>-</v>
          </cell>
          <cell r="BM58">
            <v>515587.5</v>
          </cell>
          <cell r="BN58" t="str">
            <v>-</v>
          </cell>
          <cell r="BO58">
            <v>205152357.5</v>
          </cell>
          <cell r="BP58" t="str">
            <v>-</v>
          </cell>
          <cell r="BQ58">
            <v>515587.5</v>
          </cell>
          <cell r="BR58" t="str">
            <v>-</v>
          </cell>
          <cell r="BS58">
            <v>426</v>
          </cell>
          <cell r="BT58" t="str">
            <v>-</v>
          </cell>
          <cell r="BU58">
            <v>204636770</v>
          </cell>
          <cell r="BV58" t="str">
            <v>-</v>
          </cell>
          <cell r="BW58">
            <v>264</v>
          </cell>
          <cell r="BX58" t="str">
            <v>-</v>
          </cell>
          <cell r="BY58" t="str">
            <v>-</v>
          </cell>
          <cell r="BZ58" t="str">
            <v>-</v>
          </cell>
          <cell r="CA58">
            <v>35974348</v>
          </cell>
          <cell r="CB58" t="str">
            <v>-</v>
          </cell>
          <cell r="CC58" t="str">
            <v>-</v>
          </cell>
          <cell r="CD58" t="str">
            <v>-</v>
          </cell>
          <cell r="CE58" t="str">
            <v>-</v>
          </cell>
          <cell r="CF58" t="str">
            <v>-</v>
          </cell>
          <cell r="CG58" t="str">
            <v>-</v>
          </cell>
          <cell r="CH58" t="str">
            <v>-</v>
          </cell>
          <cell r="CI58" t="str">
            <v>-</v>
          </cell>
          <cell r="CJ58" t="str">
            <v>-</v>
          </cell>
          <cell r="CK58" t="str">
            <v>-</v>
          </cell>
          <cell r="CL58" t="str">
            <v>-</v>
          </cell>
          <cell r="CM58">
            <v>2468180</v>
          </cell>
          <cell r="CN58" t="str">
            <v>-</v>
          </cell>
          <cell r="CO58">
            <v>38442528</v>
          </cell>
          <cell r="CP58" t="str">
            <v>-</v>
          </cell>
          <cell r="CQ58">
            <v>0</v>
          </cell>
          <cell r="CR58" t="str">
            <v>-</v>
          </cell>
          <cell r="CS58">
            <v>-28</v>
          </cell>
          <cell r="CT58" t="str">
            <v>-</v>
          </cell>
          <cell r="CU58">
            <v>642</v>
          </cell>
          <cell r="CV58">
            <v>311</v>
          </cell>
          <cell r="CW58">
            <v>146</v>
          </cell>
          <cell r="CX58">
            <v>117</v>
          </cell>
          <cell r="CY58">
            <v>136</v>
          </cell>
          <cell r="CZ58">
            <v>99</v>
          </cell>
          <cell r="DA58">
            <v>85</v>
          </cell>
          <cell r="DB58">
            <v>58</v>
          </cell>
          <cell r="DC58">
            <v>47</v>
          </cell>
          <cell r="DD58">
            <v>37</v>
          </cell>
          <cell r="DE58">
            <v>48</v>
          </cell>
          <cell r="DF58">
            <v>43</v>
          </cell>
          <cell r="DG58">
            <v>180</v>
          </cell>
          <cell r="DH58">
            <v>138</v>
          </cell>
          <cell r="DI58">
            <v>13</v>
          </cell>
          <cell r="DJ58" t="str">
            <v>-</v>
          </cell>
          <cell r="DK58" t="str">
            <v>-</v>
          </cell>
          <cell r="DL58" t="str">
            <v>-</v>
          </cell>
          <cell r="DM58" t="str">
            <v>-</v>
          </cell>
          <cell r="DN58" t="str">
            <v>-</v>
          </cell>
          <cell r="DO58" t="str">
            <v>-</v>
          </cell>
          <cell r="DP58" t="str">
            <v>-</v>
          </cell>
          <cell r="DQ58" t="str">
            <v>-</v>
          </cell>
          <cell r="DR58" t="str">
            <v>-</v>
          </cell>
          <cell r="DS58" t="str">
            <v>-</v>
          </cell>
          <cell r="DT58" t="str">
            <v>-</v>
          </cell>
          <cell r="DU58" t="str">
            <v>-</v>
          </cell>
          <cell r="DV58" t="str">
            <v>-</v>
          </cell>
          <cell r="DW58">
            <v>0</v>
          </cell>
          <cell r="DX58" t="str">
            <v>-</v>
          </cell>
          <cell r="DY58">
            <v>20</v>
          </cell>
          <cell r="DZ58">
            <v>48</v>
          </cell>
          <cell r="EA58">
            <v>19</v>
          </cell>
          <cell r="EB58" t="str">
            <v>-</v>
          </cell>
          <cell r="EC58">
            <v>52.777777777777779</v>
          </cell>
          <cell r="ED58" t="str">
            <v>-</v>
          </cell>
          <cell r="EE58">
            <v>7</v>
          </cell>
          <cell r="EF58" t="str">
            <v>-</v>
          </cell>
          <cell r="EG58">
            <v>11</v>
          </cell>
        </row>
        <row r="59">
          <cell r="C59">
            <v>700000138</v>
          </cell>
          <cell r="D59" t="str">
            <v>SECTOR FLOR AMARILLO MARIA FERNANDA</v>
          </cell>
          <cell r="E59">
            <v>2026</v>
          </cell>
          <cell r="F59">
            <v>202604</v>
          </cell>
          <cell r="G59">
            <v>0</v>
          </cell>
          <cell r="H59" t="str">
            <v>-</v>
          </cell>
          <cell r="I59">
            <v>0</v>
          </cell>
          <cell r="J59" t="str">
            <v>-</v>
          </cell>
          <cell r="K59">
            <v>0</v>
          </cell>
          <cell r="L59" t="str">
            <v>-</v>
          </cell>
          <cell r="M59">
            <v>0</v>
          </cell>
          <cell r="N59" t="str">
            <v>-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0</v>
          </cell>
          <cell r="T59" t="str">
            <v>-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0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>
            <v>0</v>
          </cell>
          <cell r="AN59" t="str">
            <v>-</v>
          </cell>
          <cell r="AO59" t="str">
            <v>-</v>
          </cell>
          <cell r="AP59" t="str">
            <v>-</v>
          </cell>
          <cell r="AQ59" t="str">
            <v>-</v>
          </cell>
          <cell r="AR59" t="str">
            <v>-</v>
          </cell>
          <cell r="AS59" t="str">
            <v>-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0</v>
          </cell>
          <cell r="BB59" t="str">
            <v>-</v>
          </cell>
          <cell r="BC59">
            <v>0</v>
          </cell>
          <cell r="BD59" t="str">
            <v>-</v>
          </cell>
          <cell r="BE59">
            <v>0</v>
          </cell>
          <cell r="BF59" t="str">
            <v>-</v>
          </cell>
          <cell r="BG59">
            <v>0</v>
          </cell>
          <cell r="BH59" t="str">
            <v>-</v>
          </cell>
          <cell r="BI59">
            <v>0</v>
          </cell>
          <cell r="BJ59" t="str">
            <v>-</v>
          </cell>
          <cell r="BK59">
            <v>0</v>
          </cell>
          <cell r="BL59" t="str">
            <v>-</v>
          </cell>
          <cell r="BM59">
            <v>0</v>
          </cell>
          <cell r="BN59" t="str">
            <v>-</v>
          </cell>
          <cell r="BO59">
            <v>0</v>
          </cell>
          <cell r="BP59" t="str">
            <v>-</v>
          </cell>
          <cell r="BQ59">
            <v>0</v>
          </cell>
          <cell r="BR59" t="str">
            <v>-</v>
          </cell>
          <cell r="BS59">
            <v>0</v>
          </cell>
          <cell r="BT59" t="str">
            <v>-</v>
          </cell>
          <cell r="BU59">
            <v>0</v>
          </cell>
          <cell r="BV59" t="str">
            <v>-</v>
          </cell>
          <cell r="BW59">
            <v>0</v>
          </cell>
          <cell r="BX59" t="str">
            <v>-</v>
          </cell>
          <cell r="BY59" t="str">
            <v>-</v>
          </cell>
          <cell r="BZ59" t="str">
            <v>-</v>
          </cell>
          <cell r="CA59">
            <v>0</v>
          </cell>
          <cell r="CB59" t="str">
            <v>-</v>
          </cell>
          <cell r="CC59" t="str">
            <v>-</v>
          </cell>
          <cell r="CD59" t="str">
            <v>-</v>
          </cell>
          <cell r="CE59" t="str">
            <v>-</v>
          </cell>
          <cell r="CF59" t="str">
            <v>-</v>
          </cell>
          <cell r="CG59" t="str">
            <v>-</v>
          </cell>
          <cell r="CH59" t="str">
            <v>-</v>
          </cell>
          <cell r="CI59" t="str">
            <v>-</v>
          </cell>
          <cell r="CJ59" t="str">
            <v>-</v>
          </cell>
          <cell r="CK59" t="str">
            <v>-</v>
          </cell>
          <cell r="CL59" t="str">
            <v>-</v>
          </cell>
          <cell r="CM59">
            <v>0</v>
          </cell>
          <cell r="CN59" t="str">
            <v>-</v>
          </cell>
          <cell r="CO59">
            <v>0</v>
          </cell>
          <cell r="CP59" t="str">
            <v>-</v>
          </cell>
          <cell r="CQ59">
            <v>0</v>
          </cell>
          <cell r="CR59" t="str">
            <v>-</v>
          </cell>
          <cell r="CS59">
            <v>0</v>
          </cell>
          <cell r="CT59" t="str">
            <v>-</v>
          </cell>
          <cell r="CU59">
            <v>0</v>
          </cell>
          <cell r="CV59" t="str">
            <v>-</v>
          </cell>
          <cell r="CW59">
            <v>0</v>
          </cell>
          <cell r="CX59" t="str">
            <v>-</v>
          </cell>
          <cell r="CY59">
            <v>0</v>
          </cell>
          <cell r="CZ59" t="str">
            <v>-</v>
          </cell>
          <cell r="DA59">
            <v>0</v>
          </cell>
          <cell r="DB59" t="str">
            <v>-</v>
          </cell>
          <cell r="DC59">
            <v>0</v>
          </cell>
          <cell r="DD59" t="str">
            <v>-</v>
          </cell>
          <cell r="DE59">
            <v>0</v>
          </cell>
          <cell r="DF59" t="str">
            <v>-</v>
          </cell>
          <cell r="DG59">
            <v>0</v>
          </cell>
          <cell r="DH59" t="str">
            <v>-</v>
          </cell>
          <cell r="DI59">
            <v>0</v>
          </cell>
          <cell r="DJ59" t="str">
            <v>-</v>
          </cell>
          <cell r="DK59" t="str">
            <v>-</v>
          </cell>
          <cell r="DL59" t="str">
            <v>-</v>
          </cell>
          <cell r="DM59" t="str">
            <v>-</v>
          </cell>
          <cell r="DN59" t="str">
            <v>-</v>
          </cell>
          <cell r="DO59" t="str">
            <v>-</v>
          </cell>
          <cell r="DP59" t="str">
            <v>-</v>
          </cell>
          <cell r="DQ59" t="str">
            <v>-</v>
          </cell>
          <cell r="DR59" t="str">
            <v>-</v>
          </cell>
          <cell r="DS59" t="str">
            <v>-</v>
          </cell>
          <cell r="DT59" t="str">
            <v>-</v>
          </cell>
          <cell r="DU59" t="str">
            <v>-</v>
          </cell>
          <cell r="DV59" t="str">
            <v>-</v>
          </cell>
          <cell r="DW59">
            <v>0</v>
          </cell>
          <cell r="DX59" t="str">
            <v>-</v>
          </cell>
          <cell r="DY59">
            <v>0</v>
          </cell>
          <cell r="DZ59" t="str">
            <v>-</v>
          </cell>
          <cell r="EA59">
            <v>0</v>
          </cell>
          <cell r="EB59" t="str">
            <v>-</v>
          </cell>
          <cell r="EC59">
            <v>0</v>
          </cell>
          <cell r="ED59" t="str">
            <v>-</v>
          </cell>
          <cell r="EE59">
            <v>0</v>
          </cell>
          <cell r="EF59" t="str">
            <v>-</v>
          </cell>
          <cell r="EG59">
            <v>0</v>
          </cell>
        </row>
        <row r="60">
          <cell r="C60">
            <v>700000139</v>
          </cell>
          <cell r="D60" t="str">
            <v>SECTOR CACAO DIANA</v>
          </cell>
          <cell r="E60">
            <v>2026</v>
          </cell>
          <cell r="F60">
            <v>202604</v>
          </cell>
          <cell r="G60">
            <v>1774</v>
          </cell>
          <cell r="H60">
            <v>1853</v>
          </cell>
          <cell r="I60">
            <v>522</v>
          </cell>
          <cell r="J60" t="str">
            <v>-</v>
          </cell>
          <cell r="K60">
            <v>-97</v>
          </cell>
          <cell r="L60">
            <v>6</v>
          </cell>
          <cell r="M60">
            <v>308</v>
          </cell>
          <cell r="N60">
            <v>1197</v>
          </cell>
          <cell r="O60">
            <v>0</v>
          </cell>
          <cell r="P60" t="str">
            <v>-</v>
          </cell>
          <cell r="Q60">
            <v>1</v>
          </cell>
          <cell r="R60" t="str">
            <v>-</v>
          </cell>
          <cell r="S60">
            <v>3</v>
          </cell>
          <cell r="T60" t="str">
            <v>-</v>
          </cell>
          <cell r="U60">
            <v>306</v>
          </cell>
          <cell r="V60" t="str">
            <v>-</v>
          </cell>
          <cell r="W60">
            <v>1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248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139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>
            <v>17.361894024802709</v>
          </cell>
          <cell r="AN60">
            <v>63.7</v>
          </cell>
          <cell r="AO60" t="str">
            <v>-</v>
          </cell>
          <cell r="AP60" t="str">
            <v>-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284</v>
          </cell>
          <cell r="BB60">
            <v>1058</v>
          </cell>
          <cell r="BC60">
            <v>16.009019165727171</v>
          </cell>
          <cell r="BD60">
            <v>56.3</v>
          </cell>
          <cell r="BE60">
            <v>1213</v>
          </cell>
          <cell r="BF60" t="str">
            <v>-</v>
          </cell>
          <cell r="BG60">
            <v>539575</v>
          </cell>
          <cell r="BH60">
            <v>471389</v>
          </cell>
          <cell r="BI60">
            <v>166189099.80000001</v>
          </cell>
          <cell r="BJ60">
            <v>564252946</v>
          </cell>
          <cell r="BK60">
            <v>165448827</v>
          </cell>
          <cell r="BL60" t="str">
            <v>-</v>
          </cell>
          <cell r="BM60">
            <v>740272.8</v>
          </cell>
          <cell r="BN60" t="str">
            <v>-</v>
          </cell>
          <cell r="BO60">
            <v>129442717.8</v>
          </cell>
          <cell r="BP60" t="str">
            <v>-</v>
          </cell>
          <cell r="BQ60">
            <v>740272.8</v>
          </cell>
          <cell r="BR60" t="str">
            <v>-</v>
          </cell>
          <cell r="BS60">
            <v>287</v>
          </cell>
          <cell r="BT60" t="str">
            <v>-</v>
          </cell>
          <cell r="BU60">
            <v>128702445</v>
          </cell>
          <cell r="BV60" t="str">
            <v>-</v>
          </cell>
          <cell r="BW60">
            <v>213</v>
          </cell>
          <cell r="BX60" t="str">
            <v>-</v>
          </cell>
          <cell r="BY60" t="str">
            <v>-</v>
          </cell>
          <cell r="BZ60" t="str">
            <v>-</v>
          </cell>
          <cell r="CA60">
            <v>35059902</v>
          </cell>
          <cell r="CB60" t="str">
            <v>-</v>
          </cell>
          <cell r="CC60" t="str">
            <v>-</v>
          </cell>
          <cell r="CD60" t="str">
            <v>-</v>
          </cell>
          <cell r="CE60" t="str">
            <v>-</v>
          </cell>
          <cell r="CF60" t="str">
            <v>-</v>
          </cell>
          <cell r="CG60" t="str">
            <v>-</v>
          </cell>
          <cell r="CH60" t="str">
            <v>-</v>
          </cell>
          <cell r="CI60" t="str">
            <v>-</v>
          </cell>
          <cell r="CJ60" t="str">
            <v>-</v>
          </cell>
          <cell r="CK60" t="str">
            <v>-</v>
          </cell>
          <cell r="CL60" t="str">
            <v>-</v>
          </cell>
          <cell r="CM60">
            <v>1686480</v>
          </cell>
          <cell r="CN60" t="str">
            <v>-</v>
          </cell>
          <cell r="CO60">
            <v>36746382</v>
          </cell>
          <cell r="CP60" t="str">
            <v>-</v>
          </cell>
          <cell r="CQ60">
            <v>0</v>
          </cell>
          <cell r="CR60" t="str">
            <v>-</v>
          </cell>
          <cell r="CS60">
            <v>-52</v>
          </cell>
          <cell r="CT60" t="str">
            <v>-</v>
          </cell>
          <cell r="CU60">
            <v>999</v>
          </cell>
          <cell r="CV60">
            <v>387</v>
          </cell>
          <cell r="CW60">
            <v>262</v>
          </cell>
          <cell r="CX60">
            <v>177</v>
          </cell>
          <cell r="CY60">
            <v>205</v>
          </cell>
          <cell r="CZ60">
            <v>132</v>
          </cell>
          <cell r="DA60">
            <v>114</v>
          </cell>
          <cell r="DB60">
            <v>74</v>
          </cell>
          <cell r="DC60">
            <v>65</v>
          </cell>
          <cell r="DD60">
            <v>50</v>
          </cell>
          <cell r="DE60">
            <v>61</v>
          </cell>
          <cell r="DF60">
            <v>54</v>
          </cell>
          <cell r="DG60">
            <v>240</v>
          </cell>
          <cell r="DH60">
            <v>178</v>
          </cell>
          <cell r="DI60">
            <v>7</v>
          </cell>
          <cell r="DJ60" t="str">
            <v>-</v>
          </cell>
          <cell r="DK60" t="str">
            <v>-</v>
          </cell>
          <cell r="DL60" t="str">
            <v>-</v>
          </cell>
          <cell r="DM60" t="str">
            <v>-</v>
          </cell>
          <cell r="DN60" t="str">
            <v>-</v>
          </cell>
          <cell r="DO60" t="str">
            <v>-</v>
          </cell>
          <cell r="DP60" t="str">
            <v>-</v>
          </cell>
          <cell r="DQ60" t="str">
            <v>-</v>
          </cell>
          <cell r="DR60" t="str">
            <v>-</v>
          </cell>
          <cell r="DS60" t="str">
            <v>-</v>
          </cell>
          <cell r="DT60" t="str">
            <v>-</v>
          </cell>
          <cell r="DU60" t="str">
            <v>-</v>
          </cell>
          <cell r="DV60" t="str">
            <v>-</v>
          </cell>
          <cell r="DW60">
            <v>0</v>
          </cell>
          <cell r="DX60" t="str">
            <v>-</v>
          </cell>
          <cell r="DY60">
            <v>11</v>
          </cell>
          <cell r="DZ60">
            <v>64</v>
          </cell>
          <cell r="EA60">
            <v>21</v>
          </cell>
          <cell r="EB60" t="str">
            <v>-</v>
          </cell>
          <cell r="EC60">
            <v>45.652173913043477</v>
          </cell>
          <cell r="ED60" t="str">
            <v>-</v>
          </cell>
          <cell r="EE60">
            <v>4</v>
          </cell>
          <cell r="EF60" t="str">
            <v>-</v>
          </cell>
          <cell r="EG60">
            <v>13</v>
          </cell>
        </row>
        <row r="61">
          <cell r="C61">
            <v>700000141</v>
          </cell>
          <cell r="D61" t="str">
            <v>SECTOR TALENTO MARIBEL</v>
          </cell>
          <cell r="E61">
            <v>2026</v>
          </cell>
          <cell r="F61">
            <v>202604</v>
          </cell>
          <cell r="G61">
            <v>0</v>
          </cell>
          <cell r="H61" t="str">
            <v>-</v>
          </cell>
          <cell r="I61">
            <v>0</v>
          </cell>
          <cell r="J61" t="str">
            <v>-</v>
          </cell>
          <cell r="K61">
            <v>0</v>
          </cell>
          <cell r="L61" t="str">
            <v>-</v>
          </cell>
          <cell r="M61">
            <v>0</v>
          </cell>
          <cell r="N61" t="str">
            <v>-</v>
          </cell>
          <cell r="O61">
            <v>0</v>
          </cell>
          <cell r="P61" t="str">
            <v>-</v>
          </cell>
          <cell r="Q61">
            <v>0</v>
          </cell>
          <cell r="R61" t="str">
            <v>-</v>
          </cell>
          <cell r="S61">
            <v>0</v>
          </cell>
          <cell r="T61" t="str">
            <v>-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0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>
            <v>0</v>
          </cell>
          <cell r="AN61" t="str">
            <v>-</v>
          </cell>
          <cell r="AO61" t="str">
            <v>-</v>
          </cell>
          <cell r="AP61" t="str">
            <v>-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0</v>
          </cell>
          <cell r="BB61" t="str">
            <v>-</v>
          </cell>
          <cell r="BC61">
            <v>0</v>
          </cell>
          <cell r="BD61" t="str">
            <v>-</v>
          </cell>
          <cell r="BE61">
            <v>0</v>
          </cell>
          <cell r="BF61" t="str">
            <v>-</v>
          </cell>
          <cell r="BG61">
            <v>0</v>
          </cell>
          <cell r="BH61" t="str">
            <v>-</v>
          </cell>
          <cell r="BI61">
            <v>0</v>
          </cell>
          <cell r="BJ61" t="str">
            <v>-</v>
          </cell>
          <cell r="BK61">
            <v>0</v>
          </cell>
          <cell r="BL61" t="str">
            <v>-</v>
          </cell>
          <cell r="BM61">
            <v>0</v>
          </cell>
          <cell r="BN61" t="str">
            <v>-</v>
          </cell>
          <cell r="BO61">
            <v>0</v>
          </cell>
          <cell r="BP61" t="str">
            <v>-</v>
          </cell>
          <cell r="BQ61">
            <v>0</v>
          </cell>
          <cell r="BR61" t="str">
            <v>-</v>
          </cell>
          <cell r="BS61">
            <v>0</v>
          </cell>
          <cell r="BT61" t="str">
            <v>-</v>
          </cell>
          <cell r="BU61">
            <v>0</v>
          </cell>
          <cell r="BV61" t="str">
            <v>-</v>
          </cell>
          <cell r="BW61">
            <v>0</v>
          </cell>
          <cell r="BX61" t="str">
            <v>-</v>
          </cell>
          <cell r="BY61" t="str">
            <v>-</v>
          </cell>
          <cell r="BZ61" t="str">
            <v>-</v>
          </cell>
          <cell r="CA61">
            <v>0</v>
          </cell>
          <cell r="CB61" t="str">
            <v>-</v>
          </cell>
          <cell r="CC61" t="str">
            <v>-</v>
          </cell>
          <cell r="CD61" t="str">
            <v>-</v>
          </cell>
          <cell r="CE61" t="str">
            <v>-</v>
          </cell>
          <cell r="CF61" t="str">
            <v>-</v>
          </cell>
          <cell r="CG61" t="str">
            <v>-</v>
          </cell>
          <cell r="CH61" t="str">
            <v>-</v>
          </cell>
          <cell r="CI61" t="str">
            <v>-</v>
          </cell>
          <cell r="CJ61" t="str">
            <v>-</v>
          </cell>
          <cell r="CK61" t="str">
            <v>-</v>
          </cell>
          <cell r="CL61" t="str">
            <v>-</v>
          </cell>
          <cell r="CM61">
            <v>0</v>
          </cell>
          <cell r="CN61" t="str">
            <v>-</v>
          </cell>
          <cell r="CO61">
            <v>0</v>
          </cell>
          <cell r="CP61" t="str">
            <v>-</v>
          </cell>
          <cell r="CQ61">
            <v>0</v>
          </cell>
          <cell r="CR61" t="str">
            <v>-</v>
          </cell>
          <cell r="CS61">
            <v>0</v>
          </cell>
          <cell r="CT61" t="str">
            <v>-</v>
          </cell>
          <cell r="CU61">
            <v>0</v>
          </cell>
          <cell r="CV61" t="str">
            <v>-</v>
          </cell>
          <cell r="CW61">
            <v>0</v>
          </cell>
          <cell r="CX61" t="str">
            <v>-</v>
          </cell>
          <cell r="CY61">
            <v>0</v>
          </cell>
          <cell r="CZ61" t="str">
            <v>-</v>
          </cell>
          <cell r="DA61">
            <v>0</v>
          </cell>
          <cell r="DB61" t="str">
            <v>-</v>
          </cell>
          <cell r="DC61">
            <v>0</v>
          </cell>
          <cell r="DD61" t="str">
            <v>-</v>
          </cell>
          <cell r="DE61">
            <v>0</v>
          </cell>
          <cell r="DF61" t="str">
            <v>-</v>
          </cell>
          <cell r="DG61">
            <v>0</v>
          </cell>
          <cell r="DH61" t="str">
            <v>-</v>
          </cell>
          <cell r="DI61">
            <v>0</v>
          </cell>
          <cell r="DJ61" t="str">
            <v>-</v>
          </cell>
          <cell r="DK61" t="str">
            <v>-</v>
          </cell>
          <cell r="DL61" t="str">
            <v>-</v>
          </cell>
          <cell r="DM61" t="str">
            <v>-</v>
          </cell>
          <cell r="DN61" t="str">
            <v>-</v>
          </cell>
          <cell r="DO61" t="str">
            <v>-</v>
          </cell>
          <cell r="DP61" t="str">
            <v>-</v>
          </cell>
          <cell r="DQ61" t="str">
            <v>-</v>
          </cell>
          <cell r="DR61" t="str">
            <v>-</v>
          </cell>
          <cell r="DS61" t="str">
            <v>-</v>
          </cell>
          <cell r="DT61" t="str">
            <v>-</v>
          </cell>
          <cell r="DU61" t="str">
            <v>-</v>
          </cell>
          <cell r="DV61" t="str">
            <v>-</v>
          </cell>
          <cell r="DW61">
            <v>0</v>
          </cell>
          <cell r="DX61" t="str">
            <v>-</v>
          </cell>
          <cell r="DY61">
            <v>0</v>
          </cell>
          <cell r="DZ61" t="str">
            <v>-</v>
          </cell>
          <cell r="EA61">
            <v>0</v>
          </cell>
          <cell r="EB61" t="str">
            <v>-</v>
          </cell>
          <cell r="EC61">
            <v>0</v>
          </cell>
          <cell r="ED61" t="str">
            <v>-</v>
          </cell>
          <cell r="EE61">
            <v>0</v>
          </cell>
          <cell r="EF61" t="str">
            <v>-</v>
          </cell>
          <cell r="EG61">
            <v>0</v>
          </cell>
        </row>
        <row r="62">
          <cell r="C62">
            <v>700000146</v>
          </cell>
          <cell r="D62" t="str">
            <v>SNAC</v>
          </cell>
          <cell r="E62">
            <v>2026</v>
          </cell>
          <cell r="F62">
            <v>202604</v>
          </cell>
          <cell r="G62">
            <v>0</v>
          </cell>
          <cell r="H62" t="str">
            <v>-</v>
          </cell>
          <cell r="I62">
            <v>0</v>
          </cell>
          <cell r="J62" t="str">
            <v>-</v>
          </cell>
          <cell r="K62">
            <v>0</v>
          </cell>
          <cell r="L62" t="str">
            <v>-</v>
          </cell>
          <cell r="M62">
            <v>0</v>
          </cell>
          <cell r="N62" t="str">
            <v>-</v>
          </cell>
          <cell r="O62">
            <v>0</v>
          </cell>
          <cell r="P62" t="str">
            <v>-</v>
          </cell>
          <cell r="Q62">
            <v>0</v>
          </cell>
          <cell r="R62" t="str">
            <v>-</v>
          </cell>
          <cell r="S62">
            <v>0</v>
          </cell>
          <cell r="T62" t="str">
            <v>-</v>
          </cell>
          <cell r="U62">
            <v>0</v>
          </cell>
          <cell r="V62" t="str">
            <v>-</v>
          </cell>
          <cell r="W62">
            <v>0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0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0</v>
          </cell>
          <cell r="AH62" t="str">
            <v>-</v>
          </cell>
          <cell r="AI62" t="str">
            <v>-</v>
          </cell>
          <cell r="AJ62" t="str">
            <v>-</v>
          </cell>
          <cell r="AK62" t="str">
            <v>-</v>
          </cell>
          <cell r="AL62" t="str">
            <v>-</v>
          </cell>
          <cell r="AM62">
            <v>0</v>
          </cell>
          <cell r="AN62" t="str">
            <v>-</v>
          </cell>
          <cell r="AO62" t="str">
            <v>-</v>
          </cell>
          <cell r="AP62" t="str">
            <v>-</v>
          </cell>
          <cell r="AQ62" t="str">
            <v>-</v>
          </cell>
          <cell r="AR62" t="str">
            <v>-</v>
          </cell>
          <cell r="AS62" t="str">
            <v>-</v>
          </cell>
          <cell r="AT62" t="str">
            <v>-</v>
          </cell>
          <cell r="AU62" t="str">
            <v>-</v>
          </cell>
          <cell r="AV62" t="str">
            <v>-</v>
          </cell>
          <cell r="AW62" t="str">
            <v>-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0</v>
          </cell>
          <cell r="BB62" t="str">
            <v>-</v>
          </cell>
          <cell r="BC62">
            <v>0</v>
          </cell>
          <cell r="BD62" t="str">
            <v>-</v>
          </cell>
          <cell r="BE62">
            <v>0</v>
          </cell>
          <cell r="BF62" t="str">
            <v>-</v>
          </cell>
          <cell r="BG62">
            <v>0</v>
          </cell>
          <cell r="BH62" t="str">
            <v>-</v>
          </cell>
          <cell r="BI62">
            <v>0</v>
          </cell>
          <cell r="BJ62" t="str">
            <v>-</v>
          </cell>
          <cell r="BK62">
            <v>0</v>
          </cell>
          <cell r="BL62" t="str">
            <v>-</v>
          </cell>
          <cell r="BM62">
            <v>0</v>
          </cell>
          <cell r="BN62" t="str">
            <v>-</v>
          </cell>
          <cell r="BO62">
            <v>0</v>
          </cell>
          <cell r="BP62" t="str">
            <v>-</v>
          </cell>
          <cell r="BQ62">
            <v>0</v>
          </cell>
          <cell r="BR62" t="str">
            <v>-</v>
          </cell>
          <cell r="BS62">
            <v>0</v>
          </cell>
          <cell r="BT62" t="str">
            <v>-</v>
          </cell>
          <cell r="BU62">
            <v>0</v>
          </cell>
          <cell r="BV62" t="str">
            <v>-</v>
          </cell>
          <cell r="BW62">
            <v>0</v>
          </cell>
          <cell r="BX62" t="str">
            <v>-</v>
          </cell>
          <cell r="BY62" t="str">
            <v>-</v>
          </cell>
          <cell r="BZ62" t="str">
            <v>-</v>
          </cell>
          <cell r="CA62">
            <v>0</v>
          </cell>
          <cell r="CB62" t="str">
            <v>-</v>
          </cell>
          <cell r="CC62" t="str">
            <v>-</v>
          </cell>
          <cell r="CD62" t="str">
            <v>-</v>
          </cell>
          <cell r="CE62" t="str">
            <v>-</v>
          </cell>
          <cell r="CF62" t="str">
            <v>-</v>
          </cell>
          <cell r="CG62" t="str">
            <v>-</v>
          </cell>
          <cell r="CH62" t="str">
            <v>-</v>
          </cell>
          <cell r="CI62" t="str">
            <v>-</v>
          </cell>
          <cell r="CJ62" t="str">
            <v>-</v>
          </cell>
          <cell r="CK62" t="str">
            <v>-</v>
          </cell>
          <cell r="CL62" t="str">
            <v>-</v>
          </cell>
          <cell r="CM62">
            <v>0</v>
          </cell>
          <cell r="CN62" t="str">
            <v>-</v>
          </cell>
          <cell r="CO62">
            <v>0</v>
          </cell>
          <cell r="CP62" t="str">
            <v>-</v>
          </cell>
          <cell r="CQ62">
            <v>0</v>
          </cell>
          <cell r="CR62" t="str">
            <v>-</v>
          </cell>
          <cell r="CS62">
            <v>0</v>
          </cell>
          <cell r="CT62" t="str">
            <v>-</v>
          </cell>
          <cell r="CU62">
            <v>0</v>
          </cell>
          <cell r="CV62" t="str">
            <v>-</v>
          </cell>
          <cell r="CW62">
            <v>0</v>
          </cell>
          <cell r="CX62" t="str">
            <v>-</v>
          </cell>
          <cell r="CY62">
            <v>0</v>
          </cell>
          <cell r="CZ62" t="str">
            <v>-</v>
          </cell>
          <cell r="DA62">
            <v>0</v>
          </cell>
          <cell r="DB62" t="str">
            <v>-</v>
          </cell>
          <cell r="DC62">
            <v>0</v>
          </cell>
          <cell r="DD62" t="str">
            <v>-</v>
          </cell>
          <cell r="DE62">
            <v>0</v>
          </cell>
          <cell r="DF62" t="str">
            <v>-</v>
          </cell>
          <cell r="DG62">
            <v>0</v>
          </cell>
          <cell r="DH62" t="str">
            <v>-</v>
          </cell>
          <cell r="DI62">
            <v>0</v>
          </cell>
          <cell r="DJ62" t="str">
            <v>-</v>
          </cell>
          <cell r="DK62" t="str">
            <v>-</v>
          </cell>
          <cell r="DL62" t="str">
            <v>-</v>
          </cell>
          <cell r="DM62" t="str">
            <v>-</v>
          </cell>
          <cell r="DN62" t="str">
            <v>-</v>
          </cell>
          <cell r="DO62" t="str">
            <v>-</v>
          </cell>
          <cell r="DP62" t="str">
            <v>-</v>
          </cell>
          <cell r="DQ62" t="str">
            <v>-</v>
          </cell>
          <cell r="DR62" t="str">
            <v>-</v>
          </cell>
          <cell r="DS62" t="str">
            <v>-</v>
          </cell>
          <cell r="DT62" t="str">
            <v>-</v>
          </cell>
          <cell r="DU62" t="str">
            <v>-</v>
          </cell>
          <cell r="DV62" t="str">
            <v>-</v>
          </cell>
          <cell r="DW62">
            <v>0</v>
          </cell>
          <cell r="DX62" t="str">
            <v>-</v>
          </cell>
          <cell r="DY62">
            <v>0</v>
          </cell>
          <cell r="DZ62" t="str">
            <v>-</v>
          </cell>
          <cell r="EA62">
            <v>0</v>
          </cell>
          <cell r="EB62" t="str">
            <v>-</v>
          </cell>
          <cell r="EC62">
            <v>0</v>
          </cell>
          <cell r="ED62" t="str">
            <v>-</v>
          </cell>
          <cell r="EE62">
            <v>0</v>
          </cell>
          <cell r="EF62" t="str">
            <v>-</v>
          </cell>
          <cell r="EG62">
            <v>0</v>
          </cell>
        </row>
        <row r="63">
          <cell r="C63">
            <v>700000148</v>
          </cell>
          <cell r="D63" t="str">
            <v>SECTOR BACHATA LEONOR</v>
          </cell>
          <cell r="E63">
            <v>2026</v>
          </cell>
          <cell r="F63">
            <v>202604</v>
          </cell>
          <cell r="G63">
            <v>1710</v>
          </cell>
          <cell r="H63">
            <v>1744</v>
          </cell>
          <cell r="I63">
            <v>415</v>
          </cell>
          <cell r="J63" t="str">
            <v>-</v>
          </cell>
          <cell r="K63">
            <v>-12</v>
          </cell>
          <cell r="L63">
            <v>7</v>
          </cell>
          <cell r="M63">
            <v>690</v>
          </cell>
          <cell r="N63">
            <v>1072</v>
          </cell>
          <cell r="O63">
            <v>0</v>
          </cell>
          <cell r="P63" t="str">
            <v>-</v>
          </cell>
          <cell r="Q63">
            <v>1</v>
          </cell>
          <cell r="R63" t="str">
            <v>-</v>
          </cell>
          <cell r="S63">
            <v>8</v>
          </cell>
          <cell r="T63" t="str">
            <v>-</v>
          </cell>
          <cell r="U63">
            <v>686</v>
          </cell>
          <cell r="V63" t="str">
            <v>-</v>
          </cell>
          <cell r="W63">
            <v>3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488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426</v>
          </cell>
          <cell r="AH63" t="str">
            <v>-</v>
          </cell>
          <cell r="AI63" t="str">
            <v>-</v>
          </cell>
          <cell r="AJ63" t="str">
            <v>-</v>
          </cell>
          <cell r="AK63" t="str">
            <v>-</v>
          </cell>
          <cell r="AL63" t="str">
            <v>-</v>
          </cell>
          <cell r="AM63">
            <v>40.350877192982452</v>
          </cell>
          <cell r="AN63">
            <v>62</v>
          </cell>
          <cell r="AO63" t="str">
            <v>-</v>
          </cell>
          <cell r="AP63" t="str">
            <v>-</v>
          </cell>
          <cell r="AQ63" t="str">
            <v>-</v>
          </cell>
          <cell r="AR63" t="str">
            <v>-</v>
          </cell>
          <cell r="AS63" t="str">
            <v>-</v>
          </cell>
          <cell r="AT63" t="str">
            <v>-</v>
          </cell>
          <cell r="AU63" t="str">
            <v>-</v>
          </cell>
          <cell r="AV63" t="str">
            <v>-</v>
          </cell>
          <cell r="AW63" t="str">
            <v>-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580</v>
          </cell>
          <cell r="BB63">
            <v>908</v>
          </cell>
          <cell r="BC63">
            <v>33.918128654970758</v>
          </cell>
          <cell r="BD63">
            <v>52.5</v>
          </cell>
          <cell r="BE63">
            <v>1146</v>
          </cell>
          <cell r="BF63" t="str">
            <v>-</v>
          </cell>
          <cell r="BG63">
            <v>456153.99</v>
          </cell>
          <cell r="BH63">
            <v>447146</v>
          </cell>
          <cell r="BI63">
            <v>314746252</v>
          </cell>
          <cell r="BJ63">
            <v>479340555</v>
          </cell>
          <cell r="BK63">
            <v>313528402</v>
          </cell>
          <cell r="BL63" t="str">
            <v>-</v>
          </cell>
          <cell r="BM63">
            <v>1217850</v>
          </cell>
          <cell r="BN63" t="str">
            <v>-</v>
          </cell>
          <cell r="BO63">
            <v>251805691</v>
          </cell>
          <cell r="BP63" t="str">
            <v>-</v>
          </cell>
          <cell r="BQ63">
            <v>1217850</v>
          </cell>
          <cell r="BR63" t="str">
            <v>-</v>
          </cell>
          <cell r="BS63">
            <v>665</v>
          </cell>
          <cell r="BT63" t="str">
            <v>-</v>
          </cell>
          <cell r="BU63">
            <v>250587841</v>
          </cell>
          <cell r="BV63" t="str">
            <v>-</v>
          </cell>
          <cell r="BW63">
            <v>466</v>
          </cell>
          <cell r="BX63" t="str">
            <v>-</v>
          </cell>
          <cell r="BY63" t="str">
            <v>-</v>
          </cell>
          <cell r="BZ63" t="str">
            <v>-</v>
          </cell>
          <cell r="CA63">
            <v>57986726</v>
          </cell>
          <cell r="CB63" t="str">
            <v>-</v>
          </cell>
          <cell r="CC63" t="str">
            <v>-</v>
          </cell>
          <cell r="CD63" t="str">
            <v>-</v>
          </cell>
          <cell r="CE63" t="str">
            <v>-</v>
          </cell>
          <cell r="CF63" t="str">
            <v>-</v>
          </cell>
          <cell r="CG63" t="str">
            <v>-</v>
          </cell>
          <cell r="CH63" t="str">
            <v>-</v>
          </cell>
          <cell r="CI63" t="str">
            <v>-</v>
          </cell>
          <cell r="CJ63" t="str">
            <v>-</v>
          </cell>
          <cell r="CK63" t="str">
            <v>-</v>
          </cell>
          <cell r="CL63" t="str">
            <v>-</v>
          </cell>
          <cell r="CM63">
            <v>3601060</v>
          </cell>
          <cell r="CN63" t="str">
            <v>-</v>
          </cell>
          <cell r="CO63">
            <v>61587786</v>
          </cell>
          <cell r="CP63" t="str">
            <v>-</v>
          </cell>
          <cell r="CQ63">
            <v>0</v>
          </cell>
          <cell r="CR63" t="str">
            <v>-</v>
          </cell>
          <cell r="CS63">
            <v>-23</v>
          </cell>
          <cell r="CT63" t="str">
            <v>-</v>
          </cell>
          <cell r="CU63">
            <v>613</v>
          </cell>
          <cell r="CV63">
            <v>376</v>
          </cell>
          <cell r="CW63">
            <v>220</v>
          </cell>
          <cell r="CX63">
            <v>179</v>
          </cell>
          <cell r="CY63">
            <v>187</v>
          </cell>
          <cell r="CZ63">
            <v>137</v>
          </cell>
          <cell r="DA63">
            <v>102</v>
          </cell>
          <cell r="DB63">
            <v>86</v>
          </cell>
          <cell r="DC63">
            <v>132</v>
          </cell>
          <cell r="DD63">
            <v>120</v>
          </cell>
          <cell r="DE63">
            <v>95</v>
          </cell>
          <cell r="DF63">
            <v>87</v>
          </cell>
          <cell r="DG63">
            <v>329</v>
          </cell>
          <cell r="DH63">
            <v>293</v>
          </cell>
          <cell r="DI63">
            <v>68</v>
          </cell>
          <cell r="DJ63" t="str">
            <v>-</v>
          </cell>
          <cell r="DK63" t="str">
            <v>-</v>
          </cell>
          <cell r="DL63" t="str">
            <v>-</v>
          </cell>
          <cell r="DM63" t="str">
            <v>-</v>
          </cell>
          <cell r="DN63" t="str">
            <v>-</v>
          </cell>
          <cell r="DO63" t="str">
            <v>-</v>
          </cell>
          <cell r="DP63" t="str">
            <v>-</v>
          </cell>
          <cell r="DQ63" t="str">
            <v>-</v>
          </cell>
          <cell r="DR63" t="str">
            <v>-</v>
          </cell>
          <cell r="DS63" t="str">
            <v>-</v>
          </cell>
          <cell r="DT63" t="str">
            <v>-</v>
          </cell>
          <cell r="DU63" t="str">
            <v>-</v>
          </cell>
          <cell r="DV63" t="str">
            <v>-</v>
          </cell>
          <cell r="DW63">
            <v>0</v>
          </cell>
          <cell r="DX63" t="str">
            <v>-</v>
          </cell>
          <cell r="DY63">
            <v>76</v>
          </cell>
          <cell r="DZ63">
            <v>98</v>
          </cell>
          <cell r="EA63">
            <v>48</v>
          </cell>
          <cell r="EB63" t="str">
            <v>-</v>
          </cell>
          <cell r="EC63">
            <v>41.379310344827587</v>
          </cell>
          <cell r="ED63" t="str">
            <v>-</v>
          </cell>
          <cell r="EE63">
            <v>8</v>
          </cell>
          <cell r="EF63" t="str">
            <v>-</v>
          </cell>
          <cell r="EG63">
            <v>33</v>
          </cell>
        </row>
        <row r="64">
          <cell r="C64">
            <v>700000149</v>
          </cell>
          <cell r="D64" t="str">
            <v>SECTOR CHAMPETA MARIBEL</v>
          </cell>
          <cell r="E64">
            <v>2026</v>
          </cell>
          <cell r="F64">
            <v>202604</v>
          </cell>
          <cell r="G64">
            <v>1612</v>
          </cell>
          <cell r="H64">
            <v>1638</v>
          </cell>
          <cell r="I64">
            <v>392</v>
          </cell>
          <cell r="J64" t="str">
            <v>-</v>
          </cell>
          <cell r="K64">
            <v>-22</v>
          </cell>
          <cell r="L64">
            <v>7</v>
          </cell>
          <cell r="M64">
            <v>623</v>
          </cell>
          <cell r="N64">
            <v>1031</v>
          </cell>
          <cell r="O64">
            <v>0</v>
          </cell>
          <cell r="P64" t="str">
            <v>-</v>
          </cell>
          <cell r="Q64">
            <v>2</v>
          </cell>
          <cell r="R64" t="str">
            <v>-</v>
          </cell>
          <cell r="S64">
            <v>7</v>
          </cell>
          <cell r="T64" t="str">
            <v>-</v>
          </cell>
          <cell r="U64">
            <v>618</v>
          </cell>
          <cell r="V64" t="str">
            <v>-</v>
          </cell>
          <cell r="W64">
            <v>3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473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377</v>
          </cell>
          <cell r="AH64" t="str">
            <v>-</v>
          </cell>
          <cell r="AI64" t="str">
            <v>-</v>
          </cell>
          <cell r="AJ64" t="str">
            <v>-</v>
          </cell>
          <cell r="AK64" t="str">
            <v>-</v>
          </cell>
          <cell r="AL64" t="str">
            <v>-</v>
          </cell>
          <cell r="AM64">
            <v>38.647642679900748</v>
          </cell>
          <cell r="AN64">
            <v>62.6</v>
          </cell>
          <cell r="AO64" t="str">
            <v>-</v>
          </cell>
          <cell r="AP64" t="str">
            <v>-</v>
          </cell>
          <cell r="AQ64" t="str">
            <v>-</v>
          </cell>
          <cell r="AR64" t="str">
            <v>-</v>
          </cell>
          <cell r="AS64" t="str">
            <v>-</v>
          </cell>
          <cell r="AT64" t="str">
            <v>-</v>
          </cell>
          <cell r="AU64" t="str">
            <v>-</v>
          </cell>
          <cell r="AV64" t="str">
            <v>-</v>
          </cell>
          <cell r="AW64" t="str">
            <v>-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551</v>
          </cell>
          <cell r="BB64">
            <v>902</v>
          </cell>
          <cell r="BC64">
            <v>34.181141439205952</v>
          </cell>
          <cell r="BD64">
            <v>54.7</v>
          </cell>
          <cell r="BE64">
            <v>1121</v>
          </cell>
          <cell r="BF64" t="str">
            <v>-</v>
          </cell>
          <cell r="BG64">
            <v>469665.48</v>
          </cell>
          <cell r="BH64">
            <v>417880</v>
          </cell>
          <cell r="BI64">
            <v>292601595.67000002</v>
          </cell>
          <cell r="BJ64">
            <v>430834744</v>
          </cell>
          <cell r="BK64">
            <v>290456923</v>
          </cell>
          <cell r="BL64" t="str">
            <v>-</v>
          </cell>
          <cell r="BM64">
            <v>2144672.67</v>
          </cell>
          <cell r="BN64" t="str">
            <v>-</v>
          </cell>
          <cell r="BO64">
            <v>228376087.67000002</v>
          </cell>
          <cell r="BP64" t="str">
            <v>-</v>
          </cell>
          <cell r="BQ64">
            <v>2144672.67</v>
          </cell>
          <cell r="BR64" t="str">
            <v>-</v>
          </cell>
          <cell r="BS64">
            <v>588</v>
          </cell>
          <cell r="BT64" t="str">
            <v>-</v>
          </cell>
          <cell r="BU64">
            <v>226231415</v>
          </cell>
          <cell r="BV64" t="str">
            <v>-</v>
          </cell>
          <cell r="BW64">
            <v>429</v>
          </cell>
          <cell r="BX64" t="str">
            <v>-</v>
          </cell>
          <cell r="BY64" t="str">
            <v>-</v>
          </cell>
          <cell r="BZ64" t="str">
            <v>-</v>
          </cell>
          <cell r="CA64">
            <v>59820513</v>
          </cell>
          <cell r="CB64" t="str">
            <v>-</v>
          </cell>
          <cell r="CC64" t="str">
            <v>-</v>
          </cell>
          <cell r="CD64" t="str">
            <v>-</v>
          </cell>
          <cell r="CE64" t="str">
            <v>-</v>
          </cell>
          <cell r="CF64" t="str">
            <v>-</v>
          </cell>
          <cell r="CG64" t="str">
            <v>-</v>
          </cell>
          <cell r="CH64" t="str">
            <v>-</v>
          </cell>
          <cell r="CI64" t="str">
            <v>-</v>
          </cell>
          <cell r="CJ64" t="str">
            <v>-</v>
          </cell>
          <cell r="CK64" t="str">
            <v>-</v>
          </cell>
          <cell r="CL64" t="str">
            <v>-</v>
          </cell>
          <cell r="CM64">
            <v>4404995</v>
          </cell>
          <cell r="CN64" t="str">
            <v>-</v>
          </cell>
          <cell r="CO64">
            <v>64225508</v>
          </cell>
          <cell r="CP64" t="str">
            <v>-</v>
          </cell>
          <cell r="CQ64">
            <v>0</v>
          </cell>
          <cell r="CR64" t="str">
            <v>-</v>
          </cell>
          <cell r="CS64">
            <v>-33</v>
          </cell>
          <cell r="CT64" t="str">
            <v>-</v>
          </cell>
          <cell r="CU64">
            <v>640</v>
          </cell>
          <cell r="CV64">
            <v>368</v>
          </cell>
          <cell r="CW64">
            <v>210</v>
          </cell>
          <cell r="CX64">
            <v>165</v>
          </cell>
          <cell r="CY64">
            <v>139</v>
          </cell>
          <cell r="CZ64">
            <v>112</v>
          </cell>
          <cell r="DA64">
            <v>74</v>
          </cell>
          <cell r="DB64">
            <v>67</v>
          </cell>
          <cell r="DC64">
            <v>74</v>
          </cell>
          <cell r="DD64">
            <v>68</v>
          </cell>
          <cell r="DE64">
            <v>70</v>
          </cell>
          <cell r="DF64">
            <v>68</v>
          </cell>
          <cell r="DG64">
            <v>218</v>
          </cell>
          <cell r="DH64">
            <v>203</v>
          </cell>
          <cell r="DI64">
            <v>30</v>
          </cell>
          <cell r="DJ64" t="str">
            <v>-</v>
          </cell>
          <cell r="DK64" t="str">
            <v>-</v>
          </cell>
          <cell r="DL64" t="str">
            <v>-</v>
          </cell>
          <cell r="DM64" t="str">
            <v>-</v>
          </cell>
          <cell r="DN64" t="str">
            <v>-</v>
          </cell>
          <cell r="DO64" t="str">
            <v>-</v>
          </cell>
          <cell r="DP64" t="str">
            <v>-</v>
          </cell>
          <cell r="DQ64" t="str">
            <v>-</v>
          </cell>
          <cell r="DR64" t="str">
            <v>-</v>
          </cell>
          <cell r="DS64" t="str">
            <v>-</v>
          </cell>
          <cell r="DT64" t="str">
            <v>-</v>
          </cell>
          <cell r="DU64" t="str">
            <v>-</v>
          </cell>
          <cell r="DV64" t="str">
            <v>-</v>
          </cell>
          <cell r="DW64">
            <v>0</v>
          </cell>
          <cell r="DX64" t="str">
            <v>-</v>
          </cell>
          <cell r="DY64">
            <v>38</v>
          </cell>
          <cell r="DZ64">
            <v>76</v>
          </cell>
          <cell r="EA64">
            <v>23</v>
          </cell>
          <cell r="EB64" t="str">
            <v>-</v>
          </cell>
          <cell r="EC64">
            <v>53.488372093023251</v>
          </cell>
          <cell r="ED64" t="str">
            <v>-</v>
          </cell>
          <cell r="EE64">
            <v>8</v>
          </cell>
          <cell r="EF64" t="str">
            <v>-</v>
          </cell>
          <cell r="EG64">
            <v>34</v>
          </cell>
        </row>
        <row r="65">
          <cell r="C65">
            <v>700000151</v>
          </cell>
          <cell r="D65" t="str">
            <v>SECTOR CEREZO MARÍA DEL PILAR</v>
          </cell>
          <cell r="E65">
            <v>2026</v>
          </cell>
          <cell r="F65">
            <v>202604</v>
          </cell>
          <cell r="G65">
            <v>1825</v>
          </cell>
          <cell r="H65">
            <v>1886</v>
          </cell>
          <cell r="I65">
            <v>498</v>
          </cell>
          <cell r="J65" t="str">
            <v>-</v>
          </cell>
          <cell r="K65">
            <v>-52</v>
          </cell>
          <cell r="L65">
            <v>7</v>
          </cell>
          <cell r="M65">
            <v>415</v>
          </cell>
          <cell r="N65">
            <v>1191</v>
          </cell>
          <cell r="O65">
            <v>0</v>
          </cell>
          <cell r="P65" t="str">
            <v>-</v>
          </cell>
          <cell r="Q65">
            <v>2</v>
          </cell>
          <cell r="R65" t="str">
            <v>-</v>
          </cell>
          <cell r="S65">
            <v>2</v>
          </cell>
          <cell r="T65" t="str">
            <v>-</v>
          </cell>
          <cell r="U65">
            <v>413</v>
          </cell>
          <cell r="V65" t="str">
            <v>-</v>
          </cell>
          <cell r="W65">
            <v>0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329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217</v>
          </cell>
          <cell r="AH65" t="str">
            <v>-</v>
          </cell>
          <cell r="AI65" t="str">
            <v>-</v>
          </cell>
          <cell r="AJ65" t="str">
            <v>-</v>
          </cell>
          <cell r="AK65" t="str">
            <v>-</v>
          </cell>
          <cell r="AL65" t="str">
            <v>-</v>
          </cell>
          <cell r="AM65">
            <v>22.739726027397261</v>
          </cell>
          <cell r="AN65">
            <v>63.1</v>
          </cell>
          <cell r="AO65" t="str">
            <v>-</v>
          </cell>
          <cell r="AP65" t="str">
            <v>-</v>
          </cell>
          <cell r="AQ65" t="str">
            <v>-</v>
          </cell>
          <cell r="AR65" t="str">
            <v>-</v>
          </cell>
          <cell r="AS65" t="str">
            <v>-</v>
          </cell>
          <cell r="AT65" t="str">
            <v>-</v>
          </cell>
          <cell r="AU65" t="str">
            <v>-</v>
          </cell>
          <cell r="AV65" t="str">
            <v>-</v>
          </cell>
          <cell r="AW65" t="str">
            <v>-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379</v>
          </cell>
          <cell r="BB65">
            <v>1047</v>
          </cell>
          <cell r="BC65">
            <v>20.767123287671232</v>
          </cell>
          <cell r="BD65">
            <v>55.5</v>
          </cell>
          <cell r="BE65">
            <v>1254</v>
          </cell>
          <cell r="BF65" t="str">
            <v>-</v>
          </cell>
          <cell r="BG65">
            <v>581462.98</v>
          </cell>
          <cell r="BH65">
            <v>468114</v>
          </cell>
          <cell r="BI65">
            <v>241307138</v>
          </cell>
          <cell r="BJ65">
            <v>557523408</v>
          </cell>
          <cell r="BK65">
            <v>240281105</v>
          </cell>
          <cell r="BL65" t="str">
            <v>-</v>
          </cell>
          <cell r="BM65">
            <v>1026033</v>
          </cell>
          <cell r="BN65" t="str">
            <v>-</v>
          </cell>
          <cell r="BO65">
            <v>215070800</v>
          </cell>
          <cell r="BP65" t="str">
            <v>-</v>
          </cell>
          <cell r="BQ65">
            <v>1026033</v>
          </cell>
          <cell r="BR65" t="str">
            <v>-</v>
          </cell>
          <cell r="BS65">
            <v>406</v>
          </cell>
          <cell r="BT65" t="str">
            <v>-</v>
          </cell>
          <cell r="BU65">
            <v>214044767</v>
          </cell>
          <cell r="BV65" t="str">
            <v>-</v>
          </cell>
          <cell r="BW65">
            <v>242</v>
          </cell>
          <cell r="BX65" t="str">
            <v>-</v>
          </cell>
          <cell r="BY65" t="str">
            <v>-</v>
          </cell>
          <cell r="BZ65" t="str">
            <v>-</v>
          </cell>
          <cell r="CA65">
            <v>24087718</v>
          </cell>
          <cell r="CB65" t="str">
            <v>-</v>
          </cell>
          <cell r="CC65" t="str">
            <v>-</v>
          </cell>
          <cell r="CD65" t="str">
            <v>-</v>
          </cell>
          <cell r="CE65" t="str">
            <v>-</v>
          </cell>
          <cell r="CF65" t="str">
            <v>-</v>
          </cell>
          <cell r="CG65" t="str">
            <v>-</v>
          </cell>
          <cell r="CH65" t="str">
            <v>-</v>
          </cell>
          <cell r="CI65" t="str">
            <v>-</v>
          </cell>
          <cell r="CJ65" t="str">
            <v>-</v>
          </cell>
          <cell r="CK65" t="str">
            <v>-</v>
          </cell>
          <cell r="CL65" t="str">
            <v>-</v>
          </cell>
          <cell r="CM65">
            <v>2148620</v>
          </cell>
          <cell r="CN65" t="str">
            <v>-</v>
          </cell>
          <cell r="CO65">
            <v>26236338</v>
          </cell>
          <cell r="CP65" t="str">
            <v>-</v>
          </cell>
          <cell r="CQ65">
            <v>0</v>
          </cell>
          <cell r="CR65" t="str">
            <v>-</v>
          </cell>
          <cell r="CS65">
            <v>-36</v>
          </cell>
          <cell r="CT65" t="str">
            <v>-</v>
          </cell>
          <cell r="CU65">
            <v>934</v>
          </cell>
          <cell r="CV65">
            <v>428</v>
          </cell>
          <cell r="CW65">
            <v>302</v>
          </cell>
          <cell r="CX65">
            <v>184</v>
          </cell>
          <cell r="CY65">
            <v>174</v>
          </cell>
          <cell r="CZ65">
            <v>134</v>
          </cell>
          <cell r="DA65">
            <v>80</v>
          </cell>
          <cell r="DB65">
            <v>54</v>
          </cell>
          <cell r="DC65">
            <v>90</v>
          </cell>
          <cell r="DD65">
            <v>79</v>
          </cell>
          <cell r="DE65">
            <v>49</v>
          </cell>
          <cell r="DF65">
            <v>43</v>
          </cell>
          <cell r="DG65">
            <v>219</v>
          </cell>
          <cell r="DH65">
            <v>176</v>
          </cell>
          <cell r="DI65">
            <v>7</v>
          </cell>
          <cell r="DJ65" t="str">
            <v>-</v>
          </cell>
          <cell r="DK65" t="str">
            <v>-</v>
          </cell>
          <cell r="DL65" t="str">
            <v>-</v>
          </cell>
          <cell r="DM65" t="str">
            <v>-</v>
          </cell>
          <cell r="DN65" t="str">
            <v>-</v>
          </cell>
          <cell r="DO65" t="str">
            <v>-</v>
          </cell>
          <cell r="DP65" t="str">
            <v>-</v>
          </cell>
          <cell r="DQ65" t="str">
            <v>-</v>
          </cell>
          <cell r="DR65" t="str">
            <v>-</v>
          </cell>
          <cell r="DS65" t="str">
            <v>-</v>
          </cell>
          <cell r="DT65" t="str">
            <v>-</v>
          </cell>
          <cell r="DU65" t="str">
            <v>-</v>
          </cell>
          <cell r="DV65" t="str">
            <v>-</v>
          </cell>
          <cell r="DW65">
            <v>0</v>
          </cell>
          <cell r="DX65" t="str">
            <v>-</v>
          </cell>
          <cell r="DY65">
            <v>17</v>
          </cell>
          <cell r="DZ65">
            <v>77</v>
          </cell>
          <cell r="EA65">
            <v>24</v>
          </cell>
          <cell r="EB65" t="str">
            <v>-</v>
          </cell>
          <cell r="EC65">
            <v>36.363636363636367</v>
          </cell>
          <cell r="ED65" t="str">
            <v>-</v>
          </cell>
          <cell r="EE65">
            <v>10</v>
          </cell>
          <cell r="EF65" t="str">
            <v>-</v>
          </cell>
          <cell r="EG65">
            <v>19</v>
          </cell>
        </row>
        <row r="66">
          <cell r="C66">
            <v>700000154</v>
          </cell>
          <cell r="D66" t="str">
            <v>SECTOR CASTAÑO JENNY</v>
          </cell>
          <cell r="E66">
            <v>2026</v>
          </cell>
          <cell r="F66">
            <v>202604</v>
          </cell>
          <cell r="G66">
            <v>2544</v>
          </cell>
          <cell r="H66">
            <v>2501</v>
          </cell>
          <cell r="I66">
            <v>606</v>
          </cell>
          <cell r="J66" t="str">
            <v>-</v>
          </cell>
          <cell r="K66">
            <v>-106</v>
          </cell>
          <cell r="L66">
            <v>5</v>
          </cell>
          <cell r="M66">
            <v>349</v>
          </cell>
          <cell r="N66">
            <v>1695</v>
          </cell>
          <cell r="O66">
            <v>0</v>
          </cell>
          <cell r="P66" t="str">
            <v>-</v>
          </cell>
          <cell r="Q66">
            <v>0</v>
          </cell>
          <cell r="R66" t="str">
            <v>-</v>
          </cell>
          <cell r="S66">
            <v>0</v>
          </cell>
          <cell r="T66" t="str">
            <v>-</v>
          </cell>
          <cell r="U66">
            <v>349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272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194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  <cell r="AM66">
            <v>13.718553459119498</v>
          </cell>
          <cell r="AN66">
            <v>63.7</v>
          </cell>
          <cell r="AO66" t="str">
            <v>-</v>
          </cell>
          <cell r="AP66" t="str">
            <v>-</v>
          </cell>
          <cell r="AQ66" t="str">
            <v>-</v>
          </cell>
          <cell r="AR66" t="str">
            <v>-</v>
          </cell>
          <cell r="AS66" t="str">
            <v>-</v>
          </cell>
          <cell r="AT66" t="str">
            <v>-</v>
          </cell>
          <cell r="AU66" t="str">
            <v>-</v>
          </cell>
          <cell r="AV66" t="str">
            <v>-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320</v>
          </cell>
          <cell r="BB66">
            <v>1547</v>
          </cell>
          <cell r="BC66">
            <v>12.578616352201259</v>
          </cell>
          <cell r="BD66">
            <v>58.1</v>
          </cell>
          <cell r="BE66">
            <v>1887</v>
          </cell>
          <cell r="BF66" t="str">
            <v>-</v>
          </cell>
          <cell r="BG66">
            <v>496488.4</v>
          </cell>
          <cell r="BH66">
            <v>464514</v>
          </cell>
          <cell r="BI66">
            <v>173274452</v>
          </cell>
          <cell r="BJ66">
            <v>787350784</v>
          </cell>
          <cell r="BK66">
            <v>173274452</v>
          </cell>
          <cell r="BL66" t="str">
            <v>-</v>
          </cell>
          <cell r="BM66">
            <v>0</v>
          </cell>
          <cell r="BN66" t="str">
            <v>-</v>
          </cell>
          <cell r="BO66">
            <v>153713764</v>
          </cell>
          <cell r="BP66" t="str">
            <v>-</v>
          </cell>
          <cell r="BQ66">
            <v>0</v>
          </cell>
          <cell r="BR66" t="str">
            <v>-</v>
          </cell>
          <cell r="BS66">
            <v>340</v>
          </cell>
          <cell r="BT66" t="str">
            <v>-</v>
          </cell>
          <cell r="BU66">
            <v>153713764</v>
          </cell>
          <cell r="BV66" t="str">
            <v>-</v>
          </cell>
          <cell r="BW66">
            <v>168</v>
          </cell>
          <cell r="BX66" t="str">
            <v>-</v>
          </cell>
          <cell r="BY66" t="str">
            <v>-</v>
          </cell>
          <cell r="BZ66" t="str">
            <v>-</v>
          </cell>
          <cell r="CA66">
            <v>17416908</v>
          </cell>
          <cell r="CB66" t="str">
            <v>-</v>
          </cell>
          <cell r="CC66" t="str">
            <v>-</v>
          </cell>
          <cell r="CD66" t="str">
            <v>-</v>
          </cell>
          <cell r="CE66" t="str">
            <v>-</v>
          </cell>
          <cell r="CF66" t="str">
            <v>-</v>
          </cell>
          <cell r="CG66" t="str">
            <v>-</v>
          </cell>
          <cell r="CH66" t="str">
            <v>-</v>
          </cell>
          <cell r="CI66" t="str">
            <v>-</v>
          </cell>
          <cell r="CJ66" t="str">
            <v>-</v>
          </cell>
          <cell r="CK66" t="str">
            <v>-</v>
          </cell>
          <cell r="CL66" t="str">
            <v>-</v>
          </cell>
          <cell r="CM66">
            <v>2143780</v>
          </cell>
          <cell r="CN66" t="str">
            <v>-</v>
          </cell>
          <cell r="CO66">
            <v>19560688</v>
          </cell>
          <cell r="CP66" t="str">
            <v>-</v>
          </cell>
          <cell r="CQ66">
            <v>0</v>
          </cell>
          <cell r="CR66" t="str">
            <v>-</v>
          </cell>
          <cell r="CS66">
            <v>-25</v>
          </cell>
          <cell r="CT66" t="str">
            <v>-</v>
          </cell>
          <cell r="CU66">
            <v>1438</v>
          </cell>
          <cell r="CV66">
            <v>590</v>
          </cell>
          <cell r="CW66">
            <v>523</v>
          </cell>
          <cell r="CX66">
            <v>269</v>
          </cell>
          <cell r="CY66">
            <v>234</v>
          </cell>
          <cell r="CZ66">
            <v>116</v>
          </cell>
          <cell r="DA66">
            <v>130</v>
          </cell>
          <cell r="DB66">
            <v>84</v>
          </cell>
          <cell r="DC66">
            <v>52</v>
          </cell>
          <cell r="DD66">
            <v>40</v>
          </cell>
          <cell r="DE66">
            <v>44</v>
          </cell>
          <cell r="DF66">
            <v>39</v>
          </cell>
          <cell r="DG66">
            <v>226</v>
          </cell>
          <cell r="DH66">
            <v>163</v>
          </cell>
          <cell r="DI66">
            <v>14</v>
          </cell>
          <cell r="DJ66" t="str">
            <v>-</v>
          </cell>
          <cell r="DK66" t="str">
            <v>-</v>
          </cell>
          <cell r="DL66" t="str">
            <v>-</v>
          </cell>
          <cell r="DM66" t="str">
            <v>-</v>
          </cell>
          <cell r="DN66" t="str">
            <v>-</v>
          </cell>
          <cell r="DO66" t="str">
            <v>-</v>
          </cell>
          <cell r="DP66" t="str">
            <v>-</v>
          </cell>
          <cell r="DQ66" t="str">
            <v>-</v>
          </cell>
          <cell r="DR66" t="str">
            <v>-</v>
          </cell>
          <cell r="DS66" t="str">
            <v>-</v>
          </cell>
          <cell r="DT66" t="str">
            <v>-</v>
          </cell>
          <cell r="DU66" t="str">
            <v>-</v>
          </cell>
          <cell r="DV66" t="str">
            <v>-</v>
          </cell>
          <cell r="DW66">
            <v>0</v>
          </cell>
          <cell r="DX66" t="str">
            <v>-</v>
          </cell>
          <cell r="DY66">
            <v>20</v>
          </cell>
          <cell r="DZ66">
            <v>76</v>
          </cell>
          <cell r="EA66">
            <v>25</v>
          </cell>
          <cell r="EB66" t="str">
            <v>-</v>
          </cell>
          <cell r="EC66">
            <v>54.347826086956516</v>
          </cell>
          <cell r="ED66" t="str">
            <v>-</v>
          </cell>
          <cell r="EE66">
            <v>6</v>
          </cell>
          <cell r="EF66" t="str">
            <v>-</v>
          </cell>
          <cell r="EG66">
            <v>9</v>
          </cell>
        </row>
        <row r="67">
          <cell r="C67">
            <v>700000162</v>
          </cell>
          <cell r="D67" t="str">
            <v xml:space="preserve">SECTOR_PRUEBAS </v>
          </cell>
          <cell r="E67">
            <v>2026</v>
          </cell>
          <cell r="F67">
            <v>202604</v>
          </cell>
          <cell r="G67">
            <v>1</v>
          </cell>
          <cell r="H67" t="str">
            <v>-</v>
          </cell>
          <cell r="I67">
            <v>1</v>
          </cell>
          <cell r="J67" t="str">
            <v>-</v>
          </cell>
          <cell r="K67">
            <v>0</v>
          </cell>
          <cell r="L67" t="str">
            <v>-</v>
          </cell>
          <cell r="M67">
            <v>1</v>
          </cell>
          <cell r="N67" t="str">
            <v>-</v>
          </cell>
          <cell r="O67">
            <v>0</v>
          </cell>
          <cell r="P67" t="str">
            <v>-</v>
          </cell>
          <cell r="Q67">
            <v>0</v>
          </cell>
          <cell r="R67" t="str">
            <v>-</v>
          </cell>
          <cell r="S67">
            <v>0</v>
          </cell>
          <cell r="T67" t="str">
            <v>-</v>
          </cell>
          <cell r="U67">
            <v>1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1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0</v>
          </cell>
          <cell r="AH67" t="str">
            <v>-</v>
          </cell>
          <cell r="AI67" t="str">
            <v>-</v>
          </cell>
          <cell r="AJ67" t="str">
            <v>-</v>
          </cell>
          <cell r="AK67" t="str">
            <v>-</v>
          </cell>
          <cell r="AL67" t="str">
            <v>-</v>
          </cell>
          <cell r="AM67">
            <v>100</v>
          </cell>
          <cell r="AN67" t="str">
            <v>-</v>
          </cell>
          <cell r="AO67" t="str">
            <v>-</v>
          </cell>
          <cell r="AP67" t="str">
            <v>-</v>
          </cell>
          <cell r="AQ67" t="str">
            <v>-</v>
          </cell>
          <cell r="AR67" t="str">
            <v>-</v>
          </cell>
          <cell r="AS67" t="str">
            <v>-</v>
          </cell>
          <cell r="AT67" t="str">
            <v>-</v>
          </cell>
          <cell r="AU67" t="str">
            <v>-</v>
          </cell>
          <cell r="AV67" t="str">
            <v>-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1</v>
          </cell>
          <cell r="BB67" t="str">
            <v>-</v>
          </cell>
          <cell r="BC67">
            <v>100</v>
          </cell>
          <cell r="BD67" t="str">
            <v>-</v>
          </cell>
          <cell r="BE67">
            <v>1</v>
          </cell>
          <cell r="BF67" t="str">
            <v>-</v>
          </cell>
          <cell r="BG67">
            <v>13991752</v>
          </cell>
          <cell r="BH67" t="str">
            <v>-</v>
          </cell>
          <cell r="BI67">
            <v>13991752</v>
          </cell>
          <cell r="BJ67" t="str">
            <v>-</v>
          </cell>
          <cell r="BK67">
            <v>13991752</v>
          </cell>
          <cell r="BL67" t="str">
            <v>-</v>
          </cell>
          <cell r="BM67">
            <v>0</v>
          </cell>
          <cell r="BN67" t="str">
            <v>-</v>
          </cell>
          <cell r="BO67">
            <v>11781492</v>
          </cell>
          <cell r="BP67" t="str">
            <v>-</v>
          </cell>
          <cell r="BQ67">
            <v>0</v>
          </cell>
          <cell r="BR67" t="str">
            <v>-</v>
          </cell>
          <cell r="BS67">
            <v>1</v>
          </cell>
          <cell r="BT67" t="str">
            <v>-</v>
          </cell>
          <cell r="BU67">
            <v>11781492</v>
          </cell>
          <cell r="BV67" t="str">
            <v>-</v>
          </cell>
          <cell r="BW67">
            <v>1</v>
          </cell>
          <cell r="BX67" t="str">
            <v>-</v>
          </cell>
          <cell r="BY67" t="str">
            <v>-</v>
          </cell>
          <cell r="BZ67" t="str">
            <v>-</v>
          </cell>
          <cell r="CA67">
            <v>2210260</v>
          </cell>
          <cell r="CB67" t="str">
            <v>-</v>
          </cell>
          <cell r="CC67" t="str">
            <v>-</v>
          </cell>
          <cell r="CD67" t="str">
            <v>-</v>
          </cell>
          <cell r="CE67" t="str">
            <v>-</v>
          </cell>
          <cell r="CF67" t="str">
            <v>-</v>
          </cell>
          <cell r="CG67" t="str">
            <v>-</v>
          </cell>
          <cell r="CH67" t="str">
            <v>-</v>
          </cell>
          <cell r="CI67" t="str">
            <v>-</v>
          </cell>
          <cell r="CJ67" t="str">
            <v>-</v>
          </cell>
          <cell r="CK67" t="str">
            <v>-</v>
          </cell>
          <cell r="CL67" t="str">
            <v>-</v>
          </cell>
          <cell r="CM67">
            <v>0</v>
          </cell>
          <cell r="CN67" t="str">
            <v>-</v>
          </cell>
          <cell r="CO67">
            <v>2210260</v>
          </cell>
          <cell r="CP67" t="str">
            <v>-</v>
          </cell>
          <cell r="CQ67">
            <v>0</v>
          </cell>
          <cell r="CR67" t="str">
            <v>-</v>
          </cell>
          <cell r="CS67">
            <v>0</v>
          </cell>
          <cell r="CT67" t="str">
            <v>-</v>
          </cell>
          <cell r="CU67">
            <v>0</v>
          </cell>
          <cell r="CV67" t="str">
            <v>-</v>
          </cell>
          <cell r="CW67">
            <v>0</v>
          </cell>
          <cell r="CX67" t="str">
            <v>-</v>
          </cell>
          <cell r="CY67">
            <v>0</v>
          </cell>
          <cell r="CZ67" t="str">
            <v>-</v>
          </cell>
          <cell r="DA67">
            <v>0</v>
          </cell>
          <cell r="DB67" t="str">
            <v>-</v>
          </cell>
          <cell r="DC67">
            <v>0</v>
          </cell>
          <cell r="DD67" t="str">
            <v>-</v>
          </cell>
          <cell r="DE67">
            <v>0</v>
          </cell>
          <cell r="DF67" t="str">
            <v>-</v>
          </cell>
          <cell r="DG67">
            <v>0</v>
          </cell>
          <cell r="DH67" t="str">
            <v>-</v>
          </cell>
          <cell r="DI67">
            <v>0</v>
          </cell>
          <cell r="DJ67" t="str">
            <v>-</v>
          </cell>
          <cell r="DK67" t="str">
            <v>-</v>
          </cell>
          <cell r="DL67" t="str">
            <v>-</v>
          </cell>
          <cell r="DM67" t="str">
            <v>-</v>
          </cell>
          <cell r="DN67" t="str">
            <v>-</v>
          </cell>
          <cell r="DO67" t="str">
            <v>-</v>
          </cell>
          <cell r="DP67" t="str">
            <v>-</v>
          </cell>
          <cell r="DQ67" t="str">
            <v>-</v>
          </cell>
          <cell r="DR67" t="str">
            <v>-</v>
          </cell>
          <cell r="DS67" t="str">
            <v>-</v>
          </cell>
          <cell r="DT67" t="str">
            <v>-</v>
          </cell>
          <cell r="DU67" t="str">
            <v>-</v>
          </cell>
          <cell r="DV67" t="str">
            <v>-</v>
          </cell>
          <cell r="DW67">
            <v>0</v>
          </cell>
          <cell r="DX67" t="str">
            <v>-</v>
          </cell>
          <cell r="DY67">
            <v>0</v>
          </cell>
          <cell r="DZ67" t="str">
            <v>-</v>
          </cell>
          <cell r="EA67">
            <v>0</v>
          </cell>
          <cell r="EB67" t="str">
            <v>-</v>
          </cell>
          <cell r="EC67">
            <v>0</v>
          </cell>
          <cell r="ED67" t="str">
            <v>-</v>
          </cell>
          <cell r="EE67">
            <v>0</v>
          </cell>
          <cell r="EF67" t="str">
            <v>-</v>
          </cell>
          <cell r="EG67">
            <v>0</v>
          </cell>
        </row>
        <row r="68">
          <cell r="C68">
            <v>700000173</v>
          </cell>
          <cell r="D68" t="str">
            <v>SECTOR NULO</v>
          </cell>
          <cell r="E68">
            <v>2026</v>
          </cell>
          <cell r="F68">
            <v>202604</v>
          </cell>
          <cell r="G68">
            <v>0</v>
          </cell>
          <cell r="H68" t="str">
            <v>-</v>
          </cell>
          <cell r="I68">
            <v>0</v>
          </cell>
          <cell r="J68" t="str">
            <v>-</v>
          </cell>
          <cell r="K68">
            <v>0</v>
          </cell>
          <cell r="L68" t="str">
            <v>-</v>
          </cell>
          <cell r="M68">
            <v>0</v>
          </cell>
          <cell r="N68" t="str">
            <v>-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0</v>
          </cell>
          <cell r="T68" t="str">
            <v>-</v>
          </cell>
          <cell r="U68">
            <v>0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0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0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>
            <v>0</v>
          </cell>
          <cell r="AN68" t="str">
            <v>-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0</v>
          </cell>
          <cell r="BB68" t="str">
            <v>-</v>
          </cell>
          <cell r="BC68">
            <v>0</v>
          </cell>
          <cell r="BD68" t="str">
            <v>-</v>
          </cell>
          <cell r="BE68">
            <v>0</v>
          </cell>
          <cell r="BF68" t="str">
            <v>-</v>
          </cell>
          <cell r="BG68">
            <v>0</v>
          </cell>
          <cell r="BH68" t="str">
            <v>-</v>
          </cell>
          <cell r="BI68">
            <v>0</v>
          </cell>
          <cell r="BJ68" t="str">
            <v>-</v>
          </cell>
          <cell r="BK68">
            <v>0</v>
          </cell>
          <cell r="BL68" t="str">
            <v>-</v>
          </cell>
          <cell r="BM68">
            <v>0</v>
          </cell>
          <cell r="BN68" t="str">
            <v>-</v>
          </cell>
          <cell r="BO68">
            <v>0</v>
          </cell>
          <cell r="BP68" t="str">
            <v>-</v>
          </cell>
          <cell r="BQ68">
            <v>0</v>
          </cell>
          <cell r="BR68" t="str">
            <v>-</v>
          </cell>
          <cell r="BS68">
            <v>0</v>
          </cell>
          <cell r="BT68" t="str">
            <v>-</v>
          </cell>
          <cell r="BU68">
            <v>0</v>
          </cell>
          <cell r="BV68" t="str">
            <v>-</v>
          </cell>
          <cell r="BW68">
            <v>0</v>
          </cell>
          <cell r="BX68" t="str">
            <v>-</v>
          </cell>
          <cell r="BY68" t="str">
            <v>-</v>
          </cell>
          <cell r="BZ68" t="str">
            <v>-</v>
          </cell>
          <cell r="CA68">
            <v>0</v>
          </cell>
          <cell r="CB68" t="str">
            <v>-</v>
          </cell>
          <cell r="CC68" t="str">
            <v>-</v>
          </cell>
          <cell r="CD68" t="str">
            <v>-</v>
          </cell>
          <cell r="CE68" t="str">
            <v>-</v>
          </cell>
          <cell r="CF68" t="str">
            <v>-</v>
          </cell>
          <cell r="CG68" t="str">
            <v>-</v>
          </cell>
          <cell r="CH68" t="str">
            <v>-</v>
          </cell>
          <cell r="CI68" t="str">
            <v>-</v>
          </cell>
          <cell r="CJ68" t="str">
            <v>-</v>
          </cell>
          <cell r="CK68" t="str">
            <v>-</v>
          </cell>
          <cell r="CL68" t="str">
            <v>-</v>
          </cell>
          <cell r="CM68">
            <v>0</v>
          </cell>
          <cell r="CN68" t="str">
            <v>-</v>
          </cell>
          <cell r="CO68">
            <v>0</v>
          </cell>
          <cell r="CP68" t="str">
            <v>-</v>
          </cell>
          <cell r="CQ68">
            <v>0</v>
          </cell>
          <cell r="CR68" t="str">
            <v>-</v>
          </cell>
          <cell r="CS68">
            <v>0</v>
          </cell>
          <cell r="CT68" t="str">
            <v>-</v>
          </cell>
          <cell r="CU68">
            <v>0</v>
          </cell>
          <cell r="CV68" t="str">
            <v>-</v>
          </cell>
          <cell r="CW68">
            <v>0</v>
          </cell>
          <cell r="CX68" t="str">
            <v>-</v>
          </cell>
          <cell r="CY68">
            <v>0</v>
          </cell>
          <cell r="CZ68" t="str">
            <v>-</v>
          </cell>
          <cell r="DA68">
            <v>0</v>
          </cell>
          <cell r="DB68" t="str">
            <v>-</v>
          </cell>
          <cell r="DC68">
            <v>0</v>
          </cell>
          <cell r="DD68" t="str">
            <v>-</v>
          </cell>
          <cell r="DE68">
            <v>0</v>
          </cell>
          <cell r="DF68" t="str">
            <v>-</v>
          </cell>
          <cell r="DG68">
            <v>0</v>
          </cell>
          <cell r="DH68" t="str">
            <v>-</v>
          </cell>
          <cell r="DI68">
            <v>0</v>
          </cell>
          <cell r="DJ68" t="str">
            <v>-</v>
          </cell>
          <cell r="DK68" t="str">
            <v>-</v>
          </cell>
          <cell r="DL68" t="str">
            <v>-</v>
          </cell>
          <cell r="DM68" t="str">
            <v>-</v>
          </cell>
          <cell r="DN68" t="str">
            <v>-</v>
          </cell>
          <cell r="DO68" t="str">
            <v>-</v>
          </cell>
          <cell r="DP68" t="str">
            <v>-</v>
          </cell>
          <cell r="DQ68" t="str">
            <v>-</v>
          </cell>
          <cell r="DR68" t="str">
            <v>-</v>
          </cell>
          <cell r="DS68" t="str">
            <v>-</v>
          </cell>
          <cell r="DT68" t="str">
            <v>-</v>
          </cell>
          <cell r="DU68" t="str">
            <v>-</v>
          </cell>
          <cell r="DV68" t="str">
            <v>-</v>
          </cell>
          <cell r="DW68">
            <v>0</v>
          </cell>
          <cell r="DX68" t="str">
            <v>-</v>
          </cell>
          <cell r="DY68">
            <v>0</v>
          </cell>
          <cell r="DZ68" t="str">
            <v>-</v>
          </cell>
          <cell r="EA68">
            <v>0</v>
          </cell>
          <cell r="EB68" t="str">
            <v>-</v>
          </cell>
          <cell r="EC68">
            <v>0</v>
          </cell>
          <cell r="ED68" t="str">
            <v>-</v>
          </cell>
          <cell r="EE68">
            <v>0</v>
          </cell>
          <cell r="EF68" t="str">
            <v>-</v>
          </cell>
          <cell r="EG68">
            <v>0</v>
          </cell>
        </row>
        <row r="69">
          <cell r="C69">
            <v>700000176</v>
          </cell>
          <cell r="D69" t="str">
            <v>SECTOR CAUDAL CECILIA</v>
          </cell>
          <cell r="E69">
            <v>2026</v>
          </cell>
          <cell r="F69">
            <v>202604</v>
          </cell>
          <cell r="G69">
            <v>1478</v>
          </cell>
          <cell r="H69">
            <v>1409</v>
          </cell>
          <cell r="I69">
            <v>525</v>
          </cell>
          <cell r="J69" t="str">
            <v>-</v>
          </cell>
          <cell r="K69">
            <v>37</v>
          </cell>
          <cell r="L69">
            <v>4</v>
          </cell>
          <cell r="M69">
            <v>1018</v>
          </cell>
          <cell r="N69">
            <v>940</v>
          </cell>
          <cell r="O69">
            <v>0</v>
          </cell>
          <cell r="P69" t="str">
            <v>-</v>
          </cell>
          <cell r="Q69">
            <v>0</v>
          </cell>
          <cell r="R69" t="str">
            <v>-</v>
          </cell>
          <cell r="S69">
            <v>1</v>
          </cell>
          <cell r="T69" t="str">
            <v>-</v>
          </cell>
          <cell r="U69">
            <v>1018</v>
          </cell>
          <cell r="V69" t="str">
            <v>-</v>
          </cell>
          <cell r="W69">
            <v>0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759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569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>
            <v>68.876860622462786</v>
          </cell>
          <cell r="AN69">
            <v>65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886</v>
          </cell>
          <cell r="BB69">
            <v>820</v>
          </cell>
          <cell r="BC69">
            <v>59.945872801082544</v>
          </cell>
          <cell r="BD69">
            <v>56.7</v>
          </cell>
          <cell r="BE69">
            <v>1076</v>
          </cell>
          <cell r="BF69" t="str">
            <v>-</v>
          </cell>
          <cell r="BG69">
            <v>578478.44999999995</v>
          </cell>
          <cell r="BH69">
            <v>569473</v>
          </cell>
          <cell r="BI69">
            <v>588891065</v>
          </cell>
          <cell r="BJ69">
            <v>535304496</v>
          </cell>
          <cell r="BK69">
            <v>588736946</v>
          </cell>
          <cell r="BL69" t="str">
            <v>-</v>
          </cell>
          <cell r="BM69">
            <v>154119</v>
          </cell>
          <cell r="BN69" t="str">
            <v>-</v>
          </cell>
          <cell r="BO69">
            <v>497724265</v>
          </cell>
          <cell r="BP69" t="str">
            <v>-</v>
          </cell>
          <cell r="BQ69">
            <v>154119</v>
          </cell>
          <cell r="BR69" t="str">
            <v>-</v>
          </cell>
          <cell r="BS69">
            <v>981</v>
          </cell>
          <cell r="BT69" t="str">
            <v>-</v>
          </cell>
          <cell r="BU69">
            <v>497570146</v>
          </cell>
          <cell r="BV69" t="str">
            <v>-</v>
          </cell>
          <cell r="BW69">
            <v>646</v>
          </cell>
          <cell r="BX69" t="str">
            <v>-</v>
          </cell>
          <cell r="BY69" t="str">
            <v>-</v>
          </cell>
          <cell r="BZ69" t="str">
            <v>-</v>
          </cell>
          <cell r="CA69">
            <v>84120180</v>
          </cell>
          <cell r="CB69" t="str">
            <v>-</v>
          </cell>
          <cell r="CC69" t="str">
            <v>-</v>
          </cell>
          <cell r="CD69" t="str">
            <v>-</v>
          </cell>
          <cell r="CE69" t="str">
            <v>-</v>
          </cell>
          <cell r="CF69" t="str">
            <v>-</v>
          </cell>
          <cell r="CG69" t="str">
            <v>-</v>
          </cell>
          <cell r="CH69" t="str">
            <v>-</v>
          </cell>
          <cell r="CI69" t="str">
            <v>-</v>
          </cell>
          <cell r="CJ69" t="str">
            <v>-</v>
          </cell>
          <cell r="CK69" t="str">
            <v>-</v>
          </cell>
          <cell r="CL69" t="str">
            <v>-</v>
          </cell>
          <cell r="CM69">
            <v>7046620</v>
          </cell>
          <cell r="CN69" t="str">
            <v>-</v>
          </cell>
          <cell r="CO69">
            <v>91166800</v>
          </cell>
          <cell r="CP69" t="str">
            <v>-</v>
          </cell>
          <cell r="CQ69">
            <v>0</v>
          </cell>
          <cell r="CR69" t="str">
            <v>-</v>
          </cell>
          <cell r="CS69">
            <v>33</v>
          </cell>
          <cell r="CT69" t="str">
            <v>-</v>
          </cell>
          <cell r="CU69">
            <v>249</v>
          </cell>
          <cell r="CV69">
            <v>302</v>
          </cell>
          <cell r="CW69">
            <v>123</v>
          </cell>
          <cell r="CX69">
            <v>136</v>
          </cell>
          <cell r="CY69">
            <v>88</v>
          </cell>
          <cell r="CZ69">
            <v>89</v>
          </cell>
          <cell r="DA69">
            <v>58</v>
          </cell>
          <cell r="DB69">
            <v>61</v>
          </cell>
          <cell r="DC69">
            <v>50</v>
          </cell>
          <cell r="DD69">
            <v>51</v>
          </cell>
          <cell r="DE69">
            <v>47</v>
          </cell>
          <cell r="DF69">
            <v>39</v>
          </cell>
          <cell r="DG69">
            <v>155</v>
          </cell>
          <cell r="DH69">
            <v>151</v>
          </cell>
          <cell r="DI69">
            <v>57</v>
          </cell>
          <cell r="DJ69" t="str">
            <v>-</v>
          </cell>
          <cell r="DK69" t="str">
            <v>-</v>
          </cell>
          <cell r="DL69" t="str">
            <v>-</v>
          </cell>
          <cell r="DM69" t="str">
            <v>-</v>
          </cell>
          <cell r="DN69" t="str">
            <v>-</v>
          </cell>
          <cell r="DO69" t="str">
            <v>-</v>
          </cell>
          <cell r="DP69" t="str">
            <v>-</v>
          </cell>
          <cell r="DQ69" t="str">
            <v>-</v>
          </cell>
          <cell r="DR69" t="str">
            <v>-</v>
          </cell>
          <cell r="DS69" t="str">
            <v>-</v>
          </cell>
          <cell r="DT69" t="str">
            <v>-</v>
          </cell>
          <cell r="DU69" t="str">
            <v>-</v>
          </cell>
          <cell r="DV69" t="str">
            <v>-</v>
          </cell>
          <cell r="DW69">
            <v>0</v>
          </cell>
          <cell r="DX69" t="str">
            <v>-</v>
          </cell>
          <cell r="DY69">
            <v>79</v>
          </cell>
          <cell r="DZ69">
            <v>65</v>
          </cell>
          <cell r="EA69">
            <v>14</v>
          </cell>
          <cell r="EB69" t="str">
            <v>-</v>
          </cell>
          <cell r="EC69">
            <v>45.161290322580641</v>
          </cell>
          <cell r="ED69" t="str">
            <v>-</v>
          </cell>
          <cell r="EE69">
            <v>22</v>
          </cell>
          <cell r="EF69" t="str">
            <v>-</v>
          </cell>
          <cell r="EG69">
            <v>53</v>
          </cell>
        </row>
        <row r="70">
          <cell r="C70">
            <v>700000178</v>
          </cell>
          <cell r="D70" t="str">
            <v>SECTOR DESTELLO KARINA</v>
          </cell>
          <cell r="E70">
            <v>2026</v>
          </cell>
          <cell r="F70">
            <v>202604</v>
          </cell>
          <cell r="G70">
            <v>1575</v>
          </cell>
          <cell r="H70">
            <v>1612</v>
          </cell>
          <cell r="I70">
            <v>424</v>
          </cell>
          <cell r="J70" t="str">
            <v>-</v>
          </cell>
          <cell r="K70">
            <v>7</v>
          </cell>
          <cell r="L70">
            <v>6</v>
          </cell>
          <cell r="M70">
            <v>1017</v>
          </cell>
          <cell r="N70">
            <v>992</v>
          </cell>
          <cell r="O70">
            <v>0</v>
          </cell>
          <cell r="P70" t="str">
            <v>-</v>
          </cell>
          <cell r="Q70">
            <v>0</v>
          </cell>
          <cell r="R70" t="str">
            <v>-</v>
          </cell>
          <cell r="S70">
            <v>4</v>
          </cell>
          <cell r="T70" t="str">
            <v>-</v>
          </cell>
          <cell r="U70">
            <v>1015</v>
          </cell>
          <cell r="V70" t="str">
            <v>-</v>
          </cell>
          <cell r="W70">
            <v>2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725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650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>
            <v>64.571428571428569</v>
          </cell>
          <cell r="AN70">
            <v>62.9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875</v>
          </cell>
          <cell r="BB70">
            <v>838</v>
          </cell>
          <cell r="BC70">
            <v>55.555555555555557</v>
          </cell>
          <cell r="BD70">
            <v>53.1</v>
          </cell>
          <cell r="BE70">
            <v>1050</v>
          </cell>
          <cell r="BF70" t="str">
            <v>-</v>
          </cell>
          <cell r="BG70">
            <v>466530.22</v>
          </cell>
          <cell r="BH70">
            <v>470001</v>
          </cell>
          <cell r="BI70">
            <v>474461232.5</v>
          </cell>
          <cell r="BJ70">
            <v>466240987</v>
          </cell>
          <cell r="BK70">
            <v>467888985</v>
          </cell>
          <cell r="BL70" t="str">
            <v>-</v>
          </cell>
          <cell r="BM70">
            <v>6572247.5</v>
          </cell>
          <cell r="BN70" t="str">
            <v>-</v>
          </cell>
          <cell r="BO70">
            <v>389342374.5</v>
          </cell>
          <cell r="BP70" t="str">
            <v>-</v>
          </cell>
          <cell r="BQ70">
            <v>6572247.5</v>
          </cell>
          <cell r="BR70" t="str">
            <v>-</v>
          </cell>
          <cell r="BS70">
            <v>949</v>
          </cell>
          <cell r="BT70" t="str">
            <v>-</v>
          </cell>
          <cell r="BU70">
            <v>382770127</v>
          </cell>
          <cell r="BV70" t="str">
            <v>-</v>
          </cell>
          <cell r="BW70">
            <v>650</v>
          </cell>
          <cell r="BX70" t="str">
            <v>-</v>
          </cell>
          <cell r="BY70" t="str">
            <v>-</v>
          </cell>
          <cell r="BZ70" t="str">
            <v>-</v>
          </cell>
          <cell r="CA70">
            <v>79202248</v>
          </cell>
          <cell r="CB70" t="str">
            <v>-</v>
          </cell>
          <cell r="CC70" t="str">
            <v>-</v>
          </cell>
          <cell r="CD70" t="str">
            <v>-</v>
          </cell>
          <cell r="CE70" t="str">
            <v>-</v>
          </cell>
          <cell r="CF70" t="str">
            <v>-</v>
          </cell>
          <cell r="CG70" t="str">
            <v>-</v>
          </cell>
          <cell r="CH70" t="str">
            <v>-</v>
          </cell>
          <cell r="CI70" t="str">
            <v>-</v>
          </cell>
          <cell r="CJ70" t="str">
            <v>-</v>
          </cell>
          <cell r="CK70" t="str">
            <v>-</v>
          </cell>
          <cell r="CL70" t="str">
            <v>-</v>
          </cell>
          <cell r="CM70">
            <v>5916610</v>
          </cell>
          <cell r="CN70" t="str">
            <v>-</v>
          </cell>
          <cell r="CO70">
            <v>85118858</v>
          </cell>
          <cell r="CP70" t="str">
            <v>-</v>
          </cell>
          <cell r="CQ70">
            <v>0</v>
          </cell>
          <cell r="CR70" t="str">
            <v>-</v>
          </cell>
          <cell r="CS70">
            <v>2</v>
          </cell>
          <cell r="CT70" t="str">
            <v>-</v>
          </cell>
          <cell r="CU70">
            <v>294</v>
          </cell>
          <cell r="CV70">
            <v>337</v>
          </cell>
          <cell r="CW70">
            <v>134</v>
          </cell>
          <cell r="CX70">
            <v>150</v>
          </cell>
          <cell r="CY70">
            <v>130</v>
          </cell>
          <cell r="CZ70">
            <v>110</v>
          </cell>
          <cell r="DA70">
            <v>96</v>
          </cell>
          <cell r="DB70">
            <v>100</v>
          </cell>
          <cell r="DC70">
            <v>103</v>
          </cell>
          <cell r="DD70">
            <v>102</v>
          </cell>
          <cell r="DE70">
            <v>79</v>
          </cell>
          <cell r="DF70">
            <v>71</v>
          </cell>
          <cell r="DG70">
            <v>278</v>
          </cell>
          <cell r="DH70">
            <v>273</v>
          </cell>
          <cell r="DI70">
            <v>69</v>
          </cell>
          <cell r="DJ70" t="str">
            <v>-</v>
          </cell>
          <cell r="DK70" t="str">
            <v>-</v>
          </cell>
          <cell r="DL70" t="str">
            <v>-</v>
          </cell>
          <cell r="DM70" t="str">
            <v>-</v>
          </cell>
          <cell r="DN70" t="str">
            <v>-</v>
          </cell>
          <cell r="DO70" t="str">
            <v>-</v>
          </cell>
          <cell r="DP70" t="str">
            <v>-</v>
          </cell>
          <cell r="DQ70" t="str">
            <v>-</v>
          </cell>
          <cell r="DR70" t="str">
            <v>-</v>
          </cell>
          <cell r="DS70" t="str">
            <v>-</v>
          </cell>
          <cell r="DT70" t="str">
            <v>-</v>
          </cell>
          <cell r="DU70" t="str">
            <v>-</v>
          </cell>
          <cell r="DV70" t="str">
            <v>-</v>
          </cell>
          <cell r="DW70">
            <v>0</v>
          </cell>
          <cell r="DX70" t="str">
            <v>-</v>
          </cell>
          <cell r="DY70">
            <v>81</v>
          </cell>
          <cell r="DZ70">
            <v>88</v>
          </cell>
          <cell r="EA70">
            <v>27</v>
          </cell>
          <cell r="EB70" t="str">
            <v>-</v>
          </cell>
          <cell r="EC70">
            <v>32.926829268292686</v>
          </cell>
          <cell r="ED70" t="str">
            <v>-</v>
          </cell>
          <cell r="EE70">
            <v>12</v>
          </cell>
          <cell r="EF70" t="str">
            <v>-</v>
          </cell>
          <cell r="EG70">
            <v>61</v>
          </cell>
        </row>
        <row r="71">
          <cell r="C71">
            <v>700000180</v>
          </cell>
          <cell r="D71" t="str">
            <v>SECTOR TROPICAL MARIA INES</v>
          </cell>
          <cell r="E71">
            <v>2026</v>
          </cell>
          <cell r="F71">
            <v>202604</v>
          </cell>
          <cell r="G71">
            <v>2121</v>
          </cell>
          <cell r="H71">
            <v>2121</v>
          </cell>
          <cell r="I71">
            <v>442</v>
          </cell>
          <cell r="J71" t="str">
            <v>-</v>
          </cell>
          <cell r="K71">
            <v>7</v>
          </cell>
          <cell r="L71">
            <v>6</v>
          </cell>
          <cell r="M71">
            <v>892</v>
          </cell>
          <cell r="N71">
            <v>1324</v>
          </cell>
          <cell r="O71">
            <v>0</v>
          </cell>
          <cell r="P71" t="str">
            <v>-</v>
          </cell>
          <cell r="Q71">
            <v>0</v>
          </cell>
          <cell r="R71" t="str">
            <v>-</v>
          </cell>
          <cell r="S71">
            <v>3</v>
          </cell>
          <cell r="T71" t="str">
            <v>-</v>
          </cell>
          <cell r="U71">
            <v>891</v>
          </cell>
          <cell r="V71" t="str">
            <v>-</v>
          </cell>
          <cell r="W71">
            <v>1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604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601</v>
          </cell>
          <cell r="AH71" t="str">
            <v>-</v>
          </cell>
          <cell r="AI71" t="str">
            <v>-</v>
          </cell>
          <cell r="AJ71" t="str">
            <v>-</v>
          </cell>
          <cell r="AK71" t="str">
            <v>-</v>
          </cell>
          <cell r="AL71" t="str">
            <v>-</v>
          </cell>
          <cell r="AM71">
            <v>42.055634134842059</v>
          </cell>
          <cell r="AN71">
            <v>62.3</v>
          </cell>
          <cell r="AO71" t="str">
            <v>-</v>
          </cell>
          <cell r="AP71" t="str">
            <v>-</v>
          </cell>
          <cell r="AQ71" t="str">
            <v>-</v>
          </cell>
          <cell r="AR71" t="str">
            <v>-</v>
          </cell>
          <cell r="AS71" t="str">
            <v>-</v>
          </cell>
          <cell r="AT71" t="str">
            <v>-</v>
          </cell>
          <cell r="AU71" t="str">
            <v>-</v>
          </cell>
          <cell r="AV71" t="str">
            <v>-</v>
          </cell>
          <cell r="AW71" t="str">
            <v>-</v>
          </cell>
          <cell r="AX71" t="str">
            <v>-</v>
          </cell>
          <cell r="AY71" t="str">
            <v>-</v>
          </cell>
          <cell r="AZ71" t="str">
            <v>-</v>
          </cell>
          <cell r="BA71">
            <v>765</v>
          </cell>
          <cell r="BB71">
            <v>1153</v>
          </cell>
          <cell r="BC71">
            <v>36.067892503536072</v>
          </cell>
          <cell r="BD71">
            <v>54.3</v>
          </cell>
          <cell r="BE71">
            <v>1320</v>
          </cell>
          <cell r="BF71" t="str">
            <v>-</v>
          </cell>
          <cell r="BG71">
            <v>408675.72</v>
          </cell>
          <cell r="BH71">
            <v>385572</v>
          </cell>
          <cell r="BI71">
            <v>364538741.25</v>
          </cell>
          <cell r="BJ71">
            <v>510497266</v>
          </cell>
          <cell r="BK71">
            <v>364080923</v>
          </cell>
          <cell r="BL71" t="str">
            <v>-</v>
          </cell>
          <cell r="BM71">
            <v>457818.25</v>
          </cell>
          <cell r="BN71" t="str">
            <v>-</v>
          </cell>
          <cell r="BO71">
            <v>277825549.25</v>
          </cell>
          <cell r="BP71" t="str">
            <v>-</v>
          </cell>
          <cell r="BQ71">
            <v>457818.25</v>
          </cell>
          <cell r="BR71" t="str">
            <v>-</v>
          </cell>
          <cell r="BS71">
            <v>825</v>
          </cell>
          <cell r="BT71" t="str">
            <v>-</v>
          </cell>
          <cell r="BU71">
            <v>277367731</v>
          </cell>
          <cell r="BV71" t="str">
            <v>-</v>
          </cell>
          <cell r="BW71">
            <v>645</v>
          </cell>
          <cell r="BX71" t="str">
            <v>-</v>
          </cell>
          <cell r="BY71" t="str">
            <v>-</v>
          </cell>
          <cell r="BZ71" t="str">
            <v>-</v>
          </cell>
          <cell r="CA71">
            <v>80882622</v>
          </cell>
          <cell r="CB71" t="str">
            <v>-</v>
          </cell>
          <cell r="CC71" t="str">
            <v>-</v>
          </cell>
          <cell r="CD71" t="str">
            <v>-</v>
          </cell>
          <cell r="CE71" t="str">
            <v>-</v>
          </cell>
          <cell r="CF71" t="str">
            <v>-</v>
          </cell>
          <cell r="CG71" t="str">
            <v>-</v>
          </cell>
          <cell r="CH71" t="str">
            <v>-</v>
          </cell>
          <cell r="CI71" t="str">
            <v>-</v>
          </cell>
          <cell r="CJ71" t="str">
            <v>-</v>
          </cell>
          <cell r="CK71" t="str">
            <v>-</v>
          </cell>
          <cell r="CL71" t="str">
            <v>-</v>
          </cell>
          <cell r="CM71">
            <v>5830570</v>
          </cell>
          <cell r="CN71" t="str">
            <v>-</v>
          </cell>
          <cell r="CO71">
            <v>86713192</v>
          </cell>
          <cell r="CP71" t="str">
            <v>-</v>
          </cell>
          <cell r="CQ71">
            <v>0</v>
          </cell>
          <cell r="CR71" t="str">
            <v>-</v>
          </cell>
          <cell r="CS71">
            <v>-18</v>
          </cell>
          <cell r="CT71" t="str">
            <v>-</v>
          </cell>
          <cell r="CU71">
            <v>771</v>
          </cell>
          <cell r="CV71">
            <v>466</v>
          </cell>
          <cell r="CW71">
            <v>265</v>
          </cell>
          <cell r="CX71">
            <v>218</v>
          </cell>
          <cell r="CY71">
            <v>193</v>
          </cell>
          <cell r="CZ71">
            <v>161</v>
          </cell>
          <cell r="DA71">
            <v>103</v>
          </cell>
          <cell r="DB71">
            <v>86</v>
          </cell>
          <cell r="DC71">
            <v>128</v>
          </cell>
          <cell r="DD71">
            <v>114</v>
          </cell>
          <cell r="DE71">
            <v>92</v>
          </cell>
          <cell r="DF71">
            <v>94</v>
          </cell>
          <cell r="DG71">
            <v>323</v>
          </cell>
          <cell r="DH71">
            <v>294</v>
          </cell>
          <cell r="DI71">
            <v>70</v>
          </cell>
          <cell r="DJ71" t="str">
            <v>-</v>
          </cell>
          <cell r="DK71" t="str">
            <v>-</v>
          </cell>
          <cell r="DL71" t="str">
            <v>-</v>
          </cell>
          <cell r="DM71" t="str">
            <v>-</v>
          </cell>
          <cell r="DN71" t="str">
            <v>-</v>
          </cell>
          <cell r="DO71" t="str">
            <v>-</v>
          </cell>
          <cell r="DP71" t="str">
            <v>-</v>
          </cell>
          <cell r="DQ71" t="str">
            <v>-</v>
          </cell>
          <cell r="DR71" t="str">
            <v>-</v>
          </cell>
          <cell r="DS71" t="str">
            <v>-</v>
          </cell>
          <cell r="DT71" t="str">
            <v>-</v>
          </cell>
          <cell r="DU71" t="str">
            <v>-</v>
          </cell>
          <cell r="DV71" t="str">
            <v>-</v>
          </cell>
          <cell r="DW71">
            <v>0</v>
          </cell>
          <cell r="DX71" t="str">
            <v>-</v>
          </cell>
          <cell r="DY71">
            <v>87</v>
          </cell>
          <cell r="DZ71">
            <v>98</v>
          </cell>
          <cell r="EA71">
            <v>42</v>
          </cell>
          <cell r="EB71" t="str">
            <v>-</v>
          </cell>
          <cell r="EC71">
            <v>46.153846153846153</v>
          </cell>
          <cell r="ED71" t="str">
            <v>-</v>
          </cell>
          <cell r="EE71">
            <v>17</v>
          </cell>
          <cell r="EF71" t="str">
            <v>-</v>
          </cell>
          <cell r="EG71">
            <v>41</v>
          </cell>
        </row>
        <row r="72">
          <cell r="C72">
            <v>700000182</v>
          </cell>
          <cell r="D72" t="str">
            <v>SECTOR MANIGUA PAOLA</v>
          </cell>
          <cell r="E72">
            <v>2026</v>
          </cell>
          <cell r="F72">
            <v>202604</v>
          </cell>
          <cell r="G72" t="str">
            <v>-</v>
          </cell>
          <cell r="H72" t="str">
            <v>-</v>
          </cell>
          <cell r="I72" t="str">
            <v>-</v>
          </cell>
          <cell r="J72" t="str">
            <v>-</v>
          </cell>
          <cell r="K72" t="str">
            <v>-</v>
          </cell>
          <cell r="L72" t="str">
            <v>-</v>
          </cell>
          <cell r="M72" t="str">
            <v>-</v>
          </cell>
          <cell r="N72" t="str">
            <v>-</v>
          </cell>
          <cell r="O72" t="str">
            <v>-</v>
          </cell>
          <cell r="P72" t="str">
            <v>-</v>
          </cell>
          <cell r="Q72" t="str">
            <v>-</v>
          </cell>
          <cell r="R72" t="str">
            <v>-</v>
          </cell>
          <cell r="S72" t="str">
            <v>-</v>
          </cell>
          <cell r="T72" t="str">
            <v>-</v>
          </cell>
          <cell r="U72" t="str">
            <v>-</v>
          </cell>
          <cell r="V72" t="str">
            <v>-</v>
          </cell>
          <cell r="W72" t="str">
            <v>-</v>
          </cell>
          <cell r="X72" t="str">
            <v>-</v>
          </cell>
          <cell r="Y72" t="str">
            <v>-</v>
          </cell>
          <cell r="Z72" t="str">
            <v>-</v>
          </cell>
          <cell r="AA72" t="str">
            <v>-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 t="str">
            <v>-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 t="str">
            <v>-</v>
          </cell>
          <cell r="AN72" t="str">
            <v>-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 t="str">
            <v>-</v>
          </cell>
          <cell r="BB72" t="str">
            <v>-</v>
          </cell>
          <cell r="BC72" t="str">
            <v>-</v>
          </cell>
          <cell r="BD72" t="str">
            <v>-</v>
          </cell>
          <cell r="BE72" t="str">
            <v>-</v>
          </cell>
          <cell r="BF72" t="str">
            <v>-</v>
          </cell>
          <cell r="BG72" t="str">
            <v>-</v>
          </cell>
          <cell r="BH72" t="str">
            <v>-</v>
          </cell>
          <cell r="BI72" t="str">
            <v>-</v>
          </cell>
          <cell r="BJ72" t="str">
            <v>-</v>
          </cell>
          <cell r="BK72" t="str">
            <v>-</v>
          </cell>
          <cell r="BL72" t="str">
            <v>-</v>
          </cell>
          <cell r="BM72" t="str">
            <v>-</v>
          </cell>
          <cell r="BN72" t="str">
            <v>-</v>
          </cell>
          <cell r="BO72" t="str">
            <v>-</v>
          </cell>
          <cell r="BP72" t="str">
            <v>-</v>
          </cell>
          <cell r="BQ72" t="str">
            <v>-</v>
          </cell>
          <cell r="BR72" t="str">
            <v>-</v>
          </cell>
          <cell r="BS72" t="str">
            <v>-</v>
          </cell>
          <cell r="BT72" t="str">
            <v>-</v>
          </cell>
          <cell r="BU72" t="str">
            <v>-</v>
          </cell>
          <cell r="BV72" t="str">
            <v>-</v>
          </cell>
          <cell r="BW72" t="str">
            <v>-</v>
          </cell>
          <cell r="BX72" t="str">
            <v>-</v>
          </cell>
          <cell r="BY72" t="str">
            <v>-</v>
          </cell>
          <cell r="BZ72" t="str">
            <v>-</v>
          </cell>
          <cell r="CA72" t="str">
            <v>-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 t="str">
            <v>-</v>
          </cell>
          <cell r="CN72" t="str">
            <v>-</v>
          </cell>
          <cell r="CO72" t="str">
            <v>-</v>
          </cell>
          <cell r="CP72" t="str">
            <v>-</v>
          </cell>
          <cell r="CQ72" t="str">
            <v>-</v>
          </cell>
          <cell r="CR72" t="str">
            <v>-</v>
          </cell>
          <cell r="CS72" t="str">
            <v>-</v>
          </cell>
          <cell r="CT72" t="str">
            <v>-</v>
          </cell>
          <cell r="CU72" t="str">
            <v>-</v>
          </cell>
          <cell r="CV72" t="str">
            <v>-</v>
          </cell>
          <cell r="CW72" t="str">
            <v>-</v>
          </cell>
          <cell r="CX72" t="str">
            <v>-</v>
          </cell>
          <cell r="CY72" t="str">
            <v>-</v>
          </cell>
          <cell r="CZ72" t="str">
            <v>-</v>
          </cell>
          <cell r="DA72" t="str">
            <v>-</v>
          </cell>
          <cell r="DB72" t="str">
            <v>-</v>
          </cell>
          <cell r="DC72" t="str">
            <v>-</v>
          </cell>
          <cell r="DD72" t="str">
            <v>-</v>
          </cell>
          <cell r="DE72" t="str">
            <v>-</v>
          </cell>
          <cell r="DF72" t="str">
            <v>-</v>
          </cell>
          <cell r="DG72" t="str">
            <v>-</v>
          </cell>
          <cell r="DH72" t="str">
            <v>-</v>
          </cell>
          <cell r="DI72" t="str">
            <v>-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 t="str">
            <v>-</v>
          </cell>
          <cell r="DX72" t="str">
            <v>-</v>
          </cell>
          <cell r="DY72" t="str">
            <v>-</v>
          </cell>
          <cell r="DZ72" t="str">
            <v>-</v>
          </cell>
          <cell r="EA72" t="str">
            <v>-</v>
          </cell>
          <cell r="EB72" t="str">
            <v>-</v>
          </cell>
          <cell r="EC72" t="str">
            <v>-</v>
          </cell>
          <cell r="ED72" t="str">
            <v>-</v>
          </cell>
          <cell r="EE72" t="str">
            <v>-</v>
          </cell>
          <cell r="EF72" t="str">
            <v>-</v>
          </cell>
          <cell r="EG72" t="str">
            <v>-</v>
          </cell>
        </row>
        <row r="73">
          <cell r="C73">
            <v>700000183</v>
          </cell>
          <cell r="D73" t="str">
            <v>SECTOR PRIPRIOCA KELLY</v>
          </cell>
          <cell r="E73">
            <v>2026</v>
          </cell>
          <cell r="F73">
            <v>202604</v>
          </cell>
          <cell r="G73">
            <v>1110</v>
          </cell>
          <cell r="H73">
            <v>1114</v>
          </cell>
          <cell r="I73">
            <v>324</v>
          </cell>
          <cell r="J73" t="str">
            <v>-</v>
          </cell>
          <cell r="K73">
            <v>-22</v>
          </cell>
          <cell r="L73">
            <v>9</v>
          </cell>
          <cell r="M73">
            <v>516</v>
          </cell>
          <cell r="N73">
            <v>732</v>
          </cell>
          <cell r="O73">
            <v>0</v>
          </cell>
          <cell r="P73" t="str">
            <v>-</v>
          </cell>
          <cell r="Q73">
            <v>0</v>
          </cell>
          <cell r="R73" t="str">
            <v>-</v>
          </cell>
          <cell r="S73">
            <v>0</v>
          </cell>
          <cell r="T73" t="str">
            <v>-</v>
          </cell>
          <cell r="U73">
            <v>516</v>
          </cell>
          <cell r="V73" t="str">
            <v>-</v>
          </cell>
          <cell r="W73">
            <v>0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387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304</v>
          </cell>
          <cell r="AH73" t="str">
            <v>-</v>
          </cell>
          <cell r="AI73" t="str">
            <v>-</v>
          </cell>
          <cell r="AJ73" t="str">
            <v>-</v>
          </cell>
          <cell r="AK73" t="str">
            <v>-</v>
          </cell>
          <cell r="AL73" t="str">
            <v>-</v>
          </cell>
          <cell r="AM73">
            <v>46.486486486486491</v>
          </cell>
          <cell r="AN73">
            <v>64.2</v>
          </cell>
          <cell r="AO73" t="str">
            <v>-</v>
          </cell>
          <cell r="AP73" t="str">
            <v>-</v>
          </cell>
          <cell r="AQ73" t="str">
            <v>-</v>
          </cell>
          <cell r="AR73" t="str">
            <v>-</v>
          </cell>
          <cell r="AS73" t="str">
            <v>-</v>
          </cell>
          <cell r="AT73" t="str">
            <v>-</v>
          </cell>
          <cell r="AU73" t="str">
            <v>-</v>
          </cell>
          <cell r="AV73" t="str">
            <v>-</v>
          </cell>
          <cell r="AW73" t="str">
            <v>-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463</v>
          </cell>
          <cell r="BB73">
            <v>656</v>
          </cell>
          <cell r="BC73">
            <v>41.711711711711715</v>
          </cell>
          <cell r="BD73">
            <v>57.5</v>
          </cell>
          <cell r="BE73">
            <v>770</v>
          </cell>
          <cell r="BF73" t="str">
            <v>-</v>
          </cell>
          <cell r="BG73">
            <v>501663.51</v>
          </cell>
          <cell r="BH73">
            <v>466483</v>
          </cell>
          <cell r="BI73">
            <v>258858373</v>
          </cell>
          <cell r="BJ73">
            <v>341465411</v>
          </cell>
          <cell r="BK73">
            <v>258858373</v>
          </cell>
          <cell r="BL73" t="str">
            <v>-</v>
          </cell>
          <cell r="BM73">
            <v>0</v>
          </cell>
          <cell r="BN73" t="str">
            <v>-</v>
          </cell>
          <cell r="BO73">
            <v>191071153</v>
          </cell>
          <cell r="BP73" t="str">
            <v>-</v>
          </cell>
          <cell r="BQ73">
            <v>0</v>
          </cell>
          <cell r="BR73" t="str">
            <v>-</v>
          </cell>
          <cell r="BS73">
            <v>467</v>
          </cell>
          <cell r="BT73" t="str">
            <v>-</v>
          </cell>
          <cell r="BU73">
            <v>191071153</v>
          </cell>
          <cell r="BV73" t="str">
            <v>-</v>
          </cell>
          <cell r="BW73">
            <v>376</v>
          </cell>
          <cell r="BX73" t="str">
            <v>-</v>
          </cell>
          <cell r="BY73" t="str">
            <v>-</v>
          </cell>
          <cell r="BZ73" t="str">
            <v>-</v>
          </cell>
          <cell r="CA73">
            <v>63320260</v>
          </cell>
          <cell r="CB73" t="str">
            <v>-</v>
          </cell>
          <cell r="CC73" t="str">
            <v>-</v>
          </cell>
          <cell r="CD73" t="str">
            <v>-</v>
          </cell>
          <cell r="CE73" t="str">
            <v>-</v>
          </cell>
          <cell r="CF73" t="str">
            <v>-</v>
          </cell>
          <cell r="CG73" t="str">
            <v>-</v>
          </cell>
          <cell r="CH73" t="str">
            <v>-</v>
          </cell>
          <cell r="CI73" t="str">
            <v>-</v>
          </cell>
          <cell r="CJ73" t="str">
            <v>-</v>
          </cell>
          <cell r="CK73" t="str">
            <v>-</v>
          </cell>
          <cell r="CL73" t="str">
            <v>-</v>
          </cell>
          <cell r="CM73">
            <v>4466960</v>
          </cell>
          <cell r="CN73" t="str">
            <v>-</v>
          </cell>
          <cell r="CO73">
            <v>67787220</v>
          </cell>
          <cell r="CP73" t="str">
            <v>-</v>
          </cell>
          <cell r="CQ73">
            <v>0</v>
          </cell>
          <cell r="CR73" t="str">
            <v>-</v>
          </cell>
          <cell r="CS73">
            <v>4</v>
          </cell>
          <cell r="CT73" t="str">
            <v>-</v>
          </cell>
          <cell r="CU73">
            <v>388</v>
          </cell>
          <cell r="CV73">
            <v>231</v>
          </cell>
          <cell r="CW73">
            <v>130</v>
          </cell>
          <cell r="CX73">
            <v>106</v>
          </cell>
          <cell r="CY73">
            <v>76</v>
          </cell>
          <cell r="CZ73">
            <v>62</v>
          </cell>
          <cell r="DA73">
            <v>63</v>
          </cell>
          <cell r="DB73">
            <v>77</v>
          </cell>
          <cell r="DC73">
            <v>31</v>
          </cell>
          <cell r="DD73">
            <v>71</v>
          </cell>
          <cell r="DE73">
            <v>28</v>
          </cell>
          <cell r="DF73">
            <v>30</v>
          </cell>
          <cell r="DG73">
            <v>122</v>
          </cell>
          <cell r="DH73">
            <v>178</v>
          </cell>
          <cell r="DI73">
            <v>21</v>
          </cell>
          <cell r="DJ73" t="str">
            <v>-</v>
          </cell>
          <cell r="DK73" t="str">
            <v>-</v>
          </cell>
          <cell r="DL73" t="str">
            <v>-</v>
          </cell>
          <cell r="DM73" t="str">
            <v>-</v>
          </cell>
          <cell r="DN73" t="str">
            <v>-</v>
          </cell>
          <cell r="DO73" t="str">
            <v>-</v>
          </cell>
          <cell r="DP73" t="str">
            <v>-</v>
          </cell>
          <cell r="DQ73" t="str">
            <v>-</v>
          </cell>
          <cell r="DR73" t="str">
            <v>-</v>
          </cell>
          <cell r="DS73" t="str">
            <v>-</v>
          </cell>
          <cell r="DT73" t="str">
            <v>-</v>
          </cell>
          <cell r="DU73" t="str">
            <v>-</v>
          </cell>
          <cell r="DV73" t="str">
            <v>-</v>
          </cell>
          <cell r="DW73">
            <v>0</v>
          </cell>
          <cell r="DX73" t="str">
            <v>-</v>
          </cell>
          <cell r="DY73">
            <v>32</v>
          </cell>
          <cell r="DZ73">
            <v>40</v>
          </cell>
          <cell r="EA73">
            <v>4</v>
          </cell>
          <cell r="EB73" t="str">
            <v>-</v>
          </cell>
          <cell r="EC73">
            <v>22.222222222222221</v>
          </cell>
          <cell r="ED73" t="str">
            <v>-</v>
          </cell>
          <cell r="EE73">
            <v>11</v>
          </cell>
          <cell r="EF73" t="str">
            <v>-</v>
          </cell>
          <cell r="EG73">
            <v>22</v>
          </cell>
        </row>
        <row r="74">
          <cell r="C74">
            <v>700000186</v>
          </cell>
          <cell r="D74" t="str">
            <v>SECTOR MIRRA PATRICIA</v>
          </cell>
          <cell r="E74">
            <v>2026</v>
          </cell>
          <cell r="F74">
            <v>202604</v>
          </cell>
          <cell r="G74">
            <v>1055</v>
          </cell>
          <cell r="H74">
            <v>1074</v>
          </cell>
          <cell r="I74">
            <v>404</v>
          </cell>
          <cell r="J74" t="str">
            <v>-</v>
          </cell>
          <cell r="K74">
            <v>-6</v>
          </cell>
          <cell r="L74">
            <v>7</v>
          </cell>
          <cell r="M74">
            <v>689</v>
          </cell>
          <cell r="N74">
            <v>703</v>
          </cell>
          <cell r="O74">
            <v>0</v>
          </cell>
          <cell r="P74" t="str">
            <v>-</v>
          </cell>
          <cell r="Q74">
            <v>1</v>
          </cell>
          <cell r="R74" t="str">
            <v>-</v>
          </cell>
          <cell r="S74">
            <v>2</v>
          </cell>
          <cell r="T74" t="str">
            <v>-</v>
          </cell>
          <cell r="U74">
            <v>687</v>
          </cell>
          <cell r="V74" t="str">
            <v>-</v>
          </cell>
          <cell r="W74">
            <v>1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555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333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>
            <v>65.308056872037909</v>
          </cell>
          <cell r="AN74">
            <v>65.8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 t="str">
            <v>-</v>
          </cell>
          <cell r="AT74" t="str">
            <v>-</v>
          </cell>
          <cell r="AU74" t="str">
            <v>-</v>
          </cell>
          <cell r="AV74" t="str">
            <v>-</v>
          </cell>
          <cell r="AW74" t="str">
            <v>-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638</v>
          </cell>
          <cell r="BB74">
            <v>610</v>
          </cell>
          <cell r="BC74">
            <v>60.473933649289101</v>
          </cell>
          <cell r="BD74">
            <v>57.1</v>
          </cell>
          <cell r="BE74">
            <v>785</v>
          </cell>
          <cell r="BF74" t="str">
            <v>-</v>
          </cell>
          <cell r="BG74">
            <v>546441.56000000006</v>
          </cell>
          <cell r="BH74">
            <v>516239</v>
          </cell>
          <cell r="BI74">
            <v>376498232.5</v>
          </cell>
          <cell r="BJ74">
            <v>362915780</v>
          </cell>
          <cell r="BK74">
            <v>375533926</v>
          </cell>
          <cell r="BL74" t="str">
            <v>-</v>
          </cell>
          <cell r="BM74">
            <v>964306.5</v>
          </cell>
          <cell r="BN74" t="str">
            <v>-</v>
          </cell>
          <cell r="BO74">
            <v>304049139.5</v>
          </cell>
          <cell r="BP74" t="str">
            <v>-</v>
          </cell>
          <cell r="BQ74">
            <v>964306.5</v>
          </cell>
          <cell r="BR74" t="str">
            <v>-</v>
          </cell>
          <cell r="BS74">
            <v>645</v>
          </cell>
          <cell r="BT74" t="str">
            <v>-</v>
          </cell>
          <cell r="BU74">
            <v>303084833</v>
          </cell>
          <cell r="BV74" t="str">
            <v>-</v>
          </cell>
          <cell r="BW74">
            <v>457</v>
          </cell>
          <cell r="BX74" t="str">
            <v>-</v>
          </cell>
          <cell r="BY74" t="str">
            <v>-</v>
          </cell>
          <cell r="BZ74" t="str">
            <v>-</v>
          </cell>
          <cell r="CA74">
            <v>66441153</v>
          </cell>
          <cell r="CB74" t="str">
            <v>-</v>
          </cell>
          <cell r="CC74" t="str">
            <v>-</v>
          </cell>
          <cell r="CD74" t="str">
            <v>-</v>
          </cell>
          <cell r="CE74" t="str">
            <v>-</v>
          </cell>
          <cell r="CF74" t="str">
            <v>-</v>
          </cell>
          <cell r="CG74" t="str">
            <v>-</v>
          </cell>
          <cell r="CH74" t="str">
            <v>-</v>
          </cell>
          <cell r="CI74" t="str">
            <v>-</v>
          </cell>
          <cell r="CJ74" t="str">
            <v>-</v>
          </cell>
          <cell r="CK74" t="str">
            <v>-</v>
          </cell>
          <cell r="CL74" t="str">
            <v>-</v>
          </cell>
          <cell r="CM74">
            <v>6007940</v>
          </cell>
          <cell r="CN74" t="str">
            <v>-</v>
          </cell>
          <cell r="CO74">
            <v>72449093</v>
          </cell>
          <cell r="CP74" t="str">
            <v>-</v>
          </cell>
          <cell r="CQ74">
            <v>0</v>
          </cell>
          <cell r="CR74" t="str">
            <v>-</v>
          </cell>
          <cell r="CS74">
            <v>-28</v>
          </cell>
          <cell r="CT74" t="str">
            <v>-</v>
          </cell>
          <cell r="CU74">
            <v>235</v>
          </cell>
          <cell r="CV74">
            <v>254</v>
          </cell>
          <cell r="CW74">
            <v>63</v>
          </cell>
          <cell r="CX74">
            <v>76</v>
          </cell>
          <cell r="CY74">
            <v>68</v>
          </cell>
          <cell r="CZ74">
            <v>64</v>
          </cell>
          <cell r="DA74">
            <v>47</v>
          </cell>
          <cell r="DB74">
            <v>65</v>
          </cell>
          <cell r="DC74">
            <v>63</v>
          </cell>
          <cell r="DD74">
            <v>47</v>
          </cell>
          <cell r="DE74">
            <v>53</v>
          </cell>
          <cell r="DF74">
            <v>65</v>
          </cell>
          <cell r="DG74">
            <v>163</v>
          </cell>
          <cell r="DH74">
            <v>177</v>
          </cell>
          <cell r="DI74">
            <v>21</v>
          </cell>
          <cell r="DJ74" t="str">
            <v>-</v>
          </cell>
          <cell r="DK74" t="str">
            <v>-</v>
          </cell>
          <cell r="DL74" t="str">
            <v>-</v>
          </cell>
          <cell r="DM74" t="str">
            <v>-</v>
          </cell>
          <cell r="DN74" t="str">
            <v>-</v>
          </cell>
          <cell r="DO74" t="str">
            <v>-</v>
          </cell>
          <cell r="DP74" t="str">
            <v>-</v>
          </cell>
          <cell r="DQ74" t="str">
            <v>-</v>
          </cell>
          <cell r="DR74" t="str">
            <v>-</v>
          </cell>
          <cell r="DS74" t="str">
            <v>-</v>
          </cell>
          <cell r="DT74" t="str">
            <v>-</v>
          </cell>
          <cell r="DU74" t="str">
            <v>-</v>
          </cell>
          <cell r="DV74" t="str">
            <v>-</v>
          </cell>
          <cell r="DW74">
            <v>0</v>
          </cell>
          <cell r="DX74" t="str">
            <v>-</v>
          </cell>
          <cell r="DY74">
            <v>25</v>
          </cell>
          <cell r="DZ74">
            <v>40</v>
          </cell>
          <cell r="EA74">
            <v>20</v>
          </cell>
          <cell r="EB74" t="str">
            <v>-</v>
          </cell>
          <cell r="EC74">
            <v>71.428571428571431</v>
          </cell>
          <cell r="ED74" t="str">
            <v>-</v>
          </cell>
          <cell r="EE74">
            <v>4</v>
          </cell>
          <cell r="EF74" t="str">
            <v>-</v>
          </cell>
          <cell r="EG74">
            <v>26</v>
          </cell>
        </row>
        <row r="75">
          <cell r="C75">
            <v>700000187</v>
          </cell>
          <cell r="D75" t="str">
            <v>SECTOR SANDALO MARIA VICTORIA</v>
          </cell>
          <cell r="E75">
            <v>2026</v>
          </cell>
          <cell r="F75">
            <v>202604</v>
          </cell>
          <cell r="G75">
            <v>0</v>
          </cell>
          <cell r="H75" t="str">
            <v>-</v>
          </cell>
          <cell r="I75">
            <v>0</v>
          </cell>
          <cell r="J75" t="str">
            <v>-</v>
          </cell>
          <cell r="K75">
            <v>0</v>
          </cell>
          <cell r="L75" t="str">
            <v>-</v>
          </cell>
          <cell r="M75">
            <v>0</v>
          </cell>
          <cell r="N75" t="str">
            <v>-</v>
          </cell>
          <cell r="O75">
            <v>0</v>
          </cell>
          <cell r="P75" t="str">
            <v>-</v>
          </cell>
          <cell r="Q75">
            <v>0</v>
          </cell>
          <cell r="R75" t="str">
            <v>-</v>
          </cell>
          <cell r="S75">
            <v>0</v>
          </cell>
          <cell r="T75" t="str">
            <v>-</v>
          </cell>
          <cell r="U75">
            <v>0</v>
          </cell>
          <cell r="V75" t="str">
            <v>-</v>
          </cell>
          <cell r="W75">
            <v>0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0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0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>
            <v>0</v>
          </cell>
          <cell r="AN75" t="str">
            <v>-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 t="str">
            <v>-</v>
          </cell>
          <cell r="AT75" t="str">
            <v>-</v>
          </cell>
          <cell r="AU75" t="str">
            <v>-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0</v>
          </cell>
          <cell r="BB75" t="str">
            <v>-</v>
          </cell>
          <cell r="BC75">
            <v>0</v>
          </cell>
          <cell r="BD75" t="str">
            <v>-</v>
          </cell>
          <cell r="BE75">
            <v>0</v>
          </cell>
          <cell r="BF75" t="str">
            <v>-</v>
          </cell>
          <cell r="BG75">
            <v>0</v>
          </cell>
          <cell r="BH75" t="str">
            <v>-</v>
          </cell>
          <cell r="BI75">
            <v>0</v>
          </cell>
          <cell r="BJ75" t="str">
            <v>-</v>
          </cell>
          <cell r="BK75">
            <v>0</v>
          </cell>
          <cell r="BL75" t="str">
            <v>-</v>
          </cell>
          <cell r="BM75">
            <v>0</v>
          </cell>
          <cell r="BN75" t="str">
            <v>-</v>
          </cell>
          <cell r="BO75">
            <v>0</v>
          </cell>
          <cell r="BP75" t="str">
            <v>-</v>
          </cell>
          <cell r="BQ75">
            <v>0</v>
          </cell>
          <cell r="BR75" t="str">
            <v>-</v>
          </cell>
          <cell r="BS75">
            <v>0</v>
          </cell>
          <cell r="BT75" t="str">
            <v>-</v>
          </cell>
          <cell r="BU75">
            <v>0</v>
          </cell>
          <cell r="BV75" t="str">
            <v>-</v>
          </cell>
          <cell r="BW75">
            <v>0</v>
          </cell>
          <cell r="BX75" t="str">
            <v>-</v>
          </cell>
          <cell r="BY75" t="str">
            <v>-</v>
          </cell>
          <cell r="BZ75" t="str">
            <v>-</v>
          </cell>
          <cell r="CA75">
            <v>0</v>
          </cell>
          <cell r="CB75" t="str">
            <v>-</v>
          </cell>
          <cell r="CC75" t="str">
            <v>-</v>
          </cell>
          <cell r="CD75" t="str">
            <v>-</v>
          </cell>
          <cell r="CE75" t="str">
            <v>-</v>
          </cell>
          <cell r="CF75" t="str">
            <v>-</v>
          </cell>
          <cell r="CG75" t="str">
            <v>-</v>
          </cell>
          <cell r="CH75" t="str">
            <v>-</v>
          </cell>
          <cell r="CI75" t="str">
            <v>-</v>
          </cell>
          <cell r="CJ75" t="str">
            <v>-</v>
          </cell>
          <cell r="CK75" t="str">
            <v>-</v>
          </cell>
          <cell r="CL75" t="str">
            <v>-</v>
          </cell>
          <cell r="CM75">
            <v>0</v>
          </cell>
          <cell r="CN75" t="str">
            <v>-</v>
          </cell>
          <cell r="CO75">
            <v>0</v>
          </cell>
          <cell r="CP75" t="str">
            <v>-</v>
          </cell>
          <cell r="CQ75">
            <v>0</v>
          </cell>
          <cell r="CR75" t="str">
            <v>-</v>
          </cell>
          <cell r="CS75">
            <v>0</v>
          </cell>
          <cell r="CT75" t="str">
            <v>-</v>
          </cell>
          <cell r="CU75">
            <v>0</v>
          </cell>
          <cell r="CV75" t="str">
            <v>-</v>
          </cell>
          <cell r="CW75">
            <v>0</v>
          </cell>
          <cell r="CX75" t="str">
            <v>-</v>
          </cell>
          <cell r="CY75">
            <v>0</v>
          </cell>
          <cell r="CZ75" t="str">
            <v>-</v>
          </cell>
          <cell r="DA75">
            <v>0</v>
          </cell>
          <cell r="DB75" t="str">
            <v>-</v>
          </cell>
          <cell r="DC75">
            <v>0</v>
          </cell>
          <cell r="DD75" t="str">
            <v>-</v>
          </cell>
          <cell r="DE75">
            <v>0</v>
          </cell>
          <cell r="DF75" t="str">
            <v>-</v>
          </cell>
          <cell r="DG75">
            <v>0</v>
          </cell>
          <cell r="DH75" t="str">
            <v>-</v>
          </cell>
          <cell r="DI75">
            <v>0</v>
          </cell>
          <cell r="DJ75" t="str">
            <v>-</v>
          </cell>
          <cell r="DK75" t="str">
            <v>-</v>
          </cell>
          <cell r="DL75" t="str">
            <v>-</v>
          </cell>
          <cell r="DM75" t="str">
            <v>-</v>
          </cell>
          <cell r="DN75" t="str">
            <v>-</v>
          </cell>
          <cell r="DO75" t="str">
            <v>-</v>
          </cell>
          <cell r="DP75" t="str">
            <v>-</v>
          </cell>
          <cell r="DQ75" t="str">
            <v>-</v>
          </cell>
          <cell r="DR75" t="str">
            <v>-</v>
          </cell>
          <cell r="DS75" t="str">
            <v>-</v>
          </cell>
          <cell r="DT75" t="str">
            <v>-</v>
          </cell>
          <cell r="DU75" t="str">
            <v>-</v>
          </cell>
          <cell r="DV75" t="str">
            <v>-</v>
          </cell>
          <cell r="DW75">
            <v>0</v>
          </cell>
          <cell r="DX75" t="str">
            <v>-</v>
          </cell>
          <cell r="DY75">
            <v>0</v>
          </cell>
          <cell r="DZ75" t="str">
            <v>-</v>
          </cell>
          <cell r="EA75">
            <v>0</v>
          </cell>
          <cell r="EB75" t="str">
            <v>-</v>
          </cell>
          <cell r="EC75">
            <v>0</v>
          </cell>
          <cell r="ED75" t="str">
            <v>-</v>
          </cell>
          <cell r="EE75">
            <v>0</v>
          </cell>
          <cell r="EF75" t="str">
            <v>-</v>
          </cell>
          <cell r="EG75">
            <v>0</v>
          </cell>
        </row>
        <row r="76">
          <cell r="C76">
            <v>700000188</v>
          </cell>
          <cell r="D76" t="str">
            <v>SECTOR PARAÍSO ROSARIO</v>
          </cell>
          <cell r="E76">
            <v>2026</v>
          </cell>
          <cell r="F76">
            <v>202604</v>
          </cell>
          <cell r="G76">
            <v>1701</v>
          </cell>
          <cell r="H76">
            <v>1805</v>
          </cell>
          <cell r="I76">
            <v>520</v>
          </cell>
          <cell r="J76" t="str">
            <v>-</v>
          </cell>
          <cell r="K76">
            <v>-117</v>
          </cell>
          <cell r="L76">
            <v>6</v>
          </cell>
          <cell r="M76">
            <v>213</v>
          </cell>
          <cell r="N76">
            <v>1163</v>
          </cell>
          <cell r="O76">
            <v>0</v>
          </cell>
          <cell r="P76" t="str">
            <v>-</v>
          </cell>
          <cell r="Q76">
            <v>3</v>
          </cell>
          <cell r="R76" t="str">
            <v>-</v>
          </cell>
          <cell r="S76">
            <v>6</v>
          </cell>
          <cell r="T76" t="str">
            <v>-</v>
          </cell>
          <cell r="U76">
            <v>210</v>
          </cell>
          <cell r="V76" t="str">
            <v>-</v>
          </cell>
          <cell r="W76">
            <v>0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182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86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>
            <v>12.522045855379188</v>
          </cell>
          <cell r="AN76">
            <v>0.63866007700000005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 t="str">
            <v>-</v>
          </cell>
          <cell r="AT76" t="str">
            <v>-</v>
          </cell>
          <cell r="AU76" t="str">
            <v>-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202</v>
          </cell>
          <cell r="BB76">
            <v>1022</v>
          </cell>
          <cell r="BC76">
            <v>11.875367430922987</v>
          </cell>
          <cell r="BD76">
            <v>0.56123009300000004</v>
          </cell>
          <cell r="BE76">
            <v>1192</v>
          </cell>
          <cell r="BF76" t="str">
            <v>-</v>
          </cell>
          <cell r="BG76">
            <v>565720.84</v>
          </cell>
          <cell r="BH76">
            <v>457903.95740000001</v>
          </cell>
          <cell r="BI76">
            <v>120498538.59999999</v>
          </cell>
          <cell r="BJ76">
            <v>532542302.39999998</v>
          </cell>
          <cell r="BK76">
            <v>119663278</v>
          </cell>
          <cell r="BL76" t="str">
            <v>-</v>
          </cell>
          <cell r="BM76">
            <v>835260.6</v>
          </cell>
          <cell r="BN76" t="str">
            <v>-</v>
          </cell>
          <cell r="BO76">
            <v>97132776.599999994</v>
          </cell>
          <cell r="BP76" t="str">
            <v>-</v>
          </cell>
          <cell r="BQ76">
            <v>835260.60000000009</v>
          </cell>
          <cell r="BR76" t="str">
            <v>-</v>
          </cell>
          <cell r="BS76">
            <v>192</v>
          </cell>
          <cell r="BT76" t="str">
            <v>-</v>
          </cell>
          <cell r="BU76">
            <v>96297516</v>
          </cell>
          <cell r="BV76" t="str">
            <v>-</v>
          </cell>
          <cell r="BW76">
            <v>142</v>
          </cell>
          <cell r="BX76" t="str">
            <v>-</v>
          </cell>
          <cell r="BY76" t="str">
            <v>-</v>
          </cell>
          <cell r="BZ76" t="str">
            <v>-</v>
          </cell>
          <cell r="CA76">
            <v>21920802</v>
          </cell>
          <cell r="CB76" t="str">
            <v>-</v>
          </cell>
          <cell r="CC76" t="str">
            <v>-</v>
          </cell>
          <cell r="CD76" t="str">
            <v>-</v>
          </cell>
          <cell r="CE76" t="str">
            <v>-</v>
          </cell>
          <cell r="CF76" t="str">
            <v>-</v>
          </cell>
          <cell r="CG76" t="str">
            <v>-</v>
          </cell>
          <cell r="CH76" t="str">
            <v>-</v>
          </cell>
          <cell r="CI76" t="str">
            <v>-</v>
          </cell>
          <cell r="CJ76" t="str">
            <v>-</v>
          </cell>
          <cell r="CK76" t="str">
            <v>-</v>
          </cell>
          <cell r="CL76" t="str">
            <v>-</v>
          </cell>
          <cell r="CM76">
            <v>1444960</v>
          </cell>
          <cell r="CN76" t="str">
            <v>-</v>
          </cell>
          <cell r="CO76">
            <v>23365762</v>
          </cell>
          <cell r="CP76" t="str">
            <v>-</v>
          </cell>
          <cell r="CQ76">
            <v>0</v>
          </cell>
          <cell r="CR76" t="str">
            <v>-</v>
          </cell>
          <cell r="CS76">
            <v>-38</v>
          </cell>
          <cell r="CT76" t="str">
            <v>-</v>
          </cell>
          <cell r="CU76">
            <v>1060</v>
          </cell>
          <cell r="CV76">
            <v>368</v>
          </cell>
          <cell r="CW76">
            <v>259</v>
          </cell>
          <cell r="CX76">
            <v>178</v>
          </cell>
          <cell r="CY76">
            <v>169</v>
          </cell>
          <cell r="CZ76">
            <v>119</v>
          </cell>
          <cell r="DA76">
            <v>122</v>
          </cell>
          <cell r="DB76">
            <v>81</v>
          </cell>
          <cell r="DC76">
            <v>82</v>
          </cell>
          <cell r="DD76">
            <v>64</v>
          </cell>
          <cell r="DE76">
            <v>38</v>
          </cell>
          <cell r="DF76">
            <v>33</v>
          </cell>
          <cell r="DG76">
            <v>242</v>
          </cell>
          <cell r="DH76">
            <v>178</v>
          </cell>
          <cell r="DI76">
            <v>2</v>
          </cell>
          <cell r="DJ76" t="str">
            <v>-</v>
          </cell>
          <cell r="DK76" t="str">
            <v>-</v>
          </cell>
          <cell r="DL76" t="str">
            <v>-</v>
          </cell>
          <cell r="DM76" t="str">
            <v>-</v>
          </cell>
          <cell r="DN76" t="str">
            <v>-</v>
          </cell>
          <cell r="DO76" t="str">
            <v>-</v>
          </cell>
          <cell r="DP76" t="str">
            <v>-</v>
          </cell>
          <cell r="DQ76" t="str">
            <v>-</v>
          </cell>
          <cell r="DR76" t="str">
            <v>-</v>
          </cell>
          <cell r="DS76" t="str">
            <v>-</v>
          </cell>
          <cell r="DT76" t="str">
            <v>-</v>
          </cell>
          <cell r="DU76" t="str">
            <v>-</v>
          </cell>
          <cell r="DV76" t="str">
            <v>-</v>
          </cell>
          <cell r="DW76">
            <v>0</v>
          </cell>
          <cell r="DX76" t="str">
            <v>-</v>
          </cell>
          <cell r="DY76">
            <v>3</v>
          </cell>
          <cell r="DZ76">
            <v>69</v>
          </cell>
          <cell r="EA76">
            <v>23</v>
          </cell>
          <cell r="EB76" t="str">
            <v>-</v>
          </cell>
          <cell r="EC76">
            <v>47.916666666666671</v>
          </cell>
          <cell r="ED76" t="str">
            <v>-</v>
          </cell>
          <cell r="EE76">
            <v>1</v>
          </cell>
          <cell r="EF76" t="str">
            <v>-</v>
          </cell>
          <cell r="EG76">
            <v>8</v>
          </cell>
        </row>
        <row r="77">
          <cell r="C77">
            <v>700000193</v>
          </cell>
          <cell r="D77" t="str">
            <v>SECTOR CEDRO MARILUZ</v>
          </cell>
          <cell r="E77">
            <v>2026</v>
          </cell>
          <cell r="F77">
            <v>202604</v>
          </cell>
          <cell r="G77">
            <v>1250</v>
          </cell>
          <cell r="H77">
            <v>1280</v>
          </cell>
          <cell r="I77">
            <v>359</v>
          </cell>
          <cell r="J77" t="str">
            <v>-</v>
          </cell>
          <cell r="K77">
            <v>-34</v>
          </cell>
          <cell r="L77">
            <v>7</v>
          </cell>
          <cell r="M77">
            <v>324</v>
          </cell>
          <cell r="N77">
            <v>822</v>
          </cell>
          <cell r="O77">
            <v>0</v>
          </cell>
          <cell r="P77" t="str">
            <v>-</v>
          </cell>
          <cell r="Q77">
            <v>1</v>
          </cell>
          <cell r="R77" t="str">
            <v>-</v>
          </cell>
          <cell r="S77">
            <v>4</v>
          </cell>
          <cell r="T77" t="str">
            <v>-</v>
          </cell>
          <cell r="U77">
            <v>321</v>
          </cell>
          <cell r="V77" t="str">
            <v>-</v>
          </cell>
          <cell r="W77">
            <v>2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244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174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>
            <v>25.919999999999998</v>
          </cell>
          <cell r="AN77">
            <v>63.7</v>
          </cell>
          <cell r="AO77" t="str">
            <v>-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 t="str">
            <v>-</v>
          </cell>
          <cell r="AV77" t="str">
            <v>-</v>
          </cell>
          <cell r="AW77" t="str">
            <v>-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268</v>
          </cell>
          <cell r="BB77">
            <v>720</v>
          </cell>
          <cell r="BC77">
            <v>21.44</v>
          </cell>
          <cell r="BD77">
            <v>55.8</v>
          </cell>
          <cell r="BE77">
            <v>859</v>
          </cell>
          <cell r="BF77" t="str">
            <v>-</v>
          </cell>
          <cell r="BG77">
            <v>642146.61</v>
          </cell>
          <cell r="BH77">
            <v>517382</v>
          </cell>
          <cell r="BI77">
            <v>208055500.09999999</v>
          </cell>
          <cell r="BJ77">
            <v>425288194</v>
          </cell>
          <cell r="BK77">
            <v>206022208</v>
          </cell>
          <cell r="BL77" t="str">
            <v>-</v>
          </cell>
          <cell r="BM77">
            <v>2033292.1</v>
          </cell>
          <cell r="BN77" t="str">
            <v>-</v>
          </cell>
          <cell r="BO77">
            <v>157137932.09999999</v>
          </cell>
          <cell r="BP77" t="str">
            <v>-</v>
          </cell>
          <cell r="BQ77">
            <v>2033292.1</v>
          </cell>
          <cell r="BR77" t="str">
            <v>-</v>
          </cell>
          <cell r="BS77">
            <v>300</v>
          </cell>
          <cell r="BT77" t="str">
            <v>-</v>
          </cell>
          <cell r="BU77">
            <v>155104640</v>
          </cell>
          <cell r="BV77" t="str">
            <v>-</v>
          </cell>
          <cell r="BW77">
            <v>199</v>
          </cell>
          <cell r="BX77" t="str">
            <v>-</v>
          </cell>
          <cell r="BY77" t="str">
            <v>-</v>
          </cell>
          <cell r="BZ77" t="str">
            <v>-</v>
          </cell>
          <cell r="CA77">
            <v>49065708</v>
          </cell>
          <cell r="CB77" t="str">
            <v>-</v>
          </cell>
          <cell r="CC77" t="str">
            <v>-</v>
          </cell>
          <cell r="CD77" t="str">
            <v>-</v>
          </cell>
          <cell r="CE77" t="str">
            <v>-</v>
          </cell>
          <cell r="CF77" t="str">
            <v>-</v>
          </cell>
          <cell r="CG77" t="str">
            <v>-</v>
          </cell>
          <cell r="CH77" t="str">
            <v>-</v>
          </cell>
          <cell r="CI77" t="str">
            <v>-</v>
          </cell>
          <cell r="CJ77" t="str">
            <v>-</v>
          </cell>
          <cell r="CK77" t="str">
            <v>-</v>
          </cell>
          <cell r="CL77" t="str">
            <v>-</v>
          </cell>
          <cell r="CM77">
            <v>1851860</v>
          </cell>
          <cell r="CN77" t="str">
            <v>-</v>
          </cell>
          <cell r="CO77">
            <v>50917568</v>
          </cell>
          <cell r="CP77" t="str">
            <v>-</v>
          </cell>
          <cell r="CQ77">
            <v>0</v>
          </cell>
          <cell r="CR77" t="str">
            <v>-</v>
          </cell>
          <cell r="CS77">
            <v>-9</v>
          </cell>
          <cell r="CT77" t="str">
            <v>-</v>
          </cell>
          <cell r="CU77">
            <v>630</v>
          </cell>
          <cell r="CV77">
            <v>271</v>
          </cell>
          <cell r="CW77">
            <v>184</v>
          </cell>
          <cell r="CX77">
            <v>121</v>
          </cell>
          <cell r="CY77">
            <v>112</v>
          </cell>
          <cell r="CZ77">
            <v>81</v>
          </cell>
          <cell r="DA77">
            <v>72</v>
          </cell>
          <cell r="DB77">
            <v>66</v>
          </cell>
          <cell r="DC77">
            <v>69</v>
          </cell>
          <cell r="DD77">
            <v>66</v>
          </cell>
          <cell r="DE77">
            <v>41</v>
          </cell>
          <cell r="DF77">
            <v>37</v>
          </cell>
          <cell r="DG77">
            <v>182</v>
          </cell>
          <cell r="DH77">
            <v>169</v>
          </cell>
          <cell r="DI77">
            <v>26</v>
          </cell>
          <cell r="DJ77" t="str">
            <v>-</v>
          </cell>
          <cell r="DK77" t="str">
            <v>-</v>
          </cell>
          <cell r="DL77" t="str">
            <v>-</v>
          </cell>
          <cell r="DM77" t="str">
            <v>-</v>
          </cell>
          <cell r="DN77" t="str">
            <v>-</v>
          </cell>
          <cell r="DO77" t="str">
            <v>-</v>
          </cell>
          <cell r="DP77" t="str">
            <v>-</v>
          </cell>
          <cell r="DQ77" t="str">
            <v>-</v>
          </cell>
          <cell r="DR77" t="str">
            <v>-</v>
          </cell>
          <cell r="DS77" t="str">
            <v>-</v>
          </cell>
          <cell r="DT77" t="str">
            <v>-</v>
          </cell>
          <cell r="DU77" t="str">
            <v>-</v>
          </cell>
          <cell r="DV77" t="str">
            <v>-</v>
          </cell>
          <cell r="DW77">
            <v>0</v>
          </cell>
          <cell r="DX77" t="str">
            <v>-</v>
          </cell>
          <cell r="DY77">
            <v>32</v>
          </cell>
          <cell r="DZ77">
            <v>64</v>
          </cell>
          <cell r="EA77">
            <v>30</v>
          </cell>
          <cell r="EB77" t="str">
            <v>-</v>
          </cell>
          <cell r="EC77">
            <v>50.847457627118644</v>
          </cell>
          <cell r="ED77" t="str">
            <v>-</v>
          </cell>
          <cell r="EE77">
            <v>6</v>
          </cell>
          <cell r="EF77" t="str">
            <v>-</v>
          </cell>
          <cell r="EG77">
            <v>24</v>
          </cell>
        </row>
        <row r="78">
          <cell r="C78">
            <v>700000194</v>
          </cell>
          <cell r="D78" t="str">
            <v>SECTOR LLUVIA MARCELA</v>
          </cell>
          <cell r="E78">
            <v>2026</v>
          </cell>
          <cell r="F78">
            <v>202604</v>
          </cell>
          <cell r="G78">
            <v>1485</v>
          </cell>
          <cell r="H78">
            <v>1391</v>
          </cell>
          <cell r="I78">
            <v>407</v>
          </cell>
          <cell r="J78" t="str">
            <v>-</v>
          </cell>
          <cell r="K78">
            <v>34</v>
          </cell>
          <cell r="L78">
            <v>3</v>
          </cell>
          <cell r="M78">
            <v>919</v>
          </cell>
          <cell r="N78">
            <v>902</v>
          </cell>
          <cell r="O78">
            <v>0</v>
          </cell>
          <cell r="P78" t="str">
            <v>-</v>
          </cell>
          <cell r="Q78">
            <v>1</v>
          </cell>
          <cell r="R78" t="str">
            <v>-</v>
          </cell>
          <cell r="S78">
            <v>2</v>
          </cell>
          <cell r="T78" t="str">
            <v>-</v>
          </cell>
          <cell r="U78">
            <v>917</v>
          </cell>
          <cell r="V78" t="str">
            <v>-</v>
          </cell>
          <cell r="W78">
            <v>1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624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602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>
            <v>61.885521885521889</v>
          </cell>
          <cell r="AN78">
            <v>62</v>
          </cell>
          <cell r="AO78" t="str">
            <v>-</v>
          </cell>
          <cell r="AP78" t="str">
            <v>-</v>
          </cell>
          <cell r="AQ78" t="str">
            <v>-</v>
          </cell>
          <cell r="AR78" t="str">
            <v>-</v>
          </cell>
          <cell r="AS78" t="str">
            <v>-</v>
          </cell>
          <cell r="AT78" t="str">
            <v>-</v>
          </cell>
          <cell r="AU78" t="str">
            <v>-</v>
          </cell>
          <cell r="AV78" t="str">
            <v>-</v>
          </cell>
          <cell r="AW78" t="str">
            <v>-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782</v>
          </cell>
          <cell r="BB78">
            <v>770</v>
          </cell>
          <cell r="BC78">
            <v>52.659932659932664</v>
          </cell>
          <cell r="BD78">
            <v>53</v>
          </cell>
          <cell r="BE78">
            <v>993</v>
          </cell>
          <cell r="BF78" t="str">
            <v>-</v>
          </cell>
          <cell r="BG78">
            <v>471099.92</v>
          </cell>
          <cell r="BH78">
            <v>495190</v>
          </cell>
          <cell r="BI78">
            <v>432940822.49000001</v>
          </cell>
          <cell r="BJ78">
            <v>446661396</v>
          </cell>
          <cell r="BK78">
            <v>432409860</v>
          </cell>
          <cell r="BL78" t="str">
            <v>-</v>
          </cell>
          <cell r="BM78">
            <v>530962.49</v>
          </cell>
          <cell r="BN78" t="str">
            <v>-</v>
          </cell>
          <cell r="BO78">
            <v>331056108.49000001</v>
          </cell>
          <cell r="BP78" t="str">
            <v>-</v>
          </cell>
          <cell r="BQ78">
            <v>530962.49</v>
          </cell>
          <cell r="BR78" t="str">
            <v>-</v>
          </cell>
          <cell r="BS78">
            <v>858</v>
          </cell>
          <cell r="BT78" t="str">
            <v>-</v>
          </cell>
          <cell r="BU78">
            <v>330525146</v>
          </cell>
          <cell r="BV78" t="str">
            <v>-</v>
          </cell>
          <cell r="BW78">
            <v>639</v>
          </cell>
          <cell r="BX78" t="str">
            <v>-</v>
          </cell>
          <cell r="BY78" t="str">
            <v>-</v>
          </cell>
          <cell r="BZ78" t="str">
            <v>-</v>
          </cell>
          <cell r="CA78">
            <v>95135814</v>
          </cell>
          <cell r="CB78" t="str">
            <v>-</v>
          </cell>
          <cell r="CC78" t="str">
            <v>-</v>
          </cell>
          <cell r="CD78" t="str">
            <v>-</v>
          </cell>
          <cell r="CE78" t="str">
            <v>-</v>
          </cell>
          <cell r="CF78" t="str">
            <v>-</v>
          </cell>
          <cell r="CG78" t="str">
            <v>-</v>
          </cell>
          <cell r="CH78" t="str">
            <v>-</v>
          </cell>
          <cell r="CI78" t="str">
            <v>-</v>
          </cell>
          <cell r="CJ78" t="str">
            <v>-</v>
          </cell>
          <cell r="CK78" t="str">
            <v>-</v>
          </cell>
          <cell r="CL78" t="str">
            <v>-</v>
          </cell>
          <cell r="CM78">
            <v>6748900</v>
          </cell>
          <cell r="CN78" t="str">
            <v>-</v>
          </cell>
          <cell r="CO78">
            <v>101884714</v>
          </cell>
          <cell r="CP78" t="str">
            <v>-</v>
          </cell>
          <cell r="CQ78">
            <v>0</v>
          </cell>
          <cell r="CR78" t="str">
            <v>-</v>
          </cell>
          <cell r="CS78">
            <v>21</v>
          </cell>
          <cell r="CT78" t="str">
            <v>-</v>
          </cell>
          <cell r="CU78">
            <v>305</v>
          </cell>
          <cell r="CV78">
            <v>311</v>
          </cell>
          <cell r="CW78">
            <v>177</v>
          </cell>
          <cell r="CX78">
            <v>173</v>
          </cell>
          <cell r="CY78">
            <v>84</v>
          </cell>
          <cell r="CZ78">
            <v>94</v>
          </cell>
          <cell r="DA78">
            <v>54</v>
          </cell>
          <cell r="DB78">
            <v>61</v>
          </cell>
          <cell r="DC78">
            <v>51</v>
          </cell>
          <cell r="DD78">
            <v>54</v>
          </cell>
          <cell r="DE78">
            <v>29</v>
          </cell>
          <cell r="DF78">
            <v>36</v>
          </cell>
          <cell r="DG78">
            <v>134</v>
          </cell>
          <cell r="DH78">
            <v>151</v>
          </cell>
          <cell r="DI78">
            <v>35</v>
          </cell>
          <cell r="DJ78" t="str">
            <v>-</v>
          </cell>
          <cell r="DK78" t="str">
            <v>-</v>
          </cell>
          <cell r="DL78" t="str">
            <v>-</v>
          </cell>
          <cell r="DM78" t="str">
            <v>-</v>
          </cell>
          <cell r="DN78" t="str">
            <v>-</v>
          </cell>
          <cell r="DO78" t="str">
            <v>-</v>
          </cell>
          <cell r="DP78" t="str">
            <v>-</v>
          </cell>
          <cell r="DQ78" t="str">
            <v>-</v>
          </cell>
          <cell r="DR78" t="str">
            <v>-</v>
          </cell>
          <cell r="DS78" t="str">
            <v>-</v>
          </cell>
          <cell r="DT78" t="str">
            <v>-</v>
          </cell>
          <cell r="DU78" t="str">
            <v>-</v>
          </cell>
          <cell r="DV78" t="str">
            <v>-</v>
          </cell>
          <cell r="DW78">
            <v>0</v>
          </cell>
          <cell r="DX78" t="str">
            <v>-</v>
          </cell>
          <cell r="DY78">
            <v>50</v>
          </cell>
          <cell r="DZ78">
            <v>62</v>
          </cell>
          <cell r="EA78">
            <v>17</v>
          </cell>
          <cell r="EB78" t="str">
            <v>-</v>
          </cell>
          <cell r="EC78">
            <v>65.384615384615387</v>
          </cell>
          <cell r="ED78" t="str">
            <v>-</v>
          </cell>
          <cell r="EE78">
            <v>15</v>
          </cell>
          <cell r="EF78" t="str">
            <v>-</v>
          </cell>
          <cell r="EG78">
            <v>87</v>
          </cell>
        </row>
        <row r="79">
          <cell r="C79">
            <v>700000196</v>
          </cell>
          <cell r="D79" t="str">
            <v>SECTOR YARUMO</v>
          </cell>
          <cell r="E79">
            <v>2026</v>
          </cell>
          <cell r="F79">
            <v>202604</v>
          </cell>
          <cell r="G79">
            <v>0</v>
          </cell>
          <cell r="H79" t="str">
            <v>-</v>
          </cell>
          <cell r="I79">
            <v>0</v>
          </cell>
          <cell r="J79" t="str">
            <v>-</v>
          </cell>
          <cell r="K79">
            <v>0</v>
          </cell>
          <cell r="L79" t="str">
            <v>-</v>
          </cell>
          <cell r="M79">
            <v>0</v>
          </cell>
          <cell r="N79" t="str">
            <v>-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0</v>
          </cell>
          <cell r="T79" t="str">
            <v>-</v>
          </cell>
          <cell r="U79">
            <v>0</v>
          </cell>
          <cell r="V79" t="str">
            <v>-</v>
          </cell>
          <cell r="W79">
            <v>0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0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0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>
            <v>0</v>
          </cell>
          <cell r="AN79" t="str">
            <v>-</v>
          </cell>
          <cell r="AO79" t="str">
            <v>-</v>
          </cell>
          <cell r="AP79" t="str">
            <v>-</v>
          </cell>
          <cell r="AQ79" t="str">
            <v>-</v>
          </cell>
          <cell r="AR79" t="str">
            <v>-</v>
          </cell>
          <cell r="AS79" t="str">
            <v>-</v>
          </cell>
          <cell r="AT79" t="str">
            <v>-</v>
          </cell>
          <cell r="AU79" t="str">
            <v>-</v>
          </cell>
          <cell r="AV79" t="str">
            <v>-</v>
          </cell>
          <cell r="AW79" t="str">
            <v>-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0</v>
          </cell>
          <cell r="BB79" t="str">
            <v>-</v>
          </cell>
          <cell r="BC79">
            <v>0</v>
          </cell>
          <cell r="BD79" t="str">
            <v>-</v>
          </cell>
          <cell r="BE79">
            <v>0</v>
          </cell>
          <cell r="BF79" t="str">
            <v>-</v>
          </cell>
          <cell r="BG79">
            <v>0</v>
          </cell>
          <cell r="BH79" t="str">
            <v>-</v>
          </cell>
          <cell r="BI79">
            <v>0</v>
          </cell>
          <cell r="BJ79" t="str">
            <v>-</v>
          </cell>
          <cell r="BK79">
            <v>0</v>
          </cell>
          <cell r="BL79" t="str">
            <v>-</v>
          </cell>
          <cell r="BM79">
            <v>0</v>
          </cell>
          <cell r="BN79" t="str">
            <v>-</v>
          </cell>
          <cell r="BO79">
            <v>0</v>
          </cell>
          <cell r="BP79" t="str">
            <v>-</v>
          </cell>
          <cell r="BQ79">
            <v>0</v>
          </cell>
          <cell r="BR79" t="str">
            <v>-</v>
          </cell>
          <cell r="BS79">
            <v>0</v>
          </cell>
          <cell r="BT79" t="str">
            <v>-</v>
          </cell>
          <cell r="BU79">
            <v>0</v>
          </cell>
          <cell r="BV79" t="str">
            <v>-</v>
          </cell>
          <cell r="BW79">
            <v>0</v>
          </cell>
          <cell r="BX79" t="str">
            <v>-</v>
          </cell>
          <cell r="BY79" t="str">
            <v>-</v>
          </cell>
          <cell r="BZ79" t="str">
            <v>-</v>
          </cell>
          <cell r="CA79">
            <v>0</v>
          </cell>
          <cell r="CB79" t="str">
            <v>-</v>
          </cell>
          <cell r="CC79" t="str">
            <v>-</v>
          </cell>
          <cell r="CD79" t="str">
            <v>-</v>
          </cell>
          <cell r="CE79" t="str">
            <v>-</v>
          </cell>
          <cell r="CF79" t="str">
            <v>-</v>
          </cell>
          <cell r="CG79" t="str">
            <v>-</v>
          </cell>
          <cell r="CH79" t="str">
            <v>-</v>
          </cell>
          <cell r="CI79" t="str">
            <v>-</v>
          </cell>
          <cell r="CJ79" t="str">
            <v>-</v>
          </cell>
          <cell r="CK79" t="str">
            <v>-</v>
          </cell>
          <cell r="CL79" t="str">
            <v>-</v>
          </cell>
          <cell r="CM79">
            <v>0</v>
          </cell>
          <cell r="CN79" t="str">
            <v>-</v>
          </cell>
          <cell r="CO79">
            <v>0</v>
          </cell>
          <cell r="CP79" t="str">
            <v>-</v>
          </cell>
          <cell r="CQ79">
            <v>0</v>
          </cell>
          <cell r="CR79" t="str">
            <v>-</v>
          </cell>
          <cell r="CS79">
            <v>0</v>
          </cell>
          <cell r="CT79" t="str">
            <v>-</v>
          </cell>
          <cell r="CU79">
            <v>0</v>
          </cell>
          <cell r="CV79" t="str">
            <v>-</v>
          </cell>
          <cell r="CW79">
            <v>0</v>
          </cell>
          <cell r="CX79" t="str">
            <v>-</v>
          </cell>
          <cell r="CY79">
            <v>0</v>
          </cell>
          <cell r="CZ79" t="str">
            <v>-</v>
          </cell>
          <cell r="DA79">
            <v>0</v>
          </cell>
          <cell r="DB79" t="str">
            <v>-</v>
          </cell>
          <cell r="DC79">
            <v>0</v>
          </cell>
          <cell r="DD79" t="str">
            <v>-</v>
          </cell>
          <cell r="DE79">
            <v>0</v>
          </cell>
          <cell r="DF79" t="str">
            <v>-</v>
          </cell>
          <cell r="DG79">
            <v>0</v>
          </cell>
          <cell r="DH79" t="str">
            <v>-</v>
          </cell>
          <cell r="DI79">
            <v>0</v>
          </cell>
          <cell r="DJ79" t="str">
            <v>-</v>
          </cell>
          <cell r="DK79" t="str">
            <v>-</v>
          </cell>
          <cell r="DL79" t="str">
            <v>-</v>
          </cell>
          <cell r="DM79" t="str">
            <v>-</v>
          </cell>
          <cell r="DN79" t="str">
            <v>-</v>
          </cell>
          <cell r="DO79" t="str">
            <v>-</v>
          </cell>
          <cell r="DP79" t="str">
            <v>-</v>
          </cell>
          <cell r="DQ79" t="str">
            <v>-</v>
          </cell>
          <cell r="DR79" t="str">
            <v>-</v>
          </cell>
          <cell r="DS79" t="str">
            <v>-</v>
          </cell>
          <cell r="DT79" t="str">
            <v>-</v>
          </cell>
          <cell r="DU79" t="str">
            <v>-</v>
          </cell>
          <cell r="DV79" t="str">
            <v>-</v>
          </cell>
          <cell r="DW79">
            <v>0</v>
          </cell>
          <cell r="DX79" t="str">
            <v>-</v>
          </cell>
          <cell r="DY79">
            <v>0</v>
          </cell>
          <cell r="DZ79" t="str">
            <v>-</v>
          </cell>
          <cell r="EA79">
            <v>0</v>
          </cell>
          <cell r="EB79" t="str">
            <v>-</v>
          </cell>
          <cell r="EC79">
            <v>0</v>
          </cell>
          <cell r="ED79" t="str">
            <v>-</v>
          </cell>
          <cell r="EE79">
            <v>0</v>
          </cell>
          <cell r="EF79" t="str">
            <v>-</v>
          </cell>
          <cell r="EG79">
            <v>0</v>
          </cell>
        </row>
        <row r="80">
          <cell r="C80">
            <v>700000197</v>
          </cell>
          <cell r="D80" t="str">
            <v>SECTOR BAMBU SANDRA</v>
          </cell>
          <cell r="E80">
            <v>2026</v>
          </cell>
          <cell r="F80">
            <v>202604</v>
          </cell>
          <cell r="G80">
            <v>1325</v>
          </cell>
          <cell r="H80">
            <v>1368</v>
          </cell>
          <cell r="I80">
            <v>432</v>
          </cell>
          <cell r="J80" t="str">
            <v>-</v>
          </cell>
          <cell r="K80">
            <v>-48</v>
          </cell>
          <cell r="L80">
            <v>8</v>
          </cell>
          <cell r="M80">
            <v>327</v>
          </cell>
          <cell r="N80">
            <v>880</v>
          </cell>
          <cell r="O80">
            <v>0</v>
          </cell>
          <cell r="P80" t="str">
            <v>-</v>
          </cell>
          <cell r="Q80">
            <v>0</v>
          </cell>
          <cell r="R80" t="str">
            <v>-</v>
          </cell>
          <cell r="S80">
            <v>0</v>
          </cell>
          <cell r="T80" t="str">
            <v>-</v>
          </cell>
          <cell r="U80">
            <v>327</v>
          </cell>
          <cell r="V80" t="str">
            <v>-</v>
          </cell>
          <cell r="W80">
            <v>0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274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136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>
            <v>24.679245283018869</v>
          </cell>
          <cell r="AN80">
            <v>63.7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303</v>
          </cell>
          <cell r="BB80">
            <v>780</v>
          </cell>
          <cell r="BC80">
            <v>22.867924528301884</v>
          </cell>
          <cell r="BD80">
            <v>56.5</v>
          </cell>
          <cell r="BE80">
            <v>962</v>
          </cell>
          <cell r="BF80" t="str">
            <v>-</v>
          </cell>
          <cell r="BG80">
            <v>609230.05000000005</v>
          </cell>
          <cell r="BH80">
            <v>474331</v>
          </cell>
          <cell r="BI80">
            <v>199218227</v>
          </cell>
          <cell r="BJ80">
            <v>417411113</v>
          </cell>
          <cell r="BK80">
            <v>199218227</v>
          </cell>
          <cell r="BL80" t="str">
            <v>-</v>
          </cell>
          <cell r="BM80">
            <v>0</v>
          </cell>
          <cell r="BN80" t="str">
            <v>-</v>
          </cell>
          <cell r="BO80">
            <v>162701031</v>
          </cell>
          <cell r="BP80" t="str">
            <v>-</v>
          </cell>
          <cell r="BQ80">
            <v>0</v>
          </cell>
          <cell r="BR80" t="str">
            <v>-</v>
          </cell>
          <cell r="BS80">
            <v>319</v>
          </cell>
          <cell r="BT80" t="str">
            <v>-</v>
          </cell>
          <cell r="BU80">
            <v>162701031</v>
          </cell>
          <cell r="BV80" t="str">
            <v>-</v>
          </cell>
          <cell r="BW80">
            <v>235</v>
          </cell>
          <cell r="BX80" t="str">
            <v>-</v>
          </cell>
          <cell r="BY80" t="str">
            <v>-</v>
          </cell>
          <cell r="BZ80" t="str">
            <v>-</v>
          </cell>
          <cell r="CA80">
            <v>33754876</v>
          </cell>
          <cell r="CB80" t="str">
            <v>-</v>
          </cell>
          <cell r="CC80" t="str">
            <v>-</v>
          </cell>
          <cell r="CD80" t="str">
            <v>-</v>
          </cell>
          <cell r="CE80" t="str">
            <v>-</v>
          </cell>
          <cell r="CF80" t="str">
            <v>-</v>
          </cell>
          <cell r="CG80" t="str">
            <v>-</v>
          </cell>
          <cell r="CH80" t="str">
            <v>-</v>
          </cell>
          <cell r="CI80" t="str">
            <v>-</v>
          </cell>
          <cell r="CJ80" t="str">
            <v>-</v>
          </cell>
          <cell r="CK80" t="str">
            <v>-</v>
          </cell>
          <cell r="CL80" t="str">
            <v>-</v>
          </cell>
          <cell r="CM80">
            <v>2762320</v>
          </cell>
          <cell r="CN80" t="str">
            <v>-</v>
          </cell>
          <cell r="CO80">
            <v>36517196</v>
          </cell>
          <cell r="CP80" t="str">
            <v>-</v>
          </cell>
          <cell r="CQ80">
            <v>0</v>
          </cell>
          <cell r="CR80" t="str">
            <v>-</v>
          </cell>
          <cell r="CS80">
            <v>-25</v>
          </cell>
          <cell r="CT80" t="str">
            <v>-</v>
          </cell>
          <cell r="CU80">
            <v>710</v>
          </cell>
          <cell r="CV80">
            <v>306</v>
          </cell>
          <cell r="CW80">
            <v>177</v>
          </cell>
          <cell r="CX80">
            <v>128</v>
          </cell>
          <cell r="CY80">
            <v>111</v>
          </cell>
          <cell r="CZ80">
            <v>88</v>
          </cell>
          <cell r="DA80">
            <v>68</v>
          </cell>
          <cell r="DB80">
            <v>45</v>
          </cell>
          <cell r="DC80">
            <v>55</v>
          </cell>
          <cell r="DD80">
            <v>43</v>
          </cell>
          <cell r="DE80">
            <v>42</v>
          </cell>
          <cell r="DF80">
            <v>37</v>
          </cell>
          <cell r="DG80">
            <v>165</v>
          </cell>
          <cell r="DH80">
            <v>125</v>
          </cell>
          <cell r="DI80">
            <v>15</v>
          </cell>
          <cell r="DJ80" t="str">
            <v>-</v>
          </cell>
          <cell r="DK80" t="str">
            <v>-</v>
          </cell>
          <cell r="DL80" t="str">
            <v>-</v>
          </cell>
          <cell r="DM80" t="str">
            <v>-</v>
          </cell>
          <cell r="DN80" t="str">
            <v>-</v>
          </cell>
          <cell r="DO80" t="str">
            <v>-</v>
          </cell>
          <cell r="DP80" t="str">
            <v>-</v>
          </cell>
          <cell r="DQ80" t="str">
            <v>-</v>
          </cell>
          <cell r="DR80" t="str">
            <v>-</v>
          </cell>
          <cell r="DS80" t="str">
            <v>-</v>
          </cell>
          <cell r="DT80" t="str">
            <v>-</v>
          </cell>
          <cell r="DU80" t="str">
            <v>-</v>
          </cell>
          <cell r="DV80" t="str">
            <v>-</v>
          </cell>
          <cell r="DW80">
            <v>0</v>
          </cell>
          <cell r="DX80" t="str">
            <v>-</v>
          </cell>
          <cell r="DY80">
            <v>17</v>
          </cell>
          <cell r="DZ80">
            <v>53</v>
          </cell>
          <cell r="EA80">
            <v>34</v>
          </cell>
          <cell r="EB80" t="str">
            <v>-</v>
          </cell>
          <cell r="EC80">
            <v>64.15094339622641</v>
          </cell>
          <cell r="ED80" t="str">
            <v>-</v>
          </cell>
          <cell r="EE80">
            <v>2</v>
          </cell>
          <cell r="EF80" t="str">
            <v>-</v>
          </cell>
          <cell r="EG80">
            <v>7</v>
          </cell>
        </row>
        <row r="81">
          <cell r="C81">
            <v>700000202</v>
          </cell>
          <cell r="D81" t="str">
            <v>SECTOR MUSICA DIANA</v>
          </cell>
          <cell r="E81">
            <v>2026</v>
          </cell>
          <cell r="F81">
            <v>202604</v>
          </cell>
          <cell r="G81">
            <v>2325</v>
          </cell>
          <cell r="H81">
            <v>2418</v>
          </cell>
          <cell r="I81">
            <v>563</v>
          </cell>
          <cell r="J81" t="str">
            <v>-</v>
          </cell>
          <cell r="K81">
            <v>-93</v>
          </cell>
          <cell r="L81">
            <v>6</v>
          </cell>
          <cell r="M81">
            <v>989</v>
          </cell>
          <cell r="N81">
            <v>1537</v>
          </cell>
          <cell r="O81">
            <v>0</v>
          </cell>
          <cell r="P81" t="str">
            <v>-</v>
          </cell>
          <cell r="Q81">
            <v>1</v>
          </cell>
          <cell r="R81" t="str">
            <v>-</v>
          </cell>
          <cell r="S81">
            <v>8</v>
          </cell>
          <cell r="T81" t="str">
            <v>-</v>
          </cell>
          <cell r="U81">
            <v>985</v>
          </cell>
          <cell r="V81" t="str">
            <v>-</v>
          </cell>
          <cell r="W81">
            <v>3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736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624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>
            <v>42.537634408602152</v>
          </cell>
          <cell r="AN81">
            <v>63.3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899</v>
          </cell>
          <cell r="BB81">
            <v>1352</v>
          </cell>
          <cell r="BC81">
            <v>38.666666666666664</v>
          </cell>
          <cell r="BD81">
            <v>55.7</v>
          </cell>
          <cell r="BE81">
            <v>1587</v>
          </cell>
          <cell r="BF81" t="str">
            <v>-</v>
          </cell>
          <cell r="BG81">
            <v>425324.9</v>
          </cell>
          <cell r="BH81">
            <v>392156</v>
          </cell>
          <cell r="BI81">
            <v>420646327.24000001</v>
          </cell>
          <cell r="BJ81">
            <v>602743413</v>
          </cell>
          <cell r="BK81">
            <v>419333886</v>
          </cell>
          <cell r="BL81" t="str">
            <v>-</v>
          </cell>
          <cell r="BM81">
            <v>1312441.24</v>
          </cell>
          <cell r="BN81" t="str">
            <v>-</v>
          </cell>
          <cell r="BO81">
            <v>330764350.24000001</v>
          </cell>
          <cell r="BP81" t="str">
            <v>-</v>
          </cell>
          <cell r="BQ81">
            <v>1312441.24</v>
          </cell>
          <cell r="BR81" t="str">
            <v>-</v>
          </cell>
          <cell r="BS81">
            <v>903</v>
          </cell>
          <cell r="BT81" t="str">
            <v>-</v>
          </cell>
          <cell r="BU81">
            <v>329451909</v>
          </cell>
          <cell r="BV81" t="str">
            <v>-</v>
          </cell>
          <cell r="BW81">
            <v>648</v>
          </cell>
          <cell r="BX81" t="str">
            <v>-</v>
          </cell>
          <cell r="BY81" t="str">
            <v>-</v>
          </cell>
          <cell r="BZ81" t="str">
            <v>-</v>
          </cell>
          <cell r="CA81">
            <v>83098452</v>
          </cell>
          <cell r="CB81" t="str">
            <v>-</v>
          </cell>
          <cell r="CC81" t="str">
            <v>-</v>
          </cell>
          <cell r="CD81" t="str">
            <v>-</v>
          </cell>
          <cell r="CE81" t="str">
            <v>-</v>
          </cell>
          <cell r="CF81" t="str">
            <v>-</v>
          </cell>
          <cell r="CG81" t="str">
            <v>-</v>
          </cell>
          <cell r="CH81" t="str">
            <v>-</v>
          </cell>
          <cell r="CI81" t="str">
            <v>-</v>
          </cell>
          <cell r="CJ81" t="str">
            <v>-</v>
          </cell>
          <cell r="CK81" t="str">
            <v>-</v>
          </cell>
          <cell r="CL81" t="str">
            <v>-</v>
          </cell>
          <cell r="CM81">
            <v>5929860</v>
          </cell>
          <cell r="CN81" t="str">
            <v>-</v>
          </cell>
          <cell r="CO81">
            <v>89028312</v>
          </cell>
          <cell r="CP81" t="str">
            <v>-</v>
          </cell>
          <cell r="CQ81">
            <v>0</v>
          </cell>
          <cell r="CR81" t="str">
            <v>-</v>
          </cell>
          <cell r="CS81">
            <v>-50</v>
          </cell>
          <cell r="CT81" t="str">
            <v>-</v>
          </cell>
          <cell r="CU81">
            <v>879</v>
          </cell>
          <cell r="CV81">
            <v>526</v>
          </cell>
          <cell r="CW81">
            <v>306</v>
          </cell>
          <cell r="CX81">
            <v>236</v>
          </cell>
          <cell r="CY81">
            <v>151</v>
          </cell>
          <cell r="CZ81">
            <v>125</v>
          </cell>
          <cell r="DA81">
            <v>161</v>
          </cell>
          <cell r="DB81">
            <v>135</v>
          </cell>
          <cell r="DC81">
            <v>113</v>
          </cell>
          <cell r="DD81">
            <v>100</v>
          </cell>
          <cell r="DE81">
            <v>89</v>
          </cell>
          <cell r="DF81">
            <v>87</v>
          </cell>
          <cell r="DG81">
            <v>363</v>
          </cell>
          <cell r="DH81">
            <v>322</v>
          </cell>
          <cell r="DI81">
            <v>53</v>
          </cell>
          <cell r="DJ81" t="str">
            <v>-</v>
          </cell>
          <cell r="DK81" t="str">
            <v>-</v>
          </cell>
          <cell r="DL81" t="str">
            <v>-</v>
          </cell>
          <cell r="DM81" t="str">
            <v>-</v>
          </cell>
          <cell r="DN81" t="str">
            <v>-</v>
          </cell>
          <cell r="DO81" t="str">
            <v>-</v>
          </cell>
          <cell r="DP81" t="str">
            <v>-</v>
          </cell>
          <cell r="DQ81" t="str">
            <v>-</v>
          </cell>
          <cell r="DR81" t="str">
            <v>-</v>
          </cell>
          <cell r="DS81" t="str">
            <v>-</v>
          </cell>
          <cell r="DT81" t="str">
            <v>-</v>
          </cell>
          <cell r="DU81" t="str">
            <v>-</v>
          </cell>
          <cell r="DV81" t="str">
            <v>-</v>
          </cell>
          <cell r="DW81">
            <v>0</v>
          </cell>
          <cell r="DX81" t="str">
            <v>-</v>
          </cell>
          <cell r="DY81">
            <v>61</v>
          </cell>
          <cell r="DZ81">
            <v>108</v>
          </cell>
          <cell r="EA81">
            <v>40</v>
          </cell>
          <cell r="EB81" t="str">
            <v>-</v>
          </cell>
          <cell r="EC81">
            <v>54.054054054054056</v>
          </cell>
          <cell r="ED81" t="str">
            <v>-</v>
          </cell>
          <cell r="EE81">
            <v>8</v>
          </cell>
          <cell r="EF81" t="str">
            <v>-</v>
          </cell>
          <cell r="EG81">
            <v>29</v>
          </cell>
        </row>
        <row r="82">
          <cell r="C82">
            <v>700000205</v>
          </cell>
          <cell r="D82" t="str">
            <v>SECTOR MERENGUE REMEDIOS</v>
          </cell>
          <cell r="E82">
            <v>2026</v>
          </cell>
          <cell r="F82">
            <v>202604</v>
          </cell>
          <cell r="G82">
            <v>1494</v>
          </cell>
          <cell r="H82">
            <v>1527</v>
          </cell>
          <cell r="I82">
            <v>386</v>
          </cell>
          <cell r="J82" t="str">
            <v>-</v>
          </cell>
          <cell r="K82">
            <v>-60</v>
          </cell>
          <cell r="L82">
            <v>7</v>
          </cell>
          <cell r="M82">
            <v>519</v>
          </cell>
          <cell r="N82">
            <v>965</v>
          </cell>
          <cell r="O82">
            <v>0</v>
          </cell>
          <cell r="P82" t="str">
            <v>-</v>
          </cell>
          <cell r="Q82">
            <v>0</v>
          </cell>
          <cell r="R82" t="str">
            <v>-</v>
          </cell>
          <cell r="S82">
            <v>1</v>
          </cell>
          <cell r="T82" t="str">
            <v>-</v>
          </cell>
          <cell r="U82">
            <v>519</v>
          </cell>
          <cell r="V82" t="str">
            <v>-</v>
          </cell>
          <cell r="W82">
            <v>0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369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299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>
            <v>34.738955823293175</v>
          </cell>
          <cell r="AN82">
            <v>61.7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450</v>
          </cell>
          <cell r="BB82">
            <v>813</v>
          </cell>
          <cell r="BC82">
            <v>30.120481927710845</v>
          </cell>
          <cell r="BD82">
            <v>51.9</v>
          </cell>
          <cell r="BE82">
            <v>1007</v>
          </cell>
          <cell r="BF82" t="str">
            <v>-</v>
          </cell>
          <cell r="BG82">
            <v>521462.75</v>
          </cell>
          <cell r="BH82">
            <v>473119</v>
          </cell>
          <cell r="BI82">
            <v>270639165</v>
          </cell>
          <cell r="BJ82">
            <v>456559733</v>
          </cell>
          <cell r="BK82">
            <v>270475965</v>
          </cell>
          <cell r="BL82" t="str">
            <v>-</v>
          </cell>
          <cell r="BM82">
            <v>163200</v>
          </cell>
          <cell r="BN82" t="str">
            <v>-</v>
          </cell>
          <cell r="BO82">
            <v>225008995</v>
          </cell>
          <cell r="BP82" t="str">
            <v>-</v>
          </cell>
          <cell r="BQ82">
            <v>163200</v>
          </cell>
          <cell r="BR82" t="str">
            <v>-</v>
          </cell>
          <cell r="BS82">
            <v>496</v>
          </cell>
          <cell r="BT82" t="str">
            <v>-</v>
          </cell>
          <cell r="BU82">
            <v>224845795</v>
          </cell>
          <cell r="BV82" t="str">
            <v>-</v>
          </cell>
          <cell r="BW82">
            <v>318</v>
          </cell>
          <cell r="BX82" t="str">
            <v>-</v>
          </cell>
          <cell r="BY82" t="str">
            <v>-</v>
          </cell>
          <cell r="BZ82" t="str">
            <v>-</v>
          </cell>
          <cell r="CA82">
            <v>42267050</v>
          </cell>
          <cell r="CB82" t="str">
            <v>-</v>
          </cell>
          <cell r="CC82" t="str">
            <v>-</v>
          </cell>
          <cell r="CD82" t="str">
            <v>-</v>
          </cell>
          <cell r="CE82" t="str">
            <v>-</v>
          </cell>
          <cell r="CF82" t="str">
            <v>-</v>
          </cell>
          <cell r="CG82" t="str">
            <v>-</v>
          </cell>
          <cell r="CH82" t="str">
            <v>-</v>
          </cell>
          <cell r="CI82" t="str">
            <v>-</v>
          </cell>
          <cell r="CJ82" t="str">
            <v>-</v>
          </cell>
          <cell r="CK82" t="str">
            <v>-</v>
          </cell>
          <cell r="CL82" t="str">
            <v>-</v>
          </cell>
          <cell r="CM82">
            <v>3363120</v>
          </cell>
          <cell r="CN82" t="str">
            <v>-</v>
          </cell>
          <cell r="CO82">
            <v>45630170</v>
          </cell>
          <cell r="CP82" t="str">
            <v>-</v>
          </cell>
          <cell r="CQ82">
            <v>0</v>
          </cell>
          <cell r="CR82" t="str">
            <v>-</v>
          </cell>
          <cell r="CS82">
            <v>-75</v>
          </cell>
          <cell r="CT82" t="str">
            <v>-</v>
          </cell>
          <cell r="CU82">
            <v>657</v>
          </cell>
          <cell r="CV82">
            <v>365</v>
          </cell>
          <cell r="CW82">
            <v>184</v>
          </cell>
          <cell r="CX82">
            <v>145</v>
          </cell>
          <cell r="CY82">
            <v>134</v>
          </cell>
          <cell r="CZ82">
            <v>106</v>
          </cell>
          <cell r="DA82">
            <v>114</v>
          </cell>
          <cell r="DB82">
            <v>92</v>
          </cell>
          <cell r="DC82">
            <v>101</v>
          </cell>
          <cell r="DD82">
            <v>89</v>
          </cell>
          <cell r="DE82">
            <v>115</v>
          </cell>
          <cell r="DF82">
            <v>106</v>
          </cell>
          <cell r="DG82">
            <v>330</v>
          </cell>
          <cell r="DH82">
            <v>287</v>
          </cell>
          <cell r="DI82">
            <v>43</v>
          </cell>
          <cell r="DJ82" t="str">
            <v>-</v>
          </cell>
          <cell r="DK82" t="str">
            <v>-</v>
          </cell>
          <cell r="DL82" t="str">
            <v>-</v>
          </cell>
          <cell r="DM82" t="str">
            <v>-</v>
          </cell>
          <cell r="DN82" t="str">
            <v>-</v>
          </cell>
          <cell r="DO82" t="str">
            <v>-</v>
          </cell>
          <cell r="DP82" t="str">
            <v>-</v>
          </cell>
          <cell r="DQ82" t="str">
            <v>-</v>
          </cell>
          <cell r="DR82" t="str">
            <v>-</v>
          </cell>
          <cell r="DS82" t="str">
            <v>-</v>
          </cell>
          <cell r="DT82" t="str">
            <v>-</v>
          </cell>
          <cell r="DU82" t="str">
            <v>-</v>
          </cell>
          <cell r="DV82" t="str">
            <v>-</v>
          </cell>
          <cell r="DW82">
            <v>0</v>
          </cell>
          <cell r="DX82" t="str">
            <v>-</v>
          </cell>
          <cell r="DY82">
            <v>49</v>
          </cell>
          <cell r="DZ82">
            <v>89</v>
          </cell>
          <cell r="EA82">
            <v>21</v>
          </cell>
          <cell r="EB82" t="str">
            <v>-</v>
          </cell>
          <cell r="EC82">
            <v>32.307692307692307</v>
          </cell>
          <cell r="ED82" t="str">
            <v>-</v>
          </cell>
          <cell r="EE82">
            <v>6</v>
          </cell>
          <cell r="EF82" t="str">
            <v>-</v>
          </cell>
          <cell r="EG82">
            <v>20</v>
          </cell>
        </row>
        <row r="83">
          <cell r="C83">
            <v>700000210</v>
          </cell>
          <cell r="D83" t="str">
            <v>SECTOR ANIS DIANA</v>
          </cell>
          <cell r="E83">
            <v>2026</v>
          </cell>
          <cell r="F83">
            <v>202604</v>
          </cell>
          <cell r="G83">
            <v>1665</v>
          </cell>
          <cell r="H83">
            <v>1729</v>
          </cell>
          <cell r="I83">
            <v>443</v>
          </cell>
          <cell r="J83" t="str">
            <v>-</v>
          </cell>
          <cell r="K83">
            <v>-50</v>
          </cell>
          <cell r="L83">
            <v>8</v>
          </cell>
          <cell r="M83">
            <v>788</v>
          </cell>
          <cell r="N83">
            <v>1100</v>
          </cell>
          <cell r="O83">
            <v>0</v>
          </cell>
          <cell r="P83" t="str">
            <v>-</v>
          </cell>
          <cell r="Q83">
            <v>1</v>
          </cell>
          <cell r="R83" t="str">
            <v>-</v>
          </cell>
          <cell r="S83">
            <v>12</v>
          </cell>
          <cell r="T83" t="str">
            <v>-</v>
          </cell>
          <cell r="U83">
            <v>784</v>
          </cell>
          <cell r="V83" t="str">
            <v>-</v>
          </cell>
          <cell r="W83">
            <v>3</v>
          </cell>
          <cell r="X83" t="str">
            <v>-</v>
          </cell>
          <cell r="Y83" t="str">
            <v>-</v>
          </cell>
          <cell r="Z83" t="str">
            <v>-</v>
          </cell>
          <cell r="AA83">
            <v>573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467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>
            <v>47.327327327327332</v>
          </cell>
          <cell r="AN83">
            <v>63.8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>
            <v>689</v>
          </cell>
          <cell r="BB83">
            <v>934</v>
          </cell>
          <cell r="BC83">
            <v>41.381381381381381</v>
          </cell>
          <cell r="BD83">
            <v>54.2</v>
          </cell>
          <cell r="BE83">
            <v>1136</v>
          </cell>
          <cell r="BF83" t="str">
            <v>-</v>
          </cell>
          <cell r="BG83">
            <v>592992.75</v>
          </cell>
          <cell r="BH83">
            <v>515092</v>
          </cell>
          <cell r="BI83">
            <v>467278288.69999999</v>
          </cell>
          <cell r="BJ83">
            <v>566601605</v>
          </cell>
          <cell r="BK83">
            <v>463953118</v>
          </cell>
          <cell r="BL83" t="str">
            <v>-</v>
          </cell>
          <cell r="BM83">
            <v>3325170.6999999997</v>
          </cell>
          <cell r="BN83" t="str">
            <v>-</v>
          </cell>
          <cell r="BO83">
            <v>307506267.69999999</v>
          </cell>
          <cell r="BP83" t="str">
            <v>-</v>
          </cell>
          <cell r="BQ83">
            <v>3325170.7</v>
          </cell>
          <cell r="BR83" t="str">
            <v>-</v>
          </cell>
          <cell r="BS83">
            <v>712</v>
          </cell>
          <cell r="BT83" t="str">
            <v>-</v>
          </cell>
          <cell r="BU83">
            <v>304181097</v>
          </cell>
          <cell r="BV83" t="str">
            <v>-</v>
          </cell>
          <cell r="BW83">
            <v>652</v>
          </cell>
          <cell r="BX83" t="str">
            <v>-</v>
          </cell>
          <cell r="BY83" t="str">
            <v>-</v>
          </cell>
          <cell r="BZ83" t="str">
            <v>-</v>
          </cell>
          <cell r="CA83">
            <v>150469441</v>
          </cell>
          <cell r="CB83" t="str">
            <v>-</v>
          </cell>
          <cell r="CC83" t="str">
            <v>-</v>
          </cell>
          <cell r="CD83" t="str">
            <v>-</v>
          </cell>
          <cell r="CE83" t="str">
            <v>-</v>
          </cell>
          <cell r="CF83" t="str">
            <v>-</v>
          </cell>
          <cell r="CG83" t="str">
            <v>-</v>
          </cell>
          <cell r="CH83" t="str">
            <v>-</v>
          </cell>
          <cell r="CI83" t="str">
            <v>-</v>
          </cell>
          <cell r="CJ83" t="str">
            <v>-</v>
          </cell>
          <cell r="CK83" t="str">
            <v>-</v>
          </cell>
          <cell r="CL83" t="str">
            <v>-</v>
          </cell>
          <cell r="CM83">
            <v>9302580</v>
          </cell>
          <cell r="CN83" t="str">
            <v>-</v>
          </cell>
          <cell r="CO83">
            <v>159772021</v>
          </cell>
          <cell r="CP83" t="str">
            <v>-</v>
          </cell>
          <cell r="CQ83">
            <v>0</v>
          </cell>
          <cell r="CR83" t="str">
            <v>-</v>
          </cell>
          <cell r="CS83">
            <v>-12</v>
          </cell>
          <cell r="CT83" t="str">
            <v>-</v>
          </cell>
          <cell r="CU83">
            <v>569</v>
          </cell>
          <cell r="CV83">
            <v>370</v>
          </cell>
          <cell r="CW83">
            <v>199</v>
          </cell>
          <cell r="CX83">
            <v>168</v>
          </cell>
          <cell r="CY83">
            <v>109</v>
          </cell>
          <cell r="CZ83">
            <v>95</v>
          </cell>
          <cell r="DA83">
            <v>112</v>
          </cell>
          <cell r="DB83">
            <v>100</v>
          </cell>
          <cell r="DC83">
            <v>83</v>
          </cell>
          <cell r="DD83">
            <v>120</v>
          </cell>
          <cell r="DE83">
            <v>59</v>
          </cell>
          <cell r="DF83">
            <v>79</v>
          </cell>
          <cell r="DG83">
            <v>254</v>
          </cell>
          <cell r="DH83">
            <v>299</v>
          </cell>
          <cell r="DI83">
            <v>34</v>
          </cell>
          <cell r="DJ83" t="str">
            <v>-</v>
          </cell>
          <cell r="DK83" t="str">
            <v>-</v>
          </cell>
          <cell r="DL83" t="str">
            <v>-</v>
          </cell>
          <cell r="DM83" t="str">
            <v>-</v>
          </cell>
          <cell r="DN83" t="str">
            <v>-</v>
          </cell>
          <cell r="DO83" t="str">
            <v>-</v>
          </cell>
          <cell r="DP83" t="str">
            <v>-</v>
          </cell>
          <cell r="DQ83" t="str">
            <v>-</v>
          </cell>
          <cell r="DR83" t="str">
            <v>-</v>
          </cell>
          <cell r="DS83" t="str">
            <v>-</v>
          </cell>
          <cell r="DT83" t="str">
            <v>-</v>
          </cell>
          <cell r="DU83" t="str">
            <v>-</v>
          </cell>
          <cell r="DV83" t="str">
            <v>-</v>
          </cell>
          <cell r="DW83">
            <v>0</v>
          </cell>
          <cell r="DX83" t="str">
            <v>-</v>
          </cell>
          <cell r="DY83">
            <v>49</v>
          </cell>
          <cell r="DZ83">
            <v>71</v>
          </cell>
          <cell r="EA83">
            <v>6</v>
          </cell>
          <cell r="EB83" t="str">
            <v>-</v>
          </cell>
          <cell r="EC83">
            <v>24</v>
          </cell>
          <cell r="ED83" t="str">
            <v>-</v>
          </cell>
          <cell r="EE83">
            <v>15</v>
          </cell>
          <cell r="EF83" t="str">
            <v>-</v>
          </cell>
          <cell r="EG83">
            <v>50</v>
          </cell>
        </row>
        <row r="84">
          <cell r="C84">
            <v>700000217</v>
          </cell>
          <cell r="D84" t="str">
            <v>SECTOR FUENTE MARIA</v>
          </cell>
          <cell r="E84">
            <v>2026</v>
          </cell>
          <cell r="F84">
            <v>202604</v>
          </cell>
          <cell r="G84">
            <v>0</v>
          </cell>
          <cell r="H84" t="str">
            <v>-</v>
          </cell>
          <cell r="I84">
            <v>0</v>
          </cell>
          <cell r="J84" t="str">
            <v>-</v>
          </cell>
          <cell r="K84">
            <v>0</v>
          </cell>
          <cell r="L84" t="str">
            <v>-</v>
          </cell>
          <cell r="M84">
            <v>0</v>
          </cell>
          <cell r="N84" t="str">
            <v>-</v>
          </cell>
          <cell r="O84">
            <v>0</v>
          </cell>
          <cell r="P84" t="str">
            <v>-</v>
          </cell>
          <cell r="Q84">
            <v>0</v>
          </cell>
          <cell r="R84" t="str">
            <v>-</v>
          </cell>
          <cell r="S84">
            <v>0</v>
          </cell>
          <cell r="T84" t="str">
            <v>-</v>
          </cell>
          <cell r="U84">
            <v>0</v>
          </cell>
          <cell r="V84" t="str">
            <v>-</v>
          </cell>
          <cell r="W84">
            <v>0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0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0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>
            <v>0</v>
          </cell>
          <cell r="AN84" t="str">
            <v>-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0</v>
          </cell>
          <cell r="BB84" t="str">
            <v>-</v>
          </cell>
          <cell r="BC84">
            <v>0</v>
          </cell>
          <cell r="BD84" t="str">
            <v>-</v>
          </cell>
          <cell r="BE84">
            <v>0</v>
          </cell>
          <cell r="BF84" t="str">
            <v>-</v>
          </cell>
          <cell r="BG84">
            <v>0</v>
          </cell>
          <cell r="BH84" t="str">
            <v>-</v>
          </cell>
          <cell r="BI84">
            <v>0</v>
          </cell>
          <cell r="BJ84" t="str">
            <v>-</v>
          </cell>
          <cell r="BK84">
            <v>0</v>
          </cell>
          <cell r="BL84" t="str">
            <v>-</v>
          </cell>
          <cell r="BM84">
            <v>0</v>
          </cell>
          <cell r="BN84" t="str">
            <v>-</v>
          </cell>
          <cell r="BO84">
            <v>0</v>
          </cell>
          <cell r="BP84" t="str">
            <v>-</v>
          </cell>
          <cell r="BQ84">
            <v>0</v>
          </cell>
          <cell r="BR84" t="str">
            <v>-</v>
          </cell>
          <cell r="BS84">
            <v>0</v>
          </cell>
          <cell r="BT84" t="str">
            <v>-</v>
          </cell>
          <cell r="BU84">
            <v>0</v>
          </cell>
          <cell r="BV84" t="str">
            <v>-</v>
          </cell>
          <cell r="BW84">
            <v>0</v>
          </cell>
          <cell r="BX84" t="str">
            <v>-</v>
          </cell>
          <cell r="BY84" t="str">
            <v>-</v>
          </cell>
          <cell r="BZ84" t="str">
            <v>-</v>
          </cell>
          <cell r="CA84">
            <v>0</v>
          </cell>
          <cell r="CB84" t="str">
            <v>-</v>
          </cell>
          <cell r="CC84" t="str">
            <v>-</v>
          </cell>
          <cell r="CD84" t="str">
            <v>-</v>
          </cell>
          <cell r="CE84" t="str">
            <v>-</v>
          </cell>
          <cell r="CF84" t="str">
            <v>-</v>
          </cell>
          <cell r="CG84" t="str">
            <v>-</v>
          </cell>
          <cell r="CH84" t="str">
            <v>-</v>
          </cell>
          <cell r="CI84" t="str">
            <v>-</v>
          </cell>
          <cell r="CJ84" t="str">
            <v>-</v>
          </cell>
          <cell r="CK84" t="str">
            <v>-</v>
          </cell>
          <cell r="CL84" t="str">
            <v>-</v>
          </cell>
          <cell r="CM84">
            <v>0</v>
          </cell>
          <cell r="CN84" t="str">
            <v>-</v>
          </cell>
          <cell r="CO84">
            <v>0</v>
          </cell>
          <cell r="CP84" t="str">
            <v>-</v>
          </cell>
          <cell r="CQ84">
            <v>0</v>
          </cell>
          <cell r="CR84" t="str">
            <v>-</v>
          </cell>
          <cell r="CS84">
            <v>0</v>
          </cell>
          <cell r="CT84" t="str">
            <v>-</v>
          </cell>
          <cell r="CU84">
            <v>0</v>
          </cell>
          <cell r="CV84" t="str">
            <v>-</v>
          </cell>
          <cell r="CW84">
            <v>0</v>
          </cell>
          <cell r="CX84" t="str">
            <v>-</v>
          </cell>
          <cell r="CY84">
            <v>0</v>
          </cell>
          <cell r="CZ84" t="str">
            <v>-</v>
          </cell>
          <cell r="DA84">
            <v>0</v>
          </cell>
          <cell r="DB84" t="str">
            <v>-</v>
          </cell>
          <cell r="DC84">
            <v>0</v>
          </cell>
          <cell r="DD84" t="str">
            <v>-</v>
          </cell>
          <cell r="DE84">
            <v>0</v>
          </cell>
          <cell r="DF84" t="str">
            <v>-</v>
          </cell>
          <cell r="DG84">
            <v>0</v>
          </cell>
          <cell r="DH84" t="str">
            <v>-</v>
          </cell>
          <cell r="DI84">
            <v>0</v>
          </cell>
          <cell r="DJ84" t="str">
            <v>-</v>
          </cell>
          <cell r="DK84" t="str">
            <v>-</v>
          </cell>
          <cell r="DL84" t="str">
            <v>-</v>
          </cell>
          <cell r="DM84" t="str">
            <v>-</v>
          </cell>
          <cell r="DN84" t="str">
            <v>-</v>
          </cell>
          <cell r="DO84" t="str">
            <v>-</v>
          </cell>
          <cell r="DP84" t="str">
            <v>-</v>
          </cell>
          <cell r="DQ84" t="str">
            <v>-</v>
          </cell>
          <cell r="DR84" t="str">
            <v>-</v>
          </cell>
          <cell r="DS84" t="str">
            <v>-</v>
          </cell>
          <cell r="DT84" t="str">
            <v>-</v>
          </cell>
          <cell r="DU84" t="str">
            <v>-</v>
          </cell>
          <cell r="DV84" t="str">
            <v>-</v>
          </cell>
          <cell r="DW84">
            <v>0</v>
          </cell>
          <cell r="DX84" t="str">
            <v>-</v>
          </cell>
          <cell r="DY84">
            <v>0</v>
          </cell>
          <cell r="DZ84" t="str">
            <v>-</v>
          </cell>
          <cell r="EA84">
            <v>0</v>
          </cell>
          <cell r="EB84" t="str">
            <v>-</v>
          </cell>
          <cell r="EC84">
            <v>0</v>
          </cell>
          <cell r="ED84" t="str">
            <v>-</v>
          </cell>
          <cell r="EE84">
            <v>0</v>
          </cell>
          <cell r="EF84" t="str">
            <v>-</v>
          </cell>
          <cell r="EG84">
            <v>0</v>
          </cell>
        </row>
        <row r="85">
          <cell r="C85">
            <v>700000218</v>
          </cell>
          <cell r="D85" t="str">
            <v>SECTOR OLEOS MARISOL</v>
          </cell>
          <cell r="E85">
            <v>2026</v>
          </cell>
          <cell r="F85">
            <v>202604</v>
          </cell>
          <cell r="G85" t="str">
            <v>-</v>
          </cell>
          <cell r="H85" t="str">
            <v>-</v>
          </cell>
          <cell r="I85" t="str">
            <v>-</v>
          </cell>
          <cell r="J85" t="str">
            <v>-</v>
          </cell>
          <cell r="K85" t="str">
            <v>-</v>
          </cell>
          <cell r="L85" t="str">
            <v>-</v>
          </cell>
          <cell r="M85" t="str">
            <v>-</v>
          </cell>
          <cell r="N85" t="str">
            <v>-</v>
          </cell>
          <cell r="O85" t="str">
            <v>-</v>
          </cell>
          <cell r="P85" t="str">
            <v>-</v>
          </cell>
          <cell r="Q85" t="str">
            <v>-</v>
          </cell>
          <cell r="R85" t="str">
            <v>-</v>
          </cell>
          <cell r="S85" t="str">
            <v>-</v>
          </cell>
          <cell r="T85" t="str">
            <v>-</v>
          </cell>
          <cell r="U85" t="str">
            <v>-</v>
          </cell>
          <cell r="V85" t="str">
            <v>-</v>
          </cell>
          <cell r="W85" t="str">
            <v>-</v>
          </cell>
          <cell r="X85" t="str">
            <v>-</v>
          </cell>
          <cell r="Y85" t="str">
            <v>-</v>
          </cell>
          <cell r="Z85" t="str">
            <v>-</v>
          </cell>
          <cell r="AA85" t="str">
            <v>-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 t="str">
            <v>-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 t="str">
            <v>-</v>
          </cell>
          <cell r="AN85" t="str">
            <v>-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 t="str">
            <v>-</v>
          </cell>
          <cell r="BB85" t="str">
            <v>-</v>
          </cell>
          <cell r="BC85" t="str">
            <v>-</v>
          </cell>
          <cell r="BD85" t="str">
            <v>-</v>
          </cell>
          <cell r="BE85" t="str">
            <v>-</v>
          </cell>
          <cell r="BF85" t="str">
            <v>-</v>
          </cell>
          <cell r="BG85" t="str">
            <v>-</v>
          </cell>
          <cell r="BH85" t="str">
            <v>-</v>
          </cell>
          <cell r="BI85" t="str">
            <v>-</v>
          </cell>
          <cell r="BJ85" t="str">
            <v>-</v>
          </cell>
          <cell r="BK85" t="str">
            <v>-</v>
          </cell>
          <cell r="BL85" t="str">
            <v>-</v>
          </cell>
          <cell r="BM85" t="str">
            <v>-</v>
          </cell>
          <cell r="BN85" t="str">
            <v>-</v>
          </cell>
          <cell r="BO85" t="str">
            <v>-</v>
          </cell>
          <cell r="BP85" t="str">
            <v>-</v>
          </cell>
          <cell r="BQ85" t="str">
            <v>-</v>
          </cell>
          <cell r="BR85" t="str">
            <v>-</v>
          </cell>
          <cell r="BS85" t="str">
            <v>-</v>
          </cell>
          <cell r="BT85" t="str">
            <v>-</v>
          </cell>
          <cell r="BU85" t="str">
            <v>-</v>
          </cell>
          <cell r="BV85" t="str">
            <v>-</v>
          </cell>
          <cell r="BW85" t="str">
            <v>-</v>
          </cell>
          <cell r="BX85" t="str">
            <v>-</v>
          </cell>
          <cell r="BY85" t="str">
            <v>-</v>
          </cell>
          <cell r="BZ85" t="str">
            <v>-</v>
          </cell>
          <cell r="CA85" t="str">
            <v>-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 t="str">
            <v>-</v>
          </cell>
          <cell r="CN85" t="str">
            <v>-</v>
          </cell>
          <cell r="CO85" t="str">
            <v>-</v>
          </cell>
          <cell r="CP85" t="str">
            <v>-</v>
          </cell>
          <cell r="CQ85" t="str">
            <v>-</v>
          </cell>
          <cell r="CR85" t="str">
            <v>-</v>
          </cell>
          <cell r="CS85" t="str">
            <v>-</v>
          </cell>
          <cell r="CT85" t="str">
            <v>-</v>
          </cell>
          <cell r="CU85" t="str">
            <v>-</v>
          </cell>
          <cell r="CV85" t="str">
            <v>-</v>
          </cell>
          <cell r="CW85" t="str">
            <v>-</v>
          </cell>
          <cell r="CX85" t="str">
            <v>-</v>
          </cell>
          <cell r="CY85" t="str">
            <v>-</v>
          </cell>
          <cell r="CZ85" t="str">
            <v>-</v>
          </cell>
          <cell r="DA85" t="str">
            <v>-</v>
          </cell>
          <cell r="DB85" t="str">
            <v>-</v>
          </cell>
          <cell r="DC85" t="str">
            <v>-</v>
          </cell>
          <cell r="DD85" t="str">
            <v>-</v>
          </cell>
          <cell r="DE85" t="str">
            <v>-</v>
          </cell>
          <cell r="DF85" t="str">
            <v>-</v>
          </cell>
          <cell r="DG85" t="str">
            <v>-</v>
          </cell>
          <cell r="DH85" t="str">
            <v>-</v>
          </cell>
          <cell r="DI85" t="str">
            <v>-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 t="str">
            <v>-</v>
          </cell>
          <cell r="DX85" t="str">
            <v>-</v>
          </cell>
          <cell r="DY85" t="str">
            <v>-</v>
          </cell>
          <cell r="DZ85" t="str">
            <v>-</v>
          </cell>
          <cell r="EA85" t="str">
            <v>-</v>
          </cell>
          <cell r="EB85" t="str">
            <v>-</v>
          </cell>
          <cell r="EC85" t="str">
            <v>-</v>
          </cell>
          <cell r="ED85" t="str">
            <v>-</v>
          </cell>
          <cell r="EE85" t="str">
            <v>-</v>
          </cell>
          <cell r="EF85" t="str">
            <v>-</v>
          </cell>
          <cell r="EG85" t="str">
            <v>-</v>
          </cell>
        </row>
        <row r="86">
          <cell r="C86">
            <v>700000221</v>
          </cell>
          <cell r="D86" t="str">
            <v>SECTOR NUBES VERDES ANA CAROLINA</v>
          </cell>
          <cell r="E86">
            <v>2026</v>
          </cell>
          <cell r="F86">
            <v>202604</v>
          </cell>
          <cell r="G86">
            <v>1272</v>
          </cell>
          <cell r="H86">
            <v>1366</v>
          </cell>
          <cell r="I86">
            <v>286</v>
          </cell>
          <cell r="J86" t="str">
            <v>-</v>
          </cell>
          <cell r="K86">
            <v>-66</v>
          </cell>
          <cell r="L86">
            <v>9</v>
          </cell>
          <cell r="M86">
            <v>159</v>
          </cell>
          <cell r="N86">
            <v>849</v>
          </cell>
          <cell r="O86">
            <v>0</v>
          </cell>
          <cell r="P86" t="str">
            <v>-</v>
          </cell>
          <cell r="Q86">
            <v>1</v>
          </cell>
          <cell r="R86" t="str">
            <v>-</v>
          </cell>
          <cell r="S86">
            <v>1</v>
          </cell>
          <cell r="T86" t="str">
            <v>-</v>
          </cell>
          <cell r="U86">
            <v>158</v>
          </cell>
          <cell r="V86" t="str">
            <v>-</v>
          </cell>
          <cell r="W86">
            <v>0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117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84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>
            <v>12.5</v>
          </cell>
          <cell r="AN86">
            <v>0.62982195799999996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145</v>
          </cell>
          <cell r="BB86">
            <v>726</v>
          </cell>
          <cell r="BC86">
            <v>11.39937106918239</v>
          </cell>
          <cell r="BD86">
            <v>0.53857566800000001</v>
          </cell>
          <cell r="BE86">
            <v>759</v>
          </cell>
          <cell r="BF86" t="str">
            <v>-</v>
          </cell>
          <cell r="BG86">
            <v>597198.27</v>
          </cell>
          <cell r="BH86">
            <v>471281.51860000001</v>
          </cell>
          <cell r="BI86">
            <v>94954525.25</v>
          </cell>
          <cell r="BJ86">
            <v>400118009.30000001</v>
          </cell>
          <cell r="BK86">
            <v>94481825</v>
          </cell>
          <cell r="BL86" t="str">
            <v>-</v>
          </cell>
          <cell r="BM86">
            <v>472700.25</v>
          </cell>
          <cell r="BN86" t="str">
            <v>-</v>
          </cell>
          <cell r="BO86">
            <v>57663326.25</v>
          </cell>
          <cell r="BP86" t="str">
            <v>-</v>
          </cell>
          <cell r="BQ86">
            <v>472700.25</v>
          </cell>
          <cell r="BR86" t="str">
            <v>-</v>
          </cell>
          <cell r="BS86">
            <v>117</v>
          </cell>
          <cell r="BT86" t="str">
            <v>-</v>
          </cell>
          <cell r="BU86">
            <v>57190626</v>
          </cell>
          <cell r="BV86" t="str">
            <v>-</v>
          </cell>
          <cell r="BW86">
            <v>120</v>
          </cell>
          <cell r="BX86" t="str">
            <v>-</v>
          </cell>
          <cell r="BY86" t="str">
            <v>-</v>
          </cell>
          <cell r="BZ86" t="str">
            <v>-</v>
          </cell>
          <cell r="CA86">
            <v>36083359</v>
          </cell>
          <cell r="CB86" t="str">
            <v>-</v>
          </cell>
          <cell r="CC86" t="str">
            <v>-</v>
          </cell>
          <cell r="CD86" t="str">
            <v>-</v>
          </cell>
          <cell r="CE86" t="str">
            <v>-</v>
          </cell>
          <cell r="CF86" t="str">
            <v>-</v>
          </cell>
          <cell r="CG86" t="str">
            <v>-</v>
          </cell>
          <cell r="CH86" t="str">
            <v>-</v>
          </cell>
          <cell r="CI86" t="str">
            <v>-</v>
          </cell>
          <cell r="CJ86" t="str">
            <v>-</v>
          </cell>
          <cell r="CK86" t="str">
            <v>-</v>
          </cell>
          <cell r="CL86" t="str">
            <v>-</v>
          </cell>
          <cell r="CM86">
            <v>1207840</v>
          </cell>
          <cell r="CN86" t="str">
            <v>-</v>
          </cell>
          <cell r="CO86">
            <v>37291199</v>
          </cell>
          <cell r="CP86" t="str">
            <v>-</v>
          </cell>
          <cell r="CQ86">
            <v>0</v>
          </cell>
          <cell r="CR86" t="str">
            <v>-</v>
          </cell>
          <cell r="CS86">
            <v>-54</v>
          </cell>
          <cell r="CT86" t="str">
            <v>-</v>
          </cell>
          <cell r="CU86">
            <v>725</v>
          </cell>
          <cell r="CV86">
            <v>286</v>
          </cell>
          <cell r="CW86">
            <v>219</v>
          </cell>
          <cell r="CX86">
            <v>145</v>
          </cell>
          <cell r="CY86">
            <v>169</v>
          </cell>
          <cell r="CZ86">
            <v>102</v>
          </cell>
          <cell r="DA86">
            <v>79</v>
          </cell>
          <cell r="DB86">
            <v>48</v>
          </cell>
          <cell r="DC86">
            <v>85</v>
          </cell>
          <cell r="DD86">
            <v>65</v>
          </cell>
          <cell r="DE86">
            <v>66</v>
          </cell>
          <cell r="DF86">
            <v>56</v>
          </cell>
          <cell r="DG86">
            <v>230</v>
          </cell>
          <cell r="DH86">
            <v>169</v>
          </cell>
          <cell r="DI86">
            <v>8</v>
          </cell>
          <cell r="DJ86" t="str">
            <v>-</v>
          </cell>
          <cell r="DK86" t="str">
            <v>-</v>
          </cell>
          <cell r="DL86" t="str">
            <v>-</v>
          </cell>
          <cell r="DM86" t="str">
            <v>-</v>
          </cell>
          <cell r="DN86" t="str">
            <v>-</v>
          </cell>
          <cell r="DO86" t="str">
            <v>-</v>
          </cell>
          <cell r="DP86" t="str">
            <v>-</v>
          </cell>
          <cell r="DQ86" t="str">
            <v>-</v>
          </cell>
          <cell r="DR86" t="str">
            <v>-</v>
          </cell>
          <cell r="DS86" t="str">
            <v>-</v>
          </cell>
          <cell r="DT86" t="str">
            <v>-</v>
          </cell>
          <cell r="DU86" t="str">
            <v>-</v>
          </cell>
          <cell r="DV86" t="str">
            <v>-</v>
          </cell>
          <cell r="DW86">
            <v>0</v>
          </cell>
          <cell r="DX86" t="str">
            <v>-</v>
          </cell>
          <cell r="DY86">
            <v>13</v>
          </cell>
          <cell r="DZ86">
            <v>59</v>
          </cell>
          <cell r="EA86">
            <v>19</v>
          </cell>
          <cell r="EB86" t="str">
            <v>-</v>
          </cell>
          <cell r="EC86">
            <v>54.285714285714285</v>
          </cell>
          <cell r="ED86" t="str">
            <v>-</v>
          </cell>
          <cell r="EE86">
            <v>5</v>
          </cell>
          <cell r="EF86" t="str">
            <v>-</v>
          </cell>
          <cell r="EG86">
            <v>1</v>
          </cell>
        </row>
        <row r="87">
          <cell r="C87">
            <v>700000223</v>
          </cell>
          <cell r="D87" t="str">
            <v>SECTOR TINTINDEO GINA</v>
          </cell>
          <cell r="E87">
            <v>2026</v>
          </cell>
          <cell r="F87">
            <v>202604</v>
          </cell>
          <cell r="G87">
            <v>1538</v>
          </cell>
          <cell r="H87">
            <v>1658</v>
          </cell>
          <cell r="I87">
            <v>443</v>
          </cell>
          <cell r="J87" t="str">
            <v>-</v>
          </cell>
          <cell r="K87">
            <v>-100</v>
          </cell>
          <cell r="L87">
            <v>8</v>
          </cell>
          <cell r="M87">
            <v>230</v>
          </cell>
          <cell r="N87">
            <v>1045</v>
          </cell>
          <cell r="O87">
            <v>0</v>
          </cell>
          <cell r="P87" t="str">
            <v>-</v>
          </cell>
          <cell r="Q87">
            <v>1</v>
          </cell>
          <cell r="R87" t="str">
            <v>-</v>
          </cell>
          <cell r="S87">
            <v>6</v>
          </cell>
          <cell r="T87" t="str">
            <v>-</v>
          </cell>
          <cell r="U87">
            <v>228</v>
          </cell>
          <cell r="V87" t="str">
            <v>-</v>
          </cell>
          <cell r="W87">
            <v>1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185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111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>
            <v>14.954486345903772</v>
          </cell>
          <cell r="AN87">
            <v>0.63525835900000005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>
            <v>204</v>
          </cell>
          <cell r="BB87">
            <v>912</v>
          </cell>
          <cell r="BC87">
            <v>13.263979193758127</v>
          </cell>
          <cell r="BD87">
            <v>0.55440729499999997</v>
          </cell>
          <cell r="BE87">
            <v>1102</v>
          </cell>
          <cell r="BF87" t="str">
            <v>-</v>
          </cell>
          <cell r="BG87">
            <v>523316.43</v>
          </cell>
          <cell r="BH87">
            <v>437051.10720000003</v>
          </cell>
          <cell r="BI87">
            <v>120362778.5</v>
          </cell>
          <cell r="BJ87">
            <v>456718407</v>
          </cell>
          <cell r="BK87">
            <v>119709793</v>
          </cell>
          <cell r="BL87" t="str">
            <v>-</v>
          </cell>
          <cell r="BM87">
            <v>652985.5</v>
          </cell>
          <cell r="BN87" t="str">
            <v>-</v>
          </cell>
          <cell r="BO87">
            <v>94038101.5</v>
          </cell>
          <cell r="BP87" t="str">
            <v>-</v>
          </cell>
          <cell r="BQ87">
            <v>652985.5</v>
          </cell>
          <cell r="BR87" t="str">
            <v>-</v>
          </cell>
          <cell r="BS87">
            <v>218</v>
          </cell>
          <cell r="BT87" t="str">
            <v>-</v>
          </cell>
          <cell r="BU87">
            <v>93385116</v>
          </cell>
          <cell r="BV87" t="str">
            <v>-</v>
          </cell>
          <cell r="BW87">
            <v>177</v>
          </cell>
          <cell r="BX87" t="str">
            <v>-</v>
          </cell>
          <cell r="BY87" t="str">
            <v>-</v>
          </cell>
          <cell r="BZ87" t="str">
            <v>-</v>
          </cell>
          <cell r="CA87">
            <v>24738637</v>
          </cell>
          <cell r="CB87" t="str">
            <v>-</v>
          </cell>
          <cell r="CC87" t="str">
            <v>-</v>
          </cell>
          <cell r="CD87" t="str">
            <v>-</v>
          </cell>
          <cell r="CE87" t="str">
            <v>-</v>
          </cell>
          <cell r="CF87" t="str">
            <v>-</v>
          </cell>
          <cell r="CG87" t="str">
            <v>-</v>
          </cell>
          <cell r="CH87" t="str">
            <v>-</v>
          </cell>
          <cell r="CI87" t="str">
            <v>-</v>
          </cell>
          <cell r="CJ87" t="str">
            <v>-</v>
          </cell>
          <cell r="CK87" t="str">
            <v>-</v>
          </cell>
          <cell r="CL87" t="str">
            <v>-</v>
          </cell>
          <cell r="CM87">
            <v>1586040</v>
          </cell>
          <cell r="CN87" t="str">
            <v>-</v>
          </cell>
          <cell r="CO87">
            <v>26324677</v>
          </cell>
          <cell r="CP87" t="str">
            <v>-</v>
          </cell>
          <cell r="CQ87">
            <v>0</v>
          </cell>
          <cell r="CR87" t="str">
            <v>-</v>
          </cell>
          <cell r="CS87">
            <v>-31</v>
          </cell>
          <cell r="CT87" t="str">
            <v>-</v>
          </cell>
          <cell r="CU87">
            <v>862</v>
          </cell>
          <cell r="CV87">
            <v>313</v>
          </cell>
          <cell r="CW87">
            <v>258</v>
          </cell>
          <cell r="CX87">
            <v>168</v>
          </cell>
          <cell r="CY87">
            <v>188</v>
          </cell>
          <cell r="CZ87">
            <v>118</v>
          </cell>
          <cell r="DA87">
            <v>114</v>
          </cell>
          <cell r="DB87">
            <v>81</v>
          </cell>
          <cell r="DC87">
            <v>84</v>
          </cell>
          <cell r="DD87">
            <v>67</v>
          </cell>
          <cell r="DE87">
            <v>41</v>
          </cell>
          <cell r="DF87">
            <v>37</v>
          </cell>
          <cell r="DG87">
            <v>239</v>
          </cell>
          <cell r="DH87">
            <v>185</v>
          </cell>
          <cell r="DI87">
            <v>5</v>
          </cell>
          <cell r="DJ87" t="str">
            <v>-</v>
          </cell>
          <cell r="DK87" t="str">
            <v>-</v>
          </cell>
          <cell r="DL87" t="str">
            <v>-</v>
          </cell>
          <cell r="DM87" t="str">
            <v>-</v>
          </cell>
          <cell r="DN87" t="str">
            <v>-</v>
          </cell>
          <cell r="DO87" t="str">
            <v>-</v>
          </cell>
          <cell r="DP87" t="str">
            <v>-</v>
          </cell>
          <cell r="DQ87" t="str">
            <v>-</v>
          </cell>
          <cell r="DR87" t="str">
            <v>-</v>
          </cell>
          <cell r="DS87" t="str">
            <v>-</v>
          </cell>
          <cell r="DT87" t="str">
            <v>-</v>
          </cell>
          <cell r="DU87" t="str">
            <v>-</v>
          </cell>
          <cell r="DV87" t="str">
            <v>-</v>
          </cell>
          <cell r="DW87">
            <v>0</v>
          </cell>
          <cell r="DX87" t="str">
            <v>-</v>
          </cell>
          <cell r="DY87">
            <v>10</v>
          </cell>
          <cell r="DZ87">
            <v>63</v>
          </cell>
          <cell r="EA87">
            <v>24</v>
          </cell>
          <cell r="EB87" t="str">
            <v>-</v>
          </cell>
          <cell r="EC87">
            <v>48.979591836734691</v>
          </cell>
          <cell r="ED87" t="str">
            <v>-</v>
          </cell>
          <cell r="EE87">
            <v>5</v>
          </cell>
          <cell r="EF87" t="str">
            <v>-</v>
          </cell>
          <cell r="EG87">
            <v>16</v>
          </cell>
        </row>
        <row r="88">
          <cell r="C88">
            <v>700000224</v>
          </cell>
          <cell r="D88" t="str">
            <v>SECTOR FARALLONES PAOLA</v>
          </cell>
          <cell r="E88">
            <v>2026</v>
          </cell>
          <cell r="F88">
            <v>202604</v>
          </cell>
          <cell r="G88">
            <v>1676</v>
          </cell>
          <cell r="H88">
            <v>1796</v>
          </cell>
          <cell r="I88">
            <v>464</v>
          </cell>
          <cell r="J88" t="str">
            <v>-</v>
          </cell>
          <cell r="K88">
            <v>-99</v>
          </cell>
          <cell r="L88">
            <v>8</v>
          </cell>
          <cell r="M88">
            <v>211</v>
          </cell>
          <cell r="N88">
            <v>1132</v>
          </cell>
          <cell r="O88">
            <v>0</v>
          </cell>
          <cell r="P88" t="str">
            <v>-</v>
          </cell>
          <cell r="Q88">
            <v>2</v>
          </cell>
          <cell r="R88" t="str">
            <v>-</v>
          </cell>
          <cell r="S88">
            <v>10</v>
          </cell>
          <cell r="T88" t="str">
            <v>-</v>
          </cell>
          <cell r="U88">
            <v>207</v>
          </cell>
          <cell r="V88" t="str">
            <v>-</v>
          </cell>
          <cell r="W88">
            <v>2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179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89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>
            <v>12.589498806682577</v>
          </cell>
          <cell r="AN88">
            <v>0.63452914800000004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201</v>
          </cell>
          <cell r="BB88">
            <v>1006</v>
          </cell>
          <cell r="BC88">
            <v>11.992840095465395</v>
          </cell>
          <cell r="BD88">
            <v>0.563901345</v>
          </cell>
          <cell r="BE88">
            <v>1135</v>
          </cell>
          <cell r="BF88" t="str">
            <v>-</v>
          </cell>
          <cell r="BG88">
            <v>499375.96</v>
          </cell>
          <cell r="BH88">
            <v>435294.4325</v>
          </cell>
          <cell r="BI88">
            <v>105368326.7</v>
          </cell>
          <cell r="BJ88">
            <v>492753297.60000002</v>
          </cell>
          <cell r="BK88">
            <v>104068563</v>
          </cell>
          <cell r="BL88" t="str">
            <v>-</v>
          </cell>
          <cell r="BM88">
            <v>1299763.7</v>
          </cell>
          <cell r="BN88" t="str">
            <v>-</v>
          </cell>
          <cell r="BO88">
            <v>85146988.700000003</v>
          </cell>
          <cell r="BP88" t="str">
            <v>-</v>
          </cell>
          <cell r="BQ88">
            <v>1299763.7</v>
          </cell>
          <cell r="BR88" t="str">
            <v>-</v>
          </cell>
          <cell r="BS88">
            <v>202</v>
          </cell>
          <cell r="BT88" t="str">
            <v>-</v>
          </cell>
          <cell r="BU88">
            <v>83847225</v>
          </cell>
          <cell r="BV88" t="str">
            <v>-</v>
          </cell>
          <cell r="BW88">
            <v>144</v>
          </cell>
          <cell r="BX88" t="str">
            <v>-</v>
          </cell>
          <cell r="BY88" t="str">
            <v>-</v>
          </cell>
          <cell r="BZ88" t="str">
            <v>-</v>
          </cell>
          <cell r="CA88">
            <v>19115398</v>
          </cell>
          <cell r="CB88" t="str">
            <v>-</v>
          </cell>
          <cell r="CC88" t="str">
            <v>-</v>
          </cell>
          <cell r="CD88" t="str">
            <v>-</v>
          </cell>
          <cell r="CE88" t="str">
            <v>-</v>
          </cell>
          <cell r="CF88" t="str">
            <v>-</v>
          </cell>
          <cell r="CG88" t="str">
            <v>-</v>
          </cell>
          <cell r="CH88" t="str">
            <v>-</v>
          </cell>
          <cell r="CI88" t="str">
            <v>-</v>
          </cell>
          <cell r="CJ88" t="str">
            <v>-</v>
          </cell>
          <cell r="CK88" t="str">
            <v>-</v>
          </cell>
          <cell r="CL88" t="str">
            <v>-</v>
          </cell>
          <cell r="CM88">
            <v>1105940</v>
          </cell>
          <cell r="CN88" t="str">
            <v>-</v>
          </cell>
          <cell r="CO88">
            <v>20221338</v>
          </cell>
          <cell r="CP88" t="str">
            <v>-</v>
          </cell>
          <cell r="CQ88">
            <v>0</v>
          </cell>
          <cell r="CR88" t="str">
            <v>-</v>
          </cell>
          <cell r="CS88">
            <v>-47</v>
          </cell>
          <cell r="CT88" t="str">
            <v>-</v>
          </cell>
          <cell r="CU88">
            <v>1024</v>
          </cell>
          <cell r="CV88">
            <v>372</v>
          </cell>
          <cell r="CW88">
            <v>300</v>
          </cell>
          <cell r="CX88">
            <v>190</v>
          </cell>
          <cell r="CY88">
            <v>141</v>
          </cell>
          <cell r="CZ88">
            <v>100</v>
          </cell>
          <cell r="DA88">
            <v>103</v>
          </cell>
          <cell r="DB88">
            <v>66</v>
          </cell>
          <cell r="DC88">
            <v>66</v>
          </cell>
          <cell r="DD88">
            <v>52</v>
          </cell>
          <cell r="DE88">
            <v>49</v>
          </cell>
          <cell r="DF88">
            <v>42</v>
          </cell>
          <cell r="DG88">
            <v>218</v>
          </cell>
          <cell r="DH88">
            <v>160</v>
          </cell>
          <cell r="DI88">
            <v>1</v>
          </cell>
          <cell r="DJ88" t="str">
            <v>-</v>
          </cell>
          <cell r="DK88" t="str">
            <v>-</v>
          </cell>
          <cell r="DL88" t="str">
            <v>-</v>
          </cell>
          <cell r="DM88" t="str">
            <v>-</v>
          </cell>
          <cell r="DN88" t="str">
            <v>-</v>
          </cell>
          <cell r="DO88" t="str">
            <v>-</v>
          </cell>
          <cell r="DP88" t="str">
            <v>-</v>
          </cell>
          <cell r="DQ88" t="str">
            <v>-</v>
          </cell>
          <cell r="DR88" t="str">
            <v>-</v>
          </cell>
          <cell r="DS88" t="str">
            <v>-</v>
          </cell>
          <cell r="DT88" t="str">
            <v>-</v>
          </cell>
          <cell r="DU88" t="str">
            <v>-</v>
          </cell>
          <cell r="DV88" t="str">
            <v>-</v>
          </cell>
          <cell r="DW88">
            <v>0</v>
          </cell>
          <cell r="DX88" t="str">
            <v>-</v>
          </cell>
          <cell r="DY88">
            <v>2</v>
          </cell>
          <cell r="DZ88">
            <v>59</v>
          </cell>
          <cell r="EA88">
            <v>25</v>
          </cell>
          <cell r="EB88" t="str">
            <v>-</v>
          </cell>
          <cell r="EC88">
            <v>54.347826086956516</v>
          </cell>
          <cell r="ED88" t="str">
            <v>-</v>
          </cell>
          <cell r="EE88">
            <v>1</v>
          </cell>
          <cell r="EF88" t="str">
            <v>-</v>
          </cell>
          <cell r="EG88">
            <v>7</v>
          </cell>
        </row>
        <row r="89">
          <cell r="C89">
            <v>700000225</v>
          </cell>
          <cell r="D89" t="str">
            <v>SECTOR EMOCIÓN GLORIA</v>
          </cell>
          <cell r="E89">
            <v>2026</v>
          </cell>
          <cell r="F89">
            <v>202604</v>
          </cell>
          <cell r="G89" t="str">
            <v>-</v>
          </cell>
          <cell r="H89" t="str">
            <v>-</v>
          </cell>
          <cell r="I89" t="str">
            <v>-</v>
          </cell>
          <cell r="J89" t="str">
            <v>-</v>
          </cell>
          <cell r="K89" t="str">
            <v>-</v>
          </cell>
          <cell r="L89" t="str">
            <v>-</v>
          </cell>
          <cell r="M89" t="str">
            <v>-</v>
          </cell>
          <cell r="N89" t="str">
            <v>-</v>
          </cell>
          <cell r="O89" t="str">
            <v>-</v>
          </cell>
          <cell r="P89" t="str">
            <v>-</v>
          </cell>
          <cell r="Q89" t="str">
            <v>-</v>
          </cell>
          <cell r="R89" t="str">
            <v>-</v>
          </cell>
          <cell r="S89" t="str">
            <v>-</v>
          </cell>
          <cell r="T89" t="str">
            <v>-</v>
          </cell>
          <cell r="U89" t="str">
            <v>-</v>
          </cell>
          <cell r="V89" t="str">
            <v>-</v>
          </cell>
          <cell r="W89" t="str">
            <v>-</v>
          </cell>
          <cell r="X89" t="str">
            <v>-</v>
          </cell>
          <cell r="Y89" t="str">
            <v>-</v>
          </cell>
          <cell r="Z89" t="str">
            <v>-</v>
          </cell>
          <cell r="AA89" t="str">
            <v>-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 t="str">
            <v>-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 t="str">
            <v>-</v>
          </cell>
          <cell r="AN89" t="str">
            <v>-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 t="str">
            <v>-</v>
          </cell>
          <cell r="BB89" t="str">
            <v>-</v>
          </cell>
          <cell r="BC89" t="str">
            <v>-</v>
          </cell>
          <cell r="BD89" t="str">
            <v>-</v>
          </cell>
          <cell r="BE89" t="str">
            <v>-</v>
          </cell>
          <cell r="BF89" t="str">
            <v>-</v>
          </cell>
          <cell r="BG89" t="str">
            <v>-</v>
          </cell>
          <cell r="BH89" t="str">
            <v>-</v>
          </cell>
          <cell r="BI89" t="str">
            <v>-</v>
          </cell>
          <cell r="BJ89" t="str">
            <v>-</v>
          </cell>
          <cell r="BK89" t="str">
            <v>-</v>
          </cell>
          <cell r="BL89" t="str">
            <v>-</v>
          </cell>
          <cell r="BM89" t="str">
            <v>-</v>
          </cell>
          <cell r="BN89" t="str">
            <v>-</v>
          </cell>
          <cell r="BO89" t="str">
            <v>-</v>
          </cell>
          <cell r="BP89" t="str">
            <v>-</v>
          </cell>
          <cell r="BQ89" t="str">
            <v>-</v>
          </cell>
          <cell r="BR89" t="str">
            <v>-</v>
          </cell>
          <cell r="BS89" t="str">
            <v>-</v>
          </cell>
          <cell r="BT89" t="str">
            <v>-</v>
          </cell>
          <cell r="BU89" t="str">
            <v>-</v>
          </cell>
          <cell r="BV89" t="str">
            <v>-</v>
          </cell>
          <cell r="BW89" t="str">
            <v>-</v>
          </cell>
          <cell r="BX89" t="str">
            <v>-</v>
          </cell>
          <cell r="BY89" t="str">
            <v>-</v>
          </cell>
          <cell r="BZ89" t="str">
            <v>-</v>
          </cell>
          <cell r="CA89" t="str">
            <v>-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 t="str">
            <v>-</v>
          </cell>
          <cell r="CN89" t="str">
            <v>-</v>
          </cell>
          <cell r="CO89" t="str">
            <v>-</v>
          </cell>
          <cell r="CP89" t="str">
            <v>-</v>
          </cell>
          <cell r="CQ89" t="str">
            <v>-</v>
          </cell>
          <cell r="CR89" t="str">
            <v>-</v>
          </cell>
          <cell r="CS89" t="str">
            <v>-</v>
          </cell>
          <cell r="CT89" t="str">
            <v>-</v>
          </cell>
          <cell r="CU89" t="str">
            <v>-</v>
          </cell>
          <cell r="CV89" t="str">
            <v>-</v>
          </cell>
          <cell r="CW89" t="str">
            <v>-</v>
          </cell>
          <cell r="CX89" t="str">
            <v>-</v>
          </cell>
          <cell r="CY89" t="str">
            <v>-</v>
          </cell>
          <cell r="CZ89" t="str">
            <v>-</v>
          </cell>
          <cell r="DA89" t="str">
            <v>-</v>
          </cell>
          <cell r="DB89" t="str">
            <v>-</v>
          </cell>
          <cell r="DC89" t="str">
            <v>-</v>
          </cell>
          <cell r="DD89" t="str">
            <v>-</v>
          </cell>
          <cell r="DE89" t="str">
            <v>-</v>
          </cell>
          <cell r="DF89" t="str">
            <v>-</v>
          </cell>
          <cell r="DG89" t="str">
            <v>-</v>
          </cell>
          <cell r="DH89" t="str">
            <v>-</v>
          </cell>
          <cell r="DI89" t="str">
            <v>-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 t="str">
            <v>-</v>
          </cell>
          <cell r="DX89" t="str">
            <v>-</v>
          </cell>
          <cell r="DY89" t="str">
            <v>-</v>
          </cell>
          <cell r="DZ89" t="str">
            <v>-</v>
          </cell>
          <cell r="EA89" t="str">
            <v>-</v>
          </cell>
          <cell r="EB89" t="str">
            <v>-</v>
          </cell>
          <cell r="EC89" t="str">
            <v>-</v>
          </cell>
          <cell r="ED89" t="str">
            <v>-</v>
          </cell>
          <cell r="EE89" t="str">
            <v>-</v>
          </cell>
          <cell r="EF89" t="str">
            <v>-</v>
          </cell>
          <cell r="EG89" t="str">
            <v>-</v>
          </cell>
        </row>
        <row r="90">
          <cell r="C90">
            <v>700000229</v>
          </cell>
          <cell r="D90" t="str">
            <v>SECTOR CASIA CAROLINA</v>
          </cell>
          <cell r="E90">
            <v>2026</v>
          </cell>
          <cell r="F90">
            <v>202604</v>
          </cell>
          <cell r="G90">
            <v>1</v>
          </cell>
          <cell r="H90" t="str">
            <v>-</v>
          </cell>
          <cell r="I90">
            <v>0</v>
          </cell>
          <cell r="J90" t="str">
            <v>-</v>
          </cell>
          <cell r="K90">
            <v>1</v>
          </cell>
          <cell r="L90" t="str">
            <v>-</v>
          </cell>
          <cell r="M90">
            <v>1</v>
          </cell>
          <cell r="N90" t="str">
            <v>-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0</v>
          </cell>
          <cell r="T90" t="str">
            <v>-</v>
          </cell>
          <cell r="U90">
            <v>1</v>
          </cell>
          <cell r="V90" t="str">
            <v>-</v>
          </cell>
          <cell r="W90">
            <v>0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0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1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>
            <v>100</v>
          </cell>
          <cell r="AN90" t="str">
            <v>-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0</v>
          </cell>
          <cell r="BB90" t="str">
            <v>-</v>
          </cell>
          <cell r="BC90">
            <v>0</v>
          </cell>
          <cell r="BD90" t="str">
            <v>-</v>
          </cell>
          <cell r="BE90">
            <v>0</v>
          </cell>
          <cell r="BF90" t="str">
            <v>-</v>
          </cell>
          <cell r="BG90">
            <v>382099</v>
          </cell>
          <cell r="BH90" t="str">
            <v>-</v>
          </cell>
          <cell r="BI90">
            <v>382099</v>
          </cell>
          <cell r="BJ90" t="str">
            <v>-</v>
          </cell>
          <cell r="BK90">
            <v>382099</v>
          </cell>
          <cell r="BL90" t="str">
            <v>-</v>
          </cell>
          <cell r="BM90">
            <v>0</v>
          </cell>
          <cell r="BN90" t="str">
            <v>-</v>
          </cell>
          <cell r="BO90">
            <v>166200</v>
          </cell>
          <cell r="BP90" t="str">
            <v>-</v>
          </cell>
          <cell r="BQ90">
            <v>0</v>
          </cell>
          <cell r="BR90" t="str">
            <v>-</v>
          </cell>
          <cell r="BS90">
            <v>1</v>
          </cell>
          <cell r="BT90" t="str">
            <v>-</v>
          </cell>
          <cell r="BU90">
            <v>166200</v>
          </cell>
          <cell r="BV90" t="str">
            <v>-</v>
          </cell>
          <cell r="BW90">
            <v>1</v>
          </cell>
          <cell r="BX90" t="str">
            <v>-</v>
          </cell>
          <cell r="BY90" t="str">
            <v>-</v>
          </cell>
          <cell r="BZ90" t="str">
            <v>-</v>
          </cell>
          <cell r="CA90">
            <v>215899</v>
          </cell>
          <cell r="CB90" t="str">
            <v>-</v>
          </cell>
          <cell r="CC90" t="str">
            <v>-</v>
          </cell>
          <cell r="CD90" t="str">
            <v>-</v>
          </cell>
          <cell r="CE90" t="str">
            <v>-</v>
          </cell>
          <cell r="CF90" t="str">
            <v>-</v>
          </cell>
          <cell r="CG90" t="str">
            <v>-</v>
          </cell>
          <cell r="CH90" t="str">
            <v>-</v>
          </cell>
          <cell r="CI90" t="str">
            <v>-</v>
          </cell>
          <cell r="CJ90" t="str">
            <v>-</v>
          </cell>
          <cell r="CK90" t="str">
            <v>-</v>
          </cell>
          <cell r="CL90" t="str">
            <v>-</v>
          </cell>
          <cell r="CM90">
            <v>0</v>
          </cell>
          <cell r="CN90" t="str">
            <v>-</v>
          </cell>
          <cell r="CO90">
            <v>215899</v>
          </cell>
          <cell r="CP90" t="str">
            <v>-</v>
          </cell>
          <cell r="CQ90">
            <v>0</v>
          </cell>
          <cell r="CR90" t="str">
            <v>-</v>
          </cell>
          <cell r="CS90">
            <v>1</v>
          </cell>
          <cell r="CT90" t="str">
            <v>-</v>
          </cell>
          <cell r="CU90">
            <v>0</v>
          </cell>
          <cell r="CV90" t="str">
            <v>-</v>
          </cell>
          <cell r="CW90">
            <v>0</v>
          </cell>
          <cell r="CX90" t="str">
            <v>-</v>
          </cell>
          <cell r="CY90">
            <v>0</v>
          </cell>
          <cell r="CZ90" t="str">
            <v>-</v>
          </cell>
          <cell r="DA90">
            <v>0</v>
          </cell>
          <cell r="DB90" t="str">
            <v>-</v>
          </cell>
          <cell r="DC90">
            <v>0</v>
          </cell>
          <cell r="DD90" t="str">
            <v>-</v>
          </cell>
          <cell r="DE90">
            <v>0</v>
          </cell>
          <cell r="DF90" t="str">
            <v>-</v>
          </cell>
          <cell r="DG90">
            <v>0</v>
          </cell>
          <cell r="DH90" t="str">
            <v>-</v>
          </cell>
          <cell r="DI90">
            <v>1</v>
          </cell>
          <cell r="DJ90" t="str">
            <v>-</v>
          </cell>
          <cell r="DK90" t="str">
            <v>-</v>
          </cell>
          <cell r="DL90" t="str">
            <v>-</v>
          </cell>
          <cell r="DM90" t="str">
            <v>-</v>
          </cell>
          <cell r="DN90" t="str">
            <v>-</v>
          </cell>
          <cell r="DO90" t="str">
            <v>-</v>
          </cell>
          <cell r="DP90" t="str">
            <v>-</v>
          </cell>
          <cell r="DQ90" t="str">
            <v>-</v>
          </cell>
          <cell r="DR90" t="str">
            <v>-</v>
          </cell>
          <cell r="DS90" t="str">
            <v>-</v>
          </cell>
          <cell r="DT90" t="str">
            <v>-</v>
          </cell>
          <cell r="DU90" t="str">
            <v>-</v>
          </cell>
          <cell r="DV90" t="str">
            <v>-</v>
          </cell>
          <cell r="DW90">
            <v>0</v>
          </cell>
          <cell r="DX90" t="str">
            <v>-</v>
          </cell>
          <cell r="DY90">
            <v>1</v>
          </cell>
          <cell r="DZ90" t="str">
            <v>-</v>
          </cell>
          <cell r="EA90">
            <v>0</v>
          </cell>
          <cell r="EB90" t="str">
            <v>-</v>
          </cell>
          <cell r="EC90">
            <v>0</v>
          </cell>
          <cell r="ED90" t="str">
            <v>-</v>
          </cell>
          <cell r="EE90">
            <v>0</v>
          </cell>
          <cell r="EF90" t="str">
            <v>-</v>
          </cell>
          <cell r="EG90">
            <v>0</v>
          </cell>
        </row>
        <row r="91">
          <cell r="C91">
            <v>700000232</v>
          </cell>
          <cell r="D91" t="str">
            <v>SECTOR EXPRESIÓN NAYIBE</v>
          </cell>
          <cell r="E91">
            <v>2026</v>
          </cell>
          <cell r="F91">
            <v>202604</v>
          </cell>
          <cell r="G91">
            <v>1238</v>
          </cell>
          <cell r="H91">
            <v>1215</v>
          </cell>
          <cell r="I91">
            <v>321</v>
          </cell>
          <cell r="J91" t="str">
            <v>-</v>
          </cell>
          <cell r="K91">
            <v>20</v>
          </cell>
          <cell r="L91">
            <v>6</v>
          </cell>
          <cell r="M91">
            <v>814</v>
          </cell>
          <cell r="N91">
            <v>761</v>
          </cell>
          <cell r="O91">
            <v>0</v>
          </cell>
          <cell r="P91" t="str">
            <v>-</v>
          </cell>
          <cell r="Q91">
            <v>3</v>
          </cell>
          <cell r="R91" t="str">
            <v>-</v>
          </cell>
          <cell r="S91">
            <v>16</v>
          </cell>
          <cell r="T91" t="str">
            <v>-</v>
          </cell>
          <cell r="U91">
            <v>806</v>
          </cell>
          <cell r="V91" t="str">
            <v>-</v>
          </cell>
          <cell r="W91">
            <v>5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560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544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>
            <v>65.751211631663978</v>
          </cell>
          <cell r="AN91">
            <v>62.3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707</v>
          </cell>
          <cell r="BB91">
            <v>604</v>
          </cell>
          <cell r="BC91">
            <v>57.108239095315028</v>
          </cell>
          <cell r="BD91">
            <v>49.5</v>
          </cell>
          <cell r="BE91">
            <v>804</v>
          </cell>
          <cell r="BF91" t="str">
            <v>-</v>
          </cell>
          <cell r="BG91">
            <v>478655.02</v>
          </cell>
          <cell r="BH91">
            <v>500538</v>
          </cell>
          <cell r="BI91">
            <v>389625182.5</v>
          </cell>
          <cell r="BJ91">
            <v>380909067</v>
          </cell>
          <cell r="BK91">
            <v>385809445</v>
          </cell>
          <cell r="BL91" t="str">
            <v>-</v>
          </cell>
          <cell r="BM91">
            <v>3815737.5</v>
          </cell>
          <cell r="BN91" t="str">
            <v>-</v>
          </cell>
          <cell r="BO91">
            <v>303500445.5</v>
          </cell>
          <cell r="BP91" t="str">
            <v>-</v>
          </cell>
          <cell r="BQ91">
            <v>3815737.5</v>
          </cell>
          <cell r="BR91" t="str">
            <v>-</v>
          </cell>
          <cell r="BS91">
            <v>770</v>
          </cell>
          <cell r="BT91" t="str">
            <v>-</v>
          </cell>
          <cell r="BU91">
            <v>299684708</v>
          </cell>
          <cell r="BV91" t="str">
            <v>-</v>
          </cell>
          <cell r="BW91">
            <v>549</v>
          </cell>
          <cell r="BX91" t="str">
            <v>-</v>
          </cell>
          <cell r="BY91" t="str">
            <v>-</v>
          </cell>
          <cell r="BZ91" t="str">
            <v>-</v>
          </cell>
          <cell r="CA91">
            <v>80496657</v>
          </cell>
          <cell r="CB91" t="str">
            <v>-</v>
          </cell>
          <cell r="CC91" t="str">
            <v>-</v>
          </cell>
          <cell r="CD91" t="str">
            <v>-</v>
          </cell>
          <cell r="CE91" t="str">
            <v>-</v>
          </cell>
          <cell r="CF91" t="str">
            <v>-</v>
          </cell>
          <cell r="CG91" t="str">
            <v>-</v>
          </cell>
          <cell r="CH91" t="str">
            <v>-</v>
          </cell>
          <cell r="CI91" t="str">
            <v>-</v>
          </cell>
          <cell r="CJ91" t="str">
            <v>-</v>
          </cell>
          <cell r="CK91" t="str">
            <v>-</v>
          </cell>
          <cell r="CL91" t="str">
            <v>-</v>
          </cell>
          <cell r="CM91">
            <v>5628080</v>
          </cell>
          <cell r="CN91" t="str">
            <v>-</v>
          </cell>
          <cell r="CO91">
            <v>86124737</v>
          </cell>
          <cell r="CP91" t="str">
            <v>-</v>
          </cell>
          <cell r="CQ91">
            <v>0</v>
          </cell>
          <cell r="CR91" t="str">
            <v>-</v>
          </cell>
          <cell r="CS91">
            <v>-13</v>
          </cell>
          <cell r="CT91" t="str">
            <v>-</v>
          </cell>
          <cell r="CU91">
            <v>245</v>
          </cell>
          <cell r="CV91">
            <v>278</v>
          </cell>
          <cell r="CW91">
            <v>101</v>
          </cell>
          <cell r="CX91">
            <v>150</v>
          </cell>
          <cell r="CY91">
            <v>78</v>
          </cell>
          <cell r="CZ91">
            <v>99</v>
          </cell>
          <cell r="DA91">
            <v>65</v>
          </cell>
          <cell r="DB91">
            <v>47</v>
          </cell>
          <cell r="DC91">
            <v>72</v>
          </cell>
          <cell r="DD91">
            <v>56</v>
          </cell>
          <cell r="DE91">
            <v>66</v>
          </cell>
          <cell r="DF91">
            <v>71</v>
          </cell>
          <cell r="DG91">
            <v>203</v>
          </cell>
          <cell r="DH91">
            <v>174</v>
          </cell>
          <cell r="DI91">
            <v>42</v>
          </cell>
          <cell r="DJ91" t="str">
            <v>-</v>
          </cell>
          <cell r="DK91" t="str">
            <v>-</v>
          </cell>
          <cell r="DL91" t="str">
            <v>-</v>
          </cell>
          <cell r="DM91" t="str">
            <v>-</v>
          </cell>
          <cell r="DN91" t="str">
            <v>-</v>
          </cell>
          <cell r="DO91" t="str">
            <v>-</v>
          </cell>
          <cell r="DP91" t="str">
            <v>-</v>
          </cell>
          <cell r="DQ91" t="str">
            <v>-</v>
          </cell>
          <cell r="DR91" t="str">
            <v>-</v>
          </cell>
          <cell r="DS91" t="str">
            <v>-</v>
          </cell>
          <cell r="DT91" t="str">
            <v>-</v>
          </cell>
          <cell r="DU91" t="str">
            <v>-</v>
          </cell>
          <cell r="DV91" t="str">
            <v>-</v>
          </cell>
          <cell r="DW91">
            <v>0</v>
          </cell>
          <cell r="DX91" t="str">
            <v>-</v>
          </cell>
          <cell r="DY91">
            <v>56</v>
          </cell>
          <cell r="DZ91">
            <v>77</v>
          </cell>
          <cell r="EA91">
            <v>12</v>
          </cell>
          <cell r="EB91" t="str">
            <v>-</v>
          </cell>
          <cell r="EC91">
            <v>38.70967741935484</v>
          </cell>
          <cell r="ED91" t="str">
            <v>-</v>
          </cell>
          <cell r="EE91">
            <v>14</v>
          </cell>
          <cell r="EF91" t="str">
            <v>-</v>
          </cell>
          <cell r="EG91">
            <v>51</v>
          </cell>
        </row>
        <row r="92">
          <cell r="C92">
            <v>700000235</v>
          </cell>
          <cell r="D92" t="str">
            <v>SECTOR ISLA EVELIN</v>
          </cell>
          <cell r="E92">
            <v>2026</v>
          </cell>
          <cell r="F92">
            <v>202604</v>
          </cell>
          <cell r="G92">
            <v>1531</v>
          </cell>
          <cell r="H92">
            <v>1458</v>
          </cell>
          <cell r="I92">
            <v>330</v>
          </cell>
          <cell r="J92" t="str">
            <v>-</v>
          </cell>
          <cell r="K92">
            <v>33</v>
          </cell>
          <cell r="L92">
            <v>4</v>
          </cell>
          <cell r="M92">
            <v>907</v>
          </cell>
          <cell r="N92">
            <v>885</v>
          </cell>
          <cell r="O92">
            <v>0</v>
          </cell>
          <cell r="P92" t="str">
            <v>-</v>
          </cell>
          <cell r="Q92">
            <v>0</v>
          </cell>
          <cell r="R92" t="str">
            <v>-</v>
          </cell>
          <cell r="S92">
            <v>3</v>
          </cell>
          <cell r="T92" t="str">
            <v>-</v>
          </cell>
          <cell r="U92">
            <v>905</v>
          </cell>
          <cell r="V92" t="str">
            <v>-</v>
          </cell>
          <cell r="W92">
            <v>2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608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649</v>
          </cell>
          <cell r="AH92" t="str">
            <v>-</v>
          </cell>
          <cell r="AI92" t="str">
            <v>-</v>
          </cell>
          <cell r="AJ92" t="str">
            <v>-</v>
          </cell>
          <cell r="AK92" t="str">
            <v>-</v>
          </cell>
          <cell r="AL92" t="str">
            <v>-</v>
          </cell>
          <cell r="AM92">
            <v>59.242325277596343</v>
          </cell>
          <cell r="AN92">
            <v>58.9</v>
          </cell>
          <cell r="AO92" t="str">
            <v>-</v>
          </cell>
          <cell r="AP92" t="str">
            <v>-</v>
          </cell>
          <cell r="AQ92" t="str">
            <v>-</v>
          </cell>
          <cell r="AR92" t="str">
            <v>-</v>
          </cell>
          <cell r="AS92" t="str">
            <v>-</v>
          </cell>
          <cell r="AT92" t="str">
            <v>-</v>
          </cell>
          <cell r="AU92" t="str">
            <v>-</v>
          </cell>
          <cell r="AV92" t="str">
            <v>-</v>
          </cell>
          <cell r="AW92" t="str">
            <v>-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755</v>
          </cell>
          <cell r="BB92">
            <v>772</v>
          </cell>
          <cell r="BC92">
            <v>49.31417374265186</v>
          </cell>
          <cell r="BD92">
            <v>51.4</v>
          </cell>
          <cell r="BE92">
            <v>972</v>
          </cell>
          <cell r="BF92" t="str">
            <v>-</v>
          </cell>
          <cell r="BG92">
            <v>423650.12</v>
          </cell>
          <cell r="BH92">
            <v>449203</v>
          </cell>
          <cell r="BI92">
            <v>384250660.11000001</v>
          </cell>
          <cell r="BJ92">
            <v>397544572</v>
          </cell>
          <cell r="BK92">
            <v>383600167</v>
          </cell>
          <cell r="BL92" t="str">
            <v>-</v>
          </cell>
          <cell r="BM92">
            <v>650493.11</v>
          </cell>
          <cell r="BN92" t="str">
            <v>-</v>
          </cell>
          <cell r="BO92">
            <v>282000152.11000001</v>
          </cell>
          <cell r="BP92" t="str">
            <v>-</v>
          </cell>
          <cell r="BQ92">
            <v>650493.1100000001</v>
          </cell>
          <cell r="BR92" t="str">
            <v>-</v>
          </cell>
          <cell r="BS92">
            <v>800</v>
          </cell>
          <cell r="BT92" t="str">
            <v>-</v>
          </cell>
          <cell r="BU92">
            <v>281349659</v>
          </cell>
          <cell r="BV92" t="str">
            <v>-</v>
          </cell>
          <cell r="BW92">
            <v>671</v>
          </cell>
          <cell r="BX92" t="str">
            <v>-</v>
          </cell>
          <cell r="BY92" t="str">
            <v>-</v>
          </cell>
          <cell r="BZ92" t="str">
            <v>-</v>
          </cell>
          <cell r="CA92">
            <v>93551604</v>
          </cell>
          <cell r="CB92" t="str">
            <v>-</v>
          </cell>
          <cell r="CC92" t="str">
            <v>-</v>
          </cell>
          <cell r="CD92" t="str">
            <v>-</v>
          </cell>
          <cell r="CE92" t="str">
            <v>-</v>
          </cell>
          <cell r="CF92" t="str">
            <v>-</v>
          </cell>
          <cell r="CG92" t="str">
            <v>-</v>
          </cell>
          <cell r="CH92" t="str">
            <v>-</v>
          </cell>
          <cell r="CI92" t="str">
            <v>-</v>
          </cell>
          <cell r="CJ92" t="str">
            <v>-</v>
          </cell>
          <cell r="CK92" t="str">
            <v>-</v>
          </cell>
          <cell r="CL92" t="str">
            <v>-</v>
          </cell>
          <cell r="CM92">
            <v>8698904</v>
          </cell>
          <cell r="CN92" t="str">
            <v>-</v>
          </cell>
          <cell r="CO92">
            <v>102250508</v>
          </cell>
          <cell r="CP92" t="str">
            <v>-</v>
          </cell>
          <cell r="CQ92">
            <v>0</v>
          </cell>
          <cell r="CR92" t="str">
            <v>-</v>
          </cell>
          <cell r="CS92">
            <v>17</v>
          </cell>
          <cell r="CT92" t="str">
            <v>-</v>
          </cell>
          <cell r="CU92">
            <v>341</v>
          </cell>
          <cell r="CV92">
            <v>325</v>
          </cell>
          <cell r="CW92">
            <v>163</v>
          </cell>
          <cell r="CX92">
            <v>153</v>
          </cell>
          <cell r="CY92">
            <v>120</v>
          </cell>
          <cell r="CZ92">
            <v>130</v>
          </cell>
          <cell r="DA92">
            <v>65</v>
          </cell>
          <cell r="DB92">
            <v>75</v>
          </cell>
          <cell r="DC92">
            <v>60</v>
          </cell>
          <cell r="DD92">
            <v>76</v>
          </cell>
          <cell r="DE92">
            <v>30</v>
          </cell>
          <cell r="DF92">
            <v>34</v>
          </cell>
          <cell r="DG92">
            <v>155</v>
          </cell>
          <cell r="DH92">
            <v>185</v>
          </cell>
          <cell r="DI92">
            <v>27</v>
          </cell>
          <cell r="DJ92" t="str">
            <v>-</v>
          </cell>
          <cell r="DK92" t="str">
            <v>-</v>
          </cell>
          <cell r="DL92" t="str">
            <v>-</v>
          </cell>
          <cell r="DM92" t="str">
            <v>-</v>
          </cell>
          <cell r="DN92" t="str">
            <v>-</v>
          </cell>
          <cell r="DO92" t="str">
            <v>-</v>
          </cell>
          <cell r="DP92" t="str">
            <v>-</v>
          </cell>
          <cell r="DQ92" t="str">
            <v>-</v>
          </cell>
          <cell r="DR92" t="str">
            <v>-</v>
          </cell>
          <cell r="DS92" t="str">
            <v>-</v>
          </cell>
          <cell r="DT92" t="str">
            <v>-</v>
          </cell>
          <cell r="DU92" t="str">
            <v>-</v>
          </cell>
          <cell r="DV92" t="str">
            <v>-</v>
          </cell>
          <cell r="DW92">
            <v>0</v>
          </cell>
          <cell r="DX92" t="str">
            <v>-</v>
          </cell>
          <cell r="DY92">
            <v>47</v>
          </cell>
          <cell r="DZ92">
            <v>38</v>
          </cell>
          <cell r="EA92">
            <v>25</v>
          </cell>
          <cell r="EB92" t="str">
            <v>-</v>
          </cell>
          <cell r="EC92">
            <v>69.444444444444443</v>
          </cell>
          <cell r="ED92" t="str">
            <v>-</v>
          </cell>
          <cell r="EE92">
            <v>20</v>
          </cell>
          <cell r="EF92" t="str">
            <v>-</v>
          </cell>
          <cell r="EG92">
            <v>105</v>
          </cell>
        </row>
        <row r="93">
          <cell r="C93">
            <v>700000238</v>
          </cell>
          <cell r="D93" t="str">
            <v>SECTOR GERANIO DIANA</v>
          </cell>
          <cell r="E93">
            <v>2026</v>
          </cell>
          <cell r="F93">
            <v>202604</v>
          </cell>
          <cell r="G93">
            <v>1206</v>
          </cell>
          <cell r="H93">
            <v>1278</v>
          </cell>
          <cell r="I93">
            <v>393</v>
          </cell>
          <cell r="J93" t="str">
            <v>-</v>
          </cell>
          <cell r="K93">
            <v>-43</v>
          </cell>
          <cell r="L93">
            <v>8</v>
          </cell>
          <cell r="M93">
            <v>626</v>
          </cell>
          <cell r="N93">
            <v>798</v>
          </cell>
          <cell r="O93">
            <v>0</v>
          </cell>
          <cell r="P93" t="str">
            <v>-</v>
          </cell>
          <cell r="Q93">
            <v>0</v>
          </cell>
          <cell r="R93" t="str">
            <v>-</v>
          </cell>
          <cell r="S93">
            <v>3</v>
          </cell>
          <cell r="T93" t="str">
            <v>-</v>
          </cell>
          <cell r="U93">
            <v>625</v>
          </cell>
          <cell r="V93" t="str">
            <v>-</v>
          </cell>
          <cell r="W93">
            <v>1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492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315</v>
          </cell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  <cell r="AM93">
            <v>51.90713101160862</v>
          </cell>
          <cell r="AN93">
            <v>63.5</v>
          </cell>
          <cell r="AO93" t="str">
            <v>-</v>
          </cell>
          <cell r="AP93" t="str">
            <v>-</v>
          </cell>
          <cell r="AQ93" t="str">
            <v>-</v>
          </cell>
          <cell r="AR93" t="str">
            <v>-</v>
          </cell>
          <cell r="AS93" t="str">
            <v>-</v>
          </cell>
          <cell r="AT93" t="str">
            <v>-</v>
          </cell>
          <cell r="AU93" t="str">
            <v>-</v>
          </cell>
          <cell r="AV93" t="str">
            <v>-</v>
          </cell>
          <cell r="AW93" t="str">
            <v>-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570</v>
          </cell>
          <cell r="BB93">
            <v>701</v>
          </cell>
          <cell r="BC93">
            <v>47.263681592039802</v>
          </cell>
          <cell r="BD93">
            <v>55.8</v>
          </cell>
          <cell r="BE93">
            <v>855</v>
          </cell>
          <cell r="BF93" t="str">
            <v>-</v>
          </cell>
          <cell r="BG93">
            <v>490748.76</v>
          </cell>
          <cell r="BH93">
            <v>463585</v>
          </cell>
          <cell r="BI93">
            <v>307208722</v>
          </cell>
          <cell r="BJ93">
            <v>369940917</v>
          </cell>
          <cell r="BK93">
            <v>306485617</v>
          </cell>
          <cell r="BL93" t="str">
            <v>-</v>
          </cell>
          <cell r="BM93">
            <v>723105</v>
          </cell>
          <cell r="BN93" t="str">
            <v>-</v>
          </cell>
          <cell r="BO93">
            <v>224579703</v>
          </cell>
          <cell r="BP93" t="str">
            <v>-</v>
          </cell>
          <cell r="BQ93">
            <v>723105</v>
          </cell>
          <cell r="BR93" t="str">
            <v>-</v>
          </cell>
          <cell r="BS93">
            <v>568</v>
          </cell>
          <cell r="BT93" t="str">
            <v>-</v>
          </cell>
          <cell r="BU93">
            <v>223856598</v>
          </cell>
          <cell r="BV93" t="str">
            <v>-</v>
          </cell>
          <cell r="BW93">
            <v>467</v>
          </cell>
          <cell r="BX93" t="str">
            <v>-</v>
          </cell>
          <cell r="BY93" t="str">
            <v>-</v>
          </cell>
          <cell r="BZ93" t="str">
            <v>-</v>
          </cell>
          <cell r="CA93">
            <v>77570639</v>
          </cell>
          <cell r="CB93" t="str">
            <v>-</v>
          </cell>
          <cell r="CC93" t="str">
            <v>-</v>
          </cell>
          <cell r="CD93" t="str">
            <v>-</v>
          </cell>
          <cell r="CE93" t="str">
            <v>-</v>
          </cell>
          <cell r="CF93" t="str">
            <v>-</v>
          </cell>
          <cell r="CG93" t="str">
            <v>-</v>
          </cell>
          <cell r="CH93" t="str">
            <v>-</v>
          </cell>
          <cell r="CI93" t="str">
            <v>-</v>
          </cell>
          <cell r="CJ93" t="str">
            <v>-</v>
          </cell>
          <cell r="CK93" t="str">
            <v>-</v>
          </cell>
          <cell r="CL93" t="str">
            <v>-</v>
          </cell>
          <cell r="CM93">
            <v>5058380</v>
          </cell>
          <cell r="CN93" t="str">
            <v>-</v>
          </cell>
          <cell r="CO93">
            <v>82629019</v>
          </cell>
          <cell r="CP93" t="str">
            <v>-</v>
          </cell>
          <cell r="CQ93">
            <v>0</v>
          </cell>
          <cell r="CR93" t="str">
            <v>-</v>
          </cell>
          <cell r="CS93">
            <v>-1</v>
          </cell>
          <cell r="CT93" t="str">
            <v>-</v>
          </cell>
          <cell r="CU93">
            <v>299</v>
          </cell>
          <cell r="CV93">
            <v>219</v>
          </cell>
          <cell r="CW93">
            <v>147</v>
          </cell>
          <cell r="CX93">
            <v>121</v>
          </cell>
          <cell r="CY93">
            <v>134</v>
          </cell>
          <cell r="CZ93">
            <v>109</v>
          </cell>
          <cell r="DA93">
            <v>76</v>
          </cell>
          <cell r="DB93">
            <v>132</v>
          </cell>
          <cell r="DC93">
            <v>47</v>
          </cell>
          <cell r="DD93">
            <v>100</v>
          </cell>
          <cell r="DE93">
            <v>23</v>
          </cell>
          <cell r="DF93">
            <v>47</v>
          </cell>
          <cell r="DG93">
            <v>146</v>
          </cell>
          <cell r="DH93">
            <v>279</v>
          </cell>
          <cell r="DI93">
            <v>12</v>
          </cell>
          <cell r="DJ93" t="str">
            <v>-</v>
          </cell>
          <cell r="DK93" t="str">
            <v>-</v>
          </cell>
          <cell r="DL93" t="str">
            <v>-</v>
          </cell>
          <cell r="DM93" t="str">
            <v>-</v>
          </cell>
          <cell r="DN93" t="str">
            <v>-</v>
          </cell>
          <cell r="DO93" t="str">
            <v>-</v>
          </cell>
          <cell r="DP93" t="str">
            <v>-</v>
          </cell>
          <cell r="DQ93" t="str">
            <v>-</v>
          </cell>
          <cell r="DR93" t="str">
            <v>-</v>
          </cell>
          <cell r="DS93" t="str">
            <v>-</v>
          </cell>
          <cell r="DT93" t="str">
            <v>-</v>
          </cell>
          <cell r="DU93" t="str">
            <v>-</v>
          </cell>
          <cell r="DV93" t="str">
            <v>-</v>
          </cell>
          <cell r="DW93">
            <v>0</v>
          </cell>
          <cell r="DX93" t="str">
            <v>-</v>
          </cell>
          <cell r="DY93">
            <v>22</v>
          </cell>
          <cell r="DZ93">
            <v>48</v>
          </cell>
          <cell r="EA93">
            <v>17</v>
          </cell>
          <cell r="EB93" t="str">
            <v>-</v>
          </cell>
          <cell r="EC93">
            <v>44.736842105263158</v>
          </cell>
          <cell r="ED93" t="str">
            <v>-</v>
          </cell>
          <cell r="EE93">
            <v>10</v>
          </cell>
          <cell r="EF93" t="str">
            <v>-</v>
          </cell>
          <cell r="EG93">
            <v>34</v>
          </cell>
        </row>
        <row r="94">
          <cell r="C94">
            <v>700000239</v>
          </cell>
          <cell r="D94" t="str">
            <v>SECTOR HIERBABUENA ANDREA</v>
          </cell>
          <cell r="E94">
            <v>2026</v>
          </cell>
          <cell r="F94">
            <v>202604</v>
          </cell>
          <cell r="G94">
            <v>1138</v>
          </cell>
          <cell r="H94">
            <v>1135</v>
          </cell>
          <cell r="I94">
            <v>369</v>
          </cell>
          <cell r="J94" t="str">
            <v>-</v>
          </cell>
          <cell r="K94">
            <v>-7</v>
          </cell>
          <cell r="L94">
            <v>7</v>
          </cell>
          <cell r="M94">
            <v>666</v>
          </cell>
          <cell r="N94">
            <v>745</v>
          </cell>
          <cell r="O94">
            <v>0</v>
          </cell>
          <cell r="P94" t="str">
            <v>-</v>
          </cell>
          <cell r="Q94">
            <v>0</v>
          </cell>
          <cell r="R94" t="str">
            <v>-</v>
          </cell>
          <cell r="S94">
            <v>2</v>
          </cell>
          <cell r="T94" t="str">
            <v>-</v>
          </cell>
          <cell r="U94">
            <v>665</v>
          </cell>
          <cell r="V94" t="str">
            <v>-</v>
          </cell>
          <cell r="W94">
            <v>1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496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369</v>
          </cell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  <cell r="AM94">
            <v>58.523725834797894</v>
          </cell>
          <cell r="AN94">
            <v>64.599999999999994</v>
          </cell>
          <cell r="AO94" t="str">
            <v>-</v>
          </cell>
          <cell r="AP94" t="str">
            <v>-</v>
          </cell>
          <cell r="AQ94" t="str">
            <v>-</v>
          </cell>
          <cell r="AR94" t="str">
            <v>-</v>
          </cell>
          <cell r="AS94" t="str">
            <v>-</v>
          </cell>
          <cell r="AT94" t="str">
            <v>-</v>
          </cell>
          <cell r="AU94" t="str">
            <v>-</v>
          </cell>
          <cell r="AV94" t="str">
            <v>-</v>
          </cell>
          <cell r="AW94" t="str">
            <v>-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583</v>
          </cell>
          <cell r="BB94">
            <v>652</v>
          </cell>
          <cell r="BC94">
            <v>51.230228471001759</v>
          </cell>
          <cell r="BD94">
            <v>56.5</v>
          </cell>
          <cell r="BE94">
            <v>739</v>
          </cell>
          <cell r="BF94" t="str">
            <v>-</v>
          </cell>
          <cell r="BG94">
            <v>497837.41</v>
          </cell>
          <cell r="BH94">
            <v>493865</v>
          </cell>
          <cell r="BI94">
            <v>331559718</v>
          </cell>
          <cell r="BJ94">
            <v>367929487</v>
          </cell>
          <cell r="BK94">
            <v>331080588</v>
          </cell>
          <cell r="BL94" t="str">
            <v>-</v>
          </cell>
          <cell r="BM94">
            <v>479130</v>
          </cell>
          <cell r="BN94" t="str">
            <v>-</v>
          </cell>
          <cell r="BO94">
            <v>241317906</v>
          </cell>
          <cell r="BP94" t="str">
            <v>-</v>
          </cell>
          <cell r="BQ94">
            <v>479130</v>
          </cell>
          <cell r="BR94" t="str">
            <v>-</v>
          </cell>
          <cell r="BS94">
            <v>592</v>
          </cell>
          <cell r="BT94" t="str">
            <v>-</v>
          </cell>
          <cell r="BU94">
            <v>240838776</v>
          </cell>
          <cell r="BV94" t="str">
            <v>-</v>
          </cell>
          <cell r="BW94">
            <v>514</v>
          </cell>
          <cell r="BX94" t="str">
            <v>-</v>
          </cell>
          <cell r="BY94" t="str">
            <v>-</v>
          </cell>
          <cell r="BZ94" t="str">
            <v>-</v>
          </cell>
          <cell r="CA94">
            <v>86091952</v>
          </cell>
          <cell r="CB94" t="str">
            <v>-</v>
          </cell>
          <cell r="CC94" t="str">
            <v>-</v>
          </cell>
          <cell r="CD94" t="str">
            <v>-</v>
          </cell>
          <cell r="CE94" t="str">
            <v>-</v>
          </cell>
          <cell r="CF94" t="str">
            <v>-</v>
          </cell>
          <cell r="CG94" t="str">
            <v>-</v>
          </cell>
          <cell r="CH94" t="str">
            <v>-</v>
          </cell>
          <cell r="CI94" t="str">
            <v>-</v>
          </cell>
          <cell r="CJ94" t="str">
            <v>-</v>
          </cell>
          <cell r="CK94" t="str">
            <v>-</v>
          </cell>
          <cell r="CL94" t="str">
            <v>-</v>
          </cell>
          <cell r="CM94">
            <v>4149860</v>
          </cell>
          <cell r="CN94" t="str">
            <v>-</v>
          </cell>
          <cell r="CO94">
            <v>90241812</v>
          </cell>
          <cell r="CP94" t="str">
            <v>-</v>
          </cell>
          <cell r="CQ94">
            <v>0</v>
          </cell>
          <cell r="CR94" t="str">
            <v>-</v>
          </cell>
          <cell r="CS94">
            <v>5</v>
          </cell>
          <cell r="CT94" t="str">
            <v>-</v>
          </cell>
          <cell r="CU94">
            <v>289</v>
          </cell>
          <cell r="CV94">
            <v>234</v>
          </cell>
          <cell r="CW94">
            <v>100</v>
          </cell>
          <cell r="CX94">
            <v>96</v>
          </cell>
          <cell r="CY94">
            <v>83</v>
          </cell>
          <cell r="CZ94">
            <v>74</v>
          </cell>
          <cell r="DA94">
            <v>57</v>
          </cell>
          <cell r="DB94">
            <v>79</v>
          </cell>
          <cell r="DC94">
            <v>30</v>
          </cell>
          <cell r="DD94">
            <v>78</v>
          </cell>
          <cell r="DE94">
            <v>19</v>
          </cell>
          <cell r="DF94">
            <v>38</v>
          </cell>
          <cell r="DG94">
            <v>106</v>
          </cell>
          <cell r="DH94">
            <v>195</v>
          </cell>
          <cell r="DI94">
            <v>20</v>
          </cell>
          <cell r="DJ94" t="str">
            <v>-</v>
          </cell>
          <cell r="DK94" t="str">
            <v>-</v>
          </cell>
          <cell r="DL94" t="str">
            <v>-</v>
          </cell>
          <cell r="DM94" t="str">
            <v>-</v>
          </cell>
          <cell r="DN94" t="str">
            <v>-</v>
          </cell>
          <cell r="DO94" t="str">
            <v>-</v>
          </cell>
          <cell r="DP94" t="str">
            <v>-</v>
          </cell>
          <cell r="DQ94" t="str">
            <v>-</v>
          </cell>
          <cell r="DR94" t="str">
            <v>-</v>
          </cell>
          <cell r="DS94" t="str">
            <v>-</v>
          </cell>
          <cell r="DT94" t="str">
            <v>-</v>
          </cell>
          <cell r="DU94" t="str">
            <v>-</v>
          </cell>
          <cell r="DV94" t="str">
            <v>-</v>
          </cell>
          <cell r="DW94">
            <v>0</v>
          </cell>
          <cell r="DX94" t="str">
            <v>-</v>
          </cell>
          <cell r="DY94">
            <v>26</v>
          </cell>
          <cell r="DZ94">
            <v>41</v>
          </cell>
          <cell r="EA94">
            <v>12</v>
          </cell>
          <cell r="EB94" t="str">
            <v>-</v>
          </cell>
          <cell r="EC94">
            <v>52.173913043478258</v>
          </cell>
          <cell r="ED94" t="str">
            <v>-</v>
          </cell>
          <cell r="EE94">
            <v>6</v>
          </cell>
          <cell r="EF94" t="str">
            <v>-</v>
          </cell>
          <cell r="EG94">
            <v>57</v>
          </cell>
        </row>
        <row r="95">
          <cell r="C95">
            <v>700000240</v>
          </cell>
          <cell r="D95" t="str">
            <v>SECTOR TIERRA DE ORO CLAUDIA</v>
          </cell>
          <cell r="E95">
            <v>2026</v>
          </cell>
          <cell r="F95">
            <v>202604</v>
          </cell>
          <cell r="G95">
            <v>1693</v>
          </cell>
          <cell r="H95">
            <v>1775</v>
          </cell>
          <cell r="I95">
            <v>420</v>
          </cell>
          <cell r="J95" t="str">
            <v>-</v>
          </cell>
          <cell r="K95">
            <v>-88</v>
          </cell>
          <cell r="L95">
            <v>5</v>
          </cell>
          <cell r="M95">
            <v>168</v>
          </cell>
          <cell r="N95">
            <v>1133</v>
          </cell>
          <cell r="O95">
            <v>0</v>
          </cell>
          <cell r="P95" t="str">
            <v>-</v>
          </cell>
          <cell r="Q95">
            <v>0</v>
          </cell>
          <cell r="R95" t="str">
            <v>-</v>
          </cell>
          <cell r="S95">
            <v>0</v>
          </cell>
          <cell r="T95" t="str">
            <v>-</v>
          </cell>
          <cell r="U95">
            <v>168</v>
          </cell>
          <cell r="V95" t="str">
            <v>-</v>
          </cell>
          <cell r="W95">
            <v>0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133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86</v>
          </cell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>
            <v>9.9232132309509744</v>
          </cell>
          <cell r="AN95">
            <v>0.63366890399999998</v>
          </cell>
          <cell r="AO95" t="str">
            <v>-</v>
          </cell>
          <cell r="AP95" t="str">
            <v>-</v>
          </cell>
          <cell r="AQ95" t="str">
            <v>-</v>
          </cell>
          <cell r="AR95" t="str">
            <v>-</v>
          </cell>
          <cell r="AS95" t="str">
            <v>-</v>
          </cell>
          <cell r="AT95" t="str">
            <v>-</v>
          </cell>
          <cell r="AU95" t="str">
            <v>-</v>
          </cell>
          <cell r="AV95" t="str">
            <v>-</v>
          </cell>
          <cell r="AW95" t="str">
            <v>-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151</v>
          </cell>
          <cell r="BB95">
            <v>998</v>
          </cell>
          <cell r="BC95">
            <v>8.9190785587714121</v>
          </cell>
          <cell r="BD95">
            <v>0.55816554799999996</v>
          </cell>
          <cell r="BE95">
            <v>1141</v>
          </cell>
          <cell r="BF95" t="str">
            <v>-</v>
          </cell>
          <cell r="BG95">
            <v>540724.9</v>
          </cell>
          <cell r="BH95">
            <v>424576.61229999998</v>
          </cell>
          <cell r="BI95">
            <v>90841783</v>
          </cell>
          <cell r="BJ95">
            <v>481045301.69999999</v>
          </cell>
          <cell r="BK95">
            <v>90841783</v>
          </cell>
          <cell r="BL95" t="str">
            <v>-</v>
          </cell>
          <cell r="BM95">
            <v>0</v>
          </cell>
          <cell r="BN95" t="str">
            <v>-</v>
          </cell>
          <cell r="BO95">
            <v>65328628</v>
          </cell>
          <cell r="BP95" t="str">
            <v>-</v>
          </cell>
          <cell r="BQ95">
            <v>0</v>
          </cell>
          <cell r="BR95" t="str">
            <v>-</v>
          </cell>
          <cell r="BS95">
            <v>142</v>
          </cell>
          <cell r="BT95" t="str">
            <v>-</v>
          </cell>
          <cell r="BU95">
            <v>65328628</v>
          </cell>
          <cell r="BV95" t="str">
            <v>-</v>
          </cell>
          <cell r="BW95">
            <v>129</v>
          </cell>
          <cell r="BX95" t="str">
            <v>-</v>
          </cell>
          <cell r="BY95" t="str">
            <v>-</v>
          </cell>
          <cell r="BZ95" t="str">
            <v>-</v>
          </cell>
          <cell r="CA95">
            <v>24337795</v>
          </cell>
          <cell r="CB95" t="str">
            <v>-</v>
          </cell>
          <cell r="CC95" t="str">
            <v>-</v>
          </cell>
          <cell r="CD95" t="str">
            <v>-</v>
          </cell>
          <cell r="CE95" t="str">
            <v>-</v>
          </cell>
          <cell r="CF95" t="str">
            <v>-</v>
          </cell>
          <cell r="CG95" t="str">
            <v>-</v>
          </cell>
          <cell r="CH95" t="str">
            <v>-</v>
          </cell>
          <cell r="CI95" t="str">
            <v>-</v>
          </cell>
          <cell r="CJ95" t="str">
            <v>-</v>
          </cell>
          <cell r="CK95" t="str">
            <v>-</v>
          </cell>
          <cell r="CL95" t="str">
            <v>-</v>
          </cell>
          <cell r="CM95">
            <v>1175360</v>
          </cell>
          <cell r="CN95" t="str">
            <v>-</v>
          </cell>
          <cell r="CO95">
            <v>25513155</v>
          </cell>
          <cell r="CP95" t="str">
            <v>-</v>
          </cell>
          <cell r="CQ95">
            <v>0</v>
          </cell>
          <cell r="CR95" t="str">
            <v>-</v>
          </cell>
          <cell r="CS95">
            <v>-46</v>
          </cell>
          <cell r="CT95" t="str">
            <v>-</v>
          </cell>
          <cell r="CU95">
            <v>1090</v>
          </cell>
          <cell r="CV95">
            <v>377</v>
          </cell>
          <cell r="CW95">
            <v>259</v>
          </cell>
          <cell r="CX95">
            <v>179</v>
          </cell>
          <cell r="CY95">
            <v>176</v>
          </cell>
          <cell r="CZ95">
            <v>124</v>
          </cell>
          <cell r="DA95">
            <v>103</v>
          </cell>
          <cell r="DB95">
            <v>65</v>
          </cell>
          <cell r="DC95">
            <v>85</v>
          </cell>
          <cell r="DD95">
            <v>69</v>
          </cell>
          <cell r="DE95">
            <v>55</v>
          </cell>
          <cell r="DF95">
            <v>49</v>
          </cell>
          <cell r="DG95">
            <v>243</v>
          </cell>
          <cell r="DH95">
            <v>183</v>
          </cell>
          <cell r="DI95">
            <v>7</v>
          </cell>
          <cell r="DJ95" t="str">
            <v>-</v>
          </cell>
          <cell r="DK95" t="str">
            <v>-</v>
          </cell>
          <cell r="DL95" t="str">
            <v>-</v>
          </cell>
          <cell r="DM95" t="str">
            <v>-</v>
          </cell>
          <cell r="DN95" t="str">
            <v>-</v>
          </cell>
          <cell r="DO95" t="str">
            <v>-</v>
          </cell>
          <cell r="DP95" t="str">
            <v>-</v>
          </cell>
          <cell r="DQ95" t="str">
            <v>-</v>
          </cell>
          <cell r="DR95" t="str">
            <v>-</v>
          </cell>
          <cell r="DS95" t="str">
            <v>-</v>
          </cell>
          <cell r="DT95" t="str">
            <v>-</v>
          </cell>
          <cell r="DU95" t="str">
            <v>-</v>
          </cell>
          <cell r="DV95" t="str">
            <v>-</v>
          </cell>
          <cell r="DW95">
            <v>0</v>
          </cell>
          <cell r="DX95" t="str">
            <v>-</v>
          </cell>
          <cell r="DY95">
            <v>9</v>
          </cell>
          <cell r="DZ95">
            <v>66</v>
          </cell>
          <cell r="EA95">
            <v>35</v>
          </cell>
          <cell r="EB95" t="str">
            <v>-</v>
          </cell>
          <cell r="EC95">
            <v>58.333333333333336</v>
          </cell>
          <cell r="ED95" t="str">
            <v>-</v>
          </cell>
          <cell r="EE95">
            <v>2</v>
          </cell>
          <cell r="EF95" t="str">
            <v>-</v>
          </cell>
          <cell r="EG95">
            <v>8</v>
          </cell>
        </row>
        <row r="96">
          <cell r="C96">
            <v>700000244</v>
          </cell>
          <cell r="D96" t="str">
            <v>SECTOR FLUIR ANA</v>
          </cell>
          <cell r="E96">
            <v>2026</v>
          </cell>
          <cell r="F96">
            <v>202604</v>
          </cell>
          <cell r="G96">
            <v>1079</v>
          </cell>
          <cell r="H96">
            <v>1049</v>
          </cell>
          <cell r="I96">
            <v>387</v>
          </cell>
          <cell r="J96" t="str">
            <v>-</v>
          </cell>
          <cell r="K96">
            <v>15</v>
          </cell>
          <cell r="L96">
            <v>3</v>
          </cell>
          <cell r="M96">
            <v>764</v>
          </cell>
          <cell r="N96">
            <v>716</v>
          </cell>
          <cell r="O96">
            <v>0</v>
          </cell>
          <cell r="P96" t="str">
            <v>-</v>
          </cell>
          <cell r="Q96">
            <v>0</v>
          </cell>
          <cell r="R96" t="str">
            <v>-</v>
          </cell>
          <cell r="S96">
            <v>4</v>
          </cell>
          <cell r="T96" t="str">
            <v>-</v>
          </cell>
          <cell r="U96">
            <v>761</v>
          </cell>
          <cell r="V96" t="str">
            <v>-</v>
          </cell>
          <cell r="W96">
            <v>3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597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417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>
            <v>70.806302131603331</v>
          </cell>
          <cell r="AN96">
            <v>67</v>
          </cell>
          <cell r="AO96" t="str">
            <v>-</v>
          </cell>
          <cell r="AP96" t="str">
            <v>-</v>
          </cell>
          <cell r="AQ96" t="str">
            <v>-</v>
          </cell>
          <cell r="AR96" t="str">
            <v>-</v>
          </cell>
          <cell r="AS96" t="str">
            <v>-</v>
          </cell>
          <cell r="AT96" t="str">
            <v>-</v>
          </cell>
          <cell r="AU96" t="str">
            <v>-</v>
          </cell>
          <cell r="AV96" t="str">
            <v>-</v>
          </cell>
          <cell r="AW96" t="str">
            <v>-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691</v>
          </cell>
          <cell r="BB96">
            <v>642</v>
          </cell>
          <cell r="BC96">
            <v>64.040778498609825</v>
          </cell>
          <cell r="BD96">
            <v>60.1</v>
          </cell>
          <cell r="BE96">
            <v>779</v>
          </cell>
          <cell r="BF96" t="str">
            <v>-</v>
          </cell>
          <cell r="BG96">
            <v>486577.15</v>
          </cell>
          <cell r="BH96">
            <v>510708</v>
          </cell>
          <cell r="BI96">
            <v>371744941.5</v>
          </cell>
          <cell r="BJ96">
            <v>365666820</v>
          </cell>
          <cell r="BK96">
            <v>370269228</v>
          </cell>
          <cell r="BL96" t="str">
            <v>-</v>
          </cell>
          <cell r="BM96">
            <v>1475713.5</v>
          </cell>
          <cell r="BN96" t="str">
            <v>-</v>
          </cell>
          <cell r="BO96">
            <v>260921906.5</v>
          </cell>
          <cell r="BP96" t="str">
            <v>-</v>
          </cell>
          <cell r="BQ96">
            <v>1475713.5</v>
          </cell>
          <cell r="BR96" t="str">
            <v>-</v>
          </cell>
          <cell r="BS96">
            <v>666</v>
          </cell>
          <cell r="BT96" t="str">
            <v>-</v>
          </cell>
          <cell r="BU96">
            <v>259446193</v>
          </cell>
          <cell r="BV96" t="str">
            <v>-</v>
          </cell>
          <cell r="BW96">
            <v>569</v>
          </cell>
          <cell r="BX96" t="str">
            <v>-</v>
          </cell>
          <cell r="BY96" t="str">
            <v>-</v>
          </cell>
          <cell r="BZ96" t="str">
            <v>-</v>
          </cell>
          <cell r="CA96">
            <v>105540795</v>
          </cell>
          <cell r="CB96" t="str">
            <v>-</v>
          </cell>
          <cell r="CC96" t="str">
            <v>-</v>
          </cell>
          <cell r="CD96" t="str">
            <v>-</v>
          </cell>
          <cell r="CE96" t="str">
            <v>-</v>
          </cell>
          <cell r="CF96" t="str">
            <v>-</v>
          </cell>
          <cell r="CG96" t="str">
            <v>-</v>
          </cell>
          <cell r="CH96" t="str">
            <v>-</v>
          </cell>
          <cell r="CI96" t="str">
            <v>-</v>
          </cell>
          <cell r="CJ96" t="str">
            <v>-</v>
          </cell>
          <cell r="CK96" t="str">
            <v>-</v>
          </cell>
          <cell r="CL96" t="str">
            <v>-</v>
          </cell>
          <cell r="CM96">
            <v>5282240</v>
          </cell>
          <cell r="CN96" t="str">
            <v>-</v>
          </cell>
          <cell r="CO96">
            <v>110823035</v>
          </cell>
          <cell r="CP96" t="str">
            <v>-</v>
          </cell>
          <cell r="CQ96">
            <v>0</v>
          </cell>
          <cell r="CR96" t="str">
            <v>-</v>
          </cell>
          <cell r="CS96">
            <v>1</v>
          </cell>
          <cell r="CT96" t="str">
            <v>-</v>
          </cell>
          <cell r="CU96">
            <v>179</v>
          </cell>
          <cell r="CV96">
            <v>213</v>
          </cell>
          <cell r="CW96">
            <v>69</v>
          </cell>
          <cell r="CX96">
            <v>75</v>
          </cell>
          <cell r="CY96">
            <v>67</v>
          </cell>
          <cell r="CZ96">
            <v>76</v>
          </cell>
          <cell r="DA96">
            <v>30</v>
          </cell>
          <cell r="DB96">
            <v>40</v>
          </cell>
          <cell r="DC96">
            <v>39</v>
          </cell>
          <cell r="DD96">
            <v>40</v>
          </cell>
          <cell r="DE96">
            <v>30</v>
          </cell>
          <cell r="DF96">
            <v>28</v>
          </cell>
          <cell r="DG96">
            <v>99</v>
          </cell>
          <cell r="DH96">
            <v>108</v>
          </cell>
          <cell r="DI96">
            <v>21</v>
          </cell>
          <cell r="DJ96" t="str">
            <v>-</v>
          </cell>
          <cell r="DK96" t="str">
            <v>-</v>
          </cell>
          <cell r="DL96" t="str">
            <v>-</v>
          </cell>
          <cell r="DM96" t="str">
            <v>-</v>
          </cell>
          <cell r="DN96" t="str">
            <v>-</v>
          </cell>
          <cell r="DO96" t="str">
            <v>-</v>
          </cell>
          <cell r="DP96" t="str">
            <v>-</v>
          </cell>
          <cell r="DQ96" t="str">
            <v>-</v>
          </cell>
          <cell r="DR96" t="str">
            <v>-</v>
          </cell>
          <cell r="DS96" t="str">
            <v>-</v>
          </cell>
          <cell r="DT96" t="str">
            <v>-</v>
          </cell>
          <cell r="DU96" t="str">
            <v>-</v>
          </cell>
          <cell r="DV96" t="str">
            <v>-</v>
          </cell>
          <cell r="DW96">
            <v>0</v>
          </cell>
          <cell r="DX96" t="str">
            <v>-</v>
          </cell>
          <cell r="DY96">
            <v>32</v>
          </cell>
          <cell r="DZ96">
            <v>42</v>
          </cell>
          <cell r="EA96">
            <v>18</v>
          </cell>
          <cell r="EB96" t="str">
            <v>-</v>
          </cell>
          <cell r="EC96">
            <v>69.230769230769226</v>
          </cell>
          <cell r="ED96" t="str">
            <v>-</v>
          </cell>
          <cell r="EE96">
            <v>11</v>
          </cell>
          <cell r="EF96" t="str">
            <v>-</v>
          </cell>
          <cell r="EG96">
            <v>41</v>
          </cell>
        </row>
        <row r="97">
          <cell r="C97">
            <v>700000245</v>
          </cell>
          <cell r="D97" t="str">
            <v>SECTOR ARTESANÍA FERNANDA</v>
          </cell>
          <cell r="E97">
            <v>2026</v>
          </cell>
          <cell r="F97">
            <v>202604</v>
          </cell>
          <cell r="G97">
            <v>1541</v>
          </cell>
          <cell r="H97">
            <v>1540</v>
          </cell>
          <cell r="I97">
            <v>388</v>
          </cell>
          <cell r="J97" t="str">
            <v>-</v>
          </cell>
          <cell r="K97">
            <v>15</v>
          </cell>
          <cell r="L97">
            <v>5</v>
          </cell>
          <cell r="M97">
            <v>993</v>
          </cell>
          <cell r="N97">
            <v>955</v>
          </cell>
          <cell r="O97">
            <v>0</v>
          </cell>
          <cell r="P97" t="str">
            <v>-</v>
          </cell>
          <cell r="Q97">
            <v>1</v>
          </cell>
          <cell r="R97" t="str">
            <v>-</v>
          </cell>
          <cell r="S97">
            <v>9</v>
          </cell>
          <cell r="T97" t="str">
            <v>-</v>
          </cell>
          <cell r="U97">
            <v>990</v>
          </cell>
          <cell r="V97" t="str">
            <v>-</v>
          </cell>
          <cell r="W97">
            <v>2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747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650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>
            <v>64.4386761842959</v>
          </cell>
          <cell r="AN97">
            <v>62.3</v>
          </cell>
          <cell r="AO97" t="str">
            <v>-</v>
          </cell>
          <cell r="AP97" t="str">
            <v>-</v>
          </cell>
          <cell r="AQ97" t="str">
            <v>-</v>
          </cell>
          <cell r="AR97" t="str">
            <v>-</v>
          </cell>
          <cell r="AS97" t="str">
            <v>-</v>
          </cell>
          <cell r="AT97" t="str">
            <v>-</v>
          </cell>
          <cell r="AU97" t="str">
            <v>-</v>
          </cell>
          <cell r="AV97" t="str">
            <v>-</v>
          </cell>
          <cell r="AW97" t="str">
            <v>-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884</v>
          </cell>
          <cell r="BB97">
            <v>824</v>
          </cell>
          <cell r="BC97">
            <v>57.365347177157687</v>
          </cell>
          <cell r="BD97">
            <v>53.8</v>
          </cell>
          <cell r="BE97">
            <v>1033</v>
          </cell>
          <cell r="BF97" t="str">
            <v>-</v>
          </cell>
          <cell r="BG97">
            <v>442702.48</v>
          </cell>
          <cell r="BH97">
            <v>449534</v>
          </cell>
          <cell r="BI97">
            <v>439603564.25</v>
          </cell>
          <cell r="BJ97">
            <v>429304568</v>
          </cell>
          <cell r="BK97">
            <v>438244688</v>
          </cell>
          <cell r="BL97" t="str">
            <v>-</v>
          </cell>
          <cell r="BM97">
            <v>1358876.25</v>
          </cell>
          <cell r="BN97" t="str">
            <v>-</v>
          </cell>
          <cell r="BO97">
            <v>316449766.25</v>
          </cell>
          <cell r="BP97" t="str">
            <v>-</v>
          </cell>
          <cell r="BQ97">
            <v>1358876.25</v>
          </cell>
          <cell r="BR97" t="str">
            <v>-</v>
          </cell>
          <cell r="BS97">
            <v>886</v>
          </cell>
          <cell r="BT97" t="str">
            <v>-</v>
          </cell>
          <cell r="BU97">
            <v>315090890</v>
          </cell>
          <cell r="BV97" t="str">
            <v>-</v>
          </cell>
          <cell r="BW97">
            <v>735</v>
          </cell>
          <cell r="BX97" t="str">
            <v>-</v>
          </cell>
          <cell r="BY97" t="str">
            <v>-</v>
          </cell>
          <cell r="BZ97" t="str">
            <v>-</v>
          </cell>
          <cell r="CA97">
            <v>115236658</v>
          </cell>
          <cell r="CB97" t="str">
            <v>-</v>
          </cell>
          <cell r="CC97" t="str">
            <v>-</v>
          </cell>
          <cell r="CD97" t="str">
            <v>-</v>
          </cell>
          <cell r="CE97" t="str">
            <v>-</v>
          </cell>
          <cell r="CF97" t="str">
            <v>-</v>
          </cell>
          <cell r="CG97" t="str">
            <v>-</v>
          </cell>
          <cell r="CH97" t="str">
            <v>-</v>
          </cell>
          <cell r="CI97" t="str">
            <v>-</v>
          </cell>
          <cell r="CJ97" t="str">
            <v>-</v>
          </cell>
          <cell r="CK97" t="str">
            <v>-</v>
          </cell>
          <cell r="CL97" t="str">
            <v>-</v>
          </cell>
          <cell r="CM97">
            <v>7917140</v>
          </cell>
          <cell r="CN97" t="str">
            <v>-</v>
          </cell>
          <cell r="CO97">
            <v>123153798</v>
          </cell>
          <cell r="CP97" t="str">
            <v>-</v>
          </cell>
          <cell r="CQ97">
            <v>0</v>
          </cell>
          <cell r="CR97" t="str">
            <v>-</v>
          </cell>
          <cell r="CS97">
            <v>-1</v>
          </cell>
          <cell r="CT97" t="str">
            <v>-</v>
          </cell>
          <cell r="CU97">
            <v>332</v>
          </cell>
          <cell r="CV97">
            <v>357</v>
          </cell>
          <cell r="CW97">
            <v>119</v>
          </cell>
          <cell r="CX97">
            <v>149</v>
          </cell>
          <cell r="CY97">
            <v>97</v>
          </cell>
          <cell r="CZ97">
            <v>103</v>
          </cell>
          <cell r="DA97">
            <v>53</v>
          </cell>
          <cell r="DB97">
            <v>52</v>
          </cell>
          <cell r="DC97">
            <v>57</v>
          </cell>
          <cell r="DD97">
            <v>51</v>
          </cell>
          <cell r="DE97">
            <v>34</v>
          </cell>
          <cell r="DF97">
            <v>44</v>
          </cell>
          <cell r="DG97">
            <v>144</v>
          </cell>
          <cell r="DH97">
            <v>147</v>
          </cell>
          <cell r="DI97">
            <v>22</v>
          </cell>
          <cell r="DJ97" t="str">
            <v>-</v>
          </cell>
          <cell r="DK97" t="str">
            <v>-</v>
          </cell>
          <cell r="DL97" t="str">
            <v>-</v>
          </cell>
          <cell r="DM97" t="str">
            <v>-</v>
          </cell>
          <cell r="DN97" t="str">
            <v>-</v>
          </cell>
          <cell r="DO97" t="str">
            <v>-</v>
          </cell>
          <cell r="DP97" t="str">
            <v>-</v>
          </cell>
          <cell r="DQ97" t="str">
            <v>-</v>
          </cell>
          <cell r="DR97" t="str">
            <v>-</v>
          </cell>
          <cell r="DS97" t="str">
            <v>-</v>
          </cell>
          <cell r="DT97" t="str">
            <v>-</v>
          </cell>
          <cell r="DU97" t="str">
            <v>-</v>
          </cell>
          <cell r="DV97" t="str">
            <v>-</v>
          </cell>
          <cell r="DW97">
            <v>0</v>
          </cell>
          <cell r="DX97" t="str">
            <v>-</v>
          </cell>
          <cell r="DY97">
            <v>34</v>
          </cell>
          <cell r="DZ97">
            <v>54</v>
          </cell>
          <cell r="EA97">
            <v>18</v>
          </cell>
          <cell r="EB97" t="str">
            <v>-</v>
          </cell>
          <cell r="EC97">
            <v>41.860465116279073</v>
          </cell>
          <cell r="ED97" t="str">
            <v>-</v>
          </cell>
          <cell r="EE97">
            <v>12</v>
          </cell>
          <cell r="EF97" t="str">
            <v>-</v>
          </cell>
          <cell r="EG97">
            <v>75</v>
          </cell>
        </row>
        <row r="98">
          <cell r="C98">
            <v>700000247</v>
          </cell>
          <cell r="D98" t="str">
            <v>SECTOR JAZMÍN DIANA</v>
          </cell>
          <cell r="E98">
            <v>2026</v>
          </cell>
          <cell r="F98">
            <v>202604</v>
          </cell>
          <cell r="G98">
            <v>2085</v>
          </cell>
          <cell r="H98">
            <v>2050</v>
          </cell>
          <cell r="I98">
            <v>574</v>
          </cell>
          <cell r="J98" t="str">
            <v>-</v>
          </cell>
          <cell r="K98">
            <v>-22</v>
          </cell>
          <cell r="L98">
            <v>5</v>
          </cell>
          <cell r="M98">
            <v>1107</v>
          </cell>
          <cell r="N98">
            <v>1385</v>
          </cell>
          <cell r="O98">
            <v>0</v>
          </cell>
          <cell r="P98" t="str">
            <v>-</v>
          </cell>
          <cell r="Q98">
            <v>0</v>
          </cell>
          <cell r="R98" t="str">
            <v>-</v>
          </cell>
          <cell r="S98">
            <v>4</v>
          </cell>
          <cell r="T98" t="str">
            <v>-</v>
          </cell>
          <cell r="U98">
            <v>1105</v>
          </cell>
          <cell r="V98" t="str">
            <v>-</v>
          </cell>
          <cell r="W98">
            <v>2</v>
          </cell>
          <cell r="X98" t="str">
            <v>-</v>
          </cell>
          <cell r="Y98" t="str">
            <v>-</v>
          </cell>
          <cell r="Z98" t="str">
            <v>-</v>
          </cell>
          <cell r="AA98">
            <v>814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659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>
            <v>53.093525179856115</v>
          </cell>
          <cell r="AN98">
            <v>65.3</v>
          </cell>
          <cell r="AO98" t="str">
            <v>-</v>
          </cell>
          <cell r="AP98" t="str">
            <v>-</v>
          </cell>
          <cell r="AQ98" t="str">
            <v>-</v>
          </cell>
          <cell r="AR98" t="str">
            <v>-</v>
          </cell>
          <cell r="AS98" t="str">
            <v>-</v>
          </cell>
          <cell r="AT98" t="str">
            <v>-</v>
          </cell>
          <cell r="AU98" t="str">
            <v>-</v>
          </cell>
          <cell r="AV98" t="str">
            <v>-</v>
          </cell>
          <cell r="AW98" t="str">
            <v>-</v>
          </cell>
          <cell r="AX98" t="str">
            <v>-</v>
          </cell>
          <cell r="AY98" t="str">
            <v>-</v>
          </cell>
          <cell r="AZ98" t="str">
            <v>-</v>
          </cell>
          <cell r="BA98">
            <v>980</v>
          </cell>
          <cell r="BB98">
            <v>1227</v>
          </cell>
          <cell r="BC98">
            <v>47.002398081534771</v>
          </cell>
          <cell r="BD98">
            <v>57.9</v>
          </cell>
          <cell r="BE98">
            <v>1361</v>
          </cell>
          <cell r="BF98" t="str">
            <v>-</v>
          </cell>
          <cell r="BG98">
            <v>434676.84</v>
          </cell>
          <cell r="BH98">
            <v>415115</v>
          </cell>
          <cell r="BI98">
            <v>481187262.5</v>
          </cell>
          <cell r="BJ98">
            <v>574934241</v>
          </cell>
          <cell r="BK98">
            <v>480354827</v>
          </cell>
          <cell r="BL98" t="str">
            <v>-</v>
          </cell>
          <cell r="BM98">
            <v>832435.5</v>
          </cell>
          <cell r="BN98" t="str">
            <v>-</v>
          </cell>
          <cell r="BO98">
            <v>350837621.5</v>
          </cell>
          <cell r="BP98" t="str">
            <v>-</v>
          </cell>
          <cell r="BQ98">
            <v>832435.5</v>
          </cell>
          <cell r="BR98" t="str">
            <v>-</v>
          </cell>
          <cell r="BS98">
            <v>1000</v>
          </cell>
          <cell r="BT98" t="str">
            <v>-</v>
          </cell>
          <cell r="BU98">
            <v>350005186</v>
          </cell>
          <cell r="BV98" t="str">
            <v>-</v>
          </cell>
          <cell r="BW98">
            <v>796</v>
          </cell>
          <cell r="BX98" t="str">
            <v>-</v>
          </cell>
          <cell r="BY98" t="str">
            <v>-</v>
          </cell>
          <cell r="BZ98" t="str">
            <v>-</v>
          </cell>
          <cell r="CA98">
            <v>122002021</v>
          </cell>
          <cell r="CB98" t="str">
            <v>-</v>
          </cell>
          <cell r="CC98" t="str">
            <v>-</v>
          </cell>
          <cell r="CD98" t="str">
            <v>-</v>
          </cell>
          <cell r="CE98" t="str">
            <v>-</v>
          </cell>
          <cell r="CF98" t="str">
            <v>-</v>
          </cell>
          <cell r="CG98" t="str">
            <v>-</v>
          </cell>
          <cell r="CH98" t="str">
            <v>-</v>
          </cell>
          <cell r="CI98" t="str">
            <v>-</v>
          </cell>
          <cell r="CJ98" t="str">
            <v>-</v>
          </cell>
          <cell r="CK98" t="str">
            <v>-</v>
          </cell>
          <cell r="CL98" t="str">
            <v>-</v>
          </cell>
          <cell r="CM98">
            <v>8347620</v>
          </cell>
          <cell r="CN98" t="str">
            <v>-</v>
          </cell>
          <cell r="CO98">
            <v>130349641</v>
          </cell>
          <cell r="CP98" t="str">
            <v>-</v>
          </cell>
          <cell r="CQ98">
            <v>0</v>
          </cell>
          <cell r="CR98" t="str">
            <v>-</v>
          </cell>
          <cell r="CS98">
            <v>-14</v>
          </cell>
          <cell r="CT98" t="str">
            <v>-</v>
          </cell>
          <cell r="CU98">
            <v>594</v>
          </cell>
          <cell r="CV98">
            <v>426</v>
          </cell>
          <cell r="CW98">
            <v>213</v>
          </cell>
          <cell r="CX98">
            <v>179</v>
          </cell>
          <cell r="CY98">
            <v>171</v>
          </cell>
          <cell r="CZ98">
            <v>135</v>
          </cell>
          <cell r="DA98">
            <v>99</v>
          </cell>
          <cell r="DB98">
            <v>176</v>
          </cell>
          <cell r="DC98">
            <v>66</v>
          </cell>
          <cell r="DD98">
            <v>139</v>
          </cell>
          <cell r="DE98">
            <v>63</v>
          </cell>
          <cell r="DF98">
            <v>67</v>
          </cell>
          <cell r="DG98">
            <v>228</v>
          </cell>
          <cell r="DH98">
            <v>382</v>
          </cell>
          <cell r="DI98">
            <v>43</v>
          </cell>
          <cell r="DJ98" t="str">
            <v>-</v>
          </cell>
          <cell r="DK98" t="str">
            <v>-</v>
          </cell>
          <cell r="DL98" t="str">
            <v>-</v>
          </cell>
          <cell r="DM98" t="str">
            <v>-</v>
          </cell>
          <cell r="DN98" t="str">
            <v>-</v>
          </cell>
          <cell r="DO98" t="str">
            <v>-</v>
          </cell>
          <cell r="DP98" t="str">
            <v>-</v>
          </cell>
          <cell r="DQ98" t="str">
            <v>-</v>
          </cell>
          <cell r="DR98" t="str">
            <v>-</v>
          </cell>
          <cell r="DS98" t="str">
            <v>-</v>
          </cell>
          <cell r="DT98" t="str">
            <v>-</v>
          </cell>
          <cell r="DU98" t="str">
            <v>-</v>
          </cell>
          <cell r="DV98" t="str">
            <v>-</v>
          </cell>
          <cell r="DW98">
            <v>0</v>
          </cell>
          <cell r="DX98" t="str">
            <v>-</v>
          </cell>
          <cell r="DY98">
            <v>57</v>
          </cell>
          <cell r="DZ98">
            <v>68</v>
          </cell>
          <cell r="EA98">
            <v>33</v>
          </cell>
          <cell r="EB98" t="str">
            <v>-</v>
          </cell>
          <cell r="EC98">
            <v>60</v>
          </cell>
          <cell r="ED98" t="str">
            <v>-</v>
          </cell>
          <cell r="EE98">
            <v>14</v>
          </cell>
          <cell r="EF98" t="str">
            <v>-</v>
          </cell>
          <cell r="EG98">
            <v>70</v>
          </cell>
        </row>
        <row r="99">
          <cell r="C99">
            <v>700000248</v>
          </cell>
          <cell r="D99" t="str">
            <v>SECTOR VALLE DE ATRIZ IVONNE</v>
          </cell>
          <cell r="E99">
            <v>2026</v>
          </cell>
          <cell r="F99">
            <v>202604</v>
          </cell>
          <cell r="G99">
            <v>2440</v>
          </cell>
          <cell r="H99">
            <v>2416</v>
          </cell>
          <cell r="I99">
            <v>497</v>
          </cell>
          <cell r="J99" t="str">
            <v>-</v>
          </cell>
          <cell r="K99">
            <v>-133</v>
          </cell>
          <cell r="L99">
            <v>7</v>
          </cell>
          <cell r="M99">
            <v>239</v>
          </cell>
          <cell r="N99">
            <v>1628</v>
          </cell>
          <cell r="O99">
            <v>0</v>
          </cell>
          <cell r="P99" t="str">
            <v>-</v>
          </cell>
          <cell r="Q99">
            <v>4</v>
          </cell>
          <cell r="R99" t="str">
            <v>-</v>
          </cell>
          <cell r="S99">
            <v>6</v>
          </cell>
          <cell r="T99" t="str">
            <v>-</v>
          </cell>
          <cell r="U99">
            <v>234</v>
          </cell>
          <cell r="V99" t="str">
            <v>-</v>
          </cell>
          <cell r="W99">
            <v>1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162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128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>
            <v>9.7950819672131146</v>
          </cell>
          <cell r="AN99">
            <v>0.63003096000000003</v>
          </cell>
          <cell r="AO99" t="str">
            <v>-</v>
          </cell>
          <cell r="AP99" t="str">
            <v>-</v>
          </cell>
          <cell r="AQ99" t="str">
            <v>-</v>
          </cell>
          <cell r="AR99" t="str">
            <v>-</v>
          </cell>
          <cell r="AS99" t="str">
            <v>-</v>
          </cell>
          <cell r="AT99" t="str">
            <v>-</v>
          </cell>
          <cell r="AU99" t="str">
            <v>-</v>
          </cell>
          <cell r="AV99" t="str">
            <v>-</v>
          </cell>
          <cell r="AW99" t="str">
            <v>-</v>
          </cell>
          <cell r="AX99" t="str">
            <v>-</v>
          </cell>
          <cell r="AY99" t="str">
            <v>-</v>
          </cell>
          <cell r="AZ99" t="str">
            <v>-</v>
          </cell>
          <cell r="BA99">
            <v>209</v>
          </cell>
          <cell r="BB99">
            <v>1437</v>
          </cell>
          <cell r="BC99">
            <v>8.5655737704918042</v>
          </cell>
          <cell r="BD99">
            <v>0.55611455099999996</v>
          </cell>
          <cell r="BE99">
            <v>1379</v>
          </cell>
          <cell r="BF99" t="str">
            <v>-</v>
          </cell>
          <cell r="BG99">
            <v>578575.31000000006</v>
          </cell>
          <cell r="BH99">
            <v>418715.8774</v>
          </cell>
          <cell r="BI99">
            <v>138279500.25</v>
          </cell>
          <cell r="BJ99">
            <v>681669448.5</v>
          </cell>
          <cell r="BK99">
            <v>135153088</v>
          </cell>
          <cell r="BL99" t="str">
            <v>-</v>
          </cell>
          <cell r="BM99">
            <v>3126412.25</v>
          </cell>
          <cell r="BN99" t="str">
            <v>-</v>
          </cell>
          <cell r="BO99">
            <v>113343131.25</v>
          </cell>
          <cell r="BP99" t="str">
            <v>-</v>
          </cell>
          <cell r="BQ99">
            <v>3126412.25</v>
          </cell>
          <cell r="BR99" t="str">
            <v>-</v>
          </cell>
          <cell r="BS99">
            <v>226</v>
          </cell>
          <cell r="BT99" t="str">
            <v>-</v>
          </cell>
          <cell r="BU99">
            <v>110216719</v>
          </cell>
          <cell r="BV99" t="str">
            <v>-</v>
          </cell>
          <cell r="BW99">
            <v>128</v>
          </cell>
          <cell r="BX99" t="str">
            <v>-</v>
          </cell>
          <cell r="BY99" t="str">
            <v>-</v>
          </cell>
          <cell r="BZ99" t="str">
            <v>-</v>
          </cell>
          <cell r="CA99">
            <v>23427009</v>
          </cell>
          <cell r="CB99" t="str">
            <v>-</v>
          </cell>
          <cell r="CC99" t="str">
            <v>-</v>
          </cell>
          <cell r="CD99" t="str">
            <v>-</v>
          </cell>
          <cell r="CE99" t="str">
            <v>-</v>
          </cell>
          <cell r="CF99" t="str">
            <v>-</v>
          </cell>
          <cell r="CG99" t="str">
            <v>-</v>
          </cell>
          <cell r="CH99" t="str">
            <v>-</v>
          </cell>
          <cell r="CI99" t="str">
            <v>-</v>
          </cell>
          <cell r="CJ99" t="str">
            <v>-</v>
          </cell>
          <cell r="CK99" t="str">
            <v>-</v>
          </cell>
          <cell r="CL99" t="str">
            <v>-</v>
          </cell>
          <cell r="CM99">
            <v>1509360</v>
          </cell>
          <cell r="CN99" t="str">
            <v>-</v>
          </cell>
          <cell r="CO99">
            <v>24936369</v>
          </cell>
          <cell r="CP99" t="str">
            <v>-</v>
          </cell>
          <cell r="CQ99">
            <v>0</v>
          </cell>
          <cell r="CR99" t="str">
            <v>-</v>
          </cell>
          <cell r="CS99">
            <v>-34</v>
          </cell>
          <cell r="CT99" t="str">
            <v>-</v>
          </cell>
          <cell r="CU99">
            <v>1478</v>
          </cell>
          <cell r="CV99">
            <v>510</v>
          </cell>
          <cell r="CW99">
            <v>399</v>
          </cell>
          <cell r="CX99">
            <v>271</v>
          </cell>
          <cell r="CY99">
            <v>324</v>
          </cell>
          <cell r="CZ99">
            <v>195</v>
          </cell>
          <cell r="DA99">
            <v>160</v>
          </cell>
          <cell r="DB99">
            <v>103</v>
          </cell>
          <cell r="DC99">
            <v>71</v>
          </cell>
          <cell r="DD99">
            <v>55</v>
          </cell>
          <cell r="DE99">
            <v>56</v>
          </cell>
          <cell r="DF99">
            <v>50</v>
          </cell>
          <cell r="DG99">
            <v>287</v>
          </cell>
          <cell r="DH99">
            <v>208</v>
          </cell>
          <cell r="DI99">
            <v>22</v>
          </cell>
          <cell r="DJ99" t="str">
            <v>-</v>
          </cell>
          <cell r="DK99" t="str">
            <v>-</v>
          </cell>
          <cell r="DL99" t="str">
            <v>-</v>
          </cell>
          <cell r="DM99" t="str">
            <v>-</v>
          </cell>
          <cell r="DN99" t="str">
            <v>-</v>
          </cell>
          <cell r="DO99" t="str">
            <v>-</v>
          </cell>
          <cell r="DP99" t="str">
            <v>-</v>
          </cell>
          <cell r="DQ99" t="str">
            <v>-</v>
          </cell>
          <cell r="DR99" t="str">
            <v>-</v>
          </cell>
          <cell r="DS99" t="str">
            <v>-</v>
          </cell>
          <cell r="DT99" t="str">
            <v>-</v>
          </cell>
          <cell r="DU99" t="str">
            <v>-</v>
          </cell>
          <cell r="DV99" t="str">
            <v>-</v>
          </cell>
          <cell r="DW99">
            <v>0</v>
          </cell>
          <cell r="DX99" t="str">
            <v>-</v>
          </cell>
          <cell r="DY99">
            <v>26</v>
          </cell>
          <cell r="DZ99">
            <v>105</v>
          </cell>
          <cell r="EA99">
            <v>46</v>
          </cell>
          <cell r="EB99" t="str">
            <v>-</v>
          </cell>
          <cell r="EC99">
            <v>47.916666666666671</v>
          </cell>
          <cell r="ED99" t="str">
            <v>-</v>
          </cell>
          <cell r="EE99">
            <v>4</v>
          </cell>
          <cell r="EF99" t="str">
            <v>-</v>
          </cell>
          <cell r="EG99">
            <v>5</v>
          </cell>
        </row>
        <row r="100">
          <cell r="C100">
            <v>700000252</v>
          </cell>
          <cell r="D100" t="str">
            <v xml:space="preserve">SECTOR ARRAYAN MARIA </v>
          </cell>
          <cell r="E100">
            <v>2026</v>
          </cell>
          <cell r="F100">
            <v>202604</v>
          </cell>
          <cell r="G100" t="str">
            <v>-</v>
          </cell>
          <cell r="H100" t="str">
            <v>-</v>
          </cell>
          <cell r="I100" t="str">
            <v>-</v>
          </cell>
          <cell r="J100" t="str">
            <v>-</v>
          </cell>
          <cell r="K100" t="str">
            <v>-</v>
          </cell>
          <cell r="L100" t="str">
            <v>-</v>
          </cell>
          <cell r="M100" t="str">
            <v>-</v>
          </cell>
          <cell r="N100" t="str">
            <v>-</v>
          </cell>
          <cell r="O100" t="str">
            <v>-</v>
          </cell>
          <cell r="P100" t="str">
            <v>-</v>
          </cell>
          <cell r="Q100" t="str">
            <v>-</v>
          </cell>
          <cell r="R100" t="str">
            <v>-</v>
          </cell>
          <cell r="S100" t="str">
            <v>-</v>
          </cell>
          <cell r="T100" t="str">
            <v>-</v>
          </cell>
          <cell r="U100" t="str">
            <v>-</v>
          </cell>
          <cell r="V100" t="str">
            <v>-</v>
          </cell>
          <cell r="W100" t="str">
            <v>-</v>
          </cell>
          <cell r="X100" t="str">
            <v>-</v>
          </cell>
          <cell r="Y100" t="str">
            <v>-</v>
          </cell>
          <cell r="Z100" t="str">
            <v>-</v>
          </cell>
          <cell r="AA100" t="str">
            <v>-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 t="str">
            <v>-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 t="str">
            <v>-</v>
          </cell>
          <cell r="AN100" t="str">
            <v>-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 t="str">
            <v>-</v>
          </cell>
          <cell r="BB100" t="str">
            <v>-</v>
          </cell>
          <cell r="BC100" t="str">
            <v>-</v>
          </cell>
          <cell r="BD100" t="str">
            <v>-</v>
          </cell>
          <cell r="BE100" t="str">
            <v>-</v>
          </cell>
          <cell r="BF100" t="str">
            <v>-</v>
          </cell>
          <cell r="BG100" t="str">
            <v>-</v>
          </cell>
          <cell r="BH100" t="str">
            <v>-</v>
          </cell>
          <cell r="BI100" t="str">
            <v>-</v>
          </cell>
          <cell r="BJ100" t="str">
            <v>-</v>
          </cell>
          <cell r="BK100" t="str">
            <v>-</v>
          </cell>
          <cell r="BL100" t="str">
            <v>-</v>
          </cell>
          <cell r="BM100" t="str">
            <v>-</v>
          </cell>
          <cell r="BN100" t="str">
            <v>-</v>
          </cell>
          <cell r="BO100" t="str">
            <v>-</v>
          </cell>
          <cell r="BP100" t="str">
            <v>-</v>
          </cell>
          <cell r="BQ100" t="str">
            <v>-</v>
          </cell>
          <cell r="BR100" t="str">
            <v>-</v>
          </cell>
          <cell r="BS100" t="str">
            <v>-</v>
          </cell>
          <cell r="BT100" t="str">
            <v>-</v>
          </cell>
          <cell r="BU100" t="str">
            <v>-</v>
          </cell>
          <cell r="BV100" t="str">
            <v>-</v>
          </cell>
          <cell r="BW100" t="str">
            <v>-</v>
          </cell>
          <cell r="BX100" t="str">
            <v>-</v>
          </cell>
          <cell r="BY100" t="str">
            <v>-</v>
          </cell>
          <cell r="BZ100" t="str">
            <v>-</v>
          </cell>
          <cell r="CA100" t="str">
            <v>-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 t="str">
            <v>-</v>
          </cell>
          <cell r="CN100" t="str">
            <v>-</v>
          </cell>
          <cell r="CO100" t="str">
            <v>-</v>
          </cell>
          <cell r="CP100" t="str">
            <v>-</v>
          </cell>
          <cell r="CQ100" t="str">
            <v>-</v>
          </cell>
          <cell r="CR100" t="str">
            <v>-</v>
          </cell>
          <cell r="CS100" t="str">
            <v>-</v>
          </cell>
          <cell r="CT100" t="str">
            <v>-</v>
          </cell>
          <cell r="CU100" t="str">
            <v>-</v>
          </cell>
          <cell r="CV100" t="str">
            <v>-</v>
          </cell>
          <cell r="CW100" t="str">
            <v>-</v>
          </cell>
          <cell r="CX100" t="str">
            <v>-</v>
          </cell>
          <cell r="CY100" t="str">
            <v>-</v>
          </cell>
          <cell r="CZ100" t="str">
            <v>-</v>
          </cell>
          <cell r="DA100" t="str">
            <v>-</v>
          </cell>
          <cell r="DB100" t="str">
            <v>-</v>
          </cell>
          <cell r="DC100" t="str">
            <v>-</v>
          </cell>
          <cell r="DD100" t="str">
            <v>-</v>
          </cell>
          <cell r="DE100" t="str">
            <v>-</v>
          </cell>
          <cell r="DF100" t="str">
            <v>-</v>
          </cell>
          <cell r="DG100" t="str">
            <v>-</v>
          </cell>
          <cell r="DH100" t="str">
            <v>-</v>
          </cell>
          <cell r="DI100" t="str">
            <v>-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 t="str">
            <v>-</v>
          </cell>
          <cell r="DX100" t="str">
            <v>-</v>
          </cell>
          <cell r="DY100" t="str">
            <v>-</v>
          </cell>
          <cell r="DZ100" t="str">
            <v>-</v>
          </cell>
          <cell r="EA100" t="str">
            <v>-</v>
          </cell>
          <cell r="EB100" t="str">
            <v>-</v>
          </cell>
          <cell r="EC100" t="str">
            <v>-</v>
          </cell>
          <cell r="ED100" t="str">
            <v>-</v>
          </cell>
          <cell r="EE100" t="str">
            <v>-</v>
          </cell>
          <cell r="EF100" t="str">
            <v>-</v>
          </cell>
          <cell r="EG100" t="str">
            <v>-</v>
          </cell>
        </row>
        <row r="101">
          <cell r="C101">
            <v>700000253</v>
          </cell>
          <cell r="D101" t="str">
            <v>SECTOR ALAMO LAURA</v>
          </cell>
          <cell r="E101">
            <v>2026</v>
          </cell>
          <cell r="F101">
            <v>202604</v>
          </cell>
          <cell r="G101" t="str">
            <v>-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  <cell r="L101" t="str">
            <v>-</v>
          </cell>
          <cell r="M101" t="str">
            <v>-</v>
          </cell>
          <cell r="N101" t="str">
            <v>-</v>
          </cell>
          <cell r="O101" t="str">
            <v>-</v>
          </cell>
          <cell r="P101" t="str">
            <v>-</v>
          </cell>
          <cell r="Q101" t="str">
            <v>-</v>
          </cell>
          <cell r="R101" t="str">
            <v>-</v>
          </cell>
          <cell r="S101" t="str">
            <v>-</v>
          </cell>
          <cell r="T101" t="str">
            <v>-</v>
          </cell>
          <cell r="U101" t="str">
            <v>-</v>
          </cell>
          <cell r="V101" t="str">
            <v>-</v>
          </cell>
          <cell r="W101" t="str">
            <v>-</v>
          </cell>
          <cell r="X101" t="str">
            <v>-</v>
          </cell>
          <cell r="Y101" t="str">
            <v>-</v>
          </cell>
          <cell r="Z101" t="str">
            <v>-</v>
          </cell>
          <cell r="AA101" t="str">
            <v>-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 t="str">
            <v>-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 t="str">
            <v>-</v>
          </cell>
          <cell r="AN101" t="str">
            <v>-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 t="str">
            <v>-</v>
          </cell>
          <cell r="BB101" t="str">
            <v>-</v>
          </cell>
          <cell r="BC101" t="str">
            <v>-</v>
          </cell>
          <cell r="BD101" t="str">
            <v>-</v>
          </cell>
          <cell r="BE101" t="str">
            <v>-</v>
          </cell>
          <cell r="BF101" t="str">
            <v>-</v>
          </cell>
          <cell r="BG101" t="str">
            <v>-</v>
          </cell>
          <cell r="BH101" t="str">
            <v>-</v>
          </cell>
          <cell r="BI101" t="str">
            <v>-</v>
          </cell>
          <cell r="BJ101" t="str">
            <v>-</v>
          </cell>
          <cell r="BK101" t="str">
            <v>-</v>
          </cell>
          <cell r="BL101" t="str">
            <v>-</v>
          </cell>
          <cell r="BM101" t="str">
            <v>-</v>
          </cell>
          <cell r="BN101" t="str">
            <v>-</v>
          </cell>
          <cell r="BO101" t="str">
            <v>-</v>
          </cell>
          <cell r="BP101" t="str">
            <v>-</v>
          </cell>
          <cell r="BQ101" t="str">
            <v>-</v>
          </cell>
          <cell r="BR101" t="str">
            <v>-</v>
          </cell>
          <cell r="BS101" t="str">
            <v>-</v>
          </cell>
          <cell r="BT101" t="str">
            <v>-</v>
          </cell>
          <cell r="BU101" t="str">
            <v>-</v>
          </cell>
          <cell r="BV101" t="str">
            <v>-</v>
          </cell>
          <cell r="BW101" t="str">
            <v>-</v>
          </cell>
          <cell r="BX101" t="str">
            <v>-</v>
          </cell>
          <cell r="BY101" t="str">
            <v>-</v>
          </cell>
          <cell r="BZ101" t="str">
            <v>-</v>
          </cell>
          <cell r="CA101" t="str">
            <v>-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 t="str">
            <v>-</v>
          </cell>
          <cell r="CN101" t="str">
            <v>-</v>
          </cell>
          <cell r="CO101" t="str">
            <v>-</v>
          </cell>
          <cell r="CP101" t="str">
            <v>-</v>
          </cell>
          <cell r="CQ101" t="str">
            <v>-</v>
          </cell>
          <cell r="CR101" t="str">
            <v>-</v>
          </cell>
          <cell r="CS101" t="str">
            <v>-</v>
          </cell>
          <cell r="CT101" t="str">
            <v>-</v>
          </cell>
          <cell r="CU101" t="str">
            <v>-</v>
          </cell>
          <cell r="CV101" t="str">
            <v>-</v>
          </cell>
          <cell r="CW101" t="str">
            <v>-</v>
          </cell>
          <cell r="CX101" t="str">
            <v>-</v>
          </cell>
          <cell r="CY101" t="str">
            <v>-</v>
          </cell>
          <cell r="CZ101" t="str">
            <v>-</v>
          </cell>
          <cell r="DA101" t="str">
            <v>-</v>
          </cell>
          <cell r="DB101" t="str">
            <v>-</v>
          </cell>
          <cell r="DC101" t="str">
            <v>-</v>
          </cell>
          <cell r="DD101" t="str">
            <v>-</v>
          </cell>
          <cell r="DE101" t="str">
            <v>-</v>
          </cell>
          <cell r="DF101" t="str">
            <v>-</v>
          </cell>
          <cell r="DG101" t="str">
            <v>-</v>
          </cell>
          <cell r="DH101" t="str">
            <v>-</v>
          </cell>
          <cell r="DI101" t="str">
            <v>-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 t="str">
            <v>-</v>
          </cell>
          <cell r="DX101" t="str">
            <v>-</v>
          </cell>
          <cell r="DY101" t="str">
            <v>-</v>
          </cell>
          <cell r="DZ101" t="str">
            <v>-</v>
          </cell>
          <cell r="EA101" t="str">
            <v>-</v>
          </cell>
          <cell r="EB101" t="str">
            <v>-</v>
          </cell>
          <cell r="EC101" t="str">
            <v>-</v>
          </cell>
          <cell r="ED101" t="str">
            <v>-</v>
          </cell>
          <cell r="EE101" t="str">
            <v>-</v>
          </cell>
          <cell r="EF101" t="str">
            <v>-</v>
          </cell>
          <cell r="EG101" t="str">
            <v>-</v>
          </cell>
        </row>
        <row r="102">
          <cell r="C102">
            <v>700000254</v>
          </cell>
          <cell r="D102" t="str">
            <v>SECTOR CREATIVIDAD YOMAIRA</v>
          </cell>
          <cell r="E102">
            <v>2026</v>
          </cell>
          <cell r="F102">
            <v>202604</v>
          </cell>
          <cell r="G102">
            <v>1158</v>
          </cell>
          <cell r="H102">
            <v>1215</v>
          </cell>
          <cell r="I102">
            <v>315</v>
          </cell>
          <cell r="J102" t="str">
            <v>-</v>
          </cell>
          <cell r="K102">
            <v>-28</v>
          </cell>
          <cell r="L102">
            <v>3</v>
          </cell>
          <cell r="M102">
            <v>733</v>
          </cell>
          <cell r="N102">
            <v>740</v>
          </cell>
          <cell r="O102">
            <v>0</v>
          </cell>
          <cell r="P102" t="str">
            <v>-</v>
          </cell>
          <cell r="Q102">
            <v>1</v>
          </cell>
          <cell r="R102" t="str">
            <v>-</v>
          </cell>
          <cell r="S102">
            <v>3</v>
          </cell>
          <cell r="T102" t="str">
            <v>-</v>
          </cell>
          <cell r="U102">
            <v>731</v>
          </cell>
          <cell r="V102" t="str">
            <v>-</v>
          </cell>
          <cell r="W102">
            <v>1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543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466</v>
          </cell>
          <cell r="AH102" t="str">
            <v>-</v>
          </cell>
          <cell r="AI102" t="str">
            <v>-</v>
          </cell>
          <cell r="AJ102" t="str">
            <v>-</v>
          </cell>
          <cell r="AK102" t="str">
            <v>-</v>
          </cell>
          <cell r="AL102" t="str">
            <v>-</v>
          </cell>
          <cell r="AM102">
            <v>63.298791018998266</v>
          </cell>
          <cell r="AN102">
            <v>62.2</v>
          </cell>
          <cell r="AO102" t="str">
            <v>-</v>
          </cell>
          <cell r="AP102" t="str">
            <v>-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  <cell r="AU102" t="str">
            <v>-</v>
          </cell>
          <cell r="AV102" t="str">
            <v>-</v>
          </cell>
          <cell r="AW102" t="str">
            <v>-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651</v>
          </cell>
          <cell r="BB102">
            <v>618</v>
          </cell>
          <cell r="BC102">
            <v>56.217616580310882</v>
          </cell>
          <cell r="BD102">
            <v>51.9</v>
          </cell>
          <cell r="BE102">
            <v>809</v>
          </cell>
          <cell r="BF102" t="str">
            <v>-</v>
          </cell>
          <cell r="BG102">
            <v>424575.56</v>
          </cell>
          <cell r="BH102">
            <v>425943</v>
          </cell>
          <cell r="BI102">
            <v>311213886</v>
          </cell>
          <cell r="BJ102">
            <v>315197460</v>
          </cell>
          <cell r="BK102">
            <v>309059529</v>
          </cell>
          <cell r="BL102" t="str">
            <v>-</v>
          </cell>
          <cell r="BM102">
            <v>2154357</v>
          </cell>
          <cell r="BN102" t="str">
            <v>-</v>
          </cell>
          <cell r="BO102">
            <v>237229993</v>
          </cell>
          <cell r="BP102" t="str">
            <v>-</v>
          </cell>
          <cell r="BQ102">
            <v>2154357</v>
          </cell>
          <cell r="BR102" t="str">
            <v>-</v>
          </cell>
          <cell r="BS102">
            <v>675</v>
          </cell>
          <cell r="BT102" t="str">
            <v>-</v>
          </cell>
          <cell r="BU102">
            <v>235075636</v>
          </cell>
          <cell r="BV102" t="str">
            <v>-</v>
          </cell>
          <cell r="BW102">
            <v>496</v>
          </cell>
          <cell r="BX102" t="str">
            <v>-</v>
          </cell>
          <cell r="BY102" t="str">
            <v>-</v>
          </cell>
          <cell r="BZ102" t="str">
            <v>-</v>
          </cell>
          <cell r="CA102">
            <v>67977873</v>
          </cell>
          <cell r="CB102" t="str">
            <v>-</v>
          </cell>
          <cell r="CC102" t="str">
            <v>-</v>
          </cell>
          <cell r="CD102" t="str">
            <v>-</v>
          </cell>
          <cell r="CE102" t="str">
            <v>-</v>
          </cell>
          <cell r="CF102" t="str">
            <v>-</v>
          </cell>
          <cell r="CG102" t="str">
            <v>-</v>
          </cell>
          <cell r="CH102" t="str">
            <v>-</v>
          </cell>
          <cell r="CI102" t="str">
            <v>-</v>
          </cell>
          <cell r="CJ102" t="str">
            <v>-</v>
          </cell>
          <cell r="CK102" t="str">
            <v>-</v>
          </cell>
          <cell r="CL102" t="str">
            <v>-</v>
          </cell>
          <cell r="CM102">
            <v>6006020</v>
          </cell>
          <cell r="CN102" t="str">
            <v>-</v>
          </cell>
          <cell r="CO102">
            <v>73983893</v>
          </cell>
          <cell r="CP102" t="str">
            <v>-</v>
          </cell>
          <cell r="CQ102">
            <v>0</v>
          </cell>
          <cell r="CR102" t="str">
            <v>-</v>
          </cell>
          <cell r="CS102">
            <v>-23</v>
          </cell>
          <cell r="CT102" t="str">
            <v>-</v>
          </cell>
          <cell r="CU102">
            <v>251</v>
          </cell>
          <cell r="CV102">
            <v>249</v>
          </cell>
          <cell r="CW102">
            <v>86</v>
          </cell>
          <cell r="CX102">
            <v>122</v>
          </cell>
          <cell r="CY102">
            <v>88</v>
          </cell>
          <cell r="CZ102">
            <v>87</v>
          </cell>
          <cell r="DA102">
            <v>85</v>
          </cell>
          <cell r="DB102">
            <v>79</v>
          </cell>
          <cell r="DC102">
            <v>69</v>
          </cell>
          <cell r="DD102">
            <v>66</v>
          </cell>
          <cell r="DE102">
            <v>65</v>
          </cell>
          <cell r="DF102">
            <v>59</v>
          </cell>
          <cell r="DG102">
            <v>219</v>
          </cell>
          <cell r="DH102">
            <v>204</v>
          </cell>
          <cell r="DI102">
            <v>36</v>
          </cell>
          <cell r="DJ102" t="str">
            <v>-</v>
          </cell>
          <cell r="DK102" t="str">
            <v>-</v>
          </cell>
          <cell r="DL102" t="str">
            <v>-</v>
          </cell>
          <cell r="DM102" t="str">
            <v>-</v>
          </cell>
          <cell r="DN102" t="str">
            <v>-</v>
          </cell>
          <cell r="DO102" t="str">
            <v>-</v>
          </cell>
          <cell r="DP102" t="str">
            <v>-</v>
          </cell>
          <cell r="DQ102" t="str">
            <v>-</v>
          </cell>
          <cell r="DR102" t="str">
            <v>-</v>
          </cell>
          <cell r="DS102" t="str">
            <v>-</v>
          </cell>
          <cell r="DT102" t="str">
            <v>-</v>
          </cell>
          <cell r="DU102" t="str">
            <v>-</v>
          </cell>
          <cell r="DV102" t="str">
            <v>-</v>
          </cell>
          <cell r="DW102">
            <v>0</v>
          </cell>
          <cell r="DX102" t="str">
            <v>-</v>
          </cell>
          <cell r="DY102">
            <v>45</v>
          </cell>
          <cell r="DZ102">
            <v>68</v>
          </cell>
          <cell r="EA102">
            <v>16</v>
          </cell>
          <cell r="EB102" t="str">
            <v>-</v>
          </cell>
          <cell r="EC102">
            <v>45.714285714285715</v>
          </cell>
          <cell r="ED102" t="str">
            <v>-</v>
          </cell>
          <cell r="EE102">
            <v>9</v>
          </cell>
          <cell r="EF102" t="str">
            <v>-</v>
          </cell>
          <cell r="EG102">
            <v>37</v>
          </cell>
        </row>
        <row r="103">
          <cell r="C103">
            <v>700000255</v>
          </cell>
          <cell r="D103" t="str">
            <v xml:space="preserve">SECTOR CEIBA DEYSI </v>
          </cell>
          <cell r="E103">
            <v>2026</v>
          </cell>
          <cell r="F103">
            <v>202604</v>
          </cell>
          <cell r="G103">
            <v>1783</v>
          </cell>
          <cell r="H103">
            <v>1774</v>
          </cell>
          <cell r="I103">
            <v>368</v>
          </cell>
          <cell r="J103" t="str">
            <v>-</v>
          </cell>
          <cell r="K103">
            <v>-64</v>
          </cell>
          <cell r="L103">
            <v>4</v>
          </cell>
          <cell r="M103">
            <v>580</v>
          </cell>
          <cell r="N103">
            <v>1178</v>
          </cell>
          <cell r="O103">
            <v>0</v>
          </cell>
          <cell r="P103" t="str">
            <v>-</v>
          </cell>
          <cell r="Q103">
            <v>0</v>
          </cell>
          <cell r="R103" t="str">
            <v>-</v>
          </cell>
          <cell r="S103">
            <v>3</v>
          </cell>
          <cell r="T103" t="str">
            <v>-</v>
          </cell>
          <cell r="U103">
            <v>579</v>
          </cell>
          <cell r="V103" t="str">
            <v>-</v>
          </cell>
          <cell r="W103">
            <v>1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408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382</v>
          </cell>
          <cell r="AH103" t="str">
            <v>-</v>
          </cell>
          <cell r="AI103" t="str">
            <v>-</v>
          </cell>
          <cell r="AJ103" t="str">
            <v>-</v>
          </cell>
          <cell r="AK103" t="str">
            <v>-</v>
          </cell>
          <cell r="AL103" t="str">
            <v>-</v>
          </cell>
          <cell r="AM103">
            <v>32.529444756029164</v>
          </cell>
          <cell r="AN103">
            <v>63.7</v>
          </cell>
          <cell r="AO103" t="str">
            <v>-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 t="str">
            <v>-</v>
          </cell>
          <cell r="AV103" t="str">
            <v>-</v>
          </cell>
          <cell r="AW103" t="str">
            <v>-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538</v>
          </cell>
          <cell r="BB103">
            <v>1065</v>
          </cell>
          <cell r="BC103">
            <v>30.173864273696015</v>
          </cell>
          <cell r="BD103">
            <v>57.6</v>
          </cell>
          <cell r="BE103">
            <v>1106</v>
          </cell>
          <cell r="BF103" t="str">
            <v>-</v>
          </cell>
          <cell r="BG103">
            <v>451494.37</v>
          </cell>
          <cell r="BH103">
            <v>418540</v>
          </cell>
          <cell r="BI103">
            <v>261866732.25</v>
          </cell>
          <cell r="BJ103">
            <v>493039860</v>
          </cell>
          <cell r="BK103">
            <v>261426882</v>
          </cell>
          <cell r="BL103" t="str">
            <v>-</v>
          </cell>
          <cell r="BM103">
            <v>439850.25</v>
          </cell>
          <cell r="BN103" t="str">
            <v>-</v>
          </cell>
          <cell r="BO103">
            <v>226668741.25</v>
          </cell>
          <cell r="BP103" t="str">
            <v>-</v>
          </cell>
          <cell r="BQ103">
            <v>439850.25</v>
          </cell>
          <cell r="BR103" t="str">
            <v>-</v>
          </cell>
          <cell r="BS103">
            <v>552</v>
          </cell>
          <cell r="BT103" t="str">
            <v>-</v>
          </cell>
          <cell r="BU103">
            <v>226228891</v>
          </cell>
          <cell r="BV103" t="str">
            <v>-</v>
          </cell>
          <cell r="BW103">
            <v>252</v>
          </cell>
          <cell r="BX103" t="str">
            <v>-</v>
          </cell>
          <cell r="BY103" t="str">
            <v>-</v>
          </cell>
          <cell r="BZ103" t="str">
            <v>-</v>
          </cell>
          <cell r="CA103">
            <v>32735031</v>
          </cell>
          <cell r="CB103" t="str">
            <v>-</v>
          </cell>
          <cell r="CC103" t="str">
            <v>-</v>
          </cell>
          <cell r="CD103" t="str">
            <v>-</v>
          </cell>
          <cell r="CE103" t="str">
            <v>-</v>
          </cell>
          <cell r="CF103" t="str">
            <v>-</v>
          </cell>
          <cell r="CG103" t="str">
            <v>-</v>
          </cell>
          <cell r="CH103" t="str">
            <v>-</v>
          </cell>
          <cell r="CI103" t="str">
            <v>-</v>
          </cell>
          <cell r="CJ103" t="str">
            <v>-</v>
          </cell>
          <cell r="CK103" t="str">
            <v>-</v>
          </cell>
          <cell r="CL103" t="str">
            <v>-</v>
          </cell>
          <cell r="CM103">
            <v>2462960</v>
          </cell>
          <cell r="CN103" t="str">
            <v>-</v>
          </cell>
          <cell r="CO103">
            <v>35197991</v>
          </cell>
          <cell r="CP103" t="str">
            <v>-</v>
          </cell>
          <cell r="CQ103">
            <v>0</v>
          </cell>
          <cell r="CR103" t="str">
            <v>-</v>
          </cell>
          <cell r="CS103">
            <v>-26</v>
          </cell>
          <cell r="CT103" t="str">
            <v>-</v>
          </cell>
          <cell r="CU103">
            <v>824</v>
          </cell>
          <cell r="CV103">
            <v>394</v>
          </cell>
          <cell r="CW103">
            <v>209</v>
          </cell>
          <cell r="CX103">
            <v>163</v>
          </cell>
          <cell r="CY103">
            <v>170</v>
          </cell>
          <cell r="CZ103">
            <v>118</v>
          </cell>
          <cell r="DA103">
            <v>97</v>
          </cell>
          <cell r="DB103">
            <v>78</v>
          </cell>
          <cell r="DC103">
            <v>72</v>
          </cell>
          <cell r="DD103">
            <v>68</v>
          </cell>
          <cell r="DE103">
            <v>51</v>
          </cell>
          <cell r="DF103">
            <v>44</v>
          </cell>
          <cell r="DG103">
            <v>220</v>
          </cell>
          <cell r="DH103">
            <v>190</v>
          </cell>
          <cell r="DI103">
            <v>22</v>
          </cell>
          <cell r="DJ103" t="str">
            <v>-</v>
          </cell>
          <cell r="DK103" t="str">
            <v>-</v>
          </cell>
          <cell r="DL103" t="str">
            <v>-</v>
          </cell>
          <cell r="DM103" t="str">
            <v>-</v>
          </cell>
          <cell r="DN103" t="str">
            <v>-</v>
          </cell>
          <cell r="DO103" t="str">
            <v>-</v>
          </cell>
          <cell r="DP103" t="str">
            <v>-</v>
          </cell>
          <cell r="DQ103" t="str">
            <v>-</v>
          </cell>
          <cell r="DR103" t="str">
            <v>-</v>
          </cell>
          <cell r="DS103" t="str">
            <v>-</v>
          </cell>
          <cell r="DT103" t="str">
            <v>-</v>
          </cell>
          <cell r="DU103" t="str">
            <v>-</v>
          </cell>
          <cell r="DV103" t="str">
            <v>-</v>
          </cell>
          <cell r="DW103">
            <v>0</v>
          </cell>
          <cell r="DX103" t="str">
            <v>-</v>
          </cell>
          <cell r="DY103">
            <v>31</v>
          </cell>
          <cell r="DZ103">
            <v>71</v>
          </cell>
          <cell r="EA103">
            <v>33</v>
          </cell>
          <cell r="EB103" t="str">
            <v>-</v>
          </cell>
          <cell r="EC103">
            <v>49.253731343283583</v>
          </cell>
          <cell r="ED103" t="str">
            <v>-</v>
          </cell>
          <cell r="EE103">
            <v>9</v>
          </cell>
          <cell r="EF103" t="str">
            <v>-</v>
          </cell>
          <cell r="EG103">
            <v>11</v>
          </cell>
        </row>
        <row r="104">
          <cell r="C104">
            <v>700000256</v>
          </cell>
          <cell r="D104" t="str">
            <v>SECTOR FANDANGO LUISA</v>
          </cell>
          <cell r="E104">
            <v>2026</v>
          </cell>
          <cell r="F104">
            <v>202604</v>
          </cell>
          <cell r="G104">
            <v>1451</v>
          </cell>
          <cell r="H104">
            <v>1496</v>
          </cell>
          <cell r="I104">
            <v>427</v>
          </cell>
          <cell r="J104" t="str">
            <v>-</v>
          </cell>
          <cell r="K104">
            <v>-50</v>
          </cell>
          <cell r="L104">
            <v>8</v>
          </cell>
          <cell r="M104">
            <v>609</v>
          </cell>
          <cell r="N104">
            <v>951</v>
          </cell>
          <cell r="O104">
            <v>0</v>
          </cell>
          <cell r="P104" t="str">
            <v>-</v>
          </cell>
          <cell r="Q104">
            <v>0</v>
          </cell>
          <cell r="R104" t="str">
            <v>-</v>
          </cell>
          <cell r="S104">
            <v>10</v>
          </cell>
          <cell r="T104" t="str">
            <v>-</v>
          </cell>
          <cell r="U104">
            <v>608</v>
          </cell>
          <cell r="V104" t="str">
            <v>-</v>
          </cell>
          <cell r="W104">
            <v>1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476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335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 t="str">
            <v>-</v>
          </cell>
          <cell r="AM104">
            <v>41.9710544452102</v>
          </cell>
          <cell r="AN104">
            <v>63</v>
          </cell>
          <cell r="AO104" t="str">
            <v>-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 t="str">
            <v>-</v>
          </cell>
          <cell r="AV104" t="str">
            <v>-</v>
          </cell>
          <cell r="AW104" t="str">
            <v>-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555</v>
          </cell>
          <cell r="BB104">
            <v>840</v>
          </cell>
          <cell r="BC104">
            <v>38.249483115093042</v>
          </cell>
          <cell r="BD104">
            <v>55.6</v>
          </cell>
          <cell r="BE104">
            <v>1003</v>
          </cell>
          <cell r="BF104" t="str">
            <v>-</v>
          </cell>
          <cell r="BG104">
            <v>512707.55</v>
          </cell>
          <cell r="BH104">
            <v>448226</v>
          </cell>
          <cell r="BI104">
            <v>312238896.25</v>
          </cell>
          <cell r="BJ104">
            <v>426263273</v>
          </cell>
          <cell r="BK104">
            <v>311174598</v>
          </cell>
          <cell r="BL104" t="str">
            <v>-</v>
          </cell>
          <cell r="BM104">
            <v>1064298.25</v>
          </cell>
          <cell r="BN104" t="str">
            <v>-</v>
          </cell>
          <cell r="BO104">
            <v>248824010.25</v>
          </cell>
          <cell r="BP104" t="str">
            <v>-</v>
          </cell>
          <cell r="BQ104">
            <v>1064298.25</v>
          </cell>
          <cell r="BR104" t="str">
            <v>-</v>
          </cell>
          <cell r="BS104">
            <v>591</v>
          </cell>
          <cell r="BT104" t="str">
            <v>-</v>
          </cell>
          <cell r="BU104">
            <v>247759712</v>
          </cell>
          <cell r="BV104" t="str">
            <v>-</v>
          </cell>
          <cell r="BW104">
            <v>456</v>
          </cell>
          <cell r="BX104" t="str">
            <v>-</v>
          </cell>
          <cell r="BY104" t="str">
            <v>-</v>
          </cell>
          <cell r="BZ104" t="str">
            <v>-</v>
          </cell>
          <cell r="CA104">
            <v>57958246</v>
          </cell>
          <cell r="CB104" t="str">
            <v>-</v>
          </cell>
          <cell r="CC104" t="str">
            <v>-</v>
          </cell>
          <cell r="CD104" t="str">
            <v>-</v>
          </cell>
          <cell r="CE104" t="str">
            <v>-</v>
          </cell>
          <cell r="CF104" t="str">
            <v>-</v>
          </cell>
          <cell r="CG104" t="str">
            <v>-</v>
          </cell>
          <cell r="CH104" t="str">
            <v>-</v>
          </cell>
          <cell r="CI104" t="str">
            <v>-</v>
          </cell>
          <cell r="CJ104" t="str">
            <v>-</v>
          </cell>
          <cell r="CK104" t="str">
            <v>-</v>
          </cell>
          <cell r="CL104" t="str">
            <v>-</v>
          </cell>
          <cell r="CM104">
            <v>5456640</v>
          </cell>
          <cell r="CN104" t="str">
            <v>-</v>
          </cell>
          <cell r="CO104">
            <v>63414886</v>
          </cell>
          <cell r="CP104" t="str">
            <v>-</v>
          </cell>
          <cell r="CQ104">
            <v>0</v>
          </cell>
          <cell r="CR104" t="str">
            <v>-</v>
          </cell>
          <cell r="CS104">
            <v>-27</v>
          </cell>
          <cell r="CT104" t="str">
            <v>-</v>
          </cell>
          <cell r="CU104">
            <v>552</v>
          </cell>
          <cell r="CV104">
            <v>328</v>
          </cell>
          <cell r="CW104">
            <v>182</v>
          </cell>
          <cell r="CX104">
            <v>139</v>
          </cell>
          <cell r="CY104">
            <v>108</v>
          </cell>
          <cell r="CZ104">
            <v>91</v>
          </cell>
          <cell r="DA104">
            <v>87</v>
          </cell>
          <cell r="DB104">
            <v>76</v>
          </cell>
          <cell r="DC104">
            <v>63</v>
          </cell>
          <cell r="DD104">
            <v>56</v>
          </cell>
          <cell r="DE104">
            <v>57</v>
          </cell>
          <cell r="DF104">
            <v>54</v>
          </cell>
          <cell r="DG104">
            <v>207</v>
          </cell>
          <cell r="DH104">
            <v>186</v>
          </cell>
          <cell r="DI104">
            <v>24</v>
          </cell>
          <cell r="DJ104" t="str">
            <v>-</v>
          </cell>
          <cell r="DK104" t="str">
            <v>-</v>
          </cell>
          <cell r="DL104" t="str">
            <v>-</v>
          </cell>
          <cell r="DM104" t="str">
            <v>-</v>
          </cell>
          <cell r="DN104" t="str">
            <v>-</v>
          </cell>
          <cell r="DO104" t="str">
            <v>-</v>
          </cell>
          <cell r="DP104" t="str">
            <v>-</v>
          </cell>
          <cell r="DQ104" t="str">
            <v>-</v>
          </cell>
          <cell r="DR104" t="str">
            <v>-</v>
          </cell>
          <cell r="DS104" t="str">
            <v>-</v>
          </cell>
          <cell r="DT104" t="str">
            <v>-</v>
          </cell>
          <cell r="DU104" t="str">
            <v>-</v>
          </cell>
          <cell r="DV104" t="str">
            <v>-</v>
          </cell>
          <cell r="DW104">
            <v>0</v>
          </cell>
          <cell r="DX104" t="str">
            <v>-</v>
          </cell>
          <cell r="DY104">
            <v>30</v>
          </cell>
          <cell r="DZ104">
            <v>66</v>
          </cell>
          <cell r="EA104">
            <v>31</v>
          </cell>
          <cell r="EB104" t="str">
            <v>-</v>
          </cell>
          <cell r="EC104">
            <v>55.357142857142861</v>
          </cell>
          <cell r="ED104" t="str">
            <v>-</v>
          </cell>
          <cell r="EE104">
            <v>6</v>
          </cell>
          <cell r="EF104" t="str">
            <v>-</v>
          </cell>
          <cell r="EG104">
            <v>24</v>
          </cell>
        </row>
        <row r="105">
          <cell r="C105">
            <v>700000258</v>
          </cell>
          <cell r="D105" t="str">
            <v>SECTOR FAUNA HERCILIA</v>
          </cell>
          <cell r="E105">
            <v>2026</v>
          </cell>
          <cell r="F105">
            <v>202604</v>
          </cell>
          <cell r="G105">
            <v>2339</v>
          </cell>
          <cell r="H105">
            <v>2257</v>
          </cell>
          <cell r="I105">
            <v>710</v>
          </cell>
          <cell r="J105" t="str">
            <v>-</v>
          </cell>
          <cell r="K105">
            <v>1</v>
          </cell>
          <cell r="L105">
            <v>6</v>
          </cell>
          <cell r="M105">
            <v>1455</v>
          </cell>
          <cell r="N105">
            <v>1528</v>
          </cell>
          <cell r="O105">
            <v>0</v>
          </cell>
          <cell r="P105" t="str">
            <v>-</v>
          </cell>
          <cell r="Q105">
            <v>0</v>
          </cell>
          <cell r="R105" t="str">
            <v>-</v>
          </cell>
          <cell r="S105">
            <v>0</v>
          </cell>
          <cell r="T105" t="str">
            <v>-</v>
          </cell>
          <cell r="U105">
            <v>1455</v>
          </cell>
          <cell r="V105" t="str">
            <v>-</v>
          </cell>
          <cell r="W105">
            <v>0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1060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877</v>
          </cell>
          <cell r="AH105" t="str">
            <v>-</v>
          </cell>
          <cell r="AI105" t="str">
            <v>-</v>
          </cell>
          <cell r="AJ105" t="str">
            <v>-</v>
          </cell>
          <cell r="AK105" t="str">
            <v>-</v>
          </cell>
          <cell r="AL105" t="str">
            <v>-</v>
          </cell>
          <cell r="AM105">
            <v>62.206070970500214</v>
          </cell>
          <cell r="AN105">
            <v>64.900000000000006</v>
          </cell>
          <cell r="AO105" t="str">
            <v>-</v>
          </cell>
          <cell r="AP105" t="str">
            <v>-</v>
          </cell>
          <cell r="AQ105" t="str">
            <v>-</v>
          </cell>
          <cell r="AR105" t="str">
            <v>-</v>
          </cell>
          <cell r="AS105" t="str">
            <v>-</v>
          </cell>
          <cell r="AT105" t="str">
            <v>-</v>
          </cell>
          <cell r="AU105" t="str">
            <v>-</v>
          </cell>
          <cell r="AV105" t="str">
            <v>-</v>
          </cell>
          <cell r="AW105" t="str">
            <v>-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1269</v>
          </cell>
          <cell r="BB105">
            <v>1316</v>
          </cell>
          <cell r="BC105">
            <v>54.253954681487812</v>
          </cell>
          <cell r="BD105">
            <v>55.9</v>
          </cell>
          <cell r="BE105">
            <v>1634</v>
          </cell>
          <cell r="BF105" t="str">
            <v>-</v>
          </cell>
          <cell r="BG105">
            <v>449835.24</v>
          </cell>
          <cell r="BH105">
            <v>478866</v>
          </cell>
          <cell r="BI105">
            <v>654510269</v>
          </cell>
          <cell r="BJ105">
            <v>731707574</v>
          </cell>
          <cell r="BK105">
            <v>654510269</v>
          </cell>
          <cell r="BL105" t="str">
            <v>-</v>
          </cell>
          <cell r="BM105">
            <v>0</v>
          </cell>
          <cell r="BN105" t="str">
            <v>-</v>
          </cell>
          <cell r="BO105">
            <v>525686667</v>
          </cell>
          <cell r="BP105" t="str">
            <v>-</v>
          </cell>
          <cell r="BQ105">
            <v>0</v>
          </cell>
          <cell r="BR105" t="str">
            <v>-</v>
          </cell>
          <cell r="BS105">
            <v>1344</v>
          </cell>
          <cell r="BT105" t="str">
            <v>-</v>
          </cell>
          <cell r="BU105">
            <v>525686667</v>
          </cell>
          <cell r="BV105" t="str">
            <v>-</v>
          </cell>
          <cell r="BW105">
            <v>922</v>
          </cell>
          <cell r="BX105" t="str">
            <v>-</v>
          </cell>
          <cell r="BY105" t="str">
            <v>-</v>
          </cell>
          <cell r="BZ105" t="str">
            <v>-</v>
          </cell>
          <cell r="CA105">
            <v>120881702</v>
          </cell>
          <cell r="CB105" t="str">
            <v>-</v>
          </cell>
          <cell r="CC105" t="str">
            <v>-</v>
          </cell>
          <cell r="CD105" t="str">
            <v>-</v>
          </cell>
          <cell r="CE105" t="str">
            <v>-</v>
          </cell>
          <cell r="CF105" t="str">
            <v>-</v>
          </cell>
          <cell r="CG105" t="str">
            <v>-</v>
          </cell>
          <cell r="CH105" t="str">
            <v>-</v>
          </cell>
          <cell r="CI105" t="str">
            <v>-</v>
          </cell>
          <cell r="CJ105" t="str">
            <v>-</v>
          </cell>
          <cell r="CK105" t="str">
            <v>-</v>
          </cell>
          <cell r="CL105" t="str">
            <v>-</v>
          </cell>
          <cell r="CM105">
            <v>7799800</v>
          </cell>
          <cell r="CN105" t="str">
            <v>-</v>
          </cell>
          <cell r="CO105">
            <v>128681502</v>
          </cell>
          <cell r="CP105" t="str">
            <v>-</v>
          </cell>
          <cell r="CQ105">
            <v>0</v>
          </cell>
          <cell r="CR105" t="str">
            <v>-</v>
          </cell>
          <cell r="CS105">
            <v>-8</v>
          </cell>
          <cell r="CT105" t="str">
            <v>-</v>
          </cell>
          <cell r="CU105">
            <v>481</v>
          </cell>
          <cell r="CV105">
            <v>450</v>
          </cell>
          <cell r="CW105">
            <v>193</v>
          </cell>
          <cell r="CX105">
            <v>198</v>
          </cell>
          <cell r="CY105">
            <v>210</v>
          </cell>
          <cell r="CZ105">
            <v>197</v>
          </cell>
          <cell r="DA105">
            <v>129</v>
          </cell>
          <cell r="DB105">
            <v>123</v>
          </cell>
          <cell r="DC105">
            <v>122</v>
          </cell>
          <cell r="DD105">
            <v>109</v>
          </cell>
          <cell r="DE105">
            <v>97</v>
          </cell>
          <cell r="DF105">
            <v>92</v>
          </cell>
          <cell r="DG105">
            <v>348</v>
          </cell>
          <cell r="DH105">
            <v>324</v>
          </cell>
          <cell r="DI105">
            <v>84</v>
          </cell>
          <cell r="DJ105" t="str">
            <v>-</v>
          </cell>
          <cell r="DK105" t="str">
            <v>-</v>
          </cell>
          <cell r="DL105" t="str">
            <v>-</v>
          </cell>
          <cell r="DM105" t="str">
            <v>-</v>
          </cell>
          <cell r="DN105" t="str">
            <v>-</v>
          </cell>
          <cell r="DO105" t="str">
            <v>-</v>
          </cell>
          <cell r="DP105" t="str">
            <v>-</v>
          </cell>
          <cell r="DQ105" t="str">
            <v>-</v>
          </cell>
          <cell r="DR105" t="str">
            <v>-</v>
          </cell>
          <cell r="DS105" t="str">
            <v>-</v>
          </cell>
          <cell r="DT105" t="str">
            <v>-</v>
          </cell>
          <cell r="DU105" t="str">
            <v>-</v>
          </cell>
          <cell r="DV105" t="str">
            <v>-</v>
          </cell>
          <cell r="DW105">
            <v>0</v>
          </cell>
          <cell r="DX105" t="str">
            <v>-</v>
          </cell>
          <cell r="DY105">
            <v>107</v>
          </cell>
          <cell r="DZ105">
            <v>100</v>
          </cell>
          <cell r="EA105">
            <v>56</v>
          </cell>
          <cell r="EB105" t="str">
            <v>-</v>
          </cell>
          <cell r="EC105">
            <v>55.445544554455452</v>
          </cell>
          <cell r="ED105" t="str">
            <v>-</v>
          </cell>
          <cell r="EE105">
            <v>23</v>
          </cell>
          <cell r="EF105" t="str">
            <v>-</v>
          </cell>
          <cell r="EG105">
            <v>82</v>
          </cell>
        </row>
        <row r="106">
          <cell r="C106">
            <v>700000260</v>
          </cell>
          <cell r="D106" t="str">
            <v>SECTOR CANTO MILENA</v>
          </cell>
          <cell r="E106">
            <v>2026</v>
          </cell>
          <cell r="F106">
            <v>202604</v>
          </cell>
          <cell r="G106">
            <v>0</v>
          </cell>
          <cell r="H106" t="str">
            <v>-</v>
          </cell>
          <cell r="I106">
            <v>0</v>
          </cell>
          <cell r="J106" t="str">
            <v>-</v>
          </cell>
          <cell r="K106">
            <v>0</v>
          </cell>
          <cell r="L106" t="str">
            <v>-</v>
          </cell>
          <cell r="M106">
            <v>0</v>
          </cell>
          <cell r="N106" t="str">
            <v>-</v>
          </cell>
          <cell r="O106">
            <v>0</v>
          </cell>
          <cell r="P106" t="str">
            <v>-</v>
          </cell>
          <cell r="Q106">
            <v>0</v>
          </cell>
          <cell r="R106" t="str">
            <v>-</v>
          </cell>
          <cell r="S106">
            <v>0</v>
          </cell>
          <cell r="T106" t="str">
            <v>-</v>
          </cell>
          <cell r="U106">
            <v>0</v>
          </cell>
          <cell r="V106" t="str">
            <v>-</v>
          </cell>
          <cell r="W106">
            <v>0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0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0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 t="str">
            <v>-</v>
          </cell>
          <cell r="AM106">
            <v>0</v>
          </cell>
          <cell r="AN106" t="str">
            <v>-</v>
          </cell>
          <cell r="AO106" t="str">
            <v>-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 t="str">
            <v>-</v>
          </cell>
          <cell r="AU106" t="str">
            <v>-</v>
          </cell>
          <cell r="AV106" t="str">
            <v>-</v>
          </cell>
          <cell r="AW106" t="str">
            <v>-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0</v>
          </cell>
          <cell r="BB106" t="str">
            <v>-</v>
          </cell>
          <cell r="BC106">
            <v>0</v>
          </cell>
          <cell r="BD106" t="str">
            <v>-</v>
          </cell>
          <cell r="BE106">
            <v>0</v>
          </cell>
          <cell r="BF106" t="str">
            <v>-</v>
          </cell>
          <cell r="BG106">
            <v>0</v>
          </cell>
          <cell r="BH106" t="str">
            <v>-</v>
          </cell>
          <cell r="BI106">
            <v>0</v>
          </cell>
          <cell r="BJ106" t="str">
            <v>-</v>
          </cell>
          <cell r="BK106">
            <v>0</v>
          </cell>
          <cell r="BL106" t="str">
            <v>-</v>
          </cell>
          <cell r="BM106">
            <v>0</v>
          </cell>
          <cell r="BN106" t="str">
            <v>-</v>
          </cell>
          <cell r="BO106">
            <v>0</v>
          </cell>
          <cell r="BP106" t="str">
            <v>-</v>
          </cell>
          <cell r="BQ106">
            <v>0</v>
          </cell>
          <cell r="BR106" t="str">
            <v>-</v>
          </cell>
          <cell r="BS106">
            <v>0</v>
          </cell>
          <cell r="BT106" t="str">
            <v>-</v>
          </cell>
          <cell r="BU106">
            <v>0</v>
          </cell>
          <cell r="BV106" t="str">
            <v>-</v>
          </cell>
          <cell r="BW106">
            <v>0</v>
          </cell>
          <cell r="BX106" t="str">
            <v>-</v>
          </cell>
          <cell r="BY106" t="str">
            <v>-</v>
          </cell>
          <cell r="BZ106" t="str">
            <v>-</v>
          </cell>
          <cell r="CA106">
            <v>0</v>
          </cell>
          <cell r="CB106" t="str">
            <v>-</v>
          </cell>
          <cell r="CC106" t="str">
            <v>-</v>
          </cell>
          <cell r="CD106" t="str">
            <v>-</v>
          </cell>
          <cell r="CE106" t="str">
            <v>-</v>
          </cell>
          <cell r="CF106" t="str">
            <v>-</v>
          </cell>
          <cell r="CG106" t="str">
            <v>-</v>
          </cell>
          <cell r="CH106" t="str">
            <v>-</v>
          </cell>
          <cell r="CI106" t="str">
            <v>-</v>
          </cell>
          <cell r="CJ106" t="str">
            <v>-</v>
          </cell>
          <cell r="CK106" t="str">
            <v>-</v>
          </cell>
          <cell r="CL106" t="str">
            <v>-</v>
          </cell>
          <cell r="CM106">
            <v>0</v>
          </cell>
          <cell r="CN106" t="str">
            <v>-</v>
          </cell>
          <cell r="CO106">
            <v>0</v>
          </cell>
          <cell r="CP106" t="str">
            <v>-</v>
          </cell>
          <cell r="CQ106">
            <v>0</v>
          </cell>
          <cell r="CR106" t="str">
            <v>-</v>
          </cell>
          <cell r="CS106">
            <v>0</v>
          </cell>
          <cell r="CT106" t="str">
            <v>-</v>
          </cell>
          <cell r="CU106">
            <v>0</v>
          </cell>
          <cell r="CV106" t="str">
            <v>-</v>
          </cell>
          <cell r="CW106">
            <v>0</v>
          </cell>
          <cell r="CX106" t="str">
            <v>-</v>
          </cell>
          <cell r="CY106">
            <v>0</v>
          </cell>
          <cell r="CZ106" t="str">
            <v>-</v>
          </cell>
          <cell r="DA106">
            <v>0</v>
          </cell>
          <cell r="DB106" t="str">
            <v>-</v>
          </cell>
          <cell r="DC106">
            <v>0</v>
          </cell>
          <cell r="DD106" t="str">
            <v>-</v>
          </cell>
          <cell r="DE106">
            <v>0</v>
          </cell>
          <cell r="DF106" t="str">
            <v>-</v>
          </cell>
          <cell r="DG106">
            <v>0</v>
          </cell>
          <cell r="DH106" t="str">
            <v>-</v>
          </cell>
          <cell r="DI106">
            <v>0</v>
          </cell>
          <cell r="DJ106" t="str">
            <v>-</v>
          </cell>
          <cell r="DK106" t="str">
            <v>-</v>
          </cell>
          <cell r="DL106" t="str">
            <v>-</v>
          </cell>
          <cell r="DM106" t="str">
            <v>-</v>
          </cell>
          <cell r="DN106" t="str">
            <v>-</v>
          </cell>
          <cell r="DO106" t="str">
            <v>-</v>
          </cell>
          <cell r="DP106" t="str">
            <v>-</v>
          </cell>
          <cell r="DQ106" t="str">
            <v>-</v>
          </cell>
          <cell r="DR106" t="str">
            <v>-</v>
          </cell>
          <cell r="DS106" t="str">
            <v>-</v>
          </cell>
          <cell r="DT106" t="str">
            <v>-</v>
          </cell>
          <cell r="DU106" t="str">
            <v>-</v>
          </cell>
          <cell r="DV106" t="str">
            <v>-</v>
          </cell>
          <cell r="DW106">
            <v>0</v>
          </cell>
          <cell r="DX106" t="str">
            <v>-</v>
          </cell>
          <cell r="DY106">
            <v>0</v>
          </cell>
          <cell r="DZ106" t="str">
            <v>-</v>
          </cell>
          <cell r="EA106">
            <v>0</v>
          </cell>
          <cell r="EB106" t="str">
            <v>-</v>
          </cell>
          <cell r="EC106">
            <v>0</v>
          </cell>
          <cell r="ED106" t="str">
            <v>-</v>
          </cell>
          <cell r="EE106">
            <v>0</v>
          </cell>
          <cell r="EF106" t="str">
            <v>-</v>
          </cell>
          <cell r="EG106">
            <v>0</v>
          </cell>
        </row>
        <row r="107">
          <cell r="C107">
            <v>700000261</v>
          </cell>
          <cell r="D107" t="str">
            <v>SECTOR PAYANÉS JULIANA</v>
          </cell>
          <cell r="E107">
            <v>2026</v>
          </cell>
          <cell r="F107">
            <v>202604</v>
          </cell>
          <cell r="G107">
            <v>1971</v>
          </cell>
          <cell r="H107">
            <v>1978</v>
          </cell>
          <cell r="I107">
            <v>529</v>
          </cell>
          <cell r="J107" t="str">
            <v>-</v>
          </cell>
          <cell r="K107">
            <v>-128</v>
          </cell>
          <cell r="L107">
            <v>6</v>
          </cell>
          <cell r="M107">
            <v>232</v>
          </cell>
          <cell r="N107">
            <v>1337</v>
          </cell>
          <cell r="O107">
            <v>0</v>
          </cell>
          <cell r="P107" t="str">
            <v>-</v>
          </cell>
          <cell r="Q107">
            <v>0</v>
          </cell>
          <cell r="R107" t="str">
            <v>-</v>
          </cell>
          <cell r="S107">
            <v>6</v>
          </cell>
          <cell r="T107" t="str">
            <v>-</v>
          </cell>
          <cell r="U107">
            <v>229</v>
          </cell>
          <cell r="V107" t="str">
            <v>-</v>
          </cell>
          <cell r="W107">
            <v>3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181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108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 t="str">
            <v>-</v>
          </cell>
          <cell r="AM107">
            <v>11.770674784373414</v>
          </cell>
          <cell r="AN107">
            <v>0.63455149499999997</v>
          </cell>
          <cell r="AO107" t="str">
            <v>-</v>
          </cell>
          <cell r="AP107" t="str">
            <v>-</v>
          </cell>
          <cell r="AQ107" t="str">
            <v>-</v>
          </cell>
          <cell r="AR107" t="str">
            <v>-</v>
          </cell>
          <cell r="AS107" t="str">
            <v>-</v>
          </cell>
          <cell r="AT107" t="str">
            <v>-</v>
          </cell>
          <cell r="AU107" t="str">
            <v>-</v>
          </cell>
          <cell r="AV107" t="str">
            <v>-</v>
          </cell>
          <cell r="AW107" t="str">
            <v>-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206</v>
          </cell>
          <cell r="BB107">
            <v>1166</v>
          </cell>
          <cell r="BC107">
            <v>10.451547437848808</v>
          </cell>
          <cell r="BD107">
            <v>0.55339344999999995</v>
          </cell>
          <cell r="BE107">
            <v>1302</v>
          </cell>
          <cell r="BF107" t="str">
            <v>-</v>
          </cell>
          <cell r="BG107">
            <v>555645.49</v>
          </cell>
          <cell r="BH107">
            <v>451878.49310000002</v>
          </cell>
          <cell r="BI107">
            <v>128909753.09999999</v>
          </cell>
          <cell r="BJ107">
            <v>604161545.29999995</v>
          </cell>
          <cell r="BK107">
            <v>128070198</v>
          </cell>
          <cell r="BL107" t="str">
            <v>-</v>
          </cell>
          <cell r="BM107">
            <v>839555.1</v>
          </cell>
          <cell r="BN107" t="str">
            <v>-</v>
          </cell>
          <cell r="BO107">
            <v>109512762.09999999</v>
          </cell>
          <cell r="BP107" t="str">
            <v>-</v>
          </cell>
          <cell r="BQ107">
            <v>839555.1</v>
          </cell>
          <cell r="BR107" t="str">
            <v>-</v>
          </cell>
          <cell r="BS107">
            <v>220</v>
          </cell>
          <cell r="BT107" t="str">
            <v>-</v>
          </cell>
          <cell r="BU107">
            <v>108673207</v>
          </cell>
          <cell r="BV107" t="str">
            <v>-</v>
          </cell>
          <cell r="BW107">
            <v>130</v>
          </cell>
          <cell r="BX107" t="str">
            <v>-</v>
          </cell>
          <cell r="BY107" t="str">
            <v>-</v>
          </cell>
          <cell r="BZ107" t="str">
            <v>-</v>
          </cell>
          <cell r="CA107">
            <v>18162301</v>
          </cell>
          <cell r="CB107" t="str">
            <v>-</v>
          </cell>
          <cell r="CC107" t="str">
            <v>-</v>
          </cell>
          <cell r="CD107" t="str">
            <v>-</v>
          </cell>
          <cell r="CE107" t="str">
            <v>-</v>
          </cell>
          <cell r="CF107" t="str">
            <v>-</v>
          </cell>
          <cell r="CG107" t="str">
            <v>-</v>
          </cell>
          <cell r="CH107" t="str">
            <v>-</v>
          </cell>
          <cell r="CI107" t="str">
            <v>-</v>
          </cell>
          <cell r="CJ107" t="str">
            <v>-</v>
          </cell>
          <cell r="CK107" t="str">
            <v>-</v>
          </cell>
          <cell r="CL107" t="str">
            <v>-</v>
          </cell>
          <cell r="CM107">
            <v>1234690</v>
          </cell>
          <cell r="CN107" t="str">
            <v>-</v>
          </cell>
          <cell r="CO107">
            <v>19396991</v>
          </cell>
          <cell r="CP107" t="str">
            <v>-</v>
          </cell>
          <cell r="CQ107">
            <v>0</v>
          </cell>
          <cell r="CR107" t="str">
            <v>-</v>
          </cell>
          <cell r="CS107">
            <v>-61</v>
          </cell>
          <cell r="CT107" t="str">
            <v>-</v>
          </cell>
          <cell r="CU107">
            <v>1236</v>
          </cell>
          <cell r="CV107">
            <v>433</v>
          </cell>
          <cell r="CW107">
            <v>285</v>
          </cell>
          <cell r="CX107">
            <v>200</v>
          </cell>
          <cell r="CY107">
            <v>218</v>
          </cell>
          <cell r="CZ107">
            <v>148</v>
          </cell>
          <cell r="DA107">
            <v>139</v>
          </cell>
          <cell r="DB107">
            <v>98</v>
          </cell>
          <cell r="DC107">
            <v>69</v>
          </cell>
          <cell r="DD107">
            <v>54</v>
          </cell>
          <cell r="DE107">
            <v>71</v>
          </cell>
          <cell r="DF107">
            <v>62</v>
          </cell>
          <cell r="DG107">
            <v>279</v>
          </cell>
          <cell r="DH107">
            <v>214</v>
          </cell>
          <cell r="DI107">
            <v>9</v>
          </cell>
          <cell r="DJ107" t="str">
            <v>-</v>
          </cell>
          <cell r="DK107" t="str">
            <v>-</v>
          </cell>
          <cell r="DL107" t="str">
            <v>-</v>
          </cell>
          <cell r="DM107" t="str">
            <v>-</v>
          </cell>
          <cell r="DN107" t="str">
            <v>-</v>
          </cell>
          <cell r="DO107" t="str">
            <v>-</v>
          </cell>
          <cell r="DP107" t="str">
            <v>-</v>
          </cell>
          <cell r="DQ107" t="str">
            <v>-</v>
          </cell>
          <cell r="DR107" t="str">
            <v>-</v>
          </cell>
          <cell r="DS107" t="str">
            <v>-</v>
          </cell>
          <cell r="DT107" t="str">
            <v>-</v>
          </cell>
          <cell r="DU107" t="str">
            <v>-</v>
          </cell>
          <cell r="DV107" t="str">
            <v>-</v>
          </cell>
          <cell r="DW107">
            <v>0</v>
          </cell>
          <cell r="DX107" t="str">
            <v>-</v>
          </cell>
          <cell r="DY107">
            <v>10</v>
          </cell>
          <cell r="DZ107">
            <v>90</v>
          </cell>
          <cell r="EA107">
            <v>31</v>
          </cell>
          <cell r="EB107" t="str">
            <v>-</v>
          </cell>
          <cell r="EC107">
            <v>44.285714285714285</v>
          </cell>
          <cell r="ED107" t="str">
            <v>-</v>
          </cell>
          <cell r="EE107">
            <v>1</v>
          </cell>
          <cell r="EF107" t="str">
            <v>-</v>
          </cell>
          <cell r="EG107">
            <v>16</v>
          </cell>
        </row>
        <row r="108">
          <cell r="C108">
            <v>700000262</v>
          </cell>
          <cell r="D108" t="str">
            <v xml:space="preserve">SECTOR BAHÍA ALEJANDRA </v>
          </cell>
          <cell r="E108">
            <v>2026</v>
          </cell>
          <cell r="F108">
            <v>202604</v>
          </cell>
          <cell r="G108">
            <v>1616</v>
          </cell>
          <cell r="H108">
            <v>1630</v>
          </cell>
          <cell r="I108">
            <v>520</v>
          </cell>
          <cell r="J108" t="str">
            <v>-</v>
          </cell>
          <cell r="K108">
            <v>-11</v>
          </cell>
          <cell r="L108">
            <v>4</v>
          </cell>
          <cell r="M108">
            <v>1098</v>
          </cell>
          <cell r="N108">
            <v>1059</v>
          </cell>
          <cell r="O108">
            <v>0</v>
          </cell>
          <cell r="P108" t="str">
            <v>-</v>
          </cell>
          <cell r="Q108">
            <v>5</v>
          </cell>
          <cell r="R108" t="str">
            <v>-</v>
          </cell>
          <cell r="S108">
            <v>14</v>
          </cell>
          <cell r="T108" t="str">
            <v>-</v>
          </cell>
          <cell r="U108">
            <v>1085</v>
          </cell>
          <cell r="V108" t="str">
            <v>-</v>
          </cell>
          <cell r="W108">
            <v>8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811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628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>
            <v>67.945544554455452</v>
          </cell>
          <cell r="AN108">
            <v>64.900000000000006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957</v>
          </cell>
          <cell r="BB108">
            <v>918</v>
          </cell>
          <cell r="BC108">
            <v>59.220297029702976</v>
          </cell>
          <cell r="BD108">
            <v>56.3</v>
          </cell>
          <cell r="BE108">
            <v>1124</v>
          </cell>
          <cell r="BF108" t="str">
            <v>-</v>
          </cell>
          <cell r="BG108">
            <v>564435.47</v>
          </cell>
          <cell r="BH108">
            <v>571787</v>
          </cell>
          <cell r="BI108">
            <v>619750144.5</v>
          </cell>
          <cell r="BJ108">
            <v>605522560</v>
          </cell>
          <cell r="BK108">
            <v>605582695</v>
          </cell>
          <cell r="BL108" t="str">
            <v>-</v>
          </cell>
          <cell r="BM108">
            <v>14167449.5</v>
          </cell>
          <cell r="BN108" t="str">
            <v>-</v>
          </cell>
          <cell r="BO108">
            <v>466488083.5</v>
          </cell>
          <cell r="BP108" t="str">
            <v>-</v>
          </cell>
          <cell r="BQ108">
            <v>14167449.5</v>
          </cell>
          <cell r="BR108" t="str">
            <v>-</v>
          </cell>
          <cell r="BS108">
            <v>1023</v>
          </cell>
          <cell r="BT108" t="str">
            <v>-</v>
          </cell>
          <cell r="BU108">
            <v>452320634</v>
          </cell>
          <cell r="BV108" t="str">
            <v>-</v>
          </cell>
          <cell r="BW108">
            <v>799</v>
          </cell>
          <cell r="BX108" t="str">
            <v>-</v>
          </cell>
          <cell r="BY108" t="str">
            <v>-</v>
          </cell>
          <cell r="BZ108" t="str">
            <v>-</v>
          </cell>
          <cell r="CA108">
            <v>145698301</v>
          </cell>
          <cell r="CB108" t="str">
            <v>-</v>
          </cell>
          <cell r="CC108" t="str">
            <v>-</v>
          </cell>
          <cell r="CD108" t="str">
            <v>-</v>
          </cell>
          <cell r="CE108" t="str">
            <v>-</v>
          </cell>
          <cell r="CF108" t="str">
            <v>-</v>
          </cell>
          <cell r="CG108" t="str">
            <v>-</v>
          </cell>
          <cell r="CH108" t="str">
            <v>-</v>
          </cell>
          <cell r="CI108" t="str">
            <v>-</v>
          </cell>
          <cell r="CJ108" t="str">
            <v>-</v>
          </cell>
          <cell r="CK108" t="str">
            <v>-</v>
          </cell>
          <cell r="CL108" t="str">
            <v>-</v>
          </cell>
          <cell r="CM108">
            <v>7563760</v>
          </cell>
          <cell r="CN108" t="str">
            <v>-</v>
          </cell>
          <cell r="CO108">
            <v>153262061</v>
          </cell>
          <cell r="CP108" t="str">
            <v>-</v>
          </cell>
          <cell r="CQ108">
            <v>0</v>
          </cell>
          <cell r="CR108" t="str">
            <v>-</v>
          </cell>
          <cell r="CS108">
            <v>8</v>
          </cell>
          <cell r="CT108" t="str">
            <v>-</v>
          </cell>
          <cell r="CU108">
            <v>274</v>
          </cell>
          <cell r="CV108">
            <v>287</v>
          </cell>
          <cell r="CW108">
            <v>116</v>
          </cell>
          <cell r="CX108">
            <v>126</v>
          </cell>
          <cell r="CY108">
            <v>128</v>
          </cell>
          <cell r="CZ108">
            <v>144</v>
          </cell>
          <cell r="DA108">
            <v>85</v>
          </cell>
          <cell r="DB108">
            <v>100</v>
          </cell>
          <cell r="DC108">
            <v>54</v>
          </cell>
          <cell r="DD108">
            <v>60</v>
          </cell>
          <cell r="DE108">
            <v>39</v>
          </cell>
          <cell r="DF108">
            <v>37</v>
          </cell>
          <cell r="DG108">
            <v>178</v>
          </cell>
          <cell r="DH108">
            <v>197</v>
          </cell>
          <cell r="DI108">
            <v>40</v>
          </cell>
          <cell r="DJ108" t="str">
            <v>-</v>
          </cell>
          <cell r="DK108" t="str">
            <v>-</v>
          </cell>
          <cell r="DL108" t="str">
            <v>-</v>
          </cell>
          <cell r="DM108" t="str">
            <v>-</v>
          </cell>
          <cell r="DN108" t="str">
            <v>-</v>
          </cell>
          <cell r="DO108" t="str">
            <v>-</v>
          </cell>
          <cell r="DP108" t="str">
            <v>-</v>
          </cell>
          <cell r="DQ108" t="str">
            <v>-</v>
          </cell>
          <cell r="DR108" t="str">
            <v>-</v>
          </cell>
          <cell r="DS108" t="str">
            <v>-</v>
          </cell>
          <cell r="DT108" t="str">
            <v>-</v>
          </cell>
          <cell r="DU108" t="str">
            <v>-</v>
          </cell>
          <cell r="DV108" t="str">
            <v>-</v>
          </cell>
          <cell r="DW108">
            <v>0</v>
          </cell>
          <cell r="DX108" t="str">
            <v>-</v>
          </cell>
          <cell r="DY108">
            <v>47</v>
          </cell>
          <cell r="DZ108">
            <v>66</v>
          </cell>
          <cell r="EA108">
            <v>16</v>
          </cell>
          <cell r="EB108" t="str">
            <v>-</v>
          </cell>
          <cell r="EC108">
            <v>32</v>
          </cell>
          <cell r="ED108" t="str">
            <v>-</v>
          </cell>
          <cell r="EE108">
            <v>7</v>
          </cell>
          <cell r="EF108" t="str">
            <v>-</v>
          </cell>
          <cell r="EG108">
            <v>94</v>
          </cell>
        </row>
        <row r="109">
          <cell r="C109">
            <v>700000265</v>
          </cell>
          <cell r="D109" t="str">
            <v>SECTOR NACIMIENTO MARCELA</v>
          </cell>
          <cell r="E109">
            <v>2026</v>
          </cell>
          <cell r="F109">
            <v>202604</v>
          </cell>
          <cell r="G109">
            <v>1641</v>
          </cell>
          <cell r="H109">
            <v>1655</v>
          </cell>
          <cell r="I109">
            <v>651</v>
          </cell>
          <cell r="J109" t="str">
            <v>-</v>
          </cell>
          <cell r="K109">
            <v>-13</v>
          </cell>
          <cell r="L109">
            <v>6</v>
          </cell>
          <cell r="M109">
            <v>1159</v>
          </cell>
          <cell r="N109">
            <v>1113</v>
          </cell>
          <cell r="O109">
            <v>0</v>
          </cell>
          <cell r="P109" t="str">
            <v>-</v>
          </cell>
          <cell r="Q109">
            <v>3</v>
          </cell>
          <cell r="R109" t="str">
            <v>-</v>
          </cell>
          <cell r="S109">
            <v>17</v>
          </cell>
          <cell r="T109" t="str">
            <v>-</v>
          </cell>
          <cell r="U109">
            <v>1149</v>
          </cell>
          <cell r="V109" t="str">
            <v>-</v>
          </cell>
          <cell r="W109">
            <v>7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932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577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>
            <v>70.627666057282141</v>
          </cell>
          <cell r="AN109">
            <v>67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1053</v>
          </cell>
          <cell r="BB109">
            <v>1002</v>
          </cell>
          <cell r="BC109">
            <v>64.168190127970746</v>
          </cell>
          <cell r="BD109">
            <v>60.3</v>
          </cell>
          <cell r="BE109">
            <v>1220</v>
          </cell>
          <cell r="BF109" t="str">
            <v>-</v>
          </cell>
          <cell r="BG109">
            <v>553606.04</v>
          </cell>
          <cell r="BH109">
            <v>546387</v>
          </cell>
          <cell r="BI109">
            <v>641629406.06999993</v>
          </cell>
          <cell r="BJ109">
            <v>608128578</v>
          </cell>
          <cell r="BK109">
            <v>628289989</v>
          </cell>
          <cell r="BL109" t="str">
            <v>-</v>
          </cell>
          <cell r="BM109">
            <v>13339417.07</v>
          </cell>
          <cell r="BN109" t="str">
            <v>-</v>
          </cell>
          <cell r="BO109">
            <v>491701210.06999999</v>
          </cell>
          <cell r="BP109" t="str">
            <v>-</v>
          </cell>
          <cell r="BQ109">
            <v>13339417.07</v>
          </cell>
          <cell r="BR109" t="str">
            <v>-</v>
          </cell>
          <cell r="BS109">
            <v>1082</v>
          </cell>
          <cell r="BT109" t="str">
            <v>-</v>
          </cell>
          <cell r="BU109">
            <v>478361793</v>
          </cell>
          <cell r="BV109" t="str">
            <v>-</v>
          </cell>
          <cell r="BW109">
            <v>872</v>
          </cell>
          <cell r="BX109" t="str">
            <v>-</v>
          </cell>
          <cell r="BY109" t="str">
            <v>-</v>
          </cell>
          <cell r="BZ109" t="str">
            <v>-</v>
          </cell>
          <cell r="CA109">
            <v>141337876</v>
          </cell>
          <cell r="CB109" t="str">
            <v>-</v>
          </cell>
          <cell r="CC109" t="str">
            <v>-</v>
          </cell>
          <cell r="CD109" t="str">
            <v>-</v>
          </cell>
          <cell r="CE109" t="str">
            <v>-</v>
          </cell>
          <cell r="CF109" t="str">
            <v>-</v>
          </cell>
          <cell r="CG109" t="str">
            <v>-</v>
          </cell>
          <cell r="CH109" t="str">
            <v>-</v>
          </cell>
          <cell r="CI109" t="str">
            <v>-</v>
          </cell>
          <cell r="CJ109" t="str">
            <v>-</v>
          </cell>
          <cell r="CK109" t="str">
            <v>-</v>
          </cell>
          <cell r="CL109" t="str">
            <v>-</v>
          </cell>
          <cell r="CM109">
            <v>8590320</v>
          </cell>
          <cell r="CN109" t="str">
            <v>-</v>
          </cell>
          <cell r="CO109">
            <v>149928196</v>
          </cell>
          <cell r="CP109" t="str">
            <v>-</v>
          </cell>
          <cell r="CQ109">
            <v>0</v>
          </cell>
          <cell r="CR109" t="str">
            <v>-</v>
          </cell>
          <cell r="CS109">
            <v>-2</v>
          </cell>
          <cell r="CT109" t="str">
            <v>-</v>
          </cell>
          <cell r="CU109">
            <v>278</v>
          </cell>
          <cell r="CV109">
            <v>307</v>
          </cell>
          <cell r="CW109">
            <v>92</v>
          </cell>
          <cell r="CX109">
            <v>110</v>
          </cell>
          <cell r="CY109">
            <v>112</v>
          </cell>
          <cell r="CZ109">
            <v>117</v>
          </cell>
          <cell r="DA109">
            <v>73</v>
          </cell>
          <cell r="DB109">
            <v>79</v>
          </cell>
          <cell r="DC109">
            <v>61</v>
          </cell>
          <cell r="DD109">
            <v>64</v>
          </cell>
          <cell r="DE109">
            <v>37</v>
          </cell>
          <cell r="DF109">
            <v>39</v>
          </cell>
          <cell r="DG109">
            <v>171</v>
          </cell>
          <cell r="DH109">
            <v>182</v>
          </cell>
          <cell r="DI109">
            <v>27</v>
          </cell>
          <cell r="DJ109" t="str">
            <v>-</v>
          </cell>
          <cell r="DK109" t="str">
            <v>-</v>
          </cell>
          <cell r="DL109" t="str">
            <v>-</v>
          </cell>
          <cell r="DM109" t="str">
            <v>-</v>
          </cell>
          <cell r="DN109" t="str">
            <v>-</v>
          </cell>
          <cell r="DO109" t="str">
            <v>-</v>
          </cell>
          <cell r="DP109" t="str">
            <v>-</v>
          </cell>
          <cell r="DQ109" t="str">
            <v>-</v>
          </cell>
          <cell r="DR109" t="str">
            <v>-</v>
          </cell>
          <cell r="DS109" t="str">
            <v>-</v>
          </cell>
          <cell r="DT109" t="str">
            <v>-</v>
          </cell>
          <cell r="DU109" t="str">
            <v>-</v>
          </cell>
          <cell r="DV109" t="str">
            <v>-</v>
          </cell>
          <cell r="DW109">
            <v>0</v>
          </cell>
          <cell r="DX109" t="str">
            <v>-</v>
          </cell>
          <cell r="DY109">
            <v>35</v>
          </cell>
          <cell r="DZ109">
            <v>49</v>
          </cell>
          <cell r="EA109">
            <v>14</v>
          </cell>
          <cell r="EB109" t="str">
            <v>-</v>
          </cell>
          <cell r="EC109">
            <v>43.75</v>
          </cell>
          <cell r="ED109" t="str">
            <v>-</v>
          </cell>
          <cell r="EE109">
            <v>8</v>
          </cell>
          <cell r="EF109" t="str">
            <v>-</v>
          </cell>
          <cell r="EG109">
            <v>71</v>
          </cell>
        </row>
        <row r="110">
          <cell r="C110">
            <v>700000266</v>
          </cell>
          <cell r="D110" t="str">
            <v>SECTOR POMARROSA NATHALIA</v>
          </cell>
          <cell r="E110">
            <v>2026</v>
          </cell>
          <cell r="F110">
            <v>202604</v>
          </cell>
          <cell r="G110">
            <v>1728</v>
          </cell>
          <cell r="H110">
            <v>1796</v>
          </cell>
          <cell r="I110">
            <v>522</v>
          </cell>
          <cell r="J110" t="str">
            <v>-</v>
          </cell>
          <cell r="K110">
            <v>-84</v>
          </cell>
          <cell r="L110">
            <v>4</v>
          </cell>
          <cell r="M110">
            <v>345</v>
          </cell>
          <cell r="N110">
            <v>1156</v>
          </cell>
          <cell r="O110">
            <v>0</v>
          </cell>
          <cell r="P110" t="str">
            <v>-</v>
          </cell>
          <cell r="Q110">
            <v>6</v>
          </cell>
          <cell r="R110" t="str">
            <v>-</v>
          </cell>
          <cell r="S110">
            <v>16</v>
          </cell>
          <cell r="T110" t="str">
            <v>-</v>
          </cell>
          <cell r="U110">
            <v>333</v>
          </cell>
          <cell r="V110" t="str">
            <v>-</v>
          </cell>
          <cell r="W110">
            <v>6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286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163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>
            <v>19.965277777777779</v>
          </cell>
          <cell r="AN110">
            <v>63.7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322</v>
          </cell>
          <cell r="BB110">
            <v>1011</v>
          </cell>
          <cell r="BC110">
            <v>18.63425925925926</v>
          </cell>
          <cell r="BD110">
            <v>55.7</v>
          </cell>
          <cell r="BE110">
            <v>1205</v>
          </cell>
          <cell r="BF110" t="str">
            <v>-</v>
          </cell>
          <cell r="BG110">
            <v>647519.76</v>
          </cell>
          <cell r="BH110">
            <v>465667</v>
          </cell>
          <cell r="BI110">
            <v>223394316.38999999</v>
          </cell>
          <cell r="BJ110">
            <v>538311558</v>
          </cell>
          <cell r="BK110">
            <v>192815633</v>
          </cell>
          <cell r="BL110" t="str">
            <v>-</v>
          </cell>
          <cell r="BM110">
            <v>30578683.390000001</v>
          </cell>
          <cell r="BN110" t="str">
            <v>-</v>
          </cell>
          <cell r="BO110">
            <v>191052152.38999999</v>
          </cell>
          <cell r="BP110" t="str">
            <v>-</v>
          </cell>
          <cell r="BQ110">
            <v>30578683.390000001</v>
          </cell>
          <cell r="BR110" t="str">
            <v>-</v>
          </cell>
          <cell r="BS110">
            <v>331</v>
          </cell>
          <cell r="BT110" t="str">
            <v>-</v>
          </cell>
          <cell r="BU110">
            <v>160473469</v>
          </cell>
          <cell r="BV110" t="str">
            <v>-</v>
          </cell>
          <cell r="BW110">
            <v>217</v>
          </cell>
          <cell r="BX110" t="str">
            <v>-</v>
          </cell>
          <cell r="BY110" t="str">
            <v>-</v>
          </cell>
          <cell r="BZ110" t="str">
            <v>-</v>
          </cell>
          <cell r="CA110">
            <v>30181904</v>
          </cell>
          <cell r="CB110" t="str">
            <v>-</v>
          </cell>
          <cell r="CC110" t="str">
            <v>-</v>
          </cell>
          <cell r="CD110" t="str">
            <v>-</v>
          </cell>
          <cell r="CE110" t="str">
            <v>-</v>
          </cell>
          <cell r="CF110" t="str">
            <v>-</v>
          </cell>
          <cell r="CG110" t="str">
            <v>-</v>
          </cell>
          <cell r="CH110" t="str">
            <v>-</v>
          </cell>
          <cell r="CI110" t="str">
            <v>-</v>
          </cell>
          <cell r="CJ110" t="str">
            <v>-</v>
          </cell>
          <cell r="CK110" t="str">
            <v>-</v>
          </cell>
          <cell r="CL110" t="str">
            <v>-</v>
          </cell>
          <cell r="CM110">
            <v>2160260</v>
          </cell>
          <cell r="CN110" t="str">
            <v>-</v>
          </cell>
          <cell r="CO110">
            <v>32342164</v>
          </cell>
          <cell r="CP110" t="str">
            <v>-</v>
          </cell>
          <cell r="CQ110">
            <v>0</v>
          </cell>
          <cell r="CR110" t="str">
            <v>-</v>
          </cell>
          <cell r="CS110">
            <v>-49</v>
          </cell>
          <cell r="CT110" t="str">
            <v>-</v>
          </cell>
          <cell r="CU110">
            <v>944</v>
          </cell>
          <cell r="CV110">
            <v>395</v>
          </cell>
          <cell r="CW110">
            <v>252</v>
          </cell>
          <cell r="CX110">
            <v>169</v>
          </cell>
          <cell r="CY110">
            <v>187</v>
          </cell>
          <cell r="CZ110">
            <v>128</v>
          </cell>
          <cell r="DA110">
            <v>102</v>
          </cell>
          <cell r="DB110">
            <v>54</v>
          </cell>
          <cell r="DC110">
            <v>63</v>
          </cell>
          <cell r="DD110">
            <v>37</v>
          </cell>
          <cell r="DE110">
            <v>56</v>
          </cell>
          <cell r="DF110">
            <v>49</v>
          </cell>
          <cell r="DG110">
            <v>221</v>
          </cell>
          <cell r="DH110">
            <v>140</v>
          </cell>
          <cell r="DI110">
            <v>9</v>
          </cell>
          <cell r="DJ110" t="str">
            <v>-</v>
          </cell>
          <cell r="DK110" t="str">
            <v>-</v>
          </cell>
          <cell r="DL110" t="str">
            <v>-</v>
          </cell>
          <cell r="DM110" t="str">
            <v>-</v>
          </cell>
          <cell r="DN110" t="str">
            <v>-</v>
          </cell>
          <cell r="DO110" t="str">
            <v>-</v>
          </cell>
          <cell r="DP110" t="str">
            <v>-</v>
          </cell>
          <cell r="DQ110" t="str">
            <v>-</v>
          </cell>
          <cell r="DR110" t="str">
            <v>-</v>
          </cell>
          <cell r="DS110" t="str">
            <v>-</v>
          </cell>
          <cell r="DT110" t="str">
            <v>-</v>
          </cell>
          <cell r="DU110" t="str">
            <v>-</v>
          </cell>
          <cell r="DV110" t="str">
            <v>-</v>
          </cell>
          <cell r="DW110">
            <v>0</v>
          </cell>
          <cell r="DX110" t="str">
            <v>-</v>
          </cell>
          <cell r="DY110">
            <v>12</v>
          </cell>
          <cell r="DZ110">
            <v>53</v>
          </cell>
          <cell r="EA110">
            <v>18</v>
          </cell>
          <cell r="EB110" t="str">
            <v>-</v>
          </cell>
          <cell r="EC110">
            <v>50</v>
          </cell>
          <cell r="ED110" t="str">
            <v>-</v>
          </cell>
          <cell r="EE110">
            <v>3</v>
          </cell>
          <cell r="EF110" t="str">
            <v>-</v>
          </cell>
          <cell r="EG110">
            <v>11</v>
          </cell>
        </row>
        <row r="111">
          <cell r="C111">
            <v>700000269</v>
          </cell>
          <cell r="D111" t="str">
            <v>SECTOR OLIVO BLANCA</v>
          </cell>
          <cell r="E111">
            <v>2026</v>
          </cell>
          <cell r="F111">
            <v>202604</v>
          </cell>
          <cell r="G111">
            <v>1617</v>
          </cell>
          <cell r="H111">
            <v>1698</v>
          </cell>
          <cell r="I111">
            <v>463</v>
          </cell>
          <cell r="J111" t="str">
            <v>-</v>
          </cell>
          <cell r="K111">
            <v>-92</v>
          </cell>
          <cell r="L111">
            <v>6</v>
          </cell>
          <cell r="M111">
            <v>362</v>
          </cell>
          <cell r="N111">
            <v>1094</v>
          </cell>
          <cell r="O111">
            <v>0</v>
          </cell>
          <cell r="P111" t="str">
            <v>-</v>
          </cell>
          <cell r="Q111">
            <v>2</v>
          </cell>
          <cell r="R111" t="str">
            <v>-</v>
          </cell>
          <cell r="S111">
            <v>6</v>
          </cell>
          <cell r="T111" t="str">
            <v>-</v>
          </cell>
          <cell r="U111">
            <v>360</v>
          </cell>
          <cell r="V111" t="str">
            <v>-</v>
          </cell>
          <cell r="W111">
            <v>0</v>
          </cell>
          <cell r="X111" t="str">
            <v>-</v>
          </cell>
          <cell r="Y111" t="str">
            <v>-</v>
          </cell>
          <cell r="Z111" t="str">
            <v>-</v>
          </cell>
          <cell r="AA111">
            <v>291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>
            <v>181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>
            <v>22.387136672850957</v>
          </cell>
          <cell r="AN111">
            <v>63.7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>
            <v>336</v>
          </cell>
          <cell r="BB111">
            <v>966</v>
          </cell>
          <cell r="BC111">
            <v>20.779220779220779</v>
          </cell>
          <cell r="BD111">
            <v>56.3</v>
          </cell>
          <cell r="BE111">
            <v>1165</v>
          </cell>
          <cell r="BF111" t="str">
            <v>-</v>
          </cell>
          <cell r="BG111">
            <v>558132.07999999996</v>
          </cell>
          <cell r="BH111">
            <v>476061</v>
          </cell>
          <cell r="BI111">
            <v>202043814.75</v>
          </cell>
          <cell r="BJ111">
            <v>520810875</v>
          </cell>
          <cell r="BK111">
            <v>201115518</v>
          </cell>
          <cell r="BL111" t="str">
            <v>-</v>
          </cell>
          <cell r="BM111">
            <v>928296.75</v>
          </cell>
          <cell r="BN111" t="str">
            <v>-</v>
          </cell>
          <cell r="BO111">
            <v>174411363.75</v>
          </cell>
          <cell r="BP111" t="str">
            <v>-</v>
          </cell>
          <cell r="BQ111">
            <v>928296.75</v>
          </cell>
          <cell r="BR111" t="str">
            <v>-</v>
          </cell>
          <cell r="BS111">
            <v>349</v>
          </cell>
          <cell r="BT111" t="str">
            <v>-</v>
          </cell>
          <cell r="BU111">
            <v>173483067</v>
          </cell>
          <cell r="BV111" t="str">
            <v>-</v>
          </cell>
          <cell r="BW111">
            <v>220</v>
          </cell>
          <cell r="BX111" t="str">
            <v>-</v>
          </cell>
          <cell r="BY111" t="str">
            <v>-</v>
          </cell>
          <cell r="BZ111" t="str">
            <v>-</v>
          </cell>
          <cell r="CA111">
            <v>23768131</v>
          </cell>
          <cell r="CB111" t="str">
            <v>-</v>
          </cell>
          <cell r="CC111" t="str">
            <v>-</v>
          </cell>
          <cell r="CD111" t="str">
            <v>-</v>
          </cell>
          <cell r="CE111" t="str">
            <v>-</v>
          </cell>
          <cell r="CF111" t="str">
            <v>-</v>
          </cell>
          <cell r="CG111" t="str">
            <v>-</v>
          </cell>
          <cell r="CH111" t="str">
            <v>-</v>
          </cell>
          <cell r="CI111" t="str">
            <v>-</v>
          </cell>
          <cell r="CJ111" t="str">
            <v>-</v>
          </cell>
          <cell r="CK111" t="str">
            <v>-</v>
          </cell>
          <cell r="CL111" t="str">
            <v>-</v>
          </cell>
          <cell r="CM111">
            <v>3864320</v>
          </cell>
          <cell r="CN111" t="str">
            <v>-</v>
          </cell>
          <cell r="CO111">
            <v>27632451</v>
          </cell>
          <cell r="CP111" t="str">
            <v>-</v>
          </cell>
          <cell r="CQ111">
            <v>0</v>
          </cell>
          <cell r="CR111" t="str">
            <v>-</v>
          </cell>
          <cell r="CS111">
            <v>-49</v>
          </cell>
          <cell r="CT111" t="str">
            <v>-</v>
          </cell>
          <cell r="CU111">
            <v>836</v>
          </cell>
          <cell r="CV111">
            <v>360</v>
          </cell>
          <cell r="CW111">
            <v>247</v>
          </cell>
          <cell r="CX111">
            <v>153</v>
          </cell>
          <cell r="CY111">
            <v>172</v>
          </cell>
          <cell r="CZ111">
            <v>114</v>
          </cell>
          <cell r="DA111">
            <v>112</v>
          </cell>
          <cell r="DB111">
            <v>80</v>
          </cell>
          <cell r="DC111">
            <v>66</v>
          </cell>
          <cell r="DD111">
            <v>59</v>
          </cell>
          <cell r="DE111">
            <v>60</v>
          </cell>
          <cell r="DF111">
            <v>51</v>
          </cell>
          <cell r="DG111">
            <v>238</v>
          </cell>
          <cell r="DH111">
            <v>190</v>
          </cell>
          <cell r="DI111">
            <v>8</v>
          </cell>
          <cell r="DJ111" t="str">
            <v>-</v>
          </cell>
          <cell r="DK111" t="str">
            <v>-</v>
          </cell>
          <cell r="DL111" t="str">
            <v>-</v>
          </cell>
          <cell r="DM111" t="str">
            <v>-</v>
          </cell>
          <cell r="DN111" t="str">
            <v>-</v>
          </cell>
          <cell r="DO111" t="str">
            <v>-</v>
          </cell>
          <cell r="DP111" t="str">
            <v>-</v>
          </cell>
          <cell r="DQ111" t="str">
            <v>-</v>
          </cell>
          <cell r="DR111" t="str">
            <v>-</v>
          </cell>
          <cell r="DS111" t="str">
            <v>-</v>
          </cell>
          <cell r="DT111" t="str">
            <v>-</v>
          </cell>
          <cell r="DU111" t="str">
            <v>-</v>
          </cell>
          <cell r="DV111" t="str">
            <v>-</v>
          </cell>
          <cell r="DW111">
            <v>0</v>
          </cell>
          <cell r="DX111" t="str">
            <v>-</v>
          </cell>
          <cell r="DY111">
            <v>14</v>
          </cell>
          <cell r="DZ111">
            <v>68</v>
          </cell>
          <cell r="EA111">
            <v>22</v>
          </cell>
          <cell r="EB111" t="str">
            <v>-</v>
          </cell>
          <cell r="EC111">
            <v>42.307692307692307</v>
          </cell>
          <cell r="ED111" t="str">
            <v>-</v>
          </cell>
          <cell r="EE111">
            <v>6</v>
          </cell>
          <cell r="EF111" t="str">
            <v>-</v>
          </cell>
          <cell r="EG111">
            <v>12</v>
          </cell>
        </row>
        <row r="112">
          <cell r="C112">
            <v>700000273</v>
          </cell>
          <cell r="D112" t="str">
            <v>SECTOR PIMIENTA ROSA ADRIANA</v>
          </cell>
          <cell r="E112">
            <v>2026</v>
          </cell>
          <cell r="F112">
            <v>202604</v>
          </cell>
          <cell r="G112">
            <v>1445</v>
          </cell>
          <cell r="H112">
            <v>1427</v>
          </cell>
          <cell r="I112">
            <v>357</v>
          </cell>
          <cell r="J112" t="str">
            <v>-</v>
          </cell>
          <cell r="K112">
            <v>-20</v>
          </cell>
          <cell r="L112">
            <v>7</v>
          </cell>
          <cell r="M112">
            <v>699</v>
          </cell>
          <cell r="N112">
            <v>930</v>
          </cell>
          <cell r="O112">
            <v>0</v>
          </cell>
          <cell r="P112" t="str">
            <v>-</v>
          </cell>
          <cell r="Q112">
            <v>0</v>
          </cell>
          <cell r="R112" t="str">
            <v>-</v>
          </cell>
          <cell r="S112">
            <v>5</v>
          </cell>
          <cell r="T112" t="str">
            <v>-</v>
          </cell>
          <cell r="U112">
            <v>697</v>
          </cell>
          <cell r="V112" t="str">
            <v>-</v>
          </cell>
          <cell r="W112">
            <v>2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533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432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>
            <v>48.373702422145328</v>
          </cell>
          <cell r="AN112">
            <v>63.1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613</v>
          </cell>
          <cell r="BB112">
            <v>821</v>
          </cell>
          <cell r="BC112">
            <v>42.422145328719722</v>
          </cell>
          <cell r="BD112">
            <v>55.7</v>
          </cell>
          <cell r="BE112">
            <v>957</v>
          </cell>
          <cell r="BF112" t="str">
            <v>-</v>
          </cell>
          <cell r="BG112">
            <v>412384.8</v>
          </cell>
          <cell r="BH112">
            <v>408117</v>
          </cell>
          <cell r="BI112">
            <v>288256973</v>
          </cell>
          <cell r="BJ112">
            <v>379549007</v>
          </cell>
          <cell r="BK112">
            <v>287257763</v>
          </cell>
          <cell r="BL112" t="str">
            <v>-</v>
          </cell>
          <cell r="BM112">
            <v>999210</v>
          </cell>
          <cell r="BN112" t="str">
            <v>-</v>
          </cell>
          <cell r="BO112">
            <v>202263014</v>
          </cell>
          <cell r="BP112" t="str">
            <v>-</v>
          </cell>
          <cell r="BQ112">
            <v>999210</v>
          </cell>
          <cell r="BR112" t="str">
            <v>-</v>
          </cell>
          <cell r="BS112">
            <v>624</v>
          </cell>
          <cell r="BT112" t="str">
            <v>-</v>
          </cell>
          <cell r="BU112">
            <v>201263804</v>
          </cell>
          <cell r="BV112" t="str">
            <v>-</v>
          </cell>
          <cell r="BW112">
            <v>529</v>
          </cell>
          <cell r="BX112" t="str">
            <v>-</v>
          </cell>
          <cell r="BY112" t="str">
            <v>-</v>
          </cell>
          <cell r="BZ112" t="str">
            <v>-</v>
          </cell>
          <cell r="CA112">
            <v>80089879</v>
          </cell>
          <cell r="CB112" t="str">
            <v>-</v>
          </cell>
          <cell r="CC112" t="str">
            <v>-</v>
          </cell>
          <cell r="CD112" t="str">
            <v>-</v>
          </cell>
          <cell r="CE112" t="str">
            <v>-</v>
          </cell>
          <cell r="CF112" t="str">
            <v>-</v>
          </cell>
          <cell r="CG112" t="str">
            <v>-</v>
          </cell>
          <cell r="CH112" t="str">
            <v>-</v>
          </cell>
          <cell r="CI112" t="str">
            <v>-</v>
          </cell>
          <cell r="CJ112" t="str">
            <v>-</v>
          </cell>
          <cell r="CK112" t="str">
            <v>-</v>
          </cell>
          <cell r="CL112" t="str">
            <v>-</v>
          </cell>
          <cell r="CM112">
            <v>5904080</v>
          </cell>
          <cell r="CN112" t="str">
            <v>-</v>
          </cell>
          <cell r="CO112">
            <v>85993959</v>
          </cell>
          <cell r="CP112" t="str">
            <v>-</v>
          </cell>
          <cell r="CQ112">
            <v>0</v>
          </cell>
          <cell r="CR112" t="str">
            <v>-</v>
          </cell>
          <cell r="CS112">
            <v>-13</v>
          </cell>
          <cell r="CT112" t="str">
            <v>-</v>
          </cell>
          <cell r="CU112">
            <v>467</v>
          </cell>
          <cell r="CV112">
            <v>312</v>
          </cell>
          <cell r="CW112">
            <v>173</v>
          </cell>
          <cell r="CX112">
            <v>142</v>
          </cell>
          <cell r="CY112">
            <v>106</v>
          </cell>
          <cell r="CZ112">
            <v>86</v>
          </cell>
          <cell r="DA112">
            <v>78</v>
          </cell>
          <cell r="DB112">
            <v>101</v>
          </cell>
          <cell r="DC112">
            <v>49</v>
          </cell>
          <cell r="DD112">
            <v>93</v>
          </cell>
          <cell r="DE112">
            <v>42</v>
          </cell>
          <cell r="DF112">
            <v>54</v>
          </cell>
          <cell r="DG112">
            <v>169</v>
          </cell>
          <cell r="DH112">
            <v>248</v>
          </cell>
          <cell r="DI112">
            <v>22</v>
          </cell>
          <cell r="DJ112" t="str">
            <v>-</v>
          </cell>
          <cell r="DK112" t="str">
            <v>-</v>
          </cell>
          <cell r="DL112" t="str">
            <v>-</v>
          </cell>
          <cell r="DM112" t="str">
            <v>-</v>
          </cell>
          <cell r="DN112" t="str">
            <v>-</v>
          </cell>
          <cell r="DO112" t="str">
            <v>-</v>
          </cell>
          <cell r="DP112" t="str">
            <v>-</v>
          </cell>
          <cell r="DQ112" t="str">
            <v>-</v>
          </cell>
          <cell r="DR112" t="str">
            <v>-</v>
          </cell>
          <cell r="DS112" t="str">
            <v>-</v>
          </cell>
          <cell r="DT112" t="str">
            <v>-</v>
          </cell>
          <cell r="DU112" t="str">
            <v>-</v>
          </cell>
          <cell r="DV112" t="str">
            <v>-</v>
          </cell>
          <cell r="DW112">
            <v>0</v>
          </cell>
          <cell r="DX112" t="str">
            <v>-</v>
          </cell>
          <cell r="DY112">
            <v>31</v>
          </cell>
          <cell r="DZ112">
            <v>44</v>
          </cell>
          <cell r="EA112">
            <v>25</v>
          </cell>
          <cell r="EB112" t="str">
            <v>-</v>
          </cell>
          <cell r="EC112">
            <v>53.191489361702125</v>
          </cell>
          <cell r="ED112" t="str">
            <v>-</v>
          </cell>
          <cell r="EE112">
            <v>9</v>
          </cell>
          <cell r="EF112" t="str">
            <v>-</v>
          </cell>
          <cell r="EG112">
            <v>55</v>
          </cell>
        </row>
        <row r="113">
          <cell r="C113">
            <v>700000274</v>
          </cell>
          <cell r="D113" t="str">
            <v>SECTOR ÁMBAR LUCIA</v>
          </cell>
          <cell r="E113">
            <v>2026</v>
          </cell>
          <cell r="F113">
            <v>202604</v>
          </cell>
          <cell r="G113">
            <v>1814</v>
          </cell>
          <cell r="H113">
            <v>1884</v>
          </cell>
          <cell r="I113">
            <v>466</v>
          </cell>
          <cell r="J113" t="str">
            <v>-</v>
          </cell>
          <cell r="K113">
            <v>-42</v>
          </cell>
          <cell r="L113">
            <v>7</v>
          </cell>
          <cell r="M113">
            <v>854</v>
          </cell>
          <cell r="N113">
            <v>1165</v>
          </cell>
          <cell r="O113">
            <v>0</v>
          </cell>
          <cell r="P113" t="str">
            <v>-</v>
          </cell>
          <cell r="Q113">
            <v>4</v>
          </cell>
          <cell r="R113" t="str">
            <v>-</v>
          </cell>
          <cell r="S113">
            <v>24</v>
          </cell>
          <cell r="T113" t="str">
            <v>-</v>
          </cell>
          <cell r="U113">
            <v>841</v>
          </cell>
          <cell r="V113" t="str">
            <v>-</v>
          </cell>
          <cell r="W113">
            <v>9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644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518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>
            <v>47.078280044101433</v>
          </cell>
          <cell r="AN113">
            <v>62.5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745</v>
          </cell>
          <cell r="BB113">
            <v>989</v>
          </cell>
          <cell r="BC113">
            <v>41.069459757442118</v>
          </cell>
          <cell r="BD113">
            <v>53</v>
          </cell>
          <cell r="BE113">
            <v>1236</v>
          </cell>
          <cell r="BF113" t="str">
            <v>-</v>
          </cell>
          <cell r="BG113">
            <v>493120.99</v>
          </cell>
          <cell r="BH113">
            <v>428408</v>
          </cell>
          <cell r="BI113">
            <v>421125322.05000001</v>
          </cell>
          <cell r="BJ113">
            <v>499095807</v>
          </cell>
          <cell r="BK113">
            <v>415805078</v>
          </cell>
          <cell r="BL113" t="str">
            <v>-</v>
          </cell>
          <cell r="BM113">
            <v>5320244.05</v>
          </cell>
          <cell r="BN113" t="str">
            <v>-</v>
          </cell>
          <cell r="BO113">
            <v>321211953.05000001</v>
          </cell>
          <cell r="BP113" t="str">
            <v>-</v>
          </cell>
          <cell r="BQ113">
            <v>5320244.05</v>
          </cell>
          <cell r="BR113" t="str">
            <v>-</v>
          </cell>
          <cell r="BS113">
            <v>803</v>
          </cell>
          <cell r="BT113" t="str">
            <v>-</v>
          </cell>
          <cell r="BU113">
            <v>315891709</v>
          </cell>
          <cell r="BV113" t="str">
            <v>-</v>
          </cell>
          <cell r="BW113">
            <v>604</v>
          </cell>
          <cell r="BX113" t="str">
            <v>-</v>
          </cell>
          <cell r="BY113" t="str">
            <v>-</v>
          </cell>
          <cell r="BZ113" t="str">
            <v>-</v>
          </cell>
          <cell r="CA113">
            <v>93660409</v>
          </cell>
          <cell r="CB113" t="str">
            <v>-</v>
          </cell>
          <cell r="CC113" t="str">
            <v>-</v>
          </cell>
          <cell r="CD113" t="str">
            <v>-</v>
          </cell>
          <cell r="CE113" t="str">
            <v>-</v>
          </cell>
          <cell r="CF113" t="str">
            <v>-</v>
          </cell>
          <cell r="CG113" t="str">
            <v>-</v>
          </cell>
          <cell r="CH113" t="str">
            <v>-</v>
          </cell>
          <cell r="CI113" t="str">
            <v>-</v>
          </cell>
          <cell r="CJ113" t="str">
            <v>-</v>
          </cell>
          <cell r="CK113" t="str">
            <v>-</v>
          </cell>
          <cell r="CL113" t="str">
            <v>-</v>
          </cell>
          <cell r="CM113">
            <v>6252960</v>
          </cell>
          <cell r="CN113" t="str">
            <v>-</v>
          </cell>
          <cell r="CO113">
            <v>99913369</v>
          </cell>
          <cell r="CP113" t="str">
            <v>-</v>
          </cell>
          <cell r="CQ113">
            <v>0</v>
          </cell>
          <cell r="CR113" t="str">
            <v>-</v>
          </cell>
          <cell r="CS113">
            <v>-9</v>
          </cell>
          <cell r="CT113" t="str">
            <v>-</v>
          </cell>
          <cell r="CU113">
            <v>607</v>
          </cell>
          <cell r="CV113">
            <v>414</v>
          </cell>
          <cell r="CW113">
            <v>212</v>
          </cell>
          <cell r="CX113">
            <v>182</v>
          </cell>
          <cell r="CY113">
            <v>141</v>
          </cell>
          <cell r="CZ113">
            <v>122</v>
          </cell>
          <cell r="DA113">
            <v>119</v>
          </cell>
          <cell r="DB113">
            <v>134</v>
          </cell>
          <cell r="DC113">
            <v>106</v>
          </cell>
          <cell r="DD113">
            <v>132</v>
          </cell>
          <cell r="DE113">
            <v>61</v>
          </cell>
          <cell r="DF113">
            <v>108</v>
          </cell>
          <cell r="DG113">
            <v>286</v>
          </cell>
          <cell r="DH113">
            <v>374</v>
          </cell>
          <cell r="DI113">
            <v>38</v>
          </cell>
          <cell r="DJ113" t="str">
            <v>-</v>
          </cell>
          <cell r="DK113" t="str">
            <v>-</v>
          </cell>
          <cell r="DL113" t="str">
            <v>-</v>
          </cell>
          <cell r="DM113" t="str">
            <v>-</v>
          </cell>
          <cell r="DN113" t="str">
            <v>-</v>
          </cell>
          <cell r="DO113" t="str">
            <v>-</v>
          </cell>
          <cell r="DP113" t="str">
            <v>-</v>
          </cell>
          <cell r="DQ113" t="str">
            <v>-</v>
          </cell>
          <cell r="DR113" t="str">
            <v>-</v>
          </cell>
          <cell r="DS113" t="str">
            <v>-</v>
          </cell>
          <cell r="DT113" t="str">
            <v>-</v>
          </cell>
          <cell r="DU113" t="str">
            <v>-</v>
          </cell>
          <cell r="DV113" t="str">
            <v>-</v>
          </cell>
          <cell r="DW113">
            <v>0</v>
          </cell>
          <cell r="DX113" t="str">
            <v>-</v>
          </cell>
          <cell r="DY113">
            <v>54</v>
          </cell>
          <cell r="DZ113">
            <v>83</v>
          </cell>
          <cell r="EA113">
            <v>13</v>
          </cell>
          <cell r="EB113" t="str">
            <v>-</v>
          </cell>
          <cell r="EC113">
            <v>29.545454545454547</v>
          </cell>
          <cell r="ED113" t="str">
            <v>-</v>
          </cell>
          <cell r="EE113">
            <v>16</v>
          </cell>
          <cell r="EF113" t="str">
            <v>-</v>
          </cell>
          <cell r="EG113">
            <v>55</v>
          </cell>
        </row>
        <row r="114">
          <cell r="C114">
            <v>700000276</v>
          </cell>
          <cell r="D114" t="str">
            <v>SECTOR MORICHE EVELIN</v>
          </cell>
          <cell r="E114">
            <v>2026</v>
          </cell>
          <cell r="F114">
            <v>202604</v>
          </cell>
          <cell r="G114">
            <v>982</v>
          </cell>
          <cell r="H114">
            <v>1010</v>
          </cell>
          <cell r="I114">
            <v>230</v>
          </cell>
          <cell r="J114" t="str">
            <v>-</v>
          </cell>
          <cell r="K114">
            <v>-50</v>
          </cell>
          <cell r="L114">
            <v>6</v>
          </cell>
          <cell r="M114">
            <v>189</v>
          </cell>
          <cell r="N114">
            <v>655</v>
          </cell>
          <cell r="O114">
            <v>0</v>
          </cell>
          <cell r="P114" t="str">
            <v>-</v>
          </cell>
          <cell r="Q114">
            <v>1</v>
          </cell>
          <cell r="R114" t="str">
            <v>-</v>
          </cell>
          <cell r="S114">
            <v>1</v>
          </cell>
          <cell r="T114" t="str">
            <v>-</v>
          </cell>
          <cell r="U114">
            <v>188</v>
          </cell>
          <cell r="V114" t="str">
            <v>-</v>
          </cell>
          <cell r="W114">
            <v>0</v>
          </cell>
          <cell r="X114" t="str">
            <v>-</v>
          </cell>
          <cell r="Y114" t="str">
            <v>-</v>
          </cell>
          <cell r="Z114" t="str">
            <v>-</v>
          </cell>
          <cell r="AA114">
            <v>139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>
            <v>105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>
            <v>19.246435845213849</v>
          </cell>
          <cell r="AN114">
            <v>63.1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>
            <v>181</v>
          </cell>
          <cell r="BB114">
            <v>580</v>
          </cell>
          <cell r="BC114">
            <v>18.431771894093689</v>
          </cell>
          <cell r="BD114">
            <v>55.9</v>
          </cell>
          <cell r="BE114">
            <v>641</v>
          </cell>
          <cell r="BF114" t="str">
            <v>-</v>
          </cell>
          <cell r="BG114">
            <v>561559.85</v>
          </cell>
          <cell r="BH114">
            <v>463260</v>
          </cell>
          <cell r="BI114">
            <v>106134812</v>
          </cell>
          <cell r="BJ114">
            <v>303435421</v>
          </cell>
          <cell r="BK114">
            <v>105931932</v>
          </cell>
          <cell r="BL114" t="str">
            <v>-</v>
          </cell>
          <cell r="BM114">
            <v>202880</v>
          </cell>
          <cell r="BN114" t="str">
            <v>-</v>
          </cell>
          <cell r="BO114">
            <v>78939701</v>
          </cell>
          <cell r="BP114" t="str">
            <v>-</v>
          </cell>
          <cell r="BQ114">
            <v>202880</v>
          </cell>
          <cell r="BR114" t="str">
            <v>-</v>
          </cell>
          <cell r="BS114">
            <v>173</v>
          </cell>
          <cell r="BT114" t="str">
            <v>-</v>
          </cell>
          <cell r="BU114">
            <v>78736821</v>
          </cell>
          <cell r="BV114" t="str">
            <v>-</v>
          </cell>
          <cell r="BW114">
            <v>123</v>
          </cell>
          <cell r="BX114" t="str">
            <v>-</v>
          </cell>
          <cell r="BY114" t="str">
            <v>-</v>
          </cell>
          <cell r="BZ114" t="str">
            <v>-</v>
          </cell>
          <cell r="CA114">
            <v>24625971</v>
          </cell>
          <cell r="CB114" t="str">
            <v>-</v>
          </cell>
          <cell r="CC114" t="str">
            <v>-</v>
          </cell>
          <cell r="CD114" t="str">
            <v>-</v>
          </cell>
          <cell r="CE114" t="str">
            <v>-</v>
          </cell>
          <cell r="CF114" t="str">
            <v>-</v>
          </cell>
          <cell r="CG114" t="str">
            <v>-</v>
          </cell>
          <cell r="CH114" t="str">
            <v>-</v>
          </cell>
          <cell r="CI114" t="str">
            <v>-</v>
          </cell>
          <cell r="CJ114" t="str">
            <v>-</v>
          </cell>
          <cell r="CK114" t="str">
            <v>-</v>
          </cell>
          <cell r="CL114" t="str">
            <v>-</v>
          </cell>
          <cell r="CM114">
            <v>2569140</v>
          </cell>
          <cell r="CN114" t="str">
            <v>-</v>
          </cell>
          <cell r="CO114">
            <v>27195111</v>
          </cell>
          <cell r="CP114" t="str">
            <v>-</v>
          </cell>
          <cell r="CQ114">
            <v>0</v>
          </cell>
          <cell r="CR114" t="str">
            <v>-</v>
          </cell>
          <cell r="CS114">
            <v>-29</v>
          </cell>
          <cell r="CT114" t="str">
            <v>-</v>
          </cell>
          <cell r="CU114">
            <v>564</v>
          </cell>
          <cell r="CV114">
            <v>243</v>
          </cell>
          <cell r="CW114">
            <v>142</v>
          </cell>
          <cell r="CX114">
            <v>97</v>
          </cell>
          <cell r="CY114">
            <v>87</v>
          </cell>
          <cell r="CZ114">
            <v>54</v>
          </cell>
          <cell r="DA114">
            <v>53</v>
          </cell>
          <cell r="DB114">
            <v>35</v>
          </cell>
          <cell r="DC114">
            <v>40</v>
          </cell>
          <cell r="DD114">
            <v>29</v>
          </cell>
          <cell r="DE114">
            <v>31</v>
          </cell>
          <cell r="DF114">
            <v>26</v>
          </cell>
          <cell r="DG114">
            <v>124</v>
          </cell>
          <cell r="DH114">
            <v>90</v>
          </cell>
          <cell r="DI114">
            <v>2</v>
          </cell>
          <cell r="DJ114" t="str">
            <v>-</v>
          </cell>
          <cell r="DK114" t="str">
            <v>-</v>
          </cell>
          <cell r="DL114" t="str">
            <v>-</v>
          </cell>
          <cell r="DM114" t="str">
            <v>-</v>
          </cell>
          <cell r="DN114" t="str">
            <v>-</v>
          </cell>
          <cell r="DO114" t="str">
            <v>-</v>
          </cell>
          <cell r="DP114" t="str">
            <v>-</v>
          </cell>
          <cell r="DQ114" t="str">
            <v>-</v>
          </cell>
          <cell r="DR114" t="str">
            <v>-</v>
          </cell>
          <cell r="DS114" t="str">
            <v>-</v>
          </cell>
          <cell r="DT114" t="str">
            <v>-</v>
          </cell>
          <cell r="DU114" t="str">
            <v>-</v>
          </cell>
          <cell r="DV114" t="str">
            <v>-</v>
          </cell>
          <cell r="DW114">
            <v>0</v>
          </cell>
          <cell r="DX114" t="str">
            <v>-</v>
          </cell>
          <cell r="DY114">
            <v>3</v>
          </cell>
          <cell r="DZ114">
            <v>36</v>
          </cell>
          <cell r="EA114">
            <v>9</v>
          </cell>
          <cell r="EB114" t="str">
            <v>-</v>
          </cell>
          <cell r="EC114">
            <v>50</v>
          </cell>
          <cell r="ED114" t="str">
            <v>-</v>
          </cell>
          <cell r="EE114">
            <v>1</v>
          </cell>
          <cell r="EF114" t="str">
            <v>-</v>
          </cell>
          <cell r="EG114">
            <v>5</v>
          </cell>
        </row>
        <row r="115">
          <cell r="C115">
            <v>700000278</v>
          </cell>
          <cell r="D115" t="str">
            <v>SECTOR CREACIÓN PERLA</v>
          </cell>
          <cell r="E115">
            <v>2026</v>
          </cell>
          <cell r="F115">
            <v>202604</v>
          </cell>
          <cell r="G115">
            <v>1213</v>
          </cell>
          <cell r="H115">
            <v>1184</v>
          </cell>
          <cell r="I115">
            <v>322</v>
          </cell>
          <cell r="J115" t="str">
            <v>-</v>
          </cell>
          <cell r="K115">
            <v>22</v>
          </cell>
          <cell r="L115">
            <v>6</v>
          </cell>
          <cell r="M115">
            <v>823</v>
          </cell>
          <cell r="N115">
            <v>753</v>
          </cell>
          <cell r="O115">
            <v>0</v>
          </cell>
          <cell r="P115" t="str">
            <v>-</v>
          </cell>
          <cell r="Q115">
            <v>1</v>
          </cell>
          <cell r="R115" t="str">
            <v>-</v>
          </cell>
          <cell r="S115">
            <v>2</v>
          </cell>
          <cell r="T115" t="str">
            <v>-</v>
          </cell>
          <cell r="U115">
            <v>822</v>
          </cell>
          <cell r="V115" t="str">
            <v>-</v>
          </cell>
          <cell r="W115">
            <v>0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578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542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>
            <v>67.848309975267924</v>
          </cell>
          <cell r="AN115">
            <v>62.9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706</v>
          </cell>
          <cell r="BB115">
            <v>621</v>
          </cell>
          <cell r="BC115">
            <v>58.202802967848314</v>
          </cell>
          <cell r="BD115">
            <v>51.9</v>
          </cell>
          <cell r="BE115">
            <v>826</v>
          </cell>
          <cell r="BF115" t="str">
            <v>-</v>
          </cell>
          <cell r="BG115">
            <v>429499.68</v>
          </cell>
          <cell r="BH115">
            <v>438339</v>
          </cell>
          <cell r="BI115">
            <v>353478236</v>
          </cell>
          <cell r="BJ115">
            <v>330069036</v>
          </cell>
          <cell r="BK115">
            <v>353135320</v>
          </cell>
          <cell r="BL115" t="str">
            <v>-</v>
          </cell>
          <cell r="BM115">
            <v>342916</v>
          </cell>
          <cell r="BN115" t="str">
            <v>-</v>
          </cell>
          <cell r="BO115">
            <v>276604122</v>
          </cell>
          <cell r="BP115" t="str">
            <v>-</v>
          </cell>
          <cell r="BQ115">
            <v>342916</v>
          </cell>
          <cell r="BR115" t="str">
            <v>-</v>
          </cell>
          <cell r="BS115">
            <v>757</v>
          </cell>
          <cell r="BT115" t="str">
            <v>-</v>
          </cell>
          <cell r="BU115">
            <v>276261206</v>
          </cell>
          <cell r="BV115" t="str">
            <v>-</v>
          </cell>
          <cell r="BW115">
            <v>530</v>
          </cell>
          <cell r="BX115" t="str">
            <v>-</v>
          </cell>
          <cell r="BY115" t="str">
            <v>-</v>
          </cell>
          <cell r="BZ115" t="str">
            <v>-</v>
          </cell>
          <cell r="CA115">
            <v>71379814</v>
          </cell>
          <cell r="CB115" t="str">
            <v>-</v>
          </cell>
          <cell r="CC115" t="str">
            <v>-</v>
          </cell>
          <cell r="CD115" t="str">
            <v>-</v>
          </cell>
          <cell r="CE115" t="str">
            <v>-</v>
          </cell>
          <cell r="CF115" t="str">
            <v>-</v>
          </cell>
          <cell r="CG115" t="str">
            <v>-</v>
          </cell>
          <cell r="CH115" t="str">
            <v>-</v>
          </cell>
          <cell r="CI115" t="str">
            <v>-</v>
          </cell>
          <cell r="CJ115" t="str">
            <v>-</v>
          </cell>
          <cell r="CK115" t="str">
            <v>-</v>
          </cell>
          <cell r="CL115" t="str">
            <v>-</v>
          </cell>
          <cell r="CM115">
            <v>5494300</v>
          </cell>
          <cell r="CN115" t="str">
            <v>-</v>
          </cell>
          <cell r="CO115">
            <v>76874114</v>
          </cell>
          <cell r="CP115" t="str">
            <v>-</v>
          </cell>
          <cell r="CQ115">
            <v>0</v>
          </cell>
          <cell r="CR115" t="str">
            <v>-</v>
          </cell>
          <cell r="CS115">
            <v>0</v>
          </cell>
          <cell r="CT115" t="str">
            <v>-</v>
          </cell>
          <cell r="CU115">
            <v>214</v>
          </cell>
          <cell r="CV115">
            <v>261</v>
          </cell>
          <cell r="CW115">
            <v>82</v>
          </cell>
          <cell r="CX115">
            <v>119</v>
          </cell>
          <cell r="CY115">
            <v>94</v>
          </cell>
          <cell r="CZ115">
            <v>97</v>
          </cell>
          <cell r="DA115">
            <v>67</v>
          </cell>
          <cell r="DB115">
            <v>66</v>
          </cell>
          <cell r="DC115">
            <v>68</v>
          </cell>
          <cell r="DD115">
            <v>64</v>
          </cell>
          <cell r="DE115">
            <v>61</v>
          </cell>
          <cell r="DF115">
            <v>65</v>
          </cell>
          <cell r="DG115">
            <v>196</v>
          </cell>
          <cell r="DH115">
            <v>195</v>
          </cell>
          <cell r="DI115">
            <v>45</v>
          </cell>
          <cell r="DJ115" t="str">
            <v>-</v>
          </cell>
          <cell r="DK115" t="str">
            <v>-</v>
          </cell>
          <cell r="DL115" t="str">
            <v>-</v>
          </cell>
          <cell r="DM115" t="str">
            <v>-</v>
          </cell>
          <cell r="DN115" t="str">
            <v>-</v>
          </cell>
          <cell r="DO115" t="str">
            <v>-</v>
          </cell>
          <cell r="DP115" t="str">
            <v>-</v>
          </cell>
          <cell r="DQ115" t="str">
            <v>-</v>
          </cell>
          <cell r="DR115" t="str">
            <v>-</v>
          </cell>
          <cell r="DS115" t="str">
            <v>-</v>
          </cell>
          <cell r="DT115" t="str">
            <v>-</v>
          </cell>
          <cell r="DU115" t="str">
            <v>-</v>
          </cell>
          <cell r="DV115" t="str">
            <v>-</v>
          </cell>
          <cell r="DW115">
            <v>0</v>
          </cell>
          <cell r="DX115" t="str">
            <v>-</v>
          </cell>
          <cell r="DY115">
            <v>62</v>
          </cell>
          <cell r="DZ115">
            <v>75</v>
          </cell>
          <cell r="EA115">
            <v>11</v>
          </cell>
          <cell r="EB115" t="str">
            <v>-</v>
          </cell>
          <cell r="EC115">
            <v>50</v>
          </cell>
          <cell r="ED115" t="str">
            <v>-</v>
          </cell>
          <cell r="EE115">
            <v>17</v>
          </cell>
          <cell r="EF115" t="str">
            <v>-</v>
          </cell>
          <cell r="EG115">
            <v>55</v>
          </cell>
        </row>
        <row r="116">
          <cell r="C116">
            <v>700000279</v>
          </cell>
          <cell r="D116" t="str">
            <v>SECTOR GAITA AYSHA</v>
          </cell>
          <cell r="E116">
            <v>2026</v>
          </cell>
          <cell r="F116">
            <v>202604</v>
          </cell>
          <cell r="G116">
            <v>1207</v>
          </cell>
          <cell r="H116">
            <v>1226</v>
          </cell>
          <cell r="I116">
            <v>296</v>
          </cell>
          <cell r="J116" t="str">
            <v>-</v>
          </cell>
          <cell r="K116">
            <v>-32</v>
          </cell>
          <cell r="L116">
            <v>9</v>
          </cell>
          <cell r="M116">
            <v>457</v>
          </cell>
          <cell r="N116">
            <v>775</v>
          </cell>
          <cell r="O116">
            <v>0</v>
          </cell>
          <cell r="P116" t="str">
            <v>-</v>
          </cell>
          <cell r="Q116">
            <v>1</v>
          </cell>
          <cell r="R116" t="str">
            <v>-</v>
          </cell>
          <cell r="S116">
            <v>6</v>
          </cell>
          <cell r="T116" t="str">
            <v>-</v>
          </cell>
          <cell r="U116">
            <v>455</v>
          </cell>
          <cell r="V116" t="str">
            <v>-</v>
          </cell>
          <cell r="W116">
            <v>1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333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279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>
            <v>37.862468931234467</v>
          </cell>
          <cell r="AN116">
            <v>62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418</v>
          </cell>
          <cell r="BB116">
            <v>685</v>
          </cell>
          <cell r="BC116">
            <v>34.631317315658656</v>
          </cell>
          <cell r="BD116">
            <v>54.8</v>
          </cell>
          <cell r="BE116">
            <v>791</v>
          </cell>
          <cell r="BF116" t="str">
            <v>-</v>
          </cell>
          <cell r="BG116">
            <v>472456.94</v>
          </cell>
          <cell r="BH116">
            <v>417963</v>
          </cell>
          <cell r="BI116">
            <v>215912822.49000001</v>
          </cell>
          <cell r="BJ116">
            <v>323921104</v>
          </cell>
          <cell r="BK116">
            <v>215183725</v>
          </cell>
          <cell r="BL116" t="str">
            <v>-</v>
          </cell>
          <cell r="BM116">
            <v>729097.49</v>
          </cell>
          <cell r="BN116" t="str">
            <v>-</v>
          </cell>
          <cell r="BO116">
            <v>164279861.49000001</v>
          </cell>
          <cell r="BP116" t="str">
            <v>-</v>
          </cell>
          <cell r="BQ116">
            <v>729097.49</v>
          </cell>
          <cell r="BR116" t="str">
            <v>-</v>
          </cell>
          <cell r="BS116">
            <v>436</v>
          </cell>
          <cell r="BT116" t="str">
            <v>-</v>
          </cell>
          <cell r="BU116">
            <v>163550764</v>
          </cell>
          <cell r="BV116" t="str">
            <v>-</v>
          </cell>
          <cell r="BW116">
            <v>357</v>
          </cell>
          <cell r="BX116" t="str">
            <v>-</v>
          </cell>
          <cell r="BY116" t="str">
            <v>-</v>
          </cell>
          <cell r="BZ116" t="str">
            <v>-</v>
          </cell>
          <cell r="CA116">
            <v>47630661</v>
          </cell>
          <cell r="CB116" t="str">
            <v>-</v>
          </cell>
          <cell r="CC116" t="str">
            <v>-</v>
          </cell>
          <cell r="CD116" t="str">
            <v>-</v>
          </cell>
          <cell r="CE116" t="str">
            <v>-</v>
          </cell>
          <cell r="CF116" t="str">
            <v>-</v>
          </cell>
          <cell r="CG116" t="str">
            <v>-</v>
          </cell>
          <cell r="CH116" t="str">
            <v>-</v>
          </cell>
          <cell r="CI116" t="str">
            <v>-</v>
          </cell>
          <cell r="CJ116" t="str">
            <v>-</v>
          </cell>
          <cell r="CK116" t="str">
            <v>-</v>
          </cell>
          <cell r="CL116" t="str">
            <v>-</v>
          </cell>
          <cell r="CM116">
            <v>4002300</v>
          </cell>
          <cell r="CN116" t="str">
            <v>-</v>
          </cell>
          <cell r="CO116">
            <v>51632961</v>
          </cell>
          <cell r="CP116" t="str">
            <v>-</v>
          </cell>
          <cell r="CQ116">
            <v>0</v>
          </cell>
          <cell r="CR116" t="str">
            <v>-</v>
          </cell>
          <cell r="CS116">
            <v>-40</v>
          </cell>
          <cell r="CT116" t="str">
            <v>-</v>
          </cell>
          <cell r="CU116">
            <v>505</v>
          </cell>
          <cell r="CV116">
            <v>288</v>
          </cell>
          <cell r="CW116">
            <v>124</v>
          </cell>
          <cell r="CX116">
            <v>102</v>
          </cell>
          <cell r="CY116">
            <v>121</v>
          </cell>
          <cell r="CZ116">
            <v>96</v>
          </cell>
          <cell r="DA116">
            <v>58</v>
          </cell>
          <cell r="DB116">
            <v>50</v>
          </cell>
          <cell r="DC116">
            <v>55</v>
          </cell>
          <cell r="DD116">
            <v>50</v>
          </cell>
          <cell r="DE116">
            <v>58</v>
          </cell>
          <cell r="DF116">
            <v>54</v>
          </cell>
          <cell r="DG116">
            <v>171</v>
          </cell>
          <cell r="DH116">
            <v>154</v>
          </cell>
          <cell r="DI116">
            <v>16</v>
          </cell>
          <cell r="DJ116" t="str">
            <v>-</v>
          </cell>
          <cell r="DK116" t="str">
            <v>-</v>
          </cell>
          <cell r="DL116" t="str">
            <v>-</v>
          </cell>
          <cell r="DM116" t="str">
            <v>-</v>
          </cell>
          <cell r="DN116" t="str">
            <v>-</v>
          </cell>
          <cell r="DO116" t="str">
            <v>-</v>
          </cell>
          <cell r="DP116" t="str">
            <v>-</v>
          </cell>
          <cell r="DQ116" t="str">
            <v>-</v>
          </cell>
          <cell r="DR116" t="str">
            <v>-</v>
          </cell>
          <cell r="DS116" t="str">
            <v>-</v>
          </cell>
          <cell r="DT116" t="str">
            <v>-</v>
          </cell>
          <cell r="DU116" t="str">
            <v>-</v>
          </cell>
          <cell r="DV116" t="str">
            <v>-</v>
          </cell>
          <cell r="DW116">
            <v>0</v>
          </cell>
          <cell r="DX116" t="str">
            <v>-</v>
          </cell>
          <cell r="DY116">
            <v>18</v>
          </cell>
          <cell r="DZ116">
            <v>53</v>
          </cell>
          <cell r="EA116">
            <v>27</v>
          </cell>
          <cell r="EB116" t="str">
            <v>-</v>
          </cell>
          <cell r="EC116">
            <v>44.26229508196721</v>
          </cell>
          <cell r="ED116" t="str">
            <v>-</v>
          </cell>
          <cell r="EE116">
            <v>2</v>
          </cell>
          <cell r="EF116" t="str">
            <v>-</v>
          </cell>
          <cell r="EG116">
            <v>20</v>
          </cell>
        </row>
        <row r="117">
          <cell r="C117">
            <v>700000280</v>
          </cell>
          <cell r="D117" t="str">
            <v>SECTOR LAGUNA CATALINA</v>
          </cell>
          <cell r="E117">
            <v>2026</v>
          </cell>
          <cell r="F117">
            <v>202604</v>
          </cell>
          <cell r="G117">
            <v>1857</v>
          </cell>
          <cell r="H117">
            <v>1923</v>
          </cell>
          <cell r="I117">
            <v>654</v>
          </cell>
          <cell r="J117" t="str">
            <v>-</v>
          </cell>
          <cell r="K117">
            <v>-27</v>
          </cell>
          <cell r="L117">
            <v>6</v>
          </cell>
          <cell r="M117">
            <v>1236</v>
          </cell>
          <cell r="N117">
            <v>1215</v>
          </cell>
          <cell r="O117">
            <v>0</v>
          </cell>
          <cell r="P117" t="str">
            <v>-</v>
          </cell>
          <cell r="Q117">
            <v>9</v>
          </cell>
          <cell r="R117" t="str">
            <v>-</v>
          </cell>
          <cell r="S117">
            <v>38</v>
          </cell>
          <cell r="T117" t="str">
            <v>-</v>
          </cell>
          <cell r="U117">
            <v>1216</v>
          </cell>
          <cell r="V117" t="str">
            <v>-</v>
          </cell>
          <cell r="W117">
            <v>11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960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665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>
            <v>66.558966074313403</v>
          </cell>
          <cell r="AN117">
            <v>64.3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1089</v>
          </cell>
          <cell r="BB117">
            <v>1038</v>
          </cell>
          <cell r="BC117">
            <v>58.64297253634895</v>
          </cell>
          <cell r="BD117">
            <v>54.9</v>
          </cell>
          <cell r="BE117">
            <v>1411</v>
          </cell>
          <cell r="BF117" t="str">
            <v>-</v>
          </cell>
          <cell r="BG117">
            <v>516727.17</v>
          </cell>
          <cell r="BH117">
            <v>512771</v>
          </cell>
          <cell r="BI117">
            <v>638674785.64999998</v>
          </cell>
          <cell r="BJ117">
            <v>623016631</v>
          </cell>
          <cell r="BK117">
            <v>630263174</v>
          </cell>
          <cell r="BL117" t="str">
            <v>-</v>
          </cell>
          <cell r="BM117">
            <v>8411611.6500000004</v>
          </cell>
          <cell r="BN117" t="str">
            <v>-</v>
          </cell>
          <cell r="BO117">
            <v>515100993.64999998</v>
          </cell>
          <cell r="BP117" t="str">
            <v>-</v>
          </cell>
          <cell r="BQ117">
            <v>8369196.6500000004</v>
          </cell>
          <cell r="BR117" t="str">
            <v>-</v>
          </cell>
          <cell r="BS117">
            <v>1203</v>
          </cell>
          <cell r="BT117" t="str">
            <v>-</v>
          </cell>
          <cell r="BU117">
            <v>506731797</v>
          </cell>
          <cell r="BV117" t="str">
            <v>-</v>
          </cell>
          <cell r="BW117">
            <v>853</v>
          </cell>
          <cell r="BX117" t="str">
            <v>-</v>
          </cell>
          <cell r="BY117" t="str">
            <v>-</v>
          </cell>
          <cell r="BZ117" t="str">
            <v>-</v>
          </cell>
          <cell r="CA117">
            <v>115087537</v>
          </cell>
          <cell r="CB117" t="str">
            <v>-</v>
          </cell>
          <cell r="CC117" t="str">
            <v>-</v>
          </cell>
          <cell r="CD117" t="str">
            <v>-</v>
          </cell>
          <cell r="CE117" t="str">
            <v>-</v>
          </cell>
          <cell r="CF117" t="str">
            <v>-</v>
          </cell>
          <cell r="CG117" t="str">
            <v>-</v>
          </cell>
          <cell r="CH117" t="str">
            <v>-</v>
          </cell>
          <cell r="CI117" t="str">
            <v>-</v>
          </cell>
          <cell r="CJ117" t="str">
            <v>-</v>
          </cell>
          <cell r="CK117" t="str">
            <v>-</v>
          </cell>
          <cell r="CL117" t="str">
            <v>-</v>
          </cell>
          <cell r="CM117">
            <v>8443840</v>
          </cell>
          <cell r="CN117" t="str">
            <v>-</v>
          </cell>
          <cell r="CO117">
            <v>123531377</v>
          </cell>
          <cell r="CP117" t="str">
            <v>-</v>
          </cell>
          <cell r="CQ117">
            <v>0</v>
          </cell>
          <cell r="CR117" t="str">
            <v>-</v>
          </cell>
          <cell r="CS117">
            <v>-40</v>
          </cell>
          <cell r="CT117" t="str">
            <v>-</v>
          </cell>
          <cell r="CU117">
            <v>312</v>
          </cell>
          <cell r="CV117">
            <v>359</v>
          </cell>
          <cell r="CW117">
            <v>169</v>
          </cell>
          <cell r="CX117">
            <v>167</v>
          </cell>
          <cell r="CY117">
            <v>140</v>
          </cell>
          <cell r="CZ117">
            <v>145</v>
          </cell>
          <cell r="DA117">
            <v>124</v>
          </cell>
          <cell r="DB117">
            <v>107</v>
          </cell>
          <cell r="DC117">
            <v>92</v>
          </cell>
          <cell r="DD117">
            <v>94</v>
          </cell>
          <cell r="DE117">
            <v>81</v>
          </cell>
          <cell r="DF117">
            <v>86</v>
          </cell>
          <cell r="DG117">
            <v>297</v>
          </cell>
          <cell r="DH117">
            <v>287</v>
          </cell>
          <cell r="DI117">
            <v>30</v>
          </cell>
          <cell r="DJ117" t="str">
            <v>-</v>
          </cell>
          <cell r="DK117" t="str">
            <v>-</v>
          </cell>
          <cell r="DL117" t="str">
            <v>-</v>
          </cell>
          <cell r="DM117" t="str">
            <v>-</v>
          </cell>
          <cell r="DN117" t="str">
            <v>-</v>
          </cell>
          <cell r="DO117" t="str">
            <v>-</v>
          </cell>
          <cell r="DP117" t="str">
            <v>-</v>
          </cell>
          <cell r="DQ117" t="str">
            <v>-</v>
          </cell>
          <cell r="DR117" t="str">
            <v>-</v>
          </cell>
          <cell r="DS117" t="str">
            <v>-</v>
          </cell>
          <cell r="DT117" t="str">
            <v>-</v>
          </cell>
          <cell r="DU117" t="str">
            <v>-</v>
          </cell>
          <cell r="DV117" t="str">
            <v>-</v>
          </cell>
          <cell r="DW117">
            <v>0</v>
          </cell>
          <cell r="DX117" t="str">
            <v>-</v>
          </cell>
          <cell r="DY117">
            <v>43</v>
          </cell>
          <cell r="DZ117">
            <v>63</v>
          </cell>
          <cell r="EA117">
            <v>14</v>
          </cell>
          <cell r="EB117" t="str">
            <v>-</v>
          </cell>
          <cell r="EC117">
            <v>43.75</v>
          </cell>
          <cell r="ED117" t="str">
            <v>-</v>
          </cell>
          <cell r="EE117">
            <v>13</v>
          </cell>
          <cell r="EF117" t="str">
            <v>-</v>
          </cell>
          <cell r="EG117">
            <v>104</v>
          </cell>
        </row>
        <row r="118">
          <cell r="C118">
            <v>700000281</v>
          </cell>
          <cell r="D118" t="str">
            <v>SECTOR PICASSO REGINA</v>
          </cell>
          <cell r="E118">
            <v>2026</v>
          </cell>
          <cell r="F118">
            <v>202604</v>
          </cell>
          <cell r="G118">
            <v>1360</v>
          </cell>
          <cell r="H118">
            <v>1329</v>
          </cell>
          <cell r="I118">
            <v>383</v>
          </cell>
          <cell r="J118" t="str">
            <v>-</v>
          </cell>
          <cell r="K118">
            <v>18</v>
          </cell>
          <cell r="L118">
            <v>3</v>
          </cell>
          <cell r="M118">
            <v>892</v>
          </cell>
          <cell r="N118">
            <v>837</v>
          </cell>
          <cell r="O118">
            <v>0</v>
          </cell>
          <cell r="P118" t="str">
            <v>-</v>
          </cell>
          <cell r="Q118">
            <v>0</v>
          </cell>
          <cell r="R118" t="str">
            <v>-</v>
          </cell>
          <cell r="S118">
            <v>2</v>
          </cell>
          <cell r="T118" t="str">
            <v>-</v>
          </cell>
          <cell r="U118">
            <v>890</v>
          </cell>
          <cell r="V118" t="str">
            <v>-</v>
          </cell>
          <cell r="W118">
            <v>2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637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559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>
            <v>65.588235294117652</v>
          </cell>
          <cell r="AN118">
            <v>62.2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791</v>
          </cell>
          <cell r="BB118">
            <v>723</v>
          </cell>
          <cell r="BC118">
            <v>58.161764705882355</v>
          </cell>
          <cell r="BD118">
            <v>53.7</v>
          </cell>
          <cell r="BE118">
            <v>916</v>
          </cell>
          <cell r="BF118" t="str">
            <v>-</v>
          </cell>
          <cell r="BG118">
            <v>428934.02</v>
          </cell>
          <cell r="BH118">
            <v>418025</v>
          </cell>
          <cell r="BI118">
            <v>382609147.49000001</v>
          </cell>
          <cell r="BJ118">
            <v>349886849</v>
          </cell>
          <cell r="BK118">
            <v>379120297</v>
          </cell>
          <cell r="BL118" t="str">
            <v>-</v>
          </cell>
          <cell r="BM118">
            <v>3488850.49</v>
          </cell>
          <cell r="BN118" t="str">
            <v>-</v>
          </cell>
          <cell r="BO118">
            <v>291427242.49000001</v>
          </cell>
          <cell r="BP118" t="str">
            <v>-</v>
          </cell>
          <cell r="BQ118">
            <v>3488850.49</v>
          </cell>
          <cell r="BR118" t="str">
            <v>-</v>
          </cell>
          <cell r="BS118">
            <v>799</v>
          </cell>
          <cell r="BT118" t="str">
            <v>-</v>
          </cell>
          <cell r="BU118">
            <v>287938392</v>
          </cell>
          <cell r="BV118" t="str">
            <v>-</v>
          </cell>
          <cell r="BW118">
            <v>609</v>
          </cell>
          <cell r="BX118" t="str">
            <v>-</v>
          </cell>
          <cell r="BY118" t="str">
            <v>-</v>
          </cell>
          <cell r="BZ118" t="str">
            <v>-</v>
          </cell>
          <cell r="CA118">
            <v>84182605</v>
          </cell>
          <cell r="CB118" t="str">
            <v>-</v>
          </cell>
          <cell r="CC118" t="str">
            <v>-</v>
          </cell>
          <cell r="CD118" t="str">
            <v>-</v>
          </cell>
          <cell r="CE118" t="str">
            <v>-</v>
          </cell>
          <cell r="CF118" t="str">
            <v>-</v>
          </cell>
          <cell r="CG118" t="str">
            <v>-</v>
          </cell>
          <cell r="CH118" t="str">
            <v>-</v>
          </cell>
          <cell r="CI118" t="str">
            <v>-</v>
          </cell>
          <cell r="CJ118" t="str">
            <v>-</v>
          </cell>
          <cell r="CK118" t="str">
            <v>-</v>
          </cell>
          <cell r="CL118" t="str">
            <v>-</v>
          </cell>
          <cell r="CM118">
            <v>6999300</v>
          </cell>
          <cell r="CN118" t="str">
            <v>-</v>
          </cell>
          <cell r="CO118">
            <v>91181905</v>
          </cell>
          <cell r="CP118" t="str">
            <v>-</v>
          </cell>
          <cell r="CQ118">
            <v>0</v>
          </cell>
          <cell r="CR118" t="str">
            <v>-</v>
          </cell>
          <cell r="CS118">
            <v>14</v>
          </cell>
          <cell r="CT118" t="str">
            <v>-</v>
          </cell>
          <cell r="CU118">
            <v>270</v>
          </cell>
          <cell r="CV118">
            <v>299</v>
          </cell>
          <cell r="CW118">
            <v>97</v>
          </cell>
          <cell r="CX118">
            <v>129</v>
          </cell>
          <cell r="CY118">
            <v>101</v>
          </cell>
          <cell r="CZ118">
            <v>108</v>
          </cell>
          <cell r="DA118">
            <v>64</v>
          </cell>
          <cell r="DB118">
            <v>54</v>
          </cell>
          <cell r="DC118">
            <v>45</v>
          </cell>
          <cell r="DD118">
            <v>43</v>
          </cell>
          <cell r="DE118">
            <v>49</v>
          </cell>
          <cell r="DF118">
            <v>46</v>
          </cell>
          <cell r="DG118">
            <v>158</v>
          </cell>
          <cell r="DH118">
            <v>143</v>
          </cell>
          <cell r="DI118">
            <v>47</v>
          </cell>
          <cell r="DJ118" t="str">
            <v>-</v>
          </cell>
          <cell r="DK118" t="str">
            <v>-</v>
          </cell>
          <cell r="DL118" t="str">
            <v>-</v>
          </cell>
          <cell r="DM118" t="str">
            <v>-</v>
          </cell>
          <cell r="DN118" t="str">
            <v>-</v>
          </cell>
          <cell r="DO118" t="str">
            <v>-</v>
          </cell>
          <cell r="DP118" t="str">
            <v>-</v>
          </cell>
          <cell r="DQ118" t="str">
            <v>-</v>
          </cell>
          <cell r="DR118" t="str">
            <v>-</v>
          </cell>
          <cell r="DS118" t="str">
            <v>-</v>
          </cell>
          <cell r="DT118" t="str">
            <v>-</v>
          </cell>
          <cell r="DU118" t="str">
            <v>-</v>
          </cell>
          <cell r="DV118" t="str">
            <v>-</v>
          </cell>
          <cell r="DW118">
            <v>0</v>
          </cell>
          <cell r="DX118" t="str">
            <v>-</v>
          </cell>
          <cell r="DY118">
            <v>67</v>
          </cell>
          <cell r="DZ118">
            <v>65</v>
          </cell>
          <cell r="EA118">
            <v>28</v>
          </cell>
          <cell r="EB118" t="str">
            <v>-</v>
          </cell>
          <cell r="EC118">
            <v>51.851851851851848</v>
          </cell>
          <cell r="ED118" t="str">
            <v>-</v>
          </cell>
          <cell r="EE118">
            <v>20</v>
          </cell>
          <cell r="EF118" t="str">
            <v>-</v>
          </cell>
          <cell r="EG118">
            <v>34</v>
          </cell>
        </row>
        <row r="119">
          <cell r="C119">
            <v>700000287</v>
          </cell>
          <cell r="D119" t="str">
            <v>SECTOR ENERGÍA JULIANA</v>
          </cell>
          <cell r="E119">
            <v>2026</v>
          </cell>
          <cell r="F119">
            <v>202604</v>
          </cell>
          <cell r="G119">
            <v>1745</v>
          </cell>
          <cell r="H119">
            <v>1735</v>
          </cell>
          <cell r="I119">
            <v>519</v>
          </cell>
          <cell r="J119" t="str">
            <v>-</v>
          </cell>
          <cell r="K119">
            <v>9</v>
          </cell>
          <cell r="L119">
            <v>4</v>
          </cell>
          <cell r="M119">
            <v>1154</v>
          </cell>
          <cell r="N119">
            <v>1118</v>
          </cell>
          <cell r="O119">
            <v>0</v>
          </cell>
          <cell r="P119" t="str">
            <v>-</v>
          </cell>
          <cell r="Q119">
            <v>6</v>
          </cell>
          <cell r="R119" t="str">
            <v>-</v>
          </cell>
          <cell r="S119">
            <v>24</v>
          </cell>
          <cell r="T119" t="str">
            <v>-</v>
          </cell>
          <cell r="U119">
            <v>1141</v>
          </cell>
          <cell r="V119" t="str">
            <v>-</v>
          </cell>
          <cell r="W119">
            <v>7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865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>
            <v>692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>
            <v>66.131805157593121</v>
          </cell>
          <cell r="AN119">
            <v>64.3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>
            <v>1027</v>
          </cell>
          <cell r="BB119">
            <v>965</v>
          </cell>
          <cell r="BC119">
            <v>58.853868194842406</v>
          </cell>
          <cell r="BD119">
            <v>55.5</v>
          </cell>
          <cell r="BE119">
            <v>1201</v>
          </cell>
          <cell r="BF119" t="str">
            <v>-</v>
          </cell>
          <cell r="BG119">
            <v>548753.84</v>
          </cell>
          <cell r="BH119">
            <v>526623</v>
          </cell>
          <cell r="BI119">
            <v>633261930.5</v>
          </cell>
          <cell r="BJ119">
            <v>588764826</v>
          </cell>
          <cell r="BK119">
            <v>625008350</v>
          </cell>
          <cell r="BL119" t="str">
            <v>-</v>
          </cell>
          <cell r="BM119">
            <v>8253580.5</v>
          </cell>
          <cell r="BN119" t="str">
            <v>-</v>
          </cell>
          <cell r="BO119">
            <v>499481325.5</v>
          </cell>
          <cell r="BP119" t="str">
            <v>-</v>
          </cell>
          <cell r="BQ119">
            <v>8253580.5</v>
          </cell>
          <cell r="BR119" t="str">
            <v>-</v>
          </cell>
          <cell r="BS119">
            <v>1103</v>
          </cell>
          <cell r="BT119" t="str">
            <v>-</v>
          </cell>
          <cell r="BU119">
            <v>491227745</v>
          </cell>
          <cell r="BV119" t="str">
            <v>-</v>
          </cell>
          <cell r="BW119">
            <v>822</v>
          </cell>
          <cell r="BX119" t="str">
            <v>-</v>
          </cell>
          <cell r="BY119" t="str">
            <v>-</v>
          </cell>
          <cell r="BZ119" t="str">
            <v>-</v>
          </cell>
          <cell r="CA119">
            <v>127342925</v>
          </cell>
          <cell r="CB119" t="str">
            <v>-</v>
          </cell>
          <cell r="CC119" t="str">
            <v>-</v>
          </cell>
          <cell r="CD119" t="str">
            <v>-</v>
          </cell>
          <cell r="CE119" t="str">
            <v>-</v>
          </cell>
          <cell r="CF119" t="str">
            <v>-</v>
          </cell>
          <cell r="CG119" t="str">
            <v>-</v>
          </cell>
          <cell r="CH119" t="str">
            <v>-</v>
          </cell>
          <cell r="CI119" t="str">
            <v>-</v>
          </cell>
          <cell r="CJ119" t="str">
            <v>-</v>
          </cell>
          <cell r="CK119" t="str">
            <v>-</v>
          </cell>
          <cell r="CL119" t="str">
            <v>-</v>
          </cell>
          <cell r="CM119">
            <v>6437680</v>
          </cell>
          <cell r="CN119" t="str">
            <v>-</v>
          </cell>
          <cell r="CO119">
            <v>133780605</v>
          </cell>
          <cell r="CP119" t="str">
            <v>-</v>
          </cell>
          <cell r="CQ119">
            <v>0</v>
          </cell>
          <cell r="CR119" t="str">
            <v>-</v>
          </cell>
          <cell r="CS119">
            <v>-37</v>
          </cell>
          <cell r="CT119" t="str">
            <v>-</v>
          </cell>
          <cell r="CU119">
            <v>292</v>
          </cell>
          <cell r="CV119">
            <v>339</v>
          </cell>
          <cell r="CW119">
            <v>154</v>
          </cell>
          <cell r="CX119">
            <v>167</v>
          </cell>
          <cell r="CY119">
            <v>145</v>
          </cell>
          <cell r="CZ119">
            <v>146</v>
          </cell>
          <cell r="DA119">
            <v>80</v>
          </cell>
          <cell r="DB119">
            <v>75</v>
          </cell>
          <cell r="DC119">
            <v>77</v>
          </cell>
          <cell r="DD119">
            <v>73</v>
          </cell>
          <cell r="DE119">
            <v>93</v>
          </cell>
          <cell r="DF119">
            <v>92</v>
          </cell>
          <cell r="DG119">
            <v>250</v>
          </cell>
          <cell r="DH119">
            <v>240</v>
          </cell>
          <cell r="DI119">
            <v>37</v>
          </cell>
          <cell r="DJ119" t="str">
            <v>-</v>
          </cell>
          <cell r="DK119" t="str">
            <v>-</v>
          </cell>
          <cell r="DL119" t="str">
            <v>-</v>
          </cell>
          <cell r="DM119" t="str">
            <v>-</v>
          </cell>
          <cell r="DN119" t="str">
            <v>-</v>
          </cell>
          <cell r="DO119" t="str">
            <v>-</v>
          </cell>
          <cell r="DP119" t="str">
            <v>-</v>
          </cell>
          <cell r="DQ119" t="str">
            <v>-</v>
          </cell>
          <cell r="DR119" t="str">
            <v>-</v>
          </cell>
          <cell r="DS119" t="str">
            <v>-</v>
          </cell>
          <cell r="DT119" t="str">
            <v>-</v>
          </cell>
          <cell r="DU119" t="str">
            <v>-</v>
          </cell>
          <cell r="DV119" t="str">
            <v>-</v>
          </cell>
          <cell r="DW119">
            <v>0</v>
          </cell>
          <cell r="DX119" t="str">
            <v>-</v>
          </cell>
          <cell r="DY119">
            <v>57</v>
          </cell>
          <cell r="DZ119">
            <v>72</v>
          </cell>
          <cell r="EA119">
            <v>25</v>
          </cell>
          <cell r="EB119" t="str">
            <v>-</v>
          </cell>
          <cell r="EC119">
            <v>40.322580645161288</v>
          </cell>
          <cell r="ED119" t="str">
            <v>-</v>
          </cell>
          <cell r="EE119">
            <v>20</v>
          </cell>
          <cell r="EF119" t="str">
            <v>-</v>
          </cell>
          <cell r="EG119">
            <v>70</v>
          </cell>
        </row>
        <row r="120">
          <cell r="C120">
            <v>700000293</v>
          </cell>
          <cell r="D120" t="str">
            <v>SECTOR VIDA</v>
          </cell>
          <cell r="E120">
            <v>2026</v>
          </cell>
          <cell r="F120">
            <v>202604</v>
          </cell>
          <cell r="G120">
            <v>0</v>
          </cell>
          <cell r="H120" t="str">
            <v>-</v>
          </cell>
          <cell r="I120">
            <v>0</v>
          </cell>
          <cell r="J120" t="str">
            <v>-</v>
          </cell>
          <cell r="K120">
            <v>0</v>
          </cell>
          <cell r="L120" t="str">
            <v>-</v>
          </cell>
          <cell r="M120">
            <v>0</v>
          </cell>
          <cell r="N120" t="str">
            <v>-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0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0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0</v>
          </cell>
          <cell r="AH120" t="str">
            <v>-</v>
          </cell>
          <cell r="AI120" t="str">
            <v>-</v>
          </cell>
          <cell r="AJ120" t="str">
            <v>-</v>
          </cell>
          <cell r="AK120" t="str">
            <v>-</v>
          </cell>
          <cell r="AL120" t="str">
            <v>-</v>
          </cell>
          <cell r="AM120">
            <v>0</v>
          </cell>
          <cell r="AN120" t="str">
            <v>-</v>
          </cell>
          <cell r="AO120" t="str">
            <v>-</v>
          </cell>
          <cell r="AP120" t="str">
            <v>-</v>
          </cell>
          <cell r="AQ120" t="str">
            <v>-</v>
          </cell>
          <cell r="AR120" t="str">
            <v>-</v>
          </cell>
          <cell r="AS120" t="str">
            <v>-</v>
          </cell>
          <cell r="AT120" t="str">
            <v>-</v>
          </cell>
          <cell r="AU120" t="str">
            <v>-</v>
          </cell>
          <cell r="AV120" t="str">
            <v>-</v>
          </cell>
          <cell r="AW120" t="str">
            <v>-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0</v>
          </cell>
          <cell r="BB120" t="str">
            <v>-</v>
          </cell>
          <cell r="BC120">
            <v>0</v>
          </cell>
          <cell r="BD120" t="str">
            <v>-</v>
          </cell>
          <cell r="BE120">
            <v>0</v>
          </cell>
          <cell r="BF120" t="str">
            <v>-</v>
          </cell>
          <cell r="BG120">
            <v>0</v>
          </cell>
          <cell r="BH120" t="str">
            <v>-</v>
          </cell>
          <cell r="BI120">
            <v>0</v>
          </cell>
          <cell r="BJ120" t="str">
            <v>-</v>
          </cell>
          <cell r="BK120">
            <v>0</v>
          </cell>
          <cell r="BL120" t="str">
            <v>-</v>
          </cell>
          <cell r="BM120">
            <v>0</v>
          </cell>
          <cell r="BN120" t="str">
            <v>-</v>
          </cell>
          <cell r="BO120">
            <v>0</v>
          </cell>
          <cell r="BP120" t="str">
            <v>-</v>
          </cell>
          <cell r="BQ120">
            <v>0</v>
          </cell>
          <cell r="BR120" t="str">
            <v>-</v>
          </cell>
          <cell r="BS120">
            <v>0</v>
          </cell>
          <cell r="BT120" t="str">
            <v>-</v>
          </cell>
          <cell r="BU120">
            <v>0</v>
          </cell>
          <cell r="BV120" t="str">
            <v>-</v>
          </cell>
          <cell r="BW120">
            <v>0</v>
          </cell>
          <cell r="BX120" t="str">
            <v>-</v>
          </cell>
          <cell r="BY120" t="str">
            <v>-</v>
          </cell>
          <cell r="BZ120" t="str">
            <v>-</v>
          </cell>
          <cell r="CA120">
            <v>0</v>
          </cell>
          <cell r="CB120" t="str">
            <v>-</v>
          </cell>
          <cell r="CC120" t="str">
            <v>-</v>
          </cell>
          <cell r="CD120" t="str">
            <v>-</v>
          </cell>
          <cell r="CE120" t="str">
            <v>-</v>
          </cell>
          <cell r="CF120" t="str">
            <v>-</v>
          </cell>
          <cell r="CG120" t="str">
            <v>-</v>
          </cell>
          <cell r="CH120" t="str">
            <v>-</v>
          </cell>
          <cell r="CI120" t="str">
            <v>-</v>
          </cell>
          <cell r="CJ120" t="str">
            <v>-</v>
          </cell>
          <cell r="CK120" t="str">
            <v>-</v>
          </cell>
          <cell r="CL120" t="str">
            <v>-</v>
          </cell>
          <cell r="CM120">
            <v>0</v>
          </cell>
          <cell r="CN120" t="str">
            <v>-</v>
          </cell>
          <cell r="CO120">
            <v>0</v>
          </cell>
          <cell r="CP120" t="str">
            <v>-</v>
          </cell>
          <cell r="CQ120">
            <v>0</v>
          </cell>
          <cell r="CR120" t="str">
            <v>-</v>
          </cell>
          <cell r="CS120">
            <v>0</v>
          </cell>
          <cell r="CT120" t="str">
            <v>-</v>
          </cell>
          <cell r="CU120">
            <v>0</v>
          </cell>
          <cell r="CV120" t="str">
            <v>-</v>
          </cell>
          <cell r="CW120">
            <v>0</v>
          </cell>
          <cell r="CX120" t="str">
            <v>-</v>
          </cell>
          <cell r="CY120">
            <v>0</v>
          </cell>
          <cell r="CZ120" t="str">
            <v>-</v>
          </cell>
          <cell r="DA120">
            <v>0</v>
          </cell>
          <cell r="DB120" t="str">
            <v>-</v>
          </cell>
          <cell r="DC120">
            <v>0</v>
          </cell>
          <cell r="DD120" t="str">
            <v>-</v>
          </cell>
          <cell r="DE120">
            <v>0</v>
          </cell>
          <cell r="DF120" t="str">
            <v>-</v>
          </cell>
          <cell r="DG120">
            <v>0</v>
          </cell>
          <cell r="DH120" t="str">
            <v>-</v>
          </cell>
          <cell r="DI120">
            <v>0</v>
          </cell>
          <cell r="DJ120" t="str">
            <v>-</v>
          </cell>
          <cell r="DK120" t="str">
            <v>-</v>
          </cell>
          <cell r="DL120" t="str">
            <v>-</v>
          </cell>
          <cell r="DM120" t="str">
            <v>-</v>
          </cell>
          <cell r="DN120" t="str">
            <v>-</v>
          </cell>
          <cell r="DO120" t="str">
            <v>-</v>
          </cell>
          <cell r="DP120" t="str">
            <v>-</v>
          </cell>
          <cell r="DQ120" t="str">
            <v>-</v>
          </cell>
          <cell r="DR120" t="str">
            <v>-</v>
          </cell>
          <cell r="DS120" t="str">
            <v>-</v>
          </cell>
          <cell r="DT120" t="str">
            <v>-</v>
          </cell>
          <cell r="DU120" t="str">
            <v>-</v>
          </cell>
          <cell r="DV120" t="str">
            <v>-</v>
          </cell>
          <cell r="DW120">
            <v>0</v>
          </cell>
          <cell r="DX120" t="str">
            <v>-</v>
          </cell>
          <cell r="DY120">
            <v>0</v>
          </cell>
          <cell r="DZ120" t="str">
            <v>-</v>
          </cell>
          <cell r="EA120">
            <v>0</v>
          </cell>
          <cell r="EB120" t="str">
            <v>-</v>
          </cell>
          <cell r="EC120">
            <v>0</v>
          </cell>
          <cell r="ED120" t="str">
            <v>-</v>
          </cell>
          <cell r="EE120">
            <v>0</v>
          </cell>
          <cell r="EF120" t="str">
            <v>-</v>
          </cell>
          <cell r="EG120">
            <v>0</v>
          </cell>
        </row>
        <row r="121">
          <cell r="C121">
            <v>700000295</v>
          </cell>
          <cell r="D121" t="str">
            <v xml:space="preserve"> SECTOR ARTE</v>
          </cell>
          <cell r="E121">
            <v>2026</v>
          </cell>
          <cell r="F121">
            <v>202604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0</v>
          </cell>
          <cell r="AN121" t="str">
            <v>-</v>
          </cell>
          <cell r="AO121" t="str">
            <v>-</v>
          </cell>
          <cell r="AP121" t="str">
            <v>-</v>
          </cell>
          <cell r="AQ121" t="str">
            <v>-</v>
          </cell>
          <cell r="AR121" t="str">
            <v>-</v>
          </cell>
          <cell r="AS121" t="str">
            <v>-</v>
          </cell>
          <cell r="AT121" t="str">
            <v>-</v>
          </cell>
          <cell r="AU121" t="str">
            <v>-</v>
          </cell>
          <cell r="AV121" t="str">
            <v>-</v>
          </cell>
          <cell r="AW121" t="str">
            <v>-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>
            <v>0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 t="str">
            <v>-</v>
          </cell>
          <cell r="BZ121" t="str">
            <v>-</v>
          </cell>
          <cell r="CA121">
            <v>0</v>
          </cell>
          <cell r="CB121" t="str">
            <v>-</v>
          </cell>
          <cell r="CC121" t="str">
            <v>-</v>
          </cell>
          <cell r="CD121" t="str">
            <v>-</v>
          </cell>
          <cell r="CE121" t="str">
            <v>-</v>
          </cell>
          <cell r="CF121" t="str">
            <v>-</v>
          </cell>
          <cell r="CG121" t="str">
            <v>-</v>
          </cell>
          <cell r="CH121" t="str">
            <v>-</v>
          </cell>
          <cell r="CI121" t="str">
            <v>-</v>
          </cell>
          <cell r="CJ121" t="str">
            <v>-</v>
          </cell>
          <cell r="CK121" t="str">
            <v>-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 t="str">
            <v>-</v>
          </cell>
          <cell r="DL121" t="str">
            <v>-</v>
          </cell>
          <cell r="DM121" t="str">
            <v>-</v>
          </cell>
          <cell r="DN121" t="str">
            <v>-</v>
          </cell>
          <cell r="DO121" t="str">
            <v>-</v>
          </cell>
          <cell r="DP121" t="str">
            <v>-</v>
          </cell>
          <cell r="DQ121" t="str">
            <v>-</v>
          </cell>
          <cell r="DR121" t="str">
            <v>-</v>
          </cell>
          <cell r="DS121" t="str">
            <v>-</v>
          </cell>
          <cell r="DT121" t="str">
            <v>-</v>
          </cell>
          <cell r="DU121" t="str">
            <v>-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  <cell r="DZ121" t="str">
            <v>-</v>
          </cell>
          <cell r="EA121">
            <v>0</v>
          </cell>
          <cell r="EB121" t="str">
            <v>-</v>
          </cell>
          <cell r="EC121">
            <v>0</v>
          </cell>
          <cell r="ED121" t="str">
            <v>-</v>
          </cell>
          <cell r="EE121">
            <v>0</v>
          </cell>
          <cell r="EF121" t="str">
            <v>-</v>
          </cell>
          <cell r="EG121">
            <v>0</v>
          </cell>
        </row>
        <row r="122">
          <cell r="C122">
            <v>700000297</v>
          </cell>
          <cell r="D122" t="str">
            <v>SECTOR ESENCIA</v>
          </cell>
          <cell r="E122">
            <v>2026</v>
          </cell>
          <cell r="F122">
            <v>202604</v>
          </cell>
          <cell r="G122">
            <v>0</v>
          </cell>
          <cell r="H122" t="str">
            <v>-</v>
          </cell>
          <cell r="I122">
            <v>0</v>
          </cell>
          <cell r="J122" t="str">
            <v>-</v>
          </cell>
          <cell r="K122">
            <v>0</v>
          </cell>
          <cell r="L122" t="str">
            <v>-</v>
          </cell>
          <cell r="M122">
            <v>0</v>
          </cell>
          <cell r="N122" t="str">
            <v>-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0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0</v>
          </cell>
          <cell r="AH122" t="str">
            <v>-</v>
          </cell>
          <cell r="AI122" t="str">
            <v>-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0</v>
          </cell>
          <cell r="AN122" t="str">
            <v>-</v>
          </cell>
          <cell r="AO122" t="str">
            <v>-</v>
          </cell>
          <cell r="AP122" t="str">
            <v>-</v>
          </cell>
          <cell r="AQ122" t="str">
            <v>-</v>
          </cell>
          <cell r="AR122" t="str">
            <v>-</v>
          </cell>
          <cell r="AS122" t="str">
            <v>-</v>
          </cell>
          <cell r="AT122" t="str">
            <v>-</v>
          </cell>
          <cell r="AU122" t="str">
            <v>-</v>
          </cell>
          <cell r="AV122" t="str">
            <v>-</v>
          </cell>
          <cell r="AW122" t="str">
            <v>-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0</v>
          </cell>
          <cell r="BB122" t="str">
            <v>-</v>
          </cell>
          <cell r="BC122">
            <v>0</v>
          </cell>
          <cell r="BD122" t="str">
            <v>-</v>
          </cell>
          <cell r="BE122">
            <v>0</v>
          </cell>
          <cell r="BF122" t="str">
            <v>-</v>
          </cell>
          <cell r="BG122">
            <v>0</v>
          </cell>
          <cell r="BH122" t="str">
            <v>-</v>
          </cell>
          <cell r="BI122">
            <v>0</v>
          </cell>
          <cell r="BJ122" t="str">
            <v>-</v>
          </cell>
          <cell r="BK122">
            <v>0</v>
          </cell>
          <cell r="BL122" t="str">
            <v>-</v>
          </cell>
          <cell r="BM122">
            <v>0</v>
          </cell>
          <cell r="BN122" t="str">
            <v>-</v>
          </cell>
          <cell r="BO122">
            <v>0</v>
          </cell>
          <cell r="BP122" t="str">
            <v>-</v>
          </cell>
          <cell r="BQ122">
            <v>0</v>
          </cell>
          <cell r="BR122" t="str">
            <v>-</v>
          </cell>
          <cell r="BS122">
            <v>0</v>
          </cell>
          <cell r="BT122" t="str">
            <v>-</v>
          </cell>
          <cell r="BU122">
            <v>0</v>
          </cell>
          <cell r="BV122" t="str">
            <v>-</v>
          </cell>
          <cell r="BW122">
            <v>0</v>
          </cell>
          <cell r="BX122" t="str">
            <v>-</v>
          </cell>
          <cell r="BY122" t="str">
            <v>-</v>
          </cell>
          <cell r="BZ122" t="str">
            <v>-</v>
          </cell>
          <cell r="CA122">
            <v>0</v>
          </cell>
          <cell r="CB122" t="str">
            <v>-</v>
          </cell>
          <cell r="CC122" t="str">
            <v>-</v>
          </cell>
          <cell r="CD122" t="str">
            <v>-</v>
          </cell>
          <cell r="CE122" t="str">
            <v>-</v>
          </cell>
          <cell r="CF122" t="str">
            <v>-</v>
          </cell>
          <cell r="CG122" t="str">
            <v>-</v>
          </cell>
          <cell r="CH122" t="str">
            <v>-</v>
          </cell>
          <cell r="CI122" t="str">
            <v>-</v>
          </cell>
          <cell r="CJ122" t="str">
            <v>-</v>
          </cell>
          <cell r="CK122" t="str">
            <v>-</v>
          </cell>
          <cell r="CL122" t="str">
            <v>-</v>
          </cell>
          <cell r="CM122">
            <v>0</v>
          </cell>
          <cell r="CN122" t="str">
            <v>-</v>
          </cell>
          <cell r="CO122">
            <v>0</v>
          </cell>
          <cell r="CP122" t="str">
            <v>-</v>
          </cell>
          <cell r="CQ122">
            <v>0</v>
          </cell>
          <cell r="CR122" t="str">
            <v>-</v>
          </cell>
          <cell r="CS122">
            <v>0</v>
          </cell>
          <cell r="CT122" t="str">
            <v>-</v>
          </cell>
          <cell r="CU122">
            <v>0</v>
          </cell>
          <cell r="CV122" t="str">
            <v>-</v>
          </cell>
          <cell r="CW122">
            <v>0</v>
          </cell>
          <cell r="CX122" t="str">
            <v>-</v>
          </cell>
          <cell r="CY122">
            <v>0</v>
          </cell>
          <cell r="CZ122" t="str">
            <v>-</v>
          </cell>
          <cell r="DA122">
            <v>0</v>
          </cell>
          <cell r="DB122" t="str">
            <v>-</v>
          </cell>
          <cell r="DC122">
            <v>0</v>
          </cell>
          <cell r="DD122" t="str">
            <v>-</v>
          </cell>
          <cell r="DE122">
            <v>0</v>
          </cell>
          <cell r="DF122" t="str">
            <v>-</v>
          </cell>
          <cell r="DG122">
            <v>0</v>
          </cell>
          <cell r="DH122" t="str">
            <v>-</v>
          </cell>
          <cell r="DI122">
            <v>0</v>
          </cell>
          <cell r="DJ122" t="str">
            <v>-</v>
          </cell>
          <cell r="DK122" t="str">
            <v>-</v>
          </cell>
          <cell r="DL122" t="str">
            <v>-</v>
          </cell>
          <cell r="DM122" t="str">
            <v>-</v>
          </cell>
          <cell r="DN122" t="str">
            <v>-</v>
          </cell>
          <cell r="DO122" t="str">
            <v>-</v>
          </cell>
          <cell r="DP122" t="str">
            <v>-</v>
          </cell>
          <cell r="DQ122" t="str">
            <v>-</v>
          </cell>
          <cell r="DR122" t="str">
            <v>-</v>
          </cell>
          <cell r="DS122" t="str">
            <v>-</v>
          </cell>
          <cell r="DT122" t="str">
            <v>-</v>
          </cell>
          <cell r="DU122" t="str">
            <v>-</v>
          </cell>
          <cell r="DV122" t="str">
            <v>-</v>
          </cell>
          <cell r="DW122">
            <v>0</v>
          </cell>
          <cell r="DX122" t="str">
            <v>-</v>
          </cell>
          <cell r="DY122">
            <v>0</v>
          </cell>
          <cell r="DZ122" t="str">
            <v>-</v>
          </cell>
          <cell r="EA122">
            <v>0</v>
          </cell>
          <cell r="EB122" t="str">
            <v>-</v>
          </cell>
          <cell r="EC122">
            <v>0</v>
          </cell>
          <cell r="ED122" t="str">
            <v>-</v>
          </cell>
          <cell r="EE122">
            <v>0</v>
          </cell>
          <cell r="EF122" t="str">
            <v>-</v>
          </cell>
          <cell r="EG122">
            <v>0</v>
          </cell>
        </row>
        <row r="123">
          <cell r="C123">
            <v>700000298</v>
          </cell>
          <cell r="D123" t="str">
            <v>SECTOR RITMOS</v>
          </cell>
          <cell r="E123">
            <v>2026</v>
          </cell>
          <cell r="F123">
            <v>202604</v>
          </cell>
          <cell r="G123">
            <v>0</v>
          </cell>
          <cell r="H123" t="str">
            <v>-</v>
          </cell>
          <cell r="I123">
            <v>0</v>
          </cell>
          <cell r="J123" t="str">
            <v>-</v>
          </cell>
          <cell r="K123">
            <v>0</v>
          </cell>
          <cell r="L123" t="str">
            <v>-</v>
          </cell>
          <cell r="M123">
            <v>0</v>
          </cell>
          <cell r="N123" t="str">
            <v>-</v>
          </cell>
          <cell r="O123">
            <v>0</v>
          </cell>
          <cell r="P123" t="str">
            <v>-</v>
          </cell>
          <cell r="Q123">
            <v>0</v>
          </cell>
          <cell r="R123" t="str">
            <v>-</v>
          </cell>
          <cell r="S123">
            <v>0</v>
          </cell>
          <cell r="T123" t="str">
            <v>-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0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0</v>
          </cell>
          <cell r="AH123" t="str">
            <v>-</v>
          </cell>
          <cell r="AI123" t="str">
            <v>-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0</v>
          </cell>
          <cell r="AN123" t="str">
            <v>-</v>
          </cell>
          <cell r="AO123" t="str">
            <v>-</v>
          </cell>
          <cell r="AP123" t="str">
            <v>-</v>
          </cell>
          <cell r="AQ123" t="str">
            <v>-</v>
          </cell>
          <cell r="AR123" t="str">
            <v>-</v>
          </cell>
          <cell r="AS123" t="str">
            <v>-</v>
          </cell>
          <cell r="AT123" t="str">
            <v>-</v>
          </cell>
          <cell r="AU123" t="str">
            <v>-</v>
          </cell>
          <cell r="AV123" t="str">
            <v>-</v>
          </cell>
          <cell r="AW123" t="str">
            <v>-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0</v>
          </cell>
          <cell r="BB123" t="str">
            <v>-</v>
          </cell>
          <cell r="BC123">
            <v>0</v>
          </cell>
          <cell r="BD123" t="str">
            <v>-</v>
          </cell>
          <cell r="BE123">
            <v>0</v>
          </cell>
          <cell r="BF123" t="str">
            <v>-</v>
          </cell>
          <cell r="BG123">
            <v>0</v>
          </cell>
          <cell r="BH123" t="str">
            <v>-</v>
          </cell>
          <cell r="BI123">
            <v>0</v>
          </cell>
          <cell r="BJ123" t="str">
            <v>-</v>
          </cell>
          <cell r="BK123">
            <v>0</v>
          </cell>
          <cell r="BL123" t="str">
            <v>-</v>
          </cell>
          <cell r="BM123">
            <v>0</v>
          </cell>
          <cell r="BN123" t="str">
            <v>-</v>
          </cell>
          <cell r="BO123">
            <v>0</v>
          </cell>
          <cell r="BP123" t="str">
            <v>-</v>
          </cell>
          <cell r="BQ123">
            <v>0</v>
          </cell>
          <cell r="BR123" t="str">
            <v>-</v>
          </cell>
          <cell r="BS123">
            <v>0</v>
          </cell>
          <cell r="BT123" t="str">
            <v>-</v>
          </cell>
          <cell r="BU123">
            <v>0</v>
          </cell>
          <cell r="BV123" t="str">
            <v>-</v>
          </cell>
          <cell r="BW123">
            <v>0</v>
          </cell>
          <cell r="BX123" t="str">
            <v>-</v>
          </cell>
          <cell r="BY123" t="str">
            <v>-</v>
          </cell>
          <cell r="BZ123" t="str">
            <v>-</v>
          </cell>
          <cell r="CA123">
            <v>0</v>
          </cell>
          <cell r="CB123" t="str">
            <v>-</v>
          </cell>
          <cell r="CC123" t="str">
            <v>-</v>
          </cell>
          <cell r="CD123" t="str">
            <v>-</v>
          </cell>
          <cell r="CE123" t="str">
            <v>-</v>
          </cell>
          <cell r="CF123" t="str">
            <v>-</v>
          </cell>
          <cell r="CG123" t="str">
            <v>-</v>
          </cell>
          <cell r="CH123" t="str">
            <v>-</v>
          </cell>
          <cell r="CI123" t="str">
            <v>-</v>
          </cell>
          <cell r="CJ123" t="str">
            <v>-</v>
          </cell>
          <cell r="CK123" t="str">
            <v>-</v>
          </cell>
          <cell r="CL123" t="str">
            <v>-</v>
          </cell>
          <cell r="CM123">
            <v>0</v>
          </cell>
          <cell r="CN123" t="str">
            <v>-</v>
          </cell>
          <cell r="CO123">
            <v>0</v>
          </cell>
          <cell r="CP123" t="str">
            <v>-</v>
          </cell>
          <cell r="CQ123">
            <v>0</v>
          </cell>
          <cell r="CR123" t="str">
            <v>-</v>
          </cell>
          <cell r="CS123">
            <v>0</v>
          </cell>
          <cell r="CT123" t="str">
            <v>-</v>
          </cell>
          <cell r="CU123">
            <v>0</v>
          </cell>
          <cell r="CV123" t="str">
            <v>-</v>
          </cell>
          <cell r="CW123">
            <v>0</v>
          </cell>
          <cell r="CX123" t="str">
            <v>-</v>
          </cell>
          <cell r="CY123">
            <v>0</v>
          </cell>
          <cell r="CZ123" t="str">
            <v>-</v>
          </cell>
          <cell r="DA123">
            <v>0</v>
          </cell>
          <cell r="DB123" t="str">
            <v>-</v>
          </cell>
          <cell r="DC123">
            <v>0</v>
          </cell>
          <cell r="DD123" t="str">
            <v>-</v>
          </cell>
          <cell r="DE123">
            <v>0</v>
          </cell>
          <cell r="DF123" t="str">
            <v>-</v>
          </cell>
          <cell r="DG123">
            <v>0</v>
          </cell>
          <cell r="DH123" t="str">
            <v>-</v>
          </cell>
          <cell r="DI123">
            <v>0</v>
          </cell>
          <cell r="DJ123" t="str">
            <v>-</v>
          </cell>
          <cell r="DK123" t="str">
            <v>-</v>
          </cell>
          <cell r="DL123" t="str">
            <v>-</v>
          </cell>
          <cell r="DM123" t="str">
            <v>-</v>
          </cell>
          <cell r="DN123" t="str">
            <v>-</v>
          </cell>
          <cell r="DO123" t="str">
            <v>-</v>
          </cell>
          <cell r="DP123" t="str">
            <v>-</v>
          </cell>
          <cell r="DQ123" t="str">
            <v>-</v>
          </cell>
          <cell r="DR123" t="str">
            <v>-</v>
          </cell>
          <cell r="DS123" t="str">
            <v>-</v>
          </cell>
          <cell r="DT123" t="str">
            <v>-</v>
          </cell>
          <cell r="DU123" t="str">
            <v>-</v>
          </cell>
          <cell r="DV123" t="str">
            <v>-</v>
          </cell>
          <cell r="DW123">
            <v>0</v>
          </cell>
          <cell r="DX123" t="str">
            <v>-</v>
          </cell>
          <cell r="DY123">
            <v>0</v>
          </cell>
          <cell r="DZ123" t="str">
            <v>-</v>
          </cell>
          <cell r="EA123">
            <v>0</v>
          </cell>
          <cell r="EB123" t="str">
            <v>-</v>
          </cell>
          <cell r="EC123">
            <v>0</v>
          </cell>
          <cell r="ED123" t="str">
            <v>-</v>
          </cell>
          <cell r="EE123">
            <v>0</v>
          </cell>
          <cell r="EF123" t="str">
            <v>-</v>
          </cell>
          <cell r="EG123">
            <v>0</v>
          </cell>
        </row>
        <row r="124">
          <cell r="C124">
            <v>700000299</v>
          </cell>
          <cell r="D124" t="str">
            <v>SECTOR RAÍCES</v>
          </cell>
          <cell r="E124">
            <v>2026</v>
          </cell>
          <cell r="F124">
            <v>202604</v>
          </cell>
          <cell r="G124">
            <v>0</v>
          </cell>
          <cell r="H124" t="str">
            <v>-</v>
          </cell>
          <cell r="I124">
            <v>0</v>
          </cell>
          <cell r="J124" t="str">
            <v>-</v>
          </cell>
          <cell r="K124">
            <v>0</v>
          </cell>
          <cell r="L124" t="str">
            <v>-</v>
          </cell>
          <cell r="M124">
            <v>0</v>
          </cell>
          <cell r="N124" t="str">
            <v>-</v>
          </cell>
          <cell r="O124">
            <v>0</v>
          </cell>
          <cell r="P124" t="str">
            <v>-</v>
          </cell>
          <cell r="Q124">
            <v>0</v>
          </cell>
          <cell r="R124" t="str">
            <v>-</v>
          </cell>
          <cell r="S124">
            <v>0</v>
          </cell>
          <cell r="T124" t="str">
            <v>-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0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>
            <v>0</v>
          </cell>
          <cell r="AH124" t="str">
            <v>-</v>
          </cell>
          <cell r="AI124" t="str">
            <v>-</v>
          </cell>
          <cell r="AJ124" t="str">
            <v>-</v>
          </cell>
          <cell r="AK124" t="str">
            <v>-</v>
          </cell>
          <cell r="AL124" t="str">
            <v>-</v>
          </cell>
          <cell r="AM124">
            <v>0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 t="str">
            <v>-</v>
          </cell>
          <cell r="AS124" t="str">
            <v>-</v>
          </cell>
          <cell r="AT124" t="str">
            <v>-</v>
          </cell>
          <cell r="AU124" t="str">
            <v>-</v>
          </cell>
          <cell r="AV124" t="str">
            <v>-</v>
          </cell>
          <cell r="AW124" t="str">
            <v>-</v>
          </cell>
          <cell r="AX124" t="str">
            <v>-</v>
          </cell>
          <cell r="AY124" t="str">
            <v>-</v>
          </cell>
          <cell r="AZ124" t="str">
            <v>-</v>
          </cell>
          <cell r="BA124">
            <v>0</v>
          </cell>
          <cell r="BB124" t="str">
            <v>-</v>
          </cell>
          <cell r="BC124">
            <v>0</v>
          </cell>
          <cell r="BD124" t="str">
            <v>-</v>
          </cell>
          <cell r="BE124">
            <v>0</v>
          </cell>
          <cell r="BF124" t="str">
            <v>-</v>
          </cell>
          <cell r="BG124">
            <v>0</v>
          </cell>
          <cell r="BH124" t="str">
            <v>-</v>
          </cell>
          <cell r="BI124">
            <v>0</v>
          </cell>
          <cell r="BJ124" t="str">
            <v>-</v>
          </cell>
          <cell r="BK124">
            <v>0</v>
          </cell>
          <cell r="BL124" t="str">
            <v>-</v>
          </cell>
          <cell r="BM124">
            <v>0</v>
          </cell>
          <cell r="BN124" t="str">
            <v>-</v>
          </cell>
          <cell r="BO124">
            <v>0</v>
          </cell>
          <cell r="BP124" t="str">
            <v>-</v>
          </cell>
          <cell r="BQ124">
            <v>0</v>
          </cell>
          <cell r="BR124" t="str">
            <v>-</v>
          </cell>
          <cell r="BS124">
            <v>0</v>
          </cell>
          <cell r="BT124" t="str">
            <v>-</v>
          </cell>
          <cell r="BU124">
            <v>0</v>
          </cell>
          <cell r="BV124" t="str">
            <v>-</v>
          </cell>
          <cell r="BW124">
            <v>0</v>
          </cell>
          <cell r="BX124" t="str">
            <v>-</v>
          </cell>
          <cell r="BY124" t="str">
            <v>-</v>
          </cell>
          <cell r="BZ124" t="str">
            <v>-</v>
          </cell>
          <cell r="CA124">
            <v>0</v>
          </cell>
          <cell r="CB124" t="str">
            <v>-</v>
          </cell>
          <cell r="CC124" t="str">
            <v>-</v>
          </cell>
          <cell r="CD124" t="str">
            <v>-</v>
          </cell>
          <cell r="CE124" t="str">
            <v>-</v>
          </cell>
          <cell r="CF124" t="str">
            <v>-</v>
          </cell>
          <cell r="CG124" t="str">
            <v>-</v>
          </cell>
          <cell r="CH124" t="str">
            <v>-</v>
          </cell>
          <cell r="CI124" t="str">
            <v>-</v>
          </cell>
          <cell r="CJ124" t="str">
            <v>-</v>
          </cell>
          <cell r="CK124" t="str">
            <v>-</v>
          </cell>
          <cell r="CL124" t="str">
            <v>-</v>
          </cell>
          <cell r="CM124">
            <v>0</v>
          </cell>
          <cell r="CN124" t="str">
            <v>-</v>
          </cell>
          <cell r="CO124">
            <v>0</v>
          </cell>
          <cell r="CP124" t="str">
            <v>-</v>
          </cell>
          <cell r="CQ124">
            <v>0</v>
          </cell>
          <cell r="CR124" t="str">
            <v>-</v>
          </cell>
          <cell r="CS124">
            <v>0</v>
          </cell>
          <cell r="CT124" t="str">
            <v>-</v>
          </cell>
          <cell r="CU124">
            <v>0</v>
          </cell>
          <cell r="CV124" t="str">
            <v>-</v>
          </cell>
          <cell r="CW124">
            <v>0</v>
          </cell>
          <cell r="CX124" t="str">
            <v>-</v>
          </cell>
          <cell r="CY124">
            <v>0</v>
          </cell>
          <cell r="CZ124" t="str">
            <v>-</v>
          </cell>
          <cell r="DA124">
            <v>0</v>
          </cell>
          <cell r="DB124" t="str">
            <v>-</v>
          </cell>
          <cell r="DC124">
            <v>0</v>
          </cell>
          <cell r="DD124" t="str">
            <v>-</v>
          </cell>
          <cell r="DE124">
            <v>0</v>
          </cell>
          <cell r="DF124" t="str">
            <v>-</v>
          </cell>
          <cell r="DG124">
            <v>0</v>
          </cell>
          <cell r="DH124" t="str">
            <v>-</v>
          </cell>
          <cell r="DI124">
            <v>0</v>
          </cell>
          <cell r="DJ124" t="str">
            <v>-</v>
          </cell>
          <cell r="DK124" t="str">
            <v>-</v>
          </cell>
          <cell r="DL124" t="str">
            <v>-</v>
          </cell>
          <cell r="DM124" t="str">
            <v>-</v>
          </cell>
          <cell r="DN124" t="str">
            <v>-</v>
          </cell>
          <cell r="DO124" t="str">
            <v>-</v>
          </cell>
          <cell r="DP124" t="str">
            <v>-</v>
          </cell>
          <cell r="DQ124" t="str">
            <v>-</v>
          </cell>
          <cell r="DR124" t="str">
            <v>-</v>
          </cell>
          <cell r="DS124" t="str">
            <v>-</v>
          </cell>
          <cell r="DT124" t="str">
            <v>-</v>
          </cell>
          <cell r="DU124" t="str">
            <v>-</v>
          </cell>
          <cell r="DV124" t="str">
            <v>-</v>
          </cell>
          <cell r="DW124">
            <v>0</v>
          </cell>
          <cell r="DX124" t="str">
            <v>-</v>
          </cell>
          <cell r="DY124">
            <v>0</v>
          </cell>
          <cell r="DZ124" t="str">
            <v>-</v>
          </cell>
          <cell r="EA124">
            <v>0</v>
          </cell>
          <cell r="EB124" t="str">
            <v>-</v>
          </cell>
          <cell r="EC124">
            <v>0</v>
          </cell>
          <cell r="ED124" t="str">
            <v>-</v>
          </cell>
          <cell r="EE124">
            <v>0</v>
          </cell>
          <cell r="EF124" t="str">
            <v>-</v>
          </cell>
          <cell r="EG124">
            <v>0</v>
          </cell>
        </row>
        <row r="125">
          <cell r="C125">
            <v>700000301</v>
          </cell>
          <cell r="D125" t="str">
            <v>SECTOR DESTINOS</v>
          </cell>
          <cell r="E125">
            <v>2026</v>
          </cell>
          <cell r="F125">
            <v>202604</v>
          </cell>
          <cell r="G125">
            <v>0</v>
          </cell>
          <cell r="H125" t="str">
            <v>-</v>
          </cell>
          <cell r="I125">
            <v>0</v>
          </cell>
          <cell r="J125" t="str">
            <v>-</v>
          </cell>
          <cell r="K125">
            <v>0</v>
          </cell>
          <cell r="L125" t="str">
            <v>-</v>
          </cell>
          <cell r="M125">
            <v>0</v>
          </cell>
          <cell r="N125" t="str">
            <v>-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0</v>
          </cell>
          <cell r="T125" t="str">
            <v>-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0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0</v>
          </cell>
          <cell r="AH125" t="str">
            <v>-</v>
          </cell>
          <cell r="AI125" t="str">
            <v>-</v>
          </cell>
          <cell r="AJ125" t="str">
            <v>-</v>
          </cell>
          <cell r="AK125" t="str">
            <v>-</v>
          </cell>
          <cell r="AL125" t="str">
            <v>-</v>
          </cell>
          <cell r="AM125">
            <v>0</v>
          </cell>
          <cell r="AN125" t="str">
            <v>-</v>
          </cell>
          <cell r="AO125" t="str">
            <v>-</v>
          </cell>
          <cell r="AP125" t="str">
            <v>-</v>
          </cell>
          <cell r="AQ125" t="str">
            <v>-</v>
          </cell>
          <cell r="AR125" t="str">
            <v>-</v>
          </cell>
          <cell r="AS125" t="str">
            <v>-</v>
          </cell>
          <cell r="AT125" t="str">
            <v>-</v>
          </cell>
          <cell r="AU125" t="str">
            <v>-</v>
          </cell>
          <cell r="AV125" t="str">
            <v>-</v>
          </cell>
          <cell r="AW125" t="str">
            <v>-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0</v>
          </cell>
          <cell r="BB125" t="str">
            <v>-</v>
          </cell>
          <cell r="BC125">
            <v>0</v>
          </cell>
          <cell r="BD125" t="str">
            <v>-</v>
          </cell>
          <cell r="BE125">
            <v>0</v>
          </cell>
          <cell r="BF125" t="str">
            <v>-</v>
          </cell>
          <cell r="BG125">
            <v>0</v>
          </cell>
          <cell r="BH125" t="str">
            <v>-</v>
          </cell>
          <cell r="BI125">
            <v>0</v>
          </cell>
          <cell r="BJ125" t="str">
            <v>-</v>
          </cell>
          <cell r="BK125">
            <v>0</v>
          </cell>
          <cell r="BL125" t="str">
            <v>-</v>
          </cell>
          <cell r="BM125">
            <v>0</v>
          </cell>
          <cell r="BN125" t="str">
            <v>-</v>
          </cell>
          <cell r="BO125">
            <v>0</v>
          </cell>
          <cell r="BP125" t="str">
            <v>-</v>
          </cell>
          <cell r="BQ125">
            <v>0</v>
          </cell>
          <cell r="BR125" t="str">
            <v>-</v>
          </cell>
          <cell r="BS125">
            <v>0</v>
          </cell>
          <cell r="BT125" t="str">
            <v>-</v>
          </cell>
          <cell r="BU125">
            <v>0</v>
          </cell>
          <cell r="BV125" t="str">
            <v>-</v>
          </cell>
          <cell r="BW125">
            <v>0</v>
          </cell>
          <cell r="BX125" t="str">
            <v>-</v>
          </cell>
          <cell r="BY125" t="str">
            <v>-</v>
          </cell>
          <cell r="BZ125" t="str">
            <v>-</v>
          </cell>
          <cell r="CA125">
            <v>0</v>
          </cell>
          <cell r="CB125" t="str">
            <v>-</v>
          </cell>
          <cell r="CC125" t="str">
            <v>-</v>
          </cell>
          <cell r="CD125" t="str">
            <v>-</v>
          </cell>
          <cell r="CE125" t="str">
            <v>-</v>
          </cell>
          <cell r="CF125" t="str">
            <v>-</v>
          </cell>
          <cell r="CG125" t="str">
            <v>-</v>
          </cell>
          <cell r="CH125" t="str">
            <v>-</v>
          </cell>
          <cell r="CI125" t="str">
            <v>-</v>
          </cell>
          <cell r="CJ125" t="str">
            <v>-</v>
          </cell>
          <cell r="CK125" t="str">
            <v>-</v>
          </cell>
          <cell r="CL125" t="str">
            <v>-</v>
          </cell>
          <cell r="CM125">
            <v>0</v>
          </cell>
          <cell r="CN125" t="str">
            <v>-</v>
          </cell>
          <cell r="CO125">
            <v>0</v>
          </cell>
          <cell r="CP125" t="str">
            <v>-</v>
          </cell>
          <cell r="CQ125">
            <v>0</v>
          </cell>
          <cell r="CR125" t="str">
            <v>-</v>
          </cell>
          <cell r="CS125">
            <v>0</v>
          </cell>
          <cell r="CT125" t="str">
            <v>-</v>
          </cell>
          <cell r="CU125">
            <v>0</v>
          </cell>
          <cell r="CV125" t="str">
            <v>-</v>
          </cell>
          <cell r="CW125">
            <v>0</v>
          </cell>
          <cell r="CX125" t="str">
            <v>-</v>
          </cell>
          <cell r="CY125">
            <v>0</v>
          </cell>
          <cell r="CZ125" t="str">
            <v>-</v>
          </cell>
          <cell r="DA125">
            <v>0</v>
          </cell>
          <cell r="DB125" t="str">
            <v>-</v>
          </cell>
          <cell r="DC125">
            <v>0</v>
          </cell>
          <cell r="DD125" t="str">
            <v>-</v>
          </cell>
          <cell r="DE125">
            <v>0</v>
          </cell>
          <cell r="DF125" t="str">
            <v>-</v>
          </cell>
          <cell r="DG125">
            <v>0</v>
          </cell>
          <cell r="DH125" t="str">
            <v>-</v>
          </cell>
          <cell r="DI125">
            <v>0</v>
          </cell>
          <cell r="DJ125" t="str">
            <v>-</v>
          </cell>
          <cell r="DK125" t="str">
            <v>-</v>
          </cell>
          <cell r="DL125" t="str">
            <v>-</v>
          </cell>
          <cell r="DM125" t="str">
            <v>-</v>
          </cell>
          <cell r="DN125" t="str">
            <v>-</v>
          </cell>
          <cell r="DO125" t="str">
            <v>-</v>
          </cell>
          <cell r="DP125" t="str">
            <v>-</v>
          </cell>
          <cell r="DQ125" t="str">
            <v>-</v>
          </cell>
          <cell r="DR125" t="str">
            <v>-</v>
          </cell>
          <cell r="DS125" t="str">
            <v>-</v>
          </cell>
          <cell r="DT125" t="str">
            <v>-</v>
          </cell>
          <cell r="DU125" t="str">
            <v>-</v>
          </cell>
          <cell r="DV125" t="str">
            <v>-</v>
          </cell>
          <cell r="DW125">
            <v>0</v>
          </cell>
          <cell r="DX125" t="str">
            <v>-</v>
          </cell>
          <cell r="DY125">
            <v>0</v>
          </cell>
          <cell r="DZ125" t="str">
            <v>-</v>
          </cell>
          <cell r="EA125">
            <v>0</v>
          </cell>
          <cell r="EB125" t="str">
            <v>-</v>
          </cell>
          <cell r="EC125">
            <v>0</v>
          </cell>
          <cell r="ED125" t="str">
            <v>-</v>
          </cell>
          <cell r="EE125">
            <v>0</v>
          </cell>
          <cell r="EF125" t="str">
            <v>-</v>
          </cell>
          <cell r="EG125">
            <v>0</v>
          </cell>
        </row>
        <row r="126">
          <cell r="C126">
            <v>700000305</v>
          </cell>
          <cell r="D126" t="str">
            <v>SECTOR PRUEBA COMBINADO</v>
          </cell>
          <cell r="E126">
            <v>2026</v>
          </cell>
          <cell r="F126">
            <v>202604</v>
          </cell>
          <cell r="G126" t="str">
            <v>-</v>
          </cell>
          <cell r="H126" t="str">
            <v>-</v>
          </cell>
          <cell r="I126" t="str">
            <v>-</v>
          </cell>
          <cell r="J126" t="str">
            <v>-</v>
          </cell>
          <cell r="K126" t="str">
            <v>-</v>
          </cell>
          <cell r="L126" t="str">
            <v>-</v>
          </cell>
          <cell r="M126" t="str">
            <v>-</v>
          </cell>
          <cell r="N126" t="str">
            <v>-</v>
          </cell>
          <cell r="O126" t="str">
            <v>-</v>
          </cell>
          <cell r="P126" t="str">
            <v>-</v>
          </cell>
          <cell r="Q126" t="str">
            <v>-</v>
          </cell>
          <cell r="R126" t="str">
            <v>-</v>
          </cell>
          <cell r="S126" t="str">
            <v>-</v>
          </cell>
          <cell r="T126" t="str">
            <v>-</v>
          </cell>
          <cell r="U126" t="str">
            <v>-</v>
          </cell>
          <cell r="V126" t="str">
            <v>-</v>
          </cell>
          <cell r="W126" t="str">
            <v>-</v>
          </cell>
          <cell r="X126" t="str">
            <v>-</v>
          </cell>
          <cell r="Y126" t="str">
            <v>-</v>
          </cell>
          <cell r="Z126" t="str">
            <v>-</v>
          </cell>
          <cell r="AA126" t="str">
            <v>-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 t="str">
            <v>-</v>
          </cell>
          <cell r="AH126" t="str">
            <v>-</v>
          </cell>
          <cell r="AI126" t="str">
            <v>-</v>
          </cell>
          <cell r="AJ126" t="str">
            <v>-</v>
          </cell>
          <cell r="AK126" t="str">
            <v>-</v>
          </cell>
          <cell r="AL126" t="str">
            <v>-</v>
          </cell>
          <cell r="AM126" t="str">
            <v>-</v>
          </cell>
          <cell r="AN126" t="str">
            <v>-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 t="str">
            <v>-</v>
          </cell>
          <cell r="AW126" t="str">
            <v>-</v>
          </cell>
          <cell r="AX126" t="str">
            <v>-</v>
          </cell>
          <cell r="AY126" t="str">
            <v>-</v>
          </cell>
          <cell r="AZ126" t="str">
            <v>-</v>
          </cell>
          <cell r="BA126" t="str">
            <v>-</v>
          </cell>
          <cell r="BB126" t="str">
            <v>-</v>
          </cell>
          <cell r="BC126" t="str">
            <v>-</v>
          </cell>
          <cell r="BD126" t="str">
            <v>-</v>
          </cell>
          <cell r="BE126" t="str">
            <v>-</v>
          </cell>
          <cell r="BF126" t="str">
            <v>-</v>
          </cell>
          <cell r="BG126" t="str">
            <v>-</v>
          </cell>
          <cell r="BH126" t="str">
            <v>-</v>
          </cell>
          <cell r="BI126" t="str">
            <v>-</v>
          </cell>
          <cell r="BJ126" t="str">
            <v>-</v>
          </cell>
          <cell r="BK126" t="str">
            <v>-</v>
          </cell>
          <cell r="BL126" t="str">
            <v>-</v>
          </cell>
          <cell r="BM126" t="str">
            <v>-</v>
          </cell>
          <cell r="BN126" t="str">
            <v>-</v>
          </cell>
          <cell r="BO126" t="str">
            <v>-</v>
          </cell>
          <cell r="BP126" t="str">
            <v>-</v>
          </cell>
          <cell r="BQ126" t="str">
            <v>-</v>
          </cell>
          <cell r="BR126" t="str">
            <v>-</v>
          </cell>
          <cell r="BS126" t="str">
            <v>-</v>
          </cell>
          <cell r="BT126" t="str">
            <v>-</v>
          </cell>
          <cell r="BU126" t="str">
            <v>-</v>
          </cell>
          <cell r="BV126" t="str">
            <v>-</v>
          </cell>
          <cell r="BW126" t="str">
            <v>-</v>
          </cell>
          <cell r="BX126" t="str">
            <v>-</v>
          </cell>
          <cell r="BY126" t="str">
            <v>-</v>
          </cell>
          <cell r="BZ126" t="str">
            <v>-</v>
          </cell>
          <cell r="CA126" t="str">
            <v>-</v>
          </cell>
          <cell r="CB126" t="str">
            <v>-</v>
          </cell>
          <cell r="CC126" t="str">
            <v>-</v>
          </cell>
          <cell r="CD126" t="str">
            <v>-</v>
          </cell>
          <cell r="CE126" t="str">
            <v>-</v>
          </cell>
          <cell r="CF126" t="str">
            <v>-</v>
          </cell>
          <cell r="CG126" t="str">
            <v>-</v>
          </cell>
          <cell r="CH126" t="str">
            <v>-</v>
          </cell>
          <cell r="CI126" t="str">
            <v>-</v>
          </cell>
          <cell r="CJ126" t="str">
            <v>-</v>
          </cell>
          <cell r="CK126" t="str">
            <v>-</v>
          </cell>
          <cell r="CL126" t="str">
            <v>-</v>
          </cell>
          <cell r="CM126" t="str">
            <v>-</v>
          </cell>
          <cell r="CN126" t="str">
            <v>-</v>
          </cell>
          <cell r="CO126" t="str">
            <v>-</v>
          </cell>
          <cell r="CP126" t="str">
            <v>-</v>
          </cell>
          <cell r="CQ126" t="str">
            <v>-</v>
          </cell>
          <cell r="CR126" t="str">
            <v>-</v>
          </cell>
          <cell r="CS126" t="str">
            <v>-</v>
          </cell>
          <cell r="CT126" t="str">
            <v>-</v>
          </cell>
          <cell r="CU126" t="str">
            <v>-</v>
          </cell>
          <cell r="CV126" t="str">
            <v>-</v>
          </cell>
          <cell r="CW126" t="str">
            <v>-</v>
          </cell>
          <cell r="CX126" t="str">
            <v>-</v>
          </cell>
          <cell r="CY126" t="str">
            <v>-</v>
          </cell>
          <cell r="CZ126" t="str">
            <v>-</v>
          </cell>
          <cell r="DA126" t="str">
            <v>-</v>
          </cell>
          <cell r="DB126" t="str">
            <v>-</v>
          </cell>
          <cell r="DC126" t="str">
            <v>-</v>
          </cell>
          <cell r="DD126" t="str">
            <v>-</v>
          </cell>
          <cell r="DE126" t="str">
            <v>-</v>
          </cell>
          <cell r="DF126" t="str">
            <v>-</v>
          </cell>
          <cell r="DG126" t="str">
            <v>-</v>
          </cell>
          <cell r="DH126" t="str">
            <v>-</v>
          </cell>
          <cell r="DI126" t="str">
            <v>-</v>
          </cell>
          <cell r="DJ126" t="str">
            <v>-</v>
          </cell>
          <cell r="DK126" t="str">
            <v>-</v>
          </cell>
          <cell r="DL126" t="str">
            <v>-</v>
          </cell>
          <cell r="DM126" t="str">
            <v>-</v>
          </cell>
          <cell r="DN126" t="str">
            <v>-</v>
          </cell>
          <cell r="DO126" t="str">
            <v>-</v>
          </cell>
          <cell r="DP126" t="str">
            <v>-</v>
          </cell>
          <cell r="DQ126" t="str">
            <v>-</v>
          </cell>
          <cell r="DR126" t="str">
            <v>-</v>
          </cell>
          <cell r="DS126" t="str">
            <v>-</v>
          </cell>
          <cell r="DT126" t="str">
            <v>-</v>
          </cell>
          <cell r="DU126" t="str">
            <v>-</v>
          </cell>
          <cell r="DV126" t="str">
            <v>-</v>
          </cell>
          <cell r="DW126" t="str">
            <v>-</v>
          </cell>
          <cell r="DX126" t="str">
            <v>-</v>
          </cell>
          <cell r="DY126" t="str">
            <v>-</v>
          </cell>
          <cell r="DZ126" t="str">
            <v>-</v>
          </cell>
          <cell r="EA126" t="str">
            <v>-</v>
          </cell>
          <cell r="EB126" t="str">
            <v>-</v>
          </cell>
          <cell r="EC126" t="str">
            <v>-</v>
          </cell>
          <cell r="ED126" t="str">
            <v>-</v>
          </cell>
          <cell r="EE126" t="str">
            <v>-</v>
          </cell>
          <cell r="EF126" t="str">
            <v>-</v>
          </cell>
          <cell r="EG126" t="str">
            <v>-</v>
          </cell>
        </row>
        <row r="127">
          <cell r="C127">
            <v>700000403</v>
          </cell>
          <cell r="D127" t="str">
            <v>SECTOR RIVERA CAROLINA</v>
          </cell>
          <cell r="E127">
            <v>2026</v>
          </cell>
          <cell r="F127">
            <v>202604</v>
          </cell>
          <cell r="G127">
            <v>0</v>
          </cell>
          <cell r="H127" t="str">
            <v>-</v>
          </cell>
          <cell r="I127">
            <v>0</v>
          </cell>
          <cell r="J127" t="str">
            <v>-</v>
          </cell>
          <cell r="K127">
            <v>0</v>
          </cell>
          <cell r="L127" t="str">
            <v>-</v>
          </cell>
          <cell r="M127">
            <v>0</v>
          </cell>
          <cell r="N127" t="str">
            <v>-</v>
          </cell>
          <cell r="O127">
            <v>0</v>
          </cell>
          <cell r="P127" t="str">
            <v>-</v>
          </cell>
          <cell r="Q127">
            <v>0</v>
          </cell>
          <cell r="R127" t="str">
            <v>-</v>
          </cell>
          <cell r="S127">
            <v>0</v>
          </cell>
          <cell r="T127" t="str">
            <v>-</v>
          </cell>
          <cell r="U127">
            <v>0</v>
          </cell>
          <cell r="V127" t="str">
            <v>-</v>
          </cell>
          <cell r="W127">
            <v>0</v>
          </cell>
          <cell r="X127" t="str">
            <v>-</v>
          </cell>
          <cell r="Y127" t="str">
            <v>-</v>
          </cell>
          <cell r="Z127" t="str">
            <v>-</v>
          </cell>
          <cell r="AA127">
            <v>0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>
            <v>0</v>
          </cell>
          <cell r="AH127" t="str">
            <v>-</v>
          </cell>
          <cell r="AI127" t="str">
            <v>-</v>
          </cell>
          <cell r="AJ127" t="str">
            <v>-</v>
          </cell>
          <cell r="AK127" t="str">
            <v>-</v>
          </cell>
          <cell r="AL127" t="str">
            <v>-</v>
          </cell>
          <cell r="AM127">
            <v>0</v>
          </cell>
          <cell r="AN127" t="str">
            <v>-</v>
          </cell>
          <cell r="AO127" t="str">
            <v>-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 t="str">
            <v>-</v>
          </cell>
          <cell r="AX127" t="str">
            <v>-</v>
          </cell>
          <cell r="AY127" t="str">
            <v>-</v>
          </cell>
          <cell r="AZ127" t="str">
            <v>-</v>
          </cell>
          <cell r="BA127">
            <v>0</v>
          </cell>
          <cell r="BB127" t="str">
            <v>-</v>
          </cell>
          <cell r="BC127">
            <v>0</v>
          </cell>
          <cell r="BD127" t="str">
            <v>-</v>
          </cell>
          <cell r="BE127">
            <v>0</v>
          </cell>
          <cell r="BF127" t="str">
            <v>-</v>
          </cell>
          <cell r="BG127">
            <v>0</v>
          </cell>
          <cell r="BH127" t="str">
            <v>-</v>
          </cell>
          <cell r="BI127">
            <v>0</v>
          </cell>
          <cell r="BJ127" t="str">
            <v>-</v>
          </cell>
          <cell r="BK127">
            <v>0</v>
          </cell>
          <cell r="BL127" t="str">
            <v>-</v>
          </cell>
          <cell r="BM127">
            <v>0</v>
          </cell>
          <cell r="BN127" t="str">
            <v>-</v>
          </cell>
          <cell r="BO127">
            <v>0</v>
          </cell>
          <cell r="BP127" t="str">
            <v>-</v>
          </cell>
          <cell r="BQ127">
            <v>0</v>
          </cell>
          <cell r="BR127" t="str">
            <v>-</v>
          </cell>
          <cell r="BS127">
            <v>0</v>
          </cell>
          <cell r="BT127" t="str">
            <v>-</v>
          </cell>
          <cell r="BU127">
            <v>0</v>
          </cell>
          <cell r="BV127" t="str">
            <v>-</v>
          </cell>
          <cell r="BW127">
            <v>0</v>
          </cell>
          <cell r="BX127" t="str">
            <v>-</v>
          </cell>
          <cell r="BY127" t="str">
            <v>-</v>
          </cell>
          <cell r="BZ127" t="str">
            <v>-</v>
          </cell>
          <cell r="CA127">
            <v>0</v>
          </cell>
          <cell r="CB127" t="str">
            <v>-</v>
          </cell>
          <cell r="CC127" t="str">
            <v>-</v>
          </cell>
          <cell r="CD127" t="str">
            <v>-</v>
          </cell>
          <cell r="CE127" t="str">
            <v>-</v>
          </cell>
          <cell r="CF127" t="str">
            <v>-</v>
          </cell>
          <cell r="CG127" t="str">
            <v>-</v>
          </cell>
          <cell r="CH127" t="str">
            <v>-</v>
          </cell>
          <cell r="CI127" t="str">
            <v>-</v>
          </cell>
          <cell r="CJ127" t="str">
            <v>-</v>
          </cell>
          <cell r="CK127" t="str">
            <v>-</v>
          </cell>
          <cell r="CL127" t="str">
            <v>-</v>
          </cell>
          <cell r="CM127">
            <v>0</v>
          </cell>
          <cell r="CN127" t="str">
            <v>-</v>
          </cell>
          <cell r="CO127">
            <v>0</v>
          </cell>
          <cell r="CP127" t="str">
            <v>-</v>
          </cell>
          <cell r="CQ127">
            <v>0</v>
          </cell>
          <cell r="CR127" t="str">
            <v>-</v>
          </cell>
          <cell r="CS127">
            <v>0</v>
          </cell>
          <cell r="CT127" t="str">
            <v>-</v>
          </cell>
          <cell r="CU127">
            <v>0</v>
          </cell>
          <cell r="CV127" t="str">
            <v>-</v>
          </cell>
          <cell r="CW127">
            <v>0</v>
          </cell>
          <cell r="CX127" t="str">
            <v>-</v>
          </cell>
          <cell r="CY127">
            <v>0</v>
          </cell>
          <cell r="CZ127" t="str">
            <v>-</v>
          </cell>
          <cell r="DA127">
            <v>0</v>
          </cell>
          <cell r="DB127" t="str">
            <v>-</v>
          </cell>
          <cell r="DC127">
            <v>0</v>
          </cell>
          <cell r="DD127" t="str">
            <v>-</v>
          </cell>
          <cell r="DE127">
            <v>0</v>
          </cell>
          <cell r="DF127" t="str">
            <v>-</v>
          </cell>
          <cell r="DG127">
            <v>0</v>
          </cell>
          <cell r="DH127" t="str">
            <v>-</v>
          </cell>
          <cell r="DI127">
            <v>0</v>
          </cell>
          <cell r="DJ127" t="str">
            <v>-</v>
          </cell>
          <cell r="DK127" t="str">
            <v>-</v>
          </cell>
          <cell r="DL127" t="str">
            <v>-</v>
          </cell>
          <cell r="DM127" t="str">
            <v>-</v>
          </cell>
          <cell r="DN127" t="str">
            <v>-</v>
          </cell>
          <cell r="DO127" t="str">
            <v>-</v>
          </cell>
          <cell r="DP127" t="str">
            <v>-</v>
          </cell>
          <cell r="DQ127" t="str">
            <v>-</v>
          </cell>
          <cell r="DR127" t="str">
            <v>-</v>
          </cell>
          <cell r="DS127" t="str">
            <v>-</v>
          </cell>
          <cell r="DT127" t="str">
            <v>-</v>
          </cell>
          <cell r="DU127" t="str">
            <v>-</v>
          </cell>
          <cell r="DV127" t="str">
            <v>-</v>
          </cell>
          <cell r="DW127">
            <v>0</v>
          </cell>
          <cell r="DX127" t="str">
            <v>-</v>
          </cell>
          <cell r="DY127">
            <v>0</v>
          </cell>
          <cell r="DZ127" t="str">
            <v>-</v>
          </cell>
          <cell r="EA127">
            <v>0</v>
          </cell>
          <cell r="EB127" t="str">
            <v>-</v>
          </cell>
          <cell r="EC127">
            <v>0</v>
          </cell>
          <cell r="ED127" t="str">
            <v>-</v>
          </cell>
          <cell r="EE127">
            <v>0</v>
          </cell>
          <cell r="EF127" t="str">
            <v>-</v>
          </cell>
          <cell r="EG127">
            <v>0</v>
          </cell>
        </row>
        <row r="128">
          <cell r="C128">
            <v>700000404</v>
          </cell>
          <cell r="D128" t="str">
            <v>Sector TERMALES Malca</v>
          </cell>
          <cell r="E128">
            <v>2026</v>
          </cell>
          <cell r="F128">
            <v>202604</v>
          </cell>
          <cell r="G128">
            <v>2006</v>
          </cell>
          <cell r="H128">
            <v>1985</v>
          </cell>
          <cell r="I128">
            <v>667</v>
          </cell>
          <cell r="J128" t="str">
            <v>-</v>
          </cell>
          <cell r="K128">
            <v>19</v>
          </cell>
          <cell r="L128">
            <v>4</v>
          </cell>
          <cell r="M128">
            <v>1464</v>
          </cell>
          <cell r="N128">
            <v>1329</v>
          </cell>
          <cell r="O128">
            <v>0</v>
          </cell>
          <cell r="P128" t="str">
            <v>-</v>
          </cell>
          <cell r="Q128">
            <v>0</v>
          </cell>
          <cell r="R128" t="str">
            <v>-</v>
          </cell>
          <cell r="S128">
            <v>2</v>
          </cell>
          <cell r="T128" t="str">
            <v>-</v>
          </cell>
          <cell r="U128">
            <v>1463</v>
          </cell>
          <cell r="V128" t="str">
            <v>-</v>
          </cell>
          <cell r="W128">
            <v>1</v>
          </cell>
          <cell r="X128" t="str">
            <v>-</v>
          </cell>
          <cell r="Y128" t="str">
            <v>-</v>
          </cell>
          <cell r="Z128" t="str">
            <v>-</v>
          </cell>
          <cell r="AA128">
            <v>1117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850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-</v>
          </cell>
          <cell r="AL128" t="str">
            <v>-</v>
          </cell>
          <cell r="AM128">
            <v>72.981056829511473</v>
          </cell>
          <cell r="AN128">
            <v>66.8</v>
          </cell>
          <cell r="AO128" t="str">
            <v>-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 t="str">
            <v>-</v>
          </cell>
          <cell r="AY128" t="str">
            <v>-</v>
          </cell>
          <cell r="AZ128" t="str">
            <v>-</v>
          </cell>
          <cell r="BA128">
            <v>1288</v>
          </cell>
          <cell r="BB128">
            <v>1177</v>
          </cell>
          <cell r="BC128">
            <v>64.20737786640079</v>
          </cell>
          <cell r="BD128">
            <v>59.1</v>
          </cell>
          <cell r="BE128">
            <v>1454</v>
          </cell>
          <cell r="BF128" t="str">
            <v>-</v>
          </cell>
          <cell r="BG128">
            <v>470827.02</v>
          </cell>
          <cell r="BH128">
            <v>474332</v>
          </cell>
          <cell r="BI128">
            <v>689290759</v>
          </cell>
          <cell r="BJ128">
            <v>630386978</v>
          </cell>
          <cell r="BK128">
            <v>688937231</v>
          </cell>
          <cell r="BL128" t="str">
            <v>-</v>
          </cell>
          <cell r="BM128">
            <v>353528</v>
          </cell>
          <cell r="BN128" t="str">
            <v>-</v>
          </cell>
          <cell r="BO128">
            <v>397778629</v>
          </cell>
          <cell r="BP128" t="str">
            <v>-</v>
          </cell>
          <cell r="BQ128">
            <v>353528</v>
          </cell>
          <cell r="BR128" t="str">
            <v>-</v>
          </cell>
          <cell r="BS128">
            <v>1243</v>
          </cell>
          <cell r="BT128" t="str">
            <v>-</v>
          </cell>
          <cell r="BU128">
            <v>397425101</v>
          </cell>
          <cell r="BV128" t="str">
            <v>-</v>
          </cell>
          <cell r="BW128">
            <v>1327</v>
          </cell>
          <cell r="BX128" t="str">
            <v>-</v>
          </cell>
          <cell r="BY128" t="str">
            <v>-</v>
          </cell>
          <cell r="BZ128" t="str">
            <v>-</v>
          </cell>
          <cell r="CA128">
            <v>277794010</v>
          </cell>
          <cell r="CB128" t="str">
            <v>-</v>
          </cell>
          <cell r="CC128" t="str">
            <v>-</v>
          </cell>
          <cell r="CD128" t="str">
            <v>-</v>
          </cell>
          <cell r="CE128" t="str">
            <v>-</v>
          </cell>
          <cell r="CF128" t="str">
            <v>-</v>
          </cell>
          <cell r="CG128" t="str">
            <v>-</v>
          </cell>
          <cell r="CH128" t="str">
            <v>-</v>
          </cell>
          <cell r="CI128" t="str">
            <v>-</v>
          </cell>
          <cell r="CJ128" t="str">
            <v>-</v>
          </cell>
          <cell r="CK128" t="str">
            <v>-</v>
          </cell>
          <cell r="CL128" t="str">
            <v>-</v>
          </cell>
          <cell r="CM128">
            <v>13718120</v>
          </cell>
          <cell r="CN128" t="str">
            <v>-</v>
          </cell>
          <cell r="CO128">
            <v>291512130</v>
          </cell>
          <cell r="CP128" t="str">
            <v>-</v>
          </cell>
          <cell r="CQ128">
            <v>0</v>
          </cell>
          <cell r="CR128" t="str">
            <v>-</v>
          </cell>
          <cell r="CS128">
            <v>24</v>
          </cell>
          <cell r="CT128" t="str">
            <v>-</v>
          </cell>
          <cell r="CU128">
            <v>290</v>
          </cell>
          <cell r="CV128">
            <v>363</v>
          </cell>
          <cell r="CW128">
            <v>122</v>
          </cell>
          <cell r="CX128">
            <v>145</v>
          </cell>
          <cell r="CY128">
            <v>130</v>
          </cell>
          <cell r="CZ128">
            <v>144</v>
          </cell>
          <cell r="DA128">
            <v>101</v>
          </cell>
          <cell r="DB128">
            <v>106</v>
          </cell>
          <cell r="DC128">
            <v>71</v>
          </cell>
          <cell r="DD128">
            <v>68</v>
          </cell>
          <cell r="DE128">
            <v>67</v>
          </cell>
          <cell r="DF128">
            <v>70</v>
          </cell>
          <cell r="DG128">
            <v>239</v>
          </cell>
          <cell r="DH128">
            <v>244</v>
          </cell>
          <cell r="DI128">
            <v>76</v>
          </cell>
          <cell r="DJ128" t="str">
            <v>-</v>
          </cell>
          <cell r="DK128" t="str">
            <v>-</v>
          </cell>
          <cell r="DL128" t="str">
            <v>-</v>
          </cell>
          <cell r="DM128" t="str">
            <v>-</v>
          </cell>
          <cell r="DN128" t="str">
            <v>-</v>
          </cell>
          <cell r="DO128" t="str">
            <v>-</v>
          </cell>
          <cell r="DP128" t="str">
            <v>-</v>
          </cell>
          <cell r="DQ128" t="str">
            <v>-</v>
          </cell>
          <cell r="DR128" t="str">
            <v>-</v>
          </cell>
          <cell r="DS128" t="str">
            <v>-</v>
          </cell>
          <cell r="DT128" t="str">
            <v>-</v>
          </cell>
          <cell r="DU128" t="str">
            <v>-</v>
          </cell>
          <cell r="DV128" t="str">
            <v>-</v>
          </cell>
          <cell r="DW128">
            <v>0</v>
          </cell>
          <cell r="DX128" t="str">
            <v>-</v>
          </cell>
          <cell r="DY128">
            <v>92</v>
          </cell>
          <cell r="DZ128">
            <v>72</v>
          </cell>
          <cell r="EA128">
            <v>28</v>
          </cell>
          <cell r="EB128" t="str">
            <v>-</v>
          </cell>
          <cell r="EC128">
            <v>48.275862068965516</v>
          </cell>
          <cell r="ED128" t="str">
            <v>-</v>
          </cell>
          <cell r="EE128">
            <v>16</v>
          </cell>
          <cell r="EF128" t="str">
            <v>-</v>
          </cell>
          <cell r="EG128">
            <v>85</v>
          </cell>
        </row>
        <row r="129">
          <cell r="C129">
            <v>700000405</v>
          </cell>
          <cell r="D129" t="str">
            <v>Sector CORRIENTE Silvia</v>
          </cell>
          <cell r="E129">
            <v>2026</v>
          </cell>
          <cell r="F129">
            <v>202604</v>
          </cell>
          <cell r="G129">
            <v>1697</v>
          </cell>
          <cell r="H129">
            <v>1723</v>
          </cell>
          <cell r="I129">
            <v>512</v>
          </cell>
          <cell r="J129" t="str">
            <v>-</v>
          </cell>
          <cell r="K129">
            <v>-35</v>
          </cell>
          <cell r="L129">
            <v>4</v>
          </cell>
          <cell r="M129">
            <v>1170</v>
          </cell>
          <cell r="N129">
            <v>1142</v>
          </cell>
          <cell r="O129">
            <v>0</v>
          </cell>
          <cell r="P129" t="str">
            <v>-</v>
          </cell>
          <cell r="Q129">
            <v>0</v>
          </cell>
          <cell r="R129" t="str">
            <v>-</v>
          </cell>
          <cell r="S129">
            <v>1</v>
          </cell>
          <cell r="T129" t="str">
            <v>-</v>
          </cell>
          <cell r="U129">
            <v>1169</v>
          </cell>
          <cell r="V129" t="str">
            <v>-</v>
          </cell>
          <cell r="W129">
            <v>1</v>
          </cell>
          <cell r="X129" t="str">
            <v>-</v>
          </cell>
          <cell r="Y129" t="str">
            <v>-</v>
          </cell>
          <cell r="Z129" t="str">
            <v>-</v>
          </cell>
          <cell r="AA129">
            <v>894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695</v>
          </cell>
          <cell r="AH129" t="str">
            <v>-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  <cell r="AM129">
            <v>68.94519740718917</v>
          </cell>
          <cell r="AN129">
            <v>65.7</v>
          </cell>
          <cell r="AO129" t="str">
            <v>-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 t="str">
            <v>-</v>
          </cell>
          <cell r="AY129" t="str">
            <v>-</v>
          </cell>
          <cell r="AZ129" t="str">
            <v>-</v>
          </cell>
          <cell r="BA129">
            <v>1049</v>
          </cell>
          <cell r="BB129">
            <v>999</v>
          </cell>
          <cell r="BC129">
            <v>61.814967589864466</v>
          </cell>
          <cell r="BD129">
            <v>57.5</v>
          </cell>
          <cell r="BE129">
            <v>1179</v>
          </cell>
          <cell r="BF129" t="str">
            <v>-</v>
          </cell>
          <cell r="BG129">
            <v>473132.49</v>
          </cell>
          <cell r="BH129">
            <v>476617</v>
          </cell>
          <cell r="BI129">
            <v>553565018.20000005</v>
          </cell>
          <cell r="BJ129">
            <v>544296193</v>
          </cell>
          <cell r="BK129">
            <v>552386046</v>
          </cell>
          <cell r="BL129" t="str">
            <v>-</v>
          </cell>
          <cell r="BM129">
            <v>1178972.2</v>
          </cell>
          <cell r="BN129" t="str">
            <v>-</v>
          </cell>
          <cell r="BO129">
            <v>318420249.19999999</v>
          </cell>
          <cell r="BP129" t="str">
            <v>-</v>
          </cell>
          <cell r="BQ129">
            <v>1178972.2</v>
          </cell>
          <cell r="BR129" t="str">
            <v>-</v>
          </cell>
          <cell r="BS129">
            <v>973</v>
          </cell>
          <cell r="BT129" t="str">
            <v>-</v>
          </cell>
          <cell r="BU129">
            <v>317241277</v>
          </cell>
          <cell r="BV129" t="str">
            <v>-</v>
          </cell>
          <cell r="BW129">
            <v>1051</v>
          </cell>
          <cell r="BX129" t="str">
            <v>-</v>
          </cell>
          <cell r="BY129" t="str">
            <v>-</v>
          </cell>
          <cell r="BZ129" t="str">
            <v>-</v>
          </cell>
          <cell r="CA129">
            <v>223995609</v>
          </cell>
          <cell r="CB129" t="str">
            <v>-</v>
          </cell>
          <cell r="CC129" t="str">
            <v>-</v>
          </cell>
          <cell r="CD129" t="str">
            <v>-</v>
          </cell>
          <cell r="CE129" t="str">
            <v>-</v>
          </cell>
          <cell r="CF129" t="str">
            <v>-</v>
          </cell>
          <cell r="CG129" t="str">
            <v>-</v>
          </cell>
          <cell r="CH129" t="str">
            <v>-</v>
          </cell>
          <cell r="CI129" t="str">
            <v>-</v>
          </cell>
          <cell r="CJ129" t="str">
            <v>-</v>
          </cell>
          <cell r="CK129" t="str">
            <v>-</v>
          </cell>
          <cell r="CL129" t="str">
            <v>-</v>
          </cell>
          <cell r="CM129">
            <v>11149160</v>
          </cell>
          <cell r="CN129" t="str">
            <v>-</v>
          </cell>
          <cell r="CO129">
            <v>235144769</v>
          </cell>
          <cell r="CP129" t="str">
            <v>-</v>
          </cell>
          <cell r="CQ129">
            <v>0</v>
          </cell>
          <cell r="CR129" t="str">
            <v>-</v>
          </cell>
          <cell r="CS129">
            <v>6</v>
          </cell>
          <cell r="CT129" t="str">
            <v>-</v>
          </cell>
          <cell r="CU129">
            <v>292</v>
          </cell>
          <cell r="CV129">
            <v>331</v>
          </cell>
          <cell r="CW129">
            <v>90</v>
          </cell>
          <cell r="CX129">
            <v>110</v>
          </cell>
          <cell r="CY129">
            <v>145</v>
          </cell>
          <cell r="CZ129">
            <v>137</v>
          </cell>
          <cell r="DA129">
            <v>110</v>
          </cell>
          <cell r="DB129">
            <v>104</v>
          </cell>
          <cell r="DC129">
            <v>62</v>
          </cell>
          <cell r="DD129">
            <v>62</v>
          </cell>
          <cell r="DE129">
            <v>49</v>
          </cell>
          <cell r="DF129">
            <v>47</v>
          </cell>
          <cell r="DG129">
            <v>221</v>
          </cell>
          <cell r="DH129">
            <v>213</v>
          </cell>
          <cell r="DI129">
            <v>45</v>
          </cell>
          <cell r="DJ129" t="str">
            <v>-</v>
          </cell>
          <cell r="DK129" t="str">
            <v>-</v>
          </cell>
          <cell r="DL129" t="str">
            <v>-</v>
          </cell>
          <cell r="DM129" t="str">
            <v>-</v>
          </cell>
          <cell r="DN129" t="str">
            <v>-</v>
          </cell>
          <cell r="DO129" t="str">
            <v>-</v>
          </cell>
          <cell r="DP129" t="str">
            <v>-</v>
          </cell>
          <cell r="DQ129" t="str">
            <v>-</v>
          </cell>
          <cell r="DR129" t="str">
            <v>-</v>
          </cell>
          <cell r="DS129" t="str">
            <v>-</v>
          </cell>
          <cell r="DT129" t="str">
            <v>-</v>
          </cell>
          <cell r="DU129" t="str">
            <v>-</v>
          </cell>
          <cell r="DV129" t="str">
            <v>-</v>
          </cell>
          <cell r="DW129">
            <v>0</v>
          </cell>
          <cell r="DX129" t="str">
            <v>-</v>
          </cell>
          <cell r="DY129">
            <v>55</v>
          </cell>
          <cell r="DZ129">
            <v>68</v>
          </cell>
          <cell r="EA129">
            <v>8</v>
          </cell>
          <cell r="EB129" t="str">
            <v>-</v>
          </cell>
          <cell r="EC129">
            <v>22.857142857142858</v>
          </cell>
          <cell r="ED129" t="str">
            <v>-</v>
          </cell>
          <cell r="EE129">
            <v>10</v>
          </cell>
          <cell r="EF129" t="str">
            <v>-</v>
          </cell>
          <cell r="EG129">
            <v>66</v>
          </cell>
        </row>
        <row r="130">
          <cell r="C130">
            <v>700000406</v>
          </cell>
          <cell r="D130" t="str">
            <v>SECTOR YACIMIENTO FARLYN</v>
          </cell>
          <cell r="E130">
            <v>2026</v>
          </cell>
          <cell r="F130">
            <v>202604</v>
          </cell>
          <cell r="G130">
            <v>0</v>
          </cell>
          <cell r="H130" t="str">
            <v>-</v>
          </cell>
          <cell r="I130">
            <v>0</v>
          </cell>
          <cell r="J130" t="str">
            <v>-</v>
          </cell>
          <cell r="K130">
            <v>0</v>
          </cell>
          <cell r="L130" t="str">
            <v>-</v>
          </cell>
          <cell r="M130">
            <v>0</v>
          </cell>
          <cell r="N130" t="str">
            <v>-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0</v>
          </cell>
          <cell r="T130" t="str">
            <v>-</v>
          </cell>
          <cell r="U130">
            <v>0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0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0</v>
          </cell>
          <cell r="AH130" t="str">
            <v>-</v>
          </cell>
          <cell r="AI130" t="str">
            <v>-</v>
          </cell>
          <cell r="AJ130" t="str">
            <v>-</v>
          </cell>
          <cell r="AK130" t="str">
            <v>-</v>
          </cell>
          <cell r="AL130" t="str">
            <v>-</v>
          </cell>
          <cell r="AM130">
            <v>0</v>
          </cell>
          <cell r="AN130" t="str">
            <v>-</v>
          </cell>
          <cell r="AO130" t="str">
            <v>-</v>
          </cell>
          <cell r="AP130" t="str">
            <v>-</v>
          </cell>
          <cell r="AQ130" t="str">
            <v>-</v>
          </cell>
          <cell r="AR130" t="str">
            <v>-</v>
          </cell>
          <cell r="AS130" t="str">
            <v>-</v>
          </cell>
          <cell r="AT130" t="str">
            <v>-</v>
          </cell>
          <cell r="AU130" t="str">
            <v>-</v>
          </cell>
          <cell r="AV130" t="str">
            <v>-</v>
          </cell>
          <cell r="AW130" t="str">
            <v>-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0</v>
          </cell>
          <cell r="BB130" t="str">
            <v>-</v>
          </cell>
          <cell r="BC130">
            <v>0</v>
          </cell>
          <cell r="BD130" t="str">
            <v>-</v>
          </cell>
          <cell r="BE130">
            <v>0</v>
          </cell>
          <cell r="BF130" t="str">
            <v>-</v>
          </cell>
          <cell r="BG130">
            <v>0</v>
          </cell>
          <cell r="BH130" t="str">
            <v>-</v>
          </cell>
          <cell r="BI130">
            <v>0</v>
          </cell>
          <cell r="BJ130" t="str">
            <v>-</v>
          </cell>
          <cell r="BK130">
            <v>0</v>
          </cell>
          <cell r="BL130" t="str">
            <v>-</v>
          </cell>
          <cell r="BM130">
            <v>0</v>
          </cell>
          <cell r="BN130" t="str">
            <v>-</v>
          </cell>
          <cell r="BO130">
            <v>0</v>
          </cell>
          <cell r="BP130" t="str">
            <v>-</v>
          </cell>
          <cell r="BQ130">
            <v>0</v>
          </cell>
          <cell r="BR130" t="str">
            <v>-</v>
          </cell>
          <cell r="BS130">
            <v>0</v>
          </cell>
          <cell r="BT130" t="str">
            <v>-</v>
          </cell>
          <cell r="BU130">
            <v>0</v>
          </cell>
          <cell r="BV130" t="str">
            <v>-</v>
          </cell>
          <cell r="BW130">
            <v>0</v>
          </cell>
          <cell r="BX130" t="str">
            <v>-</v>
          </cell>
          <cell r="BY130" t="str">
            <v>-</v>
          </cell>
          <cell r="BZ130" t="str">
            <v>-</v>
          </cell>
          <cell r="CA130">
            <v>0</v>
          </cell>
          <cell r="CB130" t="str">
            <v>-</v>
          </cell>
          <cell r="CC130" t="str">
            <v>-</v>
          </cell>
          <cell r="CD130" t="str">
            <v>-</v>
          </cell>
          <cell r="CE130" t="str">
            <v>-</v>
          </cell>
          <cell r="CF130" t="str">
            <v>-</v>
          </cell>
          <cell r="CG130" t="str">
            <v>-</v>
          </cell>
          <cell r="CH130" t="str">
            <v>-</v>
          </cell>
          <cell r="CI130" t="str">
            <v>-</v>
          </cell>
          <cell r="CJ130" t="str">
            <v>-</v>
          </cell>
          <cell r="CK130" t="str">
            <v>-</v>
          </cell>
          <cell r="CL130" t="str">
            <v>-</v>
          </cell>
          <cell r="CM130">
            <v>0</v>
          </cell>
          <cell r="CN130" t="str">
            <v>-</v>
          </cell>
          <cell r="CO130">
            <v>0</v>
          </cell>
          <cell r="CP130" t="str">
            <v>-</v>
          </cell>
          <cell r="CQ130">
            <v>0</v>
          </cell>
          <cell r="CR130" t="str">
            <v>-</v>
          </cell>
          <cell r="CS130">
            <v>0</v>
          </cell>
          <cell r="CT130" t="str">
            <v>-</v>
          </cell>
          <cell r="CU130">
            <v>0</v>
          </cell>
          <cell r="CV130" t="str">
            <v>-</v>
          </cell>
          <cell r="CW130">
            <v>0</v>
          </cell>
          <cell r="CX130" t="str">
            <v>-</v>
          </cell>
          <cell r="CY130">
            <v>0</v>
          </cell>
          <cell r="CZ130" t="str">
            <v>-</v>
          </cell>
          <cell r="DA130">
            <v>0</v>
          </cell>
          <cell r="DB130" t="str">
            <v>-</v>
          </cell>
          <cell r="DC130">
            <v>0</v>
          </cell>
          <cell r="DD130" t="str">
            <v>-</v>
          </cell>
          <cell r="DE130">
            <v>0</v>
          </cell>
          <cell r="DF130" t="str">
            <v>-</v>
          </cell>
          <cell r="DG130">
            <v>0</v>
          </cell>
          <cell r="DH130" t="str">
            <v>-</v>
          </cell>
          <cell r="DI130">
            <v>0</v>
          </cell>
          <cell r="DJ130" t="str">
            <v>-</v>
          </cell>
          <cell r="DK130" t="str">
            <v>-</v>
          </cell>
          <cell r="DL130" t="str">
            <v>-</v>
          </cell>
          <cell r="DM130" t="str">
            <v>-</v>
          </cell>
          <cell r="DN130" t="str">
            <v>-</v>
          </cell>
          <cell r="DO130" t="str">
            <v>-</v>
          </cell>
          <cell r="DP130" t="str">
            <v>-</v>
          </cell>
          <cell r="DQ130" t="str">
            <v>-</v>
          </cell>
          <cell r="DR130" t="str">
            <v>-</v>
          </cell>
          <cell r="DS130" t="str">
            <v>-</v>
          </cell>
          <cell r="DT130" t="str">
            <v>-</v>
          </cell>
          <cell r="DU130" t="str">
            <v>-</v>
          </cell>
          <cell r="DV130" t="str">
            <v>-</v>
          </cell>
          <cell r="DW130">
            <v>0</v>
          </cell>
          <cell r="DX130" t="str">
            <v>-</v>
          </cell>
          <cell r="DY130">
            <v>0</v>
          </cell>
          <cell r="DZ130" t="str">
            <v>-</v>
          </cell>
          <cell r="EA130">
            <v>0</v>
          </cell>
          <cell r="EB130" t="str">
            <v>-</v>
          </cell>
          <cell r="EC130">
            <v>0</v>
          </cell>
          <cell r="ED130" t="str">
            <v>-</v>
          </cell>
          <cell r="EE130">
            <v>0</v>
          </cell>
          <cell r="EF130" t="str">
            <v>-</v>
          </cell>
          <cell r="EG130">
            <v>0</v>
          </cell>
        </row>
        <row r="131">
          <cell r="C131">
            <v>700000408</v>
          </cell>
          <cell r="D131" t="str">
            <v>SECTOR VERVENA LINA</v>
          </cell>
          <cell r="E131">
            <v>2026</v>
          </cell>
          <cell r="F131">
            <v>202604</v>
          </cell>
          <cell r="G131" t="str">
            <v>-</v>
          </cell>
          <cell r="H131" t="str">
            <v>-</v>
          </cell>
          <cell r="I131" t="str">
            <v>-</v>
          </cell>
          <cell r="J131" t="str">
            <v>-</v>
          </cell>
          <cell r="K131" t="str">
            <v>-</v>
          </cell>
          <cell r="L131" t="str">
            <v>-</v>
          </cell>
          <cell r="M131" t="str">
            <v>-</v>
          </cell>
          <cell r="N131" t="str">
            <v>-</v>
          </cell>
          <cell r="O131" t="str">
            <v>-</v>
          </cell>
          <cell r="P131" t="str">
            <v>-</v>
          </cell>
          <cell r="Q131" t="str">
            <v>-</v>
          </cell>
          <cell r="R131" t="str">
            <v>-</v>
          </cell>
          <cell r="S131" t="str">
            <v>-</v>
          </cell>
          <cell r="T131" t="str">
            <v>-</v>
          </cell>
          <cell r="U131" t="str">
            <v>-</v>
          </cell>
          <cell r="V131" t="str">
            <v>-</v>
          </cell>
          <cell r="W131" t="str">
            <v>-</v>
          </cell>
          <cell r="X131" t="str">
            <v>-</v>
          </cell>
          <cell r="Y131" t="str">
            <v>-</v>
          </cell>
          <cell r="Z131" t="str">
            <v>-</v>
          </cell>
          <cell r="AA131" t="str">
            <v>-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 t="str">
            <v>-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 t="str">
            <v>-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 t="str">
            <v>-</v>
          </cell>
          <cell r="BB131" t="str">
            <v>-</v>
          </cell>
          <cell r="BC131" t="str">
            <v>-</v>
          </cell>
          <cell r="BD131" t="str">
            <v>-</v>
          </cell>
          <cell r="BE131" t="str">
            <v>-</v>
          </cell>
          <cell r="BF131" t="str">
            <v>-</v>
          </cell>
          <cell r="BG131" t="str">
            <v>-</v>
          </cell>
          <cell r="BH131" t="str">
            <v>-</v>
          </cell>
          <cell r="BI131" t="str">
            <v>-</v>
          </cell>
          <cell r="BJ131" t="str">
            <v>-</v>
          </cell>
          <cell r="BK131" t="str">
            <v>-</v>
          </cell>
          <cell r="BL131" t="str">
            <v>-</v>
          </cell>
          <cell r="BM131" t="str">
            <v>-</v>
          </cell>
          <cell r="BN131" t="str">
            <v>-</v>
          </cell>
          <cell r="BO131" t="str">
            <v>-</v>
          </cell>
          <cell r="BP131" t="str">
            <v>-</v>
          </cell>
          <cell r="BQ131" t="str">
            <v>-</v>
          </cell>
          <cell r="BR131" t="str">
            <v>-</v>
          </cell>
          <cell r="BS131" t="str">
            <v>-</v>
          </cell>
          <cell r="BT131" t="str">
            <v>-</v>
          </cell>
          <cell r="BU131" t="str">
            <v>-</v>
          </cell>
          <cell r="BV131" t="str">
            <v>-</v>
          </cell>
          <cell r="BW131" t="str">
            <v>-</v>
          </cell>
          <cell r="BX131" t="str">
            <v>-</v>
          </cell>
          <cell r="BY131" t="str">
            <v>-</v>
          </cell>
          <cell r="BZ131" t="str">
            <v>-</v>
          </cell>
          <cell r="CA131" t="str">
            <v>-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 t="str">
            <v>-</v>
          </cell>
          <cell r="CN131" t="str">
            <v>-</v>
          </cell>
          <cell r="CO131" t="str">
            <v>-</v>
          </cell>
          <cell r="CP131" t="str">
            <v>-</v>
          </cell>
          <cell r="CQ131" t="str">
            <v>-</v>
          </cell>
          <cell r="CR131" t="str">
            <v>-</v>
          </cell>
          <cell r="CS131" t="str">
            <v>-</v>
          </cell>
          <cell r="CT131" t="str">
            <v>-</v>
          </cell>
          <cell r="CU131" t="str">
            <v>-</v>
          </cell>
          <cell r="CV131" t="str">
            <v>-</v>
          </cell>
          <cell r="CW131" t="str">
            <v>-</v>
          </cell>
          <cell r="CX131" t="str">
            <v>-</v>
          </cell>
          <cell r="CY131" t="str">
            <v>-</v>
          </cell>
          <cell r="CZ131" t="str">
            <v>-</v>
          </cell>
          <cell r="DA131" t="str">
            <v>-</v>
          </cell>
          <cell r="DB131" t="str">
            <v>-</v>
          </cell>
          <cell r="DC131" t="str">
            <v>-</v>
          </cell>
          <cell r="DD131" t="str">
            <v>-</v>
          </cell>
          <cell r="DE131" t="str">
            <v>-</v>
          </cell>
          <cell r="DF131" t="str">
            <v>-</v>
          </cell>
          <cell r="DG131" t="str">
            <v>-</v>
          </cell>
          <cell r="DH131" t="str">
            <v>-</v>
          </cell>
          <cell r="DI131" t="str">
            <v>-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 t="str">
            <v>-</v>
          </cell>
          <cell r="DX131" t="str">
            <v>-</v>
          </cell>
          <cell r="DY131" t="str">
            <v>-</v>
          </cell>
          <cell r="DZ131" t="str">
            <v>-</v>
          </cell>
          <cell r="EA131" t="str">
            <v>-</v>
          </cell>
          <cell r="EB131" t="str">
            <v>-</v>
          </cell>
          <cell r="EC131" t="str">
            <v>-</v>
          </cell>
          <cell r="ED131" t="str">
            <v>-</v>
          </cell>
          <cell r="EE131" t="str">
            <v>-</v>
          </cell>
          <cell r="EF131" t="str">
            <v>-</v>
          </cell>
          <cell r="EG131" t="str">
            <v>-</v>
          </cell>
        </row>
        <row r="132">
          <cell r="C132">
            <v>700000411</v>
          </cell>
          <cell r="D132" t="str">
            <v>SECTOR PILANDERAS ARACELIS</v>
          </cell>
          <cell r="E132">
            <v>2026</v>
          </cell>
          <cell r="F132">
            <v>202604</v>
          </cell>
          <cell r="G132" t="str">
            <v>-</v>
          </cell>
          <cell r="H132" t="str">
            <v>-</v>
          </cell>
          <cell r="I132" t="str">
            <v>-</v>
          </cell>
          <cell r="J132" t="str">
            <v>-</v>
          </cell>
          <cell r="K132" t="str">
            <v>-</v>
          </cell>
          <cell r="L132" t="str">
            <v>-</v>
          </cell>
          <cell r="M132" t="str">
            <v>-</v>
          </cell>
          <cell r="N132" t="str">
            <v>-</v>
          </cell>
          <cell r="O132" t="str">
            <v>-</v>
          </cell>
          <cell r="P132" t="str">
            <v>-</v>
          </cell>
          <cell r="Q132" t="str">
            <v>-</v>
          </cell>
          <cell r="R132" t="str">
            <v>-</v>
          </cell>
          <cell r="S132" t="str">
            <v>-</v>
          </cell>
          <cell r="T132" t="str">
            <v>-</v>
          </cell>
          <cell r="U132" t="str">
            <v>-</v>
          </cell>
          <cell r="V132" t="str">
            <v>-</v>
          </cell>
          <cell r="W132" t="str">
            <v>-</v>
          </cell>
          <cell r="X132" t="str">
            <v>-</v>
          </cell>
          <cell r="Y132" t="str">
            <v>-</v>
          </cell>
          <cell r="Z132" t="str">
            <v>-</v>
          </cell>
          <cell r="AA132" t="str">
            <v>-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 t="str">
            <v>-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 t="str">
            <v>-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 t="str">
            <v>-</v>
          </cell>
          <cell r="BB132" t="str">
            <v>-</v>
          </cell>
          <cell r="BC132" t="str">
            <v>-</v>
          </cell>
          <cell r="BD132" t="str">
            <v>-</v>
          </cell>
          <cell r="BE132" t="str">
            <v>-</v>
          </cell>
          <cell r="BF132" t="str">
            <v>-</v>
          </cell>
          <cell r="BG132" t="str">
            <v>-</v>
          </cell>
          <cell r="BH132" t="str">
            <v>-</v>
          </cell>
          <cell r="BI132" t="str">
            <v>-</v>
          </cell>
          <cell r="BJ132" t="str">
            <v>-</v>
          </cell>
          <cell r="BK132" t="str">
            <v>-</v>
          </cell>
          <cell r="BL132" t="str">
            <v>-</v>
          </cell>
          <cell r="BM132" t="str">
            <v>-</v>
          </cell>
          <cell r="BN132" t="str">
            <v>-</v>
          </cell>
          <cell r="BO132" t="str">
            <v>-</v>
          </cell>
          <cell r="BP132" t="str">
            <v>-</v>
          </cell>
          <cell r="BQ132" t="str">
            <v>-</v>
          </cell>
          <cell r="BR132" t="str">
            <v>-</v>
          </cell>
          <cell r="BS132" t="str">
            <v>-</v>
          </cell>
          <cell r="BT132" t="str">
            <v>-</v>
          </cell>
          <cell r="BU132" t="str">
            <v>-</v>
          </cell>
          <cell r="BV132" t="str">
            <v>-</v>
          </cell>
          <cell r="BW132" t="str">
            <v>-</v>
          </cell>
          <cell r="BX132" t="str">
            <v>-</v>
          </cell>
          <cell r="BY132" t="str">
            <v>-</v>
          </cell>
          <cell r="BZ132" t="str">
            <v>-</v>
          </cell>
          <cell r="CA132" t="str">
            <v>-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 t="str">
            <v>-</v>
          </cell>
          <cell r="CN132" t="str">
            <v>-</v>
          </cell>
          <cell r="CO132" t="str">
            <v>-</v>
          </cell>
          <cell r="CP132" t="str">
            <v>-</v>
          </cell>
          <cell r="CQ132" t="str">
            <v>-</v>
          </cell>
          <cell r="CR132" t="str">
            <v>-</v>
          </cell>
          <cell r="CS132" t="str">
            <v>-</v>
          </cell>
          <cell r="CT132" t="str">
            <v>-</v>
          </cell>
          <cell r="CU132" t="str">
            <v>-</v>
          </cell>
          <cell r="CV132" t="str">
            <v>-</v>
          </cell>
          <cell r="CW132" t="str">
            <v>-</v>
          </cell>
          <cell r="CX132" t="str">
            <v>-</v>
          </cell>
          <cell r="CY132" t="str">
            <v>-</v>
          </cell>
          <cell r="CZ132" t="str">
            <v>-</v>
          </cell>
          <cell r="DA132" t="str">
            <v>-</v>
          </cell>
          <cell r="DB132" t="str">
            <v>-</v>
          </cell>
          <cell r="DC132" t="str">
            <v>-</v>
          </cell>
          <cell r="DD132" t="str">
            <v>-</v>
          </cell>
          <cell r="DE132" t="str">
            <v>-</v>
          </cell>
          <cell r="DF132" t="str">
            <v>-</v>
          </cell>
          <cell r="DG132" t="str">
            <v>-</v>
          </cell>
          <cell r="DH132" t="str">
            <v>-</v>
          </cell>
          <cell r="DI132" t="str">
            <v>-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 t="str">
            <v>-</v>
          </cell>
          <cell r="DX132" t="str">
            <v>-</v>
          </cell>
          <cell r="DY132" t="str">
            <v>-</v>
          </cell>
          <cell r="DZ132" t="str">
            <v>-</v>
          </cell>
          <cell r="EA132" t="str">
            <v>-</v>
          </cell>
          <cell r="EB132" t="str">
            <v>-</v>
          </cell>
          <cell r="EC132" t="str">
            <v>-</v>
          </cell>
          <cell r="ED132" t="str">
            <v>-</v>
          </cell>
          <cell r="EE132" t="str">
            <v>-</v>
          </cell>
          <cell r="EF132" t="str">
            <v>-</v>
          </cell>
          <cell r="EG132" t="str">
            <v>-</v>
          </cell>
        </row>
        <row r="133">
          <cell r="C133">
            <v>700000412</v>
          </cell>
          <cell r="D133" t="str">
            <v xml:space="preserve">SECTOR CARNAVAL LUZ </v>
          </cell>
          <cell r="E133">
            <v>2026</v>
          </cell>
          <cell r="F133">
            <v>202604</v>
          </cell>
          <cell r="G133">
            <v>1830</v>
          </cell>
          <cell r="H133">
            <v>1831</v>
          </cell>
          <cell r="I133">
            <v>364</v>
          </cell>
          <cell r="J133" t="str">
            <v>-</v>
          </cell>
          <cell r="K133">
            <v>-5</v>
          </cell>
          <cell r="L133">
            <v>6</v>
          </cell>
          <cell r="M133">
            <v>651</v>
          </cell>
          <cell r="N133">
            <v>1159</v>
          </cell>
          <cell r="O133">
            <v>0</v>
          </cell>
          <cell r="P133" t="str">
            <v>-</v>
          </cell>
          <cell r="Q133">
            <v>0</v>
          </cell>
          <cell r="R133" t="str">
            <v>-</v>
          </cell>
          <cell r="S133">
            <v>0</v>
          </cell>
          <cell r="T133" t="str">
            <v>-</v>
          </cell>
          <cell r="U133">
            <v>651</v>
          </cell>
          <cell r="V133" t="str">
            <v>-</v>
          </cell>
          <cell r="W133">
            <v>0</v>
          </cell>
          <cell r="X133" t="str">
            <v>-</v>
          </cell>
          <cell r="Y133" t="str">
            <v>-</v>
          </cell>
          <cell r="Z133" t="str">
            <v>-</v>
          </cell>
          <cell r="AA133">
            <v>421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>
            <v>446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>
            <v>35.57377049180328</v>
          </cell>
          <cell r="AN133">
            <v>63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>
            <v>524</v>
          </cell>
          <cell r="BB133">
            <v>1002</v>
          </cell>
          <cell r="BC133">
            <v>28.633879781420763</v>
          </cell>
          <cell r="BD133">
            <v>54.4</v>
          </cell>
          <cell r="BE133">
            <v>1131</v>
          </cell>
          <cell r="BF133" t="str">
            <v>-</v>
          </cell>
          <cell r="BG133">
            <v>393891.75</v>
          </cell>
          <cell r="BH133">
            <v>376440</v>
          </cell>
          <cell r="BI133">
            <v>256423527</v>
          </cell>
          <cell r="BJ133">
            <v>436294268</v>
          </cell>
          <cell r="BK133">
            <v>256423527</v>
          </cell>
          <cell r="BL133" t="str">
            <v>-</v>
          </cell>
          <cell r="BM133">
            <v>0</v>
          </cell>
          <cell r="BN133" t="str">
            <v>-</v>
          </cell>
          <cell r="BO133">
            <v>157913183</v>
          </cell>
          <cell r="BP133" t="str">
            <v>-</v>
          </cell>
          <cell r="BQ133">
            <v>0</v>
          </cell>
          <cell r="BR133" t="str">
            <v>-</v>
          </cell>
          <cell r="BS133">
            <v>575</v>
          </cell>
          <cell r="BT133" t="str">
            <v>-</v>
          </cell>
          <cell r="BU133">
            <v>157913183</v>
          </cell>
          <cell r="BV133" t="str">
            <v>-</v>
          </cell>
          <cell r="BW133">
            <v>565</v>
          </cell>
          <cell r="BX133" t="str">
            <v>-</v>
          </cell>
          <cell r="BY133" t="str">
            <v>-</v>
          </cell>
          <cell r="BZ133" t="str">
            <v>-</v>
          </cell>
          <cell r="CA133">
            <v>92586124</v>
          </cell>
          <cell r="CB133" t="str">
            <v>-</v>
          </cell>
          <cell r="CC133" t="str">
            <v>-</v>
          </cell>
          <cell r="CD133" t="str">
            <v>-</v>
          </cell>
          <cell r="CE133" t="str">
            <v>-</v>
          </cell>
          <cell r="CF133" t="str">
            <v>-</v>
          </cell>
          <cell r="CG133" t="str">
            <v>-</v>
          </cell>
          <cell r="CH133" t="str">
            <v>-</v>
          </cell>
          <cell r="CI133" t="str">
            <v>-</v>
          </cell>
          <cell r="CJ133" t="str">
            <v>-</v>
          </cell>
          <cell r="CK133" t="str">
            <v>-</v>
          </cell>
          <cell r="CL133" t="str">
            <v>-</v>
          </cell>
          <cell r="CM133">
            <v>5924220</v>
          </cell>
          <cell r="CN133" t="str">
            <v>-</v>
          </cell>
          <cell r="CO133">
            <v>98510344</v>
          </cell>
          <cell r="CP133" t="str">
            <v>-</v>
          </cell>
          <cell r="CQ133">
            <v>0</v>
          </cell>
          <cell r="CR133" t="str">
            <v>-</v>
          </cell>
          <cell r="CS133">
            <v>-15</v>
          </cell>
          <cell r="CT133" t="str">
            <v>-</v>
          </cell>
          <cell r="CU133">
            <v>774</v>
          </cell>
          <cell r="CV133">
            <v>372</v>
          </cell>
          <cell r="CW133">
            <v>240</v>
          </cell>
          <cell r="CX133">
            <v>194</v>
          </cell>
          <cell r="CY133">
            <v>165</v>
          </cell>
          <cell r="CZ133">
            <v>135</v>
          </cell>
          <cell r="DA133">
            <v>108</v>
          </cell>
          <cell r="DB133">
            <v>94</v>
          </cell>
          <cell r="DC133">
            <v>109</v>
          </cell>
          <cell r="DD133">
            <v>98</v>
          </cell>
          <cell r="DE133">
            <v>107</v>
          </cell>
          <cell r="DF133">
            <v>96</v>
          </cell>
          <cell r="DG133">
            <v>324</v>
          </cell>
          <cell r="DH133">
            <v>288</v>
          </cell>
          <cell r="DI133">
            <v>80</v>
          </cell>
          <cell r="DJ133" t="str">
            <v>-</v>
          </cell>
          <cell r="DK133" t="str">
            <v>-</v>
          </cell>
          <cell r="DL133" t="str">
            <v>-</v>
          </cell>
          <cell r="DM133" t="str">
            <v>-</v>
          </cell>
          <cell r="DN133" t="str">
            <v>-</v>
          </cell>
          <cell r="DO133" t="str">
            <v>-</v>
          </cell>
          <cell r="DP133" t="str">
            <v>-</v>
          </cell>
          <cell r="DQ133" t="str">
            <v>-</v>
          </cell>
          <cell r="DR133" t="str">
            <v>-</v>
          </cell>
          <cell r="DS133" t="str">
            <v>-</v>
          </cell>
          <cell r="DT133" t="str">
            <v>-</v>
          </cell>
          <cell r="DU133" t="str">
            <v>-</v>
          </cell>
          <cell r="DV133" t="str">
            <v>-</v>
          </cell>
          <cell r="DW133">
            <v>0</v>
          </cell>
          <cell r="DX133" t="str">
            <v>-</v>
          </cell>
          <cell r="DY133">
            <v>94</v>
          </cell>
          <cell r="DZ133">
            <v>87</v>
          </cell>
          <cell r="EA133">
            <v>47</v>
          </cell>
          <cell r="EB133" t="str">
            <v>-</v>
          </cell>
          <cell r="EC133">
            <v>48.453608247422679</v>
          </cell>
          <cell r="ED133" t="str">
            <v>-</v>
          </cell>
          <cell r="EE133">
            <v>14</v>
          </cell>
          <cell r="EF133" t="str">
            <v>-</v>
          </cell>
          <cell r="EG133">
            <v>33</v>
          </cell>
        </row>
        <row r="134">
          <cell r="C134">
            <v>700000413</v>
          </cell>
          <cell r="D134" t="str">
            <v>SECTOR MAPALE SHARON</v>
          </cell>
          <cell r="E134">
            <v>2026</v>
          </cell>
          <cell r="F134">
            <v>202604</v>
          </cell>
          <cell r="G134">
            <v>1820</v>
          </cell>
          <cell r="H134">
            <v>1900</v>
          </cell>
          <cell r="I134">
            <v>431</v>
          </cell>
          <cell r="J134" t="str">
            <v>-</v>
          </cell>
          <cell r="K134">
            <v>-62</v>
          </cell>
          <cell r="L134">
            <v>6</v>
          </cell>
          <cell r="M134">
            <v>634</v>
          </cell>
          <cell r="N134">
            <v>1198</v>
          </cell>
          <cell r="O134">
            <v>0</v>
          </cell>
          <cell r="P134" t="str">
            <v>-</v>
          </cell>
          <cell r="Q134">
            <v>1</v>
          </cell>
          <cell r="R134" t="str">
            <v>-</v>
          </cell>
          <cell r="S134">
            <v>1</v>
          </cell>
          <cell r="T134" t="str">
            <v>-</v>
          </cell>
          <cell r="U134">
            <v>633</v>
          </cell>
          <cell r="V134" t="str">
            <v>-</v>
          </cell>
          <cell r="W134">
            <v>0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475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376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>
            <v>34.835164835164832</v>
          </cell>
          <cell r="AN134">
            <v>63.3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559</v>
          </cell>
          <cell r="BB134">
            <v>1046</v>
          </cell>
          <cell r="BC134">
            <v>30.714285714285715</v>
          </cell>
          <cell r="BD134">
            <v>55.3</v>
          </cell>
          <cell r="BE134">
            <v>1254</v>
          </cell>
          <cell r="BF134" t="str">
            <v>-</v>
          </cell>
          <cell r="BG134">
            <v>414958.49</v>
          </cell>
          <cell r="BH134">
            <v>376642</v>
          </cell>
          <cell r="BI134">
            <v>263083683</v>
          </cell>
          <cell r="BJ134">
            <v>451216804</v>
          </cell>
          <cell r="BK134">
            <v>262990268</v>
          </cell>
          <cell r="BL134" t="str">
            <v>-</v>
          </cell>
          <cell r="BM134">
            <v>93415</v>
          </cell>
          <cell r="BN134" t="str">
            <v>-</v>
          </cell>
          <cell r="BO134">
            <v>166591394</v>
          </cell>
          <cell r="BP134" t="str">
            <v>-</v>
          </cell>
          <cell r="BQ134">
            <v>93415</v>
          </cell>
          <cell r="BR134" t="str">
            <v>-</v>
          </cell>
          <cell r="BS134">
            <v>568</v>
          </cell>
          <cell r="BT134" t="str">
            <v>-</v>
          </cell>
          <cell r="BU134">
            <v>166497979</v>
          </cell>
          <cell r="BV134" t="str">
            <v>-</v>
          </cell>
          <cell r="BW134">
            <v>546</v>
          </cell>
          <cell r="BX134" t="str">
            <v>-</v>
          </cell>
          <cell r="BY134" t="str">
            <v>-</v>
          </cell>
          <cell r="BZ134" t="str">
            <v>-</v>
          </cell>
          <cell r="CA134">
            <v>91002014</v>
          </cell>
          <cell r="CB134" t="str">
            <v>-</v>
          </cell>
          <cell r="CC134" t="str">
            <v>-</v>
          </cell>
          <cell r="CD134" t="str">
            <v>-</v>
          </cell>
          <cell r="CE134" t="str">
            <v>-</v>
          </cell>
          <cell r="CF134" t="str">
            <v>-</v>
          </cell>
          <cell r="CG134" t="str">
            <v>-</v>
          </cell>
          <cell r="CH134" t="str">
            <v>-</v>
          </cell>
          <cell r="CI134" t="str">
            <v>-</v>
          </cell>
          <cell r="CJ134" t="str">
            <v>-</v>
          </cell>
          <cell r="CK134" t="str">
            <v>-</v>
          </cell>
          <cell r="CL134" t="str">
            <v>-</v>
          </cell>
          <cell r="CM134">
            <v>5490275</v>
          </cell>
          <cell r="CN134" t="str">
            <v>-</v>
          </cell>
          <cell r="CO134">
            <v>96492289</v>
          </cell>
          <cell r="CP134" t="str">
            <v>-</v>
          </cell>
          <cell r="CQ134">
            <v>0</v>
          </cell>
          <cell r="CR134" t="str">
            <v>-</v>
          </cell>
          <cell r="CS134">
            <v>-53</v>
          </cell>
          <cell r="CT134" t="str">
            <v>-</v>
          </cell>
          <cell r="CU134">
            <v>861</v>
          </cell>
          <cell r="CV134">
            <v>416</v>
          </cell>
          <cell r="CW134">
            <v>170</v>
          </cell>
          <cell r="CX134">
            <v>148</v>
          </cell>
          <cell r="CY134">
            <v>155</v>
          </cell>
          <cell r="CZ134">
            <v>140</v>
          </cell>
          <cell r="DA134">
            <v>121</v>
          </cell>
          <cell r="DB134">
            <v>98</v>
          </cell>
          <cell r="DC134">
            <v>106</v>
          </cell>
          <cell r="DD134">
            <v>94</v>
          </cell>
          <cell r="DE134">
            <v>95</v>
          </cell>
          <cell r="DF134">
            <v>92</v>
          </cell>
          <cell r="DG134">
            <v>322</v>
          </cell>
          <cell r="DH134">
            <v>284</v>
          </cell>
          <cell r="DI134">
            <v>37</v>
          </cell>
          <cell r="DJ134" t="str">
            <v>-</v>
          </cell>
          <cell r="DK134" t="str">
            <v>-</v>
          </cell>
          <cell r="DL134" t="str">
            <v>-</v>
          </cell>
          <cell r="DM134" t="str">
            <v>-</v>
          </cell>
          <cell r="DN134" t="str">
            <v>-</v>
          </cell>
          <cell r="DO134" t="str">
            <v>-</v>
          </cell>
          <cell r="DP134" t="str">
            <v>-</v>
          </cell>
          <cell r="DQ134" t="str">
            <v>-</v>
          </cell>
          <cell r="DR134" t="str">
            <v>-</v>
          </cell>
          <cell r="DS134" t="str">
            <v>-</v>
          </cell>
          <cell r="DT134" t="str">
            <v>-</v>
          </cell>
          <cell r="DU134" t="str">
            <v>-</v>
          </cell>
          <cell r="DV134" t="str">
            <v>-</v>
          </cell>
          <cell r="DW134">
            <v>0</v>
          </cell>
          <cell r="DX134" t="str">
            <v>-</v>
          </cell>
          <cell r="DY134">
            <v>45</v>
          </cell>
          <cell r="DZ134">
            <v>83</v>
          </cell>
          <cell r="EA134">
            <v>35</v>
          </cell>
          <cell r="EB134" t="str">
            <v>-</v>
          </cell>
          <cell r="EC134">
            <v>53.030303030303031</v>
          </cell>
          <cell r="ED134" t="str">
            <v>-</v>
          </cell>
          <cell r="EE134">
            <v>8</v>
          </cell>
          <cell r="EF134" t="str">
            <v>-</v>
          </cell>
          <cell r="EG134">
            <v>30</v>
          </cell>
        </row>
        <row r="135">
          <cell r="C135">
            <v>700000414</v>
          </cell>
          <cell r="D135" t="str">
            <v>SECTOR ACORDEON ANGÉLA</v>
          </cell>
          <cell r="E135">
            <v>2026</v>
          </cell>
          <cell r="F135">
            <v>202604</v>
          </cell>
          <cell r="G135">
            <v>0</v>
          </cell>
          <cell r="H135" t="str">
            <v>-</v>
          </cell>
          <cell r="I135">
            <v>0</v>
          </cell>
          <cell r="J135" t="str">
            <v>-</v>
          </cell>
          <cell r="K135">
            <v>0</v>
          </cell>
          <cell r="L135" t="str">
            <v>-</v>
          </cell>
          <cell r="M135">
            <v>0</v>
          </cell>
          <cell r="N135" t="str">
            <v>-</v>
          </cell>
          <cell r="O135">
            <v>0</v>
          </cell>
          <cell r="P135" t="str">
            <v>-</v>
          </cell>
          <cell r="Q135">
            <v>0</v>
          </cell>
          <cell r="R135" t="str">
            <v>-</v>
          </cell>
          <cell r="S135">
            <v>0</v>
          </cell>
          <cell r="T135" t="str">
            <v>-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 t="str">
            <v>-</v>
          </cell>
          <cell r="Z135" t="str">
            <v>-</v>
          </cell>
          <cell r="AA135">
            <v>0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>
            <v>0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>
            <v>0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>
            <v>0</v>
          </cell>
          <cell r="BB135" t="str">
            <v>-</v>
          </cell>
          <cell r="BC135">
            <v>0</v>
          </cell>
          <cell r="BD135" t="str">
            <v>-</v>
          </cell>
          <cell r="BE135">
            <v>0</v>
          </cell>
          <cell r="BF135" t="str">
            <v>-</v>
          </cell>
          <cell r="BG135">
            <v>0</v>
          </cell>
          <cell r="BH135" t="str">
            <v>-</v>
          </cell>
          <cell r="BI135">
            <v>0</v>
          </cell>
          <cell r="BJ135" t="str">
            <v>-</v>
          </cell>
          <cell r="BK135">
            <v>0</v>
          </cell>
          <cell r="BL135" t="str">
            <v>-</v>
          </cell>
          <cell r="BM135">
            <v>0</v>
          </cell>
          <cell r="BN135" t="str">
            <v>-</v>
          </cell>
          <cell r="BO135">
            <v>0</v>
          </cell>
          <cell r="BP135" t="str">
            <v>-</v>
          </cell>
          <cell r="BQ135">
            <v>0</v>
          </cell>
          <cell r="BR135" t="str">
            <v>-</v>
          </cell>
          <cell r="BS135">
            <v>0</v>
          </cell>
          <cell r="BT135" t="str">
            <v>-</v>
          </cell>
          <cell r="BU135">
            <v>0</v>
          </cell>
          <cell r="BV135" t="str">
            <v>-</v>
          </cell>
          <cell r="BW135">
            <v>0</v>
          </cell>
          <cell r="BX135" t="str">
            <v>-</v>
          </cell>
          <cell r="BY135" t="str">
            <v>-</v>
          </cell>
          <cell r="BZ135" t="str">
            <v>-</v>
          </cell>
          <cell r="CA135">
            <v>0</v>
          </cell>
          <cell r="CB135" t="str">
            <v>-</v>
          </cell>
          <cell r="CC135" t="str">
            <v>-</v>
          </cell>
          <cell r="CD135" t="str">
            <v>-</v>
          </cell>
          <cell r="CE135" t="str">
            <v>-</v>
          </cell>
          <cell r="CF135" t="str">
            <v>-</v>
          </cell>
          <cell r="CG135" t="str">
            <v>-</v>
          </cell>
          <cell r="CH135" t="str">
            <v>-</v>
          </cell>
          <cell r="CI135" t="str">
            <v>-</v>
          </cell>
          <cell r="CJ135" t="str">
            <v>-</v>
          </cell>
          <cell r="CK135" t="str">
            <v>-</v>
          </cell>
          <cell r="CL135" t="str">
            <v>-</v>
          </cell>
          <cell r="CM135">
            <v>0</v>
          </cell>
          <cell r="CN135" t="str">
            <v>-</v>
          </cell>
          <cell r="CO135">
            <v>0</v>
          </cell>
          <cell r="CP135" t="str">
            <v>-</v>
          </cell>
          <cell r="CQ135">
            <v>0</v>
          </cell>
          <cell r="CR135" t="str">
            <v>-</v>
          </cell>
          <cell r="CS135">
            <v>0</v>
          </cell>
          <cell r="CT135" t="str">
            <v>-</v>
          </cell>
          <cell r="CU135">
            <v>0</v>
          </cell>
          <cell r="CV135" t="str">
            <v>-</v>
          </cell>
          <cell r="CW135">
            <v>0</v>
          </cell>
          <cell r="CX135" t="str">
            <v>-</v>
          </cell>
          <cell r="CY135">
            <v>0</v>
          </cell>
          <cell r="CZ135" t="str">
            <v>-</v>
          </cell>
          <cell r="DA135">
            <v>0</v>
          </cell>
          <cell r="DB135" t="str">
            <v>-</v>
          </cell>
          <cell r="DC135">
            <v>0</v>
          </cell>
          <cell r="DD135" t="str">
            <v>-</v>
          </cell>
          <cell r="DE135">
            <v>0</v>
          </cell>
          <cell r="DF135" t="str">
            <v>-</v>
          </cell>
          <cell r="DG135">
            <v>0</v>
          </cell>
          <cell r="DH135" t="str">
            <v>-</v>
          </cell>
          <cell r="DI135">
            <v>0</v>
          </cell>
          <cell r="DJ135" t="str">
            <v>-</v>
          </cell>
          <cell r="DK135" t="str">
            <v>-</v>
          </cell>
          <cell r="DL135" t="str">
            <v>-</v>
          </cell>
          <cell r="DM135" t="str">
            <v>-</v>
          </cell>
          <cell r="DN135" t="str">
            <v>-</v>
          </cell>
          <cell r="DO135" t="str">
            <v>-</v>
          </cell>
          <cell r="DP135" t="str">
            <v>-</v>
          </cell>
          <cell r="DQ135" t="str">
            <v>-</v>
          </cell>
          <cell r="DR135" t="str">
            <v>-</v>
          </cell>
          <cell r="DS135" t="str">
            <v>-</v>
          </cell>
          <cell r="DT135" t="str">
            <v>-</v>
          </cell>
          <cell r="DU135" t="str">
            <v>-</v>
          </cell>
          <cell r="DV135" t="str">
            <v>-</v>
          </cell>
          <cell r="DW135">
            <v>0</v>
          </cell>
          <cell r="DX135" t="str">
            <v>-</v>
          </cell>
          <cell r="DY135">
            <v>0</v>
          </cell>
          <cell r="DZ135" t="str">
            <v>-</v>
          </cell>
          <cell r="EA135">
            <v>0</v>
          </cell>
          <cell r="EB135" t="str">
            <v>-</v>
          </cell>
          <cell r="EC135">
            <v>0</v>
          </cell>
          <cell r="ED135" t="str">
            <v>-</v>
          </cell>
          <cell r="EE135">
            <v>0</v>
          </cell>
          <cell r="EF135" t="str">
            <v>-</v>
          </cell>
          <cell r="EG135">
            <v>0</v>
          </cell>
        </row>
        <row r="136">
          <cell r="C136">
            <v>700000416</v>
          </cell>
          <cell r="D136" t="str">
            <v xml:space="preserve">SECTOR TIMBALES MARÍA </v>
          </cell>
          <cell r="E136">
            <v>2026</v>
          </cell>
          <cell r="F136">
            <v>202604</v>
          </cell>
          <cell r="G136">
            <v>1526</v>
          </cell>
          <cell r="H136">
            <v>1562</v>
          </cell>
          <cell r="I136">
            <v>374</v>
          </cell>
          <cell r="J136" t="str">
            <v>-</v>
          </cell>
          <cell r="K136">
            <v>-59</v>
          </cell>
          <cell r="L136">
            <v>8</v>
          </cell>
          <cell r="M136">
            <v>528</v>
          </cell>
          <cell r="N136">
            <v>1001</v>
          </cell>
          <cell r="O136">
            <v>0</v>
          </cell>
          <cell r="P136" t="str">
            <v>-</v>
          </cell>
          <cell r="Q136">
            <v>0</v>
          </cell>
          <cell r="R136" t="str">
            <v>-</v>
          </cell>
          <cell r="S136">
            <v>7</v>
          </cell>
          <cell r="T136" t="str">
            <v>-</v>
          </cell>
          <cell r="U136">
            <v>524</v>
          </cell>
          <cell r="V136" t="str">
            <v>-</v>
          </cell>
          <cell r="W136">
            <v>4</v>
          </cell>
          <cell r="X136" t="str">
            <v>-</v>
          </cell>
          <cell r="Y136" t="str">
            <v>-</v>
          </cell>
          <cell r="Z136" t="str">
            <v>-</v>
          </cell>
          <cell r="AA136">
            <v>382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>
            <v>313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>
            <v>34.600262123197908</v>
          </cell>
          <cell r="AN136">
            <v>62.8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 t="str">
            <v>-</v>
          </cell>
          <cell r="AU136" t="str">
            <v>-</v>
          </cell>
          <cell r="AV136" t="str">
            <v>-</v>
          </cell>
          <cell r="AW136" t="str">
            <v>-</v>
          </cell>
          <cell r="AX136" t="str">
            <v>-</v>
          </cell>
          <cell r="AY136" t="str">
            <v>-</v>
          </cell>
          <cell r="AZ136" t="str">
            <v>-</v>
          </cell>
          <cell r="BA136">
            <v>467</v>
          </cell>
          <cell r="BB136">
            <v>870</v>
          </cell>
          <cell r="BC136">
            <v>30.602883355176935</v>
          </cell>
          <cell r="BD136">
            <v>54.5</v>
          </cell>
          <cell r="BE136">
            <v>1024</v>
          </cell>
          <cell r="BF136" t="str">
            <v>-</v>
          </cell>
          <cell r="BG136">
            <v>462523.19</v>
          </cell>
          <cell r="BH136">
            <v>395294</v>
          </cell>
          <cell r="BI136">
            <v>244212242.5</v>
          </cell>
          <cell r="BJ136">
            <v>395689396</v>
          </cell>
          <cell r="BK136">
            <v>242368315</v>
          </cell>
          <cell r="BL136" t="str">
            <v>-</v>
          </cell>
          <cell r="BM136">
            <v>1843927.5</v>
          </cell>
          <cell r="BN136" t="str">
            <v>-</v>
          </cell>
          <cell r="BO136">
            <v>189125390.5</v>
          </cell>
          <cell r="BP136" t="str">
            <v>-</v>
          </cell>
          <cell r="BQ136">
            <v>1843927.5</v>
          </cell>
          <cell r="BR136" t="str">
            <v>-</v>
          </cell>
          <cell r="BS136">
            <v>497</v>
          </cell>
          <cell r="BT136" t="str">
            <v>-</v>
          </cell>
          <cell r="BU136">
            <v>187281463</v>
          </cell>
          <cell r="BV136" t="str">
            <v>-</v>
          </cell>
          <cell r="BW136">
            <v>390</v>
          </cell>
          <cell r="BX136" t="str">
            <v>-</v>
          </cell>
          <cell r="BY136" t="str">
            <v>-</v>
          </cell>
          <cell r="BZ136" t="str">
            <v>-</v>
          </cell>
          <cell r="CA136">
            <v>50953042</v>
          </cell>
          <cell r="CB136" t="str">
            <v>-</v>
          </cell>
          <cell r="CC136" t="str">
            <v>-</v>
          </cell>
          <cell r="CD136" t="str">
            <v>-</v>
          </cell>
          <cell r="CE136" t="str">
            <v>-</v>
          </cell>
          <cell r="CF136" t="str">
            <v>-</v>
          </cell>
          <cell r="CG136" t="str">
            <v>-</v>
          </cell>
          <cell r="CH136" t="str">
            <v>-</v>
          </cell>
          <cell r="CI136" t="str">
            <v>-</v>
          </cell>
          <cell r="CJ136" t="str">
            <v>-</v>
          </cell>
          <cell r="CK136" t="str">
            <v>-</v>
          </cell>
          <cell r="CL136" t="str">
            <v>-</v>
          </cell>
          <cell r="CM136">
            <v>4133810</v>
          </cell>
          <cell r="CN136" t="str">
            <v>-</v>
          </cell>
          <cell r="CO136">
            <v>55086852</v>
          </cell>
          <cell r="CP136" t="str">
            <v>-</v>
          </cell>
          <cell r="CQ136">
            <v>0</v>
          </cell>
          <cell r="CR136" t="str">
            <v>-</v>
          </cell>
          <cell r="CS136">
            <v>-27</v>
          </cell>
          <cell r="CT136" t="str">
            <v>-</v>
          </cell>
          <cell r="CU136">
            <v>645</v>
          </cell>
          <cell r="CV136">
            <v>339</v>
          </cell>
          <cell r="CW136">
            <v>202</v>
          </cell>
          <cell r="CX136">
            <v>146</v>
          </cell>
          <cell r="CY136">
            <v>151</v>
          </cell>
          <cell r="CZ136">
            <v>112</v>
          </cell>
          <cell r="DA136">
            <v>112</v>
          </cell>
          <cell r="DB136">
            <v>88</v>
          </cell>
          <cell r="DC136">
            <v>92</v>
          </cell>
          <cell r="DD136">
            <v>86</v>
          </cell>
          <cell r="DE136">
            <v>65</v>
          </cell>
          <cell r="DF136">
            <v>60</v>
          </cell>
          <cell r="DG136">
            <v>269</v>
          </cell>
          <cell r="DH136">
            <v>234</v>
          </cell>
          <cell r="DI136">
            <v>33</v>
          </cell>
          <cell r="DJ136" t="str">
            <v>-</v>
          </cell>
          <cell r="DK136" t="str">
            <v>-</v>
          </cell>
          <cell r="DL136" t="str">
            <v>-</v>
          </cell>
          <cell r="DM136" t="str">
            <v>-</v>
          </cell>
          <cell r="DN136" t="str">
            <v>-</v>
          </cell>
          <cell r="DO136" t="str">
            <v>-</v>
          </cell>
          <cell r="DP136" t="str">
            <v>-</v>
          </cell>
          <cell r="DQ136" t="str">
            <v>-</v>
          </cell>
          <cell r="DR136" t="str">
            <v>-</v>
          </cell>
          <cell r="DS136" t="str">
            <v>-</v>
          </cell>
          <cell r="DT136" t="str">
            <v>-</v>
          </cell>
          <cell r="DU136" t="str">
            <v>-</v>
          </cell>
          <cell r="DV136" t="str">
            <v>-</v>
          </cell>
          <cell r="DW136">
            <v>0</v>
          </cell>
          <cell r="DX136" t="str">
            <v>-</v>
          </cell>
          <cell r="DY136">
            <v>47</v>
          </cell>
          <cell r="DZ136">
            <v>75</v>
          </cell>
          <cell r="EA136">
            <v>34</v>
          </cell>
          <cell r="EB136" t="str">
            <v>-</v>
          </cell>
          <cell r="EC136">
            <v>60.714285714285708</v>
          </cell>
          <cell r="ED136" t="str">
            <v>-</v>
          </cell>
          <cell r="EE136">
            <v>14</v>
          </cell>
          <cell r="EF136" t="str">
            <v>-</v>
          </cell>
          <cell r="EG136">
            <v>14</v>
          </cell>
        </row>
        <row r="137">
          <cell r="C137">
            <v>700000418</v>
          </cell>
          <cell r="D137" t="str">
            <v>SECTOR ARMONIA LICETH</v>
          </cell>
          <cell r="E137">
            <v>2026</v>
          </cell>
          <cell r="F137">
            <v>202604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 t="str">
            <v>-</v>
          </cell>
          <cell r="BQ137" t="str">
            <v>-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 t="str">
            <v>-</v>
          </cell>
          <cell r="BY137" t="str">
            <v>-</v>
          </cell>
          <cell r="BZ137" t="str">
            <v>-</v>
          </cell>
          <cell r="CA137" t="str">
            <v>-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 t="str">
            <v>-</v>
          </cell>
          <cell r="CS137" t="str">
            <v>-</v>
          </cell>
          <cell r="CT137" t="str">
            <v>-</v>
          </cell>
          <cell r="CU137" t="str">
            <v>-</v>
          </cell>
          <cell r="CV137" t="str">
            <v>-</v>
          </cell>
          <cell r="CW137" t="str">
            <v>-</v>
          </cell>
          <cell r="CX137" t="str">
            <v>-</v>
          </cell>
          <cell r="CY137" t="str">
            <v>-</v>
          </cell>
          <cell r="CZ137" t="str">
            <v>-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  <cell r="DZ137" t="str">
            <v>-</v>
          </cell>
          <cell r="EA137" t="str">
            <v>-</v>
          </cell>
          <cell r="EB137" t="str">
            <v>-</v>
          </cell>
          <cell r="EC137" t="str">
            <v>-</v>
          </cell>
          <cell r="ED137" t="str">
            <v>-</v>
          </cell>
          <cell r="EE137" t="str">
            <v>-</v>
          </cell>
          <cell r="EF137" t="str">
            <v>-</v>
          </cell>
          <cell r="EG137" t="str">
            <v>-</v>
          </cell>
        </row>
        <row r="138">
          <cell r="C138">
            <v>700000420</v>
          </cell>
          <cell r="D138" t="str">
            <v>SECTOR CONGAS MARIA</v>
          </cell>
          <cell r="E138">
            <v>2026</v>
          </cell>
          <cell r="F138">
            <v>202604</v>
          </cell>
          <cell r="G138">
            <v>1553</v>
          </cell>
          <cell r="H138">
            <v>1619</v>
          </cell>
          <cell r="I138">
            <v>350</v>
          </cell>
          <cell r="J138" t="str">
            <v>-</v>
          </cell>
          <cell r="K138">
            <v>-78</v>
          </cell>
          <cell r="L138">
            <v>8</v>
          </cell>
          <cell r="M138">
            <v>556</v>
          </cell>
          <cell r="N138">
            <v>1027</v>
          </cell>
          <cell r="O138">
            <v>0</v>
          </cell>
          <cell r="P138" t="str">
            <v>-</v>
          </cell>
          <cell r="Q138">
            <v>0</v>
          </cell>
          <cell r="R138" t="str">
            <v>-</v>
          </cell>
          <cell r="S138">
            <v>0</v>
          </cell>
          <cell r="T138" t="str">
            <v>-</v>
          </cell>
          <cell r="U138">
            <v>556</v>
          </cell>
          <cell r="V138" t="str">
            <v>-</v>
          </cell>
          <cell r="W138">
            <v>0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415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350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>
            <v>35.801674179008373</v>
          </cell>
          <cell r="AN138">
            <v>62.6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 t="str">
            <v>-</v>
          </cell>
          <cell r="AU138" t="str">
            <v>-</v>
          </cell>
          <cell r="AV138" t="str">
            <v>-</v>
          </cell>
          <cell r="AW138" t="str">
            <v>-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500</v>
          </cell>
          <cell r="BB138">
            <v>889</v>
          </cell>
          <cell r="BC138">
            <v>32.195750160978754</v>
          </cell>
          <cell r="BD138">
            <v>54.2</v>
          </cell>
          <cell r="BE138">
            <v>1019</v>
          </cell>
          <cell r="BF138" t="str">
            <v>-</v>
          </cell>
          <cell r="BG138">
            <v>413137.26</v>
          </cell>
          <cell r="BH138">
            <v>374523</v>
          </cell>
          <cell r="BI138">
            <v>229704314</v>
          </cell>
          <cell r="BJ138">
            <v>384634638</v>
          </cell>
          <cell r="BK138">
            <v>229704314</v>
          </cell>
          <cell r="BL138" t="str">
            <v>-</v>
          </cell>
          <cell r="BM138">
            <v>0</v>
          </cell>
          <cell r="BN138" t="str">
            <v>-</v>
          </cell>
          <cell r="BO138">
            <v>145357194</v>
          </cell>
          <cell r="BP138" t="str">
            <v>-</v>
          </cell>
          <cell r="BQ138">
            <v>0</v>
          </cell>
          <cell r="BR138" t="str">
            <v>-</v>
          </cell>
          <cell r="BS138">
            <v>509</v>
          </cell>
          <cell r="BT138" t="str">
            <v>-</v>
          </cell>
          <cell r="BU138">
            <v>145357194</v>
          </cell>
          <cell r="BV138" t="str">
            <v>-</v>
          </cell>
          <cell r="BW138">
            <v>472</v>
          </cell>
          <cell r="BX138" t="str">
            <v>-</v>
          </cell>
          <cell r="BY138" t="str">
            <v>-</v>
          </cell>
          <cell r="BZ138" t="str">
            <v>-</v>
          </cell>
          <cell r="CA138">
            <v>78887340</v>
          </cell>
          <cell r="CB138" t="str">
            <v>-</v>
          </cell>
          <cell r="CC138" t="str">
            <v>-</v>
          </cell>
          <cell r="CD138" t="str">
            <v>-</v>
          </cell>
          <cell r="CE138" t="str">
            <v>-</v>
          </cell>
          <cell r="CF138" t="str">
            <v>-</v>
          </cell>
          <cell r="CG138" t="str">
            <v>-</v>
          </cell>
          <cell r="CH138" t="str">
            <v>-</v>
          </cell>
          <cell r="CI138" t="str">
            <v>-</v>
          </cell>
          <cell r="CJ138" t="str">
            <v>-</v>
          </cell>
          <cell r="CK138" t="str">
            <v>-</v>
          </cell>
          <cell r="CL138" t="str">
            <v>-</v>
          </cell>
          <cell r="CM138">
            <v>5459780</v>
          </cell>
          <cell r="CN138" t="str">
            <v>-</v>
          </cell>
          <cell r="CO138">
            <v>84347120</v>
          </cell>
          <cell r="CP138" t="str">
            <v>-</v>
          </cell>
          <cell r="CQ138">
            <v>0</v>
          </cell>
          <cell r="CR138" t="str">
            <v>-</v>
          </cell>
          <cell r="CS138">
            <v>-50</v>
          </cell>
          <cell r="CT138" t="str">
            <v>-</v>
          </cell>
          <cell r="CU138">
            <v>646</v>
          </cell>
          <cell r="CV138">
            <v>331</v>
          </cell>
          <cell r="CW138">
            <v>175</v>
          </cell>
          <cell r="CX138">
            <v>148</v>
          </cell>
          <cell r="CY138">
            <v>176</v>
          </cell>
          <cell r="CZ138">
            <v>130</v>
          </cell>
          <cell r="DA138">
            <v>128</v>
          </cell>
          <cell r="DB138">
            <v>97</v>
          </cell>
          <cell r="DC138">
            <v>86</v>
          </cell>
          <cell r="DD138">
            <v>74</v>
          </cell>
          <cell r="DE138">
            <v>91</v>
          </cell>
          <cell r="DF138">
            <v>85</v>
          </cell>
          <cell r="DG138">
            <v>305</v>
          </cell>
          <cell r="DH138">
            <v>256</v>
          </cell>
          <cell r="DI138">
            <v>38</v>
          </cell>
          <cell r="DJ138" t="str">
            <v>-</v>
          </cell>
          <cell r="DK138" t="str">
            <v>-</v>
          </cell>
          <cell r="DL138" t="str">
            <v>-</v>
          </cell>
          <cell r="DM138" t="str">
            <v>-</v>
          </cell>
          <cell r="DN138" t="str">
            <v>-</v>
          </cell>
          <cell r="DO138" t="str">
            <v>-</v>
          </cell>
          <cell r="DP138" t="str">
            <v>-</v>
          </cell>
          <cell r="DQ138" t="str">
            <v>-</v>
          </cell>
          <cell r="DR138" t="str">
            <v>-</v>
          </cell>
          <cell r="DS138" t="str">
            <v>-</v>
          </cell>
          <cell r="DT138" t="str">
            <v>-</v>
          </cell>
          <cell r="DU138" t="str">
            <v>-</v>
          </cell>
          <cell r="DV138" t="str">
            <v>-</v>
          </cell>
          <cell r="DW138">
            <v>0</v>
          </cell>
          <cell r="DX138" t="str">
            <v>-</v>
          </cell>
          <cell r="DY138">
            <v>43</v>
          </cell>
          <cell r="DZ138">
            <v>76</v>
          </cell>
          <cell r="EA138">
            <v>36</v>
          </cell>
          <cell r="EB138" t="str">
            <v>-</v>
          </cell>
          <cell r="EC138">
            <v>38.297872340425535</v>
          </cell>
          <cell r="ED138" t="str">
            <v>-</v>
          </cell>
          <cell r="EE138">
            <v>5</v>
          </cell>
          <cell r="EF138" t="str">
            <v>-</v>
          </cell>
          <cell r="EG138">
            <v>13</v>
          </cell>
        </row>
        <row r="139">
          <cell r="C139">
            <v>700000421</v>
          </cell>
          <cell r="D139" t="str">
            <v>SECTOR BANANO PATRICIA</v>
          </cell>
          <cell r="E139">
            <v>2026</v>
          </cell>
          <cell r="F139">
            <v>202604</v>
          </cell>
          <cell r="G139">
            <v>0</v>
          </cell>
          <cell r="H139" t="str">
            <v>-</v>
          </cell>
          <cell r="I139">
            <v>0</v>
          </cell>
          <cell r="J139" t="str">
            <v>-</v>
          </cell>
          <cell r="K139">
            <v>0</v>
          </cell>
          <cell r="L139" t="str">
            <v>-</v>
          </cell>
          <cell r="M139">
            <v>0</v>
          </cell>
          <cell r="N139" t="str">
            <v>-</v>
          </cell>
          <cell r="O139">
            <v>0</v>
          </cell>
          <cell r="P139" t="str">
            <v>-</v>
          </cell>
          <cell r="Q139">
            <v>0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0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0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-</v>
          </cell>
          <cell r="AL139" t="str">
            <v>-</v>
          </cell>
          <cell r="AM139">
            <v>0</v>
          </cell>
          <cell r="AN139" t="str">
            <v>-</v>
          </cell>
          <cell r="AO139" t="str">
            <v>-</v>
          </cell>
          <cell r="AP139" t="str">
            <v>-</v>
          </cell>
          <cell r="AQ139" t="str">
            <v>-</v>
          </cell>
          <cell r="AR139" t="str">
            <v>-</v>
          </cell>
          <cell r="AS139" t="str">
            <v>-</v>
          </cell>
          <cell r="AT139" t="str">
            <v>-</v>
          </cell>
          <cell r="AU139" t="str">
            <v>-</v>
          </cell>
          <cell r="AV139" t="str">
            <v>-</v>
          </cell>
          <cell r="AW139" t="str">
            <v>-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0</v>
          </cell>
          <cell r="BB139" t="str">
            <v>-</v>
          </cell>
          <cell r="BC139">
            <v>0</v>
          </cell>
          <cell r="BD139" t="str">
            <v>-</v>
          </cell>
          <cell r="BE139">
            <v>0</v>
          </cell>
          <cell r="BF139" t="str">
            <v>-</v>
          </cell>
          <cell r="BG139">
            <v>0</v>
          </cell>
          <cell r="BH139" t="str">
            <v>-</v>
          </cell>
          <cell r="BI139">
            <v>0</v>
          </cell>
          <cell r="BJ139" t="str">
            <v>-</v>
          </cell>
          <cell r="BK139">
            <v>0</v>
          </cell>
          <cell r="BL139" t="str">
            <v>-</v>
          </cell>
          <cell r="BM139">
            <v>0</v>
          </cell>
          <cell r="BN139" t="str">
            <v>-</v>
          </cell>
          <cell r="BO139">
            <v>0</v>
          </cell>
          <cell r="BP139" t="str">
            <v>-</v>
          </cell>
          <cell r="BQ139">
            <v>0</v>
          </cell>
          <cell r="BR139" t="str">
            <v>-</v>
          </cell>
          <cell r="BS139">
            <v>0</v>
          </cell>
          <cell r="BT139" t="str">
            <v>-</v>
          </cell>
          <cell r="BU139">
            <v>0</v>
          </cell>
          <cell r="BV139" t="str">
            <v>-</v>
          </cell>
          <cell r="BW139">
            <v>0</v>
          </cell>
          <cell r="BX139" t="str">
            <v>-</v>
          </cell>
          <cell r="BY139" t="str">
            <v>-</v>
          </cell>
          <cell r="BZ139" t="str">
            <v>-</v>
          </cell>
          <cell r="CA139">
            <v>0</v>
          </cell>
          <cell r="CB139" t="str">
            <v>-</v>
          </cell>
          <cell r="CC139" t="str">
            <v>-</v>
          </cell>
          <cell r="CD139" t="str">
            <v>-</v>
          </cell>
          <cell r="CE139" t="str">
            <v>-</v>
          </cell>
          <cell r="CF139" t="str">
            <v>-</v>
          </cell>
          <cell r="CG139" t="str">
            <v>-</v>
          </cell>
          <cell r="CH139" t="str">
            <v>-</v>
          </cell>
          <cell r="CI139" t="str">
            <v>-</v>
          </cell>
          <cell r="CJ139" t="str">
            <v>-</v>
          </cell>
          <cell r="CK139" t="str">
            <v>-</v>
          </cell>
          <cell r="CL139" t="str">
            <v>-</v>
          </cell>
          <cell r="CM139">
            <v>0</v>
          </cell>
          <cell r="CN139" t="str">
            <v>-</v>
          </cell>
          <cell r="CO139">
            <v>0</v>
          </cell>
          <cell r="CP139" t="str">
            <v>-</v>
          </cell>
          <cell r="CQ139">
            <v>0</v>
          </cell>
          <cell r="CR139" t="str">
            <v>-</v>
          </cell>
          <cell r="CS139">
            <v>0</v>
          </cell>
          <cell r="CT139" t="str">
            <v>-</v>
          </cell>
          <cell r="CU139">
            <v>0</v>
          </cell>
          <cell r="CV139" t="str">
            <v>-</v>
          </cell>
          <cell r="CW139">
            <v>0</v>
          </cell>
          <cell r="CX139" t="str">
            <v>-</v>
          </cell>
          <cell r="CY139">
            <v>0</v>
          </cell>
          <cell r="CZ139" t="str">
            <v>-</v>
          </cell>
          <cell r="DA139">
            <v>0</v>
          </cell>
          <cell r="DB139" t="str">
            <v>-</v>
          </cell>
          <cell r="DC139">
            <v>0</v>
          </cell>
          <cell r="DD139" t="str">
            <v>-</v>
          </cell>
          <cell r="DE139">
            <v>0</v>
          </cell>
          <cell r="DF139" t="str">
            <v>-</v>
          </cell>
          <cell r="DG139">
            <v>0</v>
          </cell>
          <cell r="DH139" t="str">
            <v>-</v>
          </cell>
          <cell r="DI139">
            <v>0</v>
          </cell>
          <cell r="DJ139" t="str">
            <v>-</v>
          </cell>
          <cell r="DK139" t="str">
            <v>-</v>
          </cell>
          <cell r="DL139" t="str">
            <v>-</v>
          </cell>
          <cell r="DM139" t="str">
            <v>-</v>
          </cell>
          <cell r="DN139" t="str">
            <v>-</v>
          </cell>
          <cell r="DO139" t="str">
            <v>-</v>
          </cell>
          <cell r="DP139" t="str">
            <v>-</v>
          </cell>
          <cell r="DQ139" t="str">
            <v>-</v>
          </cell>
          <cell r="DR139" t="str">
            <v>-</v>
          </cell>
          <cell r="DS139" t="str">
            <v>-</v>
          </cell>
          <cell r="DT139" t="str">
            <v>-</v>
          </cell>
          <cell r="DU139" t="str">
            <v>-</v>
          </cell>
          <cell r="DV139" t="str">
            <v>-</v>
          </cell>
          <cell r="DW139">
            <v>0</v>
          </cell>
          <cell r="DX139" t="str">
            <v>-</v>
          </cell>
          <cell r="DY139">
            <v>0</v>
          </cell>
          <cell r="DZ139" t="str">
            <v>-</v>
          </cell>
          <cell r="EA139">
            <v>0</v>
          </cell>
          <cell r="EB139" t="str">
            <v>-</v>
          </cell>
          <cell r="EC139">
            <v>0</v>
          </cell>
          <cell r="ED139" t="str">
            <v>-</v>
          </cell>
          <cell r="EE139">
            <v>0</v>
          </cell>
          <cell r="EF139" t="str">
            <v>-</v>
          </cell>
          <cell r="EG139">
            <v>0</v>
          </cell>
        </row>
        <row r="140">
          <cell r="C140">
            <v>700000422</v>
          </cell>
          <cell r="D140" t="str">
            <v>SECTOR SINTONÍA YULIETH</v>
          </cell>
          <cell r="E140">
            <v>2026</v>
          </cell>
          <cell r="F140">
            <v>202604</v>
          </cell>
          <cell r="G140">
            <v>1470</v>
          </cell>
          <cell r="H140">
            <v>1476</v>
          </cell>
          <cell r="I140">
            <v>370</v>
          </cell>
          <cell r="J140" t="str">
            <v>-</v>
          </cell>
          <cell r="K140">
            <v>-20</v>
          </cell>
          <cell r="L140">
            <v>8</v>
          </cell>
          <cell r="M140">
            <v>623</v>
          </cell>
          <cell r="N140">
            <v>941</v>
          </cell>
          <cell r="O140">
            <v>0</v>
          </cell>
          <cell r="P140" t="str">
            <v>-</v>
          </cell>
          <cell r="Q140">
            <v>0</v>
          </cell>
          <cell r="R140" t="str">
            <v>-</v>
          </cell>
          <cell r="S140">
            <v>0</v>
          </cell>
          <cell r="T140" t="str">
            <v>-</v>
          </cell>
          <cell r="U140">
            <v>623</v>
          </cell>
          <cell r="V140" t="str">
            <v>-</v>
          </cell>
          <cell r="W140">
            <v>0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441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376</v>
          </cell>
          <cell r="AH140" t="str">
            <v>-</v>
          </cell>
          <cell r="AI140" t="str">
            <v>-</v>
          </cell>
          <cell r="AJ140" t="str">
            <v>-</v>
          </cell>
          <cell r="AK140" t="str">
            <v>-</v>
          </cell>
          <cell r="AL140" t="str">
            <v>-</v>
          </cell>
          <cell r="AM140">
            <v>42.38095238095238</v>
          </cell>
          <cell r="AN140">
            <v>62.8</v>
          </cell>
          <cell r="AO140" t="str">
            <v>-</v>
          </cell>
          <cell r="AP140" t="str">
            <v>-</v>
          </cell>
          <cell r="AQ140" t="str">
            <v>-</v>
          </cell>
          <cell r="AR140" t="str">
            <v>-</v>
          </cell>
          <cell r="AS140" t="str">
            <v>-</v>
          </cell>
          <cell r="AT140" t="str">
            <v>-</v>
          </cell>
          <cell r="AU140" t="str">
            <v>-</v>
          </cell>
          <cell r="AV140" t="str">
            <v>-</v>
          </cell>
          <cell r="AW140" t="str">
            <v>-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550</v>
          </cell>
          <cell r="BB140">
            <v>807</v>
          </cell>
          <cell r="BC140">
            <v>37.414965986394563</v>
          </cell>
          <cell r="BD140">
            <v>53.9</v>
          </cell>
          <cell r="BE140">
            <v>972</v>
          </cell>
          <cell r="BF140" t="str">
            <v>-</v>
          </cell>
          <cell r="BG140">
            <v>467645.02</v>
          </cell>
          <cell r="BH140">
            <v>408677</v>
          </cell>
          <cell r="BI140">
            <v>291342847</v>
          </cell>
          <cell r="BJ140">
            <v>384564655</v>
          </cell>
          <cell r="BK140">
            <v>291342847</v>
          </cell>
          <cell r="BL140" t="str">
            <v>-</v>
          </cell>
          <cell r="BM140">
            <v>0</v>
          </cell>
          <cell r="BN140" t="str">
            <v>-</v>
          </cell>
          <cell r="BO140">
            <v>224797928</v>
          </cell>
          <cell r="BP140" t="str">
            <v>-</v>
          </cell>
          <cell r="BQ140">
            <v>0</v>
          </cell>
          <cell r="BR140" t="str">
            <v>-</v>
          </cell>
          <cell r="BS140">
            <v>581</v>
          </cell>
          <cell r="BT140" t="str">
            <v>-</v>
          </cell>
          <cell r="BU140">
            <v>224797928</v>
          </cell>
          <cell r="BV140" t="str">
            <v>-</v>
          </cell>
          <cell r="BW140">
            <v>475</v>
          </cell>
          <cell r="BX140" t="str">
            <v>-</v>
          </cell>
          <cell r="BY140" t="str">
            <v>-</v>
          </cell>
          <cell r="BZ140" t="str">
            <v>-</v>
          </cell>
          <cell r="CA140">
            <v>62097899</v>
          </cell>
          <cell r="CB140" t="str">
            <v>-</v>
          </cell>
          <cell r="CC140" t="str">
            <v>-</v>
          </cell>
          <cell r="CD140" t="str">
            <v>-</v>
          </cell>
          <cell r="CE140" t="str">
            <v>-</v>
          </cell>
          <cell r="CF140" t="str">
            <v>-</v>
          </cell>
          <cell r="CG140" t="str">
            <v>-</v>
          </cell>
          <cell r="CH140" t="str">
            <v>-</v>
          </cell>
          <cell r="CI140" t="str">
            <v>-</v>
          </cell>
          <cell r="CJ140" t="str">
            <v>-</v>
          </cell>
          <cell r="CK140" t="str">
            <v>-</v>
          </cell>
          <cell r="CL140" t="str">
            <v>-</v>
          </cell>
          <cell r="CM140">
            <v>4447020</v>
          </cell>
          <cell r="CN140" t="str">
            <v>-</v>
          </cell>
          <cell r="CO140">
            <v>66544919</v>
          </cell>
          <cell r="CP140" t="str">
            <v>-</v>
          </cell>
          <cell r="CQ140">
            <v>0</v>
          </cell>
          <cell r="CR140" t="str">
            <v>-</v>
          </cell>
          <cell r="CS140">
            <v>-29</v>
          </cell>
          <cell r="CT140" t="str">
            <v>-</v>
          </cell>
          <cell r="CU140">
            <v>584</v>
          </cell>
          <cell r="CV140">
            <v>354</v>
          </cell>
          <cell r="CW140">
            <v>148</v>
          </cell>
          <cell r="CX140">
            <v>135</v>
          </cell>
          <cell r="CY140">
            <v>115</v>
          </cell>
          <cell r="CZ140">
            <v>101</v>
          </cell>
          <cell r="DA140">
            <v>83</v>
          </cell>
          <cell r="DB140">
            <v>66</v>
          </cell>
          <cell r="DC140">
            <v>108</v>
          </cell>
          <cell r="DD140">
            <v>94</v>
          </cell>
          <cell r="DE140">
            <v>80</v>
          </cell>
          <cell r="DF140">
            <v>77</v>
          </cell>
          <cell r="DG140">
            <v>271</v>
          </cell>
          <cell r="DH140">
            <v>237</v>
          </cell>
          <cell r="DI140">
            <v>48</v>
          </cell>
          <cell r="DJ140" t="str">
            <v>-</v>
          </cell>
          <cell r="DK140" t="str">
            <v>-</v>
          </cell>
          <cell r="DL140" t="str">
            <v>-</v>
          </cell>
          <cell r="DM140" t="str">
            <v>-</v>
          </cell>
          <cell r="DN140" t="str">
            <v>-</v>
          </cell>
          <cell r="DO140" t="str">
            <v>-</v>
          </cell>
          <cell r="DP140" t="str">
            <v>-</v>
          </cell>
          <cell r="DQ140" t="str">
            <v>-</v>
          </cell>
          <cell r="DR140" t="str">
            <v>-</v>
          </cell>
          <cell r="DS140" t="str">
            <v>-</v>
          </cell>
          <cell r="DT140" t="str">
            <v>-</v>
          </cell>
          <cell r="DU140" t="str">
            <v>-</v>
          </cell>
          <cell r="DV140" t="str">
            <v>-</v>
          </cell>
          <cell r="DW140">
            <v>0</v>
          </cell>
          <cell r="DX140" t="str">
            <v>-</v>
          </cell>
          <cell r="DY140">
            <v>51</v>
          </cell>
          <cell r="DZ140">
            <v>83</v>
          </cell>
          <cell r="EA140">
            <v>40</v>
          </cell>
          <cell r="EB140" t="str">
            <v>-</v>
          </cell>
          <cell r="EC140">
            <v>58.82352941176471</v>
          </cell>
          <cell r="ED140" t="str">
            <v>-</v>
          </cell>
          <cell r="EE140">
            <v>3</v>
          </cell>
          <cell r="EF140" t="str">
            <v>-</v>
          </cell>
          <cell r="EG140">
            <v>22</v>
          </cell>
        </row>
        <row r="141">
          <cell r="C141">
            <v>700000423</v>
          </cell>
          <cell r="D141" t="str">
            <v>SECTOR ARMONÍA CLAUDIA</v>
          </cell>
          <cell r="E141">
            <v>2026</v>
          </cell>
          <cell r="F141">
            <v>202604</v>
          </cell>
          <cell r="G141">
            <v>1584</v>
          </cell>
          <cell r="H141">
            <v>1555</v>
          </cell>
          <cell r="I141">
            <v>371</v>
          </cell>
          <cell r="J141" t="str">
            <v>-</v>
          </cell>
          <cell r="K141">
            <v>29</v>
          </cell>
          <cell r="L141">
            <v>6</v>
          </cell>
          <cell r="M141">
            <v>1082</v>
          </cell>
          <cell r="N141">
            <v>980</v>
          </cell>
          <cell r="O141">
            <v>0</v>
          </cell>
          <cell r="P141" t="str">
            <v>-</v>
          </cell>
          <cell r="Q141">
            <v>1</v>
          </cell>
          <cell r="R141" t="str">
            <v>-</v>
          </cell>
          <cell r="S141">
            <v>3</v>
          </cell>
          <cell r="T141" t="str">
            <v>-</v>
          </cell>
          <cell r="U141">
            <v>1079</v>
          </cell>
          <cell r="V141" t="str">
            <v>-</v>
          </cell>
          <cell r="W141">
            <v>2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754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>
            <v>751</v>
          </cell>
          <cell r="AH141" t="str">
            <v>-</v>
          </cell>
          <cell r="AI141" t="str">
            <v>-</v>
          </cell>
          <cell r="AJ141" t="str">
            <v>-</v>
          </cell>
          <cell r="AK141" t="str">
            <v>-</v>
          </cell>
          <cell r="AL141" t="str">
            <v>-</v>
          </cell>
          <cell r="AM141">
            <v>68.308080808080803</v>
          </cell>
          <cell r="AN141">
            <v>62.9</v>
          </cell>
          <cell r="AO141" t="str">
            <v>-</v>
          </cell>
          <cell r="AP141" t="str">
            <v>-</v>
          </cell>
          <cell r="AQ141" t="str">
            <v>-</v>
          </cell>
          <cell r="AR141" t="str">
            <v>-</v>
          </cell>
          <cell r="AS141" t="str">
            <v>-</v>
          </cell>
          <cell r="AT141" t="str">
            <v>-</v>
          </cell>
          <cell r="AU141" t="str">
            <v>-</v>
          </cell>
          <cell r="AV141" t="str">
            <v>-</v>
          </cell>
          <cell r="AW141" t="str">
            <v>-</v>
          </cell>
          <cell r="AX141" t="str">
            <v>-</v>
          </cell>
          <cell r="AY141" t="str">
            <v>-</v>
          </cell>
          <cell r="AZ141" t="str">
            <v>-</v>
          </cell>
          <cell r="BA141">
            <v>905</v>
          </cell>
          <cell r="BB141">
            <v>818</v>
          </cell>
          <cell r="BC141">
            <v>57.133838383838388</v>
          </cell>
          <cell r="BD141">
            <v>52.5</v>
          </cell>
          <cell r="BE141">
            <v>1050</v>
          </cell>
          <cell r="BF141" t="str">
            <v>-</v>
          </cell>
          <cell r="BG141">
            <v>404380</v>
          </cell>
          <cell r="BH141">
            <v>410878</v>
          </cell>
          <cell r="BI141">
            <v>437539164.75</v>
          </cell>
          <cell r="BJ141">
            <v>402660929</v>
          </cell>
          <cell r="BK141">
            <v>436237611</v>
          </cell>
          <cell r="BL141" t="str">
            <v>-</v>
          </cell>
          <cell r="BM141">
            <v>1301553.75</v>
          </cell>
          <cell r="BN141" t="str">
            <v>-</v>
          </cell>
          <cell r="BO141">
            <v>313197254.75</v>
          </cell>
          <cell r="BP141" t="str">
            <v>-</v>
          </cell>
          <cell r="BQ141">
            <v>1301553.75</v>
          </cell>
          <cell r="BR141" t="str">
            <v>-</v>
          </cell>
          <cell r="BS141">
            <v>953</v>
          </cell>
          <cell r="BT141" t="str">
            <v>-</v>
          </cell>
          <cell r="BU141">
            <v>311895701</v>
          </cell>
          <cell r="BV141" t="str">
            <v>-</v>
          </cell>
          <cell r="BW141">
            <v>826</v>
          </cell>
          <cell r="BX141" t="str">
            <v>-</v>
          </cell>
          <cell r="BY141" t="str">
            <v>-</v>
          </cell>
          <cell r="BZ141" t="str">
            <v>-</v>
          </cell>
          <cell r="CA141">
            <v>117141210</v>
          </cell>
          <cell r="CB141" t="str">
            <v>-</v>
          </cell>
          <cell r="CC141" t="str">
            <v>-</v>
          </cell>
          <cell r="CD141" t="str">
            <v>-</v>
          </cell>
          <cell r="CE141" t="str">
            <v>-</v>
          </cell>
          <cell r="CF141" t="str">
            <v>-</v>
          </cell>
          <cell r="CG141" t="str">
            <v>-</v>
          </cell>
          <cell r="CH141" t="str">
            <v>-</v>
          </cell>
          <cell r="CI141" t="str">
            <v>-</v>
          </cell>
          <cell r="CJ141" t="str">
            <v>-</v>
          </cell>
          <cell r="CK141" t="str">
            <v>-</v>
          </cell>
          <cell r="CL141" t="str">
            <v>-</v>
          </cell>
          <cell r="CM141">
            <v>7200700</v>
          </cell>
          <cell r="CN141" t="str">
            <v>-</v>
          </cell>
          <cell r="CO141">
            <v>124341910</v>
          </cell>
          <cell r="CP141" t="str">
            <v>-</v>
          </cell>
          <cell r="CQ141">
            <v>0</v>
          </cell>
          <cell r="CR141" t="str">
            <v>-</v>
          </cell>
          <cell r="CS141">
            <v>4</v>
          </cell>
          <cell r="CT141" t="str">
            <v>-</v>
          </cell>
          <cell r="CU141">
            <v>283</v>
          </cell>
          <cell r="CV141">
            <v>326</v>
          </cell>
          <cell r="CW141">
            <v>109</v>
          </cell>
          <cell r="CX141">
            <v>148</v>
          </cell>
          <cell r="CY141">
            <v>110</v>
          </cell>
          <cell r="CZ141">
            <v>116</v>
          </cell>
          <cell r="DA141">
            <v>91</v>
          </cell>
          <cell r="DB141">
            <v>107</v>
          </cell>
          <cell r="DC141">
            <v>91</v>
          </cell>
          <cell r="DD141">
            <v>91</v>
          </cell>
          <cell r="DE141">
            <v>89</v>
          </cell>
          <cell r="DF141">
            <v>87</v>
          </cell>
          <cell r="DG141">
            <v>271</v>
          </cell>
          <cell r="DH141">
            <v>285</v>
          </cell>
          <cell r="DI141">
            <v>76</v>
          </cell>
          <cell r="DJ141" t="str">
            <v>-</v>
          </cell>
          <cell r="DK141" t="str">
            <v>-</v>
          </cell>
          <cell r="DL141" t="str">
            <v>-</v>
          </cell>
          <cell r="DM141" t="str">
            <v>-</v>
          </cell>
          <cell r="DN141" t="str">
            <v>-</v>
          </cell>
          <cell r="DO141" t="str">
            <v>-</v>
          </cell>
          <cell r="DP141" t="str">
            <v>-</v>
          </cell>
          <cell r="DQ141" t="str">
            <v>-</v>
          </cell>
          <cell r="DR141" t="str">
            <v>-</v>
          </cell>
          <cell r="DS141" t="str">
            <v>-</v>
          </cell>
          <cell r="DT141" t="str">
            <v>-</v>
          </cell>
          <cell r="DU141" t="str">
            <v>-</v>
          </cell>
          <cell r="DV141" t="str">
            <v>-</v>
          </cell>
          <cell r="DW141">
            <v>0</v>
          </cell>
          <cell r="DX141" t="str">
            <v>-</v>
          </cell>
          <cell r="DY141">
            <v>93</v>
          </cell>
          <cell r="DZ141">
            <v>91</v>
          </cell>
          <cell r="EA141">
            <v>39</v>
          </cell>
          <cell r="EB141" t="str">
            <v>-</v>
          </cell>
          <cell r="EC141">
            <v>58.208955223880601</v>
          </cell>
          <cell r="ED141" t="str">
            <v>-</v>
          </cell>
          <cell r="EE141">
            <v>17</v>
          </cell>
          <cell r="EF141" t="str">
            <v>-</v>
          </cell>
          <cell r="EG141">
            <v>84</v>
          </cell>
        </row>
        <row r="142">
          <cell r="C142">
            <v>700000425</v>
          </cell>
          <cell r="D142" t="str">
            <v>SECTOR CURUBA</v>
          </cell>
          <cell r="E142">
            <v>2026</v>
          </cell>
          <cell r="F142">
            <v>202604</v>
          </cell>
          <cell r="G142">
            <v>0</v>
          </cell>
          <cell r="H142" t="str">
            <v>-</v>
          </cell>
          <cell r="I142">
            <v>0</v>
          </cell>
          <cell r="J142" t="str">
            <v>-</v>
          </cell>
          <cell r="K142">
            <v>0</v>
          </cell>
          <cell r="L142" t="str">
            <v>-</v>
          </cell>
          <cell r="M142">
            <v>0</v>
          </cell>
          <cell r="N142" t="str">
            <v>-</v>
          </cell>
          <cell r="O142">
            <v>0</v>
          </cell>
          <cell r="P142" t="str">
            <v>-</v>
          </cell>
          <cell r="Q142">
            <v>0</v>
          </cell>
          <cell r="R142" t="str">
            <v>-</v>
          </cell>
          <cell r="S142">
            <v>0</v>
          </cell>
          <cell r="T142" t="str">
            <v>-</v>
          </cell>
          <cell r="U142">
            <v>0</v>
          </cell>
          <cell r="V142" t="str">
            <v>-</v>
          </cell>
          <cell r="W142">
            <v>0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0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0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>
            <v>0</v>
          </cell>
          <cell r="AN142" t="str">
            <v>-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0</v>
          </cell>
          <cell r="BB142" t="str">
            <v>-</v>
          </cell>
          <cell r="BC142">
            <v>0</v>
          </cell>
          <cell r="BD142" t="str">
            <v>-</v>
          </cell>
          <cell r="BE142">
            <v>0</v>
          </cell>
          <cell r="BF142" t="str">
            <v>-</v>
          </cell>
          <cell r="BG142">
            <v>0</v>
          </cell>
          <cell r="BH142" t="str">
            <v>-</v>
          </cell>
          <cell r="BI142">
            <v>0</v>
          </cell>
          <cell r="BJ142" t="str">
            <v>-</v>
          </cell>
          <cell r="BK142">
            <v>0</v>
          </cell>
          <cell r="BL142" t="str">
            <v>-</v>
          </cell>
          <cell r="BM142">
            <v>0</v>
          </cell>
          <cell r="BN142" t="str">
            <v>-</v>
          </cell>
          <cell r="BO142">
            <v>0</v>
          </cell>
          <cell r="BP142" t="str">
            <v>-</v>
          </cell>
          <cell r="BQ142">
            <v>0</v>
          </cell>
          <cell r="BR142" t="str">
            <v>-</v>
          </cell>
          <cell r="BS142">
            <v>0</v>
          </cell>
          <cell r="BT142" t="str">
            <v>-</v>
          </cell>
          <cell r="BU142">
            <v>0</v>
          </cell>
          <cell r="BV142" t="str">
            <v>-</v>
          </cell>
          <cell r="BW142">
            <v>0</v>
          </cell>
          <cell r="BX142" t="str">
            <v>-</v>
          </cell>
          <cell r="BY142" t="str">
            <v>-</v>
          </cell>
          <cell r="BZ142" t="str">
            <v>-</v>
          </cell>
          <cell r="CA142">
            <v>0</v>
          </cell>
          <cell r="CB142" t="str">
            <v>-</v>
          </cell>
          <cell r="CC142" t="str">
            <v>-</v>
          </cell>
          <cell r="CD142" t="str">
            <v>-</v>
          </cell>
          <cell r="CE142" t="str">
            <v>-</v>
          </cell>
          <cell r="CF142" t="str">
            <v>-</v>
          </cell>
          <cell r="CG142" t="str">
            <v>-</v>
          </cell>
          <cell r="CH142" t="str">
            <v>-</v>
          </cell>
          <cell r="CI142" t="str">
            <v>-</v>
          </cell>
          <cell r="CJ142" t="str">
            <v>-</v>
          </cell>
          <cell r="CK142" t="str">
            <v>-</v>
          </cell>
          <cell r="CL142" t="str">
            <v>-</v>
          </cell>
          <cell r="CM142">
            <v>0</v>
          </cell>
          <cell r="CN142" t="str">
            <v>-</v>
          </cell>
          <cell r="CO142">
            <v>0</v>
          </cell>
          <cell r="CP142" t="str">
            <v>-</v>
          </cell>
          <cell r="CQ142">
            <v>0</v>
          </cell>
          <cell r="CR142" t="str">
            <v>-</v>
          </cell>
          <cell r="CS142">
            <v>0</v>
          </cell>
          <cell r="CT142" t="str">
            <v>-</v>
          </cell>
          <cell r="CU142">
            <v>0</v>
          </cell>
          <cell r="CV142" t="str">
            <v>-</v>
          </cell>
          <cell r="CW142">
            <v>0</v>
          </cell>
          <cell r="CX142" t="str">
            <v>-</v>
          </cell>
          <cell r="CY142">
            <v>0</v>
          </cell>
          <cell r="CZ142" t="str">
            <v>-</v>
          </cell>
          <cell r="DA142">
            <v>0</v>
          </cell>
          <cell r="DB142" t="str">
            <v>-</v>
          </cell>
          <cell r="DC142">
            <v>0</v>
          </cell>
          <cell r="DD142" t="str">
            <v>-</v>
          </cell>
          <cell r="DE142">
            <v>0</v>
          </cell>
          <cell r="DF142" t="str">
            <v>-</v>
          </cell>
          <cell r="DG142">
            <v>0</v>
          </cell>
          <cell r="DH142" t="str">
            <v>-</v>
          </cell>
          <cell r="DI142">
            <v>0</v>
          </cell>
          <cell r="DJ142" t="str">
            <v>-</v>
          </cell>
          <cell r="DK142" t="str">
            <v>-</v>
          </cell>
          <cell r="DL142" t="str">
            <v>-</v>
          </cell>
          <cell r="DM142" t="str">
            <v>-</v>
          </cell>
          <cell r="DN142" t="str">
            <v>-</v>
          </cell>
          <cell r="DO142" t="str">
            <v>-</v>
          </cell>
          <cell r="DP142" t="str">
            <v>-</v>
          </cell>
          <cell r="DQ142" t="str">
            <v>-</v>
          </cell>
          <cell r="DR142" t="str">
            <v>-</v>
          </cell>
          <cell r="DS142" t="str">
            <v>-</v>
          </cell>
          <cell r="DT142" t="str">
            <v>-</v>
          </cell>
          <cell r="DU142" t="str">
            <v>-</v>
          </cell>
          <cell r="DV142" t="str">
            <v>-</v>
          </cell>
          <cell r="DW142">
            <v>0</v>
          </cell>
          <cell r="DX142" t="str">
            <v>-</v>
          </cell>
          <cell r="DY142">
            <v>0</v>
          </cell>
          <cell r="DZ142" t="str">
            <v>-</v>
          </cell>
          <cell r="EA142">
            <v>0</v>
          </cell>
          <cell r="EB142" t="str">
            <v>-</v>
          </cell>
          <cell r="EC142">
            <v>0</v>
          </cell>
          <cell r="ED142" t="str">
            <v>-</v>
          </cell>
          <cell r="EE142">
            <v>0</v>
          </cell>
          <cell r="EF142" t="str">
            <v>-</v>
          </cell>
          <cell r="EG142">
            <v>0</v>
          </cell>
        </row>
        <row r="143">
          <cell r="C143">
            <v>700000427</v>
          </cell>
          <cell r="D143" t="str">
            <v>SECTOR GROSELLA CLAUDIA</v>
          </cell>
          <cell r="E143">
            <v>2026</v>
          </cell>
          <cell r="F143">
            <v>202604</v>
          </cell>
          <cell r="G143">
            <v>0</v>
          </cell>
          <cell r="H143" t="str">
            <v>-</v>
          </cell>
          <cell r="I143">
            <v>0</v>
          </cell>
          <cell r="J143" t="str">
            <v>-</v>
          </cell>
          <cell r="K143">
            <v>0</v>
          </cell>
          <cell r="L143" t="str">
            <v>-</v>
          </cell>
          <cell r="M143">
            <v>0</v>
          </cell>
          <cell r="N143" t="str">
            <v>-</v>
          </cell>
          <cell r="O143">
            <v>0</v>
          </cell>
          <cell r="P143" t="str">
            <v>-</v>
          </cell>
          <cell r="Q143">
            <v>0</v>
          </cell>
          <cell r="R143" t="str">
            <v>-</v>
          </cell>
          <cell r="S143">
            <v>0</v>
          </cell>
          <cell r="T143" t="str">
            <v>-</v>
          </cell>
          <cell r="U143">
            <v>0</v>
          </cell>
          <cell r="V143" t="str">
            <v>-</v>
          </cell>
          <cell r="W143">
            <v>0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0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>
            <v>0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>
            <v>0</v>
          </cell>
          <cell r="AN143" t="str">
            <v>-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>
            <v>0</v>
          </cell>
          <cell r="BB143" t="str">
            <v>-</v>
          </cell>
          <cell r="BC143">
            <v>0</v>
          </cell>
          <cell r="BD143" t="str">
            <v>-</v>
          </cell>
          <cell r="BE143">
            <v>0</v>
          </cell>
          <cell r="BF143" t="str">
            <v>-</v>
          </cell>
          <cell r="BG143">
            <v>0</v>
          </cell>
          <cell r="BH143" t="str">
            <v>-</v>
          </cell>
          <cell r="BI143">
            <v>0</v>
          </cell>
          <cell r="BJ143" t="str">
            <v>-</v>
          </cell>
          <cell r="BK143">
            <v>0</v>
          </cell>
          <cell r="BL143" t="str">
            <v>-</v>
          </cell>
          <cell r="BM143">
            <v>0</v>
          </cell>
          <cell r="BN143" t="str">
            <v>-</v>
          </cell>
          <cell r="BO143">
            <v>0</v>
          </cell>
          <cell r="BP143" t="str">
            <v>-</v>
          </cell>
          <cell r="BQ143">
            <v>0</v>
          </cell>
          <cell r="BR143" t="str">
            <v>-</v>
          </cell>
          <cell r="BS143">
            <v>0</v>
          </cell>
          <cell r="BT143" t="str">
            <v>-</v>
          </cell>
          <cell r="BU143">
            <v>0</v>
          </cell>
          <cell r="BV143" t="str">
            <v>-</v>
          </cell>
          <cell r="BW143">
            <v>0</v>
          </cell>
          <cell r="BX143" t="str">
            <v>-</v>
          </cell>
          <cell r="BY143" t="str">
            <v>-</v>
          </cell>
          <cell r="BZ143" t="str">
            <v>-</v>
          </cell>
          <cell r="CA143">
            <v>0</v>
          </cell>
          <cell r="CB143" t="str">
            <v>-</v>
          </cell>
          <cell r="CC143" t="str">
            <v>-</v>
          </cell>
          <cell r="CD143" t="str">
            <v>-</v>
          </cell>
          <cell r="CE143" t="str">
            <v>-</v>
          </cell>
          <cell r="CF143" t="str">
            <v>-</v>
          </cell>
          <cell r="CG143" t="str">
            <v>-</v>
          </cell>
          <cell r="CH143" t="str">
            <v>-</v>
          </cell>
          <cell r="CI143" t="str">
            <v>-</v>
          </cell>
          <cell r="CJ143" t="str">
            <v>-</v>
          </cell>
          <cell r="CK143" t="str">
            <v>-</v>
          </cell>
          <cell r="CL143" t="str">
            <v>-</v>
          </cell>
          <cell r="CM143">
            <v>0</v>
          </cell>
          <cell r="CN143" t="str">
            <v>-</v>
          </cell>
          <cell r="CO143">
            <v>0</v>
          </cell>
          <cell r="CP143" t="str">
            <v>-</v>
          </cell>
          <cell r="CQ143">
            <v>0</v>
          </cell>
          <cell r="CR143" t="str">
            <v>-</v>
          </cell>
          <cell r="CS143">
            <v>0</v>
          </cell>
          <cell r="CT143" t="str">
            <v>-</v>
          </cell>
          <cell r="CU143">
            <v>0</v>
          </cell>
          <cell r="CV143" t="str">
            <v>-</v>
          </cell>
          <cell r="CW143">
            <v>0</v>
          </cell>
          <cell r="CX143" t="str">
            <v>-</v>
          </cell>
          <cell r="CY143">
            <v>0</v>
          </cell>
          <cell r="CZ143" t="str">
            <v>-</v>
          </cell>
          <cell r="DA143">
            <v>0</v>
          </cell>
          <cell r="DB143" t="str">
            <v>-</v>
          </cell>
          <cell r="DC143">
            <v>0</v>
          </cell>
          <cell r="DD143" t="str">
            <v>-</v>
          </cell>
          <cell r="DE143">
            <v>0</v>
          </cell>
          <cell r="DF143" t="str">
            <v>-</v>
          </cell>
          <cell r="DG143">
            <v>0</v>
          </cell>
          <cell r="DH143" t="str">
            <v>-</v>
          </cell>
          <cell r="DI143">
            <v>0</v>
          </cell>
          <cell r="DJ143" t="str">
            <v>-</v>
          </cell>
          <cell r="DK143" t="str">
            <v>-</v>
          </cell>
          <cell r="DL143" t="str">
            <v>-</v>
          </cell>
          <cell r="DM143" t="str">
            <v>-</v>
          </cell>
          <cell r="DN143" t="str">
            <v>-</v>
          </cell>
          <cell r="DO143" t="str">
            <v>-</v>
          </cell>
          <cell r="DP143" t="str">
            <v>-</v>
          </cell>
          <cell r="DQ143" t="str">
            <v>-</v>
          </cell>
          <cell r="DR143" t="str">
            <v>-</v>
          </cell>
          <cell r="DS143" t="str">
            <v>-</v>
          </cell>
          <cell r="DT143" t="str">
            <v>-</v>
          </cell>
          <cell r="DU143" t="str">
            <v>-</v>
          </cell>
          <cell r="DV143" t="str">
            <v>-</v>
          </cell>
          <cell r="DW143">
            <v>0</v>
          </cell>
          <cell r="DX143" t="str">
            <v>-</v>
          </cell>
          <cell r="DY143">
            <v>0</v>
          </cell>
          <cell r="DZ143" t="str">
            <v>-</v>
          </cell>
          <cell r="EA143">
            <v>0</v>
          </cell>
          <cell r="EB143" t="str">
            <v>-</v>
          </cell>
          <cell r="EC143">
            <v>0</v>
          </cell>
          <cell r="ED143" t="str">
            <v>-</v>
          </cell>
          <cell r="EE143">
            <v>0</v>
          </cell>
          <cell r="EF143" t="str">
            <v>-</v>
          </cell>
          <cell r="EG143">
            <v>0</v>
          </cell>
        </row>
        <row r="144">
          <cell r="C144">
            <v>700000428</v>
          </cell>
          <cell r="D144" t="str">
            <v>SECTOR GALERÍA YURIETH</v>
          </cell>
          <cell r="E144">
            <v>2026</v>
          </cell>
          <cell r="F144">
            <v>202604</v>
          </cell>
          <cell r="G144">
            <v>1519</v>
          </cell>
          <cell r="H144">
            <v>1512</v>
          </cell>
          <cell r="I144">
            <v>332</v>
          </cell>
          <cell r="J144" t="str">
            <v>-</v>
          </cell>
          <cell r="K144">
            <v>34</v>
          </cell>
          <cell r="L144">
            <v>2</v>
          </cell>
          <cell r="M144">
            <v>1078</v>
          </cell>
          <cell r="N144">
            <v>927</v>
          </cell>
          <cell r="O144">
            <v>0</v>
          </cell>
          <cell r="P144" t="str">
            <v>-</v>
          </cell>
          <cell r="Q144">
            <v>0</v>
          </cell>
          <cell r="R144" t="str">
            <v>-</v>
          </cell>
          <cell r="S144">
            <v>0</v>
          </cell>
          <cell r="T144" t="str">
            <v>-</v>
          </cell>
          <cell r="U144">
            <v>1078</v>
          </cell>
          <cell r="V144" t="str">
            <v>-</v>
          </cell>
          <cell r="W144">
            <v>0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750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776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>
            <v>70.967741935483872</v>
          </cell>
          <cell r="AN144">
            <v>62.2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911</v>
          </cell>
          <cell r="BB144">
            <v>782</v>
          </cell>
          <cell r="BC144">
            <v>59.973666886109278</v>
          </cell>
          <cell r="BD144">
            <v>52.5</v>
          </cell>
          <cell r="BE144">
            <v>1044</v>
          </cell>
          <cell r="BF144" t="str">
            <v>-</v>
          </cell>
          <cell r="BG144">
            <v>340778.1</v>
          </cell>
          <cell r="BH144">
            <v>376153</v>
          </cell>
          <cell r="BI144">
            <v>367358793</v>
          </cell>
          <cell r="BJ144">
            <v>348694233</v>
          </cell>
          <cell r="BK144">
            <v>367358793</v>
          </cell>
          <cell r="BL144" t="str">
            <v>-</v>
          </cell>
          <cell r="BM144">
            <v>0</v>
          </cell>
          <cell r="BN144" t="str">
            <v>-</v>
          </cell>
          <cell r="BO144">
            <v>247166603</v>
          </cell>
          <cell r="BP144" t="str">
            <v>-</v>
          </cell>
          <cell r="BQ144">
            <v>0</v>
          </cell>
          <cell r="BR144" t="str">
            <v>-</v>
          </cell>
          <cell r="BS144">
            <v>930</v>
          </cell>
          <cell r="BT144" t="str">
            <v>-</v>
          </cell>
          <cell r="BU144">
            <v>247166603</v>
          </cell>
          <cell r="BV144" t="str">
            <v>-</v>
          </cell>
          <cell r="BW144">
            <v>835</v>
          </cell>
          <cell r="BX144" t="str">
            <v>-</v>
          </cell>
          <cell r="BY144" t="str">
            <v>-</v>
          </cell>
          <cell r="BZ144" t="str">
            <v>-</v>
          </cell>
          <cell r="CA144">
            <v>111614370</v>
          </cell>
          <cell r="CB144" t="str">
            <v>-</v>
          </cell>
          <cell r="CC144" t="str">
            <v>-</v>
          </cell>
          <cell r="CD144" t="str">
            <v>-</v>
          </cell>
          <cell r="CE144" t="str">
            <v>-</v>
          </cell>
          <cell r="CF144" t="str">
            <v>-</v>
          </cell>
          <cell r="CG144" t="str">
            <v>-</v>
          </cell>
          <cell r="CH144" t="str">
            <v>-</v>
          </cell>
          <cell r="CI144" t="str">
            <v>-</v>
          </cell>
          <cell r="CJ144" t="str">
            <v>-</v>
          </cell>
          <cell r="CK144" t="str">
            <v>-</v>
          </cell>
          <cell r="CL144" t="str">
            <v>-</v>
          </cell>
          <cell r="CM144">
            <v>8577820</v>
          </cell>
          <cell r="CN144" t="str">
            <v>-</v>
          </cell>
          <cell r="CO144">
            <v>120192190</v>
          </cell>
          <cell r="CP144" t="str">
            <v>-</v>
          </cell>
          <cell r="CQ144">
            <v>0</v>
          </cell>
          <cell r="CR144" t="str">
            <v>-</v>
          </cell>
          <cell r="CS144">
            <v>21</v>
          </cell>
          <cell r="CT144" t="str">
            <v>-</v>
          </cell>
          <cell r="CU144">
            <v>238</v>
          </cell>
          <cell r="CV144">
            <v>318</v>
          </cell>
          <cell r="CW144">
            <v>127</v>
          </cell>
          <cell r="CX144">
            <v>145</v>
          </cell>
          <cell r="CY144">
            <v>76</v>
          </cell>
          <cell r="CZ144">
            <v>106</v>
          </cell>
          <cell r="DA144">
            <v>89</v>
          </cell>
          <cell r="DB144">
            <v>99</v>
          </cell>
          <cell r="DC144">
            <v>89</v>
          </cell>
          <cell r="DD144">
            <v>93</v>
          </cell>
          <cell r="DE144">
            <v>71</v>
          </cell>
          <cell r="DF144">
            <v>72</v>
          </cell>
          <cell r="DG144">
            <v>249</v>
          </cell>
          <cell r="DH144">
            <v>264</v>
          </cell>
          <cell r="DI144">
            <v>70</v>
          </cell>
          <cell r="DJ144" t="str">
            <v>-</v>
          </cell>
          <cell r="DK144" t="str">
            <v>-</v>
          </cell>
          <cell r="DL144" t="str">
            <v>-</v>
          </cell>
          <cell r="DM144" t="str">
            <v>-</v>
          </cell>
          <cell r="DN144" t="str">
            <v>-</v>
          </cell>
          <cell r="DO144" t="str">
            <v>-</v>
          </cell>
          <cell r="DP144" t="str">
            <v>-</v>
          </cell>
          <cell r="DQ144" t="str">
            <v>-</v>
          </cell>
          <cell r="DR144" t="str">
            <v>-</v>
          </cell>
          <cell r="DS144" t="str">
            <v>-</v>
          </cell>
          <cell r="DT144" t="str">
            <v>-</v>
          </cell>
          <cell r="DU144" t="str">
            <v>-</v>
          </cell>
          <cell r="DV144" t="str">
            <v>-</v>
          </cell>
          <cell r="DW144">
            <v>0</v>
          </cell>
          <cell r="DX144" t="str">
            <v>-</v>
          </cell>
          <cell r="DY144">
            <v>92</v>
          </cell>
          <cell r="DZ144">
            <v>85</v>
          </cell>
          <cell r="EA144">
            <v>28</v>
          </cell>
          <cell r="EB144" t="str">
            <v>-</v>
          </cell>
          <cell r="EC144">
            <v>59.574468085106382</v>
          </cell>
          <cell r="ED144" t="str">
            <v>-</v>
          </cell>
          <cell r="EE144">
            <v>22</v>
          </cell>
          <cell r="EF144" t="str">
            <v>-</v>
          </cell>
          <cell r="EG144">
            <v>75</v>
          </cell>
        </row>
        <row r="145">
          <cell r="C145">
            <v>700000429</v>
          </cell>
          <cell r="D145" t="str">
            <v>SECTOR FRESA ALI</v>
          </cell>
          <cell r="E145">
            <v>2026</v>
          </cell>
          <cell r="F145">
            <v>202604</v>
          </cell>
          <cell r="G145" t="str">
            <v>-</v>
          </cell>
          <cell r="H145" t="str">
            <v>-</v>
          </cell>
          <cell r="I145" t="str">
            <v>-</v>
          </cell>
          <cell r="J145" t="str">
            <v>-</v>
          </cell>
          <cell r="K145" t="str">
            <v>-</v>
          </cell>
          <cell r="L145" t="str">
            <v>-</v>
          </cell>
          <cell r="M145" t="str">
            <v>-</v>
          </cell>
          <cell r="N145" t="str">
            <v>-</v>
          </cell>
          <cell r="O145" t="str">
            <v>-</v>
          </cell>
          <cell r="P145" t="str">
            <v>-</v>
          </cell>
          <cell r="Q145" t="str">
            <v>-</v>
          </cell>
          <cell r="R145" t="str">
            <v>-</v>
          </cell>
          <cell r="S145" t="str">
            <v>-</v>
          </cell>
          <cell r="T145" t="str">
            <v>-</v>
          </cell>
          <cell r="U145" t="str">
            <v>-</v>
          </cell>
          <cell r="V145" t="str">
            <v>-</v>
          </cell>
          <cell r="W145" t="str">
            <v>-</v>
          </cell>
          <cell r="X145" t="str">
            <v>-</v>
          </cell>
          <cell r="Y145" t="str">
            <v>-</v>
          </cell>
          <cell r="Z145" t="str">
            <v>-</v>
          </cell>
          <cell r="AA145" t="str">
            <v>-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 t="str">
            <v>-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 t="str">
            <v>-</v>
          </cell>
          <cell r="AN145" t="str">
            <v>-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 t="str">
            <v>-</v>
          </cell>
          <cell r="BB145" t="str">
            <v>-</v>
          </cell>
          <cell r="BC145" t="str">
            <v>-</v>
          </cell>
          <cell r="BD145" t="str">
            <v>-</v>
          </cell>
          <cell r="BE145" t="str">
            <v>-</v>
          </cell>
          <cell r="BF145" t="str">
            <v>-</v>
          </cell>
          <cell r="BG145" t="str">
            <v>-</v>
          </cell>
          <cell r="BH145" t="str">
            <v>-</v>
          </cell>
          <cell r="BI145" t="str">
            <v>-</v>
          </cell>
          <cell r="BJ145" t="str">
            <v>-</v>
          </cell>
          <cell r="BK145" t="str">
            <v>-</v>
          </cell>
          <cell r="BL145" t="str">
            <v>-</v>
          </cell>
          <cell r="BM145" t="str">
            <v>-</v>
          </cell>
          <cell r="BN145" t="str">
            <v>-</v>
          </cell>
          <cell r="BO145" t="str">
            <v>-</v>
          </cell>
          <cell r="BP145" t="str">
            <v>-</v>
          </cell>
          <cell r="BQ145" t="str">
            <v>-</v>
          </cell>
          <cell r="BR145" t="str">
            <v>-</v>
          </cell>
          <cell r="BS145" t="str">
            <v>-</v>
          </cell>
          <cell r="BT145" t="str">
            <v>-</v>
          </cell>
          <cell r="BU145" t="str">
            <v>-</v>
          </cell>
          <cell r="BV145" t="str">
            <v>-</v>
          </cell>
          <cell r="BW145" t="str">
            <v>-</v>
          </cell>
          <cell r="BX145" t="str">
            <v>-</v>
          </cell>
          <cell r="BY145" t="str">
            <v>-</v>
          </cell>
          <cell r="BZ145" t="str">
            <v>-</v>
          </cell>
          <cell r="CA145" t="str">
            <v>-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 t="str">
            <v>-</v>
          </cell>
          <cell r="CN145" t="str">
            <v>-</v>
          </cell>
          <cell r="CO145" t="str">
            <v>-</v>
          </cell>
          <cell r="CP145" t="str">
            <v>-</v>
          </cell>
          <cell r="CQ145" t="str">
            <v>-</v>
          </cell>
          <cell r="CR145" t="str">
            <v>-</v>
          </cell>
          <cell r="CS145" t="str">
            <v>-</v>
          </cell>
          <cell r="CT145" t="str">
            <v>-</v>
          </cell>
          <cell r="CU145" t="str">
            <v>-</v>
          </cell>
          <cell r="CV145" t="str">
            <v>-</v>
          </cell>
          <cell r="CW145" t="str">
            <v>-</v>
          </cell>
          <cell r="CX145" t="str">
            <v>-</v>
          </cell>
          <cell r="CY145" t="str">
            <v>-</v>
          </cell>
          <cell r="CZ145" t="str">
            <v>-</v>
          </cell>
          <cell r="DA145" t="str">
            <v>-</v>
          </cell>
          <cell r="DB145" t="str">
            <v>-</v>
          </cell>
          <cell r="DC145" t="str">
            <v>-</v>
          </cell>
          <cell r="DD145" t="str">
            <v>-</v>
          </cell>
          <cell r="DE145" t="str">
            <v>-</v>
          </cell>
          <cell r="DF145" t="str">
            <v>-</v>
          </cell>
          <cell r="DG145" t="str">
            <v>-</v>
          </cell>
          <cell r="DH145" t="str">
            <v>-</v>
          </cell>
          <cell r="DI145" t="str">
            <v>-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 t="str">
            <v>-</v>
          </cell>
          <cell r="DX145" t="str">
            <v>-</v>
          </cell>
          <cell r="DY145" t="str">
            <v>-</v>
          </cell>
          <cell r="DZ145" t="str">
            <v>-</v>
          </cell>
          <cell r="EA145" t="str">
            <v>-</v>
          </cell>
          <cell r="EB145" t="str">
            <v>-</v>
          </cell>
          <cell r="EC145" t="str">
            <v>-</v>
          </cell>
          <cell r="ED145" t="str">
            <v>-</v>
          </cell>
          <cell r="EE145" t="str">
            <v>-</v>
          </cell>
          <cell r="EF145" t="str">
            <v>-</v>
          </cell>
          <cell r="EG145" t="str">
            <v>-</v>
          </cell>
        </row>
        <row r="146">
          <cell r="C146">
            <v>700000435</v>
          </cell>
          <cell r="D146" t="str">
            <v>SECTOR SALVIA VALENTINA</v>
          </cell>
          <cell r="E146">
            <v>2026</v>
          </cell>
          <cell r="F146">
            <v>202604</v>
          </cell>
          <cell r="G146">
            <v>1641</v>
          </cell>
          <cell r="H146">
            <v>1594</v>
          </cell>
          <cell r="I146">
            <v>416</v>
          </cell>
          <cell r="J146" t="str">
            <v>-</v>
          </cell>
          <cell r="K146">
            <v>-29</v>
          </cell>
          <cell r="L146">
            <v>7</v>
          </cell>
          <cell r="M146">
            <v>877</v>
          </cell>
          <cell r="N146">
            <v>1075</v>
          </cell>
          <cell r="O146">
            <v>0</v>
          </cell>
          <cell r="P146" t="str">
            <v>-</v>
          </cell>
          <cell r="Q146">
            <v>1</v>
          </cell>
          <cell r="R146" t="str">
            <v>-</v>
          </cell>
          <cell r="S146">
            <v>3</v>
          </cell>
          <cell r="T146" t="str">
            <v>-</v>
          </cell>
          <cell r="U146">
            <v>876</v>
          </cell>
          <cell r="V146" t="str">
            <v>-</v>
          </cell>
          <cell r="W146">
            <v>0</v>
          </cell>
          <cell r="X146" t="str">
            <v>-</v>
          </cell>
          <cell r="Y146" t="str">
            <v>-</v>
          </cell>
          <cell r="Z146" t="str">
            <v>-</v>
          </cell>
          <cell r="AA146">
            <v>663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>
            <v>528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>
            <v>53.443022547227301</v>
          </cell>
          <cell r="AN146">
            <v>64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>
            <v>806</v>
          </cell>
          <cell r="BB146">
            <v>955</v>
          </cell>
          <cell r="BC146">
            <v>49.116392443631938</v>
          </cell>
          <cell r="BD146">
            <v>56.8</v>
          </cell>
          <cell r="BE146">
            <v>997</v>
          </cell>
          <cell r="BF146" t="str">
            <v>-</v>
          </cell>
          <cell r="BG146">
            <v>417766.46</v>
          </cell>
          <cell r="BH146">
            <v>399121</v>
          </cell>
          <cell r="BI146">
            <v>366381185.5</v>
          </cell>
          <cell r="BJ146">
            <v>429054583</v>
          </cell>
          <cell r="BK146">
            <v>365457719</v>
          </cell>
          <cell r="BL146" t="str">
            <v>-</v>
          </cell>
          <cell r="BM146">
            <v>923466.5</v>
          </cell>
          <cell r="BN146" t="str">
            <v>-</v>
          </cell>
          <cell r="BO146">
            <v>229705690.5</v>
          </cell>
          <cell r="BP146" t="str">
            <v>-</v>
          </cell>
          <cell r="BQ146">
            <v>923466.5</v>
          </cell>
          <cell r="BR146" t="str">
            <v>-</v>
          </cell>
          <cell r="BS146">
            <v>746</v>
          </cell>
          <cell r="BT146" t="str">
            <v>-</v>
          </cell>
          <cell r="BU146">
            <v>228782224</v>
          </cell>
          <cell r="BV146" t="str">
            <v>-</v>
          </cell>
          <cell r="BW146">
            <v>698</v>
          </cell>
          <cell r="BX146" t="str">
            <v>-</v>
          </cell>
          <cell r="BY146" t="str">
            <v>-</v>
          </cell>
          <cell r="BZ146" t="str">
            <v>-</v>
          </cell>
          <cell r="CA146">
            <v>130643155</v>
          </cell>
          <cell r="CB146" t="str">
            <v>-</v>
          </cell>
          <cell r="CC146" t="str">
            <v>-</v>
          </cell>
          <cell r="CD146" t="str">
            <v>-</v>
          </cell>
          <cell r="CE146" t="str">
            <v>-</v>
          </cell>
          <cell r="CF146" t="str">
            <v>-</v>
          </cell>
          <cell r="CG146" t="str">
            <v>-</v>
          </cell>
          <cell r="CH146" t="str">
            <v>-</v>
          </cell>
          <cell r="CI146" t="str">
            <v>-</v>
          </cell>
          <cell r="CJ146" t="str">
            <v>-</v>
          </cell>
          <cell r="CK146" t="str">
            <v>-</v>
          </cell>
          <cell r="CL146" t="str">
            <v>-</v>
          </cell>
          <cell r="CM146">
            <v>6032340</v>
          </cell>
          <cell r="CN146" t="str">
            <v>-</v>
          </cell>
          <cell r="CO146">
            <v>136675495</v>
          </cell>
          <cell r="CP146" t="str">
            <v>-</v>
          </cell>
          <cell r="CQ146">
            <v>0</v>
          </cell>
          <cell r="CR146" t="str">
            <v>-</v>
          </cell>
          <cell r="CS146">
            <v>-14</v>
          </cell>
          <cell r="CT146" t="str">
            <v>-</v>
          </cell>
          <cell r="CU146">
            <v>444</v>
          </cell>
          <cell r="CV146">
            <v>325</v>
          </cell>
          <cell r="CW146">
            <v>182</v>
          </cell>
          <cell r="CX146">
            <v>166</v>
          </cell>
          <cell r="CY146">
            <v>138</v>
          </cell>
          <cell r="CZ146">
            <v>127</v>
          </cell>
          <cell r="DA146">
            <v>67</v>
          </cell>
          <cell r="DB146">
            <v>154</v>
          </cell>
          <cell r="DC146">
            <v>47</v>
          </cell>
          <cell r="DD146">
            <v>100</v>
          </cell>
          <cell r="DE146">
            <v>38</v>
          </cell>
          <cell r="DF146">
            <v>47</v>
          </cell>
          <cell r="DG146">
            <v>152</v>
          </cell>
          <cell r="DH146">
            <v>301</v>
          </cell>
          <cell r="DI146">
            <v>23</v>
          </cell>
          <cell r="DJ146" t="str">
            <v>-</v>
          </cell>
          <cell r="DK146" t="str">
            <v>-</v>
          </cell>
          <cell r="DL146" t="str">
            <v>-</v>
          </cell>
          <cell r="DM146" t="str">
            <v>-</v>
          </cell>
          <cell r="DN146" t="str">
            <v>-</v>
          </cell>
          <cell r="DO146" t="str">
            <v>-</v>
          </cell>
          <cell r="DP146" t="str">
            <v>-</v>
          </cell>
          <cell r="DQ146" t="str">
            <v>-</v>
          </cell>
          <cell r="DR146" t="str">
            <v>-</v>
          </cell>
          <cell r="DS146" t="str">
            <v>-</v>
          </cell>
          <cell r="DT146" t="str">
            <v>-</v>
          </cell>
          <cell r="DU146" t="str">
            <v>-</v>
          </cell>
          <cell r="DV146" t="str">
            <v>-</v>
          </cell>
          <cell r="DW146">
            <v>0</v>
          </cell>
          <cell r="DX146" t="str">
            <v>-</v>
          </cell>
          <cell r="DY146">
            <v>27</v>
          </cell>
          <cell r="DZ146">
            <v>54</v>
          </cell>
          <cell r="EA146">
            <v>28</v>
          </cell>
          <cell r="EB146" t="str">
            <v>-</v>
          </cell>
          <cell r="EC146">
            <v>52.830188679245282</v>
          </cell>
          <cell r="ED146" t="str">
            <v>-</v>
          </cell>
          <cell r="EE146">
            <v>4</v>
          </cell>
          <cell r="EF146" t="str">
            <v>-</v>
          </cell>
          <cell r="EG146">
            <v>44</v>
          </cell>
        </row>
        <row r="147">
          <cell r="C147">
            <v>700000436</v>
          </cell>
          <cell r="D147" t="str">
            <v>SECTOR CANELA CYNTHIA</v>
          </cell>
          <cell r="E147">
            <v>2026</v>
          </cell>
          <cell r="F147">
            <v>202604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 t="str">
            <v>-</v>
          </cell>
          <cell r="BQ147" t="str">
            <v>-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 t="str">
            <v>-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 t="str">
            <v>-</v>
          </cell>
          <cell r="CS147" t="str">
            <v>-</v>
          </cell>
          <cell r="CT147" t="str">
            <v>-</v>
          </cell>
          <cell r="CU147" t="str">
            <v>-</v>
          </cell>
          <cell r="CV147" t="str">
            <v>-</v>
          </cell>
          <cell r="CW147" t="str">
            <v>-</v>
          </cell>
          <cell r="CX147" t="str">
            <v>-</v>
          </cell>
          <cell r="CY147" t="str">
            <v>-</v>
          </cell>
          <cell r="CZ147" t="str">
            <v>-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  <cell r="DZ147" t="str">
            <v>-</v>
          </cell>
          <cell r="EA147" t="str">
            <v>-</v>
          </cell>
          <cell r="EB147" t="str">
            <v>-</v>
          </cell>
          <cell r="EC147" t="str">
            <v>-</v>
          </cell>
          <cell r="ED147" t="str">
            <v>-</v>
          </cell>
          <cell r="EE147" t="str">
            <v>-</v>
          </cell>
          <cell r="EF147" t="str">
            <v>-</v>
          </cell>
          <cell r="EG147" t="str">
            <v>-</v>
          </cell>
        </row>
        <row r="148">
          <cell r="C148">
            <v>700000439</v>
          </cell>
          <cell r="D148" t="str">
            <v>SECTOR CAÑA DULCE NATALIA</v>
          </cell>
          <cell r="E148">
            <v>2026</v>
          </cell>
          <cell r="F148">
            <v>202604</v>
          </cell>
          <cell r="G148">
            <v>1827</v>
          </cell>
          <cell r="H148">
            <v>1912</v>
          </cell>
          <cell r="I148">
            <v>628</v>
          </cell>
          <cell r="J148" t="str">
            <v>-</v>
          </cell>
          <cell r="K148">
            <v>-83</v>
          </cell>
          <cell r="L148">
            <v>6</v>
          </cell>
          <cell r="M148">
            <v>191</v>
          </cell>
          <cell r="N148">
            <v>1229</v>
          </cell>
          <cell r="O148">
            <v>0</v>
          </cell>
          <cell r="P148" t="str">
            <v>-</v>
          </cell>
          <cell r="Q148">
            <v>0</v>
          </cell>
          <cell r="R148" t="str">
            <v>-</v>
          </cell>
          <cell r="S148">
            <v>5</v>
          </cell>
          <cell r="T148" t="str">
            <v>-</v>
          </cell>
          <cell r="U148">
            <v>189</v>
          </cell>
          <cell r="V148" t="str">
            <v>-</v>
          </cell>
          <cell r="W148">
            <v>2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160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>
            <v>77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>
            <v>10.454296661193213</v>
          </cell>
          <cell r="AN148">
            <v>0.63910556399999996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>
            <v>185</v>
          </cell>
          <cell r="BB148">
            <v>1105</v>
          </cell>
          <cell r="BC148">
            <v>10.125889436234264</v>
          </cell>
          <cell r="BD148">
            <v>0.57462298499999998</v>
          </cell>
          <cell r="BE148">
            <v>1292</v>
          </cell>
          <cell r="BF148" t="str">
            <v>-</v>
          </cell>
          <cell r="BG148">
            <v>591393.35</v>
          </cell>
          <cell r="BH148">
            <v>498173.16879999998</v>
          </cell>
          <cell r="BI148">
            <v>112956130</v>
          </cell>
          <cell r="BJ148">
            <v>612254824.5</v>
          </cell>
          <cell r="BK148">
            <v>111993023</v>
          </cell>
          <cell r="BL148" t="str">
            <v>-</v>
          </cell>
          <cell r="BM148">
            <v>963107</v>
          </cell>
          <cell r="BN148" t="str">
            <v>-</v>
          </cell>
          <cell r="BO148">
            <v>89662543</v>
          </cell>
          <cell r="BP148" t="str">
            <v>-</v>
          </cell>
          <cell r="BQ148">
            <v>963107</v>
          </cell>
          <cell r="BR148" t="str">
            <v>-</v>
          </cell>
          <cell r="BS148">
            <v>177</v>
          </cell>
          <cell r="BT148" t="str">
            <v>-</v>
          </cell>
          <cell r="BU148">
            <v>88699436</v>
          </cell>
          <cell r="BV148" t="str">
            <v>-</v>
          </cell>
          <cell r="BW148">
            <v>126</v>
          </cell>
          <cell r="BX148" t="str">
            <v>-</v>
          </cell>
          <cell r="BY148" t="str">
            <v>-</v>
          </cell>
          <cell r="BZ148" t="str">
            <v>-</v>
          </cell>
          <cell r="CA148">
            <v>22436467</v>
          </cell>
          <cell r="CB148" t="str">
            <v>-</v>
          </cell>
          <cell r="CC148" t="str">
            <v>-</v>
          </cell>
          <cell r="CD148" t="str">
            <v>-</v>
          </cell>
          <cell r="CE148" t="str">
            <v>-</v>
          </cell>
          <cell r="CF148" t="str">
            <v>-</v>
          </cell>
          <cell r="CG148" t="str">
            <v>-</v>
          </cell>
          <cell r="CH148" t="str">
            <v>-</v>
          </cell>
          <cell r="CI148" t="str">
            <v>-</v>
          </cell>
          <cell r="CJ148" t="str">
            <v>-</v>
          </cell>
          <cell r="CK148" t="str">
            <v>-</v>
          </cell>
          <cell r="CL148" t="str">
            <v>-</v>
          </cell>
          <cell r="CM148">
            <v>857120</v>
          </cell>
          <cell r="CN148" t="str">
            <v>-</v>
          </cell>
          <cell r="CO148">
            <v>23293587</v>
          </cell>
          <cell r="CP148" t="str">
            <v>-</v>
          </cell>
          <cell r="CQ148">
            <v>0</v>
          </cell>
          <cell r="CR148" t="str">
            <v>-</v>
          </cell>
          <cell r="CS148">
            <v>-47</v>
          </cell>
          <cell r="CT148" t="str">
            <v>-</v>
          </cell>
          <cell r="CU148">
            <v>1188</v>
          </cell>
          <cell r="CV148">
            <v>408</v>
          </cell>
          <cell r="CW148">
            <v>255</v>
          </cell>
          <cell r="CX148">
            <v>175</v>
          </cell>
          <cell r="CY148">
            <v>193</v>
          </cell>
          <cell r="CZ148">
            <v>140</v>
          </cell>
          <cell r="DA148">
            <v>81</v>
          </cell>
          <cell r="DB148">
            <v>49</v>
          </cell>
          <cell r="DC148">
            <v>72</v>
          </cell>
          <cell r="DD148">
            <v>51</v>
          </cell>
          <cell r="DE148">
            <v>49</v>
          </cell>
          <cell r="DF148">
            <v>43</v>
          </cell>
          <cell r="DG148">
            <v>202</v>
          </cell>
          <cell r="DH148">
            <v>143</v>
          </cell>
          <cell r="DI148">
            <v>1</v>
          </cell>
          <cell r="DJ148" t="str">
            <v>-</v>
          </cell>
          <cell r="DK148" t="str">
            <v>-</v>
          </cell>
          <cell r="DL148" t="str">
            <v>-</v>
          </cell>
          <cell r="DM148" t="str">
            <v>-</v>
          </cell>
          <cell r="DN148" t="str">
            <v>-</v>
          </cell>
          <cell r="DO148" t="str">
            <v>-</v>
          </cell>
          <cell r="DP148" t="str">
            <v>-</v>
          </cell>
          <cell r="DQ148" t="str">
            <v>-</v>
          </cell>
          <cell r="DR148" t="str">
            <v>-</v>
          </cell>
          <cell r="DS148" t="str">
            <v>-</v>
          </cell>
          <cell r="DT148" t="str">
            <v>-</v>
          </cell>
          <cell r="DU148" t="str">
            <v>-</v>
          </cell>
          <cell r="DV148" t="str">
            <v>-</v>
          </cell>
          <cell r="DW148">
            <v>0</v>
          </cell>
          <cell r="DX148" t="str">
            <v>-</v>
          </cell>
          <cell r="DY148">
            <v>2</v>
          </cell>
          <cell r="DZ148">
            <v>53</v>
          </cell>
          <cell r="EA148">
            <v>24</v>
          </cell>
          <cell r="EB148" t="str">
            <v>-</v>
          </cell>
          <cell r="EC148">
            <v>68.571428571428569</v>
          </cell>
          <cell r="ED148" t="str">
            <v>-</v>
          </cell>
          <cell r="EE148">
            <v>1</v>
          </cell>
          <cell r="EF148" t="str">
            <v>-</v>
          </cell>
          <cell r="EG148">
            <v>4</v>
          </cell>
        </row>
        <row r="149">
          <cell r="C149">
            <v>700000441</v>
          </cell>
          <cell r="D149" t="str">
            <v>SECTOR BOULEVARD DEL RÍO PAOLA</v>
          </cell>
          <cell r="E149">
            <v>2026</v>
          </cell>
          <cell r="F149">
            <v>202604</v>
          </cell>
          <cell r="G149">
            <v>1655</v>
          </cell>
          <cell r="H149">
            <v>1738</v>
          </cell>
          <cell r="I149">
            <v>491</v>
          </cell>
          <cell r="J149" t="str">
            <v>-</v>
          </cell>
          <cell r="K149">
            <v>-92</v>
          </cell>
          <cell r="L149">
            <v>8</v>
          </cell>
          <cell r="M149">
            <v>166</v>
          </cell>
          <cell r="N149">
            <v>1119</v>
          </cell>
          <cell r="O149">
            <v>0</v>
          </cell>
          <cell r="P149" t="str">
            <v>-</v>
          </cell>
          <cell r="Q149">
            <v>0</v>
          </cell>
          <cell r="R149" t="str">
            <v>-</v>
          </cell>
          <cell r="S149">
            <v>0</v>
          </cell>
          <cell r="T149" t="str">
            <v>-</v>
          </cell>
          <cell r="U149">
            <v>166</v>
          </cell>
          <cell r="V149" t="str">
            <v>-</v>
          </cell>
          <cell r="W149">
            <v>0</v>
          </cell>
          <cell r="X149" t="str">
            <v>-</v>
          </cell>
          <cell r="Y149" t="str">
            <v>-</v>
          </cell>
          <cell r="Z149" t="str">
            <v>-</v>
          </cell>
          <cell r="AA149">
            <v>135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>
            <v>73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>
            <v>10.030211480362537</v>
          </cell>
          <cell r="AN149">
            <v>0.63543441199999995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>
            <v>159</v>
          </cell>
          <cell r="BB149">
            <v>995</v>
          </cell>
          <cell r="BC149">
            <v>9.6072507552870086</v>
          </cell>
          <cell r="BD149">
            <v>0.56501987499999995</v>
          </cell>
          <cell r="BE149">
            <v>1160</v>
          </cell>
          <cell r="BF149" t="str">
            <v>-</v>
          </cell>
          <cell r="BG149">
            <v>528893.16</v>
          </cell>
          <cell r="BH149">
            <v>427008.57510000002</v>
          </cell>
          <cell r="BI149">
            <v>87796265</v>
          </cell>
          <cell r="BJ149">
            <v>477822595.5</v>
          </cell>
          <cell r="BK149">
            <v>87796265</v>
          </cell>
          <cell r="BL149" t="str">
            <v>-</v>
          </cell>
          <cell r="BM149">
            <v>0</v>
          </cell>
          <cell r="BN149" t="str">
            <v>-</v>
          </cell>
          <cell r="BO149">
            <v>54570557</v>
          </cell>
          <cell r="BP149" t="str">
            <v>-</v>
          </cell>
          <cell r="BQ149">
            <v>0</v>
          </cell>
          <cell r="BR149" t="str">
            <v>-</v>
          </cell>
          <cell r="BS149">
            <v>140</v>
          </cell>
          <cell r="BT149" t="str">
            <v>-</v>
          </cell>
          <cell r="BU149">
            <v>54570557</v>
          </cell>
          <cell r="BV149" t="str">
            <v>-</v>
          </cell>
          <cell r="BW149">
            <v>142</v>
          </cell>
          <cell r="BX149" t="str">
            <v>-</v>
          </cell>
          <cell r="BY149" t="str">
            <v>-</v>
          </cell>
          <cell r="BZ149" t="str">
            <v>-</v>
          </cell>
          <cell r="CA149">
            <v>31076008</v>
          </cell>
          <cell r="CB149" t="str">
            <v>-</v>
          </cell>
          <cell r="CC149" t="str">
            <v>-</v>
          </cell>
          <cell r="CD149" t="str">
            <v>-</v>
          </cell>
          <cell r="CE149" t="str">
            <v>-</v>
          </cell>
          <cell r="CF149" t="str">
            <v>-</v>
          </cell>
          <cell r="CG149" t="str">
            <v>-</v>
          </cell>
          <cell r="CH149" t="str">
            <v>-</v>
          </cell>
          <cell r="CI149" t="str">
            <v>-</v>
          </cell>
          <cell r="CJ149" t="str">
            <v>-</v>
          </cell>
          <cell r="CK149" t="str">
            <v>-</v>
          </cell>
          <cell r="CL149" t="str">
            <v>-</v>
          </cell>
          <cell r="CM149">
            <v>2149700</v>
          </cell>
          <cell r="CN149" t="str">
            <v>-</v>
          </cell>
          <cell r="CO149">
            <v>33225708</v>
          </cell>
          <cell r="CP149" t="str">
            <v>-</v>
          </cell>
          <cell r="CQ149">
            <v>0</v>
          </cell>
          <cell r="CR149" t="str">
            <v>-</v>
          </cell>
          <cell r="CS149">
            <v>-62</v>
          </cell>
          <cell r="CT149" t="str">
            <v>-</v>
          </cell>
          <cell r="CU149">
            <v>1079</v>
          </cell>
          <cell r="CV149">
            <v>371</v>
          </cell>
          <cell r="CW149">
            <v>256</v>
          </cell>
          <cell r="CX149">
            <v>177</v>
          </cell>
          <cell r="CY149">
            <v>154</v>
          </cell>
          <cell r="CZ149">
            <v>111</v>
          </cell>
          <cell r="DA149">
            <v>93</v>
          </cell>
          <cell r="DB149">
            <v>62</v>
          </cell>
          <cell r="DC149">
            <v>58</v>
          </cell>
          <cell r="DD149">
            <v>45</v>
          </cell>
          <cell r="DE149">
            <v>59</v>
          </cell>
          <cell r="DF149">
            <v>50</v>
          </cell>
          <cell r="DG149">
            <v>210</v>
          </cell>
          <cell r="DH149">
            <v>157</v>
          </cell>
          <cell r="DI149">
            <v>2</v>
          </cell>
          <cell r="DJ149" t="str">
            <v>-</v>
          </cell>
          <cell r="DK149" t="str">
            <v>-</v>
          </cell>
          <cell r="DL149" t="str">
            <v>-</v>
          </cell>
          <cell r="DM149" t="str">
            <v>-</v>
          </cell>
          <cell r="DN149" t="str">
            <v>-</v>
          </cell>
          <cell r="DO149" t="str">
            <v>-</v>
          </cell>
          <cell r="DP149" t="str">
            <v>-</v>
          </cell>
          <cell r="DQ149" t="str">
            <v>-</v>
          </cell>
          <cell r="DR149" t="str">
            <v>-</v>
          </cell>
          <cell r="DS149" t="str">
            <v>-</v>
          </cell>
          <cell r="DT149" t="str">
            <v>-</v>
          </cell>
          <cell r="DU149" t="str">
            <v>-</v>
          </cell>
          <cell r="DV149" t="str">
            <v>-</v>
          </cell>
          <cell r="DW149">
            <v>0</v>
          </cell>
          <cell r="DX149" t="str">
            <v>-</v>
          </cell>
          <cell r="DY149">
            <v>3</v>
          </cell>
          <cell r="DZ149">
            <v>65</v>
          </cell>
          <cell r="EA149">
            <v>22</v>
          </cell>
          <cell r="EB149" t="str">
            <v>-</v>
          </cell>
          <cell r="EC149">
            <v>42.307692307692307</v>
          </cell>
          <cell r="ED149" t="str">
            <v>-</v>
          </cell>
          <cell r="EE149">
            <v>1</v>
          </cell>
          <cell r="EF149" t="str">
            <v>-</v>
          </cell>
          <cell r="EG149">
            <v>4</v>
          </cell>
        </row>
        <row r="150">
          <cell r="C150">
            <v>700000442</v>
          </cell>
          <cell r="D150" t="str">
            <v>SECTOR PALMAR AURA</v>
          </cell>
          <cell r="E150">
            <v>2026</v>
          </cell>
          <cell r="F150">
            <v>202604</v>
          </cell>
          <cell r="G150">
            <v>0</v>
          </cell>
          <cell r="H150" t="str">
            <v>-</v>
          </cell>
          <cell r="I150">
            <v>0</v>
          </cell>
          <cell r="J150" t="str">
            <v>-</v>
          </cell>
          <cell r="K150">
            <v>0</v>
          </cell>
          <cell r="L150" t="str">
            <v>-</v>
          </cell>
          <cell r="M150">
            <v>0</v>
          </cell>
          <cell r="N150" t="str">
            <v>-</v>
          </cell>
          <cell r="O150">
            <v>0</v>
          </cell>
          <cell r="P150" t="str">
            <v>-</v>
          </cell>
          <cell r="Q150">
            <v>0</v>
          </cell>
          <cell r="R150" t="str">
            <v>-</v>
          </cell>
          <cell r="S150">
            <v>0</v>
          </cell>
          <cell r="T150" t="str">
            <v>-</v>
          </cell>
          <cell r="U150">
            <v>0</v>
          </cell>
          <cell r="V150" t="str">
            <v>-</v>
          </cell>
          <cell r="W150">
            <v>0</v>
          </cell>
          <cell r="X150" t="str">
            <v>-</v>
          </cell>
          <cell r="Y150" t="str">
            <v>-</v>
          </cell>
          <cell r="Z150" t="str">
            <v>-</v>
          </cell>
          <cell r="AA150">
            <v>0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>
            <v>0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>
            <v>0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>
            <v>0</v>
          </cell>
          <cell r="BB150" t="str">
            <v>-</v>
          </cell>
          <cell r="BC150">
            <v>0</v>
          </cell>
          <cell r="BD150" t="str">
            <v>-</v>
          </cell>
          <cell r="BE150">
            <v>0</v>
          </cell>
          <cell r="BF150" t="str">
            <v>-</v>
          </cell>
          <cell r="BG150">
            <v>0</v>
          </cell>
          <cell r="BH150" t="str">
            <v>-</v>
          </cell>
          <cell r="BI150">
            <v>0</v>
          </cell>
          <cell r="BJ150" t="str">
            <v>-</v>
          </cell>
          <cell r="BK150">
            <v>0</v>
          </cell>
          <cell r="BL150" t="str">
            <v>-</v>
          </cell>
          <cell r="BM150">
            <v>0</v>
          </cell>
          <cell r="BN150" t="str">
            <v>-</v>
          </cell>
          <cell r="BO150">
            <v>0</v>
          </cell>
          <cell r="BP150" t="str">
            <v>-</v>
          </cell>
          <cell r="BQ150">
            <v>0</v>
          </cell>
          <cell r="BR150" t="str">
            <v>-</v>
          </cell>
          <cell r="BS150">
            <v>0</v>
          </cell>
          <cell r="BT150" t="str">
            <v>-</v>
          </cell>
          <cell r="BU150">
            <v>0</v>
          </cell>
          <cell r="BV150" t="str">
            <v>-</v>
          </cell>
          <cell r="BW150">
            <v>0</v>
          </cell>
          <cell r="BX150" t="str">
            <v>-</v>
          </cell>
          <cell r="BY150" t="str">
            <v>-</v>
          </cell>
          <cell r="BZ150" t="str">
            <v>-</v>
          </cell>
          <cell r="CA150">
            <v>0</v>
          </cell>
          <cell r="CB150" t="str">
            <v>-</v>
          </cell>
          <cell r="CC150" t="str">
            <v>-</v>
          </cell>
          <cell r="CD150" t="str">
            <v>-</v>
          </cell>
          <cell r="CE150" t="str">
            <v>-</v>
          </cell>
          <cell r="CF150" t="str">
            <v>-</v>
          </cell>
          <cell r="CG150" t="str">
            <v>-</v>
          </cell>
          <cell r="CH150" t="str">
            <v>-</v>
          </cell>
          <cell r="CI150" t="str">
            <v>-</v>
          </cell>
          <cell r="CJ150" t="str">
            <v>-</v>
          </cell>
          <cell r="CK150" t="str">
            <v>-</v>
          </cell>
          <cell r="CL150" t="str">
            <v>-</v>
          </cell>
          <cell r="CM150">
            <v>0</v>
          </cell>
          <cell r="CN150" t="str">
            <v>-</v>
          </cell>
          <cell r="CO150">
            <v>0</v>
          </cell>
          <cell r="CP150" t="str">
            <v>-</v>
          </cell>
          <cell r="CQ150">
            <v>0</v>
          </cell>
          <cell r="CR150" t="str">
            <v>-</v>
          </cell>
          <cell r="CS150">
            <v>0</v>
          </cell>
          <cell r="CT150" t="str">
            <v>-</v>
          </cell>
          <cell r="CU150">
            <v>0</v>
          </cell>
          <cell r="CV150" t="str">
            <v>-</v>
          </cell>
          <cell r="CW150">
            <v>0</v>
          </cell>
          <cell r="CX150" t="str">
            <v>-</v>
          </cell>
          <cell r="CY150">
            <v>0</v>
          </cell>
          <cell r="CZ150" t="str">
            <v>-</v>
          </cell>
          <cell r="DA150">
            <v>0</v>
          </cell>
          <cell r="DB150" t="str">
            <v>-</v>
          </cell>
          <cell r="DC150">
            <v>0</v>
          </cell>
          <cell r="DD150" t="str">
            <v>-</v>
          </cell>
          <cell r="DE150">
            <v>0</v>
          </cell>
          <cell r="DF150" t="str">
            <v>-</v>
          </cell>
          <cell r="DG150">
            <v>0</v>
          </cell>
          <cell r="DH150" t="str">
            <v>-</v>
          </cell>
          <cell r="DI150">
            <v>0</v>
          </cell>
          <cell r="DJ150" t="str">
            <v>-</v>
          </cell>
          <cell r="DK150" t="str">
            <v>-</v>
          </cell>
          <cell r="DL150" t="str">
            <v>-</v>
          </cell>
          <cell r="DM150" t="str">
            <v>-</v>
          </cell>
          <cell r="DN150" t="str">
            <v>-</v>
          </cell>
          <cell r="DO150" t="str">
            <v>-</v>
          </cell>
          <cell r="DP150" t="str">
            <v>-</v>
          </cell>
          <cell r="DQ150" t="str">
            <v>-</v>
          </cell>
          <cell r="DR150" t="str">
            <v>-</v>
          </cell>
          <cell r="DS150" t="str">
            <v>-</v>
          </cell>
          <cell r="DT150" t="str">
            <v>-</v>
          </cell>
          <cell r="DU150" t="str">
            <v>-</v>
          </cell>
          <cell r="DV150" t="str">
            <v>-</v>
          </cell>
          <cell r="DW150">
            <v>0</v>
          </cell>
          <cell r="DX150" t="str">
            <v>-</v>
          </cell>
          <cell r="DY150">
            <v>0</v>
          </cell>
          <cell r="DZ150" t="str">
            <v>-</v>
          </cell>
          <cell r="EA150">
            <v>0</v>
          </cell>
          <cell r="EB150" t="str">
            <v>-</v>
          </cell>
          <cell r="EC150">
            <v>0</v>
          </cell>
          <cell r="ED150" t="str">
            <v>-</v>
          </cell>
          <cell r="EE150">
            <v>0</v>
          </cell>
          <cell r="EF150" t="str">
            <v>-</v>
          </cell>
          <cell r="EG150">
            <v>0</v>
          </cell>
        </row>
        <row r="151">
          <cell r="C151">
            <v>700000443</v>
          </cell>
          <cell r="D151" t="str">
            <v>SECTOR RÍO CAUCA SANDRA</v>
          </cell>
          <cell r="E151">
            <v>2026</v>
          </cell>
          <cell r="F151">
            <v>202604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 t="str">
            <v>-</v>
          </cell>
          <cell r="BQ151" t="str">
            <v>-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 t="str">
            <v>-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 t="str">
            <v>-</v>
          </cell>
          <cell r="CS151" t="str">
            <v>-</v>
          </cell>
          <cell r="CT151" t="str">
            <v>-</v>
          </cell>
          <cell r="CU151" t="str">
            <v>-</v>
          </cell>
          <cell r="CV151" t="str">
            <v>-</v>
          </cell>
          <cell r="CW151" t="str">
            <v>-</v>
          </cell>
          <cell r="CX151" t="str">
            <v>-</v>
          </cell>
          <cell r="CY151" t="str">
            <v>-</v>
          </cell>
          <cell r="CZ151" t="str">
            <v>-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  <cell r="DZ151" t="str">
            <v>-</v>
          </cell>
          <cell r="EA151" t="str">
            <v>-</v>
          </cell>
          <cell r="EB151" t="str">
            <v>-</v>
          </cell>
          <cell r="EC151" t="str">
            <v>-</v>
          </cell>
          <cell r="ED151" t="str">
            <v>-</v>
          </cell>
          <cell r="EE151" t="str">
            <v>-</v>
          </cell>
          <cell r="EF151" t="str">
            <v>-</v>
          </cell>
          <cell r="EG151" t="str">
            <v>-</v>
          </cell>
        </row>
        <row r="152">
          <cell r="C152">
            <v>700000445</v>
          </cell>
          <cell r="D152" t="str">
            <v>SECTOR CHICAO VANESSA</v>
          </cell>
          <cell r="E152">
            <v>2026</v>
          </cell>
          <cell r="F152">
            <v>202604</v>
          </cell>
          <cell r="G152">
            <v>0</v>
          </cell>
          <cell r="H152" t="str">
            <v>-</v>
          </cell>
          <cell r="I152">
            <v>0</v>
          </cell>
          <cell r="J152" t="str">
            <v>-</v>
          </cell>
          <cell r="K152">
            <v>0</v>
          </cell>
          <cell r="L152" t="str">
            <v>-</v>
          </cell>
          <cell r="M152">
            <v>0</v>
          </cell>
          <cell r="N152" t="str">
            <v>-</v>
          </cell>
          <cell r="O152">
            <v>0</v>
          </cell>
          <cell r="P152" t="str">
            <v>-</v>
          </cell>
          <cell r="Q152">
            <v>0</v>
          </cell>
          <cell r="R152" t="str">
            <v>-</v>
          </cell>
          <cell r="S152">
            <v>0</v>
          </cell>
          <cell r="T152" t="str">
            <v>-</v>
          </cell>
          <cell r="U152">
            <v>0</v>
          </cell>
          <cell r="V152" t="str">
            <v>-</v>
          </cell>
          <cell r="W152">
            <v>0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0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0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>
            <v>0</v>
          </cell>
          <cell r="AN152" t="str">
            <v>-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0</v>
          </cell>
          <cell r="BB152" t="str">
            <v>-</v>
          </cell>
          <cell r="BC152">
            <v>0</v>
          </cell>
          <cell r="BD152" t="str">
            <v>-</v>
          </cell>
          <cell r="BE152">
            <v>0</v>
          </cell>
          <cell r="BF152" t="str">
            <v>-</v>
          </cell>
          <cell r="BG152">
            <v>0</v>
          </cell>
          <cell r="BH152" t="str">
            <v>-</v>
          </cell>
          <cell r="BI152">
            <v>0</v>
          </cell>
          <cell r="BJ152" t="str">
            <v>-</v>
          </cell>
          <cell r="BK152">
            <v>0</v>
          </cell>
          <cell r="BL152" t="str">
            <v>-</v>
          </cell>
          <cell r="BM152">
            <v>0</v>
          </cell>
          <cell r="BN152" t="str">
            <v>-</v>
          </cell>
          <cell r="BO152">
            <v>0</v>
          </cell>
          <cell r="BP152" t="str">
            <v>-</v>
          </cell>
          <cell r="BQ152">
            <v>0</v>
          </cell>
          <cell r="BR152" t="str">
            <v>-</v>
          </cell>
          <cell r="BS152">
            <v>0</v>
          </cell>
          <cell r="BT152" t="str">
            <v>-</v>
          </cell>
          <cell r="BU152">
            <v>0</v>
          </cell>
          <cell r="BV152" t="str">
            <v>-</v>
          </cell>
          <cell r="BW152">
            <v>0</v>
          </cell>
          <cell r="BX152" t="str">
            <v>-</v>
          </cell>
          <cell r="BY152" t="str">
            <v>-</v>
          </cell>
          <cell r="BZ152" t="str">
            <v>-</v>
          </cell>
          <cell r="CA152">
            <v>0</v>
          </cell>
          <cell r="CB152" t="str">
            <v>-</v>
          </cell>
          <cell r="CC152" t="str">
            <v>-</v>
          </cell>
          <cell r="CD152" t="str">
            <v>-</v>
          </cell>
          <cell r="CE152" t="str">
            <v>-</v>
          </cell>
          <cell r="CF152" t="str">
            <v>-</v>
          </cell>
          <cell r="CG152" t="str">
            <v>-</v>
          </cell>
          <cell r="CH152" t="str">
            <v>-</v>
          </cell>
          <cell r="CI152" t="str">
            <v>-</v>
          </cell>
          <cell r="CJ152" t="str">
            <v>-</v>
          </cell>
          <cell r="CK152" t="str">
            <v>-</v>
          </cell>
          <cell r="CL152" t="str">
            <v>-</v>
          </cell>
          <cell r="CM152">
            <v>0</v>
          </cell>
          <cell r="CN152" t="str">
            <v>-</v>
          </cell>
          <cell r="CO152">
            <v>0</v>
          </cell>
          <cell r="CP152" t="str">
            <v>-</v>
          </cell>
          <cell r="CQ152">
            <v>0</v>
          </cell>
          <cell r="CR152" t="str">
            <v>-</v>
          </cell>
          <cell r="CS152">
            <v>0</v>
          </cell>
          <cell r="CT152" t="str">
            <v>-</v>
          </cell>
          <cell r="CU152">
            <v>0</v>
          </cell>
          <cell r="CV152" t="str">
            <v>-</v>
          </cell>
          <cell r="CW152">
            <v>0</v>
          </cell>
          <cell r="CX152" t="str">
            <v>-</v>
          </cell>
          <cell r="CY152">
            <v>0</v>
          </cell>
          <cell r="CZ152" t="str">
            <v>-</v>
          </cell>
          <cell r="DA152">
            <v>0</v>
          </cell>
          <cell r="DB152" t="str">
            <v>-</v>
          </cell>
          <cell r="DC152">
            <v>0</v>
          </cell>
          <cell r="DD152" t="str">
            <v>-</v>
          </cell>
          <cell r="DE152">
            <v>0</v>
          </cell>
          <cell r="DF152" t="str">
            <v>-</v>
          </cell>
          <cell r="DG152">
            <v>0</v>
          </cell>
          <cell r="DH152" t="str">
            <v>-</v>
          </cell>
          <cell r="DI152">
            <v>0</v>
          </cell>
          <cell r="DJ152" t="str">
            <v>-</v>
          </cell>
          <cell r="DK152" t="str">
            <v>-</v>
          </cell>
          <cell r="DL152" t="str">
            <v>-</v>
          </cell>
          <cell r="DM152" t="str">
            <v>-</v>
          </cell>
          <cell r="DN152" t="str">
            <v>-</v>
          </cell>
          <cell r="DO152" t="str">
            <v>-</v>
          </cell>
          <cell r="DP152" t="str">
            <v>-</v>
          </cell>
          <cell r="DQ152" t="str">
            <v>-</v>
          </cell>
          <cell r="DR152" t="str">
            <v>-</v>
          </cell>
          <cell r="DS152" t="str">
            <v>-</v>
          </cell>
          <cell r="DT152" t="str">
            <v>-</v>
          </cell>
          <cell r="DU152" t="str">
            <v>-</v>
          </cell>
          <cell r="DV152" t="str">
            <v>-</v>
          </cell>
          <cell r="DW152">
            <v>0</v>
          </cell>
          <cell r="DX152" t="str">
            <v>-</v>
          </cell>
          <cell r="DY152">
            <v>0</v>
          </cell>
          <cell r="DZ152" t="str">
            <v>-</v>
          </cell>
          <cell r="EA152">
            <v>0</v>
          </cell>
          <cell r="EB152" t="str">
            <v>-</v>
          </cell>
          <cell r="EC152">
            <v>0</v>
          </cell>
          <cell r="ED152" t="str">
            <v>-</v>
          </cell>
          <cell r="EE152">
            <v>0</v>
          </cell>
          <cell r="EF152" t="str">
            <v>-</v>
          </cell>
          <cell r="EG152">
            <v>0</v>
          </cell>
        </row>
        <row r="153">
          <cell r="C153">
            <v>700000446</v>
          </cell>
          <cell r="D153" t="str">
            <v>SECTOR JUAN DE DIOS AURA</v>
          </cell>
          <cell r="E153">
            <v>2026</v>
          </cell>
          <cell r="F153">
            <v>202604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 t="str">
            <v>-</v>
          </cell>
          <cell r="BQ153" t="str">
            <v>-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 t="str">
            <v>-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 t="str">
            <v>-</v>
          </cell>
          <cell r="CS153" t="str">
            <v>-</v>
          </cell>
          <cell r="CT153" t="str">
            <v>-</v>
          </cell>
          <cell r="CU153" t="str">
            <v>-</v>
          </cell>
          <cell r="CV153" t="str">
            <v>-</v>
          </cell>
          <cell r="CW153" t="str">
            <v>-</v>
          </cell>
          <cell r="CX153" t="str">
            <v>-</v>
          </cell>
          <cell r="CY153" t="str">
            <v>-</v>
          </cell>
          <cell r="CZ153" t="str">
            <v>-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  <cell r="DZ153" t="str">
            <v>-</v>
          </cell>
          <cell r="EA153" t="str">
            <v>-</v>
          </cell>
          <cell r="EB153" t="str">
            <v>-</v>
          </cell>
          <cell r="EC153" t="str">
            <v>-</v>
          </cell>
          <cell r="ED153" t="str">
            <v>-</v>
          </cell>
          <cell r="EE153" t="str">
            <v>-</v>
          </cell>
          <cell r="EF153" t="str">
            <v>-</v>
          </cell>
          <cell r="EG153" t="str">
            <v>-</v>
          </cell>
        </row>
        <row r="154">
          <cell r="C154">
            <v>700000447</v>
          </cell>
          <cell r="D154" t="str">
            <v>SECTOR LA PERLA DEL PACIFICO JANETH</v>
          </cell>
          <cell r="E154">
            <v>2026</v>
          </cell>
          <cell r="F154">
            <v>202604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  <cell r="K154" t="str">
            <v>-</v>
          </cell>
          <cell r="L154" t="str">
            <v>-</v>
          </cell>
          <cell r="M154" t="str">
            <v>-</v>
          </cell>
          <cell r="N154" t="str">
            <v>-</v>
          </cell>
          <cell r="O154" t="str">
            <v>-</v>
          </cell>
          <cell r="P154" t="str">
            <v>-</v>
          </cell>
          <cell r="Q154" t="str">
            <v>-</v>
          </cell>
          <cell r="R154" t="str">
            <v>-</v>
          </cell>
          <cell r="S154" t="str">
            <v>-</v>
          </cell>
          <cell r="T154" t="str">
            <v>-</v>
          </cell>
          <cell r="U154" t="str">
            <v>-</v>
          </cell>
          <cell r="V154" t="str">
            <v>-</v>
          </cell>
          <cell r="W154" t="str">
            <v>-</v>
          </cell>
          <cell r="X154" t="str">
            <v>-</v>
          </cell>
          <cell r="Y154" t="str">
            <v>-</v>
          </cell>
          <cell r="Z154" t="str">
            <v>-</v>
          </cell>
          <cell r="AA154" t="str">
            <v>-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 t="str">
            <v>-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 t="str">
            <v>-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 t="str">
            <v>-</v>
          </cell>
          <cell r="BB154" t="str">
            <v>-</v>
          </cell>
          <cell r="BC154" t="str">
            <v>-</v>
          </cell>
          <cell r="BD154" t="str">
            <v>-</v>
          </cell>
          <cell r="BE154" t="str">
            <v>-</v>
          </cell>
          <cell r="BF154" t="str">
            <v>-</v>
          </cell>
          <cell r="BG154" t="str">
            <v>-</v>
          </cell>
          <cell r="BH154" t="str">
            <v>-</v>
          </cell>
          <cell r="BI154" t="str">
            <v>-</v>
          </cell>
          <cell r="BJ154" t="str">
            <v>-</v>
          </cell>
          <cell r="BK154" t="str">
            <v>-</v>
          </cell>
          <cell r="BL154" t="str">
            <v>-</v>
          </cell>
          <cell r="BM154" t="str">
            <v>-</v>
          </cell>
          <cell r="BN154" t="str">
            <v>-</v>
          </cell>
          <cell r="BO154" t="str">
            <v>-</v>
          </cell>
          <cell r="BP154" t="str">
            <v>-</v>
          </cell>
          <cell r="BQ154" t="str">
            <v>-</v>
          </cell>
          <cell r="BR154" t="str">
            <v>-</v>
          </cell>
          <cell r="BS154" t="str">
            <v>-</v>
          </cell>
          <cell r="BT154" t="str">
            <v>-</v>
          </cell>
          <cell r="BU154" t="str">
            <v>-</v>
          </cell>
          <cell r="BV154" t="str">
            <v>-</v>
          </cell>
          <cell r="BW154" t="str">
            <v>-</v>
          </cell>
          <cell r="BX154" t="str">
            <v>-</v>
          </cell>
          <cell r="BY154" t="str">
            <v>-</v>
          </cell>
          <cell r="BZ154" t="str">
            <v>-</v>
          </cell>
          <cell r="CA154" t="str">
            <v>-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 t="str">
            <v>-</v>
          </cell>
          <cell r="CN154" t="str">
            <v>-</v>
          </cell>
          <cell r="CO154" t="str">
            <v>-</v>
          </cell>
          <cell r="CP154" t="str">
            <v>-</v>
          </cell>
          <cell r="CQ154" t="str">
            <v>-</v>
          </cell>
          <cell r="CR154" t="str">
            <v>-</v>
          </cell>
          <cell r="CS154" t="str">
            <v>-</v>
          </cell>
          <cell r="CT154" t="str">
            <v>-</v>
          </cell>
          <cell r="CU154" t="str">
            <v>-</v>
          </cell>
          <cell r="CV154" t="str">
            <v>-</v>
          </cell>
          <cell r="CW154" t="str">
            <v>-</v>
          </cell>
          <cell r="CX154" t="str">
            <v>-</v>
          </cell>
          <cell r="CY154" t="str">
            <v>-</v>
          </cell>
          <cell r="CZ154" t="str">
            <v>-</v>
          </cell>
          <cell r="DA154" t="str">
            <v>-</v>
          </cell>
          <cell r="DB154" t="str">
            <v>-</v>
          </cell>
          <cell r="DC154" t="str">
            <v>-</v>
          </cell>
          <cell r="DD154" t="str">
            <v>-</v>
          </cell>
          <cell r="DE154" t="str">
            <v>-</v>
          </cell>
          <cell r="DF154" t="str">
            <v>-</v>
          </cell>
          <cell r="DG154" t="str">
            <v>-</v>
          </cell>
          <cell r="DH154" t="str">
            <v>-</v>
          </cell>
          <cell r="DI154" t="str">
            <v>-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 t="str">
            <v>-</v>
          </cell>
          <cell r="DX154" t="str">
            <v>-</v>
          </cell>
          <cell r="DY154" t="str">
            <v>-</v>
          </cell>
          <cell r="DZ154" t="str">
            <v>-</v>
          </cell>
          <cell r="EA154" t="str">
            <v>-</v>
          </cell>
          <cell r="EB154" t="str">
            <v>-</v>
          </cell>
          <cell r="EC154" t="str">
            <v>-</v>
          </cell>
          <cell r="ED154" t="str">
            <v>-</v>
          </cell>
          <cell r="EE154" t="str">
            <v>-</v>
          </cell>
          <cell r="EF154" t="str">
            <v>-</v>
          </cell>
          <cell r="EG154" t="str">
            <v>-</v>
          </cell>
        </row>
        <row r="155">
          <cell r="C155">
            <v>700000449</v>
          </cell>
          <cell r="D155" t="str">
            <v>SECTOR LA CATEDRAL SILVIA</v>
          </cell>
          <cell r="E155">
            <v>2026</v>
          </cell>
          <cell r="F155">
            <v>202604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 t="str">
            <v>-</v>
          </cell>
          <cell r="BQ155" t="str">
            <v>-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 t="str">
            <v>-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 t="str">
            <v>-</v>
          </cell>
          <cell r="CS155" t="str">
            <v>-</v>
          </cell>
          <cell r="CT155" t="str">
            <v>-</v>
          </cell>
          <cell r="CU155" t="str">
            <v>-</v>
          </cell>
          <cell r="CV155" t="str">
            <v>-</v>
          </cell>
          <cell r="CW155" t="str">
            <v>-</v>
          </cell>
          <cell r="CX155" t="str">
            <v>-</v>
          </cell>
          <cell r="CY155" t="str">
            <v>-</v>
          </cell>
          <cell r="CZ155" t="str">
            <v>-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  <cell r="DZ155" t="str">
            <v>-</v>
          </cell>
          <cell r="EA155" t="str">
            <v>-</v>
          </cell>
          <cell r="EB155" t="str">
            <v>-</v>
          </cell>
          <cell r="EC155" t="str">
            <v>-</v>
          </cell>
          <cell r="ED155" t="str">
            <v>-</v>
          </cell>
          <cell r="EE155" t="str">
            <v>-</v>
          </cell>
          <cell r="EF155" t="str">
            <v>-</v>
          </cell>
          <cell r="EG155" t="str">
            <v>-</v>
          </cell>
        </row>
        <row r="156">
          <cell r="C156">
            <v>700000452</v>
          </cell>
          <cell r="D156" t="str">
            <v>SECTOR PALO SANTO DOLLY</v>
          </cell>
          <cell r="E156">
            <v>2026</v>
          </cell>
          <cell r="F156">
            <v>202604</v>
          </cell>
          <cell r="G156">
            <v>2020</v>
          </cell>
          <cell r="H156">
            <v>2053</v>
          </cell>
          <cell r="I156">
            <v>442</v>
          </cell>
          <cell r="J156" t="str">
            <v>-</v>
          </cell>
          <cell r="K156">
            <v>-34</v>
          </cell>
          <cell r="L156">
            <v>7</v>
          </cell>
          <cell r="M156">
            <v>969</v>
          </cell>
          <cell r="N156">
            <v>1307</v>
          </cell>
          <cell r="O156">
            <v>0</v>
          </cell>
          <cell r="P156" t="str">
            <v>-</v>
          </cell>
          <cell r="Q156">
            <v>1</v>
          </cell>
          <cell r="R156" t="str">
            <v>-</v>
          </cell>
          <cell r="S156">
            <v>9</v>
          </cell>
          <cell r="T156" t="str">
            <v>-</v>
          </cell>
          <cell r="U156">
            <v>966</v>
          </cell>
          <cell r="V156" t="str">
            <v>-</v>
          </cell>
          <cell r="W156">
            <v>2</v>
          </cell>
          <cell r="X156" t="str">
            <v>-</v>
          </cell>
          <cell r="Y156" t="str">
            <v>-</v>
          </cell>
          <cell r="Z156" t="str">
            <v>-</v>
          </cell>
          <cell r="AA156">
            <v>707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>
            <v>642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>
            <v>47.970297029702969</v>
          </cell>
          <cell r="AN156">
            <v>63.4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>
            <v>854</v>
          </cell>
          <cell r="BB156">
            <v>1144</v>
          </cell>
          <cell r="BC156">
            <v>42.277227722772274</v>
          </cell>
          <cell r="BD156">
            <v>55.5</v>
          </cell>
          <cell r="BE156">
            <v>1232</v>
          </cell>
          <cell r="BF156" t="str">
            <v>-</v>
          </cell>
          <cell r="BG156">
            <v>473874.04</v>
          </cell>
          <cell r="BH156">
            <v>429333</v>
          </cell>
          <cell r="BI156">
            <v>459183940</v>
          </cell>
          <cell r="BJ156">
            <v>561138542</v>
          </cell>
          <cell r="BK156">
            <v>457513784</v>
          </cell>
          <cell r="BL156" t="str">
            <v>-</v>
          </cell>
          <cell r="BM156">
            <v>1670156</v>
          </cell>
          <cell r="BN156" t="str">
            <v>-</v>
          </cell>
          <cell r="BO156">
            <v>258933943</v>
          </cell>
          <cell r="BP156" t="str">
            <v>-</v>
          </cell>
          <cell r="BQ156">
            <v>1670156</v>
          </cell>
          <cell r="BR156" t="str">
            <v>-</v>
          </cell>
          <cell r="BS156">
            <v>787</v>
          </cell>
          <cell r="BT156" t="str">
            <v>-</v>
          </cell>
          <cell r="BU156">
            <v>257263787</v>
          </cell>
          <cell r="BV156" t="str">
            <v>-</v>
          </cell>
          <cell r="BW156">
            <v>840</v>
          </cell>
          <cell r="BX156" t="str">
            <v>-</v>
          </cell>
          <cell r="BY156" t="str">
            <v>-</v>
          </cell>
          <cell r="BZ156" t="str">
            <v>-</v>
          </cell>
          <cell r="CA156">
            <v>188377277</v>
          </cell>
          <cell r="CB156" t="str">
            <v>-</v>
          </cell>
          <cell r="CC156" t="str">
            <v>-</v>
          </cell>
          <cell r="CD156" t="str">
            <v>-</v>
          </cell>
          <cell r="CE156" t="str">
            <v>-</v>
          </cell>
          <cell r="CF156" t="str">
            <v>-</v>
          </cell>
          <cell r="CG156" t="str">
            <v>-</v>
          </cell>
          <cell r="CH156" t="str">
            <v>-</v>
          </cell>
          <cell r="CI156" t="str">
            <v>-</v>
          </cell>
          <cell r="CJ156" t="str">
            <v>-</v>
          </cell>
          <cell r="CK156" t="str">
            <v>-</v>
          </cell>
          <cell r="CL156" t="str">
            <v>-</v>
          </cell>
          <cell r="CM156">
            <v>11872720</v>
          </cell>
          <cell r="CN156" t="str">
            <v>-</v>
          </cell>
          <cell r="CO156">
            <v>200249997</v>
          </cell>
          <cell r="CP156" t="str">
            <v>-</v>
          </cell>
          <cell r="CQ156">
            <v>0</v>
          </cell>
          <cell r="CR156" t="str">
            <v>-</v>
          </cell>
          <cell r="CS156">
            <v>-8</v>
          </cell>
          <cell r="CT156" t="str">
            <v>-</v>
          </cell>
          <cell r="CU156">
            <v>671</v>
          </cell>
          <cell r="CV156">
            <v>439</v>
          </cell>
          <cell r="CW156">
            <v>213</v>
          </cell>
          <cell r="CX156">
            <v>191</v>
          </cell>
          <cell r="CY156">
            <v>167</v>
          </cell>
          <cell r="CZ156">
            <v>134</v>
          </cell>
          <cell r="DA156">
            <v>94</v>
          </cell>
          <cell r="DB156">
            <v>149</v>
          </cell>
          <cell r="DC156">
            <v>78</v>
          </cell>
          <cell r="DD156">
            <v>127</v>
          </cell>
          <cell r="DE156">
            <v>41</v>
          </cell>
          <cell r="DF156">
            <v>82</v>
          </cell>
          <cell r="DG156">
            <v>213</v>
          </cell>
          <cell r="DH156">
            <v>358</v>
          </cell>
          <cell r="DI156">
            <v>19</v>
          </cell>
          <cell r="DJ156" t="str">
            <v>-</v>
          </cell>
          <cell r="DK156" t="str">
            <v>-</v>
          </cell>
          <cell r="DL156" t="str">
            <v>-</v>
          </cell>
          <cell r="DM156" t="str">
            <v>-</v>
          </cell>
          <cell r="DN156" t="str">
            <v>-</v>
          </cell>
          <cell r="DO156" t="str">
            <v>-</v>
          </cell>
          <cell r="DP156" t="str">
            <v>-</v>
          </cell>
          <cell r="DQ156" t="str">
            <v>-</v>
          </cell>
          <cell r="DR156" t="str">
            <v>-</v>
          </cell>
          <cell r="DS156" t="str">
            <v>-</v>
          </cell>
          <cell r="DT156" t="str">
            <v>-</v>
          </cell>
          <cell r="DU156" t="str">
            <v>-</v>
          </cell>
          <cell r="DV156" t="str">
            <v>-</v>
          </cell>
          <cell r="DW156">
            <v>0</v>
          </cell>
          <cell r="DX156" t="str">
            <v>-</v>
          </cell>
          <cell r="DY156">
            <v>35</v>
          </cell>
          <cell r="DZ156">
            <v>60</v>
          </cell>
          <cell r="EA156">
            <v>23</v>
          </cell>
          <cell r="EB156" t="str">
            <v>-</v>
          </cell>
          <cell r="EC156">
            <v>35.9375</v>
          </cell>
          <cell r="ED156" t="str">
            <v>-</v>
          </cell>
          <cell r="EE156">
            <v>16</v>
          </cell>
          <cell r="EF156" t="str">
            <v>-</v>
          </cell>
          <cell r="EG156">
            <v>79</v>
          </cell>
        </row>
        <row r="157">
          <cell r="C157">
            <v>700000453</v>
          </cell>
          <cell r="D157" t="str">
            <v>SECTOR CANELA KATHERIN</v>
          </cell>
          <cell r="E157">
            <v>2026</v>
          </cell>
          <cell r="F157">
            <v>202604</v>
          </cell>
          <cell r="G157">
            <v>2145</v>
          </cell>
          <cell r="H157">
            <v>2096</v>
          </cell>
          <cell r="I157">
            <v>377</v>
          </cell>
          <cell r="J157" t="str">
            <v>-</v>
          </cell>
          <cell r="K157">
            <v>-53</v>
          </cell>
          <cell r="L157">
            <v>7</v>
          </cell>
          <cell r="M157">
            <v>1079</v>
          </cell>
          <cell r="N157">
            <v>1397</v>
          </cell>
          <cell r="O157">
            <v>0</v>
          </cell>
          <cell r="P157" t="str">
            <v>-</v>
          </cell>
          <cell r="Q157">
            <v>0</v>
          </cell>
          <cell r="R157" t="str">
            <v>-</v>
          </cell>
          <cell r="S157">
            <v>5</v>
          </cell>
          <cell r="T157" t="str">
            <v>-</v>
          </cell>
          <cell r="U157">
            <v>1078</v>
          </cell>
          <cell r="V157" t="str">
            <v>-</v>
          </cell>
          <cell r="W157">
            <v>1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741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787</v>
          </cell>
          <cell r="AH157" t="str">
            <v>-</v>
          </cell>
          <cell r="AI157" t="str">
            <v>-</v>
          </cell>
          <cell r="AJ157" t="str">
            <v>-</v>
          </cell>
          <cell r="AK157" t="str">
            <v>-</v>
          </cell>
          <cell r="AL157" t="str">
            <v>-</v>
          </cell>
          <cell r="AM157">
            <v>50.303030303030305</v>
          </cell>
          <cell r="AN157">
            <v>63</v>
          </cell>
          <cell r="AO157" t="str">
            <v>-</v>
          </cell>
          <cell r="AP157" t="str">
            <v>-</v>
          </cell>
          <cell r="AQ157" t="str">
            <v>-</v>
          </cell>
          <cell r="AR157" t="str">
            <v>-</v>
          </cell>
          <cell r="AS157" t="str">
            <v>-</v>
          </cell>
          <cell r="AT157" t="str">
            <v>-</v>
          </cell>
          <cell r="AU157" t="str">
            <v>-</v>
          </cell>
          <cell r="AV157" t="str">
            <v>-</v>
          </cell>
          <cell r="AW157" t="str">
            <v>-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920</v>
          </cell>
          <cell r="BB157">
            <v>1201</v>
          </cell>
          <cell r="BC157">
            <v>42.890442890442891</v>
          </cell>
          <cell r="BD157">
            <v>54.2</v>
          </cell>
          <cell r="BE157">
            <v>1276</v>
          </cell>
          <cell r="BF157" t="str">
            <v>-</v>
          </cell>
          <cell r="BG157">
            <v>382899.78</v>
          </cell>
          <cell r="BH157">
            <v>373182</v>
          </cell>
          <cell r="BI157">
            <v>413148861</v>
          </cell>
          <cell r="BJ157">
            <v>521335351</v>
          </cell>
          <cell r="BK157">
            <v>412501890</v>
          </cell>
          <cell r="BL157" t="str">
            <v>-</v>
          </cell>
          <cell r="BM157">
            <v>646971</v>
          </cell>
          <cell r="BN157" t="str">
            <v>-</v>
          </cell>
          <cell r="BO157">
            <v>226445693</v>
          </cell>
          <cell r="BP157" t="str">
            <v>-</v>
          </cell>
          <cell r="BQ157">
            <v>646971</v>
          </cell>
          <cell r="BR157" t="str">
            <v>-</v>
          </cell>
          <cell r="BS157">
            <v>827</v>
          </cell>
          <cell r="BT157" t="str">
            <v>-</v>
          </cell>
          <cell r="BU157">
            <v>225798722</v>
          </cell>
          <cell r="BV157" t="str">
            <v>-</v>
          </cell>
          <cell r="BW157">
            <v>950</v>
          </cell>
          <cell r="BX157" t="str">
            <v>-</v>
          </cell>
          <cell r="BY157" t="str">
            <v>-</v>
          </cell>
          <cell r="BZ157" t="str">
            <v>-</v>
          </cell>
          <cell r="CA157">
            <v>177322348</v>
          </cell>
          <cell r="CB157" t="str">
            <v>-</v>
          </cell>
          <cell r="CC157" t="str">
            <v>-</v>
          </cell>
          <cell r="CD157" t="str">
            <v>-</v>
          </cell>
          <cell r="CE157" t="str">
            <v>-</v>
          </cell>
          <cell r="CF157" t="str">
            <v>-</v>
          </cell>
          <cell r="CG157" t="str">
            <v>-</v>
          </cell>
          <cell r="CH157" t="str">
            <v>-</v>
          </cell>
          <cell r="CI157" t="str">
            <v>-</v>
          </cell>
          <cell r="CJ157" t="str">
            <v>-</v>
          </cell>
          <cell r="CK157" t="str">
            <v>-</v>
          </cell>
          <cell r="CL157" t="str">
            <v>-</v>
          </cell>
          <cell r="CM157">
            <v>9380820</v>
          </cell>
          <cell r="CN157" t="str">
            <v>-</v>
          </cell>
          <cell r="CO157">
            <v>186703168</v>
          </cell>
          <cell r="CP157" t="str">
            <v>-</v>
          </cell>
          <cell r="CQ157">
            <v>0</v>
          </cell>
          <cell r="CR157" t="str">
            <v>-</v>
          </cell>
          <cell r="CS157">
            <v>-65</v>
          </cell>
          <cell r="CT157" t="str">
            <v>-</v>
          </cell>
          <cell r="CU157">
            <v>733</v>
          </cell>
          <cell r="CV157">
            <v>478</v>
          </cell>
          <cell r="CW157">
            <v>228</v>
          </cell>
          <cell r="CX157">
            <v>217</v>
          </cell>
          <cell r="CY157">
            <v>105</v>
          </cell>
          <cell r="CZ157">
            <v>100</v>
          </cell>
          <cell r="DA157">
            <v>152</v>
          </cell>
          <cell r="DB157">
            <v>111</v>
          </cell>
          <cell r="DC157">
            <v>119</v>
          </cell>
          <cell r="DD157">
            <v>176</v>
          </cell>
          <cell r="DE157">
            <v>102</v>
          </cell>
          <cell r="DF157">
            <v>119</v>
          </cell>
          <cell r="DG157">
            <v>373</v>
          </cell>
          <cell r="DH157">
            <v>406</v>
          </cell>
          <cell r="DI157">
            <v>53</v>
          </cell>
          <cell r="DJ157" t="str">
            <v>-</v>
          </cell>
          <cell r="DK157" t="str">
            <v>-</v>
          </cell>
          <cell r="DL157" t="str">
            <v>-</v>
          </cell>
          <cell r="DM157" t="str">
            <v>-</v>
          </cell>
          <cell r="DN157" t="str">
            <v>-</v>
          </cell>
          <cell r="DO157" t="str">
            <v>-</v>
          </cell>
          <cell r="DP157" t="str">
            <v>-</v>
          </cell>
          <cell r="DQ157" t="str">
            <v>-</v>
          </cell>
          <cell r="DR157" t="str">
            <v>-</v>
          </cell>
          <cell r="DS157" t="str">
            <v>-</v>
          </cell>
          <cell r="DT157" t="str">
            <v>-</v>
          </cell>
          <cell r="DU157" t="str">
            <v>-</v>
          </cell>
          <cell r="DV157" t="str">
            <v>-</v>
          </cell>
          <cell r="DW157">
            <v>0</v>
          </cell>
          <cell r="DX157" t="str">
            <v>-</v>
          </cell>
          <cell r="DY157">
            <v>79</v>
          </cell>
          <cell r="DZ157">
            <v>95</v>
          </cell>
          <cell r="EA157">
            <v>22</v>
          </cell>
          <cell r="EB157" t="str">
            <v>-</v>
          </cell>
          <cell r="EC157">
            <v>46.808510638297875</v>
          </cell>
          <cell r="ED157" t="str">
            <v>-</v>
          </cell>
          <cell r="EE157">
            <v>26</v>
          </cell>
          <cell r="EF157" t="str">
            <v>-</v>
          </cell>
          <cell r="EG157">
            <v>81</v>
          </cell>
        </row>
        <row r="158">
          <cell r="C158">
            <v>700000454</v>
          </cell>
          <cell r="D158" t="str">
            <v xml:space="preserve">Sector ABÁNICO Judy </v>
          </cell>
          <cell r="E158">
            <v>2026</v>
          </cell>
          <cell r="F158">
            <v>202604</v>
          </cell>
          <cell r="G158">
            <v>1780</v>
          </cell>
          <cell r="H158">
            <v>1825</v>
          </cell>
          <cell r="I158">
            <v>358</v>
          </cell>
          <cell r="J158" t="str">
            <v>-</v>
          </cell>
          <cell r="K158">
            <v>1</v>
          </cell>
          <cell r="L158">
            <v>5</v>
          </cell>
          <cell r="M158">
            <v>1130</v>
          </cell>
          <cell r="N158">
            <v>1101</v>
          </cell>
          <cell r="O158">
            <v>0</v>
          </cell>
          <cell r="P158" t="str">
            <v>-</v>
          </cell>
          <cell r="Q158">
            <v>0</v>
          </cell>
          <cell r="R158" t="str">
            <v>-</v>
          </cell>
          <cell r="S158">
            <v>15</v>
          </cell>
          <cell r="T158" t="str">
            <v>-</v>
          </cell>
          <cell r="U158">
            <v>1124</v>
          </cell>
          <cell r="V158" t="str">
            <v>-</v>
          </cell>
          <cell r="W158">
            <v>6</v>
          </cell>
          <cell r="X158" t="str">
            <v>-</v>
          </cell>
          <cell r="Y158" t="str">
            <v>-</v>
          </cell>
          <cell r="Z158" t="str">
            <v>-</v>
          </cell>
          <cell r="AA158">
            <v>788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>
            <v>810</v>
          </cell>
          <cell r="AH158" t="str">
            <v>-</v>
          </cell>
          <cell r="AI158" t="str">
            <v>-</v>
          </cell>
          <cell r="AJ158" t="str">
            <v>-</v>
          </cell>
          <cell r="AK158" t="str">
            <v>-</v>
          </cell>
          <cell r="AL158" t="str">
            <v>-</v>
          </cell>
          <cell r="AM158">
            <v>63.483146067415731</v>
          </cell>
          <cell r="AN158">
            <v>61.6</v>
          </cell>
          <cell r="AO158" t="str">
            <v>-</v>
          </cell>
          <cell r="AP158" t="str">
            <v>-</v>
          </cell>
          <cell r="AQ158" t="str">
            <v>-</v>
          </cell>
          <cell r="AR158" t="str">
            <v>-</v>
          </cell>
          <cell r="AS158" t="str">
            <v>-</v>
          </cell>
          <cell r="AT158" t="str">
            <v>-</v>
          </cell>
          <cell r="AU158" t="str">
            <v>-</v>
          </cell>
          <cell r="AV158" t="str">
            <v>-</v>
          </cell>
          <cell r="AW158" t="str">
            <v>-</v>
          </cell>
          <cell r="AX158" t="str">
            <v>-</v>
          </cell>
          <cell r="AY158" t="str">
            <v>-</v>
          </cell>
          <cell r="AZ158" t="str">
            <v>-</v>
          </cell>
          <cell r="BA158">
            <v>949</v>
          </cell>
          <cell r="BB158">
            <v>927</v>
          </cell>
          <cell r="BC158">
            <v>53.314606741573037</v>
          </cell>
          <cell r="BD158">
            <v>51.8</v>
          </cell>
          <cell r="BE158">
            <v>1070</v>
          </cell>
          <cell r="BF158" t="str">
            <v>-</v>
          </cell>
          <cell r="BG158">
            <v>392946.86</v>
          </cell>
          <cell r="BH158">
            <v>408298</v>
          </cell>
          <cell r="BI158">
            <v>444029949.30000001</v>
          </cell>
          <cell r="BJ158">
            <v>449535684</v>
          </cell>
          <cell r="BK158">
            <v>441807769</v>
          </cell>
          <cell r="BL158" t="str">
            <v>-</v>
          </cell>
          <cell r="BM158">
            <v>2222180.2999999998</v>
          </cell>
          <cell r="BN158" t="str">
            <v>-</v>
          </cell>
          <cell r="BO158">
            <v>285061222.30000001</v>
          </cell>
          <cell r="BP158" t="str">
            <v>-</v>
          </cell>
          <cell r="BQ158">
            <v>2222180.2999999998</v>
          </cell>
          <cell r="BR158" t="str">
            <v>-</v>
          </cell>
          <cell r="BS158">
            <v>967</v>
          </cell>
          <cell r="BT158" t="str">
            <v>-</v>
          </cell>
          <cell r="BU158">
            <v>282839042</v>
          </cell>
          <cell r="BV158" t="str">
            <v>-</v>
          </cell>
          <cell r="BW158">
            <v>927</v>
          </cell>
          <cell r="BX158" t="str">
            <v>-</v>
          </cell>
          <cell r="BY158" t="str">
            <v>-</v>
          </cell>
          <cell r="BZ158" t="str">
            <v>-</v>
          </cell>
          <cell r="CA158">
            <v>147134367</v>
          </cell>
          <cell r="CB158" t="str">
            <v>-</v>
          </cell>
          <cell r="CC158" t="str">
            <v>-</v>
          </cell>
          <cell r="CD158" t="str">
            <v>-</v>
          </cell>
          <cell r="CE158" t="str">
            <v>-</v>
          </cell>
          <cell r="CF158" t="str">
            <v>-</v>
          </cell>
          <cell r="CG158" t="str">
            <v>-</v>
          </cell>
          <cell r="CH158" t="str">
            <v>-</v>
          </cell>
          <cell r="CI158" t="str">
            <v>-</v>
          </cell>
          <cell r="CJ158" t="str">
            <v>-</v>
          </cell>
          <cell r="CK158" t="str">
            <v>-</v>
          </cell>
          <cell r="CL158" t="str">
            <v>-</v>
          </cell>
          <cell r="CM158">
            <v>11834360</v>
          </cell>
          <cell r="CN158" t="str">
            <v>-</v>
          </cell>
          <cell r="CO158">
            <v>158968727</v>
          </cell>
          <cell r="CP158" t="str">
            <v>-</v>
          </cell>
          <cell r="CQ158">
            <v>0</v>
          </cell>
          <cell r="CR158" t="str">
            <v>-</v>
          </cell>
          <cell r="CS158">
            <v>-15</v>
          </cell>
          <cell r="CT158" t="str">
            <v>-</v>
          </cell>
          <cell r="CU158">
            <v>366</v>
          </cell>
          <cell r="CV158">
            <v>396</v>
          </cell>
          <cell r="CW158">
            <v>160</v>
          </cell>
          <cell r="CX158">
            <v>160</v>
          </cell>
          <cell r="CY158">
            <v>124</v>
          </cell>
          <cell r="CZ158">
            <v>119</v>
          </cell>
          <cell r="DA158">
            <v>114</v>
          </cell>
          <cell r="DB158">
            <v>119</v>
          </cell>
          <cell r="DC158">
            <v>106</v>
          </cell>
          <cell r="DD158">
            <v>119</v>
          </cell>
          <cell r="DE158">
            <v>66</v>
          </cell>
          <cell r="DF158">
            <v>71</v>
          </cell>
          <cell r="DG158">
            <v>286</v>
          </cell>
          <cell r="DH158">
            <v>309</v>
          </cell>
          <cell r="DI158">
            <v>33</v>
          </cell>
          <cell r="DJ158" t="str">
            <v>-</v>
          </cell>
          <cell r="DK158" t="str">
            <v>-</v>
          </cell>
          <cell r="DL158" t="str">
            <v>-</v>
          </cell>
          <cell r="DM158" t="str">
            <v>-</v>
          </cell>
          <cell r="DN158" t="str">
            <v>-</v>
          </cell>
          <cell r="DO158" t="str">
            <v>-</v>
          </cell>
          <cell r="DP158" t="str">
            <v>-</v>
          </cell>
          <cell r="DQ158" t="str">
            <v>-</v>
          </cell>
          <cell r="DR158" t="str">
            <v>-</v>
          </cell>
          <cell r="DS158" t="str">
            <v>-</v>
          </cell>
          <cell r="DT158" t="str">
            <v>-</v>
          </cell>
          <cell r="DU158" t="str">
            <v>-</v>
          </cell>
          <cell r="DV158" t="str">
            <v>-</v>
          </cell>
          <cell r="DW158">
            <v>0</v>
          </cell>
          <cell r="DX158" t="str">
            <v>-</v>
          </cell>
          <cell r="DY158">
            <v>51</v>
          </cell>
          <cell r="DZ158">
            <v>66</v>
          </cell>
          <cell r="EA158">
            <v>13</v>
          </cell>
          <cell r="EB158" t="str">
            <v>-</v>
          </cell>
          <cell r="EC158">
            <v>27.659574468085108</v>
          </cell>
          <cell r="ED158" t="str">
            <v>-</v>
          </cell>
          <cell r="EE158">
            <v>18</v>
          </cell>
          <cell r="EF158" t="str">
            <v>-</v>
          </cell>
          <cell r="EG158">
            <v>130</v>
          </cell>
        </row>
        <row r="159">
          <cell r="C159">
            <v>700000455</v>
          </cell>
          <cell r="D159" t="str">
            <v>Sector ESPLENDOR Carolina</v>
          </cell>
          <cell r="E159">
            <v>2026</v>
          </cell>
          <cell r="F159">
            <v>202604</v>
          </cell>
          <cell r="G159">
            <v>1805</v>
          </cell>
          <cell r="H159">
            <v>1841</v>
          </cell>
          <cell r="I159">
            <v>339</v>
          </cell>
          <cell r="J159" t="str">
            <v>-</v>
          </cell>
          <cell r="K159">
            <v>-32</v>
          </cell>
          <cell r="L159">
            <v>5</v>
          </cell>
          <cell r="M159">
            <v>1106</v>
          </cell>
          <cell r="N159">
            <v>1136</v>
          </cell>
          <cell r="O159">
            <v>0</v>
          </cell>
          <cell r="P159" t="str">
            <v>-</v>
          </cell>
          <cell r="Q159">
            <v>1</v>
          </cell>
          <cell r="R159" t="str">
            <v>-</v>
          </cell>
          <cell r="S159">
            <v>13</v>
          </cell>
          <cell r="T159" t="str">
            <v>-</v>
          </cell>
          <cell r="U159">
            <v>1102</v>
          </cell>
          <cell r="V159" t="str">
            <v>-</v>
          </cell>
          <cell r="W159">
            <v>3</v>
          </cell>
          <cell r="X159" t="str">
            <v>-</v>
          </cell>
          <cell r="Y159" t="str">
            <v>-</v>
          </cell>
          <cell r="Z159" t="str">
            <v>-</v>
          </cell>
          <cell r="AA159">
            <v>746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>
            <v>795</v>
          </cell>
          <cell r="AH159" t="str">
            <v>-</v>
          </cell>
          <cell r="AI159" t="str">
            <v>-</v>
          </cell>
          <cell r="AJ159" t="str">
            <v>-</v>
          </cell>
          <cell r="AK159" t="str">
            <v>-</v>
          </cell>
          <cell r="AL159" t="str">
            <v>-</v>
          </cell>
          <cell r="AM159">
            <v>61.274238227146817</v>
          </cell>
          <cell r="AN159">
            <v>61.6</v>
          </cell>
          <cell r="AO159" t="str">
            <v>-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-</v>
          </cell>
          <cell r="AT159" t="str">
            <v>-</v>
          </cell>
          <cell r="AU159" t="str">
            <v>-</v>
          </cell>
          <cell r="AV159" t="str">
            <v>-</v>
          </cell>
          <cell r="AW159" t="str">
            <v>-</v>
          </cell>
          <cell r="AX159" t="str">
            <v>-</v>
          </cell>
          <cell r="AY159" t="str">
            <v>-</v>
          </cell>
          <cell r="AZ159" t="str">
            <v>-</v>
          </cell>
          <cell r="BA159">
            <v>917</v>
          </cell>
          <cell r="BB159">
            <v>945</v>
          </cell>
          <cell r="BC159">
            <v>50.803324099722992</v>
          </cell>
          <cell r="BD159">
            <v>51.3</v>
          </cell>
          <cell r="BE159">
            <v>1038</v>
          </cell>
          <cell r="BF159" t="str">
            <v>-</v>
          </cell>
          <cell r="BG159">
            <v>386640.12</v>
          </cell>
          <cell r="BH159">
            <v>394616</v>
          </cell>
          <cell r="BI159">
            <v>427623972.49000001</v>
          </cell>
          <cell r="BJ159">
            <v>448283797</v>
          </cell>
          <cell r="BK159">
            <v>425560962</v>
          </cell>
          <cell r="BL159" t="str">
            <v>-</v>
          </cell>
          <cell r="BM159">
            <v>2063010.49</v>
          </cell>
          <cell r="BN159" t="str">
            <v>-</v>
          </cell>
          <cell r="BO159">
            <v>277520019.49000001</v>
          </cell>
          <cell r="BP159" t="str">
            <v>-</v>
          </cell>
          <cell r="BQ159">
            <v>2063010.49</v>
          </cell>
          <cell r="BR159" t="str">
            <v>-</v>
          </cell>
          <cell r="BS159">
            <v>941</v>
          </cell>
          <cell r="BT159" t="str">
            <v>-</v>
          </cell>
          <cell r="BU159">
            <v>275457009</v>
          </cell>
          <cell r="BV159" t="str">
            <v>-</v>
          </cell>
          <cell r="BW159">
            <v>883</v>
          </cell>
          <cell r="BX159" t="str">
            <v>-</v>
          </cell>
          <cell r="BY159" t="str">
            <v>-</v>
          </cell>
          <cell r="BZ159" t="str">
            <v>-</v>
          </cell>
          <cell r="CA159">
            <v>139437313</v>
          </cell>
          <cell r="CB159" t="str">
            <v>-</v>
          </cell>
          <cell r="CC159" t="str">
            <v>-</v>
          </cell>
          <cell r="CD159" t="str">
            <v>-</v>
          </cell>
          <cell r="CE159" t="str">
            <v>-</v>
          </cell>
          <cell r="CF159" t="str">
            <v>-</v>
          </cell>
          <cell r="CG159" t="str">
            <v>-</v>
          </cell>
          <cell r="CH159" t="str">
            <v>-</v>
          </cell>
          <cell r="CI159" t="str">
            <v>-</v>
          </cell>
          <cell r="CJ159" t="str">
            <v>-</v>
          </cell>
          <cell r="CK159" t="str">
            <v>-</v>
          </cell>
          <cell r="CL159" t="str">
            <v>-</v>
          </cell>
          <cell r="CM159">
            <v>10666640</v>
          </cell>
          <cell r="CN159" t="str">
            <v>-</v>
          </cell>
          <cell r="CO159">
            <v>150103953</v>
          </cell>
          <cell r="CP159" t="str">
            <v>-</v>
          </cell>
          <cell r="CQ159">
            <v>0</v>
          </cell>
          <cell r="CR159" t="str">
            <v>-</v>
          </cell>
          <cell r="CS159">
            <v>-23</v>
          </cell>
          <cell r="CT159" t="str">
            <v>-</v>
          </cell>
          <cell r="CU159">
            <v>366</v>
          </cell>
          <cell r="CV159">
            <v>368</v>
          </cell>
          <cell r="CW159">
            <v>199</v>
          </cell>
          <cell r="CX159">
            <v>177</v>
          </cell>
          <cell r="CY159">
            <v>134</v>
          </cell>
          <cell r="CZ159">
            <v>127</v>
          </cell>
          <cell r="DA159">
            <v>140</v>
          </cell>
          <cell r="DB159">
            <v>156</v>
          </cell>
          <cell r="DC159">
            <v>96</v>
          </cell>
          <cell r="DD159">
            <v>105</v>
          </cell>
          <cell r="DE159">
            <v>91</v>
          </cell>
          <cell r="DF159">
            <v>90</v>
          </cell>
          <cell r="DG159">
            <v>327</v>
          </cell>
          <cell r="DH159">
            <v>351</v>
          </cell>
          <cell r="DI159">
            <v>50</v>
          </cell>
          <cell r="DJ159" t="str">
            <v>-</v>
          </cell>
          <cell r="DK159" t="str">
            <v>-</v>
          </cell>
          <cell r="DL159" t="str">
            <v>-</v>
          </cell>
          <cell r="DM159" t="str">
            <v>-</v>
          </cell>
          <cell r="DN159" t="str">
            <v>-</v>
          </cell>
          <cell r="DO159" t="str">
            <v>-</v>
          </cell>
          <cell r="DP159" t="str">
            <v>-</v>
          </cell>
          <cell r="DQ159" t="str">
            <v>-</v>
          </cell>
          <cell r="DR159" t="str">
            <v>-</v>
          </cell>
          <cell r="DS159" t="str">
            <v>-</v>
          </cell>
          <cell r="DT159" t="str">
            <v>-</v>
          </cell>
          <cell r="DU159" t="str">
            <v>-</v>
          </cell>
          <cell r="DV159" t="str">
            <v>-</v>
          </cell>
          <cell r="DW159">
            <v>0</v>
          </cell>
          <cell r="DX159" t="str">
            <v>-</v>
          </cell>
          <cell r="DY159">
            <v>68</v>
          </cell>
          <cell r="DZ159">
            <v>92</v>
          </cell>
          <cell r="EA159">
            <v>22</v>
          </cell>
          <cell r="EB159" t="str">
            <v>-</v>
          </cell>
          <cell r="EC159">
            <v>30.555555555555557</v>
          </cell>
          <cell r="ED159" t="str">
            <v>-</v>
          </cell>
          <cell r="EE159">
            <v>18</v>
          </cell>
          <cell r="EF159" t="str">
            <v>-</v>
          </cell>
          <cell r="EG159">
            <v>120</v>
          </cell>
        </row>
        <row r="160">
          <cell r="C160">
            <v>700000456</v>
          </cell>
          <cell r="D160" t="str">
            <v>Sector ACUARELA Yeimi</v>
          </cell>
          <cell r="E160">
            <v>2026</v>
          </cell>
          <cell r="F160">
            <v>202604</v>
          </cell>
          <cell r="G160">
            <v>1995</v>
          </cell>
          <cell r="H160">
            <v>1978</v>
          </cell>
          <cell r="I160">
            <v>454</v>
          </cell>
          <cell r="J160" t="str">
            <v>-</v>
          </cell>
          <cell r="K160">
            <v>4</v>
          </cell>
          <cell r="L160">
            <v>6</v>
          </cell>
          <cell r="M160">
            <v>1297</v>
          </cell>
          <cell r="N160">
            <v>1232</v>
          </cell>
          <cell r="O160">
            <v>0</v>
          </cell>
          <cell r="P160" t="str">
            <v>-</v>
          </cell>
          <cell r="Q160">
            <v>6</v>
          </cell>
          <cell r="R160" t="str">
            <v>-</v>
          </cell>
          <cell r="S160">
            <v>22</v>
          </cell>
          <cell r="T160" t="str">
            <v>-</v>
          </cell>
          <cell r="U160">
            <v>1285</v>
          </cell>
          <cell r="V160" t="str">
            <v>-</v>
          </cell>
          <cell r="W160">
            <v>6</v>
          </cell>
          <cell r="X160" t="str">
            <v>-</v>
          </cell>
          <cell r="Y160" t="str">
            <v>-</v>
          </cell>
          <cell r="Z160" t="str">
            <v>-</v>
          </cell>
          <cell r="AA160">
            <v>881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>
            <v>897</v>
          </cell>
          <cell r="AH160" t="str">
            <v>-</v>
          </cell>
          <cell r="AI160" t="str">
            <v>-</v>
          </cell>
          <cell r="AJ160" t="str">
            <v>-</v>
          </cell>
          <cell r="AK160" t="str">
            <v>-</v>
          </cell>
          <cell r="AL160" t="str">
            <v>-</v>
          </cell>
          <cell r="AM160">
            <v>65.012531328320804</v>
          </cell>
          <cell r="AN160">
            <v>61.7</v>
          </cell>
          <cell r="AO160" t="str">
            <v>-</v>
          </cell>
          <cell r="AP160" t="str">
            <v>-</v>
          </cell>
          <cell r="AQ160" t="str">
            <v>-</v>
          </cell>
          <cell r="AR160" t="str">
            <v>-</v>
          </cell>
          <cell r="AS160" t="str">
            <v>-</v>
          </cell>
          <cell r="AT160" t="str">
            <v>-</v>
          </cell>
          <cell r="AU160" t="str">
            <v>-</v>
          </cell>
          <cell r="AV160" t="str">
            <v>-</v>
          </cell>
          <cell r="AW160" t="str">
            <v>-</v>
          </cell>
          <cell r="AX160" t="str">
            <v>-</v>
          </cell>
          <cell r="AY160" t="str">
            <v>-</v>
          </cell>
          <cell r="AZ160" t="str">
            <v>-</v>
          </cell>
          <cell r="BA160">
            <v>1105</v>
          </cell>
          <cell r="BB160">
            <v>1056</v>
          </cell>
          <cell r="BC160">
            <v>55.388471177944865</v>
          </cell>
          <cell r="BD160">
            <v>52.9</v>
          </cell>
          <cell r="BE160">
            <v>1251</v>
          </cell>
          <cell r="BF160" t="str">
            <v>-</v>
          </cell>
          <cell r="BG160">
            <v>413450.13</v>
          </cell>
          <cell r="BH160">
            <v>415149</v>
          </cell>
          <cell r="BI160">
            <v>536244814.60000002</v>
          </cell>
          <cell r="BJ160">
            <v>511463092</v>
          </cell>
          <cell r="BK160">
            <v>531956398</v>
          </cell>
          <cell r="BL160" t="str">
            <v>-</v>
          </cell>
          <cell r="BM160">
            <v>4288416.5999999996</v>
          </cell>
          <cell r="BN160" t="str">
            <v>-</v>
          </cell>
          <cell r="BO160">
            <v>378671203.60000002</v>
          </cell>
          <cell r="BP160" t="str">
            <v>-</v>
          </cell>
          <cell r="BQ160">
            <v>4288416.5999999996</v>
          </cell>
          <cell r="BR160" t="str">
            <v>-</v>
          </cell>
          <cell r="BS160">
            <v>1118</v>
          </cell>
          <cell r="BT160" t="str">
            <v>-</v>
          </cell>
          <cell r="BU160">
            <v>374382787</v>
          </cell>
          <cell r="BV160" t="str">
            <v>-</v>
          </cell>
          <cell r="BW160">
            <v>992</v>
          </cell>
          <cell r="BX160" t="str">
            <v>-</v>
          </cell>
          <cell r="BY160" t="str">
            <v>-</v>
          </cell>
          <cell r="BZ160" t="str">
            <v>-</v>
          </cell>
          <cell r="CA160">
            <v>146311011</v>
          </cell>
          <cell r="CB160" t="str">
            <v>-</v>
          </cell>
          <cell r="CC160" t="str">
            <v>-</v>
          </cell>
          <cell r="CD160" t="str">
            <v>-</v>
          </cell>
          <cell r="CE160" t="str">
            <v>-</v>
          </cell>
          <cell r="CF160" t="str">
            <v>-</v>
          </cell>
          <cell r="CG160" t="str">
            <v>-</v>
          </cell>
          <cell r="CH160" t="str">
            <v>-</v>
          </cell>
          <cell r="CI160" t="str">
            <v>-</v>
          </cell>
          <cell r="CJ160" t="str">
            <v>-</v>
          </cell>
          <cell r="CK160" t="str">
            <v>-</v>
          </cell>
          <cell r="CL160" t="str">
            <v>-</v>
          </cell>
          <cell r="CM160">
            <v>11262600</v>
          </cell>
          <cell r="CN160" t="str">
            <v>-</v>
          </cell>
          <cell r="CO160">
            <v>157573611</v>
          </cell>
          <cell r="CP160" t="str">
            <v>-</v>
          </cell>
          <cell r="CQ160">
            <v>0</v>
          </cell>
          <cell r="CR160" t="str">
            <v>-</v>
          </cell>
          <cell r="CS160">
            <v>14</v>
          </cell>
          <cell r="CT160" t="str">
            <v>-</v>
          </cell>
          <cell r="CU160">
            <v>389</v>
          </cell>
          <cell r="CV160">
            <v>410</v>
          </cell>
          <cell r="CW160">
            <v>176</v>
          </cell>
          <cell r="CX160">
            <v>204</v>
          </cell>
          <cell r="CY160">
            <v>133</v>
          </cell>
          <cell r="CZ160">
            <v>133</v>
          </cell>
          <cell r="DA160">
            <v>119</v>
          </cell>
          <cell r="DB160">
            <v>119</v>
          </cell>
          <cell r="DC160">
            <v>68</v>
          </cell>
          <cell r="DD160">
            <v>74</v>
          </cell>
          <cell r="DE160">
            <v>56</v>
          </cell>
          <cell r="DF160">
            <v>62</v>
          </cell>
          <cell r="DG160">
            <v>243</v>
          </cell>
          <cell r="DH160">
            <v>255</v>
          </cell>
          <cell r="DI160">
            <v>51</v>
          </cell>
          <cell r="DJ160" t="str">
            <v>-</v>
          </cell>
          <cell r="DK160" t="str">
            <v>-</v>
          </cell>
          <cell r="DL160" t="str">
            <v>-</v>
          </cell>
          <cell r="DM160" t="str">
            <v>-</v>
          </cell>
          <cell r="DN160" t="str">
            <v>-</v>
          </cell>
          <cell r="DO160" t="str">
            <v>-</v>
          </cell>
          <cell r="DP160" t="str">
            <v>-</v>
          </cell>
          <cell r="DQ160" t="str">
            <v>-</v>
          </cell>
          <cell r="DR160" t="str">
            <v>-</v>
          </cell>
          <cell r="DS160" t="str">
            <v>-</v>
          </cell>
          <cell r="DT160" t="str">
            <v>-</v>
          </cell>
          <cell r="DU160" t="str">
            <v>-</v>
          </cell>
          <cell r="DV160" t="str">
            <v>-</v>
          </cell>
          <cell r="DW160">
            <v>0</v>
          </cell>
          <cell r="DX160" t="str">
            <v>-</v>
          </cell>
          <cell r="DY160">
            <v>71</v>
          </cell>
          <cell r="DZ160">
            <v>67</v>
          </cell>
          <cell r="EA160">
            <v>10</v>
          </cell>
          <cell r="EB160" t="str">
            <v>-</v>
          </cell>
          <cell r="EC160">
            <v>25</v>
          </cell>
          <cell r="ED160" t="str">
            <v>-</v>
          </cell>
          <cell r="EE160">
            <v>20</v>
          </cell>
          <cell r="EF160" t="str">
            <v>-</v>
          </cell>
          <cell r="EG160">
            <v>121</v>
          </cell>
        </row>
        <row r="161">
          <cell r="C161">
            <v>700000457</v>
          </cell>
          <cell r="D161" t="str">
            <v>Sector PINCEL Iliana</v>
          </cell>
          <cell r="E161">
            <v>2026</v>
          </cell>
          <cell r="F161">
            <v>202604</v>
          </cell>
          <cell r="G161">
            <v>1862</v>
          </cell>
          <cell r="H161">
            <v>1846</v>
          </cell>
          <cell r="I161">
            <v>421</v>
          </cell>
          <cell r="J161" t="str">
            <v>-</v>
          </cell>
          <cell r="K161">
            <v>-13</v>
          </cell>
          <cell r="L161">
            <v>5</v>
          </cell>
          <cell r="M161">
            <v>1217</v>
          </cell>
          <cell r="N161">
            <v>1157</v>
          </cell>
          <cell r="O161">
            <v>0</v>
          </cell>
          <cell r="P161" t="str">
            <v>-</v>
          </cell>
          <cell r="Q161">
            <v>5</v>
          </cell>
          <cell r="R161" t="str">
            <v>-</v>
          </cell>
          <cell r="S161">
            <v>14</v>
          </cell>
          <cell r="T161" t="str">
            <v>-</v>
          </cell>
          <cell r="U161">
            <v>1209</v>
          </cell>
          <cell r="V161" t="str">
            <v>-</v>
          </cell>
          <cell r="W161">
            <v>3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897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837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>
            <v>65.359828141783026</v>
          </cell>
          <cell r="AN161">
            <v>61.6</v>
          </cell>
          <cell r="AO161" t="str">
            <v>-</v>
          </cell>
          <cell r="AP161" t="str">
            <v>-</v>
          </cell>
          <cell r="AQ161" t="str">
            <v>-</v>
          </cell>
          <cell r="AR161" t="str">
            <v>-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>-</v>
          </cell>
          <cell r="AW161" t="str">
            <v>-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1049</v>
          </cell>
          <cell r="BB161">
            <v>1018</v>
          </cell>
          <cell r="BC161">
            <v>56.337271750805584</v>
          </cell>
          <cell r="BD161">
            <v>54.2</v>
          </cell>
          <cell r="BE161">
            <v>1259</v>
          </cell>
          <cell r="BF161" t="str">
            <v>-</v>
          </cell>
          <cell r="BG161">
            <v>415608.69</v>
          </cell>
          <cell r="BH161">
            <v>417985</v>
          </cell>
          <cell r="BI161">
            <v>505795775.39999998</v>
          </cell>
          <cell r="BJ161">
            <v>483608876</v>
          </cell>
          <cell r="BK161">
            <v>503075673</v>
          </cell>
          <cell r="BL161" t="str">
            <v>-</v>
          </cell>
          <cell r="BM161">
            <v>2720102.3999999999</v>
          </cell>
          <cell r="BN161" t="str">
            <v>-</v>
          </cell>
          <cell r="BO161">
            <v>329550801.39999998</v>
          </cell>
          <cell r="BP161" t="str">
            <v>-</v>
          </cell>
          <cell r="BQ161">
            <v>2720102.3999999999</v>
          </cell>
          <cell r="BR161" t="str">
            <v>-</v>
          </cell>
          <cell r="BS161">
            <v>1049</v>
          </cell>
          <cell r="BT161" t="str">
            <v>-</v>
          </cell>
          <cell r="BU161">
            <v>326830699</v>
          </cell>
          <cell r="BV161" t="str">
            <v>-</v>
          </cell>
          <cell r="BW161">
            <v>941</v>
          </cell>
          <cell r="BX161" t="str">
            <v>-</v>
          </cell>
          <cell r="BY161" t="str">
            <v>-</v>
          </cell>
          <cell r="BZ161" t="str">
            <v>-</v>
          </cell>
          <cell r="CA161">
            <v>164545244</v>
          </cell>
          <cell r="CB161" t="str">
            <v>-</v>
          </cell>
          <cell r="CC161" t="str">
            <v>-</v>
          </cell>
          <cell r="CD161" t="str">
            <v>-</v>
          </cell>
          <cell r="CE161" t="str">
            <v>-</v>
          </cell>
          <cell r="CF161" t="str">
            <v>-</v>
          </cell>
          <cell r="CG161" t="str">
            <v>-</v>
          </cell>
          <cell r="CH161" t="str">
            <v>-</v>
          </cell>
          <cell r="CI161" t="str">
            <v>-</v>
          </cell>
          <cell r="CJ161" t="str">
            <v>-</v>
          </cell>
          <cell r="CK161" t="str">
            <v>-</v>
          </cell>
          <cell r="CL161" t="str">
            <v>-</v>
          </cell>
          <cell r="CM161">
            <v>11001240</v>
          </cell>
          <cell r="CN161" t="str">
            <v>-</v>
          </cell>
          <cell r="CO161">
            <v>175546484</v>
          </cell>
          <cell r="CP161" t="str">
            <v>-</v>
          </cell>
          <cell r="CQ161">
            <v>0</v>
          </cell>
          <cell r="CR161" t="str">
            <v>-</v>
          </cell>
          <cell r="CS161">
            <v>-18</v>
          </cell>
          <cell r="CT161" t="str">
            <v>-</v>
          </cell>
          <cell r="CU161">
            <v>359</v>
          </cell>
          <cell r="CV161">
            <v>380</v>
          </cell>
          <cell r="CW161">
            <v>151</v>
          </cell>
          <cell r="CX161">
            <v>169</v>
          </cell>
          <cell r="CY161">
            <v>135</v>
          </cell>
          <cell r="CZ161">
            <v>126</v>
          </cell>
          <cell r="DA161">
            <v>106</v>
          </cell>
          <cell r="DB161">
            <v>124</v>
          </cell>
          <cell r="DC161">
            <v>64</v>
          </cell>
          <cell r="DD161">
            <v>78</v>
          </cell>
          <cell r="DE161">
            <v>64</v>
          </cell>
          <cell r="DF161">
            <v>65</v>
          </cell>
          <cell r="DG161">
            <v>234</v>
          </cell>
          <cell r="DH161">
            <v>267</v>
          </cell>
          <cell r="DI161">
            <v>28</v>
          </cell>
          <cell r="DJ161" t="str">
            <v>-</v>
          </cell>
          <cell r="DK161" t="str">
            <v>-</v>
          </cell>
          <cell r="DL161" t="str">
            <v>-</v>
          </cell>
          <cell r="DM161" t="str">
            <v>-</v>
          </cell>
          <cell r="DN161" t="str">
            <v>-</v>
          </cell>
          <cell r="DO161" t="str">
            <v>-</v>
          </cell>
          <cell r="DP161" t="str">
            <v>-</v>
          </cell>
          <cell r="DQ161" t="str">
            <v>-</v>
          </cell>
          <cell r="DR161" t="str">
            <v>-</v>
          </cell>
          <cell r="DS161" t="str">
            <v>-</v>
          </cell>
          <cell r="DT161" t="str">
            <v>-</v>
          </cell>
          <cell r="DU161" t="str">
            <v>-</v>
          </cell>
          <cell r="DV161" t="str">
            <v>-</v>
          </cell>
          <cell r="DW161">
            <v>0</v>
          </cell>
          <cell r="DX161" t="str">
            <v>-</v>
          </cell>
          <cell r="DY161">
            <v>48</v>
          </cell>
          <cell r="DZ161">
            <v>53</v>
          </cell>
          <cell r="EA161">
            <v>8</v>
          </cell>
          <cell r="EB161" t="str">
            <v>-</v>
          </cell>
          <cell r="EC161">
            <v>29.629629629629626</v>
          </cell>
          <cell r="ED161" t="str">
            <v>-</v>
          </cell>
          <cell r="EE161">
            <v>20</v>
          </cell>
          <cell r="EF161" t="str">
            <v>-</v>
          </cell>
          <cell r="EG161">
            <v>119</v>
          </cell>
        </row>
        <row r="162">
          <cell r="C162">
            <v>700000458</v>
          </cell>
          <cell r="D162" t="str">
            <v>Sector LIENZO Ángela</v>
          </cell>
          <cell r="E162">
            <v>2026</v>
          </cell>
          <cell r="F162">
            <v>202604</v>
          </cell>
          <cell r="G162">
            <v>1330</v>
          </cell>
          <cell r="H162">
            <v>1329</v>
          </cell>
          <cell r="I162">
            <v>337</v>
          </cell>
          <cell r="J162" t="str">
            <v>-</v>
          </cell>
          <cell r="K162">
            <v>3</v>
          </cell>
          <cell r="L162">
            <v>6</v>
          </cell>
          <cell r="M162">
            <v>932</v>
          </cell>
          <cell r="N162">
            <v>829</v>
          </cell>
          <cell r="O162">
            <v>0</v>
          </cell>
          <cell r="P162" t="str">
            <v>-</v>
          </cell>
          <cell r="Q162">
            <v>1</v>
          </cell>
          <cell r="R162" t="str">
            <v>-</v>
          </cell>
          <cell r="S162">
            <v>6</v>
          </cell>
          <cell r="T162" t="str">
            <v>-</v>
          </cell>
          <cell r="U162">
            <v>928</v>
          </cell>
          <cell r="V162" t="str">
            <v>-</v>
          </cell>
          <cell r="W162">
            <v>3</v>
          </cell>
          <cell r="X162" t="str">
            <v>-</v>
          </cell>
          <cell r="Y162" t="str">
            <v>-</v>
          </cell>
          <cell r="Z162" t="str">
            <v>-</v>
          </cell>
          <cell r="AA162">
            <v>674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>
            <v>632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>
            <v>70.075187969924812</v>
          </cell>
          <cell r="AN162">
            <v>62.3</v>
          </cell>
          <cell r="AO162" t="str">
            <v>-</v>
          </cell>
          <cell r="AP162" t="str">
            <v>-</v>
          </cell>
          <cell r="AQ162" t="str">
            <v>-</v>
          </cell>
          <cell r="AR162" t="str">
            <v>-</v>
          </cell>
          <cell r="AS162" t="str">
            <v>-</v>
          </cell>
          <cell r="AT162" t="str">
            <v>-</v>
          </cell>
          <cell r="AU162" t="str">
            <v>-</v>
          </cell>
          <cell r="AV162" t="str">
            <v>-</v>
          </cell>
          <cell r="AW162" t="str">
            <v>-</v>
          </cell>
          <cell r="AX162" t="str">
            <v>-</v>
          </cell>
          <cell r="AY162" t="str">
            <v>-</v>
          </cell>
          <cell r="AZ162" t="str">
            <v>-</v>
          </cell>
          <cell r="BA162">
            <v>827</v>
          </cell>
          <cell r="BB162">
            <v>727</v>
          </cell>
          <cell r="BC162">
            <v>62.180451127819545</v>
          </cell>
          <cell r="BD162">
            <v>54.6</v>
          </cell>
          <cell r="BE162">
            <v>901</v>
          </cell>
          <cell r="BF162" t="str">
            <v>-</v>
          </cell>
          <cell r="BG162">
            <v>405600.47</v>
          </cell>
          <cell r="BH162">
            <v>417226</v>
          </cell>
          <cell r="BI162">
            <v>378019641.5</v>
          </cell>
          <cell r="BJ162">
            <v>345880549</v>
          </cell>
          <cell r="BK162">
            <v>377088209</v>
          </cell>
          <cell r="BL162" t="str">
            <v>-</v>
          </cell>
          <cell r="BM162">
            <v>931432.5</v>
          </cell>
          <cell r="BN162" t="str">
            <v>-</v>
          </cell>
          <cell r="BO162">
            <v>233724035.5</v>
          </cell>
          <cell r="BP162" t="str">
            <v>-</v>
          </cell>
          <cell r="BQ162">
            <v>931432.5</v>
          </cell>
          <cell r="BR162" t="str">
            <v>-</v>
          </cell>
          <cell r="BS162">
            <v>791</v>
          </cell>
          <cell r="BT162" t="str">
            <v>-</v>
          </cell>
          <cell r="BU162">
            <v>232792603</v>
          </cell>
          <cell r="BV162" t="str">
            <v>-</v>
          </cell>
          <cell r="BW162">
            <v>755</v>
          </cell>
          <cell r="BX162" t="str">
            <v>-</v>
          </cell>
          <cell r="BY162" t="str">
            <v>-</v>
          </cell>
          <cell r="BZ162" t="str">
            <v>-</v>
          </cell>
          <cell r="CA162">
            <v>135368121</v>
          </cell>
          <cell r="CB162" t="str">
            <v>-</v>
          </cell>
          <cell r="CC162" t="str">
            <v>-</v>
          </cell>
          <cell r="CD162" t="str">
            <v>-</v>
          </cell>
          <cell r="CE162" t="str">
            <v>-</v>
          </cell>
          <cell r="CF162" t="str">
            <v>-</v>
          </cell>
          <cell r="CG162" t="str">
            <v>-</v>
          </cell>
          <cell r="CH162" t="str">
            <v>-</v>
          </cell>
          <cell r="CI162" t="str">
            <v>-</v>
          </cell>
          <cell r="CJ162" t="str">
            <v>-</v>
          </cell>
          <cell r="CK162" t="str">
            <v>-</v>
          </cell>
          <cell r="CL162" t="str">
            <v>-</v>
          </cell>
          <cell r="CM162">
            <v>8927485</v>
          </cell>
          <cell r="CN162" t="str">
            <v>-</v>
          </cell>
          <cell r="CO162">
            <v>144295606</v>
          </cell>
          <cell r="CP162" t="str">
            <v>-</v>
          </cell>
          <cell r="CQ162">
            <v>0</v>
          </cell>
          <cell r="CR162" t="str">
            <v>-</v>
          </cell>
          <cell r="CS162">
            <v>3</v>
          </cell>
          <cell r="CT162" t="str">
            <v>-</v>
          </cell>
          <cell r="CU162">
            <v>244</v>
          </cell>
          <cell r="CV162">
            <v>274</v>
          </cell>
          <cell r="CW162">
            <v>88</v>
          </cell>
          <cell r="CX162">
            <v>129</v>
          </cell>
          <cell r="CY162">
            <v>66</v>
          </cell>
          <cell r="CZ162">
            <v>95</v>
          </cell>
          <cell r="DA162">
            <v>69</v>
          </cell>
          <cell r="DB162">
            <v>76</v>
          </cell>
          <cell r="DC162">
            <v>59</v>
          </cell>
          <cell r="DD162">
            <v>61</v>
          </cell>
          <cell r="DE162">
            <v>50</v>
          </cell>
          <cell r="DF162">
            <v>49</v>
          </cell>
          <cell r="DG162">
            <v>178</v>
          </cell>
          <cell r="DH162">
            <v>186</v>
          </cell>
          <cell r="DI162">
            <v>30</v>
          </cell>
          <cell r="DJ162" t="str">
            <v>-</v>
          </cell>
          <cell r="DK162" t="str">
            <v>-</v>
          </cell>
          <cell r="DL162" t="str">
            <v>-</v>
          </cell>
          <cell r="DM162" t="str">
            <v>-</v>
          </cell>
          <cell r="DN162" t="str">
            <v>-</v>
          </cell>
          <cell r="DO162" t="str">
            <v>-</v>
          </cell>
          <cell r="DP162" t="str">
            <v>-</v>
          </cell>
          <cell r="DQ162" t="str">
            <v>-</v>
          </cell>
          <cell r="DR162" t="str">
            <v>-</v>
          </cell>
          <cell r="DS162" t="str">
            <v>-</v>
          </cell>
          <cell r="DT162" t="str">
            <v>-</v>
          </cell>
          <cell r="DU162" t="str">
            <v>-</v>
          </cell>
          <cell r="DV162" t="str">
            <v>-</v>
          </cell>
          <cell r="DW162">
            <v>0</v>
          </cell>
          <cell r="DX162" t="str">
            <v>-</v>
          </cell>
          <cell r="DY162">
            <v>53</v>
          </cell>
          <cell r="DZ162">
            <v>57</v>
          </cell>
          <cell r="EA162">
            <v>5</v>
          </cell>
          <cell r="EB162" t="str">
            <v>-</v>
          </cell>
          <cell r="EC162">
            <v>26.315789473684209</v>
          </cell>
          <cell r="ED162" t="str">
            <v>-</v>
          </cell>
          <cell r="EE162">
            <v>23</v>
          </cell>
          <cell r="EF162" t="str">
            <v>-</v>
          </cell>
          <cell r="EG162">
            <v>53</v>
          </cell>
        </row>
        <row r="163">
          <cell r="C163">
            <v>700000459</v>
          </cell>
          <cell r="D163" t="str">
            <v>SECTOR MATICES CLERY</v>
          </cell>
          <cell r="E163">
            <v>2026</v>
          </cell>
          <cell r="F163">
            <v>202604</v>
          </cell>
          <cell r="G163">
            <v>1070</v>
          </cell>
          <cell r="H163">
            <v>1013</v>
          </cell>
          <cell r="I163">
            <v>233</v>
          </cell>
          <cell r="J163" t="str">
            <v>-</v>
          </cell>
          <cell r="K163">
            <v>56</v>
          </cell>
          <cell r="L163">
            <v>6</v>
          </cell>
          <cell r="M163">
            <v>722</v>
          </cell>
          <cell r="N163">
            <v>633</v>
          </cell>
          <cell r="O163">
            <v>0</v>
          </cell>
          <cell r="P163" t="str">
            <v>-</v>
          </cell>
          <cell r="Q163">
            <v>0</v>
          </cell>
          <cell r="R163" t="str">
            <v>-</v>
          </cell>
          <cell r="S163">
            <v>0</v>
          </cell>
          <cell r="T163" t="str">
            <v>-</v>
          </cell>
          <cell r="U163">
            <v>722</v>
          </cell>
          <cell r="V163" t="str">
            <v>-</v>
          </cell>
          <cell r="W163">
            <v>0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480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>
            <v>511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>
            <v>67.476635514018696</v>
          </cell>
          <cell r="AN163">
            <v>62.3</v>
          </cell>
          <cell r="AO163" t="str">
            <v>-</v>
          </cell>
          <cell r="AP163" t="str">
            <v>-</v>
          </cell>
          <cell r="AQ163" t="str">
            <v>-</v>
          </cell>
          <cell r="AR163" t="str">
            <v>-</v>
          </cell>
          <cell r="AS163" t="str">
            <v>-</v>
          </cell>
          <cell r="AT163" t="str">
            <v>-</v>
          </cell>
          <cell r="AU163" t="str">
            <v>-</v>
          </cell>
          <cell r="AV163" t="str">
            <v>-</v>
          </cell>
          <cell r="AW163" t="str">
            <v>-</v>
          </cell>
          <cell r="AX163" t="str">
            <v>-</v>
          </cell>
          <cell r="AY163" t="str">
            <v>-</v>
          </cell>
          <cell r="AZ163" t="str">
            <v>-</v>
          </cell>
          <cell r="BA163">
            <v>589</v>
          </cell>
          <cell r="BB163">
            <v>516</v>
          </cell>
          <cell r="BC163">
            <v>55.046728971962622</v>
          </cell>
          <cell r="BD163">
            <v>50.8</v>
          </cell>
          <cell r="BE163">
            <v>663</v>
          </cell>
          <cell r="BF163" t="str">
            <v>-</v>
          </cell>
          <cell r="BG163">
            <v>383649.14</v>
          </cell>
          <cell r="BH163">
            <v>394074</v>
          </cell>
          <cell r="BI163">
            <v>276994680</v>
          </cell>
          <cell r="BJ163">
            <v>249449008</v>
          </cell>
          <cell r="BK163">
            <v>276994680</v>
          </cell>
          <cell r="BL163" t="str">
            <v>-</v>
          </cell>
          <cell r="BM163">
            <v>0</v>
          </cell>
          <cell r="BN163" t="str">
            <v>-</v>
          </cell>
          <cell r="BO163">
            <v>152712355</v>
          </cell>
          <cell r="BP163" t="str">
            <v>-</v>
          </cell>
          <cell r="BQ163">
            <v>0</v>
          </cell>
          <cell r="BR163" t="str">
            <v>-</v>
          </cell>
          <cell r="BS163">
            <v>577</v>
          </cell>
          <cell r="BT163" t="str">
            <v>-</v>
          </cell>
          <cell r="BU163">
            <v>152712355</v>
          </cell>
          <cell r="BV163" t="str">
            <v>-</v>
          </cell>
          <cell r="BW163">
            <v>623</v>
          </cell>
          <cell r="BX163" t="str">
            <v>-</v>
          </cell>
          <cell r="BY163" t="str">
            <v>-</v>
          </cell>
          <cell r="BZ163" t="str">
            <v>-</v>
          </cell>
          <cell r="CA163">
            <v>115685105</v>
          </cell>
          <cell r="CB163" t="str">
            <v>-</v>
          </cell>
          <cell r="CC163" t="str">
            <v>-</v>
          </cell>
          <cell r="CD163" t="str">
            <v>-</v>
          </cell>
          <cell r="CE163" t="str">
            <v>-</v>
          </cell>
          <cell r="CF163" t="str">
            <v>-</v>
          </cell>
          <cell r="CG163" t="str">
            <v>-</v>
          </cell>
          <cell r="CH163" t="str">
            <v>-</v>
          </cell>
          <cell r="CI163" t="str">
            <v>-</v>
          </cell>
          <cell r="CJ163" t="str">
            <v>-</v>
          </cell>
          <cell r="CK163" t="str">
            <v>-</v>
          </cell>
          <cell r="CL163" t="str">
            <v>-</v>
          </cell>
          <cell r="CM163">
            <v>8597220</v>
          </cell>
          <cell r="CN163" t="str">
            <v>-</v>
          </cell>
          <cell r="CO163">
            <v>124282325</v>
          </cell>
          <cell r="CP163" t="str">
            <v>-</v>
          </cell>
          <cell r="CQ163">
            <v>0</v>
          </cell>
          <cell r="CR163" t="str">
            <v>-</v>
          </cell>
          <cell r="CS163">
            <v>11</v>
          </cell>
          <cell r="CT163" t="str">
            <v>-</v>
          </cell>
          <cell r="CU163">
            <v>176</v>
          </cell>
          <cell r="CV163">
            <v>227</v>
          </cell>
          <cell r="CW163">
            <v>90</v>
          </cell>
          <cell r="CX163">
            <v>113</v>
          </cell>
          <cell r="CY163">
            <v>82</v>
          </cell>
          <cell r="CZ163">
            <v>79</v>
          </cell>
          <cell r="DA163">
            <v>44</v>
          </cell>
          <cell r="DB163">
            <v>47</v>
          </cell>
          <cell r="DC163">
            <v>53</v>
          </cell>
          <cell r="DD163">
            <v>50</v>
          </cell>
          <cell r="DE163">
            <v>58</v>
          </cell>
          <cell r="DF163">
            <v>59</v>
          </cell>
          <cell r="DG163">
            <v>155</v>
          </cell>
          <cell r="DH163">
            <v>156</v>
          </cell>
          <cell r="DI163">
            <v>54</v>
          </cell>
          <cell r="DJ163" t="str">
            <v>-</v>
          </cell>
          <cell r="DK163" t="str">
            <v>-</v>
          </cell>
          <cell r="DL163" t="str">
            <v>-</v>
          </cell>
          <cell r="DM163" t="str">
            <v>-</v>
          </cell>
          <cell r="DN163" t="str">
            <v>-</v>
          </cell>
          <cell r="DO163" t="str">
            <v>-</v>
          </cell>
          <cell r="DP163" t="str">
            <v>-</v>
          </cell>
          <cell r="DQ163" t="str">
            <v>-</v>
          </cell>
          <cell r="DR163" t="str">
            <v>-</v>
          </cell>
          <cell r="DS163" t="str">
            <v>-</v>
          </cell>
          <cell r="DT163" t="str">
            <v>-</v>
          </cell>
          <cell r="DU163" t="str">
            <v>-</v>
          </cell>
          <cell r="DV163" t="str">
            <v>-</v>
          </cell>
          <cell r="DW163">
            <v>0</v>
          </cell>
          <cell r="DX163" t="str">
            <v>-</v>
          </cell>
          <cell r="DY163">
            <v>72</v>
          </cell>
          <cell r="DZ163">
            <v>57</v>
          </cell>
          <cell r="EA163">
            <v>8</v>
          </cell>
          <cell r="EB163" t="str">
            <v>-</v>
          </cell>
          <cell r="EC163">
            <v>25.806451612903224</v>
          </cell>
          <cell r="ED163" t="str">
            <v>-</v>
          </cell>
          <cell r="EE163">
            <v>18</v>
          </cell>
          <cell r="EF163" t="str">
            <v>-</v>
          </cell>
          <cell r="EG163">
            <v>61</v>
          </cell>
        </row>
        <row r="164">
          <cell r="C164">
            <v>700000460</v>
          </cell>
          <cell r="D164" t="str">
            <v>SECTOR GUACARI SANDRA</v>
          </cell>
          <cell r="E164">
            <v>2026</v>
          </cell>
          <cell r="F164">
            <v>202604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 t="str">
            <v>-</v>
          </cell>
          <cell r="BB164" t="str">
            <v>-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 t="str">
            <v>-</v>
          </cell>
          <cell r="BQ164" t="str">
            <v>-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 t="str">
            <v>-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 t="str">
            <v>-</v>
          </cell>
          <cell r="CS164" t="str">
            <v>-</v>
          </cell>
          <cell r="CT164" t="str">
            <v>-</v>
          </cell>
          <cell r="CU164" t="str">
            <v>-</v>
          </cell>
          <cell r="CV164" t="str">
            <v>-</v>
          </cell>
          <cell r="CW164" t="str">
            <v>-</v>
          </cell>
          <cell r="CX164" t="str">
            <v>-</v>
          </cell>
          <cell r="CY164" t="str">
            <v>-</v>
          </cell>
          <cell r="CZ164" t="str">
            <v>-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  <cell r="DZ164" t="str">
            <v>-</v>
          </cell>
          <cell r="EA164" t="str">
            <v>-</v>
          </cell>
          <cell r="EB164" t="str">
            <v>-</v>
          </cell>
          <cell r="EC164" t="str">
            <v>-</v>
          </cell>
          <cell r="ED164" t="str">
            <v>-</v>
          </cell>
          <cell r="EE164" t="str">
            <v>-</v>
          </cell>
          <cell r="EF164" t="str">
            <v>-</v>
          </cell>
          <cell r="EG164" t="str">
            <v>-</v>
          </cell>
        </row>
        <row r="165">
          <cell r="C165">
            <v>700000462</v>
          </cell>
          <cell r="D165" t="str">
            <v>SECTOR VIOLETA XIMENA</v>
          </cell>
          <cell r="E165">
            <v>2026</v>
          </cell>
          <cell r="F165">
            <v>202604</v>
          </cell>
          <cell r="G165">
            <v>1775</v>
          </cell>
          <cell r="H165">
            <v>1812</v>
          </cell>
          <cell r="I165">
            <v>395</v>
          </cell>
          <cell r="J165" t="str">
            <v>-</v>
          </cell>
          <cell r="K165">
            <v>-49</v>
          </cell>
          <cell r="L165">
            <v>7</v>
          </cell>
          <cell r="M165">
            <v>796</v>
          </cell>
          <cell r="N165">
            <v>1160</v>
          </cell>
          <cell r="O165">
            <v>0</v>
          </cell>
          <cell r="P165" t="str">
            <v>-</v>
          </cell>
          <cell r="Q165">
            <v>0</v>
          </cell>
          <cell r="R165" t="str">
            <v>-</v>
          </cell>
          <cell r="S165">
            <v>3</v>
          </cell>
          <cell r="T165" t="str">
            <v>-</v>
          </cell>
          <cell r="U165">
            <v>795</v>
          </cell>
          <cell r="V165" t="str">
            <v>-</v>
          </cell>
          <cell r="W165">
            <v>1</v>
          </cell>
          <cell r="X165" t="str">
            <v>-</v>
          </cell>
          <cell r="Y165" t="str">
            <v>-</v>
          </cell>
          <cell r="Z165" t="str">
            <v>-</v>
          </cell>
          <cell r="AA165">
            <v>610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>
            <v>519</v>
          </cell>
          <cell r="AH165" t="str">
            <v>-</v>
          </cell>
          <cell r="AI165" t="str">
            <v>-</v>
          </cell>
          <cell r="AJ165" t="str">
            <v>-</v>
          </cell>
          <cell r="AK165" t="str">
            <v>-</v>
          </cell>
          <cell r="AL165" t="str">
            <v>-</v>
          </cell>
          <cell r="AM165">
            <v>44.845070422535208</v>
          </cell>
          <cell r="AN165">
            <v>63.4</v>
          </cell>
          <cell r="AO165" t="str">
            <v>-</v>
          </cell>
          <cell r="AP165" t="str">
            <v>-</v>
          </cell>
          <cell r="AQ165" t="str">
            <v>-</v>
          </cell>
          <cell r="AR165" t="str">
            <v>-</v>
          </cell>
          <cell r="AS165" t="str">
            <v>-</v>
          </cell>
          <cell r="AT165" t="str">
            <v>-</v>
          </cell>
          <cell r="AU165" t="str">
            <v>-</v>
          </cell>
          <cell r="AV165" t="str">
            <v>-</v>
          </cell>
          <cell r="AW165" t="str">
            <v>-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712</v>
          </cell>
          <cell r="BB165">
            <v>1017</v>
          </cell>
          <cell r="BC165">
            <v>40.112676056338024</v>
          </cell>
          <cell r="BD165">
            <v>55.5</v>
          </cell>
          <cell r="BE165">
            <v>1208</v>
          </cell>
          <cell r="BF165" t="str">
            <v>-</v>
          </cell>
          <cell r="BG165">
            <v>478113.05</v>
          </cell>
          <cell r="BH165">
            <v>406323</v>
          </cell>
          <cell r="BI165">
            <v>380577986</v>
          </cell>
          <cell r="BJ165">
            <v>471334530</v>
          </cell>
          <cell r="BK165">
            <v>380070146</v>
          </cell>
          <cell r="BL165" t="str">
            <v>-</v>
          </cell>
          <cell r="BM165">
            <v>507840</v>
          </cell>
          <cell r="BN165" t="str">
            <v>-</v>
          </cell>
          <cell r="BO165">
            <v>202940240</v>
          </cell>
          <cell r="BP165" t="str">
            <v>-</v>
          </cell>
          <cell r="BQ165">
            <v>507840</v>
          </cell>
          <cell r="BR165" t="str">
            <v>-</v>
          </cell>
          <cell r="BS165">
            <v>677</v>
          </cell>
          <cell r="BT165" t="str">
            <v>-</v>
          </cell>
          <cell r="BU165">
            <v>202432400</v>
          </cell>
          <cell r="BV165" t="str">
            <v>-</v>
          </cell>
          <cell r="BW165">
            <v>714</v>
          </cell>
          <cell r="BX165" t="str">
            <v>-</v>
          </cell>
          <cell r="BY165" t="str">
            <v>-</v>
          </cell>
          <cell r="BZ165" t="str">
            <v>-</v>
          </cell>
          <cell r="CA165">
            <v>168645667</v>
          </cell>
          <cell r="CB165" t="str">
            <v>-</v>
          </cell>
          <cell r="CC165" t="str">
            <v>-</v>
          </cell>
          <cell r="CD165" t="str">
            <v>-</v>
          </cell>
          <cell r="CE165" t="str">
            <v>-</v>
          </cell>
          <cell r="CF165" t="str">
            <v>-</v>
          </cell>
          <cell r="CG165" t="str">
            <v>-</v>
          </cell>
          <cell r="CH165" t="str">
            <v>-</v>
          </cell>
          <cell r="CI165" t="str">
            <v>-</v>
          </cell>
          <cell r="CJ165" t="str">
            <v>-</v>
          </cell>
          <cell r="CK165" t="str">
            <v>-</v>
          </cell>
          <cell r="CL165" t="str">
            <v>-</v>
          </cell>
          <cell r="CM165">
            <v>8992079</v>
          </cell>
          <cell r="CN165" t="str">
            <v>-</v>
          </cell>
          <cell r="CO165">
            <v>177637746</v>
          </cell>
          <cell r="CP165" t="str">
            <v>-</v>
          </cell>
          <cell r="CQ165">
            <v>0</v>
          </cell>
          <cell r="CR165" t="str">
            <v>-</v>
          </cell>
          <cell r="CS165">
            <v>-42</v>
          </cell>
          <cell r="CT165" t="str">
            <v>-</v>
          </cell>
          <cell r="CU165">
            <v>640</v>
          </cell>
          <cell r="CV165">
            <v>384</v>
          </cell>
          <cell r="CW165">
            <v>191</v>
          </cell>
          <cell r="CX165">
            <v>169</v>
          </cell>
          <cell r="CY165">
            <v>148</v>
          </cell>
          <cell r="CZ165">
            <v>121</v>
          </cell>
          <cell r="DA165">
            <v>109</v>
          </cell>
          <cell r="DB165">
            <v>136</v>
          </cell>
          <cell r="DC165">
            <v>90</v>
          </cell>
          <cell r="DD165">
            <v>119</v>
          </cell>
          <cell r="DE165">
            <v>68</v>
          </cell>
          <cell r="DF165">
            <v>92</v>
          </cell>
          <cell r="DG165">
            <v>267</v>
          </cell>
          <cell r="DH165">
            <v>347</v>
          </cell>
          <cell r="DI165">
            <v>16</v>
          </cell>
          <cell r="DJ165" t="str">
            <v>-</v>
          </cell>
          <cell r="DK165" t="str">
            <v>-</v>
          </cell>
          <cell r="DL165" t="str">
            <v>-</v>
          </cell>
          <cell r="DM165" t="str">
            <v>-</v>
          </cell>
          <cell r="DN165" t="str">
            <v>-</v>
          </cell>
          <cell r="DO165" t="str">
            <v>-</v>
          </cell>
          <cell r="DP165" t="str">
            <v>-</v>
          </cell>
          <cell r="DQ165" t="str">
            <v>-</v>
          </cell>
          <cell r="DR165" t="str">
            <v>-</v>
          </cell>
          <cell r="DS165" t="str">
            <v>-</v>
          </cell>
          <cell r="DT165" t="str">
            <v>-</v>
          </cell>
          <cell r="DU165" t="str">
            <v>-</v>
          </cell>
          <cell r="DV165" t="str">
            <v>-</v>
          </cell>
          <cell r="DW165">
            <v>0</v>
          </cell>
          <cell r="DX165" t="str">
            <v>-</v>
          </cell>
          <cell r="DY165">
            <v>28</v>
          </cell>
          <cell r="DZ165">
            <v>56</v>
          </cell>
          <cell r="EA165">
            <v>11</v>
          </cell>
          <cell r="EB165" t="str">
            <v>-</v>
          </cell>
          <cell r="EC165">
            <v>42.307692307692307</v>
          </cell>
          <cell r="ED165" t="str">
            <v>-</v>
          </cell>
          <cell r="EE165">
            <v>12</v>
          </cell>
          <cell r="EF165" t="str">
            <v>-</v>
          </cell>
          <cell r="EG165">
            <v>56</v>
          </cell>
        </row>
        <row r="166">
          <cell r="C166">
            <v>700000463</v>
          </cell>
          <cell r="D166" t="str">
            <v>SECTOR CORAJE LEIDY</v>
          </cell>
          <cell r="E166">
            <v>2026</v>
          </cell>
          <cell r="F166">
            <v>202604</v>
          </cell>
          <cell r="G166" t="str">
            <v>-</v>
          </cell>
          <cell r="H166" t="str">
            <v>-</v>
          </cell>
          <cell r="I166" t="str">
            <v>-</v>
          </cell>
          <cell r="J166" t="str">
            <v>-</v>
          </cell>
          <cell r="K166" t="str">
            <v>-</v>
          </cell>
          <cell r="L166" t="str">
            <v>-</v>
          </cell>
          <cell r="M166" t="str">
            <v>-</v>
          </cell>
          <cell r="N166" t="str">
            <v>-</v>
          </cell>
          <cell r="O166" t="str">
            <v>-</v>
          </cell>
          <cell r="P166" t="str">
            <v>-</v>
          </cell>
          <cell r="Q166" t="str">
            <v>-</v>
          </cell>
          <cell r="R166" t="str">
            <v>-</v>
          </cell>
          <cell r="S166" t="str">
            <v>-</v>
          </cell>
          <cell r="T166" t="str">
            <v>-</v>
          </cell>
          <cell r="U166" t="str">
            <v>-</v>
          </cell>
          <cell r="V166" t="str">
            <v>-</v>
          </cell>
          <cell r="W166" t="str">
            <v>-</v>
          </cell>
          <cell r="X166" t="str">
            <v>-</v>
          </cell>
          <cell r="Y166" t="str">
            <v>-</v>
          </cell>
          <cell r="Z166" t="str">
            <v>-</v>
          </cell>
          <cell r="AA166" t="str">
            <v>-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 t="str">
            <v>-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 t="str">
            <v>-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 t="str">
            <v>-</v>
          </cell>
          <cell r="BB166" t="str">
            <v>-</v>
          </cell>
          <cell r="BC166" t="str">
            <v>-</v>
          </cell>
          <cell r="BD166" t="str">
            <v>-</v>
          </cell>
          <cell r="BE166" t="str">
            <v>-</v>
          </cell>
          <cell r="BF166" t="str">
            <v>-</v>
          </cell>
          <cell r="BG166" t="str">
            <v>-</v>
          </cell>
          <cell r="BH166" t="str">
            <v>-</v>
          </cell>
          <cell r="BI166" t="str">
            <v>-</v>
          </cell>
          <cell r="BJ166" t="str">
            <v>-</v>
          </cell>
          <cell r="BK166" t="str">
            <v>-</v>
          </cell>
          <cell r="BL166" t="str">
            <v>-</v>
          </cell>
          <cell r="BM166" t="str">
            <v>-</v>
          </cell>
          <cell r="BN166" t="str">
            <v>-</v>
          </cell>
          <cell r="BO166" t="str">
            <v>-</v>
          </cell>
          <cell r="BP166" t="str">
            <v>-</v>
          </cell>
          <cell r="BQ166" t="str">
            <v>-</v>
          </cell>
          <cell r="BR166" t="str">
            <v>-</v>
          </cell>
          <cell r="BS166" t="str">
            <v>-</v>
          </cell>
          <cell r="BT166" t="str">
            <v>-</v>
          </cell>
          <cell r="BU166" t="str">
            <v>-</v>
          </cell>
          <cell r="BV166" t="str">
            <v>-</v>
          </cell>
          <cell r="BW166" t="str">
            <v>-</v>
          </cell>
          <cell r="BX166" t="str">
            <v>-</v>
          </cell>
          <cell r="BY166" t="str">
            <v>-</v>
          </cell>
          <cell r="BZ166" t="str">
            <v>-</v>
          </cell>
          <cell r="CA166" t="str">
            <v>-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 t="str">
            <v>-</v>
          </cell>
          <cell r="CN166" t="str">
            <v>-</v>
          </cell>
          <cell r="CO166" t="str">
            <v>-</v>
          </cell>
          <cell r="CP166" t="str">
            <v>-</v>
          </cell>
          <cell r="CQ166" t="str">
            <v>-</v>
          </cell>
          <cell r="CR166" t="str">
            <v>-</v>
          </cell>
          <cell r="CS166" t="str">
            <v>-</v>
          </cell>
          <cell r="CT166" t="str">
            <v>-</v>
          </cell>
          <cell r="CU166" t="str">
            <v>-</v>
          </cell>
          <cell r="CV166" t="str">
            <v>-</v>
          </cell>
          <cell r="CW166" t="str">
            <v>-</v>
          </cell>
          <cell r="CX166" t="str">
            <v>-</v>
          </cell>
          <cell r="CY166" t="str">
            <v>-</v>
          </cell>
          <cell r="CZ166" t="str">
            <v>-</v>
          </cell>
          <cell r="DA166" t="str">
            <v>-</v>
          </cell>
          <cell r="DB166" t="str">
            <v>-</v>
          </cell>
          <cell r="DC166" t="str">
            <v>-</v>
          </cell>
          <cell r="DD166" t="str">
            <v>-</v>
          </cell>
          <cell r="DE166" t="str">
            <v>-</v>
          </cell>
          <cell r="DF166" t="str">
            <v>-</v>
          </cell>
          <cell r="DG166" t="str">
            <v>-</v>
          </cell>
          <cell r="DH166" t="str">
            <v>-</v>
          </cell>
          <cell r="DI166" t="str">
            <v>-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 t="str">
            <v>-</v>
          </cell>
          <cell r="DX166" t="str">
            <v>-</v>
          </cell>
          <cell r="DY166" t="str">
            <v>-</v>
          </cell>
          <cell r="DZ166" t="str">
            <v>-</v>
          </cell>
          <cell r="EA166" t="str">
            <v>-</v>
          </cell>
          <cell r="EB166" t="str">
            <v>-</v>
          </cell>
          <cell r="EC166" t="str">
            <v>-</v>
          </cell>
          <cell r="ED166" t="str">
            <v>-</v>
          </cell>
          <cell r="EE166" t="str">
            <v>-</v>
          </cell>
          <cell r="EF166" t="str">
            <v>-</v>
          </cell>
          <cell r="EG166" t="str">
            <v>-</v>
          </cell>
        </row>
        <row r="167">
          <cell r="C167">
            <v>700000464</v>
          </cell>
          <cell r="D167" t="str">
            <v>SECTOR LIBERTAD</v>
          </cell>
          <cell r="E167">
            <v>2026</v>
          </cell>
          <cell r="F167">
            <v>202604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 t="str">
            <v>-</v>
          </cell>
          <cell r="BQ167" t="str">
            <v>-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 t="str">
            <v>-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 t="str">
            <v>-</v>
          </cell>
          <cell r="CS167" t="str">
            <v>-</v>
          </cell>
          <cell r="CT167" t="str">
            <v>-</v>
          </cell>
          <cell r="CU167" t="str">
            <v>-</v>
          </cell>
          <cell r="CV167" t="str">
            <v>-</v>
          </cell>
          <cell r="CW167" t="str">
            <v>-</v>
          </cell>
          <cell r="CX167" t="str">
            <v>-</v>
          </cell>
          <cell r="CY167" t="str">
            <v>-</v>
          </cell>
          <cell r="CZ167" t="str">
            <v>-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  <cell r="DZ167" t="str">
            <v>-</v>
          </cell>
          <cell r="EA167" t="str">
            <v>-</v>
          </cell>
          <cell r="EB167" t="str">
            <v>-</v>
          </cell>
          <cell r="EC167" t="str">
            <v>-</v>
          </cell>
          <cell r="ED167" t="str">
            <v>-</v>
          </cell>
          <cell r="EE167" t="str">
            <v>-</v>
          </cell>
          <cell r="EF167" t="str">
            <v>-</v>
          </cell>
          <cell r="EG167" t="str">
            <v>-</v>
          </cell>
        </row>
        <row r="168">
          <cell r="C168">
            <v>700000465</v>
          </cell>
          <cell r="D168" t="str">
            <v>SECTOR AVENTURA JOHANNA</v>
          </cell>
          <cell r="E168">
            <v>2026</v>
          </cell>
          <cell r="F168">
            <v>202604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  <cell r="K168" t="str">
            <v>-</v>
          </cell>
          <cell r="L168" t="str">
            <v>-</v>
          </cell>
          <cell r="M168" t="str">
            <v>-</v>
          </cell>
          <cell r="N168" t="str">
            <v>-</v>
          </cell>
          <cell r="O168" t="str">
            <v>-</v>
          </cell>
          <cell r="P168" t="str">
            <v>-</v>
          </cell>
          <cell r="Q168" t="str">
            <v>-</v>
          </cell>
          <cell r="R168" t="str">
            <v>-</v>
          </cell>
          <cell r="S168" t="str">
            <v>-</v>
          </cell>
          <cell r="T168" t="str">
            <v>-</v>
          </cell>
          <cell r="U168" t="str">
            <v>-</v>
          </cell>
          <cell r="V168" t="str">
            <v>-</v>
          </cell>
          <cell r="W168" t="str">
            <v>-</v>
          </cell>
          <cell r="X168" t="str">
            <v>-</v>
          </cell>
          <cell r="Y168" t="str">
            <v>-</v>
          </cell>
          <cell r="Z168" t="str">
            <v>-</v>
          </cell>
          <cell r="AA168" t="str">
            <v>-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 t="str">
            <v>-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 t="str">
            <v>-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 t="str">
            <v>-</v>
          </cell>
          <cell r="BB168" t="str">
            <v>-</v>
          </cell>
          <cell r="BC168" t="str">
            <v>-</v>
          </cell>
          <cell r="BD168" t="str">
            <v>-</v>
          </cell>
          <cell r="BE168" t="str">
            <v>-</v>
          </cell>
          <cell r="BF168" t="str">
            <v>-</v>
          </cell>
          <cell r="BG168" t="str">
            <v>-</v>
          </cell>
          <cell r="BH168" t="str">
            <v>-</v>
          </cell>
          <cell r="BI168" t="str">
            <v>-</v>
          </cell>
          <cell r="BJ168" t="str">
            <v>-</v>
          </cell>
          <cell r="BK168" t="str">
            <v>-</v>
          </cell>
          <cell r="BL168" t="str">
            <v>-</v>
          </cell>
          <cell r="BM168" t="str">
            <v>-</v>
          </cell>
          <cell r="BN168" t="str">
            <v>-</v>
          </cell>
          <cell r="BO168" t="str">
            <v>-</v>
          </cell>
          <cell r="BP168" t="str">
            <v>-</v>
          </cell>
          <cell r="BQ168" t="str">
            <v>-</v>
          </cell>
          <cell r="BR168" t="str">
            <v>-</v>
          </cell>
          <cell r="BS168" t="str">
            <v>-</v>
          </cell>
          <cell r="BT168" t="str">
            <v>-</v>
          </cell>
          <cell r="BU168" t="str">
            <v>-</v>
          </cell>
          <cell r="BV168" t="str">
            <v>-</v>
          </cell>
          <cell r="BW168" t="str">
            <v>-</v>
          </cell>
          <cell r="BX168" t="str">
            <v>-</v>
          </cell>
          <cell r="BY168" t="str">
            <v>-</v>
          </cell>
          <cell r="BZ168" t="str">
            <v>-</v>
          </cell>
          <cell r="CA168" t="str">
            <v>-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 t="str">
            <v>-</v>
          </cell>
          <cell r="CN168" t="str">
            <v>-</v>
          </cell>
          <cell r="CO168" t="str">
            <v>-</v>
          </cell>
          <cell r="CP168" t="str">
            <v>-</v>
          </cell>
          <cell r="CQ168" t="str">
            <v>-</v>
          </cell>
          <cell r="CR168" t="str">
            <v>-</v>
          </cell>
          <cell r="CS168" t="str">
            <v>-</v>
          </cell>
          <cell r="CT168" t="str">
            <v>-</v>
          </cell>
          <cell r="CU168" t="str">
            <v>-</v>
          </cell>
          <cell r="CV168" t="str">
            <v>-</v>
          </cell>
          <cell r="CW168" t="str">
            <v>-</v>
          </cell>
          <cell r="CX168" t="str">
            <v>-</v>
          </cell>
          <cell r="CY168" t="str">
            <v>-</v>
          </cell>
          <cell r="CZ168" t="str">
            <v>-</v>
          </cell>
          <cell r="DA168" t="str">
            <v>-</v>
          </cell>
          <cell r="DB168" t="str">
            <v>-</v>
          </cell>
          <cell r="DC168" t="str">
            <v>-</v>
          </cell>
          <cell r="DD168" t="str">
            <v>-</v>
          </cell>
          <cell r="DE168" t="str">
            <v>-</v>
          </cell>
          <cell r="DF168" t="str">
            <v>-</v>
          </cell>
          <cell r="DG168" t="str">
            <v>-</v>
          </cell>
          <cell r="DH168" t="str">
            <v>-</v>
          </cell>
          <cell r="DI168" t="str">
            <v>-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 t="str">
            <v>-</v>
          </cell>
          <cell r="DX168" t="str">
            <v>-</v>
          </cell>
          <cell r="DY168" t="str">
            <v>-</v>
          </cell>
          <cell r="DZ168" t="str">
            <v>-</v>
          </cell>
          <cell r="EA168" t="str">
            <v>-</v>
          </cell>
          <cell r="EB168" t="str">
            <v>-</v>
          </cell>
          <cell r="EC168" t="str">
            <v>-</v>
          </cell>
          <cell r="ED168" t="str">
            <v>-</v>
          </cell>
          <cell r="EE168" t="str">
            <v>-</v>
          </cell>
          <cell r="EF168" t="str">
            <v>-</v>
          </cell>
          <cell r="EG168" t="str">
            <v>-</v>
          </cell>
        </row>
        <row r="169">
          <cell r="C169">
            <v>700000466</v>
          </cell>
          <cell r="D169" t="str">
            <v xml:space="preserve">SECTOR EMOCIONES DOLLY  </v>
          </cell>
          <cell r="E169">
            <v>2026</v>
          </cell>
          <cell r="F169">
            <v>202604</v>
          </cell>
          <cell r="G169">
            <v>1395</v>
          </cell>
          <cell r="H169">
            <v>1378</v>
          </cell>
          <cell r="I169">
            <v>347</v>
          </cell>
          <cell r="J169" t="str">
            <v>-</v>
          </cell>
          <cell r="K169">
            <v>21</v>
          </cell>
          <cell r="L169">
            <v>5</v>
          </cell>
          <cell r="M169">
            <v>922</v>
          </cell>
          <cell r="N169">
            <v>858</v>
          </cell>
          <cell r="O169">
            <v>0</v>
          </cell>
          <cell r="P169" t="str">
            <v>-</v>
          </cell>
          <cell r="Q169">
            <v>0</v>
          </cell>
          <cell r="R169" t="str">
            <v>-</v>
          </cell>
          <cell r="S169">
            <v>8</v>
          </cell>
          <cell r="T169" t="str">
            <v>-</v>
          </cell>
          <cell r="U169">
            <v>920</v>
          </cell>
          <cell r="V169" t="str">
            <v>-</v>
          </cell>
          <cell r="W169">
            <v>2</v>
          </cell>
          <cell r="X169" t="str">
            <v>-</v>
          </cell>
          <cell r="Y169" t="str">
            <v>-</v>
          </cell>
          <cell r="Z169" t="str">
            <v>-</v>
          </cell>
          <cell r="AA169">
            <v>654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>
            <v>614</v>
          </cell>
          <cell r="AH169" t="str">
            <v>-</v>
          </cell>
          <cell r="AI169" t="str">
            <v>-</v>
          </cell>
          <cell r="AJ169" t="str">
            <v>-</v>
          </cell>
          <cell r="AK169" t="str">
            <v>-</v>
          </cell>
          <cell r="AL169" t="str">
            <v>-</v>
          </cell>
          <cell r="AM169">
            <v>66.093189964157702</v>
          </cell>
          <cell r="AN169">
            <v>62.3</v>
          </cell>
          <cell r="AO169" t="str">
            <v>-</v>
          </cell>
          <cell r="AP169" t="str">
            <v>-</v>
          </cell>
          <cell r="AQ169" t="str">
            <v>-</v>
          </cell>
          <cell r="AR169" t="str">
            <v>-</v>
          </cell>
          <cell r="AS169" t="str">
            <v>-</v>
          </cell>
          <cell r="AT169" t="str">
            <v>-</v>
          </cell>
          <cell r="AU169" t="str">
            <v>-</v>
          </cell>
          <cell r="AV169" t="str">
            <v>-</v>
          </cell>
          <cell r="AW169" t="str">
            <v>-</v>
          </cell>
          <cell r="AX169" t="str">
            <v>-</v>
          </cell>
          <cell r="AY169" t="str">
            <v>-</v>
          </cell>
          <cell r="AZ169" t="str">
            <v>-</v>
          </cell>
          <cell r="BA169">
            <v>805</v>
          </cell>
          <cell r="BB169">
            <v>714</v>
          </cell>
          <cell r="BC169">
            <v>57.706093189964157</v>
          </cell>
          <cell r="BD169">
            <v>51.9</v>
          </cell>
          <cell r="BE169">
            <v>916</v>
          </cell>
          <cell r="BF169" t="str">
            <v>-</v>
          </cell>
          <cell r="BG169">
            <v>423721.93</v>
          </cell>
          <cell r="BH169">
            <v>428684</v>
          </cell>
          <cell r="BI169">
            <v>390671619.80000001</v>
          </cell>
          <cell r="BJ169">
            <v>367811088</v>
          </cell>
          <cell r="BK169">
            <v>384684390</v>
          </cell>
          <cell r="BL169" t="str">
            <v>-</v>
          </cell>
          <cell r="BM169">
            <v>5987229.7999999998</v>
          </cell>
          <cell r="BN169" t="str">
            <v>-</v>
          </cell>
          <cell r="BO169">
            <v>278663102.80000001</v>
          </cell>
          <cell r="BP169" t="str">
            <v>-</v>
          </cell>
          <cell r="BQ169">
            <v>5987229.7999999998</v>
          </cell>
          <cell r="BR169" t="str">
            <v>-</v>
          </cell>
          <cell r="BS169">
            <v>788</v>
          </cell>
          <cell r="BT169" t="str">
            <v>-</v>
          </cell>
          <cell r="BU169">
            <v>272675873</v>
          </cell>
          <cell r="BV169" t="str">
            <v>-</v>
          </cell>
          <cell r="BW169">
            <v>659</v>
          </cell>
          <cell r="BX169" t="str">
            <v>-</v>
          </cell>
          <cell r="BY169" t="str">
            <v>-</v>
          </cell>
          <cell r="BZ169" t="str">
            <v>-</v>
          </cell>
          <cell r="CA169">
            <v>104069177</v>
          </cell>
          <cell r="CB169" t="str">
            <v>-</v>
          </cell>
          <cell r="CC169" t="str">
            <v>-</v>
          </cell>
          <cell r="CD169" t="str">
            <v>-</v>
          </cell>
          <cell r="CE169" t="str">
            <v>-</v>
          </cell>
          <cell r="CF169" t="str">
            <v>-</v>
          </cell>
          <cell r="CG169" t="str">
            <v>-</v>
          </cell>
          <cell r="CH169" t="str">
            <v>-</v>
          </cell>
          <cell r="CI169" t="str">
            <v>-</v>
          </cell>
          <cell r="CJ169" t="str">
            <v>-</v>
          </cell>
          <cell r="CK169" t="str">
            <v>-</v>
          </cell>
          <cell r="CL169" t="str">
            <v>-</v>
          </cell>
          <cell r="CM169">
            <v>7939340</v>
          </cell>
          <cell r="CN169" t="str">
            <v>-</v>
          </cell>
          <cell r="CO169">
            <v>112008517</v>
          </cell>
          <cell r="CP169" t="str">
            <v>-</v>
          </cell>
          <cell r="CQ169">
            <v>0</v>
          </cell>
          <cell r="CR169" t="str">
            <v>-</v>
          </cell>
          <cell r="CS169">
            <v>-16</v>
          </cell>
          <cell r="CT169" t="str">
            <v>-</v>
          </cell>
          <cell r="CU169">
            <v>274</v>
          </cell>
          <cell r="CV169">
            <v>310</v>
          </cell>
          <cell r="CW169">
            <v>121</v>
          </cell>
          <cell r="CX169">
            <v>148</v>
          </cell>
          <cell r="CY169">
            <v>78</v>
          </cell>
          <cell r="CZ169">
            <v>105</v>
          </cell>
          <cell r="DA169">
            <v>46</v>
          </cell>
          <cell r="DB169">
            <v>49</v>
          </cell>
          <cell r="DC169">
            <v>52</v>
          </cell>
          <cell r="DD169">
            <v>40</v>
          </cell>
          <cell r="DE169">
            <v>58</v>
          </cell>
          <cell r="DF169">
            <v>56</v>
          </cell>
          <cell r="DG169">
            <v>156</v>
          </cell>
          <cell r="DH169">
            <v>145</v>
          </cell>
          <cell r="DI169">
            <v>26</v>
          </cell>
          <cell r="DJ169" t="str">
            <v>-</v>
          </cell>
          <cell r="DK169" t="str">
            <v>-</v>
          </cell>
          <cell r="DL169" t="str">
            <v>-</v>
          </cell>
          <cell r="DM169" t="str">
            <v>-</v>
          </cell>
          <cell r="DN169" t="str">
            <v>-</v>
          </cell>
          <cell r="DO169" t="str">
            <v>-</v>
          </cell>
          <cell r="DP169" t="str">
            <v>-</v>
          </cell>
          <cell r="DQ169" t="str">
            <v>-</v>
          </cell>
          <cell r="DR169" t="str">
            <v>-</v>
          </cell>
          <cell r="DS169" t="str">
            <v>-</v>
          </cell>
          <cell r="DT169" t="str">
            <v>-</v>
          </cell>
          <cell r="DU169" t="str">
            <v>-</v>
          </cell>
          <cell r="DV169" t="str">
            <v>-</v>
          </cell>
          <cell r="DW169">
            <v>0</v>
          </cell>
          <cell r="DX169" t="str">
            <v>-</v>
          </cell>
          <cell r="DY169">
            <v>42</v>
          </cell>
          <cell r="DZ169">
            <v>58</v>
          </cell>
          <cell r="EA169">
            <v>9</v>
          </cell>
          <cell r="EB169" t="str">
            <v>-</v>
          </cell>
          <cell r="EC169">
            <v>60</v>
          </cell>
          <cell r="ED169" t="str">
            <v>-</v>
          </cell>
          <cell r="EE169">
            <v>16</v>
          </cell>
          <cell r="EF169" t="str">
            <v>-</v>
          </cell>
          <cell r="EG169">
            <v>75</v>
          </cell>
        </row>
        <row r="170">
          <cell r="C170">
            <v>700000468</v>
          </cell>
          <cell r="D170" t="str">
            <v>SECTOR SAMÁN SANY</v>
          </cell>
          <cell r="E170">
            <v>2026</v>
          </cell>
          <cell r="F170">
            <v>202604</v>
          </cell>
          <cell r="G170">
            <v>1400</v>
          </cell>
          <cell r="H170">
            <v>1436</v>
          </cell>
          <cell r="I170">
            <v>371</v>
          </cell>
          <cell r="J170" t="str">
            <v>-</v>
          </cell>
          <cell r="K170">
            <v>-62</v>
          </cell>
          <cell r="L170">
            <v>6</v>
          </cell>
          <cell r="M170">
            <v>257</v>
          </cell>
          <cell r="N170">
            <v>936</v>
          </cell>
          <cell r="O170">
            <v>0</v>
          </cell>
          <cell r="P170" t="str">
            <v>-</v>
          </cell>
          <cell r="Q170">
            <v>1</v>
          </cell>
          <cell r="R170" t="str">
            <v>-</v>
          </cell>
          <cell r="S170">
            <v>3</v>
          </cell>
          <cell r="T170" t="str">
            <v>-</v>
          </cell>
          <cell r="U170">
            <v>256</v>
          </cell>
          <cell r="V170" t="str">
            <v>-</v>
          </cell>
          <cell r="W170">
            <v>0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199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>
            <v>143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>
            <v>18.357142857142858</v>
          </cell>
          <cell r="AN170">
            <v>63.7</v>
          </cell>
          <cell r="AO170" t="str">
            <v>-</v>
          </cell>
          <cell r="AP170" t="str">
            <v>-</v>
          </cell>
          <cell r="AQ170" t="str">
            <v>-</v>
          </cell>
          <cell r="AR170" t="str">
            <v>-</v>
          </cell>
          <cell r="AS170" t="str">
            <v>-</v>
          </cell>
          <cell r="AT170" t="str">
            <v>-</v>
          </cell>
          <cell r="AU170" t="str">
            <v>-</v>
          </cell>
          <cell r="AV170" t="str">
            <v>-</v>
          </cell>
          <cell r="AW170" t="str">
            <v>-</v>
          </cell>
          <cell r="AX170" t="str">
            <v>-</v>
          </cell>
          <cell r="AY170" t="str">
            <v>-</v>
          </cell>
          <cell r="AZ170" t="str">
            <v>-</v>
          </cell>
          <cell r="BA170">
            <v>235</v>
          </cell>
          <cell r="BB170">
            <v>832</v>
          </cell>
          <cell r="BC170">
            <v>16.785714285714285</v>
          </cell>
          <cell r="BD170">
            <v>56.6</v>
          </cell>
          <cell r="BE170">
            <v>968</v>
          </cell>
          <cell r="BF170" t="str">
            <v>-</v>
          </cell>
          <cell r="BG170">
            <v>472392.76</v>
          </cell>
          <cell r="BH170">
            <v>419295</v>
          </cell>
          <cell r="BI170">
            <v>121404939.40000001</v>
          </cell>
          <cell r="BJ170">
            <v>392460452</v>
          </cell>
          <cell r="BK170">
            <v>120693817</v>
          </cell>
          <cell r="BL170" t="str">
            <v>-</v>
          </cell>
          <cell r="BM170">
            <v>711122.4</v>
          </cell>
          <cell r="BN170" t="str">
            <v>-</v>
          </cell>
          <cell r="BO170">
            <v>99840919.400000006</v>
          </cell>
          <cell r="BP170" t="str">
            <v>-</v>
          </cell>
          <cell r="BQ170">
            <v>711122.4</v>
          </cell>
          <cell r="BR170" t="str">
            <v>-</v>
          </cell>
          <cell r="BS170">
            <v>246</v>
          </cell>
          <cell r="BT170" t="str">
            <v>-</v>
          </cell>
          <cell r="BU170">
            <v>99129797</v>
          </cell>
          <cell r="BV170" t="str">
            <v>-</v>
          </cell>
          <cell r="BW170">
            <v>162</v>
          </cell>
          <cell r="BX170" t="str">
            <v>-</v>
          </cell>
          <cell r="BY170" t="str">
            <v>-</v>
          </cell>
          <cell r="BZ170" t="str">
            <v>-</v>
          </cell>
          <cell r="CA170">
            <v>20116260</v>
          </cell>
          <cell r="CB170" t="str">
            <v>-</v>
          </cell>
          <cell r="CC170" t="str">
            <v>-</v>
          </cell>
          <cell r="CD170" t="str">
            <v>-</v>
          </cell>
          <cell r="CE170" t="str">
            <v>-</v>
          </cell>
          <cell r="CF170" t="str">
            <v>-</v>
          </cell>
          <cell r="CG170" t="str">
            <v>-</v>
          </cell>
          <cell r="CH170" t="str">
            <v>-</v>
          </cell>
          <cell r="CI170" t="str">
            <v>-</v>
          </cell>
          <cell r="CJ170" t="str">
            <v>-</v>
          </cell>
          <cell r="CK170" t="str">
            <v>-</v>
          </cell>
          <cell r="CL170" t="str">
            <v>-</v>
          </cell>
          <cell r="CM170">
            <v>1447760</v>
          </cell>
          <cell r="CN170" t="str">
            <v>-</v>
          </cell>
          <cell r="CO170">
            <v>21564020</v>
          </cell>
          <cell r="CP170" t="str">
            <v>-</v>
          </cell>
          <cell r="CQ170">
            <v>0</v>
          </cell>
          <cell r="CR170" t="str">
            <v>-</v>
          </cell>
          <cell r="CS170">
            <v>-40</v>
          </cell>
          <cell r="CT170" t="str">
            <v>-</v>
          </cell>
          <cell r="CU170">
            <v>814</v>
          </cell>
          <cell r="CV170">
            <v>324</v>
          </cell>
          <cell r="CW170">
            <v>172</v>
          </cell>
          <cell r="CX170">
            <v>116</v>
          </cell>
          <cell r="CY170">
            <v>157</v>
          </cell>
          <cell r="CZ170">
            <v>108</v>
          </cell>
          <cell r="DA170">
            <v>80</v>
          </cell>
          <cell r="DB170">
            <v>57</v>
          </cell>
          <cell r="DC170">
            <v>74</v>
          </cell>
          <cell r="DD170">
            <v>65</v>
          </cell>
          <cell r="DE170">
            <v>47</v>
          </cell>
          <cell r="DF170">
            <v>46</v>
          </cell>
          <cell r="DG170">
            <v>201</v>
          </cell>
          <cell r="DH170">
            <v>168</v>
          </cell>
          <cell r="DI170">
            <v>4</v>
          </cell>
          <cell r="DJ170" t="str">
            <v>-</v>
          </cell>
          <cell r="DK170" t="str">
            <v>-</v>
          </cell>
          <cell r="DL170" t="str">
            <v>-</v>
          </cell>
          <cell r="DM170" t="str">
            <v>-</v>
          </cell>
          <cell r="DN170" t="str">
            <v>-</v>
          </cell>
          <cell r="DO170" t="str">
            <v>-</v>
          </cell>
          <cell r="DP170" t="str">
            <v>-</v>
          </cell>
          <cell r="DQ170" t="str">
            <v>-</v>
          </cell>
          <cell r="DR170" t="str">
            <v>-</v>
          </cell>
          <cell r="DS170" t="str">
            <v>-</v>
          </cell>
          <cell r="DT170" t="str">
            <v>-</v>
          </cell>
          <cell r="DU170" t="str">
            <v>-</v>
          </cell>
          <cell r="DV170" t="str">
            <v>-</v>
          </cell>
          <cell r="DW170">
            <v>0</v>
          </cell>
          <cell r="DX170" t="str">
            <v>-</v>
          </cell>
          <cell r="DY170">
            <v>7</v>
          </cell>
          <cell r="DZ170">
            <v>54</v>
          </cell>
          <cell r="EA170">
            <v>24</v>
          </cell>
          <cell r="EB170" t="str">
            <v>-</v>
          </cell>
          <cell r="EC170">
            <v>45.283018867924532</v>
          </cell>
          <cell r="ED170" t="str">
            <v>-</v>
          </cell>
          <cell r="EE170">
            <v>3</v>
          </cell>
          <cell r="EF170" t="str">
            <v>-</v>
          </cell>
          <cell r="EG170">
            <v>15</v>
          </cell>
        </row>
        <row r="171">
          <cell r="C171">
            <v>700000469</v>
          </cell>
          <cell r="D171" t="str">
            <v>SECTOR WINKAT VICTORIA</v>
          </cell>
          <cell r="E171">
            <v>2026</v>
          </cell>
          <cell r="F171">
            <v>202604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  <cell r="K171" t="str">
            <v>-</v>
          </cell>
          <cell r="L171" t="str">
            <v>-</v>
          </cell>
          <cell r="M171" t="str">
            <v>-</v>
          </cell>
          <cell r="N171" t="str">
            <v>-</v>
          </cell>
          <cell r="O171" t="str">
            <v>-</v>
          </cell>
          <cell r="P171" t="str">
            <v>-</v>
          </cell>
          <cell r="Q171" t="str">
            <v>-</v>
          </cell>
          <cell r="R171" t="str">
            <v>-</v>
          </cell>
          <cell r="S171" t="str">
            <v>-</v>
          </cell>
          <cell r="T171" t="str">
            <v>-</v>
          </cell>
          <cell r="U171" t="str">
            <v>-</v>
          </cell>
          <cell r="V171" t="str">
            <v>-</v>
          </cell>
          <cell r="W171" t="str">
            <v>-</v>
          </cell>
          <cell r="X171" t="str">
            <v>-</v>
          </cell>
          <cell r="Y171" t="str">
            <v>-</v>
          </cell>
          <cell r="Z171" t="str">
            <v>-</v>
          </cell>
          <cell r="AA171" t="str">
            <v>-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 t="str">
            <v>-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 t="str">
            <v>-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 t="str">
            <v>-</v>
          </cell>
          <cell r="BB171" t="str">
            <v>-</v>
          </cell>
          <cell r="BC171" t="str">
            <v>-</v>
          </cell>
          <cell r="BD171" t="str">
            <v>-</v>
          </cell>
          <cell r="BE171" t="str">
            <v>-</v>
          </cell>
          <cell r="BF171" t="str">
            <v>-</v>
          </cell>
          <cell r="BG171" t="str">
            <v>-</v>
          </cell>
          <cell r="BH171" t="str">
            <v>-</v>
          </cell>
          <cell r="BI171" t="str">
            <v>-</v>
          </cell>
          <cell r="BJ171" t="str">
            <v>-</v>
          </cell>
          <cell r="BK171" t="str">
            <v>-</v>
          </cell>
          <cell r="BL171" t="str">
            <v>-</v>
          </cell>
          <cell r="BM171" t="str">
            <v>-</v>
          </cell>
          <cell r="BN171" t="str">
            <v>-</v>
          </cell>
          <cell r="BO171" t="str">
            <v>-</v>
          </cell>
          <cell r="BP171" t="str">
            <v>-</v>
          </cell>
          <cell r="BQ171" t="str">
            <v>-</v>
          </cell>
          <cell r="BR171" t="str">
            <v>-</v>
          </cell>
          <cell r="BS171" t="str">
            <v>-</v>
          </cell>
          <cell r="BT171" t="str">
            <v>-</v>
          </cell>
          <cell r="BU171" t="str">
            <v>-</v>
          </cell>
          <cell r="BV171" t="str">
            <v>-</v>
          </cell>
          <cell r="BW171" t="str">
            <v>-</v>
          </cell>
          <cell r="BX171" t="str">
            <v>-</v>
          </cell>
          <cell r="BY171" t="str">
            <v>-</v>
          </cell>
          <cell r="BZ171" t="str">
            <v>-</v>
          </cell>
          <cell r="CA171" t="str">
            <v>-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 t="str">
            <v>-</v>
          </cell>
          <cell r="CL171" t="str">
            <v>-</v>
          </cell>
          <cell r="CM171" t="str">
            <v>-</v>
          </cell>
          <cell r="CN171" t="str">
            <v>-</v>
          </cell>
          <cell r="CO171" t="str">
            <v>-</v>
          </cell>
          <cell r="CP171" t="str">
            <v>-</v>
          </cell>
          <cell r="CQ171" t="str">
            <v>-</v>
          </cell>
          <cell r="CR171" t="str">
            <v>-</v>
          </cell>
          <cell r="CS171" t="str">
            <v>-</v>
          </cell>
          <cell r="CT171" t="str">
            <v>-</v>
          </cell>
          <cell r="CU171" t="str">
            <v>-</v>
          </cell>
          <cell r="CV171" t="str">
            <v>-</v>
          </cell>
          <cell r="CW171" t="str">
            <v>-</v>
          </cell>
          <cell r="CX171" t="str">
            <v>-</v>
          </cell>
          <cell r="CY171" t="str">
            <v>-</v>
          </cell>
          <cell r="CZ171" t="str">
            <v>-</v>
          </cell>
          <cell r="DA171" t="str">
            <v>-</v>
          </cell>
          <cell r="DB171" t="str">
            <v>-</v>
          </cell>
          <cell r="DC171" t="str">
            <v>-</v>
          </cell>
          <cell r="DD171" t="str">
            <v>-</v>
          </cell>
          <cell r="DE171" t="str">
            <v>-</v>
          </cell>
          <cell r="DF171" t="str">
            <v>-</v>
          </cell>
          <cell r="DG171" t="str">
            <v>-</v>
          </cell>
          <cell r="DH171" t="str">
            <v>-</v>
          </cell>
          <cell r="DI171" t="str">
            <v>-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 t="str">
            <v>-</v>
          </cell>
          <cell r="DX171" t="str">
            <v>-</v>
          </cell>
          <cell r="DY171" t="str">
            <v>-</v>
          </cell>
          <cell r="DZ171" t="str">
            <v>-</v>
          </cell>
          <cell r="EA171" t="str">
            <v>-</v>
          </cell>
          <cell r="EB171" t="str">
            <v>-</v>
          </cell>
          <cell r="EC171" t="str">
            <v>-</v>
          </cell>
          <cell r="ED171" t="str">
            <v>-</v>
          </cell>
          <cell r="EE171" t="str">
            <v>-</v>
          </cell>
          <cell r="EF171" t="str">
            <v>-</v>
          </cell>
          <cell r="EG171" t="str">
            <v>-</v>
          </cell>
        </row>
        <row r="172">
          <cell r="C172">
            <v>700000473</v>
          </cell>
          <cell r="D172" t="str">
            <v>SECTOR CHIPRE MARÍA</v>
          </cell>
          <cell r="E172">
            <v>2026</v>
          </cell>
          <cell r="F172">
            <v>202604</v>
          </cell>
          <cell r="G172">
            <v>0</v>
          </cell>
          <cell r="H172" t="str">
            <v>-</v>
          </cell>
          <cell r="I172">
            <v>0</v>
          </cell>
          <cell r="J172" t="str">
            <v>-</v>
          </cell>
          <cell r="K172">
            <v>0</v>
          </cell>
          <cell r="L172" t="str">
            <v>-</v>
          </cell>
          <cell r="M172">
            <v>0</v>
          </cell>
          <cell r="N172" t="str">
            <v>-</v>
          </cell>
          <cell r="O172">
            <v>0</v>
          </cell>
          <cell r="P172" t="str">
            <v>-</v>
          </cell>
          <cell r="Q172">
            <v>0</v>
          </cell>
          <cell r="R172" t="str">
            <v>-</v>
          </cell>
          <cell r="S172">
            <v>0</v>
          </cell>
          <cell r="T172" t="str">
            <v>-</v>
          </cell>
          <cell r="U172">
            <v>0</v>
          </cell>
          <cell r="V172" t="str">
            <v>-</v>
          </cell>
          <cell r="W172">
            <v>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0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>
            <v>0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>
            <v>0</v>
          </cell>
          <cell r="AN172" t="str">
            <v>-</v>
          </cell>
          <cell r="AO172" t="str">
            <v>-</v>
          </cell>
          <cell r="AP172" t="str">
            <v>-</v>
          </cell>
          <cell r="AQ172" t="str">
            <v>-</v>
          </cell>
          <cell r="AR172" t="str">
            <v>-</v>
          </cell>
          <cell r="AS172" t="str">
            <v>-</v>
          </cell>
          <cell r="AT172" t="str">
            <v>-</v>
          </cell>
          <cell r="AU172" t="str">
            <v>-</v>
          </cell>
          <cell r="AV172" t="str">
            <v>-</v>
          </cell>
          <cell r="AW172" t="str">
            <v>-</v>
          </cell>
          <cell r="AX172" t="str">
            <v>-</v>
          </cell>
          <cell r="AY172" t="str">
            <v>-</v>
          </cell>
          <cell r="AZ172" t="str">
            <v>-</v>
          </cell>
          <cell r="BA172">
            <v>0</v>
          </cell>
          <cell r="BB172" t="str">
            <v>-</v>
          </cell>
          <cell r="BC172">
            <v>0</v>
          </cell>
          <cell r="BD172" t="str">
            <v>-</v>
          </cell>
          <cell r="BE172">
            <v>0</v>
          </cell>
          <cell r="BF172" t="str">
            <v>-</v>
          </cell>
          <cell r="BG172">
            <v>0</v>
          </cell>
          <cell r="BH172" t="str">
            <v>-</v>
          </cell>
          <cell r="BI172">
            <v>0</v>
          </cell>
          <cell r="BJ172" t="str">
            <v>-</v>
          </cell>
          <cell r="BK172">
            <v>0</v>
          </cell>
          <cell r="BL172" t="str">
            <v>-</v>
          </cell>
          <cell r="BM172">
            <v>0</v>
          </cell>
          <cell r="BN172" t="str">
            <v>-</v>
          </cell>
          <cell r="BO172">
            <v>0</v>
          </cell>
          <cell r="BP172" t="str">
            <v>-</v>
          </cell>
          <cell r="BQ172">
            <v>0</v>
          </cell>
          <cell r="BR172" t="str">
            <v>-</v>
          </cell>
          <cell r="BS172">
            <v>0</v>
          </cell>
          <cell r="BT172" t="str">
            <v>-</v>
          </cell>
          <cell r="BU172">
            <v>0</v>
          </cell>
          <cell r="BV172" t="str">
            <v>-</v>
          </cell>
          <cell r="BW172">
            <v>0</v>
          </cell>
          <cell r="BX172" t="str">
            <v>-</v>
          </cell>
          <cell r="BY172" t="str">
            <v>-</v>
          </cell>
          <cell r="BZ172" t="str">
            <v>-</v>
          </cell>
          <cell r="CA172">
            <v>0</v>
          </cell>
          <cell r="CB172" t="str">
            <v>-</v>
          </cell>
          <cell r="CC172" t="str">
            <v>-</v>
          </cell>
          <cell r="CD172" t="str">
            <v>-</v>
          </cell>
          <cell r="CE172" t="str">
            <v>-</v>
          </cell>
          <cell r="CF172" t="str">
            <v>-</v>
          </cell>
          <cell r="CG172" t="str">
            <v>-</v>
          </cell>
          <cell r="CH172" t="str">
            <v>-</v>
          </cell>
          <cell r="CI172" t="str">
            <v>-</v>
          </cell>
          <cell r="CJ172" t="str">
            <v>-</v>
          </cell>
          <cell r="CK172" t="str">
            <v>-</v>
          </cell>
          <cell r="CL172" t="str">
            <v>-</v>
          </cell>
          <cell r="CM172">
            <v>0</v>
          </cell>
          <cell r="CN172" t="str">
            <v>-</v>
          </cell>
          <cell r="CO172">
            <v>0</v>
          </cell>
          <cell r="CP172" t="str">
            <v>-</v>
          </cell>
          <cell r="CQ172">
            <v>0</v>
          </cell>
          <cell r="CR172" t="str">
            <v>-</v>
          </cell>
          <cell r="CS172">
            <v>0</v>
          </cell>
          <cell r="CT172" t="str">
            <v>-</v>
          </cell>
          <cell r="CU172">
            <v>0</v>
          </cell>
          <cell r="CV172" t="str">
            <v>-</v>
          </cell>
          <cell r="CW172">
            <v>0</v>
          </cell>
          <cell r="CX172" t="str">
            <v>-</v>
          </cell>
          <cell r="CY172">
            <v>0</v>
          </cell>
          <cell r="CZ172" t="str">
            <v>-</v>
          </cell>
          <cell r="DA172">
            <v>0</v>
          </cell>
          <cell r="DB172" t="str">
            <v>-</v>
          </cell>
          <cell r="DC172">
            <v>0</v>
          </cell>
          <cell r="DD172" t="str">
            <v>-</v>
          </cell>
          <cell r="DE172">
            <v>0</v>
          </cell>
          <cell r="DF172" t="str">
            <v>-</v>
          </cell>
          <cell r="DG172">
            <v>0</v>
          </cell>
          <cell r="DH172" t="str">
            <v>-</v>
          </cell>
          <cell r="DI172">
            <v>0</v>
          </cell>
          <cell r="DJ172" t="str">
            <v>-</v>
          </cell>
          <cell r="DK172" t="str">
            <v>-</v>
          </cell>
          <cell r="DL172" t="str">
            <v>-</v>
          </cell>
          <cell r="DM172" t="str">
            <v>-</v>
          </cell>
          <cell r="DN172" t="str">
            <v>-</v>
          </cell>
          <cell r="DO172" t="str">
            <v>-</v>
          </cell>
          <cell r="DP172" t="str">
            <v>-</v>
          </cell>
          <cell r="DQ172" t="str">
            <v>-</v>
          </cell>
          <cell r="DR172" t="str">
            <v>-</v>
          </cell>
          <cell r="DS172" t="str">
            <v>-</v>
          </cell>
          <cell r="DT172" t="str">
            <v>-</v>
          </cell>
          <cell r="DU172" t="str">
            <v>-</v>
          </cell>
          <cell r="DV172" t="str">
            <v>-</v>
          </cell>
          <cell r="DW172">
            <v>0</v>
          </cell>
          <cell r="DX172" t="str">
            <v>-</v>
          </cell>
          <cell r="DY172">
            <v>0</v>
          </cell>
          <cell r="DZ172" t="str">
            <v>-</v>
          </cell>
          <cell r="EA172">
            <v>0</v>
          </cell>
          <cell r="EB172" t="str">
            <v>-</v>
          </cell>
          <cell r="EC172">
            <v>0</v>
          </cell>
          <cell r="ED172" t="str">
            <v>-</v>
          </cell>
          <cell r="EE172">
            <v>0</v>
          </cell>
          <cell r="EF172" t="str">
            <v>-</v>
          </cell>
          <cell r="EG172">
            <v>0</v>
          </cell>
        </row>
        <row r="173">
          <cell r="C173">
            <v>700000474</v>
          </cell>
          <cell r="D173" t="str">
            <v>SECTOR PANCHES MARTHA</v>
          </cell>
          <cell r="E173">
            <v>2026</v>
          </cell>
          <cell r="F173">
            <v>202604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  <cell r="DZ173" t="str">
            <v>-</v>
          </cell>
          <cell r="EA173" t="str">
            <v>-</v>
          </cell>
          <cell r="EB173" t="str">
            <v>-</v>
          </cell>
          <cell r="EC173" t="str">
            <v>-</v>
          </cell>
          <cell r="ED173" t="str">
            <v>-</v>
          </cell>
          <cell r="EE173" t="str">
            <v>-</v>
          </cell>
          <cell r="EF173" t="str">
            <v>-</v>
          </cell>
          <cell r="EG173" t="str">
            <v>-</v>
          </cell>
        </row>
        <row r="174">
          <cell r="C174">
            <v>700000477</v>
          </cell>
          <cell r="D174" t="str">
            <v>Sector Anica Yuliana</v>
          </cell>
          <cell r="E174">
            <v>2026</v>
          </cell>
          <cell r="F174">
            <v>202604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  <cell r="K174" t="str">
            <v>-</v>
          </cell>
          <cell r="L174" t="str">
            <v>-</v>
          </cell>
          <cell r="M174" t="str">
            <v>-</v>
          </cell>
          <cell r="N174" t="str">
            <v>-</v>
          </cell>
          <cell r="O174" t="str">
            <v>-</v>
          </cell>
          <cell r="P174" t="str">
            <v>-</v>
          </cell>
          <cell r="Q174" t="str">
            <v>-</v>
          </cell>
          <cell r="R174" t="str">
            <v>-</v>
          </cell>
          <cell r="S174" t="str">
            <v>-</v>
          </cell>
          <cell r="T174" t="str">
            <v>-</v>
          </cell>
          <cell r="U174" t="str">
            <v>-</v>
          </cell>
          <cell r="V174" t="str">
            <v>-</v>
          </cell>
          <cell r="W174" t="str">
            <v>-</v>
          </cell>
          <cell r="X174" t="str">
            <v>-</v>
          </cell>
          <cell r="Y174" t="str">
            <v>-</v>
          </cell>
          <cell r="Z174" t="str">
            <v>-</v>
          </cell>
          <cell r="AA174" t="str">
            <v>-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-</v>
          </cell>
          <cell r="AF174" t="str">
            <v>-</v>
          </cell>
          <cell r="AG174" t="str">
            <v>-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-</v>
          </cell>
          <cell r="AL174" t="str">
            <v>-</v>
          </cell>
          <cell r="AM174" t="str">
            <v>-</v>
          </cell>
          <cell r="AN174" t="str">
            <v>-</v>
          </cell>
          <cell r="AO174" t="str">
            <v>-</v>
          </cell>
          <cell r="AP174" t="str">
            <v>-</v>
          </cell>
          <cell r="AQ174" t="str">
            <v>-</v>
          </cell>
          <cell r="AR174" t="str">
            <v>-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  <cell r="AW174" t="str">
            <v>-</v>
          </cell>
          <cell r="AX174" t="str">
            <v>-</v>
          </cell>
          <cell r="AY174" t="str">
            <v>-</v>
          </cell>
          <cell r="AZ174" t="str">
            <v>-</v>
          </cell>
          <cell r="BA174" t="str">
            <v>-</v>
          </cell>
          <cell r="BB174" t="str">
            <v>-</v>
          </cell>
          <cell r="BC174" t="str">
            <v>-</v>
          </cell>
          <cell r="BD174" t="str">
            <v>-</v>
          </cell>
          <cell r="BE174" t="str">
            <v>-</v>
          </cell>
          <cell r="BF174" t="str">
            <v>-</v>
          </cell>
          <cell r="BG174" t="str">
            <v>-</v>
          </cell>
          <cell r="BH174" t="str">
            <v>-</v>
          </cell>
          <cell r="BI174" t="str">
            <v>-</v>
          </cell>
          <cell r="BJ174" t="str">
            <v>-</v>
          </cell>
          <cell r="BK174" t="str">
            <v>-</v>
          </cell>
          <cell r="BL174" t="str">
            <v>-</v>
          </cell>
          <cell r="BM174" t="str">
            <v>-</v>
          </cell>
          <cell r="BN174" t="str">
            <v>-</v>
          </cell>
          <cell r="BO174" t="str">
            <v>-</v>
          </cell>
          <cell r="BP174" t="str">
            <v>-</v>
          </cell>
          <cell r="BQ174" t="str">
            <v>-</v>
          </cell>
          <cell r="BR174" t="str">
            <v>-</v>
          </cell>
          <cell r="BS174" t="str">
            <v>-</v>
          </cell>
          <cell r="BT174" t="str">
            <v>-</v>
          </cell>
          <cell r="BU174" t="str">
            <v>-</v>
          </cell>
          <cell r="BV174" t="str">
            <v>-</v>
          </cell>
          <cell r="BW174" t="str">
            <v>-</v>
          </cell>
          <cell r="BX174" t="str">
            <v>-</v>
          </cell>
          <cell r="BY174" t="str">
            <v>-</v>
          </cell>
          <cell r="BZ174" t="str">
            <v>-</v>
          </cell>
          <cell r="CA174" t="str">
            <v>-</v>
          </cell>
          <cell r="CB174" t="str">
            <v>-</v>
          </cell>
          <cell r="CC174" t="str">
            <v>-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 t="str">
            <v>-</v>
          </cell>
          <cell r="CN174" t="str">
            <v>-</v>
          </cell>
          <cell r="CO174" t="str">
            <v>-</v>
          </cell>
          <cell r="CP174" t="str">
            <v>-</v>
          </cell>
          <cell r="CQ174" t="str">
            <v>-</v>
          </cell>
          <cell r="CR174" t="str">
            <v>-</v>
          </cell>
          <cell r="CS174" t="str">
            <v>-</v>
          </cell>
          <cell r="CT174" t="str">
            <v>-</v>
          </cell>
          <cell r="CU174" t="str">
            <v>-</v>
          </cell>
          <cell r="CV174" t="str">
            <v>-</v>
          </cell>
          <cell r="CW174" t="str">
            <v>-</v>
          </cell>
          <cell r="CX174" t="str">
            <v>-</v>
          </cell>
          <cell r="CY174" t="str">
            <v>-</v>
          </cell>
          <cell r="CZ174" t="str">
            <v>-</v>
          </cell>
          <cell r="DA174" t="str">
            <v>-</v>
          </cell>
          <cell r="DB174" t="str">
            <v>-</v>
          </cell>
          <cell r="DC174" t="str">
            <v>-</v>
          </cell>
          <cell r="DD174" t="str">
            <v>-</v>
          </cell>
          <cell r="DE174" t="str">
            <v>-</v>
          </cell>
          <cell r="DF174" t="str">
            <v>-</v>
          </cell>
          <cell r="DG174" t="str">
            <v>-</v>
          </cell>
          <cell r="DH174" t="str">
            <v>-</v>
          </cell>
          <cell r="DI174" t="str">
            <v>-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 t="str">
            <v>-</v>
          </cell>
          <cell r="DX174" t="str">
            <v>-</v>
          </cell>
          <cell r="DY174" t="str">
            <v>-</v>
          </cell>
          <cell r="DZ174" t="str">
            <v>-</v>
          </cell>
          <cell r="EA174" t="str">
            <v>-</v>
          </cell>
          <cell r="EB174" t="str">
            <v>-</v>
          </cell>
          <cell r="EC174" t="str">
            <v>-</v>
          </cell>
          <cell r="ED174" t="str">
            <v>-</v>
          </cell>
          <cell r="EE174" t="str">
            <v>-</v>
          </cell>
          <cell r="EF174" t="str">
            <v>-</v>
          </cell>
          <cell r="EG174" t="str">
            <v>-</v>
          </cell>
        </row>
        <row r="175">
          <cell r="C175">
            <v>700000478</v>
          </cell>
          <cell r="D175" t="str">
            <v>SECTOR RÍO SELVA OLGA</v>
          </cell>
          <cell r="E175">
            <v>2026</v>
          </cell>
          <cell r="F175">
            <v>202604</v>
          </cell>
          <cell r="G175">
            <v>911</v>
          </cell>
          <cell r="H175">
            <v>894</v>
          </cell>
          <cell r="I175">
            <v>241</v>
          </cell>
          <cell r="J175" t="str">
            <v>-</v>
          </cell>
          <cell r="K175">
            <v>-79</v>
          </cell>
          <cell r="L175">
            <v>3</v>
          </cell>
          <cell r="M175">
            <v>134</v>
          </cell>
          <cell r="N175">
            <v>548</v>
          </cell>
          <cell r="O175">
            <v>0</v>
          </cell>
          <cell r="P175" t="str">
            <v>-</v>
          </cell>
          <cell r="Q175">
            <v>0</v>
          </cell>
          <cell r="R175" t="str">
            <v>-</v>
          </cell>
          <cell r="S175">
            <v>1</v>
          </cell>
          <cell r="T175" t="str">
            <v>-</v>
          </cell>
          <cell r="U175">
            <v>134</v>
          </cell>
          <cell r="V175" t="str">
            <v>-</v>
          </cell>
          <cell r="W175">
            <v>0</v>
          </cell>
          <cell r="X175" t="str">
            <v>-</v>
          </cell>
          <cell r="Y175" t="str">
            <v>-</v>
          </cell>
          <cell r="Z175" t="str">
            <v>-</v>
          </cell>
          <cell r="AA175">
            <v>97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>
            <v>69</v>
          </cell>
          <cell r="AH175" t="str">
            <v>-</v>
          </cell>
          <cell r="AI175" t="str">
            <v>-</v>
          </cell>
          <cell r="AJ175" t="str">
            <v>-</v>
          </cell>
          <cell r="AK175" t="str">
            <v>-</v>
          </cell>
          <cell r="AL175" t="str">
            <v>-</v>
          </cell>
          <cell r="AM175">
            <v>14.709110867178923</v>
          </cell>
          <cell r="AN175">
            <v>0.61297539099999998</v>
          </cell>
          <cell r="AO175" t="str">
            <v>-</v>
          </cell>
          <cell r="AP175" t="str">
            <v>-</v>
          </cell>
          <cell r="AQ175" t="str">
            <v>-</v>
          </cell>
          <cell r="AR175" t="str">
            <v>-</v>
          </cell>
          <cell r="AS175" t="str">
            <v>-</v>
          </cell>
          <cell r="AT175" t="str">
            <v>-</v>
          </cell>
          <cell r="AU175" t="str">
            <v>-</v>
          </cell>
          <cell r="AV175" t="str">
            <v>-</v>
          </cell>
          <cell r="AW175" t="str">
            <v>-</v>
          </cell>
          <cell r="AX175" t="str">
            <v>-</v>
          </cell>
          <cell r="AY175" t="str">
            <v>-</v>
          </cell>
          <cell r="AZ175" t="str">
            <v>-</v>
          </cell>
          <cell r="BA175">
            <v>113</v>
          </cell>
          <cell r="BB175">
            <v>425</v>
          </cell>
          <cell r="BC175">
            <v>12.403951701427003</v>
          </cell>
          <cell r="BD175">
            <v>0.475391499</v>
          </cell>
          <cell r="BE175">
            <v>564</v>
          </cell>
          <cell r="BF175" t="str">
            <v>-</v>
          </cell>
          <cell r="BG175">
            <v>624397.72</v>
          </cell>
          <cell r="BH175">
            <v>462245.49839999998</v>
          </cell>
          <cell r="BI175">
            <v>83669294</v>
          </cell>
          <cell r="BJ175">
            <v>253310533.09999999</v>
          </cell>
          <cell r="BK175">
            <v>83625869</v>
          </cell>
          <cell r="BL175" t="str">
            <v>-</v>
          </cell>
          <cell r="BM175">
            <v>43425</v>
          </cell>
          <cell r="BN175" t="str">
            <v>-</v>
          </cell>
          <cell r="BO175">
            <v>71911286</v>
          </cell>
          <cell r="BP175" t="str">
            <v>-</v>
          </cell>
          <cell r="BQ175">
            <v>43425</v>
          </cell>
          <cell r="BR175" t="str">
            <v>-</v>
          </cell>
          <cell r="BS175">
            <v>131</v>
          </cell>
          <cell r="BT175" t="str">
            <v>-</v>
          </cell>
          <cell r="BU175">
            <v>71867861</v>
          </cell>
          <cell r="BV175" t="str">
            <v>-</v>
          </cell>
          <cell r="BW175">
            <v>78</v>
          </cell>
          <cell r="BX175" t="str">
            <v>-</v>
          </cell>
          <cell r="BY175" t="str">
            <v>-</v>
          </cell>
          <cell r="BZ175" t="str">
            <v>-</v>
          </cell>
          <cell r="CA175">
            <v>10529768</v>
          </cell>
          <cell r="CB175" t="str">
            <v>-</v>
          </cell>
          <cell r="CC175" t="str">
            <v>-</v>
          </cell>
          <cell r="CD175" t="str">
            <v>-</v>
          </cell>
          <cell r="CE175" t="str">
            <v>-</v>
          </cell>
          <cell r="CF175" t="str">
            <v>-</v>
          </cell>
          <cell r="CG175" t="str">
            <v>-</v>
          </cell>
          <cell r="CH175" t="str">
            <v>-</v>
          </cell>
          <cell r="CI175" t="str">
            <v>-</v>
          </cell>
          <cell r="CJ175" t="str">
            <v>-</v>
          </cell>
          <cell r="CK175" t="str">
            <v>-</v>
          </cell>
          <cell r="CL175" t="str">
            <v>-</v>
          </cell>
          <cell r="CM175">
            <v>1228240</v>
          </cell>
          <cell r="CN175" t="str">
            <v>-</v>
          </cell>
          <cell r="CO175">
            <v>11758008</v>
          </cell>
          <cell r="CP175" t="str">
            <v>-</v>
          </cell>
          <cell r="CQ175">
            <v>0</v>
          </cell>
          <cell r="CR175" t="str">
            <v>-</v>
          </cell>
          <cell r="CS175">
            <v>-48</v>
          </cell>
          <cell r="CT175" t="str">
            <v>-</v>
          </cell>
          <cell r="CU175">
            <v>467</v>
          </cell>
          <cell r="CV175">
            <v>231</v>
          </cell>
          <cell r="CW175">
            <v>142</v>
          </cell>
          <cell r="CX175">
            <v>114</v>
          </cell>
          <cell r="CY175">
            <v>168</v>
          </cell>
          <cell r="CZ175">
            <v>121</v>
          </cell>
          <cell r="DA175">
            <v>93</v>
          </cell>
          <cell r="DB175">
            <v>69</v>
          </cell>
          <cell r="DC175">
            <v>123</v>
          </cell>
          <cell r="DD175">
            <v>104</v>
          </cell>
          <cell r="DE175">
            <v>56</v>
          </cell>
          <cell r="DF175">
            <v>49</v>
          </cell>
          <cell r="DG175">
            <v>272</v>
          </cell>
          <cell r="DH175">
            <v>222</v>
          </cell>
          <cell r="DI175">
            <v>6</v>
          </cell>
          <cell r="DJ175" t="str">
            <v>-</v>
          </cell>
          <cell r="DK175" t="str">
            <v>-</v>
          </cell>
          <cell r="DL175" t="str">
            <v>-</v>
          </cell>
          <cell r="DM175" t="str">
            <v>-</v>
          </cell>
          <cell r="DN175" t="str">
            <v>-</v>
          </cell>
          <cell r="DO175" t="str">
            <v>-</v>
          </cell>
          <cell r="DP175" t="str">
            <v>-</v>
          </cell>
          <cell r="DQ175" t="str">
            <v>-</v>
          </cell>
          <cell r="DR175" t="str">
            <v>-</v>
          </cell>
          <cell r="DS175" t="str">
            <v>-</v>
          </cell>
          <cell r="DT175" t="str">
            <v>-</v>
          </cell>
          <cell r="DU175" t="str">
            <v>-</v>
          </cell>
          <cell r="DV175" t="str">
            <v>-</v>
          </cell>
          <cell r="DW175">
            <v>0</v>
          </cell>
          <cell r="DX175" t="str">
            <v>-</v>
          </cell>
          <cell r="DY175">
            <v>8</v>
          </cell>
          <cell r="DZ175">
            <v>60</v>
          </cell>
          <cell r="EA175">
            <v>20</v>
          </cell>
          <cell r="EB175" t="str">
            <v>-</v>
          </cell>
          <cell r="EC175">
            <v>33.898305084745758</v>
          </cell>
          <cell r="ED175" t="str">
            <v>-</v>
          </cell>
          <cell r="EE175">
            <v>2</v>
          </cell>
          <cell r="EF175" t="str">
            <v>-</v>
          </cell>
          <cell r="EG175">
            <v>13</v>
          </cell>
        </row>
        <row r="176">
          <cell r="C176">
            <v>700000479</v>
          </cell>
          <cell r="D176" t="str">
            <v>SECTOR MOTIVACIÓN YURY</v>
          </cell>
          <cell r="E176">
            <v>2026</v>
          </cell>
          <cell r="F176">
            <v>202604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 t="str">
            <v>-</v>
          </cell>
          <cell r="BQ176" t="str">
            <v>-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 t="str">
            <v>-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 t="str">
            <v>-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 t="str">
            <v>-</v>
          </cell>
          <cell r="CS176" t="str">
            <v>-</v>
          </cell>
          <cell r="CT176" t="str">
            <v>-</v>
          </cell>
          <cell r="CU176" t="str">
            <v>-</v>
          </cell>
          <cell r="CV176" t="str">
            <v>-</v>
          </cell>
          <cell r="CW176" t="str">
            <v>-</v>
          </cell>
          <cell r="CX176" t="str">
            <v>-</v>
          </cell>
          <cell r="CY176" t="str">
            <v>-</v>
          </cell>
          <cell r="CZ176" t="str">
            <v>-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  <cell r="DZ176" t="str">
            <v>-</v>
          </cell>
          <cell r="EA176" t="str">
            <v>-</v>
          </cell>
          <cell r="EB176" t="str">
            <v>-</v>
          </cell>
          <cell r="EC176" t="str">
            <v>-</v>
          </cell>
          <cell r="ED176" t="str">
            <v>-</v>
          </cell>
          <cell r="EE176" t="str">
            <v>-</v>
          </cell>
          <cell r="EF176" t="str">
            <v>-</v>
          </cell>
          <cell r="EG176" t="str">
            <v>-</v>
          </cell>
        </row>
        <row r="177">
          <cell r="C177">
            <v>700000480</v>
          </cell>
          <cell r="D177" t="str">
            <v>SECTOR CUENCA TATIANA</v>
          </cell>
          <cell r="E177">
            <v>2026</v>
          </cell>
          <cell r="F177">
            <v>202604</v>
          </cell>
          <cell r="G177" t="str">
            <v>-</v>
          </cell>
          <cell r="H177" t="str">
            <v>-</v>
          </cell>
          <cell r="I177" t="str">
            <v>-</v>
          </cell>
          <cell r="J177" t="str">
            <v>-</v>
          </cell>
          <cell r="K177" t="str">
            <v>-</v>
          </cell>
          <cell r="L177" t="str">
            <v>-</v>
          </cell>
          <cell r="M177" t="str">
            <v>-</v>
          </cell>
          <cell r="N177" t="str">
            <v>-</v>
          </cell>
          <cell r="O177" t="str">
            <v>-</v>
          </cell>
          <cell r="P177" t="str">
            <v>-</v>
          </cell>
          <cell r="Q177" t="str">
            <v>-</v>
          </cell>
          <cell r="R177" t="str">
            <v>-</v>
          </cell>
          <cell r="S177" t="str">
            <v>-</v>
          </cell>
          <cell r="T177" t="str">
            <v>-</v>
          </cell>
          <cell r="U177" t="str">
            <v>-</v>
          </cell>
          <cell r="V177" t="str">
            <v>-</v>
          </cell>
          <cell r="W177" t="str">
            <v>-</v>
          </cell>
          <cell r="X177" t="str">
            <v>-</v>
          </cell>
          <cell r="Y177" t="str">
            <v>-</v>
          </cell>
          <cell r="Z177" t="str">
            <v>-</v>
          </cell>
          <cell r="AA177" t="str">
            <v>-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 t="str">
            <v>-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 t="str">
            <v>-</v>
          </cell>
          <cell r="AN177" t="str">
            <v>-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 t="str">
            <v>-</v>
          </cell>
          <cell r="BB177" t="str">
            <v>-</v>
          </cell>
          <cell r="BC177" t="str">
            <v>-</v>
          </cell>
          <cell r="BD177" t="str">
            <v>-</v>
          </cell>
          <cell r="BE177" t="str">
            <v>-</v>
          </cell>
          <cell r="BF177" t="str">
            <v>-</v>
          </cell>
          <cell r="BG177" t="str">
            <v>-</v>
          </cell>
          <cell r="BH177" t="str">
            <v>-</v>
          </cell>
          <cell r="BI177" t="str">
            <v>-</v>
          </cell>
          <cell r="BJ177" t="str">
            <v>-</v>
          </cell>
          <cell r="BK177" t="str">
            <v>-</v>
          </cell>
          <cell r="BL177" t="str">
            <v>-</v>
          </cell>
          <cell r="BM177" t="str">
            <v>-</v>
          </cell>
          <cell r="BN177" t="str">
            <v>-</v>
          </cell>
          <cell r="BO177" t="str">
            <v>-</v>
          </cell>
          <cell r="BP177" t="str">
            <v>-</v>
          </cell>
          <cell r="BQ177" t="str">
            <v>-</v>
          </cell>
          <cell r="BR177" t="str">
            <v>-</v>
          </cell>
          <cell r="BS177" t="str">
            <v>-</v>
          </cell>
          <cell r="BT177" t="str">
            <v>-</v>
          </cell>
          <cell r="BU177" t="str">
            <v>-</v>
          </cell>
          <cell r="BV177" t="str">
            <v>-</v>
          </cell>
          <cell r="BW177" t="str">
            <v>-</v>
          </cell>
          <cell r="BX177" t="str">
            <v>-</v>
          </cell>
          <cell r="BY177" t="str">
            <v>-</v>
          </cell>
          <cell r="BZ177" t="str">
            <v>-</v>
          </cell>
          <cell r="CA177" t="str">
            <v>-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 t="str">
            <v>-</v>
          </cell>
          <cell r="CL177" t="str">
            <v>-</v>
          </cell>
          <cell r="CM177" t="str">
            <v>-</v>
          </cell>
          <cell r="CN177" t="str">
            <v>-</v>
          </cell>
          <cell r="CO177" t="str">
            <v>-</v>
          </cell>
          <cell r="CP177" t="str">
            <v>-</v>
          </cell>
          <cell r="CQ177" t="str">
            <v>-</v>
          </cell>
          <cell r="CR177" t="str">
            <v>-</v>
          </cell>
          <cell r="CS177" t="str">
            <v>-</v>
          </cell>
          <cell r="CT177" t="str">
            <v>-</v>
          </cell>
          <cell r="CU177" t="str">
            <v>-</v>
          </cell>
          <cell r="CV177" t="str">
            <v>-</v>
          </cell>
          <cell r="CW177" t="str">
            <v>-</v>
          </cell>
          <cell r="CX177" t="str">
            <v>-</v>
          </cell>
          <cell r="CY177" t="str">
            <v>-</v>
          </cell>
          <cell r="CZ177" t="str">
            <v>-</v>
          </cell>
          <cell r="DA177" t="str">
            <v>-</v>
          </cell>
          <cell r="DB177" t="str">
            <v>-</v>
          </cell>
          <cell r="DC177" t="str">
            <v>-</v>
          </cell>
          <cell r="DD177" t="str">
            <v>-</v>
          </cell>
          <cell r="DE177" t="str">
            <v>-</v>
          </cell>
          <cell r="DF177" t="str">
            <v>-</v>
          </cell>
          <cell r="DG177" t="str">
            <v>-</v>
          </cell>
          <cell r="DH177" t="str">
            <v>-</v>
          </cell>
          <cell r="DI177" t="str">
            <v>-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 t="str">
            <v>-</v>
          </cell>
          <cell r="DX177" t="str">
            <v>-</v>
          </cell>
          <cell r="DY177" t="str">
            <v>-</v>
          </cell>
          <cell r="DZ177" t="str">
            <v>-</v>
          </cell>
          <cell r="EA177" t="str">
            <v>-</v>
          </cell>
          <cell r="EB177" t="str">
            <v>-</v>
          </cell>
          <cell r="EC177" t="str">
            <v>-</v>
          </cell>
          <cell r="ED177" t="str">
            <v>-</v>
          </cell>
          <cell r="EE177" t="str">
            <v>-</v>
          </cell>
          <cell r="EF177" t="str">
            <v>-</v>
          </cell>
          <cell r="EG177" t="str">
            <v>-</v>
          </cell>
        </row>
        <row r="178">
          <cell r="C178">
            <v>700000483</v>
          </cell>
          <cell r="D178" t="str">
            <v>SECTOR MANANTIAL LUISA</v>
          </cell>
          <cell r="E178">
            <v>2026</v>
          </cell>
          <cell r="F178">
            <v>202604</v>
          </cell>
          <cell r="G178">
            <v>1442</v>
          </cell>
          <cell r="H178">
            <v>1422</v>
          </cell>
          <cell r="I178">
            <v>485</v>
          </cell>
          <cell r="J178" t="str">
            <v>-</v>
          </cell>
          <cell r="K178">
            <v>5</v>
          </cell>
          <cell r="L178">
            <v>4</v>
          </cell>
          <cell r="M178">
            <v>1026</v>
          </cell>
          <cell r="N178">
            <v>941</v>
          </cell>
          <cell r="O178">
            <v>0</v>
          </cell>
          <cell r="P178" t="str">
            <v>-</v>
          </cell>
          <cell r="Q178">
            <v>0</v>
          </cell>
          <cell r="R178" t="str">
            <v>-</v>
          </cell>
          <cell r="S178">
            <v>1</v>
          </cell>
          <cell r="T178" t="str">
            <v>-</v>
          </cell>
          <cell r="U178">
            <v>1026</v>
          </cell>
          <cell r="V178" t="str">
            <v>-</v>
          </cell>
          <cell r="W178">
            <v>0</v>
          </cell>
          <cell r="X178" t="str">
            <v>-</v>
          </cell>
          <cell r="Y178" t="str">
            <v>-</v>
          </cell>
          <cell r="Z178" t="str">
            <v>-</v>
          </cell>
          <cell r="AA178">
            <v>770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>
            <v>590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>
            <v>71.151178918169208</v>
          </cell>
          <cell r="AN178">
            <v>65.3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  <cell r="AW178" t="str">
            <v>-</v>
          </cell>
          <cell r="AX178" t="str">
            <v>-</v>
          </cell>
          <cell r="AY178" t="str">
            <v>-</v>
          </cell>
          <cell r="AZ178" t="str">
            <v>-</v>
          </cell>
          <cell r="BA178">
            <v>917</v>
          </cell>
          <cell r="BB178">
            <v>822</v>
          </cell>
          <cell r="BC178">
            <v>63.592233009708742</v>
          </cell>
          <cell r="BD178">
            <v>57.1</v>
          </cell>
          <cell r="BE178">
            <v>1021</v>
          </cell>
          <cell r="BF178" t="str">
            <v>-</v>
          </cell>
          <cell r="BG178">
            <v>510837.29</v>
          </cell>
          <cell r="BH178">
            <v>510154</v>
          </cell>
          <cell r="BI178">
            <v>524119058</v>
          </cell>
          <cell r="BJ178">
            <v>480054583</v>
          </cell>
          <cell r="BK178">
            <v>524079908</v>
          </cell>
          <cell r="BL178" t="str">
            <v>-</v>
          </cell>
          <cell r="BM178">
            <v>39150</v>
          </cell>
          <cell r="BN178" t="str">
            <v>-</v>
          </cell>
          <cell r="BO178">
            <v>431982725</v>
          </cell>
          <cell r="BP178" t="str">
            <v>-</v>
          </cell>
          <cell r="BQ178">
            <v>39150</v>
          </cell>
          <cell r="BR178" t="str">
            <v>-</v>
          </cell>
          <cell r="BS178">
            <v>949</v>
          </cell>
          <cell r="BT178" t="str">
            <v>-</v>
          </cell>
          <cell r="BU178">
            <v>431943575</v>
          </cell>
          <cell r="BV178" t="str">
            <v>-</v>
          </cell>
          <cell r="BW178">
            <v>649</v>
          </cell>
          <cell r="BX178" t="str">
            <v>-</v>
          </cell>
          <cell r="BY178" t="str">
            <v>-</v>
          </cell>
          <cell r="BZ178" t="str">
            <v>-</v>
          </cell>
          <cell r="CA178">
            <v>85187573</v>
          </cell>
          <cell r="CB178" t="str">
            <v>-</v>
          </cell>
          <cell r="CC178" t="str">
            <v>-</v>
          </cell>
          <cell r="CD178" t="str">
            <v>-</v>
          </cell>
          <cell r="CE178" t="str">
            <v>-</v>
          </cell>
          <cell r="CF178" t="str">
            <v>-</v>
          </cell>
          <cell r="CG178" t="str">
            <v>-</v>
          </cell>
          <cell r="CH178" t="str">
            <v>-</v>
          </cell>
          <cell r="CI178" t="str">
            <v>-</v>
          </cell>
          <cell r="CJ178" t="str">
            <v>-</v>
          </cell>
          <cell r="CK178" t="str">
            <v>-</v>
          </cell>
          <cell r="CL178" t="str">
            <v>-</v>
          </cell>
          <cell r="CM178">
            <v>6948760</v>
          </cell>
          <cell r="CN178" t="str">
            <v>-</v>
          </cell>
          <cell r="CO178">
            <v>92136333</v>
          </cell>
          <cell r="CP178" t="str">
            <v>-</v>
          </cell>
          <cell r="CQ178">
            <v>0</v>
          </cell>
          <cell r="CR178" t="str">
            <v>-</v>
          </cell>
          <cell r="CS178">
            <v>1</v>
          </cell>
          <cell r="CT178" t="str">
            <v>-</v>
          </cell>
          <cell r="CU178">
            <v>231</v>
          </cell>
          <cell r="CV178">
            <v>299</v>
          </cell>
          <cell r="CW178">
            <v>76</v>
          </cell>
          <cell r="CX178">
            <v>96</v>
          </cell>
          <cell r="CY178">
            <v>109</v>
          </cell>
          <cell r="CZ178">
            <v>115</v>
          </cell>
          <cell r="DA178">
            <v>69</v>
          </cell>
          <cell r="DB178">
            <v>71</v>
          </cell>
          <cell r="DC178">
            <v>56</v>
          </cell>
          <cell r="DD178">
            <v>54</v>
          </cell>
          <cell r="DE178">
            <v>50</v>
          </cell>
          <cell r="DF178">
            <v>51</v>
          </cell>
          <cell r="DG178">
            <v>175</v>
          </cell>
          <cell r="DH178">
            <v>176</v>
          </cell>
          <cell r="DI178">
            <v>42</v>
          </cell>
          <cell r="DJ178" t="str">
            <v>-</v>
          </cell>
          <cell r="DK178" t="str">
            <v>-</v>
          </cell>
          <cell r="DL178" t="str">
            <v>-</v>
          </cell>
          <cell r="DM178" t="str">
            <v>-</v>
          </cell>
          <cell r="DN178" t="str">
            <v>-</v>
          </cell>
          <cell r="DO178" t="str">
            <v>-</v>
          </cell>
          <cell r="DP178" t="str">
            <v>-</v>
          </cell>
          <cell r="DQ178" t="str">
            <v>-</v>
          </cell>
          <cell r="DR178" t="str">
            <v>-</v>
          </cell>
          <cell r="DS178" t="str">
            <v>-</v>
          </cell>
          <cell r="DT178" t="str">
            <v>-</v>
          </cell>
          <cell r="DU178" t="str">
            <v>-</v>
          </cell>
          <cell r="DV178" t="str">
            <v>-</v>
          </cell>
          <cell r="DW178">
            <v>0</v>
          </cell>
          <cell r="DX178" t="str">
            <v>-</v>
          </cell>
          <cell r="DY178">
            <v>52</v>
          </cell>
          <cell r="DZ178">
            <v>62</v>
          </cell>
          <cell r="EA178">
            <v>19</v>
          </cell>
          <cell r="EB178" t="str">
            <v>-</v>
          </cell>
          <cell r="EC178">
            <v>57.575757575757578</v>
          </cell>
          <cell r="ED178" t="str">
            <v>-</v>
          </cell>
          <cell r="EE178">
            <v>10</v>
          </cell>
          <cell r="EF178" t="str">
            <v>-</v>
          </cell>
          <cell r="EG178">
            <v>58</v>
          </cell>
        </row>
        <row r="179">
          <cell r="C179">
            <v>700000486</v>
          </cell>
          <cell r="D179" t="str">
            <v>SECTOR ENCENILLO DARLY</v>
          </cell>
          <cell r="E179">
            <v>2026</v>
          </cell>
          <cell r="F179">
            <v>202604</v>
          </cell>
          <cell r="G179">
            <v>1838</v>
          </cell>
          <cell r="H179">
            <v>1945</v>
          </cell>
          <cell r="I179">
            <v>448</v>
          </cell>
          <cell r="J179" t="str">
            <v>-</v>
          </cell>
          <cell r="K179">
            <v>-97</v>
          </cell>
          <cell r="L179">
            <v>6</v>
          </cell>
          <cell r="M179">
            <v>324</v>
          </cell>
          <cell r="N179">
            <v>1238</v>
          </cell>
          <cell r="O179">
            <v>0</v>
          </cell>
          <cell r="P179" t="str">
            <v>-</v>
          </cell>
          <cell r="Q179">
            <v>0</v>
          </cell>
          <cell r="R179" t="str">
            <v>-</v>
          </cell>
          <cell r="S179">
            <v>1</v>
          </cell>
          <cell r="T179" t="str">
            <v>-</v>
          </cell>
          <cell r="U179">
            <v>324</v>
          </cell>
          <cell r="V179" t="str">
            <v>-</v>
          </cell>
          <cell r="W179">
            <v>0</v>
          </cell>
          <cell r="X179" t="str">
            <v>-</v>
          </cell>
          <cell r="Y179" t="str">
            <v>-</v>
          </cell>
          <cell r="Z179" t="str">
            <v>-</v>
          </cell>
          <cell r="AA179">
            <v>220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>
            <v>196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-</v>
          </cell>
          <cell r="AL179" t="str">
            <v>-</v>
          </cell>
          <cell r="AM179">
            <v>17.6278563656148</v>
          </cell>
          <cell r="AN179">
            <v>63.7</v>
          </cell>
          <cell r="AO179" t="str">
            <v>-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  <cell r="AW179" t="str">
            <v>-</v>
          </cell>
          <cell r="AX179" t="str">
            <v>-</v>
          </cell>
          <cell r="AY179" t="str">
            <v>-</v>
          </cell>
          <cell r="AZ179" t="str">
            <v>-</v>
          </cell>
          <cell r="BA179">
            <v>270</v>
          </cell>
          <cell r="BB179">
            <v>1048</v>
          </cell>
          <cell r="BC179">
            <v>14.689880304678999</v>
          </cell>
          <cell r="BD179">
            <v>53.9</v>
          </cell>
          <cell r="BE179">
            <v>1196</v>
          </cell>
          <cell r="BF179" t="str">
            <v>-</v>
          </cell>
          <cell r="BG179">
            <v>567392.5</v>
          </cell>
          <cell r="BH179">
            <v>427883</v>
          </cell>
          <cell r="BI179">
            <v>183835170</v>
          </cell>
          <cell r="BJ179">
            <v>529719087</v>
          </cell>
          <cell r="BK179">
            <v>183740295</v>
          </cell>
          <cell r="BL179" t="str">
            <v>-</v>
          </cell>
          <cell r="BM179">
            <v>94875</v>
          </cell>
          <cell r="BN179" t="str">
            <v>-</v>
          </cell>
          <cell r="BO179">
            <v>74326030</v>
          </cell>
          <cell r="BP179" t="str">
            <v>-</v>
          </cell>
          <cell r="BQ179">
            <v>94875</v>
          </cell>
          <cell r="BR179" t="str">
            <v>-</v>
          </cell>
          <cell r="BS179">
            <v>233</v>
          </cell>
          <cell r="BT179" t="str">
            <v>-</v>
          </cell>
          <cell r="BU179">
            <v>74231155</v>
          </cell>
          <cell r="BV179" t="str">
            <v>-</v>
          </cell>
          <cell r="BW179">
            <v>273</v>
          </cell>
          <cell r="BX179" t="str">
            <v>-</v>
          </cell>
          <cell r="BY179" t="str">
            <v>-</v>
          </cell>
          <cell r="BZ179" t="str">
            <v>-</v>
          </cell>
          <cell r="CA179">
            <v>104645620</v>
          </cell>
          <cell r="CB179" t="str">
            <v>-</v>
          </cell>
          <cell r="CC179" t="str">
            <v>-</v>
          </cell>
          <cell r="CD179" t="str">
            <v>-</v>
          </cell>
          <cell r="CE179" t="str">
            <v>-</v>
          </cell>
          <cell r="CF179" t="str">
            <v>-</v>
          </cell>
          <cell r="CG179" t="str">
            <v>-</v>
          </cell>
          <cell r="CH179" t="str">
            <v>-</v>
          </cell>
          <cell r="CI179" t="str">
            <v>-</v>
          </cell>
          <cell r="CJ179" t="str">
            <v>-</v>
          </cell>
          <cell r="CK179" t="str">
            <v>-</v>
          </cell>
          <cell r="CL179" t="str">
            <v>-</v>
          </cell>
          <cell r="CM179">
            <v>4863520</v>
          </cell>
          <cell r="CN179" t="str">
            <v>-</v>
          </cell>
          <cell r="CO179">
            <v>109509140</v>
          </cell>
          <cell r="CP179" t="str">
            <v>-</v>
          </cell>
          <cell r="CQ179">
            <v>0</v>
          </cell>
          <cell r="CR179" t="str">
            <v>-</v>
          </cell>
          <cell r="CS179">
            <v>-60</v>
          </cell>
          <cell r="CT179" t="str">
            <v>-</v>
          </cell>
          <cell r="CU179">
            <v>1144</v>
          </cell>
          <cell r="CV179">
            <v>436</v>
          </cell>
          <cell r="CW179">
            <v>247</v>
          </cell>
          <cell r="CX179">
            <v>195</v>
          </cell>
          <cell r="CY179">
            <v>123</v>
          </cell>
          <cell r="CZ179">
            <v>108</v>
          </cell>
          <cell r="DA179">
            <v>132</v>
          </cell>
          <cell r="DB179">
            <v>96</v>
          </cell>
          <cell r="DC179">
            <v>133</v>
          </cell>
          <cell r="DD179">
            <v>107</v>
          </cell>
          <cell r="DE179">
            <v>82</v>
          </cell>
          <cell r="DF179">
            <v>73</v>
          </cell>
          <cell r="DG179">
            <v>347</v>
          </cell>
          <cell r="DH179">
            <v>276</v>
          </cell>
          <cell r="DI179">
            <v>22</v>
          </cell>
          <cell r="DJ179" t="str">
            <v>-</v>
          </cell>
          <cell r="DK179" t="str">
            <v>-</v>
          </cell>
          <cell r="DL179" t="str">
            <v>-</v>
          </cell>
          <cell r="DM179" t="str">
            <v>-</v>
          </cell>
          <cell r="DN179" t="str">
            <v>-</v>
          </cell>
          <cell r="DO179" t="str">
            <v>-</v>
          </cell>
          <cell r="DP179" t="str">
            <v>-</v>
          </cell>
          <cell r="DQ179" t="str">
            <v>-</v>
          </cell>
          <cell r="DR179" t="str">
            <v>-</v>
          </cell>
          <cell r="DS179" t="str">
            <v>-</v>
          </cell>
          <cell r="DT179" t="str">
            <v>-</v>
          </cell>
          <cell r="DU179" t="str">
            <v>-</v>
          </cell>
          <cell r="DV179" t="str">
            <v>-</v>
          </cell>
          <cell r="DW179">
            <v>0</v>
          </cell>
          <cell r="DX179" t="str">
            <v>-</v>
          </cell>
          <cell r="DY179">
            <v>25</v>
          </cell>
          <cell r="DZ179">
            <v>89</v>
          </cell>
          <cell r="EA179">
            <v>33</v>
          </cell>
          <cell r="EB179" t="str">
            <v>-</v>
          </cell>
          <cell r="EC179">
            <v>61.111111111111114</v>
          </cell>
          <cell r="ED179" t="str">
            <v>-</v>
          </cell>
          <cell r="EE179">
            <v>3</v>
          </cell>
          <cell r="EF179" t="str">
            <v>-</v>
          </cell>
          <cell r="EG179">
            <v>29</v>
          </cell>
        </row>
        <row r="180">
          <cell r="C180">
            <v>700000492</v>
          </cell>
          <cell r="D180" t="str">
            <v>SECTOR MARACUYA KAREN</v>
          </cell>
          <cell r="E180">
            <v>2026</v>
          </cell>
          <cell r="F180">
            <v>202604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  <cell r="K180" t="str">
            <v>-</v>
          </cell>
          <cell r="L180" t="str">
            <v>-</v>
          </cell>
          <cell r="M180" t="str">
            <v>-</v>
          </cell>
          <cell r="N180" t="str">
            <v>-</v>
          </cell>
          <cell r="O180" t="str">
            <v>-</v>
          </cell>
          <cell r="P180" t="str">
            <v>-</v>
          </cell>
          <cell r="Q180" t="str">
            <v>-</v>
          </cell>
          <cell r="R180" t="str">
            <v>-</v>
          </cell>
          <cell r="S180" t="str">
            <v>-</v>
          </cell>
          <cell r="T180" t="str">
            <v>-</v>
          </cell>
          <cell r="U180" t="str">
            <v>-</v>
          </cell>
          <cell r="V180" t="str">
            <v>-</v>
          </cell>
          <cell r="W180" t="str">
            <v>-</v>
          </cell>
          <cell r="X180" t="str">
            <v>-</v>
          </cell>
          <cell r="Y180" t="str">
            <v>-</v>
          </cell>
          <cell r="Z180" t="str">
            <v>-</v>
          </cell>
          <cell r="AA180" t="str">
            <v>-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 t="str">
            <v>-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 t="str">
            <v>-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 t="str">
            <v>-</v>
          </cell>
          <cell r="BB180" t="str">
            <v>-</v>
          </cell>
          <cell r="BC180" t="str">
            <v>-</v>
          </cell>
          <cell r="BD180" t="str">
            <v>-</v>
          </cell>
          <cell r="BE180" t="str">
            <v>-</v>
          </cell>
          <cell r="BF180" t="str">
            <v>-</v>
          </cell>
          <cell r="BG180" t="str">
            <v>-</v>
          </cell>
          <cell r="BH180" t="str">
            <v>-</v>
          </cell>
          <cell r="BI180" t="str">
            <v>-</v>
          </cell>
          <cell r="BJ180" t="str">
            <v>-</v>
          </cell>
          <cell r="BK180" t="str">
            <v>-</v>
          </cell>
          <cell r="BL180" t="str">
            <v>-</v>
          </cell>
          <cell r="BM180" t="str">
            <v>-</v>
          </cell>
          <cell r="BN180" t="str">
            <v>-</v>
          </cell>
          <cell r="BO180" t="str">
            <v>-</v>
          </cell>
          <cell r="BP180" t="str">
            <v>-</v>
          </cell>
          <cell r="BQ180" t="str">
            <v>-</v>
          </cell>
          <cell r="BR180" t="str">
            <v>-</v>
          </cell>
          <cell r="BS180" t="str">
            <v>-</v>
          </cell>
          <cell r="BT180" t="str">
            <v>-</v>
          </cell>
          <cell r="BU180" t="str">
            <v>-</v>
          </cell>
          <cell r="BV180" t="str">
            <v>-</v>
          </cell>
          <cell r="BW180" t="str">
            <v>-</v>
          </cell>
          <cell r="BX180" t="str">
            <v>-</v>
          </cell>
          <cell r="BY180" t="str">
            <v>-</v>
          </cell>
          <cell r="BZ180" t="str">
            <v>-</v>
          </cell>
          <cell r="CA180" t="str">
            <v>-</v>
          </cell>
          <cell r="CB180" t="str">
            <v>-</v>
          </cell>
          <cell r="CC180" t="str">
            <v>-</v>
          </cell>
          <cell r="CD180" t="str">
            <v>-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 t="str">
            <v>-</v>
          </cell>
          <cell r="CL180" t="str">
            <v>-</v>
          </cell>
          <cell r="CM180" t="str">
            <v>-</v>
          </cell>
          <cell r="CN180" t="str">
            <v>-</v>
          </cell>
          <cell r="CO180" t="str">
            <v>-</v>
          </cell>
          <cell r="CP180" t="str">
            <v>-</v>
          </cell>
          <cell r="CQ180" t="str">
            <v>-</v>
          </cell>
          <cell r="CR180" t="str">
            <v>-</v>
          </cell>
          <cell r="CS180" t="str">
            <v>-</v>
          </cell>
          <cell r="CT180" t="str">
            <v>-</v>
          </cell>
          <cell r="CU180" t="str">
            <v>-</v>
          </cell>
          <cell r="CV180" t="str">
            <v>-</v>
          </cell>
          <cell r="CW180" t="str">
            <v>-</v>
          </cell>
          <cell r="CX180" t="str">
            <v>-</v>
          </cell>
          <cell r="CY180" t="str">
            <v>-</v>
          </cell>
          <cell r="CZ180" t="str">
            <v>-</v>
          </cell>
          <cell r="DA180" t="str">
            <v>-</v>
          </cell>
          <cell r="DB180" t="str">
            <v>-</v>
          </cell>
          <cell r="DC180" t="str">
            <v>-</v>
          </cell>
          <cell r="DD180" t="str">
            <v>-</v>
          </cell>
          <cell r="DE180" t="str">
            <v>-</v>
          </cell>
          <cell r="DF180" t="str">
            <v>-</v>
          </cell>
          <cell r="DG180" t="str">
            <v>-</v>
          </cell>
          <cell r="DH180" t="str">
            <v>-</v>
          </cell>
          <cell r="DI180" t="str">
            <v>-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 t="str">
            <v>-</v>
          </cell>
          <cell r="DX180" t="str">
            <v>-</v>
          </cell>
          <cell r="DY180" t="str">
            <v>-</v>
          </cell>
          <cell r="DZ180" t="str">
            <v>-</v>
          </cell>
          <cell r="EA180" t="str">
            <v>-</v>
          </cell>
          <cell r="EB180" t="str">
            <v>-</v>
          </cell>
          <cell r="EC180" t="str">
            <v>-</v>
          </cell>
          <cell r="ED180" t="str">
            <v>-</v>
          </cell>
          <cell r="EE180" t="str">
            <v>-</v>
          </cell>
          <cell r="EF180" t="str">
            <v>-</v>
          </cell>
          <cell r="EG180" t="str">
            <v>-</v>
          </cell>
        </row>
        <row r="181">
          <cell r="C181">
            <v>700000493</v>
          </cell>
          <cell r="D181" t="str">
            <v>SECTOR PUYA GLORIA</v>
          </cell>
          <cell r="E181">
            <v>2026</v>
          </cell>
          <cell r="F181">
            <v>202604</v>
          </cell>
          <cell r="G181">
            <v>1397</v>
          </cell>
          <cell r="H181">
            <v>1431</v>
          </cell>
          <cell r="I181">
            <v>284</v>
          </cell>
          <cell r="J181" t="str">
            <v>-</v>
          </cell>
          <cell r="K181">
            <v>-34</v>
          </cell>
          <cell r="L181">
            <v>8</v>
          </cell>
          <cell r="M181">
            <v>598</v>
          </cell>
          <cell r="N181">
            <v>903</v>
          </cell>
          <cell r="O181">
            <v>0</v>
          </cell>
          <cell r="P181" t="str">
            <v>-</v>
          </cell>
          <cell r="Q181">
            <v>0</v>
          </cell>
          <cell r="R181" t="str">
            <v>-</v>
          </cell>
          <cell r="S181">
            <v>1</v>
          </cell>
          <cell r="T181" t="str">
            <v>-</v>
          </cell>
          <cell r="U181">
            <v>598</v>
          </cell>
          <cell r="V181" t="str">
            <v>-</v>
          </cell>
          <cell r="W181">
            <v>0</v>
          </cell>
          <cell r="X181" t="str">
            <v>-</v>
          </cell>
          <cell r="Y181" t="str">
            <v>-</v>
          </cell>
          <cell r="Z181" t="str">
            <v>-</v>
          </cell>
          <cell r="AA181">
            <v>402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>
            <v>409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-</v>
          </cell>
          <cell r="AL181" t="str">
            <v>-</v>
          </cell>
          <cell r="AM181">
            <v>42.806012884753045</v>
          </cell>
          <cell r="AN181">
            <v>62.8</v>
          </cell>
          <cell r="AO181" t="str">
            <v>-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  <cell r="AW181" t="str">
            <v>-</v>
          </cell>
          <cell r="AX181" t="str">
            <v>-</v>
          </cell>
          <cell r="AY181" t="str">
            <v>-</v>
          </cell>
          <cell r="AZ181" t="str">
            <v>-</v>
          </cell>
          <cell r="BA181">
            <v>513</v>
          </cell>
          <cell r="BB181">
            <v>773</v>
          </cell>
          <cell r="BC181">
            <v>36.721546170365066</v>
          </cell>
          <cell r="BD181">
            <v>53.7</v>
          </cell>
          <cell r="BE181">
            <v>855</v>
          </cell>
          <cell r="BF181" t="str">
            <v>-</v>
          </cell>
          <cell r="BG181">
            <v>401799.65</v>
          </cell>
          <cell r="BH181">
            <v>360796</v>
          </cell>
          <cell r="BI181">
            <v>240276192</v>
          </cell>
          <cell r="BJ181">
            <v>325798395</v>
          </cell>
          <cell r="BK181">
            <v>240254032</v>
          </cell>
          <cell r="BL181" t="str">
            <v>-</v>
          </cell>
          <cell r="BM181">
            <v>22160</v>
          </cell>
          <cell r="BN181" t="str">
            <v>-</v>
          </cell>
          <cell r="BO181">
            <v>148455629</v>
          </cell>
          <cell r="BP181" t="str">
            <v>-</v>
          </cell>
          <cell r="BQ181">
            <v>22160</v>
          </cell>
          <cell r="BR181" t="str">
            <v>-</v>
          </cell>
          <cell r="BS181">
            <v>527</v>
          </cell>
          <cell r="BT181" t="str">
            <v>-</v>
          </cell>
          <cell r="BU181">
            <v>148433469</v>
          </cell>
          <cell r="BV181" t="str">
            <v>-</v>
          </cell>
          <cell r="BW181">
            <v>525</v>
          </cell>
          <cell r="BX181" t="str">
            <v>-</v>
          </cell>
          <cell r="BY181" t="str">
            <v>-</v>
          </cell>
          <cell r="BZ181" t="str">
            <v>-</v>
          </cell>
          <cell r="CA181">
            <v>86277863</v>
          </cell>
          <cell r="CB181" t="str">
            <v>-</v>
          </cell>
          <cell r="CC181" t="str">
            <v>-</v>
          </cell>
          <cell r="CD181" t="str">
            <v>-</v>
          </cell>
          <cell r="CE181" t="str">
            <v>-</v>
          </cell>
          <cell r="CF181" t="str">
            <v>-</v>
          </cell>
          <cell r="CG181" t="str">
            <v>-</v>
          </cell>
          <cell r="CH181" t="str">
            <v>-</v>
          </cell>
          <cell r="CI181" t="str">
            <v>-</v>
          </cell>
          <cell r="CJ181" t="str">
            <v>-</v>
          </cell>
          <cell r="CK181" t="str">
            <v>-</v>
          </cell>
          <cell r="CL181" t="str">
            <v>-</v>
          </cell>
          <cell r="CM181">
            <v>5542700</v>
          </cell>
          <cell r="CN181" t="str">
            <v>-</v>
          </cell>
          <cell r="CO181">
            <v>91820563</v>
          </cell>
          <cell r="CP181" t="str">
            <v>-</v>
          </cell>
          <cell r="CQ181">
            <v>0</v>
          </cell>
          <cell r="CR181" t="str">
            <v>-</v>
          </cell>
          <cell r="CS181">
            <v>-17</v>
          </cell>
          <cell r="CT181" t="str">
            <v>-</v>
          </cell>
          <cell r="CU181">
            <v>557</v>
          </cell>
          <cell r="CV181">
            <v>327</v>
          </cell>
          <cell r="CW181">
            <v>108</v>
          </cell>
          <cell r="CX181">
            <v>98</v>
          </cell>
          <cell r="CY181">
            <v>134</v>
          </cell>
          <cell r="CZ181">
            <v>114</v>
          </cell>
          <cell r="DA181">
            <v>110</v>
          </cell>
          <cell r="DB181">
            <v>86</v>
          </cell>
          <cell r="DC181">
            <v>96</v>
          </cell>
          <cell r="DD181">
            <v>84</v>
          </cell>
          <cell r="DE181">
            <v>84</v>
          </cell>
          <cell r="DF181">
            <v>78</v>
          </cell>
          <cell r="DG181">
            <v>290</v>
          </cell>
          <cell r="DH181">
            <v>248</v>
          </cell>
          <cell r="DI181">
            <v>57</v>
          </cell>
          <cell r="DJ181" t="str">
            <v>-</v>
          </cell>
          <cell r="DK181" t="str">
            <v>-</v>
          </cell>
          <cell r="DL181" t="str">
            <v>-</v>
          </cell>
          <cell r="DM181" t="str">
            <v>-</v>
          </cell>
          <cell r="DN181" t="str">
            <v>-</v>
          </cell>
          <cell r="DO181" t="str">
            <v>-</v>
          </cell>
          <cell r="DP181" t="str">
            <v>-</v>
          </cell>
          <cell r="DQ181" t="str">
            <v>-</v>
          </cell>
          <cell r="DR181" t="str">
            <v>-</v>
          </cell>
          <cell r="DS181" t="str">
            <v>-</v>
          </cell>
          <cell r="DT181" t="str">
            <v>-</v>
          </cell>
          <cell r="DU181" t="str">
            <v>-</v>
          </cell>
          <cell r="DV181" t="str">
            <v>-</v>
          </cell>
          <cell r="DW181">
            <v>0</v>
          </cell>
          <cell r="DX181" t="str">
            <v>-</v>
          </cell>
          <cell r="DY181">
            <v>68</v>
          </cell>
          <cell r="DZ181">
            <v>70</v>
          </cell>
          <cell r="EA181">
            <v>36</v>
          </cell>
          <cell r="EB181" t="str">
            <v>-</v>
          </cell>
          <cell r="EC181">
            <v>55.384615384615387</v>
          </cell>
          <cell r="ED181" t="str">
            <v>-</v>
          </cell>
          <cell r="EE181">
            <v>11</v>
          </cell>
          <cell r="EF181" t="str">
            <v>-</v>
          </cell>
          <cell r="EG181">
            <v>17</v>
          </cell>
        </row>
        <row r="182">
          <cell r="C182">
            <v>700000494</v>
          </cell>
          <cell r="D182" t="str">
            <v>SECTOR SAMBA DIANA</v>
          </cell>
          <cell r="E182">
            <v>2026</v>
          </cell>
          <cell r="F182">
            <v>202604</v>
          </cell>
          <cell r="G182">
            <v>1672</v>
          </cell>
          <cell r="H182">
            <v>1712</v>
          </cell>
          <cell r="I182">
            <v>324</v>
          </cell>
          <cell r="J182" t="str">
            <v>-</v>
          </cell>
          <cell r="K182">
            <v>-63</v>
          </cell>
          <cell r="L182">
            <v>7</v>
          </cell>
          <cell r="M182">
            <v>679</v>
          </cell>
          <cell r="N182">
            <v>1069</v>
          </cell>
          <cell r="O182">
            <v>0</v>
          </cell>
          <cell r="P182" t="str">
            <v>-</v>
          </cell>
          <cell r="Q182">
            <v>0</v>
          </cell>
          <cell r="R182" t="str">
            <v>-</v>
          </cell>
          <cell r="S182">
            <v>0</v>
          </cell>
          <cell r="T182" t="str">
            <v>-</v>
          </cell>
          <cell r="U182">
            <v>679</v>
          </cell>
          <cell r="V182" t="str">
            <v>-</v>
          </cell>
          <cell r="W182">
            <v>0</v>
          </cell>
          <cell r="X182" t="str">
            <v>-</v>
          </cell>
          <cell r="Y182" t="str">
            <v>-</v>
          </cell>
          <cell r="Z182" t="str">
            <v>-</v>
          </cell>
          <cell r="AA182">
            <v>429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>
            <v>488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-</v>
          </cell>
          <cell r="AL182" t="str">
            <v>-</v>
          </cell>
          <cell r="AM182">
            <v>40.610047846889955</v>
          </cell>
          <cell r="AN182">
            <v>61.3</v>
          </cell>
          <cell r="AO182" t="str">
            <v>-</v>
          </cell>
          <cell r="AP182" t="str">
            <v>-</v>
          </cell>
          <cell r="AQ182" t="str">
            <v>-</v>
          </cell>
          <cell r="AR182" t="str">
            <v>-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  <cell r="AW182" t="str">
            <v>-</v>
          </cell>
          <cell r="AX182" t="str">
            <v>-</v>
          </cell>
          <cell r="AY182" t="str">
            <v>-</v>
          </cell>
          <cell r="AZ182" t="str">
            <v>-</v>
          </cell>
          <cell r="BA182">
            <v>583</v>
          </cell>
          <cell r="BB182">
            <v>904</v>
          </cell>
          <cell r="BC182">
            <v>34.868421052631575</v>
          </cell>
          <cell r="BD182">
            <v>51.8</v>
          </cell>
          <cell r="BE182">
            <v>1006</v>
          </cell>
          <cell r="BF182" t="str">
            <v>-</v>
          </cell>
          <cell r="BG182">
            <v>405549.61</v>
          </cell>
          <cell r="BH182">
            <v>395434</v>
          </cell>
          <cell r="BI182">
            <v>275368182</v>
          </cell>
          <cell r="BJ182">
            <v>422719389</v>
          </cell>
          <cell r="BK182">
            <v>275368182</v>
          </cell>
          <cell r="BL182" t="str">
            <v>-</v>
          </cell>
          <cell r="BM182">
            <v>0</v>
          </cell>
          <cell r="BN182" t="str">
            <v>-</v>
          </cell>
          <cell r="BO182">
            <v>122205910</v>
          </cell>
          <cell r="BP182" t="str">
            <v>-</v>
          </cell>
          <cell r="BQ182">
            <v>0</v>
          </cell>
          <cell r="BR182" t="str">
            <v>-</v>
          </cell>
          <cell r="BS182">
            <v>489</v>
          </cell>
          <cell r="BT182" t="str">
            <v>-</v>
          </cell>
          <cell r="BU182">
            <v>122205910</v>
          </cell>
          <cell r="BV182" t="str">
            <v>-</v>
          </cell>
          <cell r="BW182">
            <v>607</v>
          </cell>
          <cell r="BX182" t="str">
            <v>-</v>
          </cell>
          <cell r="BY182" t="str">
            <v>-</v>
          </cell>
          <cell r="BZ182" t="str">
            <v>-</v>
          </cell>
          <cell r="CA182">
            <v>144948492</v>
          </cell>
          <cell r="CB182" t="str">
            <v>-</v>
          </cell>
          <cell r="CC182" t="str">
            <v>-</v>
          </cell>
          <cell r="CD182" t="str">
            <v>-</v>
          </cell>
          <cell r="CE182" t="str">
            <v>-</v>
          </cell>
          <cell r="CF182" t="str">
            <v>-</v>
          </cell>
          <cell r="CG182" t="str">
            <v>-</v>
          </cell>
          <cell r="CH182" t="str">
            <v>-</v>
          </cell>
          <cell r="CI182" t="str">
            <v>-</v>
          </cell>
          <cell r="CJ182" t="str">
            <v>-</v>
          </cell>
          <cell r="CK182" t="str">
            <v>-</v>
          </cell>
          <cell r="CL182" t="str">
            <v>-</v>
          </cell>
          <cell r="CM182">
            <v>8213780</v>
          </cell>
          <cell r="CN182" t="str">
            <v>-</v>
          </cell>
          <cell r="CO182">
            <v>153162272</v>
          </cell>
          <cell r="CP182" t="str">
            <v>-</v>
          </cell>
          <cell r="CQ182">
            <v>0</v>
          </cell>
          <cell r="CR182" t="str">
            <v>-</v>
          </cell>
          <cell r="CS182">
            <v>-30</v>
          </cell>
          <cell r="CT182" t="str">
            <v>-</v>
          </cell>
          <cell r="CU182">
            <v>693</v>
          </cell>
          <cell r="CV182">
            <v>371</v>
          </cell>
          <cell r="CW182">
            <v>207</v>
          </cell>
          <cell r="CX182">
            <v>204</v>
          </cell>
          <cell r="CY182">
            <v>93</v>
          </cell>
          <cell r="CZ182">
            <v>99</v>
          </cell>
          <cell r="DA182">
            <v>140</v>
          </cell>
          <cell r="DB182">
            <v>115</v>
          </cell>
          <cell r="DC182">
            <v>99</v>
          </cell>
          <cell r="DD182">
            <v>88</v>
          </cell>
          <cell r="DE182">
            <v>101</v>
          </cell>
          <cell r="DF182">
            <v>92</v>
          </cell>
          <cell r="DG182">
            <v>340</v>
          </cell>
          <cell r="DH182">
            <v>295</v>
          </cell>
          <cell r="DI182">
            <v>59</v>
          </cell>
          <cell r="DJ182" t="str">
            <v>-</v>
          </cell>
          <cell r="DK182" t="str">
            <v>-</v>
          </cell>
          <cell r="DL182" t="str">
            <v>-</v>
          </cell>
          <cell r="DM182" t="str">
            <v>-</v>
          </cell>
          <cell r="DN182" t="str">
            <v>-</v>
          </cell>
          <cell r="DO182" t="str">
            <v>-</v>
          </cell>
          <cell r="DP182" t="str">
            <v>-</v>
          </cell>
          <cell r="DQ182" t="str">
            <v>-</v>
          </cell>
          <cell r="DR182" t="str">
            <v>-</v>
          </cell>
          <cell r="DS182" t="str">
            <v>-</v>
          </cell>
          <cell r="DT182" t="str">
            <v>-</v>
          </cell>
          <cell r="DU182" t="str">
            <v>-</v>
          </cell>
          <cell r="DV182" t="str">
            <v>-</v>
          </cell>
          <cell r="DW182">
            <v>0</v>
          </cell>
          <cell r="DX182" t="str">
            <v>-</v>
          </cell>
          <cell r="DY182">
            <v>71</v>
          </cell>
          <cell r="DZ182">
            <v>92</v>
          </cell>
          <cell r="EA182">
            <v>20</v>
          </cell>
          <cell r="EB182" t="str">
            <v>-</v>
          </cell>
          <cell r="EC182">
            <v>40.816326530612244</v>
          </cell>
          <cell r="ED182" t="str">
            <v>-</v>
          </cell>
          <cell r="EE182">
            <v>12</v>
          </cell>
          <cell r="EF182" t="str">
            <v>-</v>
          </cell>
          <cell r="EG182">
            <v>25</v>
          </cell>
        </row>
        <row r="183">
          <cell r="C183">
            <v>700000496</v>
          </cell>
          <cell r="D183" t="str">
            <v>SECTOR HIGUERON PAOLA</v>
          </cell>
          <cell r="E183">
            <v>2026</v>
          </cell>
          <cell r="F183">
            <v>202604</v>
          </cell>
          <cell r="G183" t="str">
            <v>-</v>
          </cell>
          <cell r="H183" t="str">
            <v>-</v>
          </cell>
          <cell r="I183" t="str">
            <v>-</v>
          </cell>
          <cell r="J183" t="str">
            <v>-</v>
          </cell>
          <cell r="K183" t="str">
            <v>-</v>
          </cell>
          <cell r="L183" t="str">
            <v>-</v>
          </cell>
          <cell r="M183" t="str">
            <v>-</v>
          </cell>
          <cell r="N183" t="str">
            <v>-</v>
          </cell>
          <cell r="O183" t="str">
            <v>-</v>
          </cell>
          <cell r="P183" t="str">
            <v>-</v>
          </cell>
          <cell r="Q183" t="str">
            <v>-</v>
          </cell>
          <cell r="R183" t="str">
            <v>-</v>
          </cell>
          <cell r="S183" t="str">
            <v>-</v>
          </cell>
          <cell r="T183" t="str">
            <v>-</v>
          </cell>
          <cell r="U183" t="str">
            <v>-</v>
          </cell>
          <cell r="V183" t="str">
            <v>-</v>
          </cell>
          <cell r="W183" t="str">
            <v>-</v>
          </cell>
          <cell r="X183" t="str">
            <v>-</v>
          </cell>
          <cell r="Y183" t="str">
            <v>-</v>
          </cell>
          <cell r="Z183" t="str">
            <v>-</v>
          </cell>
          <cell r="AA183" t="str">
            <v>-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 t="str">
            <v>-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 t="str">
            <v>-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 t="str">
            <v>-</v>
          </cell>
          <cell r="BB183" t="str">
            <v>-</v>
          </cell>
          <cell r="BC183" t="str">
            <v>-</v>
          </cell>
          <cell r="BD183" t="str">
            <v>-</v>
          </cell>
          <cell r="BE183" t="str">
            <v>-</v>
          </cell>
          <cell r="BF183" t="str">
            <v>-</v>
          </cell>
          <cell r="BG183" t="str">
            <v>-</v>
          </cell>
          <cell r="BH183" t="str">
            <v>-</v>
          </cell>
          <cell r="BI183" t="str">
            <v>-</v>
          </cell>
          <cell r="BJ183" t="str">
            <v>-</v>
          </cell>
          <cell r="BK183" t="str">
            <v>-</v>
          </cell>
          <cell r="BL183" t="str">
            <v>-</v>
          </cell>
          <cell r="BM183" t="str">
            <v>-</v>
          </cell>
          <cell r="BN183" t="str">
            <v>-</v>
          </cell>
          <cell r="BO183" t="str">
            <v>-</v>
          </cell>
          <cell r="BP183" t="str">
            <v>-</v>
          </cell>
          <cell r="BQ183" t="str">
            <v>-</v>
          </cell>
          <cell r="BR183" t="str">
            <v>-</v>
          </cell>
          <cell r="BS183" t="str">
            <v>-</v>
          </cell>
          <cell r="BT183" t="str">
            <v>-</v>
          </cell>
          <cell r="BU183" t="str">
            <v>-</v>
          </cell>
          <cell r="BV183" t="str">
            <v>-</v>
          </cell>
          <cell r="BW183" t="str">
            <v>-</v>
          </cell>
          <cell r="BX183" t="str">
            <v>-</v>
          </cell>
          <cell r="BY183" t="str">
            <v>-</v>
          </cell>
          <cell r="BZ183" t="str">
            <v>-</v>
          </cell>
          <cell r="CA183" t="str">
            <v>-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 t="str">
            <v>-</v>
          </cell>
          <cell r="CN183" t="str">
            <v>-</v>
          </cell>
          <cell r="CO183" t="str">
            <v>-</v>
          </cell>
          <cell r="CP183" t="str">
            <v>-</v>
          </cell>
          <cell r="CQ183" t="str">
            <v>-</v>
          </cell>
          <cell r="CR183" t="str">
            <v>-</v>
          </cell>
          <cell r="CS183" t="str">
            <v>-</v>
          </cell>
          <cell r="CT183" t="str">
            <v>-</v>
          </cell>
          <cell r="CU183" t="str">
            <v>-</v>
          </cell>
          <cell r="CV183" t="str">
            <v>-</v>
          </cell>
          <cell r="CW183" t="str">
            <v>-</v>
          </cell>
          <cell r="CX183" t="str">
            <v>-</v>
          </cell>
          <cell r="CY183" t="str">
            <v>-</v>
          </cell>
          <cell r="CZ183" t="str">
            <v>-</v>
          </cell>
          <cell r="DA183" t="str">
            <v>-</v>
          </cell>
          <cell r="DB183" t="str">
            <v>-</v>
          </cell>
          <cell r="DC183" t="str">
            <v>-</v>
          </cell>
          <cell r="DD183" t="str">
            <v>-</v>
          </cell>
          <cell r="DE183" t="str">
            <v>-</v>
          </cell>
          <cell r="DF183" t="str">
            <v>-</v>
          </cell>
          <cell r="DG183" t="str">
            <v>-</v>
          </cell>
          <cell r="DH183" t="str">
            <v>-</v>
          </cell>
          <cell r="DI183" t="str">
            <v>-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 t="str">
            <v>-</v>
          </cell>
          <cell r="DX183" t="str">
            <v>-</v>
          </cell>
          <cell r="DY183" t="str">
            <v>-</v>
          </cell>
          <cell r="DZ183" t="str">
            <v>-</v>
          </cell>
          <cell r="EA183" t="str">
            <v>-</v>
          </cell>
          <cell r="EB183" t="str">
            <v>-</v>
          </cell>
          <cell r="EC183" t="str">
            <v>-</v>
          </cell>
          <cell r="ED183" t="str">
            <v>-</v>
          </cell>
          <cell r="EE183" t="str">
            <v>-</v>
          </cell>
          <cell r="EF183" t="str">
            <v>-</v>
          </cell>
          <cell r="EG183" t="str">
            <v>-</v>
          </cell>
        </row>
        <row r="184">
          <cell r="C184">
            <v>700000505</v>
          </cell>
          <cell r="D184" t="str">
            <v>700000505 - REGISTRO INICIOS</v>
          </cell>
          <cell r="E184">
            <v>2026</v>
          </cell>
          <cell r="F184">
            <v>202604</v>
          </cell>
          <cell r="G184">
            <v>0</v>
          </cell>
          <cell r="H184" t="str">
            <v>-</v>
          </cell>
          <cell r="I184">
            <v>0</v>
          </cell>
          <cell r="J184" t="str">
            <v>-</v>
          </cell>
          <cell r="K184">
            <v>0</v>
          </cell>
          <cell r="L184" t="str">
            <v>-</v>
          </cell>
          <cell r="M184">
            <v>0</v>
          </cell>
          <cell r="N184" t="str">
            <v>-</v>
          </cell>
          <cell r="O184">
            <v>0</v>
          </cell>
          <cell r="P184" t="str">
            <v>-</v>
          </cell>
          <cell r="Q184">
            <v>0</v>
          </cell>
          <cell r="R184" t="str">
            <v>-</v>
          </cell>
          <cell r="S184">
            <v>0</v>
          </cell>
          <cell r="T184" t="str">
            <v>-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 t="str">
            <v>-</v>
          </cell>
          <cell r="Z184" t="str">
            <v>-</v>
          </cell>
          <cell r="AA184">
            <v>0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>
            <v>0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-</v>
          </cell>
          <cell r="AL184" t="str">
            <v>-</v>
          </cell>
          <cell r="AM184">
            <v>0</v>
          </cell>
          <cell r="AN184" t="str">
            <v>-</v>
          </cell>
          <cell r="AO184" t="str">
            <v>-</v>
          </cell>
          <cell r="AP184" t="str">
            <v>-</v>
          </cell>
          <cell r="AQ184" t="str">
            <v>-</v>
          </cell>
          <cell r="AR184" t="str">
            <v>-</v>
          </cell>
          <cell r="AS184" t="str">
            <v>-</v>
          </cell>
          <cell r="AT184" t="str">
            <v>-</v>
          </cell>
          <cell r="AU184" t="str">
            <v>-</v>
          </cell>
          <cell r="AV184" t="str">
            <v>-</v>
          </cell>
          <cell r="AW184" t="str">
            <v>-</v>
          </cell>
          <cell r="AX184" t="str">
            <v>-</v>
          </cell>
          <cell r="AY184" t="str">
            <v>-</v>
          </cell>
          <cell r="AZ184" t="str">
            <v>-</v>
          </cell>
          <cell r="BA184">
            <v>0</v>
          </cell>
          <cell r="BB184" t="str">
            <v>-</v>
          </cell>
          <cell r="BC184">
            <v>0</v>
          </cell>
          <cell r="BD184" t="str">
            <v>-</v>
          </cell>
          <cell r="BE184">
            <v>0</v>
          </cell>
          <cell r="BF184" t="str">
            <v>-</v>
          </cell>
          <cell r="BG184">
            <v>0</v>
          </cell>
          <cell r="BH184" t="str">
            <v>-</v>
          </cell>
          <cell r="BI184">
            <v>0</v>
          </cell>
          <cell r="BJ184" t="str">
            <v>-</v>
          </cell>
          <cell r="BK184">
            <v>0</v>
          </cell>
          <cell r="BL184" t="str">
            <v>-</v>
          </cell>
          <cell r="BM184">
            <v>0</v>
          </cell>
          <cell r="BN184" t="str">
            <v>-</v>
          </cell>
          <cell r="BO184">
            <v>0</v>
          </cell>
          <cell r="BP184" t="str">
            <v>-</v>
          </cell>
          <cell r="BQ184">
            <v>0</v>
          </cell>
          <cell r="BR184" t="str">
            <v>-</v>
          </cell>
          <cell r="BS184">
            <v>0</v>
          </cell>
          <cell r="BT184" t="str">
            <v>-</v>
          </cell>
          <cell r="BU184">
            <v>0</v>
          </cell>
          <cell r="BV184" t="str">
            <v>-</v>
          </cell>
          <cell r="BW184">
            <v>0</v>
          </cell>
          <cell r="BX184" t="str">
            <v>-</v>
          </cell>
          <cell r="BY184" t="str">
            <v>-</v>
          </cell>
          <cell r="BZ184" t="str">
            <v>-</v>
          </cell>
          <cell r="CA184">
            <v>0</v>
          </cell>
          <cell r="CB184" t="str">
            <v>-</v>
          </cell>
          <cell r="CC184" t="str">
            <v>-</v>
          </cell>
          <cell r="CD184" t="str">
            <v>-</v>
          </cell>
          <cell r="CE184" t="str">
            <v>-</v>
          </cell>
          <cell r="CF184" t="str">
            <v>-</v>
          </cell>
          <cell r="CG184" t="str">
            <v>-</v>
          </cell>
          <cell r="CH184" t="str">
            <v>-</v>
          </cell>
          <cell r="CI184" t="str">
            <v>-</v>
          </cell>
          <cell r="CJ184" t="str">
            <v>-</v>
          </cell>
          <cell r="CK184" t="str">
            <v>-</v>
          </cell>
          <cell r="CL184" t="str">
            <v>-</v>
          </cell>
          <cell r="CM184">
            <v>0</v>
          </cell>
          <cell r="CN184" t="str">
            <v>-</v>
          </cell>
          <cell r="CO184">
            <v>0</v>
          </cell>
          <cell r="CP184" t="str">
            <v>-</v>
          </cell>
          <cell r="CQ184">
            <v>0</v>
          </cell>
          <cell r="CR184" t="str">
            <v>-</v>
          </cell>
          <cell r="CS184">
            <v>0</v>
          </cell>
          <cell r="CT184" t="str">
            <v>-</v>
          </cell>
          <cell r="CU184">
            <v>0</v>
          </cell>
          <cell r="CV184" t="str">
            <v>-</v>
          </cell>
          <cell r="CW184">
            <v>0</v>
          </cell>
          <cell r="CX184" t="str">
            <v>-</v>
          </cell>
          <cell r="CY184">
            <v>0</v>
          </cell>
          <cell r="CZ184" t="str">
            <v>-</v>
          </cell>
          <cell r="DA184">
            <v>0</v>
          </cell>
          <cell r="DB184" t="str">
            <v>-</v>
          </cell>
          <cell r="DC184">
            <v>0</v>
          </cell>
          <cell r="DD184" t="str">
            <v>-</v>
          </cell>
          <cell r="DE184">
            <v>0</v>
          </cell>
          <cell r="DF184" t="str">
            <v>-</v>
          </cell>
          <cell r="DG184">
            <v>0</v>
          </cell>
          <cell r="DH184" t="str">
            <v>-</v>
          </cell>
          <cell r="DI184">
            <v>0</v>
          </cell>
          <cell r="DJ184" t="str">
            <v>-</v>
          </cell>
          <cell r="DK184" t="str">
            <v>-</v>
          </cell>
          <cell r="DL184" t="str">
            <v>-</v>
          </cell>
          <cell r="DM184" t="str">
            <v>-</v>
          </cell>
          <cell r="DN184" t="str">
            <v>-</v>
          </cell>
          <cell r="DO184" t="str">
            <v>-</v>
          </cell>
          <cell r="DP184" t="str">
            <v>-</v>
          </cell>
          <cell r="DQ184" t="str">
            <v>-</v>
          </cell>
          <cell r="DR184" t="str">
            <v>-</v>
          </cell>
          <cell r="DS184" t="str">
            <v>-</v>
          </cell>
          <cell r="DT184" t="str">
            <v>-</v>
          </cell>
          <cell r="DU184" t="str">
            <v>-</v>
          </cell>
          <cell r="DV184" t="str">
            <v>-</v>
          </cell>
          <cell r="DW184">
            <v>0</v>
          </cell>
          <cell r="DX184" t="str">
            <v>-</v>
          </cell>
          <cell r="DY184">
            <v>0</v>
          </cell>
          <cell r="DZ184" t="str">
            <v>-</v>
          </cell>
          <cell r="EA184">
            <v>0</v>
          </cell>
          <cell r="EB184" t="str">
            <v>-</v>
          </cell>
          <cell r="EC184">
            <v>0</v>
          </cell>
          <cell r="ED184" t="str">
            <v>-</v>
          </cell>
          <cell r="EE184">
            <v>0</v>
          </cell>
          <cell r="EF184" t="str">
            <v>-</v>
          </cell>
          <cell r="EG184">
            <v>0</v>
          </cell>
        </row>
        <row r="185">
          <cell r="C185">
            <v>700000508</v>
          </cell>
          <cell r="D185" t="str">
            <v>SECTOR VENTAS INSTITUCIONAL</v>
          </cell>
          <cell r="E185">
            <v>2026</v>
          </cell>
          <cell r="F185">
            <v>202604</v>
          </cell>
          <cell r="G185">
            <v>0</v>
          </cell>
          <cell r="H185" t="str">
            <v>-</v>
          </cell>
          <cell r="I185">
            <v>0</v>
          </cell>
          <cell r="J185" t="str">
            <v>-</v>
          </cell>
          <cell r="K185">
            <v>0</v>
          </cell>
          <cell r="L185" t="str">
            <v>-</v>
          </cell>
          <cell r="M185">
            <v>0</v>
          </cell>
          <cell r="N185" t="str">
            <v>-</v>
          </cell>
          <cell r="O185">
            <v>0</v>
          </cell>
          <cell r="P185" t="str">
            <v>-</v>
          </cell>
          <cell r="Q185">
            <v>0</v>
          </cell>
          <cell r="R185" t="str">
            <v>-</v>
          </cell>
          <cell r="S185">
            <v>0</v>
          </cell>
          <cell r="T185" t="str">
            <v>-</v>
          </cell>
          <cell r="U185">
            <v>0</v>
          </cell>
          <cell r="V185" t="str">
            <v>-</v>
          </cell>
          <cell r="W185">
            <v>0</v>
          </cell>
          <cell r="X185" t="str">
            <v>-</v>
          </cell>
          <cell r="Y185" t="str">
            <v>-</v>
          </cell>
          <cell r="Z185" t="str">
            <v>-</v>
          </cell>
          <cell r="AA185">
            <v>0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>
            <v>0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-</v>
          </cell>
          <cell r="AL185" t="str">
            <v>-</v>
          </cell>
          <cell r="AM185">
            <v>0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-</v>
          </cell>
          <cell r="AR185" t="str">
            <v>-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  <cell r="AW185" t="str">
            <v>-</v>
          </cell>
          <cell r="AX185" t="str">
            <v>-</v>
          </cell>
          <cell r="AY185" t="str">
            <v>-</v>
          </cell>
          <cell r="AZ185" t="str">
            <v>-</v>
          </cell>
          <cell r="BA185">
            <v>0</v>
          </cell>
          <cell r="BB185" t="str">
            <v>-</v>
          </cell>
          <cell r="BC185">
            <v>0</v>
          </cell>
          <cell r="BD185" t="str">
            <v>-</v>
          </cell>
          <cell r="BE185">
            <v>0</v>
          </cell>
          <cell r="BF185" t="str">
            <v>-</v>
          </cell>
          <cell r="BG185">
            <v>0</v>
          </cell>
          <cell r="BH185" t="str">
            <v>-</v>
          </cell>
          <cell r="BI185">
            <v>0</v>
          </cell>
          <cell r="BJ185" t="str">
            <v>-</v>
          </cell>
          <cell r="BK185">
            <v>0</v>
          </cell>
          <cell r="BL185" t="str">
            <v>-</v>
          </cell>
          <cell r="BM185">
            <v>0</v>
          </cell>
          <cell r="BN185" t="str">
            <v>-</v>
          </cell>
          <cell r="BO185">
            <v>0</v>
          </cell>
          <cell r="BP185" t="str">
            <v>-</v>
          </cell>
          <cell r="BQ185">
            <v>0</v>
          </cell>
          <cell r="BR185" t="str">
            <v>-</v>
          </cell>
          <cell r="BS185">
            <v>0</v>
          </cell>
          <cell r="BT185" t="str">
            <v>-</v>
          </cell>
          <cell r="BU185">
            <v>0</v>
          </cell>
          <cell r="BV185" t="str">
            <v>-</v>
          </cell>
          <cell r="BW185">
            <v>0</v>
          </cell>
          <cell r="BX185" t="str">
            <v>-</v>
          </cell>
          <cell r="BY185" t="str">
            <v>-</v>
          </cell>
          <cell r="BZ185" t="str">
            <v>-</v>
          </cell>
          <cell r="CA185">
            <v>0</v>
          </cell>
          <cell r="CB185" t="str">
            <v>-</v>
          </cell>
          <cell r="CC185" t="str">
            <v>-</v>
          </cell>
          <cell r="CD185" t="str">
            <v>-</v>
          </cell>
          <cell r="CE185" t="str">
            <v>-</v>
          </cell>
          <cell r="CF185" t="str">
            <v>-</v>
          </cell>
          <cell r="CG185" t="str">
            <v>-</v>
          </cell>
          <cell r="CH185" t="str">
            <v>-</v>
          </cell>
          <cell r="CI185" t="str">
            <v>-</v>
          </cell>
          <cell r="CJ185" t="str">
            <v>-</v>
          </cell>
          <cell r="CK185" t="str">
            <v>-</v>
          </cell>
          <cell r="CL185" t="str">
            <v>-</v>
          </cell>
          <cell r="CM185">
            <v>0</v>
          </cell>
          <cell r="CN185" t="str">
            <v>-</v>
          </cell>
          <cell r="CO185">
            <v>0</v>
          </cell>
          <cell r="CP185" t="str">
            <v>-</v>
          </cell>
          <cell r="CQ185">
            <v>0</v>
          </cell>
          <cell r="CR185" t="str">
            <v>-</v>
          </cell>
          <cell r="CS185">
            <v>0</v>
          </cell>
          <cell r="CT185" t="str">
            <v>-</v>
          </cell>
          <cell r="CU185">
            <v>0</v>
          </cell>
          <cell r="CV185" t="str">
            <v>-</v>
          </cell>
          <cell r="CW185">
            <v>0</v>
          </cell>
          <cell r="CX185" t="str">
            <v>-</v>
          </cell>
          <cell r="CY185">
            <v>0</v>
          </cell>
          <cell r="CZ185" t="str">
            <v>-</v>
          </cell>
          <cell r="DA185">
            <v>0</v>
          </cell>
          <cell r="DB185" t="str">
            <v>-</v>
          </cell>
          <cell r="DC185">
            <v>0</v>
          </cell>
          <cell r="DD185" t="str">
            <v>-</v>
          </cell>
          <cell r="DE185">
            <v>0</v>
          </cell>
          <cell r="DF185" t="str">
            <v>-</v>
          </cell>
          <cell r="DG185">
            <v>0</v>
          </cell>
          <cell r="DH185" t="str">
            <v>-</v>
          </cell>
          <cell r="DI185">
            <v>0</v>
          </cell>
          <cell r="DJ185" t="str">
            <v>-</v>
          </cell>
          <cell r="DK185" t="str">
            <v>-</v>
          </cell>
          <cell r="DL185" t="str">
            <v>-</v>
          </cell>
          <cell r="DM185" t="str">
            <v>-</v>
          </cell>
          <cell r="DN185" t="str">
            <v>-</v>
          </cell>
          <cell r="DO185" t="str">
            <v>-</v>
          </cell>
          <cell r="DP185" t="str">
            <v>-</v>
          </cell>
          <cell r="DQ185" t="str">
            <v>-</v>
          </cell>
          <cell r="DR185" t="str">
            <v>-</v>
          </cell>
          <cell r="DS185" t="str">
            <v>-</v>
          </cell>
          <cell r="DT185" t="str">
            <v>-</v>
          </cell>
          <cell r="DU185" t="str">
            <v>-</v>
          </cell>
          <cell r="DV185" t="str">
            <v>-</v>
          </cell>
          <cell r="DW185">
            <v>0</v>
          </cell>
          <cell r="DX185" t="str">
            <v>-</v>
          </cell>
          <cell r="DY185">
            <v>0</v>
          </cell>
          <cell r="DZ185" t="str">
            <v>-</v>
          </cell>
          <cell r="EA185">
            <v>0</v>
          </cell>
          <cell r="EB185" t="str">
            <v>-</v>
          </cell>
          <cell r="EC185">
            <v>0</v>
          </cell>
          <cell r="ED185" t="str">
            <v>-</v>
          </cell>
          <cell r="EE185">
            <v>0</v>
          </cell>
          <cell r="EF185" t="str">
            <v>-</v>
          </cell>
          <cell r="EG185">
            <v>0</v>
          </cell>
        </row>
        <row r="186">
          <cell r="C186">
            <v>700000513</v>
          </cell>
          <cell r="D186" t="str">
            <v>SECTOR IMPULSO CARLA.</v>
          </cell>
          <cell r="E186">
            <v>2026</v>
          </cell>
          <cell r="F186">
            <v>202604</v>
          </cell>
          <cell r="G186">
            <v>0</v>
          </cell>
          <cell r="H186" t="str">
            <v>-</v>
          </cell>
          <cell r="I186">
            <v>0</v>
          </cell>
          <cell r="J186" t="str">
            <v>-</v>
          </cell>
          <cell r="K186">
            <v>0</v>
          </cell>
          <cell r="L186" t="str">
            <v>-</v>
          </cell>
          <cell r="M186">
            <v>0</v>
          </cell>
          <cell r="N186" t="str">
            <v>-</v>
          </cell>
          <cell r="O186">
            <v>0</v>
          </cell>
          <cell r="P186" t="str">
            <v>-</v>
          </cell>
          <cell r="Q186">
            <v>0</v>
          </cell>
          <cell r="R186" t="str">
            <v>-</v>
          </cell>
          <cell r="S186">
            <v>0</v>
          </cell>
          <cell r="T186" t="str">
            <v>-</v>
          </cell>
          <cell r="U186">
            <v>0</v>
          </cell>
          <cell r="V186" t="str">
            <v>-</v>
          </cell>
          <cell r="W186">
            <v>0</v>
          </cell>
          <cell r="X186" t="str">
            <v>-</v>
          </cell>
          <cell r="Y186" t="str">
            <v>-</v>
          </cell>
          <cell r="Z186" t="str">
            <v>-</v>
          </cell>
          <cell r="AA186">
            <v>0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>
            <v>0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-</v>
          </cell>
          <cell r="AL186" t="str">
            <v>-</v>
          </cell>
          <cell r="AM186">
            <v>0</v>
          </cell>
          <cell r="AN186" t="str">
            <v>-</v>
          </cell>
          <cell r="AO186" t="str">
            <v>-</v>
          </cell>
          <cell r="AP186" t="str">
            <v>-</v>
          </cell>
          <cell r="AQ186" t="str">
            <v>-</v>
          </cell>
          <cell r="AR186" t="str">
            <v>-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  <cell r="AW186" t="str">
            <v>-</v>
          </cell>
          <cell r="AX186" t="str">
            <v>-</v>
          </cell>
          <cell r="AY186" t="str">
            <v>-</v>
          </cell>
          <cell r="AZ186" t="str">
            <v>-</v>
          </cell>
          <cell r="BA186">
            <v>0</v>
          </cell>
          <cell r="BB186" t="str">
            <v>-</v>
          </cell>
          <cell r="BC186">
            <v>0</v>
          </cell>
          <cell r="BD186" t="str">
            <v>-</v>
          </cell>
          <cell r="BE186">
            <v>0</v>
          </cell>
          <cell r="BF186" t="str">
            <v>-</v>
          </cell>
          <cell r="BG186">
            <v>0</v>
          </cell>
          <cell r="BH186" t="str">
            <v>-</v>
          </cell>
          <cell r="BI186">
            <v>0</v>
          </cell>
          <cell r="BJ186" t="str">
            <v>-</v>
          </cell>
          <cell r="BK186">
            <v>0</v>
          </cell>
          <cell r="BL186" t="str">
            <v>-</v>
          </cell>
          <cell r="BM186">
            <v>0</v>
          </cell>
          <cell r="BN186" t="str">
            <v>-</v>
          </cell>
          <cell r="BO186">
            <v>0</v>
          </cell>
          <cell r="BP186" t="str">
            <v>-</v>
          </cell>
          <cell r="BQ186">
            <v>0</v>
          </cell>
          <cell r="BR186" t="str">
            <v>-</v>
          </cell>
          <cell r="BS186">
            <v>0</v>
          </cell>
          <cell r="BT186" t="str">
            <v>-</v>
          </cell>
          <cell r="BU186">
            <v>0</v>
          </cell>
          <cell r="BV186" t="str">
            <v>-</v>
          </cell>
          <cell r="BW186">
            <v>0</v>
          </cell>
          <cell r="BX186" t="str">
            <v>-</v>
          </cell>
          <cell r="BY186" t="str">
            <v>-</v>
          </cell>
          <cell r="BZ186" t="str">
            <v>-</v>
          </cell>
          <cell r="CA186">
            <v>0</v>
          </cell>
          <cell r="CB186" t="str">
            <v>-</v>
          </cell>
          <cell r="CC186" t="str">
            <v>-</v>
          </cell>
          <cell r="CD186" t="str">
            <v>-</v>
          </cell>
          <cell r="CE186" t="str">
            <v>-</v>
          </cell>
          <cell r="CF186" t="str">
            <v>-</v>
          </cell>
          <cell r="CG186" t="str">
            <v>-</v>
          </cell>
          <cell r="CH186" t="str">
            <v>-</v>
          </cell>
          <cell r="CI186" t="str">
            <v>-</v>
          </cell>
          <cell r="CJ186" t="str">
            <v>-</v>
          </cell>
          <cell r="CK186" t="str">
            <v>-</v>
          </cell>
          <cell r="CL186" t="str">
            <v>-</v>
          </cell>
          <cell r="CM186">
            <v>0</v>
          </cell>
          <cell r="CN186" t="str">
            <v>-</v>
          </cell>
          <cell r="CO186">
            <v>0</v>
          </cell>
          <cell r="CP186" t="str">
            <v>-</v>
          </cell>
          <cell r="CQ186">
            <v>0</v>
          </cell>
          <cell r="CR186" t="str">
            <v>-</v>
          </cell>
          <cell r="CS186">
            <v>0</v>
          </cell>
          <cell r="CT186" t="str">
            <v>-</v>
          </cell>
          <cell r="CU186">
            <v>0</v>
          </cell>
          <cell r="CV186" t="str">
            <v>-</v>
          </cell>
          <cell r="CW186">
            <v>0</v>
          </cell>
          <cell r="CX186" t="str">
            <v>-</v>
          </cell>
          <cell r="CY186">
            <v>0</v>
          </cell>
          <cell r="CZ186" t="str">
            <v>-</v>
          </cell>
          <cell r="DA186">
            <v>0</v>
          </cell>
          <cell r="DB186" t="str">
            <v>-</v>
          </cell>
          <cell r="DC186">
            <v>0</v>
          </cell>
          <cell r="DD186" t="str">
            <v>-</v>
          </cell>
          <cell r="DE186">
            <v>0</v>
          </cell>
          <cell r="DF186" t="str">
            <v>-</v>
          </cell>
          <cell r="DG186">
            <v>0</v>
          </cell>
          <cell r="DH186" t="str">
            <v>-</v>
          </cell>
          <cell r="DI186">
            <v>0</v>
          </cell>
          <cell r="DJ186" t="str">
            <v>-</v>
          </cell>
          <cell r="DK186" t="str">
            <v>-</v>
          </cell>
          <cell r="DL186" t="str">
            <v>-</v>
          </cell>
          <cell r="DM186" t="str">
            <v>-</v>
          </cell>
          <cell r="DN186" t="str">
            <v>-</v>
          </cell>
          <cell r="DO186" t="str">
            <v>-</v>
          </cell>
          <cell r="DP186" t="str">
            <v>-</v>
          </cell>
          <cell r="DQ186" t="str">
            <v>-</v>
          </cell>
          <cell r="DR186" t="str">
            <v>-</v>
          </cell>
          <cell r="DS186" t="str">
            <v>-</v>
          </cell>
          <cell r="DT186" t="str">
            <v>-</v>
          </cell>
          <cell r="DU186" t="str">
            <v>-</v>
          </cell>
          <cell r="DV186" t="str">
            <v>-</v>
          </cell>
          <cell r="DW186">
            <v>0</v>
          </cell>
          <cell r="DX186" t="str">
            <v>-</v>
          </cell>
          <cell r="DY186">
            <v>0</v>
          </cell>
          <cell r="DZ186" t="str">
            <v>-</v>
          </cell>
          <cell r="EA186">
            <v>0</v>
          </cell>
          <cell r="EB186" t="str">
            <v>-</v>
          </cell>
          <cell r="EC186">
            <v>0</v>
          </cell>
          <cell r="ED186" t="str">
            <v>-</v>
          </cell>
          <cell r="EE186">
            <v>0</v>
          </cell>
          <cell r="EF186" t="str">
            <v>-</v>
          </cell>
          <cell r="EG186">
            <v>0</v>
          </cell>
        </row>
        <row r="187">
          <cell r="C187">
            <v>700000514</v>
          </cell>
          <cell r="D187" t="str">
            <v>SECTOR TUMBAO ANGELICA.</v>
          </cell>
          <cell r="E187">
            <v>2026</v>
          </cell>
          <cell r="F187">
            <v>202604</v>
          </cell>
          <cell r="G187">
            <v>184</v>
          </cell>
          <cell r="H187" t="str">
            <v>-</v>
          </cell>
          <cell r="I187">
            <v>17</v>
          </cell>
          <cell r="J187" t="str">
            <v>-</v>
          </cell>
          <cell r="K187">
            <v>-9</v>
          </cell>
          <cell r="L187" t="str">
            <v>-</v>
          </cell>
          <cell r="M187">
            <v>46</v>
          </cell>
          <cell r="N187" t="str">
            <v>-</v>
          </cell>
          <cell r="O187">
            <v>0</v>
          </cell>
          <cell r="P187" t="str">
            <v>-</v>
          </cell>
          <cell r="Q187">
            <v>0</v>
          </cell>
          <cell r="R187" t="str">
            <v>-</v>
          </cell>
          <cell r="S187">
            <v>0</v>
          </cell>
          <cell r="T187" t="str">
            <v>-</v>
          </cell>
          <cell r="U187">
            <v>46</v>
          </cell>
          <cell r="V187" t="str">
            <v>-</v>
          </cell>
          <cell r="W187">
            <v>0</v>
          </cell>
          <cell r="X187" t="str">
            <v>-</v>
          </cell>
          <cell r="Y187" t="str">
            <v>-</v>
          </cell>
          <cell r="Z187" t="str">
            <v>-</v>
          </cell>
          <cell r="AA187">
            <v>20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>
            <v>41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>
            <v>25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>
            <v>34</v>
          </cell>
          <cell r="BB187" t="str">
            <v>-</v>
          </cell>
          <cell r="BC187">
            <v>18.478260869565215</v>
          </cell>
          <cell r="BD187" t="str">
            <v>-</v>
          </cell>
          <cell r="BE187">
            <v>97</v>
          </cell>
          <cell r="BF187" t="str">
            <v>-</v>
          </cell>
          <cell r="BG187">
            <v>402686.96</v>
          </cell>
          <cell r="BH187" t="str">
            <v>-</v>
          </cell>
          <cell r="BI187">
            <v>18523600</v>
          </cell>
          <cell r="BJ187" t="str">
            <v>-</v>
          </cell>
          <cell r="BK187">
            <v>18523600</v>
          </cell>
          <cell r="BL187" t="str">
            <v>-</v>
          </cell>
          <cell r="BM187">
            <v>0</v>
          </cell>
          <cell r="BN187" t="str">
            <v>-</v>
          </cell>
          <cell r="BO187">
            <v>13811192</v>
          </cell>
          <cell r="BP187" t="str">
            <v>-</v>
          </cell>
          <cell r="BQ187">
            <v>0</v>
          </cell>
          <cell r="BR187" t="str">
            <v>-</v>
          </cell>
          <cell r="BS187">
            <v>45</v>
          </cell>
          <cell r="BT187" t="str">
            <v>-</v>
          </cell>
          <cell r="BU187">
            <v>13811192</v>
          </cell>
          <cell r="BV187" t="str">
            <v>-</v>
          </cell>
          <cell r="BW187">
            <v>31</v>
          </cell>
          <cell r="BX187" t="str">
            <v>-</v>
          </cell>
          <cell r="BY187" t="str">
            <v>-</v>
          </cell>
          <cell r="BZ187" t="str">
            <v>-</v>
          </cell>
          <cell r="CA187">
            <v>4360728</v>
          </cell>
          <cell r="CB187" t="str">
            <v>-</v>
          </cell>
          <cell r="CC187" t="str">
            <v>-</v>
          </cell>
          <cell r="CD187" t="str">
            <v>-</v>
          </cell>
          <cell r="CE187" t="str">
            <v>-</v>
          </cell>
          <cell r="CF187" t="str">
            <v>-</v>
          </cell>
          <cell r="CG187" t="str">
            <v>-</v>
          </cell>
          <cell r="CH187" t="str">
            <v>-</v>
          </cell>
          <cell r="CI187" t="str">
            <v>-</v>
          </cell>
          <cell r="CJ187" t="str">
            <v>-</v>
          </cell>
          <cell r="CK187" t="str">
            <v>-</v>
          </cell>
          <cell r="CL187" t="str">
            <v>-</v>
          </cell>
          <cell r="CM187">
            <v>351680</v>
          </cell>
          <cell r="CN187" t="str">
            <v>-</v>
          </cell>
          <cell r="CO187">
            <v>4712408</v>
          </cell>
          <cell r="CP187" t="str">
            <v>-</v>
          </cell>
          <cell r="CQ187">
            <v>0</v>
          </cell>
          <cell r="CR187" t="str">
            <v>-</v>
          </cell>
          <cell r="CS187">
            <v>-12</v>
          </cell>
          <cell r="CT187" t="str">
            <v>-</v>
          </cell>
          <cell r="CU187">
            <v>96</v>
          </cell>
          <cell r="CV187" t="str">
            <v>-</v>
          </cell>
          <cell r="CW187">
            <v>24</v>
          </cell>
          <cell r="CX187" t="str">
            <v>-</v>
          </cell>
          <cell r="CY187">
            <v>18</v>
          </cell>
          <cell r="CZ187" t="str">
            <v>-</v>
          </cell>
          <cell r="DA187">
            <v>21</v>
          </cell>
          <cell r="DB187" t="str">
            <v>-</v>
          </cell>
          <cell r="DC187">
            <v>10</v>
          </cell>
          <cell r="DD187" t="str">
            <v>-</v>
          </cell>
          <cell r="DE187">
            <v>24</v>
          </cell>
          <cell r="DF187" t="str">
            <v>-</v>
          </cell>
          <cell r="DG187">
            <v>55</v>
          </cell>
          <cell r="DH187" t="str">
            <v>-</v>
          </cell>
          <cell r="DI187">
            <v>8</v>
          </cell>
          <cell r="DJ187" t="str">
            <v>-</v>
          </cell>
          <cell r="DK187" t="str">
            <v>-</v>
          </cell>
          <cell r="DL187" t="str">
            <v>-</v>
          </cell>
          <cell r="DM187" t="str">
            <v>-</v>
          </cell>
          <cell r="DN187" t="str">
            <v>-</v>
          </cell>
          <cell r="DO187" t="str">
            <v>-</v>
          </cell>
          <cell r="DP187" t="str">
            <v>-</v>
          </cell>
          <cell r="DQ187" t="str">
            <v>-</v>
          </cell>
          <cell r="DR187" t="str">
            <v>-</v>
          </cell>
          <cell r="DS187" t="str">
            <v>-</v>
          </cell>
          <cell r="DT187" t="str">
            <v>-</v>
          </cell>
          <cell r="DU187" t="str">
            <v>-</v>
          </cell>
          <cell r="DV187" t="str">
            <v>-</v>
          </cell>
          <cell r="DW187">
            <v>0</v>
          </cell>
          <cell r="DX187" t="str">
            <v>-</v>
          </cell>
          <cell r="DY187">
            <v>12</v>
          </cell>
          <cell r="DZ187" t="str">
            <v>-</v>
          </cell>
          <cell r="EA187">
            <v>19</v>
          </cell>
          <cell r="EB187" t="str">
            <v>-</v>
          </cell>
          <cell r="EC187">
            <v>79.166666666666657</v>
          </cell>
          <cell r="ED187" t="str">
            <v>-</v>
          </cell>
          <cell r="EE187">
            <v>4</v>
          </cell>
          <cell r="EF187" t="str">
            <v>-</v>
          </cell>
          <cell r="EG187">
            <v>0</v>
          </cell>
        </row>
        <row r="188">
          <cell r="C188">
            <v>700000515</v>
          </cell>
          <cell r="D188" t="str">
            <v>SECTOR PRUEBAS CORA</v>
          </cell>
          <cell r="E188">
            <v>2026</v>
          </cell>
          <cell r="F188">
            <v>202604</v>
          </cell>
          <cell r="G188">
            <v>0</v>
          </cell>
          <cell r="H188" t="str">
            <v>-</v>
          </cell>
          <cell r="I188">
            <v>0</v>
          </cell>
          <cell r="J188" t="str">
            <v>-</v>
          </cell>
          <cell r="K188">
            <v>0</v>
          </cell>
          <cell r="L188" t="str">
            <v>-</v>
          </cell>
          <cell r="M188">
            <v>0</v>
          </cell>
          <cell r="N188" t="str">
            <v>-</v>
          </cell>
          <cell r="O188">
            <v>0</v>
          </cell>
          <cell r="P188" t="str">
            <v>-</v>
          </cell>
          <cell r="Q188">
            <v>0</v>
          </cell>
          <cell r="R188" t="str">
            <v>-</v>
          </cell>
          <cell r="S188">
            <v>0</v>
          </cell>
          <cell r="T188" t="str">
            <v>-</v>
          </cell>
          <cell r="U188">
            <v>0</v>
          </cell>
          <cell r="V188" t="str">
            <v>-</v>
          </cell>
          <cell r="W188">
            <v>0</v>
          </cell>
          <cell r="X188" t="str">
            <v>-</v>
          </cell>
          <cell r="Y188" t="str">
            <v>-</v>
          </cell>
          <cell r="Z188" t="str">
            <v>-</v>
          </cell>
          <cell r="AA188">
            <v>0</v>
          </cell>
          <cell r="AB188" t="str">
            <v>-</v>
          </cell>
          <cell r="AC188" t="str">
            <v>-</v>
          </cell>
          <cell r="AD188" t="str">
            <v>-</v>
          </cell>
          <cell r="AE188" t="str">
            <v>-</v>
          </cell>
          <cell r="AF188" t="str">
            <v>-</v>
          </cell>
          <cell r="AG188">
            <v>0</v>
          </cell>
          <cell r="AH188" t="str">
            <v>-</v>
          </cell>
          <cell r="AI188" t="str">
            <v>-</v>
          </cell>
          <cell r="AJ188" t="str">
            <v>-</v>
          </cell>
          <cell r="AK188" t="str">
            <v>-</v>
          </cell>
          <cell r="AL188" t="str">
            <v>-</v>
          </cell>
          <cell r="AM188">
            <v>0</v>
          </cell>
          <cell r="AN188" t="str">
            <v>-</v>
          </cell>
          <cell r="AO188" t="str">
            <v>-</v>
          </cell>
          <cell r="AP188" t="str">
            <v>-</v>
          </cell>
          <cell r="AQ188" t="str">
            <v>-</v>
          </cell>
          <cell r="AR188" t="str">
            <v>-</v>
          </cell>
          <cell r="AS188" t="str">
            <v>-</v>
          </cell>
          <cell r="AT188" t="str">
            <v>-</v>
          </cell>
          <cell r="AU188" t="str">
            <v>-</v>
          </cell>
          <cell r="AV188" t="str">
            <v>-</v>
          </cell>
          <cell r="AW188" t="str">
            <v>-</v>
          </cell>
          <cell r="AX188" t="str">
            <v>-</v>
          </cell>
          <cell r="AY188" t="str">
            <v>-</v>
          </cell>
          <cell r="AZ188" t="str">
            <v>-</v>
          </cell>
          <cell r="BA188">
            <v>0</v>
          </cell>
          <cell r="BB188" t="str">
            <v>-</v>
          </cell>
          <cell r="BC188">
            <v>0</v>
          </cell>
          <cell r="BD188" t="str">
            <v>-</v>
          </cell>
          <cell r="BE188">
            <v>0</v>
          </cell>
          <cell r="BF188" t="str">
            <v>-</v>
          </cell>
          <cell r="BG188">
            <v>0</v>
          </cell>
          <cell r="BH188" t="str">
            <v>-</v>
          </cell>
          <cell r="BI188">
            <v>0</v>
          </cell>
          <cell r="BJ188" t="str">
            <v>-</v>
          </cell>
          <cell r="BK188">
            <v>0</v>
          </cell>
          <cell r="BL188" t="str">
            <v>-</v>
          </cell>
          <cell r="BM188">
            <v>0</v>
          </cell>
          <cell r="BN188" t="str">
            <v>-</v>
          </cell>
          <cell r="BO188">
            <v>0</v>
          </cell>
          <cell r="BP188" t="str">
            <v>-</v>
          </cell>
          <cell r="BQ188">
            <v>0</v>
          </cell>
          <cell r="BR188" t="str">
            <v>-</v>
          </cell>
          <cell r="BS188">
            <v>0</v>
          </cell>
          <cell r="BT188" t="str">
            <v>-</v>
          </cell>
          <cell r="BU188">
            <v>0</v>
          </cell>
          <cell r="BV188" t="str">
            <v>-</v>
          </cell>
          <cell r="BW188">
            <v>0</v>
          </cell>
          <cell r="BX188" t="str">
            <v>-</v>
          </cell>
          <cell r="BY188" t="str">
            <v>-</v>
          </cell>
          <cell r="BZ188" t="str">
            <v>-</v>
          </cell>
          <cell r="CA188">
            <v>0</v>
          </cell>
          <cell r="CB188" t="str">
            <v>-</v>
          </cell>
          <cell r="CC188" t="str">
            <v>-</v>
          </cell>
          <cell r="CD188" t="str">
            <v>-</v>
          </cell>
          <cell r="CE188" t="str">
            <v>-</v>
          </cell>
          <cell r="CF188" t="str">
            <v>-</v>
          </cell>
          <cell r="CG188" t="str">
            <v>-</v>
          </cell>
          <cell r="CH188" t="str">
            <v>-</v>
          </cell>
          <cell r="CI188" t="str">
            <v>-</v>
          </cell>
          <cell r="CJ188" t="str">
            <v>-</v>
          </cell>
          <cell r="CK188" t="str">
            <v>-</v>
          </cell>
          <cell r="CL188" t="str">
            <v>-</v>
          </cell>
          <cell r="CM188">
            <v>0</v>
          </cell>
          <cell r="CN188" t="str">
            <v>-</v>
          </cell>
          <cell r="CO188">
            <v>0</v>
          </cell>
          <cell r="CP188" t="str">
            <v>-</v>
          </cell>
          <cell r="CQ188">
            <v>0</v>
          </cell>
          <cell r="CR188" t="str">
            <v>-</v>
          </cell>
          <cell r="CS188">
            <v>0</v>
          </cell>
          <cell r="CT188" t="str">
            <v>-</v>
          </cell>
          <cell r="CU188">
            <v>0</v>
          </cell>
          <cell r="CV188" t="str">
            <v>-</v>
          </cell>
          <cell r="CW188">
            <v>0</v>
          </cell>
          <cell r="CX188" t="str">
            <v>-</v>
          </cell>
          <cell r="CY188">
            <v>0</v>
          </cell>
          <cell r="CZ188" t="str">
            <v>-</v>
          </cell>
          <cell r="DA188">
            <v>0</v>
          </cell>
          <cell r="DB188" t="str">
            <v>-</v>
          </cell>
          <cell r="DC188">
            <v>0</v>
          </cell>
          <cell r="DD188" t="str">
            <v>-</v>
          </cell>
          <cell r="DE188">
            <v>0</v>
          </cell>
          <cell r="DF188" t="str">
            <v>-</v>
          </cell>
          <cell r="DG188">
            <v>0</v>
          </cell>
          <cell r="DH188" t="str">
            <v>-</v>
          </cell>
          <cell r="DI188">
            <v>0</v>
          </cell>
          <cell r="DJ188" t="str">
            <v>-</v>
          </cell>
          <cell r="DK188" t="str">
            <v>-</v>
          </cell>
          <cell r="DL188" t="str">
            <v>-</v>
          </cell>
          <cell r="DM188" t="str">
            <v>-</v>
          </cell>
          <cell r="DN188" t="str">
            <v>-</v>
          </cell>
          <cell r="DO188" t="str">
            <v>-</v>
          </cell>
          <cell r="DP188" t="str">
            <v>-</v>
          </cell>
          <cell r="DQ188" t="str">
            <v>-</v>
          </cell>
          <cell r="DR188" t="str">
            <v>-</v>
          </cell>
          <cell r="DS188" t="str">
            <v>-</v>
          </cell>
          <cell r="DT188" t="str">
            <v>-</v>
          </cell>
          <cell r="DU188" t="str">
            <v>-</v>
          </cell>
          <cell r="DV188" t="str">
            <v>-</v>
          </cell>
          <cell r="DW188">
            <v>0</v>
          </cell>
          <cell r="DX188" t="str">
            <v>-</v>
          </cell>
          <cell r="DY188">
            <v>0</v>
          </cell>
          <cell r="DZ188" t="str">
            <v>-</v>
          </cell>
          <cell r="EA188">
            <v>0</v>
          </cell>
          <cell r="EB188" t="str">
            <v>-</v>
          </cell>
          <cell r="EC188">
            <v>0</v>
          </cell>
          <cell r="ED188" t="str">
            <v>-</v>
          </cell>
          <cell r="EE188">
            <v>0</v>
          </cell>
          <cell r="EF188" t="str">
            <v>-</v>
          </cell>
          <cell r="EG188">
            <v>0</v>
          </cell>
        </row>
        <row r="189">
          <cell r="C189">
            <v>700000516</v>
          </cell>
          <cell r="D189" t="str">
            <v>SECTOR PUEBAS CORA</v>
          </cell>
          <cell r="E189">
            <v>2026</v>
          </cell>
          <cell r="F189">
            <v>202604</v>
          </cell>
          <cell r="G189">
            <v>0</v>
          </cell>
          <cell r="H189" t="str">
            <v>-</v>
          </cell>
          <cell r="I189">
            <v>0</v>
          </cell>
          <cell r="J189" t="str">
            <v>-</v>
          </cell>
          <cell r="K189">
            <v>0</v>
          </cell>
          <cell r="L189" t="str">
            <v>-</v>
          </cell>
          <cell r="M189">
            <v>0</v>
          </cell>
          <cell r="N189" t="str">
            <v>-</v>
          </cell>
          <cell r="O189">
            <v>0</v>
          </cell>
          <cell r="P189" t="str">
            <v>-</v>
          </cell>
          <cell r="Q189">
            <v>0</v>
          </cell>
          <cell r="R189" t="str">
            <v>-</v>
          </cell>
          <cell r="S189">
            <v>0</v>
          </cell>
          <cell r="T189" t="str">
            <v>-</v>
          </cell>
          <cell r="U189">
            <v>0</v>
          </cell>
          <cell r="V189" t="str">
            <v>-</v>
          </cell>
          <cell r="W189">
            <v>0</v>
          </cell>
          <cell r="X189" t="str">
            <v>-</v>
          </cell>
          <cell r="Y189" t="str">
            <v>-</v>
          </cell>
          <cell r="Z189" t="str">
            <v>-</v>
          </cell>
          <cell r="AA189">
            <v>0</v>
          </cell>
          <cell r="AB189" t="str">
            <v>-</v>
          </cell>
          <cell r="AC189" t="str">
            <v>-</v>
          </cell>
          <cell r="AD189" t="str">
            <v>-</v>
          </cell>
          <cell r="AE189" t="str">
            <v>-</v>
          </cell>
          <cell r="AF189" t="str">
            <v>-</v>
          </cell>
          <cell r="AG189">
            <v>0</v>
          </cell>
          <cell r="AH189" t="str">
            <v>-</v>
          </cell>
          <cell r="AI189" t="str">
            <v>-</v>
          </cell>
          <cell r="AJ189" t="str">
            <v>-</v>
          </cell>
          <cell r="AK189" t="str">
            <v>-</v>
          </cell>
          <cell r="AL189" t="str">
            <v>-</v>
          </cell>
          <cell r="AM189">
            <v>0</v>
          </cell>
          <cell r="AN189" t="str">
            <v>-</v>
          </cell>
          <cell r="AO189" t="str">
            <v>-</v>
          </cell>
          <cell r="AP189" t="str">
            <v>-</v>
          </cell>
          <cell r="AQ189" t="str">
            <v>-</v>
          </cell>
          <cell r="AR189" t="str">
            <v>-</v>
          </cell>
          <cell r="AS189" t="str">
            <v>-</v>
          </cell>
          <cell r="AT189" t="str">
            <v>-</v>
          </cell>
          <cell r="AU189" t="str">
            <v>-</v>
          </cell>
          <cell r="AV189" t="str">
            <v>-</v>
          </cell>
          <cell r="AW189" t="str">
            <v>-</v>
          </cell>
          <cell r="AX189" t="str">
            <v>-</v>
          </cell>
          <cell r="AY189" t="str">
            <v>-</v>
          </cell>
          <cell r="AZ189" t="str">
            <v>-</v>
          </cell>
          <cell r="BA189">
            <v>0</v>
          </cell>
          <cell r="BB189" t="str">
            <v>-</v>
          </cell>
          <cell r="BC189">
            <v>0</v>
          </cell>
          <cell r="BD189" t="str">
            <v>-</v>
          </cell>
          <cell r="BE189">
            <v>0</v>
          </cell>
          <cell r="BF189" t="str">
            <v>-</v>
          </cell>
          <cell r="BG189">
            <v>0</v>
          </cell>
          <cell r="BH189" t="str">
            <v>-</v>
          </cell>
          <cell r="BI189">
            <v>0</v>
          </cell>
          <cell r="BJ189" t="str">
            <v>-</v>
          </cell>
          <cell r="BK189">
            <v>0</v>
          </cell>
          <cell r="BL189" t="str">
            <v>-</v>
          </cell>
          <cell r="BM189">
            <v>0</v>
          </cell>
          <cell r="BN189" t="str">
            <v>-</v>
          </cell>
          <cell r="BO189">
            <v>0</v>
          </cell>
          <cell r="BP189" t="str">
            <v>-</v>
          </cell>
          <cell r="BQ189">
            <v>0</v>
          </cell>
          <cell r="BR189" t="str">
            <v>-</v>
          </cell>
          <cell r="BS189">
            <v>0</v>
          </cell>
          <cell r="BT189" t="str">
            <v>-</v>
          </cell>
          <cell r="BU189">
            <v>0</v>
          </cell>
          <cell r="BV189" t="str">
            <v>-</v>
          </cell>
          <cell r="BW189">
            <v>0</v>
          </cell>
          <cell r="BX189" t="str">
            <v>-</v>
          </cell>
          <cell r="BY189" t="str">
            <v>-</v>
          </cell>
          <cell r="BZ189" t="str">
            <v>-</v>
          </cell>
          <cell r="CA189">
            <v>0</v>
          </cell>
          <cell r="CB189" t="str">
            <v>-</v>
          </cell>
          <cell r="CC189" t="str">
            <v>-</v>
          </cell>
          <cell r="CD189" t="str">
            <v>-</v>
          </cell>
          <cell r="CE189" t="str">
            <v>-</v>
          </cell>
          <cell r="CF189" t="str">
            <v>-</v>
          </cell>
          <cell r="CG189" t="str">
            <v>-</v>
          </cell>
          <cell r="CH189" t="str">
            <v>-</v>
          </cell>
          <cell r="CI189" t="str">
            <v>-</v>
          </cell>
          <cell r="CJ189" t="str">
            <v>-</v>
          </cell>
          <cell r="CK189" t="str">
            <v>-</v>
          </cell>
          <cell r="CL189" t="str">
            <v>-</v>
          </cell>
          <cell r="CM189">
            <v>0</v>
          </cell>
          <cell r="CN189" t="str">
            <v>-</v>
          </cell>
          <cell r="CO189">
            <v>0</v>
          </cell>
          <cell r="CP189" t="str">
            <v>-</v>
          </cell>
          <cell r="CQ189">
            <v>0</v>
          </cell>
          <cell r="CR189" t="str">
            <v>-</v>
          </cell>
          <cell r="CS189">
            <v>0</v>
          </cell>
          <cell r="CT189" t="str">
            <v>-</v>
          </cell>
          <cell r="CU189">
            <v>0</v>
          </cell>
          <cell r="CV189" t="str">
            <v>-</v>
          </cell>
          <cell r="CW189">
            <v>0</v>
          </cell>
          <cell r="CX189" t="str">
            <v>-</v>
          </cell>
          <cell r="CY189">
            <v>0</v>
          </cell>
          <cell r="CZ189" t="str">
            <v>-</v>
          </cell>
          <cell r="DA189">
            <v>0</v>
          </cell>
          <cell r="DB189" t="str">
            <v>-</v>
          </cell>
          <cell r="DC189">
            <v>0</v>
          </cell>
          <cell r="DD189" t="str">
            <v>-</v>
          </cell>
          <cell r="DE189">
            <v>0</v>
          </cell>
          <cell r="DF189" t="str">
            <v>-</v>
          </cell>
          <cell r="DG189">
            <v>0</v>
          </cell>
          <cell r="DH189" t="str">
            <v>-</v>
          </cell>
          <cell r="DI189">
            <v>0</v>
          </cell>
          <cell r="DJ189" t="str">
            <v>-</v>
          </cell>
          <cell r="DK189" t="str">
            <v>-</v>
          </cell>
          <cell r="DL189" t="str">
            <v>-</v>
          </cell>
          <cell r="DM189" t="str">
            <v>-</v>
          </cell>
          <cell r="DN189" t="str">
            <v>-</v>
          </cell>
          <cell r="DO189" t="str">
            <v>-</v>
          </cell>
          <cell r="DP189" t="str">
            <v>-</v>
          </cell>
          <cell r="DQ189" t="str">
            <v>-</v>
          </cell>
          <cell r="DR189" t="str">
            <v>-</v>
          </cell>
          <cell r="DS189" t="str">
            <v>-</v>
          </cell>
          <cell r="DT189" t="str">
            <v>-</v>
          </cell>
          <cell r="DU189" t="str">
            <v>-</v>
          </cell>
          <cell r="DV189" t="str">
            <v>-</v>
          </cell>
          <cell r="DW189">
            <v>0</v>
          </cell>
          <cell r="DX189" t="str">
            <v>-</v>
          </cell>
          <cell r="DY189">
            <v>0</v>
          </cell>
          <cell r="DZ189" t="str">
            <v>-</v>
          </cell>
          <cell r="EA189">
            <v>0</v>
          </cell>
          <cell r="EB189" t="str">
            <v>-</v>
          </cell>
          <cell r="EC189">
            <v>0</v>
          </cell>
          <cell r="ED189" t="str">
            <v>-</v>
          </cell>
          <cell r="EE189">
            <v>0</v>
          </cell>
          <cell r="EF189" t="str">
            <v>-</v>
          </cell>
          <cell r="EG189">
            <v>0</v>
          </cell>
        </row>
        <row r="190">
          <cell r="C190">
            <v>700000517</v>
          </cell>
          <cell r="D190" t="str">
            <v>SECTOR CORA KITS</v>
          </cell>
          <cell r="E190">
            <v>2026</v>
          </cell>
          <cell r="F190">
            <v>202604</v>
          </cell>
          <cell r="G190">
            <v>0</v>
          </cell>
          <cell r="H190" t="str">
            <v>-</v>
          </cell>
          <cell r="I190">
            <v>0</v>
          </cell>
          <cell r="J190" t="str">
            <v>-</v>
          </cell>
          <cell r="K190">
            <v>0</v>
          </cell>
          <cell r="L190" t="str">
            <v>-</v>
          </cell>
          <cell r="M190">
            <v>0</v>
          </cell>
          <cell r="N190" t="str">
            <v>-</v>
          </cell>
          <cell r="O190">
            <v>0</v>
          </cell>
          <cell r="P190" t="str">
            <v>-</v>
          </cell>
          <cell r="Q190">
            <v>0</v>
          </cell>
          <cell r="R190" t="str">
            <v>-</v>
          </cell>
          <cell r="S190">
            <v>0</v>
          </cell>
          <cell r="T190" t="str">
            <v>-</v>
          </cell>
          <cell r="U190">
            <v>0</v>
          </cell>
          <cell r="V190" t="str">
            <v>-</v>
          </cell>
          <cell r="W190">
            <v>0</v>
          </cell>
          <cell r="X190" t="str">
            <v>-</v>
          </cell>
          <cell r="Y190" t="str">
            <v>-</v>
          </cell>
          <cell r="Z190" t="str">
            <v>-</v>
          </cell>
          <cell r="AA190">
            <v>0</v>
          </cell>
          <cell r="AB190" t="str">
            <v>-</v>
          </cell>
          <cell r="AC190" t="str">
            <v>-</v>
          </cell>
          <cell r="AD190" t="str">
            <v>-</v>
          </cell>
          <cell r="AE190" t="str">
            <v>-</v>
          </cell>
          <cell r="AF190" t="str">
            <v>-</v>
          </cell>
          <cell r="AG190">
            <v>0</v>
          </cell>
          <cell r="AH190" t="str">
            <v>-</v>
          </cell>
          <cell r="AI190" t="str">
            <v>-</v>
          </cell>
          <cell r="AJ190" t="str">
            <v>-</v>
          </cell>
          <cell r="AK190" t="str">
            <v>-</v>
          </cell>
          <cell r="AL190" t="str">
            <v>-</v>
          </cell>
          <cell r="AM190">
            <v>0</v>
          </cell>
          <cell r="AN190" t="str">
            <v>-</v>
          </cell>
          <cell r="AO190" t="str">
            <v>-</v>
          </cell>
          <cell r="AP190" t="str">
            <v>-</v>
          </cell>
          <cell r="AQ190" t="str">
            <v>-</v>
          </cell>
          <cell r="AR190" t="str">
            <v>-</v>
          </cell>
          <cell r="AS190" t="str">
            <v>-</v>
          </cell>
          <cell r="AT190" t="str">
            <v>-</v>
          </cell>
          <cell r="AU190" t="str">
            <v>-</v>
          </cell>
          <cell r="AV190" t="str">
            <v>-</v>
          </cell>
          <cell r="AW190" t="str">
            <v>-</v>
          </cell>
          <cell r="AX190" t="str">
            <v>-</v>
          </cell>
          <cell r="AY190" t="str">
            <v>-</v>
          </cell>
          <cell r="AZ190" t="str">
            <v>-</v>
          </cell>
          <cell r="BA190">
            <v>0</v>
          </cell>
          <cell r="BB190" t="str">
            <v>-</v>
          </cell>
          <cell r="BC190">
            <v>0</v>
          </cell>
          <cell r="BD190" t="str">
            <v>-</v>
          </cell>
          <cell r="BE190">
            <v>0</v>
          </cell>
          <cell r="BF190" t="str">
            <v>-</v>
          </cell>
          <cell r="BG190">
            <v>0</v>
          </cell>
          <cell r="BH190" t="str">
            <v>-</v>
          </cell>
          <cell r="BI190">
            <v>0</v>
          </cell>
          <cell r="BJ190" t="str">
            <v>-</v>
          </cell>
          <cell r="BK190">
            <v>0</v>
          </cell>
          <cell r="BL190" t="str">
            <v>-</v>
          </cell>
          <cell r="BM190">
            <v>0</v>
          </cell>
          <cell r="BN190" t="str">
            <v>-</v>
          </cell>
          <cell r="BO190">
            <v>0</v>
          </cell>
          <cell r="BP190" t="str">
            <v>-</v>
          </cell>
          <cell r="BQ190">
            <v>0</v>
          </cell>
          <cell r="BR190" t="str">
            <v>-</v>
          </cell>
          <cell r="BS190">
            <v>0</v>
          </cell>
          <cell r="BT190" t="str">
            <v>-</v>
          </cell>
          <cell r="BU190">
            <v>0</v>
          </cell>
          <cell r="BV190" t="str">
            <v>-</v>
          </cell>
          <cell r="BW190">
            <v>0</v>
          </cell>
          <cell r="BX190" t="str">
            <v>-</v>
          </cell>
          <cell r="BY190" t="str">
            <v>-</v>
          </cell>
          <cell r="BZ190" t="str">
            <v>-</v>
          </cell>
          <cell r="CA190">
            <v>0</v>
          </cell>
          <cell r="CB190" t="str">
            <v>-</v>
          </cell>
          <cell r="CC190" t="str">
            <v>-</v>
          </cell>
          <cell r="CD190" t="str">
            <v>-</v>
          </cell>
          <cell r="CE190" t="str">
            <v>-</v>
          </cell>
          <cell r="CF190" t="str">
            <v>-</v>
          </cell>
          <cell r="CG190" t="str">
            <v>-</v>
          </cell>
          <cell r="CH190" t="str">
            <v>-</v>
          </cell>
          <cell r="CI190" t="str">
            <v>-</v>
          </cell>
          <cell r="CJ190" t="str">
            <v>-</v>
          </cell>
          <cell r="CK190" t="str">
            <v>-</v>
          </cell>
          <cell r="CL190" t="str">
            <v>-</v>
          </cell>
          <cell r="CM190">
            <v>0</v>
          </cell>
          <cell r="CN190" t="str">
            <v>-</v>
          </cell>
          <cell r="CO190">
            <v>0</v>
          </cell>
          <cell r="CP190" t="str">
            <v>-</v>
          </cell>
          <cell r="CQ190">
            <v>0</v>
          </cell>
          <cell r="CR190" t="str">
            <v>-</v>
          </cell>
          <cell r="CS190">
            <v>0</v>
          </cell>
          <cell r="CT190" t="str">
            <v>-</v>
          </cell>
          <cell r="CU190">
            <v>0</v>
          </cell>
          <cell r="CV190" t="str">
            <v>-</v>
          </cell>
          <cell r="CW190">
            <v>0</v>
          </cell>
          <cell r="CX190" t="str">
            <v>-</v>
          </cell>
          <cell r="CY190">
            <v>0</v>
          </cell>
          <cell r="CZ190" t="str">
            <v>-</v>
          </cell>
          <cell r="DA190">
            <v>0</v>
          </cell>
          <cell r="DB190" t="str">
            <v>-</v>
          </cell>
          <cell r="DC190">
            <v>0</v>
          </cell>
          <cell r="DD190" t="str">
            <v>-</v>
          </cell>
          <cell r="DE190">
            <v>0</v>
          </cell>
          <cell r="DF190" t="str">
            <v>-</v>
          </cell>
          <cell r="DG190">
            <v>0</v>
          </cell>
          <cell r="DH190" t="str">
            <v>-</v>
          </cell>
          <cell r="DI190">
            <v>0</v>
          </cell>
          <cell r="DJ190" t="str">
            <v>-</v>
          </cell>
          <cell r="DK190" t="str">
            <v>-</v>
          </cell>
          <cell r="DL190" t="str">
            <v>-</v>
          </cell>
          <cell r="DM190" t="str">
            <v>-</v>
          </cell>
          <cell r="DN190" t="str">
            <v>-</v>
          </cell>
          <cell r="DO190" t="str">
            <v>-</v>
          </cell>
          <cell r="DP190" t="str">
            <v>-</v>
          </cell>
          <cell r="DQ190" t="str">
            <v>-</v>
          </cell>
          <cell r="DR190" t="str">
            <v>-</v>
          </cell>
          <cell r="DS190" t="str">
            <v>-</v>
          </cell>
          <cell r="DT190" t="str">
            <v>-</v>
          </cell>
          <cell r="DU190" t="str">
            <v>-</v>
          </cell>
          <cell r="DV190" t="str">
            <v>-</v>
          </cell>
          <cell r="DW190">
            <v>0</v>
          </cell>
          <cell r="DX190" t="str">
            <v>-</v>
          </cell>
          <cell r="DY190">
            <v>0</v>
          </cell>
          <cell r="DZ190" t="str">
            <v>-</v>
          </cell>
          <cell r="EA190">
            <v>0</v>
          </cell>
          <cell r="EB190" t="str">
            <v>-</v>
          </cell>
          <cell r="EC190">
            <v>0</v>
          </cell>
          <cell r="ED190" t="str">
            <v>-</v>
          </cell>
          <cell r="EE190">
            <v>0</v>
          </cell>
          <cell r="EF190" t="str">
            <v>-</v>
          </cell>
          <cell r="EG190">
            <v>0</v>
          </cell>
        </row>
        <row r="191">
          <cell r="C191">
            <v>700000520</v>
          </cell>
          <cell r="D191" t="str">
            <v>SECTOR PACÍFICO TUMACO</v>
          </cell>
          <cell r="E191">
            <v>2026</v>
          </cell>
          <cell r="F191">
            <v>202604</v>
          </cell>
          <cell r="G191">
            <v>0</v>
          </cell>
          <cell r="H191" t="str">
            <v>-</v>
          </cell>
          <cell r="I191">
            <v>0</v>
          </cell>
          <cell r="J191" t="str">
            <v>-</v>
          </cell>
          <cell r="K191">
            <v>0</v>
          </cell>
          <cell r="L191" t="str">
            <v>-</v>
          </cell>
          <cell r="M191">
            <v>0</v>
          </cell>
          <cell r="N191" t="str">
            <v>-</v>
          </cell>
          <cell r="O191">
            <v>0</v>
          </cell>
          <cell r="P191" t="str">
            <v>-</v>
          </cell>
          <cell r="Q191">
            <v>0</v>
          </cell>
          <cell r="R191" t="str">
            <v>-</v>
          </cell>
          <cell r="S191">
            <v>0</v>
          </cell>
          <cell r="T191" t="str">
            <v>-</v>
          </cell>
          <cell r="U191">
            <v>0</v>
          </cell>
          <cell r="V191" t="str">
            <v>-</v>
          </cell>
          <cell r="W191">
            <v>0</v>
          </cell>
          <cell r="X191" t="str">
            <v>-</v>
          </cell>
          <cell r="Y191" t="str">
            <v>-</v>
          </cell>
          <cell r="Z191" t="str">
            <v>-</v>
          </cell>
          <cell r="AA191">
            <v>0</v>
          </cell>
          <cell r="AB191" t="str">
            <v>-</v>
          </cell>
          <cell r="AC191" t="str">
            <v>-</v>
          </cell>
          <cell r="AD191" t="str">
            <v>-</v>
          </cell>
          <cell r="AE191" t="str">
            <v>-</v>
          </cell>
          <cell r="AF191" t="str">
            <v>-</v>
          </cell>
          <cell r="AG191">
            <v>0</v>
          </cell>
          <cell r="AH191" t="str">
            <v>-</v>
          </cell>
          <cell r="AI191" t="str">
            <v>-</v>
          </cell>
          <cell r="AJ191" t="str">
            <v>-</v>
          </cell>
          <cell r="AK191" t="str">
            <v>-</v>
          </cell>
          <cell r="AL191" t="str">
            <v>-</v>
          </cell>
          <cell r="AM191">
            <v>0</v>
          </cell>
          <cell r="AN191" t="str">
            <v>-</v>
          </cell>
          <cell r="AO191" t="str">
            <v>-</v>
          </cell>
          <cell r="AP191" t="str">
            <v>-</v>
          </cell>
          <cell r="AQ191" t="str">
            <v>-</v>
          </cell>
          <cell r="AR191" t="str">
            <v>-</v>
          </cell>
          <cell r="AS191" t="str">
            <v>-</v>
          </cell>
          <cell r="AT191" t="str">
            <v>-</v>
          </cell>
          <cell r="AU191" t="str">
            <v>-</v>
          </cell>
          <cell r="AV191" t="str">
            <v>-</v>
          </cell>
          <cell r="AW191" t="str">
            <v>-</v>
          </cell>
          <cell r="AX191" t="str">
            <v>-</v>
          </cell>
          <cell r="AY191" t="str">
            <v>-</v>
          </cell>
          <cell r="AZ191" t="str">
            <v>-</v>
          </cell>
          <cell r="BA191">
            <v>0</v>
          </cell>
          <cell r="BB191" t="str">
            <v>-</v>
          </cell>
          <cell r="BC191">
            <v>0</v>
          </cell>
          <cell r="BD191" t="str">
            <v>-</v>
          </cell>
          <cell r="BE191">
            <v>0</v>
          </cell>
          <cell r="BF191" t="str">
            <v>-</v>
          </cell>
          <cell r="BG191">
            <v>0</v>
          </cell>
          <cell r="BH191" t="str">
            <v>-</v>
          </cell>
          <cell r="BI191">
            <v>0</v>
          </cell>
          <cell r="BJ191" t="str">
            <v>-</v>
          </cell>
          <cell r="BK191">
            <v>0</v>
          </cell>
          <cell r="BL191" t="str">
            <v>-</v>
          </cell>
          <cell r="BM191">
            <v>0</v>
          </cell>
          <cell r="BN191" t="str">
            <v>-</v>
          </cell>
          <cell r="BO191">
            <v>0</v>
          </cell>
          <cell r="BP191" t="str">
            <v>-</v>
          </cell>
          <cell r="BQ191">
            <v>0</v>
          </cell>
          <cell r="BR191" t="str">
            <v>-</v>
          </cell>
          <cell r="BS191">
            <v>0</v>
          </cell>
          <cell r="BT191" t="str">
            <v>-</v>
          </cell>
          <cell r="BU191">
            <v>0</v>
          </cell>
          <cell r="BV191" t="str">
            <v>-</v>
          </cell>
          <cell r="BW191">
            <v>0</v>
          </cell>
          <cell r="BX191" t="str">
            <v>-</v>
          </cell>
          <cell r="BY191" t="str">
            <v>-</v>
          </cell>
          <cell r="BZ191" t="str">
            <v>-</v>
          </cell>
          <cell r="CA191">
            <v>0</v>
          </cell>
          <cell r="CB191" t="str">
            <v>-</v>
          </cell>
          <cell r="CC191" t="str">
            <v>-</v>
          </cell>
          <cell r="CD191" t="str">
            <v>-</v>
          </cell>
          <cell r="CE191" t="str">
            <v>-</v>
          </cell>
          <cell r="CF191" t="str">
            <v>-</v>
          </cell>
          <cell r="CG191" t="str">
            <v>-</v>
          </cell>
          <cell r="CH191" t="str">
            <v>-</v>
          </cell>
          <cell r="CI191" t="str">
            <v>-</v>
          </cell>
          <cell r="CJ191" t="str">
            <v>-</v>
          </cell>
          <cell r="CK191" t="str">
            <v>-</v>
          </cell>
          <cell r="CL191" t="str">
            <v>-</v>
          </cell>
          <cell r="CM191">
            <v>0</v>
          </cell>
          <cell r="CN191" t="str">
            <v>-</v>
          </cell>
          <cell r="CO191">
            <v>0</v>
          </cell>
          <cell r="CP191" t="str">
            <v>-</v>
          </cell>
          <cell r="CQ191">
            <v>0</v>
          </cell>
          <cell r="CR191" t="str">
            <v>-</v>
          </cell>
          <cell r="CS191">
            <v>0</v>
          </cell>
          <cell r="CT191" t="str">
            <v>-</v>
          </cell>
          <cell r="CU191">
            <v>0</v>
          </cell>
          <cell r="CV191" t="str">
            <v>-</v>
          </cell>
          <cell r="CW191">
            <v>0</v>
          </cell>
          <cell r="CX191" t="str">
            <v>-</v>
          </cell>
          <cell r="CY191">
            <v>0</v>
          </cell>
          <cell r="CZ191" t="str">
            <v>-</v>
          </cell>
          <cell r="DA191">
            <v>0</v>
          </cell>
          <cell r="DB191" t="str">
            <v>-</v>
          </cell>
          <cell r="DC191">
            <v>0</v>
          </cell>
          <cell r="DD191" t="str">
            <v>-</v>
          </cell>
          <cell r="DE191">
            <v>0</v>
          </cell>
          <cell r="DF191" t="str">
            <v>-</v>
          </cell>
          <cell r="DG191">
            <v>0</v>
          </cell>
          <cell r="DH191" t="str">
            <v>-</v>
          </cell>
          <cell r="DI191">
            <v>0</v>
          </cell>
          <cell r="DJ191" t="str">
            <v>-</v>
          </cell>
          <cell r="DK191" t="str">
            <v>-</v>
          </cell>
          <cell r="DL191" t="str">
            <v>-</v>
          </cell>
          <cell r="DM191" t="str">
            <v>-</v>
          </cell>
          <cell r="DN191" t="str">
            <v>-</v>
          </cell>
          <cell r="DO191" t="str">
            <v>-</v>
          </cell>
          <cell r="DP191" t="str">
            <v>-</v>
          </cell>
          <cell r="DQ191" t="str">
            <v>-</v>
          </cell>
          <cell r="DR191" t="str">
            <v>-</v>
          </cell>
          <cell r="DS191" t="str">
            <v>-</v>
          </cell>
          <cell r="DT191" t="str">
            <v>-</v>
          </cell>
          <cell r="DU191" t="str">
            <v>-</v>
          </cell>
          <cell r="DV191" t="str">
            <v>-</v>
          </cell>
          <cell r="DW191">
            <v>0</v>
          </cell>
          <cell r="DX191" t="str">
            <v>-</v>
          </cell>
          <cell r="DY191">
            <v>0</v>
          </cell>
          <cell r="DZ191" t="str">
            <v>-</v>
          </cell>
          <cell r="EA191">
            <v>0</v>
          </cell>
          <cell r="EB191" t="str">
            <v>-</v>
          </cell>
          <cell r="EC191">
            <v>0</v>
          </cell>
          <cell r="ED191" t="str">
            <v>-</v>
          </cell>
          <cell r="EE191">
            <v>0</v>
          </cell>
          <cell r="EF191" t="str">
            <v>-</v>
          </cell>
          <cell r="EG191">
            <v>0</v>
          </cell>
        </row>
        <row r="192">
          <cell r="C192">
            <v>700000521</v>
          </cell>
          <cell r="D192" t="str">
            <v>SECTOR DIGITAL AUTOCADASTRO</v>
          </cell>
          <cell r="E192">
            <v>2026</v>
          </cell>
          <cell r="F192">
            <v>202604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  <cell r="K192" t="str">
            <v>-</v>
          </cell>
          <cell r="L192" t="str">
            <v>-</v>
          </cell>
          <cell r="M192" t="str">
            <v>-</v>
          </cell>
          <cell r="N192" t="str">
            <v>-</v>
          </cell>
          <cell r="O192" t="str">
            <v>-</v>
          </cell>
          <cell r="P192" t="str">
            <v>-</v>
          </cell>
          <cell r="Q192" t="str">
            <v>-</v>
          </cell>
          <cell r="R192" t="str">
            <v>-</v>
          </cell>
          <cell r="S192" t="str">
            <v>-</v>
          </cell>
          <cell r="T192" t="str">
            <v>-</v>
          </cell>
          <cell r="U192" t="str">
            <v>-</v>
          </cell>
          <cell r="V192" t="str">
            <v>-</v>
          </cell>
          <cell r="W192" t="str">
            <v>-</v>
          </cell>
          <cell r="X192" t="str">
            <v>-</v>
          </cell>
          <cell r="Y192" t="str">
            <v>-</v>
          </cell>
          <cell r="Z192" t="str">
            <v>-</v>
          </cell>
          <cell r="AA192" t="str">
            <v>-</v>
          </cell>
          <cell r="AB192" t="str">
            <v>-</v>
          </cell>
          <cell r="AC192" t="str">
            <v>-</v>
          </cell>
          <cell r="AD192" t="str">
            <v>-</v>
          </cell>
          <cell r="AE192" t="str">
            <v>-</v>
          </cell>
          <cell r="AF192" t="str">
            <v>-</v>
          </cell>
          <cell r="AG192" t="str">
            <v>-</v>
          </cell>
          <cell r="AH192" t="str">
            <v>-</v>
          </cell>
          <cell r="AI192" t="str">
            <v>-</v>
          </cell>
          <cell r="AJ192" t="str">
            <v>-</v>
          </cell>
          <cell r="AK192" t="str">
            <v>-</v>
          </cell>
          <cell r="AL192" t="str">
            <v>-</v>
          </cell>
          <cell r="AM192" t="str">
            <v>-</v>
          </cell>
          <cell r="AN192" t="str">
            <v>-</v>
          </cell>
          <cell r="AO192" t="str">
            <v>-</v>
          </cell>
          <cell r="AP192" t="str">
            <v>-</v>
          </cell>
          <cell r="AQ192" t="str">
            <v>-</v>
          </cell>
          <cell r="AR192" t="str">
            <v>-</v>
          </cell>
          <cell r="AS192" t="str">
            <v>-</v>
          </cell>
          <cell r="AT192" t="str">
            <v>-</v>
          </cell>
          <cell r="AU192" t="str">
            <v>-</v>
          </cell>
          <cell r="AV192" t="str">
            <v>-</v>
          </cell>
          <cell r="AW192" t="str">
            <v>-</v>
          </cell>
          <cell r="AX192" t="str">
            <v>-</v>
          </cell>
          <cell r="AY192" t="str">
            <v>-</v>
          </cell>
          <cell r="AZ192" t="str">
            <v>-</v>
          </cell>
          <cell r="BA192" t="str">
            <v>-</v>
          </cell>
          <cell r="BB192" t="str">
            <v>-</v>
          </cell>
          <cell r="BC192" t="str">
            <v>-</v>
          </cell>
          <cell r="BD192" t="str">
            <v>-</v>
          </cell>
          <cell r="BE192" t="str">
            <v>-</v>
          </cell>
          <cell r="BF192" t="str">
            <v>-</v>
          </cell>
          <cell r="BG192" t="str">
            <v>-</v>
          </cell>
          <cell r="BH192" t="str">
            <v>-</v>
          </cell>
          <cell r="BI192" t="str">
            <v>-</v>
          </cell>
          <cell r="BJ192" t="str">
            <v>-</v>
          </cell>
          <cell r="BK192" t="str">
            <v>-</v>
          </cell>
          <cell r="BL192" t="str">
            <v>-</v>
          </cell>
          <cell r="BM192" t="str">
            <v>-</v>
          </cell>
          <cell r="BN192" t="str">
            <v>-</v>
          </cell>
          <cell r="BO192" t="str">
            <v>-</v>
          </cell>
          <cell r="BP192" t="str">
            <v>-</v>
          </cell>
          <cell r="BQ192" t="str">
            <v>-</v>
          </cell>
          <cell r="BR192" t="str">
            <v>-</v>
          </cell>
          <cell r="BS192" t="str">
            <v>-</v>
          </cell>
          <cell r="BT192" t="str">
            <v>-</v>
          </cell>
          <cell r="BU192" t="str">
            <v>-</v>
          </cell>
          <cell r="BV192" t="str">
            <v>-</v>
          </cell>
          <cell r="BW192" t="str">
            <v>-</v>
          </cell>
          <cell r="BX192" t="str">
            <v>-</v>
          </cell>
          <cell r="BY192" t="str">
            <v>-</v>
          </cell>
          <cell r="BZ192" t="str">
            <v>-</v>
          </cell>
          <cell r="CA192" t="str">
            <v>-</v>
          </cell>
          <cell r="CB192" t="str">
            <v>-</v>
          </cell>
          <cell r="CC192" t="str">
            <v>-</v>
          </cell>
          <cell r="CD192" t="str">
            <v>-</v>
          </cell>
          <cell r="CE192" t="str">
            <v>-</v>
          </cell>
          <cell r="CF192" t="str">
            <v>-</v>
          </cell>
          <cell r="CG192" t="str">
            <v>-</v>
          </cell>
          <cell r="CH192" t="str">
            <v>-</v>
          </cell>
          <cell r="CI192" t="str">
            <v>-</v>
          </cell>
          <cell r="CJ192" t="str">
            <v>-</v>
          </cell>
          <cell r="CK192" t="str">
            <v>-</v>
          </cell>
          <cell r="CL192" t="str">
            <v>-</v>
          </cell>
          <cell r="CM192" t="str">
            <v>-</v>
          </cell>
          <cell r="CN192" t="str">
            <v>-</v>
          </cell>
          <cell r="CO192" t="str">
            <v>-</v>
          </cell>
          <cell r="CP192" t="str">
            <v>-</v>
          </cell>
          <cell r="CQ192" t="str">
            <v>-</v>
          </cell>
          <cell r="CR192" t="str">
            <v>-</v>
          </cell>
          <cell r="CS192" t="str">
            <v>-</v>
          </cell>
          <cell r="CT192" t="str">
            <v>-</v>
          </cell>
          <cell r="CU192" t="str">
            <v>-</v>
          </cell>
          <cell r="CV192" t="str">
            <v>-</v>
          </cell>
          <cell r="CW192" t="str">
            <v>-</v>
          </cell>
          <cell r="CX192" t="str">
            <v>-</v>
          </cell>
          <cell r="CY192" t="str">
            <v>-</v>
          </cell>
          <cell r="CZ192" t="str">
            <v>-</v>
          </cell>
          <cell r="DA192" t="str">
            <v>-</v>
          </cell>
          <cell r="DB192" t="str">
            <v>-</v>
          </cell>
          <cell r="DC192" t="str">
            <v>-</v>
          </cell>
          <cell r="DD192" t="str">
            <v>-</v>
          </cell>
          <cell r="DE192" t="str">
            <v>-</v>
          </cell>
          <cell r="DF192" t="str">
            <v>-</v>
          </cell>
          <cell r="DG192" t="str">
            <v>-</v>
          </cell>
          <cell r="DH192" t="str">
            <v>-</v>
          </cell>
          <cell r="DI192" t="str">
            <v>-</v>
          </cell>
          <cell r="DJ192" t="str">
            <v>-</v>
          </cell>
          <cell r="DK192" t="str">
            <v>-</v>
          </cell>
          <cell r="DL192" t="str">
            <v>-</v>
          </cell>
          <cell r="DM192" t="str">
            <v>-</v>
          </cell>
          <cell r="DN192" t="str">
            <v>-</v>
          </cell>
          <cell r="DO192" t="str">
            <v>-</v>
          </cell>
          <cell r="DP192" t="str">
            <v>-</v>
          </cell>
          <cell r="DQ192" t="str">
            <v>-</v>
          </cell>
          <cell r="DR192" t="str">
            <v>-</v>
          </cell>
          <cell r="DS192" t="str">
            <v>-</v>
          </cell>
          <cell r="DT192" t="str">
            <v>-</v>
          </cell>
          <cell r="DU192" t="str">
            <v>-</v>
          </cell>
          <cell r="DV192" t="str">
            <v>-</v>
          </cell>
          <cell r="DW192" t="str">
            <v>-</v>
          </cell>
          <cell r="DX192" t="str">
            <v>-</v>
          </cell>
          <cell r="DY192" t="str">
            <v>-</v>
          </cell>
          <cell r="DZ192" t="str">
            <v>-</v>
          </cell>
          <cell r="EA192" t="str">
            <v>-</v>
          </cell>
          <cell r="EB192" t="str">
            <v>-</v>
          </cell>
          <cell r="EC192" t="str">
            <v>-</v>
          </cell>
          <cell r="ED192" t="str">
            <v>-</v>
          </cell>
          <cell r="EE192" t="str">
            <v>-</v>
          </cell>
          <cell r="EF192" t="str">
            <v>-</v>
          </cell>
          <cell r="EG192" t="str">
            <v>-</v>
          </cell>
        </row>
        <row r="193">
          <cell r="C193">
            <v>700000998</v>
          </cell>
          <cell r="D193" t="str">
            <v>SETOR PRUEBAS_LEGO</v>
          </cell>
          <cell r="E193">
            <v>2026</v>
          </cell>
          <cell r="F193">
            <v>202604</v>
          </cell>
          <cell r="G193" t="str">
            <v>-</v>
          </cell>
          <cell r="H193" t="str">
            <v>-</v>
          </cell>
          <cell r="I193" t="str">
            <v>-</v>
          </cell>
          <cell r="J193" t="str">
            <v>-</v>
          </cell>
          <cell r="K193" t="str">
            <v>-</v>
          </cell>
          <cell r="L193" t="str">
            <v>-</v>
          </cell>
          <cell r="M193" t="str">
            <v>-</v>
          </cell>
          <cell r="N193" t="str">
            <v>-</v>
          </cell>
          <cell r="O193" t="str">
            <v>-</v>
          </cell>
          <cell r="P193" t="str">
            <v>-</v>
          </cell>
          <cell r="Q193" t="str">
            <v>-</v>
          </cell>
          <cell r="R193" t="str">
            <v>-</v>
          </cell>
          <cell r="S193" t="str">
            <v>-</v>
          </cell>
          <cell r="T193" t="str">
            <v>-</v>
          </cell>
          <cell r="U193" t="str">
            <v>-</v>
          </cell>
          <cell r="V193" t="str">
            <v>-</v>
          </cell>
          <cell r="W193" t="str">
            <v>-</v>
          </cell>
          <cell r="X193" t="str">
            <v>-</v>
          </cell>
          <cell r="Y193" t="str">
            <v>-</v>
          </cell>
          <cell r="Z193" t="str">
            <v>-</v>
          </cell>
          <cell r="AA193" t="str">
            <v>-</v>
          </cell>
          <cell r="AB193" t="str">
            <v>-</v>
          </cell>
          <cell r="AC193" t="str">
            <v>-</v>
          </cell>
          <cell r="AD193" t="str">
            <v>-</v>
          </cell>
          <cell r="AE193" t="str">
            <v>-</v>
          </cell>
          <cell r="AF193" t="str">
            <v>-</v>
          </cell>
          <cell r="AG193" t="str">
            <v>-</v>
          </cell>
          <cell r="AH193" t="str">
            <v>-</v>
          </cell>
          <cell r="AI193" t="str">
            <v>-</v>
          </cell>
          <cell r="AJ193" t="str">
            <v>-</v>
          </cell>
          <cell r="AK193" t="str">
            <v>-</v>
          </cell>
          <cell r="AL193" t="str">
            <v>-</v>
          </cell>
          <cell r="AM193" t="str">
            <v>-</v>
          </cell>
          <cell r="AN193" t="str">
            <v>-</v>
          </cell>
          <cell r="AO193" t="str">
            <v>-</v>
          </cell>
          <cell r="AP193" t="str">
            <v>-</v>
          </cell>
          <cell r="AQ193" t="str">
            <v>-</v>
          </cell>
          <cell r="AR193" t="str">
            <v>-</v>
          </cell>
          <cell r="AS193" t="str">
            <v>-</v>
          </cell>
          <cell r="AT193" t="str">
            <v>-</v>
          </cell>
          <cell r="AU193" t="str">
            <v>-</v>
          </cell>
          <cell r="AV193" t="str">
            <v>-</v>
          </cell>
          <cell r="AW193" t="str">
            <v>-</v>
          </cell>
          <cell r="AX193" t="str">
            <v>-</v>
          </cell>
          <cell r="AY193" t="str">
            <v>-</v>
          </cell>
          <cell r="AZ193" t="str">
            <v>-</v>
          </cell>
          <cell r="BA193" t="str">
            <v>-</v>
          </cell>
          <cell r="BB193" t="str">
            <v>-</v>
          </cell>
          <cell r="BC193" t="str">
            <v>-</v>
          </cell>
          <cell r="BD193" t="str">
            <v>-</v>
          </cell>
          <cell r="BE193" t="str">
            <v>-</v>
          </cell>
          <cell r="BF193" t="str">
            <v>-</v>
          </cell>
          <cell r="BG193" t="str">
            <v>-</v>
          </cell>
          <cell r="BH193" t="str">
            <v>-</v>
          </cell>
          <cell r="BI193" t="str">
            <v>-</v>
          </cell>
          <cell r="BJ193" t="str">
            <v>-</v>
          </cell>
          <cell r="BK193" t="str">
            <v>-</v>
          </cell>
          <cell r="BL193" t="str">
            <v>-</v>
          </cell>
          <cell r="BM193" t="str">
            <v>-</v>
          </cell>
          <cell r="BN193" t="str">
            <v>-</v>
          </cell>
          <cell r="BO193" t="str">
            <v>-</v>
          </cell>
          <cell r="BP193" t="str">
            <v>-</v>
          </cell>
          <cell r="BQ193" t="str">
            <v>-</v>
          </cell>
          <cell r="BR193" t="str">
            <v>-</v>
          </cell>
          <cell r="BS193" t="str">
            <v>-</v>
          </cell>
          <cell r="BT193" t="str">
            <v>-</v>
          </cell>
          <cell r="BU193" t="str">
            <v>-</v>
          </cell>
          <cell r="BV193" t="str">
            <v>-</v>
          </cell>
          <cell r="BW193" t="str">
            <v>-</v>
          </cell>
          <cell r="BX193" t="str">
            <v>-</v>
          </cell>
          <cell r="BY193" t="str">
            <v>-</v>
          </cell>
          <cell r="BZ193" t="str">
            <v>-</v>
          </cell>
          <cell r="CA193" t="str">
            <v>-</v>
          </cell>
          <cell r="CB193" t="str">
            <v>-</v>
          </cell>
          <cell r="CC193" t="str">
            <v>-</v>
          </cell>
          <cell r="CD193" t="str">
            <v>-</v>
          </cell>
          <cell r="CE193" t="str">
            <v>-</v>
          </cell>
          <cell r="CF193" t="str">
            <v>-</v>
          </cell>
          <cell r="CG193" t="str">
            <v>-</v>
          </cell>
          <cell r="CH193" t="str">
            <v>-</v>
          </cell>
          <cell r="CI193" t="str">
            <v>-</v>
          </cell>
          <cell r="CJ193" t="str">
            <v>-</v>
          </cell>
          <cell r="CK193" t="str">
            <v>-</v>
          </cell>
          <cell r="CL193" t="str">
            <v>-</v>
          </cell>
          <cell r="CM193" t="str">
            <v>-</v>
          </cell>
          <cell r="CN193" t="str">
            <v>-</v>
          </cell>
          <cell r="CO193" t="str">
            <v>-</v>
          </cell>
          <cell r="CP193" t="str">
            <v>-</v>
          </cell>
          <cell r="CQ193" t="str">
            <v>-</v>
          </cell>
          <cell r="CR193" t="str">
            <v>-</v>
          </cell>
          <cell r="CS193" t="str">
            <v>-</v>
          </cell>
          <cell r="CT193" t="str">
            <v>-</v>
          </cell>
          <cell r="CU193" t="str">
            <v>-</v>
          </cell>
          <cell r="CV193" t="str">
            <v>-</v>
          </cell>
          <cell r="CW193" t="str">
            <v>-</v>
          </cell>
          <cell r="CX193" t="str">
            <v>-</v>
          </cell>
          <cell r="CY193" t="str">
            <v>-</v>
          </cell>
          <cell r="CZ193" t="str">
            <v>-</v>
          </cell>
          <cell r="DA193" t="str">
            <v>-</v>
          </cell>
          <cell r="DB193" t="str">
            <v>-</v>
          </cell>
          <cell r="DC193" t="str">
            <v>-</v>
          </cell>
          <cell r="DD193" t="str">
            <v>-</v>
          </cell>
          <cell r="DE193" t="str">
            <v>-</v>
          </cell>
          <cell r="DF193" t="str">
            <v>-</v>
          </cell>
          <cell r="DG193" t="str">
            <v>-</v>
          </cell>
          <cell r="DH193" t="str">
            <v>-</v>
          </cell>
          <cell r="DI193" t="str">
            <v>-</v>
          </cell>
          <cell r="DJ193" t="str">
            <v>-</v>
          </cell>
          <cell r="DK193" t="str">
            <v>-</v>
          </cell>
          <cell r="DL193" t="str">
            <v>-</v>
          </cell>
          <cell r="DM193" t="str">
            <v>-</v>
          </cell>
          <cell r="DN193" t="str">
            <v>-</v>
          </cell>
          <cell r="DO193" t="str">
            <v>-</v>
          </cell>
          <cell r="DP193" t="str">
            <v>-</v>
          </cell>
          <cell r="DQ193" t="str">
            <v>-</v>
          </cell>
          <cell r="DR193" t="str">
            <v>-</v>
          </cell>
          <cell r="DS193" t="str">
            <v>-</v>
          </cell>
          <cell r="DT193" t="str">
            <v>-</v>
          </cell>
          <cell r="DU193" t="str">
            <v>-</v>
          </cell>
          <cell r="DV193" t="str">
            <v>-</v>
          </cell>
          <cell r="DW193" t="str">
            <v>-</v>
          </cell>
          <cell r="DX193" t="str">
            <v>-</v>
          </cell>
          <cell r="DY193" t="str">
            <v>-</v>
          </cell>
          <cell r="DZ193" t="str">
            <v>-</v>
          </cell>
          <cell r="EA193" t="str">
            <v>-</v>
          </cell>
          <cell r="EB193" t="str">
            <v>-</v>
          </cell>
          <cell r="EC193" t="str">
            <v>-</v>
          </cell>
          <cell r="ED193" t="str">
            <v>-</v>
          </cell>
          <cell r="EE193" t="str">
            <v>-</v>
          </cell>
          <cell r="EF193" t="str">
            <v>-</v>
          </cell>
          <cell r="EG193" t="str">
            <v>-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CUBO"/>
    </sheetNames>
    <sheetDataSet>
      <sheetData sheetId="0"/>
      <sheetData sheetId="1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  <cell r="DZ1" t="str">
            <v>Inicios + Reinicios Meta</v>
          </cell>
          <cell r="EA1" t="str">
            <v>Inicios Completos Total Real</v>
          </cell>
          <cell r="EB1" t="str">
            <v>Inicios Completos Total Meta</v>
          </cell>
          <cell r="EC1" t="str">
            <v>% Inicios Completos Puros Real</v>
          </cell>
          <cell r="ED1" t="str">
            <v>% Inicios Completos Puros Meta</v>
          </cell>
          <cell r="EE1" t="str">
            <v>Reinicios Real</v>
          </cell>
          <cell r="EF1" t="str">
            <v>Reinicios Meta</v>
          </cell>
          <cell r="EG1" t="str">
            <v>Recuperos Real</v>
          </cell>
        </row>
        <row r="2">
          <cell r="C2">
            <v>700000005</v>
          </cell>
          <cell r="D2" t="str">
            <v>SECTOR MAGIA CATALINA</v>
          </cell>
          <cell r="E2">
            <v>2026</v>
          </cell>
          <cell r="F2">
            <v>202605</v>
          </cell>
          <cell r="G2">
            <v>0</v>
          </cell>
          <cell r="H2" t="str">
            <v>-</v>
          </cell>
          <cell r="I2">
            <v>0</v>
          </cell>
          <cell r="J2" t="str">
            <v>-</v>
          </cell>
          <cell r="K2">
            <v>0</v>
          </cell>
          <cell r="L2" t="str">
            <v>-</v>
          </cell>
          <cell r="M2">
            <v>0</v>
          </cell>
          <cell r="N2" t="str">
            <v>-</v>
          </cell>
          <cell r="O2">
            <v>0</v>
          </cell>
          <cell r="P2" t="str">
            <v>-</v>
          </cell>
          <cell r="Q2">
            <v>0</v>
          </cell>
          <cell r="R2" t="str">
            <v>-</v>
          </cell>
          <cell r="S2">
            <v>0</v>
          </cell>
          <cell r="T2" t="str">
            <v>-</v>
          </cell>
          <cell r="U2">
            <v>0</v>
          </cell>
          <cell r="V2" t="str">
            <v>-</v>
          </cell>
          <cell r="W2">
            <v>0</v>
          </cell>
          <cell r="X2" t="str">
            <v>-</v>
          </cell>
          <cell r="Y2" t="str">
            <v>-</v>
          </cell>
          <cell r="Z2" t="str">
            <v>-</v>
          </cell>
          <cell r="AA2">
            <v>0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0</v>
          </cell>
          <cell r="AH2" t="str">
            <v>-</v>
          </cell>
          <cell r="AI2" t="str">
            <v>-</v>
          </cell>
          <cell r="AJ2" t="str">
            <v>-</v>
          </cell>
          <cell r="AK2" t="str">
            <v>-</v>
          </cell>
          <cell r="AL2" t="str">
            <v>-</v>
          </cell>
          <cell r="AM2">
            <v>0</v>
          </cell>
          <cell r="AN2" t="str">
            <v>-</v>
          </cell>
          <cell r="AO2" t="str">
            <v>-</v>
          </cell>
          <cell r="AP2" t="str">
            <v>-</v>
          </cell>
          <cell r="AQ2" t="str">
            <v>-</v>
          </cell>
          <cell r="AR2" t="str">
            <v>-</v>
          </cell>
          <cell r="AS2" t="str">
            <v>-</v>
          </cell>
          <cell r="AT2" t="str">
            <v>-</v>
          </cell>
          <cell r="AU2" t="str">
            <v>-</v>
          </cell>
          <cell r="AV2" t="str">
            <v>-</v>
          </cell>
          <cell r="AW2" t="str">
            <v>-</v>
          </cell>
          <cell r="AX2" t="str">
            <v>-</v>
          </cell>
          <cell r="AY2" t="str">
            <v>-</v>
          </cell>
          <cell r="AZ2" t="str">
            <v>-</v>
          </cell>
          <cell r="BA2">
            <v>0</v>
          </cell>
          <cell r="BB2" t="str">
            <v>-</v>
          </cell>
          <cell r="BC2">
            <v>0</v>
          </cell>
          <cell r="BD2" t="str">
            <v>-</v>
          </cell>
          <cell r="BE2">
            <v>0</v>
          </cell>
          <cell r="BF2" t="str">
            <v>-</v>
          </cell>
          <cell r="BG2">
            <v>0</v>
          </cell>
          <cell r="BH2" t="str">
            <v>-</v>
          </cell>
          <cell r="BI2">
            <v>0</v>
          </cell>
          <cell r="BJ2" t="str">
            <v>-</v>
          </cell>
          <cell r="BK2">
            <v>0</v>
          </cell>
          <cell r="BL2" t="str">
            <v>-</v>
          </cell>
          <cell r="BM2">
            <v>0</v>
          </cell>
          <cell r="BN2" t="str">
            <v>-</v>
          </cell>
          <cell r="BO2">
            <v>0</v>
          </cell>
          <cell r="BP2" t="str">
            <v>-</v>
          </cell>
          <cell r="BQ2">
            <v>0</v>
          </cell>
          <cell r="BR2" t="str">
            <v>-</v>
          </cell>
          <cell r="BS2">
            <v>0</v>
          </cell>
          <cell r="BT2" t="str">
            <v>-</v>
          </cell>
          <cell r="BU2">
            <v>0</v>
          </cell>
          <cell r="BV2" t="str">
            <v>-</v>
          </cell>
          <cell r="BW2">
            <v>0</v>
          </cell>
          <cell r="BX2" t="str">
            <v>-</v>
          </cell>
          <cell r="BY2" t="str">
            <v>-</v>
          </cell>
          <cell r="BZ2" t="str">
            <v>-</v>
          </cell>
          <cell r="CA2">
            <v>0</v>
          </cell>
          <cell r="CB2" t="str">
            <v>-</v>
          </cell>
          <cell r="CC2" t="str">
            <v>-</v>
          </cell>
          <cell r="CD2" t="str">
            <v>-</v>
          </cell>
          <cell r="CE2" t="str">
            <v>-</v>
          </cell>
          <cell r="CF2" t="str">
            <v>-</v>
          </cell>
          <cell r="CG2" t="str">
            <v>-</v>
          </cell>
          <cell r="CH2" t="str">
            <v>-</v>
          </cell>
          <cell r="CI2" t="str">
            <v>-</v>
          </cell>
          <cell r="CJ2" t="str">
            <v>-</v>
          </cell>
          <cell r="CK2" t="str">
            <v>-</v>
          </cell>
          <cell r="CL2" t="str">
            <v>-</v>
          </cell>
          <cell r="CM2">
            <v>0</v>
          </cell>
          <cell r="CN2" t="str">
            <v>-</v>
          </cell>
          <cell r="CO2">
            <v>0</v>
          </cell>
          <cell r="CP2" t="str">
            <v>-</v>
          </cell>
          <cell r="CQ2">
            <v>0</v>
          </cell>
          <cell r="CR2" t="str">
            <v>-</v>
          </cell>
          <cell r="CS2">
            <v>0</v>
          </cell>
          <cell r="CT2" t="str">
            <v>-</v>
          </cell>
          <cell r="CU2">
            <v>0</v>
          </cell>
          <cell r="CV2" t="str">
            <v>-</v>
          </cell>
          <cell r="CW2">
            <v>0</v>
          </cell>
          <cell r="CX2" t="str">
            <v>-</v>
          </cell>
          <cell r="CY2">
            <v>0</v>
          </cell>
          <cell r="CZ2" t="str">
            <v>-</v>
          </cell>
          <cell r="DA2">
            <v>0</v>
          </cell>
          <cell r="DB2" t="str">
            <v>-</v>
          </cell>
          <cell r="DC2">
            <v>0</v>
          </cell>
          <cell r="DD2" t="str">
            <v>-</v>
          </cell>
          <cell r="DE2">
            <v>0</v>
          </cell>
          <cell r="DF2" t="str">
            <v>-</v>
          </cell>
          <cell r="DG2">
            <v>0</v>
          </cell>
          <cell r="DH2" t="str">
            <v>-</v>
          </cell>
          <cell r="DI2">
            <v>0</v>
          </cell>
          <cell r="DJ2" t="str">
            <v>-</v>
          </cell>
          <cell r="DK2" t="str">
            <v>-</v>
          </cell>
          <cell r="DL2" t="str">
            <v>-</v>
          </cell>
          <cell r="DM2" t="str">
            <v>-</v>
          </cell>
          <cell r="DN2" t="str">
            <v>-</v>
          </cell>
          <cell r="DO2" t="str">
            <v>-</v>
          </cell>
          <cell r="DP2" t="str">
            <v>-</v>
          </cell>
          <cell r="DQ2" t="str">
            <v>-</v>
          </cell>
          <cell r="DR2" t="str">
            <v>-</v>
          </cell>
          <cell r="DS2" t="str">
            <v>-</v>
          </cell>
          <cell r="DT2" t="str">
            <v>-</v>
          </cell>
          <cell r="DU2" t="str">
            <v>-</v>
          </cell>
          <cell r="DV2" t="str">
            <v>-</v>
          </cell>
          <cell r="DW2">
            <v>0</v>
          </cell>
          <cell r="DX2" t="str">
            <v>-</v>
          </cell>
          <cell r="DY2">
            <v>0</v>
          </cell>
          <cell r="DZ2" t="str">
            <v>-</v>
          </cell>
          <cell r="EA2">
            <v>0</v>
          </cell>
          <cell r="EB2" t="str">
            <v>-</v>
          </cell>
          <cell r="EC2">
            <v>0</v>
          </cell>
          <cell r="ED2" t="str">
            <v>-</v>
          </cell>
          <cell r="EE2">
            <v>0</v>
          </cell>
          <cell r="EF2" t="str">
            <v>-</v>
          </cell>
          <cell r="EG2">
            <v>0</v>
          </cell>
        </row>
        <row r="3">
          <cell r="C3">
            <v>700000011</v>
          </cell>
          <cell r="D3" t="str">
            <v>SECTOR FILIGRANA JULIANA</v>
          </cell>
          <cell r="E3">
            <v>2026</v>
          </cell>
          <cell r="F3">
            <v>202605</v>
          </cell>
          <cell r="G3">
            <v>0</v>
          </cell>
          <cell r="H3" t="str">
            <v>-</v>
          </cell>
          <cell r="I3">
            <v>0</v>
          </cell>
          <cell r="J3" t="str">
            <v>-</v>
          </cell>
          <cell r="K3">
            <v>0</v>
          </cell>
          <cell r="L3" t="str">
            <v>-</v>
          </cell>
          <cell r="M3">
            <v>0</v>
          </cell>
          <cell r="N3" t="str">
            <v>-</v>
          </cell>
          <cell r="O3">
            <v>0</v>
          </cell>
          <cell r="P3" t="str">
            <v>-</v>
          </cell>
          <cell r="Q3">
            <v>0</v>
          </cell>
          <cell r="R3" t="str">
            <v>-</v>
          </cell>
          <cell r="S3">
            <v>0</v>
          </cell>
          <cell r="T3" t="str">
            <v>-</v>
          </cell>
          <cell r="U3">
            <v>0</v>
          </cell>
          <cell r="V3" t="str">
            <v>-</v>
          </cell>
          <cell r="W3">
            <v>0</v>
          </cell>
          <cell r="X3" t="str">
            <v>-</v>
          </cell>
          <cell r="Y3" t="str">
            <v>-</v>
          </cell>
          <cell r="Z3" t="str">
            <v>-</v>
          </cell>
          <cell r="AA3">
            <v>0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>
            <v>0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>
            <v>0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>
            <v>0</v>
          </cell>
          <cell r="BB3" t="str">
            <v>-</v>
          </cell>
          <cell r="BC3">
            <v>0</v>
          </cell>
          <cell r="BD3" t="str">
            <v>-</v>
          </cell>
          <cell r="BE3">
            <v>0</v>
          </cell>
          <cell r="BF3" t="str">
            <v>-</v>
          </cell>
          <cell r="BG3">
            <v>0</v>
          </cell>
          <cell r="BH3" t="str">
            <v>-</v>
          </cell>
          <cell r="BI3">
            <v>0</v>
          </cell>
          <cell r="BJ3" t="str">
            <v>-</v>
          </cell>
          <cell r="BK3">
            <v>0</v>
          </cell>
          <cell r="BL3" t="str">
            <v>-</v>
          </cell>
          <cell r="BM3">
            <v>0</v>
          </cell>
          <cell r="BN3" t="str">
            <v>-</v>
          </cell>
          <cell r="BO3">
            <v>0</v>
          </cell>
          <cell r="BP3" t="str">
            <v>-</v>
          </cell>
          <cell r="BQ3">
            <v>0</v>
          </cell>
          <cell r="BR3" t="str">
            <v>-</v>
          </cell>
          <cell r="BS3">
            <v>0</v>
          </cell>
          <cell r="BT3" t="str">
            <v>-</v>
          </cell>
          <cell r="BU3">
            <v>0</v>
          </cell>
          <cell r="BV3" t="str">
            <v>-</v>
          </cell>
          <cell r="BW3">
            <v>0</v>
          </cell>
          <cell r="BX3" t="str">
            <v>-</v>
          </cell>
          <cell r="BY3" t="str">
            <v>-</v>
          </cell>
          <cell r="BZ3" t="str">
            <v>-</v>
          </cell>
          <cell r="CA3">
            <v>0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>
            <v>0</v>
          </cell>
          <cell r="CN3" t="str">
            <v>-</v>
          </cell>
          <cell r="CO3">
            <v>0</v>
          </cell>
          <cell r="CP3" t="str">
            <v>-</v>
          </cell>
          <cell r="CQ3">
            <v>0</v>
          </cell>
          <cell r="CR3" t="str">
            <v>-</v>
          </cell>
          <cell r="CS3">
            <v>0</v>
          </cell>
          <cell r="CT3" t="str">
            <v>-</v>
          </cell>
          <cell r="CU3">
            <v>0</v>
          </cell>
          <cell r="CV3" t="str">
            <v>-</v>
          </cell>
          <cell r="CW3">
            <v>0</v>
          </cell>
          <cell r="CX3" t="str">
            <v>-</v>
          </cell>
          <cell r="CY3">
            <v>0</v>
          </cell>
          <cell r="CZ3" t="str">
            <v>-</v>
          </cell>
          <cell r="DA3">
            <v>0</v>
          </cell>
          <cell r="DB3" t="str">
            <v>-</v>
          </cell>
          <cell r="DC3">
            <v>0</v>
          </cell>
          <cell r="DD3" t="str">
            <v>-</v>
          </cell>
          <cell r="DE3">
            <v>0</v>
          </cell>
          <cell r="DF3" t="str">
            <v>-</v>
          </cell>
          <cell r="DG3">
            <v>0</v>
          </cell>
          <cell r="DH3" t="str">
            <v>-</v>
          </cell>
          <cell r="DI3">
            <v>0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>
            <v>0</v>
          </cell>
          <cell r="DX3" t="str">
            <v>-</v>
          </cell>
          <cell r="DY3">
            <v>0</v>
          </cell>
          <cell r="DZ3" t="str">
            <v>-</v>
          </cell>
          <cell r="EA3">
            <v>0</v>
          </cell>
          <cell r="EB3" t="str">
            <v>-</v>
          </cell>
          <cell r="EC3">
            <v>0</v>
          </cell>
          <cell r="ED3" t="str">
            <v>-</v>
          </cell>
          <cell r="EE3">
            <v>0</v>
          </cell>
          <cell r="EF3" t="str">
            <v>-</v>
          </cell>
          <cell r="EG3">
            <v>0</v>
          </cell>
        </row>
        <row r="4">
          <cell r="C4">
            <v>700000020</v>
          </cell>
          <cell r="D4" t="str">
            <v>SECTOR BELLEZA IRENE</v>
          </cell>
          <cell r="E4">
            <v>2026</v>
          </cell>
          <cell r="F4">
            <v>202605</v>
          </cell>
          <cell r="G4" t="str">
            <v>-</v>
          </cell>
          <cell r="H4" t="str">
            <v>-</v>
          </cell>
          <cell r="I4" t="str">
            <v>-</v>
          </cell>
          <cell r="J4" t="str">
            <v>-</v>
          </cell>
          <cell r="K4" t="str">
            <v>-</v>
          </cell>
          <cell r="L4" t="str">
            <v>-</v>
          </cell>
          <cell r="M4" t="str">
            <v>-</v>
          </cell>
          <cell r="N4" t="str">
            <v>-</v>
          </cell>
          <cell r="O4" t="str">
            <v>-</v>
          </cell>
          <cell r="P4" t="str">
            <v>-</v>
          </cell>
          <cell r="Q4" t="str">
            <v>-</v>
          </cell>
          <cell r="R4" t="str">
            <v>-</v>
          </cell>
          <cell r="S4" t="str">
            <v>-</v>
          </cell>
          <cell r="T4" t="str">
            <v>-</v>
          </cell>
          <cell r="U4" t="str">
            <v>-</v>
          </cell>
          <cell r="V4" t="str">
            <v>-</v>
          </cell>
          <cell r="W4" t="str">
            <v>-</v>
          </cell>
          <cell r="X4" t="str">
            <v>-</v>
          </cell>
          <cell r="Y4" t="str">
            <v>-</v>
          </cell>
          <cell r="Z4" t="str">
            <v>-</v>
          </cell>
          <cell r="AA4" t="str">
            <v>-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 t="str">
            <v>-</v>
          </cell>
          <cell r="AH4" t="str">
            <v>-</v>
          </cell>
          <cell r="AI4" t="str">
            <v>-</v>
          </cell>
          <cell r="AJ4" t="str">
            <v>-</v>
          </cell>
          <cell r="AK4" t="str">
            <v>-</v>
          </cell>
          <cell r="AL4" t="str">
            <v>-</v>
          </cell>
          <cell r="AM4" t="str">
            <v>-</v>
          </cell>
          <cell r="AN4" t="str">
            <v>-</v>
          </cell>
          <cell r="AO4" t="str">
            <v>-</v>
          </cell>
          <cell r="AP4" t="str">
            <v>-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-</v>
          </cell>
          <cell r="AU4" t="str">
            <v>-</v>
          </cell>
          <cell r="AV4" t="str">
            <v>-</v>
          </cell>
          <cell r="AW4" t="str">
            <v>-</v>
          </cell>
          <cell r="AX4" t="str">
            <v>-</v>
          </cell>
          <cell r="AY4" t="str">
            <v>-</v>
          </cell>
          <cell r="AZ4" t="str">
            <v>-</v>
          </cell>
          <cell r="BA4" t="str">
            <v>-</v>
          </cell>
          <cell r="BB4" t="str">
            <v>-</v>
          </cell>
          <cell r="BC4" t="str">
            <v>-</v>
          </cell>
          <cell r="BD4" t="str">
            <v>-</v>
          </cell>
          <cell r="BE4" t="str">
            <v>-</v>
          </cell>
          <cell r="BF4" t="str">
            <v>-</v>
          </cell>
          <cell r="BG4" t="str">
            <v>-</v>
          </cell>
          <cell r="BH4" t="str">
            <v>-</v>
          </cell>
          <cell r="BI4" t="str">
            <v>-</v>
          </cell>
          <cell r="BJ4" t="str">
            <v>-</v>
          </cell>
          <cell r="BK4" t="str">
            <v>-</v>
          </cell>
          <cell r="BL4" t="str">
            <v>-</v>
          </cell>
          <cell r="BM4" t="str">
            <v>-</v>
          </cell>
          <cell r="BN4" t="str">
            <v>-</v>
          </cell>
          <cell r="BO4" t="str">
            <v>-</v>
          </cell>
          <cell r="BP4" t="str">
            <v>-</v>
          </cell>
          <cell r="BQ4" t="str">
            <v>-</v>
          </cell>
          <cell r="BR4" t="str">
            <v>-</v>
          </cell>
          <cell r="BS4" t="str">
            <v>-</v>
          </cell>
          <cell r="BT4" t="str">
            <v>-</v>
          </cell>
          <cell r="BU4" t="str">
            <v>-</v>
          </cell>
          <cell r="BV4" t="str">
            <v>-</v>
          </cell>
          <cell r="BW4" t="str">
            <v>-</v>
          </cell>
          <cell r="BX4" t="str">
            <v>-</v>
          </cell>
          <cell r="BY4" t="str">
            <v>-</v>
          </cell>
          <cell r="BZ4" t="str">
            <v>-</v>
          </cell>
          <cell r="CA4" t="str">
            <v>-</v>
          </cell>
          <cell r="CB4" t="str">
            <v>-</v>
          </cell>
          <cell r="CC4" t="str">
            <v>-</v>
          </cell>
          <cell r="CD4" t="str">
            <v>-</v>
          </cell>
          <cell r="CE4" t="str">
            <v>-</v>
          </cell>
          <cell r="CF4" t="str">
            <v>-</v>
          </cell>
          <cell r="CG4" t="str">
            <v>-</v>
          </cell>
          <cell r="CH4" t="str">
            <v>-</v>
          </cell>
          <cell r="CI4" t="str">
            <v>-</v>
          </cell>
          <cell r="CJ4" t="str">
            <v>-</v>
          </cell>
          <cell r="CK4" t="str">
            <v>-</v>
          </cell>
          <cell r="CL4" t="str">
            <v>-</v>
          </cell>
          <cell r="CM4" t="str">
            <v>-</v>
          </cell>
          <cell r="CN4" t="str">
            <v>-</v>
          </cell>
          <cell r="CO4" t="str">
            <v>-</v>
          </cell>
          <cell r="CP4" t="str">
            <v>-</v>
          </cell>
          <cell r="CQ4" t="str">
            <v>-</v>
          </cell>
          <cell r="CR4" t="str">
            <v>-</v>
          </cell>
          <cell r="CS4" t="str">
            <v>-</v>
          </cell>
          <cell r="CT4" t="str">
            <v>-</v>
          </cell>
          <cell r="CU4" t="str">
            <v>-</v>
          </cell>
          <cell r="CV4" t="str">
            <v>-</v>
          </cell>
          <cell r="CW4" t="str">
            <v>-</v>
          </cell>
          <cell r="CX4" t="str">
            <v>-</v>
          </cell>
          <cell r="CY4" t="str">
            <v>-</v>
          </cell>
          <cell r="CZ4" t="str">
            <v>-</v>
          </cell>
          <cell r="DA4" t="str">
            <v>-</v>
          </cell>
          <cell r="DB4" t="str">
            <v>-</v>
          </cell>
          <cell r="DC4" t="str">
            <v>-</v>
          </cell>
          <cell r="DD4" t="str">
            <v>-</v>
          </cell>
          <cell r="DE4" t="str">
            <v>-</v>
          </cell>
          <cell r="DF4" t="str">
            <v>-</v>
          </cell>
          <cell r="DG4" t="str">
            <v>-</v>
          </cell>
          <cell r="DH4" t="str">
            <v>-</v>
          </cell>
          <cell r="DI4" t="str">
            <v>-</v>
          </cell>
          <cell r="DJ4" t="str">
            <v>-</v>
          </cell>
          <cell r="DK4" t="str">
            <v>-</v>
          </cell>
          <cell r="DL4" t="str">
            <v>-</v>
          </cell>
          <cell r="DM4" t="str">
            <v>-</v>
          </cell>
          <cell r="DN4" t="str">
            <v>-</v>
          </cell>
          <cell r="DO4" t="str">
            <v>-</v>
          </cell>
          <cell r="DP4" t="str">
            <v>-</v>
          </cell>
          <cell r="DQ4" t="str">
            <v>-</v>
          </cell>
          <cell r="DR4" t="str">
            <v>-</v>
          </cell>
          <cell r="DS4" t="str">
            <v>-</v>
          </cell>
          <cell r="DT4" t="str">
            <v>-</v>
          </cell>
          <cell r="DU4" t="str">
            <v>-</v>
          </cell>
          <cell r="DV4" t="str">
            <v>-</v>
          </cell>
          <cell r="DW4" t="str">
            <v>-</v>
          </cell>
          <cell r="DX4" t="str">
            <v>-</v>
          </cell>
          <cell r="DY4" t="str">
            <v>-</v>
          </cell>
          <cell r="DZ4" t="str">
            <v>-</v>
          </cell>
          <cell r="EA4" t="str">
            <v>-</v>
          </cell>
          <cell r="EB4" t="str">
            <v>-</v>
          </cell>
          <cell r="EC4" t="str">
            <v>-</v>
          </cell>
          <cell r="ED4" t="str">
            <v>-</v>
          </cell>
          <cell r="EE4" t="str">
            <v>-</v>
          </cell>
          <cell r="EF4" t="str">
            <v>-</v>
          </cell>
          <cell r="EG4" t="str">
            <v>-</v>
          </cell>
        </row>
        <row r="5">
          <cell r="C5">
            <v>700000021</v>
          </cell>
          <cell r="D5" t="str">
            <v>SECTOR COLORES  KAREN</v>
          </cell>
          <cell r="E5">
            <v>2026</v>
          </cell>
          <cell r="F5">
            <v>202605</v>
          </cell>
          <cell r="G5">
            <v>2086</v>
          </cell>
          <cell r="H5">
            <v>2029</v>
          </cell>
          <cell r="I5">
            <v>502</v>
          </cell>
          <cell r="J5" t="str">
            <v>-</v>
          </cell>
          <cell r="K5">
            <v>43</v>
          </cell>
          <cell r="L5">
            <v>9</v>
          </cell>
          <cell r="M5">
            <v>1223</v>
          </cell>
          <cell r="N5">
            <v>1210</v>
          </cell>
          <cell r="O5">
            <v>0</v>
          </cell>
          <cell r="P5" t="str">
            <v>-</v>
          </cell>
          <cell r="Q5">
            <v>6</v>
          </cell>
          <cell r="R5" t="str">
            <v>-</v>
          </cell>
          <cell r="S5">
            <v>41</v>
          </cell>
          <cell r="T5" t="str">
            <v>-</v>
          </cell>
          <cell r="U5">
            <v>1212</v>
          </cell>
          <cell r="V5" t="str">
            <v>-</v>
          </cell>
          <cell r="W5">
            <v>5</v>
          </cell>
          <cell r="X5" t="str">
            <v>-</v>
          </cell>
          <cell r="Y5" t="str">
            <v>-</v>
          </cell>
          <cell r="Z5" t="str">
            <v>-</v>
          </cell>
          <cell r="AA5">
            <v>883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>
            <v>783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>
            <v>58.628954937679765</v>
          </cell>
          <cell r="AN5">
            <v>59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>
            <v>1054</v>
          </cell>
          <cell r="BB5">
            <v>1062</v>
          </cell>
          <cell r="BC5">
            <v>50.527325023969318</v>
          </cell>
          <cell r="BD5">
            <v>51.8</v>
          </cell>
          <cell r="BE5">
            <v>1328</v>
          </cell>
          <cell r="BF5" t="str">
            <v>-</v>
          </cell>
          <cell r="BG5">
            <v>421335.2</v>
          </cell>
          <cell r="BH5">
            <v>440679</v>
          </cell>
          <cell r="BI5">
            <v>515292949.70999998</v>
          </cell>
          <cell r="BJ5">
            <v>533221589</v>
          </cell>
          <cell r="BK5">
            <v>507720029</v>
          </cell>
          <cell r="BL5" t="str">
            <v>-</v>
          </cell>
          <cell r="BM5">
            <v>7572920.7100000009</v>
          </cell>
          <cell r="BN5" t="str">
            <v>-</v>
          </cell>
          <cell r="BO5">
            <v>416993226.70999998</v>
          </cell>
          <cell r="BP5" t="str">
            <v>-</v>
          </cell>
          <cell r="BQ5">
            <v>7572920.7100000009</v>
          </cell>
          <cell r="BR5" t="str">
            <v>-</v>
          </cell>
          <cell r="BS5">
            <v>1167</v>
          </cell>
          <cell r="BT5" t="str">
            <v>-</v>
          </cell>
          <cell r="BU5">
            <v>409420306</v>
          </cell>
          <cell r="BV5" t="str">
            <v>-</v>
          </cell>
          <cell r="BW5">
            <v>739</v>
          </cell>
          <cell r="BX5" t="str">
            <v>-</v>
          </cell>
          <cell r="BY5" t="str">
            <v>-</v>
          </cell>
          <cell r="BZ5" t="str">
            <v>-</v>
          </cell>
          <cell r="CA5">
            <v>87341678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>
            <v>10605245</v>
          </cell>
          <cell r="CN5" t="str">
            <v>-</v>
          </cell>
          <cell r="CO5">
            <v>97946923</v>
          </cell>
          <cell r="CP5" t="str">
            <v>-</v>
          </cell>
          <cell r="CQ5">
            <v>0</v>
          </cell>
          <cell r="CR5" t="str">
            <v>-</v>
          </cell>
          <cell r="CS5">
            <v>27</v>
          </cell>
          <cell r="CT5" t="str">
            <v>-</v>
          </cell>
          <cell r="CU5">
            <v>475</v>
          </cell>
          <cell r="CV5">
            <v>474</v>
          </cell>
          <cell r="CW5">
            <v>263</v>
          </cell>
          <cell r="CX5">
            <v>262</v>
          </cell>
          <cell r="CY5">
            <v>125</v>
          </cell>
          <cell r="CZ5">
            <v>119</v>
          </cell>
          <cell r="DA5">
            <v>75</v>
          </cell>
          <cell r="DB5">
            <v>75</v>
          </cell>
          <cell r="DC5">
            <v>86</v>
          </cell>
          <cell r="DD5">
            <v>83</v>
          </cell>
          <cell r="DE5">
            <v>46</v>
          </cell>
          <cell r="DF5">
            <v>46</v>
          </cell>
          <cell r="DG5">
            <v>207</v>
          </cell>
          <cell r="DH5">
            <v>204</v>
          </cell>
          <cell r="DI5">
            <v>56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>
            <v>0</v>
          </cell>
          <cell r="DX5" t="str">
            <v>-</v>
          </cell>
          <cell r="DY5">
            <v>78</v>
          </cell>
          <cell r="DZ5">
            <v>54</v>
          </cell>
          <cell r="EA5">
            <v>25</v>
          </cell>
          <cell r="EB5" t="str">
            <v>-</v>
          </cell>
          <cell r="EC5">
            <v>65.789473684210535</v>
          </cell>
          <cell r="ED5" t="str">
            <v>-</v>
          </cell>
          <cell r="EE5">
            <v>22</v>
          </cell>
          <cell r="EF5" t="str">
            <v>-</v>
          </cell>
          <cell r="EG5">
            <v>91</v>
          </cell>
        </row>
        <row r="6">
          <cell r="C6">
            <v>700000022</v>
          </cell>
          <cell r="D6" t="str">
            <v>SECTOR BRILLO KELLY</v>
          </cell>
          <cell r="E6">
            <v>2026</v>
          </cell>
          <cell r="F6">
            <v>202605</v>
          </cell>
          <cell r="G6">
            <v>1803</v>
          </cell>
          <cell r="H6">
            <v>1803</v>
          </cell>
          <cell r="I6">
            <v>418</v>
          </cell>
          <cell r="J6" t="str">
            <v>-</v>
          </cell>
          <cell r="K6">
            <v>12</v>
          </cell>
          <cell r="L6">
            <v>10</v>
          </cell>
          <cell r="M6">
            <v>1021</v>
          </cell>
          <cell r="N6">
            <v>1065</v>
          </cell>
          <cell r="O6">
            <v>0</v>
          </cell>
          <cell r="P6" t="str">
            <v>-</v>
          </cell>
          <cell r="Q6">
            <v>8</v>
          </cell>
          <cell r="R6" t="str">
            <v>-</v>
          </cell>
          <cell r="S6">
            <v>46</v>
          </cell>
          <cell r="T6" t="str">
            <v>-</v>
          </cell>
          <cell r="U6">
            <v>997</v>
          </cell>
          <cell r="V6" t="str">
            <v>-</v>
          </cell>
          <cell r="W6">
            <v>16</v>
          </cell>
          <cell r="X6" t="str">
            <v>-</v>
          </cell>
          <cell r="Y6" t="str">
            <v>-</v>
          </cell>
          <cell r="Z6" t="str">
            <v>-</v>
          </cell>
          <cell r="AA6">
            <v>743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659</v>
          </cell>
          <cell r="AH6" t="str">
            <v>-</v>
          </cell>
          <cell r="AI6" t="str">
            <v>-</v>
          </cell>
          <cell r="AJ6" t="str">
            <v>-</v>
          </cell>
          <cell r="AK6" t="str">
            <v>-</v>
          </cell>
          <cell r="AL6" t="str">
            <v>-</v>
          </cell>
          <cell r="AM6">
            <v>56.627842484747646</v>
          </cell>
          <cell r="AN6">
            <v>59</v>
          </cell>
          <cell r="AO6" t="str">
            <v>-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>-</v>
          </cell>
          <cell r="AW6" t="str">
            <v>-</v>
          </cell>
          <cell r="AX6" t="str">
            <v>-</v>
          </cell>
          <cell r="AY6" t="str">
            <v>-</v>
          </cell>
          <cell r="AZ6" t="str">
            <v>-</v>
          </cell>
          <cell r="BA6">
            <v>912</v>
          </cell>
          <cell r="BB6">
            <v>947</v>
          </cell>
          <cell r="BC6">
            <v>50.582362728785355</v>
          </cell>
          <cell r="BD6">
            <v>52.5</v>
          </cell>
          <cell r="BE6">
            <v>1133</v>
          </cell>
          <cell r="BF6" t="str">
            <v>-</v>
          </cell>
          <cell r="BG6">
            <v>429059</v>
          </cell>
          <cell r="BH6">
            <v>449656</v>
          </cell>
          <cell r="BI6">
            <v>438069240.33000004</v>
          </cell>
          <cell r="BJ6">
            <v>478883230</v>
          </cell>
          <cell r="BK6">
            <v>424977907</v>
          </cell>
          <cell r="BL6" t="str">
            <v>-</v>
          </cell>
          <cell r="BM6">
            <v>13091333.33</v>
          </cell>
          <cell r="BN6" t="str">
            <v>-</v>
          </cell>
          <cell r="BO6">
            <v>354488368.33000004</v>
          </cell>
          <cell r="BP6" t="str">
            <v>-</v>
          </cell>
          <cell r="BQ6">
            <v>13091333.33</v>
          </cell>
          <cell r="BR6" t="str">
            <v>-</v>
          </cell>
          <cell r="BS6">
            <v>959</v>
          </cell>
          <cell r="BT6" t="str">
            <v>-</v>
          </cell>
          <cell r="BU6">
            <v>341397035</v>
          </cell>
          <cell r="BV6" t="str">
            <v>-</v>
          </cell>
          <cell r="BW6">
            <v>662</v>
          </cell>
          <cell r="BX6" t="str">
            <v>-</v>
          </cell>
          <cell r="BY6" t="str">
            <v>-</v>
          </cell>
          <cell r="BZ6" t="str">
            <v>-</v>
          </cell>
          <cell r="CA6">
            <v>72289140</v>
          </cell>
          <cell r="CB6" t="str">
            <v>-</v>
          </cell>
          <cell r="CC6" t="str">
            <v>-</v>
          </cell>
          <cell r="CD6" t="str">
            <v>-</v>
          </cell>
          <cell r="CE6" t="str">
            <v>-</v>
          </cell>
          <cell r="CF6" t="str">
            <v>-</v>
          </cell>
          <cell r="CG6" t="str">
            <v>-</v>
          </cell>
          <cell r="CH6" t="str">
            <v>-</v>
          </cell>
          <cell r="CI6" t="str">
            <v>-</v>
          </cell>
          <cell r="CJ6" t="str">
            <v>-</v>
          </cell>
          <cell r="CK6" t="str">
            <v>-</v>
          </cell>
          <cell r="CL6" t="str">
            <v>-</v>
          </cell>
          <cell r="CM6">
            <v>10702920</v>
          </cell>
          <cell r="CN6" t="str">
            <v>-</v>
          </cell>
          <cell r="CO6">
            <v>82992060</v>
          </cell>
          <cell r="CP6" t="str">
            <v>-</v>
          </cell>
          <cell r="CQ6">
            <v>0</v>
          </cell>
          <cell r="CR6" t="str">
            <v>-</v>
          </cell>
          <cell r="CS6">
            <v>13</v>
          </cell>
          <cell r="CT6" t="str">
            <v>-</v>
          </cell>
          <cell r="CU6">
            <v>413</v>
          </cell>
          <cell r="CV6">
            <v>406</v>
          </cell>
          <cell r="CW6">
            <v>238</v>
          </cell>
          <cell r="CX6">
            <v>229</v>
          </cell>
          <cell r="CY6">
            <v>131</v>
          </cell>
          <cell r="CZ6">
            <v>115</v>
          </cell>
          <cell r="DA6">
            <v>59</v>
          </cell>
          <cell r="DB6">
            <v>56</v>
          </cell>
          <cell r="DC6">
            <v>47</v>
          </cell>
          <cell r="DD6">
            <v>41</v>
          </cell>
          <cell r="DE6">
            <v>35</v>
          </cell>
          <cell r="DF6">
            <v>34</v>
          </cell>
          <cell r="DG6">
            <v>141</v>
          </cell>
          <cell r="DH6">
            <v>131</v>
          </cell>
          <cell r="DI6">
            <v>35</v>
          </cell>
          <cell r="DJ6" t="str">
            <v>-</v>
          </cell>
          <cell r="DK6" t="str">
            <v>-</v>
          </cell>
          <cell r="DL6" t="str">
            <v>-</v>
          </cell>
          <cell r="DM6" t="str">
            <v>-</v>
          </cell>
          <cell r="DN6" t="str">
            <v>-</v>
          </cell>
          <cell r="DO6" t="str">
            <v>-</v>
          </cell>
          <cell r="DP6" t="str">
            <v>-</v>
          </cell>
          <cell r="DQ6" t="str">
            <v>-</v>
          </cell>
          <cell r="DR6" t="str">
            <v>-</v>
          </cell>
          <cell r="DS6" t="str">
            <v>-</v>
          </cell>
          <cell r="DT6" t="str">
            <v>-</v>
          </cell>
          <cell r="DU6" t="str">
            <v>-</v>
          </cell>
          <cell r="DV6" t="str">
            <v>-</v>
          </cell>
          <cell r="DW6">
            <v>0</v>
          </cell>
          <cell r="DX6" t="str">
            <v>-</v>
          </cell>
          <cell r="DY6">
            <v>49</v>
          </cell>
          <cell r="DZ6">
            <v>48</v>
          </cell>
          <cell r="EA6">
            <v>28</v>
          </cell>
          <cell r="EB6" t="str">
            <v>-</v>
          </cell>
          <cell r="EC6">
            <v>54.901960784313729</v>
          </cell>
          <cell r="ED6" t="str">
            <v>-</v>
          </cell>
          <cell r="EE6">
            <v>14</v>
          </cell>
          <cell r="EF6" t="str">
            <v>-</v>
          </cell>
          <cell r="EG6">
            <v>60</v>
          </cell>
        </row>
        <row r="7">
          <cell r="C7">
            <v>700000023</v>
          </cell>
          <cell r="D7" t="str">
            <v>SECTOR POESIA YULIETH</v>
          </cell>
          <cell r="E7">
            <v>2026</v>
          </cell>
          <cell r="F7">
            <v>202605</v>
          </cell>
          <cell r="G7">
            <v>2071</v>
          </cell>
          <cell r="H7">
            <v>2118</v>
          </cell>
          <cell r="I7">
            <v>540</v>
          </cell>
          <cell r="J7" t="str">
            <v>-</v>
          </cell>
          <cell r="K7">
            <v>0</v>
          </cell>
          <cell r="L7">
            <v>9</v>
          </cell>
          <cell r="M7">
            <v>1202</v>
          </cell>
          <cell r="N7">
            <v>1239</v>
          </cell>
          <cell r="O7">
            <v>0</v>
          </cell>
          <cell r="P7" t="str">
            <v>-</v>
          </cell>
          <cell r="Q7">
            <v>8</v>
          </cell>
          <cell r="R7" t="str">
            <v>-</v>
          </cell>
          <cell r="S7">
            <v>45</v>
          </cell>
          <cell r="T7" t="str">
            <v>-</v>
          </cell>
          <cell r="U7">
            <v>1180</v>
          </cell>
          <cell r="V7" t="str">
            <v>-</v>
          </cell>
          <cell r="W7">
            <v>14</v>
          </cell>
          <cell r="X7" t="str">
            <v>-</v>
          </cell>
          <cell r="Y7" t="str">
            <v>-</v>
          </cell>
          <cell r="Z7" t="str">
            <v>-</v>
          </cell>
          <cell r="AA7">
            <v>901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737</v>
          </cell>
          <cell r="AH7" t="str">
            <v>-</v>
          </cell>
          <cell r="AI7" t="str">
            <v>-</v>
          </cell>
          <cell r="AJ7" t="str">
            <v>-</v>
          </cell>
          <cell r="AK7" t="str">
            <v>-</v>
          </cell>
          <cell r="AL7" t="str">
            <v>-</v>
          </cell>
          <cell r="AM7">
            <v>58.039594398841146</v>
          </cell>
          <cell r="AN7">
            <v>59.4</v>
          </cell>
          <cell r="AO7" t="str">
            <v>-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  <cell r="AW7" t="str">
            <v>-</v>
          </cell>
          <cell r="AX7" t="str">
            <v>-</v>
          </cell>
          <cell r="AY7" t="str">
            <v>-</v>
          </cell>
          <cell r="AZ7" t="str">
            <v>-</v>
          </cell>
          <cell r="BA7">
            <v>1069</v>
          </cell>
          <cell r="BB7">
            <v>1080</v>
          </cell>
          <cell r="BC7">
            <v>51.617576050217281</v>
          </cell>
          <cell r="BD7">
            <v>51.8</v>
          </cell>
          <cell r="BE7">
            <v>1393</v>
          </cell>
          <cell r="BF7" t="str">
            <v>-</v>
          </cell>
          <cell r="BG7">
            <v>503875.18</v>
          </cell>
          <cell r="BH7">
            <v>495975</v>
          </cell>
          <cell r="BI7">
            <v>605657969.23000002</v>
          </cell>
          <cell r="BJ7">
            <v>614512444</v>
          </cell>
          <cell r="BK7">
            <v>594839587</v>
          </cell>
          <cell r="BL7" t="str">
            <v>-</v>
          </cell>
          <cell r="BM7">
            <v>10818382.23</v>
          </cell>
          <cell r="BN7" t="str">
            <v>-</v>
          </cell>
          <cell r="BO7">
            <v>484437442.22999996</v>
          </cell>
          <cell r="BP7" t="str">
            <v>-</v>
          </cell>
          <cell r="BQ7">
            <v>10818382.23</v>
          </cell>
          <cell r="BR7" t="str">
            <v>-</v>
          </cell>
          <cell r="BS7">
            <v>1162</v>
          </cell>
          <cell r="BT7" t="str">
            <v>-</v>
          </cell>
          <cell r="BU7">
            <v>473619060</v>
          </cell>
          <cell r="BV7" t="str">
            <v>-</v>
          </cell>
          <cell r="BW7">
            <v>732</v>
          </cell>
          <cell r="BX7" t="str">
            <v>-</v>
          </cell>
          <cell r="BY7" t="str">
            <v>-</v>
          </cell>
          <cell r="BZ7" t="str">
            <v>-</v>
          </cell>
          <cell r="CA7">
            <v>109352967</v>
          </cell>
          <cell r="CB7" t="str">
            <v>-</v>
          </cell>
          <cell r="CC7" t="str">
            <v>-</v>
          </cell>
          <cell r="CD7" t="str">
            <v>-</v>
          </cell>
          <cell r="CE7" t="str">
            <v>-</v>
          </cell>
          <cell r="CF7" t="str">
            <v>-</v>
          </cell>
          <cell r="CG7" t="str">
            <v>-</v>
          </cell>
          <cell r="CH7" t="str">
            <v>-</v>
          </cell>
          <cell r="CI7" t="str">
            <v>-</v>
          </cell>
          <cell r="CJ7" t="str">
            <v>-</v>
          </cell>
          <cell r="CK7" t="str">
            <v>-</v>
          </cell>
          <cell r="CL7" t="str">
            <v>-</v>
          </cell>
          <cell r="CM7">
            <v>11867560</v>
          </cell>
          <cell r="CN7" t="str">
            <v>-</v>
          </cell>
          <cell r="CO7">
            <v>121220527</v>
          </cell>
          <cell r="CP7" t="str">
            <v>-</v>
          </cell>
          <cell r="CQ7">
            <v>0</v>
          </cell>
          <cell r="CR7" t="str">
            <v>-</v>
          </cell>
          <cell r="CS7">
            <v>-36</v>
          </cell>
          <cell r="CT7" t="str">
            <v>-</v>
          </cell>
          <cell r="CU7">
            <v>512</v>
          </cell>
          <cell r="CV7">
            <v>497</v>
          </cell>
          <cell r="CW7">
            <v>244</v>
          </cell>
          <cell r="CX7">
            <v>243</v>
          </cell>
          <cell r="CY7">
            <v>113</v>
          </cell>
          <cell r="CZ7">
            <v>123</v>
          </cell>
          <cell r="DA7">
            <v>94</v>
          </cell>
          <cell r="DB7">
            <v>91</v>
          </cell>
          <cell r="DC7">
            <v>94</v>
          </cell>
          <cell r="DD7">
            <v>89</v>
          </cell>
          <cell r="DE7">
            <v>97</v>
          </cell>
          <cell r="DF7">
            <v>93</v>
          </cell>
          <cell r="DG7">
            <v>285</v>
          </cell>
          <cell r="DH7">
            <v>273</v>
          </cell>
          <cell r="DI7">
            <v>51</v>
          </cell>
          <cell r="DJ7" t="str">
            <v>-</v>
          </cell>
          <cell r="DK7" t="str">
            <v>-</v>
          </cell>
          <cell r="DL7" t="str">
            <v>-</v>
          </cell>
          <cell r="DM7" t="str">
            <v>-</v>
          </cell>
          <cell r="DN7" t="str">
            <v>-</v>
          </cell>
          <cell r="DO7" t="str">
            <v>-</v>
          </cell>
          <cell r="DP7" t="str">
            <v>-</v>
          </cell>
          <cell r="DQ7" t="str">
            <v>-</v>
          </cell>
          <cell r="DR7" t="str">
            <v>-</v>
          </cell>
          <cell r="DS7" t="str">
            <v>-</v>
          </cell>
          <cell r="DT7" t="str">
            <v>-</v>
          </cell>
          <cell r="DU7" t="str">
            <v>-</v>
          </cell>
          <cell r="DV7" t="str">
            <v>-</v>
          </cell>
          <cell r="DW7">
            <v>0</v>
          </cell>
          <cell r="DX7" t="str">
            <v>-</v>
          </cell>
          <cell r="DY7">
            <v>64</v>
          </cell>
          <cell r="DZ7">
            <v>78</v>
          </cell>
          <cell r="EA7">
            <v>43</v>
          </cell>
          <cell r="EB7" t="str">
            <v>-</v>
          </cell>
          <cell r="EC7">
            <v>56.578947368421048</v>
          </cell>
          <cell r="ED7" t="str">
            <v>-</v>
          </cell>
          <cell r="EE7">
            <v>13</v>
          </cell>
          <cell r="EF7" t="str">
            <v>-</v>
          </cell>
          <cell r="EG7">
            <v>69</v>
          </cell>
        </row>
        <row r="8">
          <cell r="C8">
            <v>700000032</v>
          </cell>
          <cell r="D8" t="str">
            <v>Sector Colaborador</v>
          </cell>
          <cell r="E8">
            <v>2026</v>
          </cell>
          <cell r="F8">
            <v>202605</v>
          </cell>
          <cell r="G8">
            <v>9</v>
          </cell>
          <cell r="H8" t="str">
            <v>-</v>
          </cell>
          <cell r="I8">
            <v>0</v>
          </cell>
          <cell r="J8" t="str">
            <v>-</v>
          </cell>
          <cell r="K8">
            <v>5</v>
          </cell>
          <cell r="L8" t="str">
            <v>-</v>
          </cell>
          <cell r="M8">
            <v>6</v>
          </cell>
          <cell r="N8" t="str">
            <v>-</v>
          </cell>
          <cell r="O8">
            <v>0</v>
          </cell>
          <cell r="P8" t="str">
            <v>-</v>
          </cell>
          <cell r="Q8">
            <v>0</v>
          </cell>
          <cell r="R8" t="str">
            <v>-</v>
          </cell>
          <cell r="S8">
            <v>0</v>
          </cell>
          <cell r="T8" t="str">
            <v>-</v>
          </cell>
          <cell r="U8">
            <v>6</v>
          </cell>
          <cell r="V8" t="str">
            <v>-</v>
          </cell>
          <cell r="W8">
            <v>0</v>
          </cell>
          <cell r="X8" t="str">
            <v>-</v>
          </cell>
          <cell r="Y8" t="str">
            <v>-</v>
          </cell>
          <cell r="Z8" t="str">
            <v>-</v>
          </cell>
          <cell r="AA8">
            <v>0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6</v>
          </cell>
          <cell r="AH8" t="str">
            <v>-</v>
          </cell>
          <cell r="AI8" t="str">
            <v>-</v>
          </cell>
          <cell r="AJ8" t="str">
            <v>-</v>
          </cell>
          <cell r="AK8" t="str">
            <v>-</v>
          </cell>
          <cell r="AL8" t="str">
            <v>-</v>
          </cell>
          <cell r="AM8">
            <v>66.666666666666657</v>
          </cell>
          <cell r="AN8" t="str">
            <v>-</v>
          </cell>
          <cell r="AO8" t="str">
            <v>-</v>
          </cell>
          <cell r="AP8" t="str">
            <v>-</v>
          </cell>
          <cell r="AQ8" t="str">
            <v>-</v>
          </cell>
          <cell r="AR8" t="str">
            <v>-</v>
          </cell>
          <cell r="AS8" t="str">
            <v>-</v>
          </cell>
          <cell r="AT8" t="str">
            <v>-</v>
          </cell>
          <cell r="AU8" t="str">
            <v>-</v>
          </cell>
          <cell r="AV8" t="str">
            <v>-</v>
          </cell>
          <cell r="AW8" t="str">
            <v>-</v>
          </cell>
          <cell r="AX8" t="str">
            <v>-</v>
          </cell>
          <cell r="AY8" t="str">
            <v>-</v>
          </cell>
          <cell r="AZ8" t="str">
            <v>-</v>
          </cell>
          <cell r="BA8">
            <v>0</v>
          </cell>
          <cell r="BB8" t="str">
            <v>-</v>
          </cell>
          <cell r="BC8">
            <v>0</v>
          </cell>
          <cell r="BD8" t="str">
            <v>-</v>
          </cell>
          <cell r="BE8">
            <v>1</v>
          </cell>
          <cell r="BF8" t="str">
            <v>-</v>
          </cell>
          <cell r="BG8">
            <v>263935</v>
          </cell>
          <cell r="BH8" t="str">
            <v>-</v>
          </cell>
          <cell r="BI8">
            <v>1583610</v>
          </cell>
          <cell r="BJ8" t="str">
            <v>-</v>
          </cell>
          <cell r="BK8">
            <v>1583610</v>
          </cell>
          <cell r="BL8" t="str">
            <v>-</v>
          </cell>
          <cell r="BM8">
            <v>0</v>
          </cell>
          <cell r="BN8" t="str">
            <v>-</v>
          </cell>
          <cell r="BO8">
            <v>1296730</v>
          </cell>
          <cell r="BP8" t="str">
            <v>-</v>
          </cell>
          <cell r="BQ8">
            <v>0</v>
          </cell>
          <cell r="BR8" t="str">
            <v>-</v>
          </cell>
          <cell r="BS8">
            <v>5</v>
          </cell>
          <cell r="BT8" t="str">
            <v>-</v>
          </cell>
          <cell r="BU8">
            <v>1296730</v>
          </cell>
          <cell r="BV8" t="str">
            <v>-</v>
          </cell>
          <cell r="BW8">
            <v>2</v>
          </cell>
          <cell r="BX8" t="str">
            <v>-</v>
          </cell>
          <cell r="BY8" t="str">
            <v>-</v>
          </cell>
          <cell r="BZ8" t="str">
            <v>-</v>
          </cell>
          <cell r="CA8">
            <v>223920</v>
          </cell>
          <cell r="CB8" t="str">
            <v>-</v>
          </cell>
          <cell r="CC8" t="str">
            <v>-</v>
          </cell>
          <cell r="CD8" t="str">
            <v>-</v>
          </cell>
          <cell r="CE8" t="str">
            <v>-</v>
          </cell>
          <cell r="CF8" t="str">
            <v>-</v>
          </cell>
          <cell r="CG8" t="str">
            <v>-</v>
          </cell>
          <cell r="CH8" t="str">
            <v>-</v>
          </cell>
          <cell r="CI8" t="str">
            <v>-</v>
          </cell>
          <cell r="CJ8" t="str">
            <v>-</v>
          </cell>
          <cell r="CK8" t="str">
            <v>-</v>
          </cell>
          <cell r="CL8" t="str">
            <v>-</v>
          </cell>
          <cell r="CM8">
            <v>62960</v>
          </cell>
          <cell r="CN8" t="str">
            <v>-</v>
          </cell>
          <cell r="CO8">
            <v>286880</v>
          </cell>
          <cell r="CP8" t="str">
            <v>-</v>
          </cell>
          <cell r="CQ8">
            <v>0</v>
          </cell>
          <cell r="CR8" t="str">
            <v>-</v>
          </cell>
          <cell r="CS8">
            <v>6</v>
          </cell>
          <cell r="CT8" t="str">
            <v>-</v>
          </cell>
          <cell r="CU8">
            <v>1</v>
          </cell>
          <cell r="CV8" t="str">
            <v>-</v>
          </cell>
          <cell r="CW8">
            <v>2</v>
          </cell>
          <cell r="CX8" t="str">
            <v>-</v>
          </cell>
          <cell r="CY8">
            <v>0</v>
          </cell>
          <cell r="CZ8" t="str">
            <v>-</v>
          </cell>
          <cell r="DA8">
            <v>1</v>
          </cell>
          <cell r="DB8" t="str">
            <v>-</v>
          </cell>
          <cell r="DC8">
            <v>1</v>
          </cell>
          <cell r="DD8" t="str">
            <v>-</v>
          </cell>
          <cell r="DE8">
            <v>0</v>
          </cell>
          <cell r="DF8" t="str">
            <v>-</v>
          </cell>
          <cell r="DG8">
            <v>2</v>
          </cell>
          <cell r="DH8" t="str">
            <v>-</v>
          </cell>
          <cell r="DI8">
            <v>5</v>
          </cell>
          <cell r="DJ8" t="str">
            <v>-</v>
          </cell>
          <cell r="DK8" t="str">
            <v>-</v>
          </cell>
          <cell r="DL8" t="str">
            <v>-</v>
          </cell>
          <cell r="DM8" t="str">
            <v>-</v>
          </cell>
          <cell r="DN8" t="str">
            <v>-</v>
          </cell>
          <cell r="DO8" t="str">
            <v>-</v>
          </cell>
          <cell r="DP8" t="str">
            <v>-</v>
          </cell>
          <cell r="DQ8" t="str">
            <v>-</v>
          </cell>
          <cell r="DR8" t="str">
            <v>-</v>
          </cell>
          <cell r="DS8" t="str">
            <v>-</v>
          </cell>
          <cell r="DT8" t="str">
            <v>-</v>
          </cell>
          <cell r="DU8" t="str">
            <v>-</v>
          </cell>
          <cell r="DV8" t="str">
            <v>-</v>
          </cell>
          <cell r="DW8">
            <v>0</v>
          </cell>
          <cell r="DX8" t="str">
            <v>-</v>
          </cell>
          <cell r="DY8">
            <v>6</v>
          </cell>
          <cell r="DZ8" t="str">
            <v>-</v>
          </cell>
          <cell r="EA8">
            <v>0</v>
          </cell>
          <cell r="EB8" t="str">
            <v>-</v>
          </cell>
          <cell r="EC8">
            <v>0</v>
          </cell>
          <cell r="ED8" t="str">
            <v>-</v>
          </cell>
          <cell r="EE8">
            <v>1</v>
          </cell>
          <cell r="EF8" t="str">
            <v>-</v>
          </cell>
          <cell r="EG8">
            <v>0</v>
          </cell>
        </row>
        <row r="9">
          <cell r="C9">
            <v>700000052</v>
          </cell>
          <cell r="D9" t="str">
            <v xml:space="preserve">SECTOR CIPRÉS ERIKA </v>
          </cell>
          <cell r="E9">
            <v>2026</v>
          </cell>
          <cell r="F9">
            <v>202605</v>
          </cell>
          <cell r="G9">
            <v>1853</v>
          </cell>
          <cell r="H9">
            <v>1738</v>
          </cell>
          <cell r="I9">
            <v>486</v>
          </cell>
          <cell r="J9" t="str">
            <v>-</v>
          </cell>
          <cell r="K9">
            <v>-2</v>
          </cell>
          <cell r="L9">
            <v>8</v>
          </cell>
          <cell r="M9">
            <v>789</v>
          </cell>
          <cell r="N9">
            <v>1115</v>
          </cell>
          <cell r="O9">
            <v>0</v>
          </cell>
          <cell r="P9" t="str">
            <v>-</v>
          </cell>
          <cell r="Q9">
            <v>10</v>
          </cell>
          <cell r="R9" t="str">
            <v>-</v>
          </cell>
          <cell r="S9">
            <v>31</v>
          </cell>
          <cell r="T9" t="str">
            <v>-</v>
          </cell>
          <cell r="U9">
            <v>775</v>
          </cell>
          <cell r="V9" t="str">
            <v>-</v>
          </cell>
          <cell r="W9">
            <v>4</v>
          </cell>
          <cell r="X9" t="str">
            <v>-</v>
          </cell>
          <cell r="Y9" t="str">
            <v>-</v>
          </cell>
          <cell r="Z9" t="str">
            <v>-</v>
          </cell>
          <cell r="AA9">
            <v>578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438</v>
          </cell>
          <cell r="AH9" t="str">
            <v>-</v>
          </cell>
          <cell r="AI9" t="str">
            <v>-</v>
          </cell>
          <cell r="AJ9" t="str">
            <v>-</v>
          </cell>
          <cell r="AK9" t="str">
            <v>-</v>
          </cell>
          <cell r="AL9" t="str">
            <v>-</v>
          </cell>
          <cell r="AM9">
            <v>42.57960064759849</v>
          </cell>
          <cell r="AN9">
            <v>59.9</v>
          </cell>
          <cell r="AO9" t="str">
            <v>-</v>
          </cell>
          <cell r="AP9" t="str">
            <v>-</v>
          </cell>
          <cell r="AQ9" t="str">
            <v>-</v>
          </cell>
          <cell r="AR9" t="str">
            <v>-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>
            <v>693</v>
          </cell>
          <cell r="BB9">
            <v>984</v>
          </cell>
          <cell r="BC9">
            <v>37.398812736103615</v>
          </cell>
          <cell r="BD9">
            <v>52.8</v>
          </cell>
          <cell r="BE9">
            <v>1197</v>
          </cell>
          <cell r="BF9" t="str">
            <v>-</v>
          </cell>
          <cell r="BG9">
            <v>524800.49</v>
          </cell>
          <cell r="BH9">
            <v>485340</v>
          </cell>
          <cell r="BI9">
            <v>414067583</v>
          </cell>
          <cell r="BJ9">
            <v>541154397</v>
          </cell>
          <cell r="BK9">
            <v>406235031</v>
          </cell>
          <cell r="BL9" t="str">
            <v>-</v>
          </cell>
          <cell r="BM9">
            <v>7832552.0000000009</v>
          </cell>
          <cell r="BN9" t="str">
            <v>-</v>
          </cell>
          <cell r="BO9">
            <v>334328821</v>
          </cell>
          <cell r="BP9" t="str">
            <v>-</v>
          </cell>
          <cell r="BQ9">
            <v>7832552.0000000009</v>
          </cell>
          <cell r="BR9" t="str">
            <v>-</v>
          </cell>
          <cell r="BS9">
            <v>763</v>
          </cell>
          <cell r="BT9" t="str">
            <v>-</v>
          </cell>
          <cell r="BU9">
            <v>326496269</v>
          </cell>
          <cell r="BV9" t="str">
            <v>-</v>
          </cell>
          <cell r="BW9">
            <v>559</v>
          </cell>
          <cell r="BX9" t="str">
            <v>-</v>
          </cell>
          <cell r="BY9" t="str">
            <v>-</v>
          </cell>
          <cell r="BZ9" t="str">
            <v>-</v>
          </cell>
          <cell r="CA9">
            <v>71005702</v>
          </cell>
          <cell r="CB9" t="str">
            <v>-</v>
          </cell>
          <cell r="CC9" t="str">
            <v>-</v>
          </cell>
          <cell r="CD9" t="str">
            <v>-</v>
          </cell>
          <cell r="CE9" t="str">
            <v>-</v>
          </cell>
          <cell r="CF9" t="str">
            <v>-</v>
          </cell>
          <cell r="CG9" t="str">
            <v>-</v>
          </cell>
          <cell r="CH9" t="str">
            <v>-</v>
          </cell>
          <cell r="CI9" t="str">
            <v>-</v>
          </cell>
          <cell r="CJ9" t="str">
            <v>-</v>
          </cell>
          <cell r="CK9" t="str">
            <v>-</v>
          </cell>
          <cell r="CL9" t="str">
            <v>-</v>
          </cell>
          <cell r="CM9">
            <v>8733060</v>
          </cell>
          <cell r="CN9" t="str">
            <v>-</v>
          </cell>
          <cell r="CO9">
            <v>79738762</v>
          </cell>
          <cell r="CP9" t="str">
            <v>-</v>
          </cell>
          <cell r="CQ9">
            <v>0</v>
          </cell>
          <cell r="CR9" t="str">
            <v>-</v>
          </cell>
          <cell r="CS9">
            <v>-4</v>
          </cell>
          <cell r="CT9" t="str">
            <v>-</v>
          </cell>
          <cell r="CU9">
            <v>634</v>
          </cell>
          <cell r="CV9">
            <v>437</v>
          </cell>
          <cell r="CW9">
            <v>300</v>
          </cell>
          <cell r="CX9">
            <v>220</v>
          </cell>
          <cell r="CY9">
            <v>130</v>
          </cell>
          <cell r="CZ9">
            <v>115</v>
          </cell>
          <cell r="DA9">
            <v>77</v>
          </cell>
          <cell r="DB9">
            <v>114</v>
          </cell>
          <cell r="DC9">
            <v>86</v>
          </cell>
          <cell r="DD9">
            <v>85</v>
          </cell>
          <cell r="DE9">
            <v>69</v>
          </cell>
          <cell r="DF9">
            <v>82</v>
          </cell>
          <cell r="DG9">
            <v>232</v>
          </cell>
          <cell r="DH9">
            <v>281</v>
          </cell>
          <cell r="DI9">
            <v>48</v>
          </cell>
          <cell r="DJ9" t="str">
            <v>-</v>
          </cell>
          <cell r="DK9" t="str">
            <v>-</v>
          </cell>
          <cell r="DL9" t="str">
            <v>-</v>
          </cell>
          <cell r="DM9" t="str">
            <v>-</v>
          </cell>
          <cell r="DN9" t="str">
            <v>-</v>
          </cell>
          <cell r="DO9" t="str">
            <v>-</v>
          </cell>
          <cell r="DP9" t="str">
            <v>-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>
            <v>0</v>
          </cell>
          <cell r="DX9" t="str">
            <v>-</v>
          </cell>
          <cell r="DY9">
            <v>65</v>
          </cell>
          <cell r="DZ9">
            <v>50</v>
          </cell>
          <cell r="EA9">
            <v>17</v>
          </cell>
          <cell r="EB9" t="str">
            <v>-</v>
          </cell>
          <cell r="EC9">
            <v>35.416666666666671</v>
          </cell>
          <cell r="ED9" t="str">
            <v>-</v>
          </cell>
          <cell r="EE9">
            <v>17</v>
          </cell>
          <cell r="EF9" t="str">
            <v>-</v>
          </cell>
          <cell r="EG9">
            <v>31</v>
          </cell>
        </row>
        <row r="10">
          <cell r="C10">
            <v>700000056</v>
          </cell>
          <cell r="D10" t="str">
            <v>SECTOR GLACIAR DIANA</v>
          </cell>
          <cell r="E10">
            <v>2026</v>
          </cell>
          <cell r="F10">
            <v>202605</v>
          </cell>
          <cell r="G10">
            <v>0</v>
          </cell>
          <cell r="H10" t="str">
            <v>-</v>
          </cell>
          <cell r="I10">
            <v>0</v>
          </cell>
          <cell r="J10" t="str">
            <v>-</v>
          </cell>
          <cell r="K10">
            <v>0</v>
          </cell>
          <cell r="L10" t="str">
            <v>-</v>
          </cell>
          <cell r="M10">
            <v>0</v>
          </cell>
          <cell r="N10" t="str">
            <v>-</v>
          </cell>
          <cell r="O10">
            <v>0</v>
          </cell>
          <cell r="P10" t="str">
            <v>-</v>
          </cell>
          <cell r="Q10">
            <v>0</v>
          </cell>
          <cell r="R10" t="str">
            <v>-</v>
          </cell>
          <cell r="S10">
            <v>0</v>
          </cell>
          <cell r="T10" t="str">
            <v>-</v>
          </cell>
          <cell r="U10">
            <v>0</v>
          </cell>
          <cell r="V10" t="str">
            <v>-</v>
          </cell>
          <cell r="W10">
            <v>0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0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0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0</v>
          </cell>
          <cell r="AN10" t="str">
            <v>-</v>
          </cell>
          <cell r="AO10" t="str">
            <v>-</v>
          </cell>
          <cell r="AP10" t="str">
            <v>-</v>
          </cell>
          <cell r="AQ10" t="str">
            <v>-</v>
          </cell>
          <cell r="AR10" t="str">
            <v>-</v>
          </cell>
          <cell r="AS10" t="str">
            <v>-</v>
          </cell>
          <cell r="AT10" t="str">
            <v>-</v>
          </cell>
          <cell r="AU10" t="str">
            <v>-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0</v>
          </cell>
          <cell r="BB10" t="str">
            <v>-</v>
          </cell>
          <cell r="BC10">
            <v>0</v>
          </cell>
          <cell r="BD10" t="str">
            <v>-</v>
          </cell>
          <cell r="BE10">
            <v>0</v>
          </cell>
          <cell r="BF10" t="str">
            <v>-</v>
          </cell>
          <cell r="BG10">
            <v>0</v>
          </cell>
          <cell r="BH10" t="str">
            <v>-</v>
          </cell>
          <cell r="BI10">
            <v>0</v>
          </cell>
          <cell r="BJ10" t="str">
            <v>-</v>
          </cell>
          <cell r="BK10">
            <v>0</v>
          </cell>
          <cell r="BL10" t="str">
            <v>-</v>
          </cell>
          <cell r="BM10">
            <v>0</v>
          </cell>
          <cell r="BN10" t="str">
            <v>-</v>
          </cell>
          <cell r="BO10">
            <v>0</v>
          </cell>
          <cell r="BP10" t="str">
            <v>-</v>
          </cell>
          <cell r="BQ10">
            <v>0</v>
          </cell>
          <cell r="BR10" t="str">
            <v>-</v>
          </cell>
          <cell r="BS10">
            <v>0</v>
          </cell>
          <cell r="BT10" t="str">
            <v>-</v>
          </cell>
          <cell r="BU10">
            <v>0</v>
          </cell>
          <cell r="BV10" t="str">
            <v>-</v>
          </cell>
          <cell r="BW10">
            <v>0</v>
          </cell>
          <cell r="BX10" t="str">
            <v>-</v>
          </cell>
          <cell r="BY10" t="str">
            <v>-</v>
          </cell>
          <cell r="BZ10" t="str">
            <v>-</v>
          </cell>
          <cell r="CA10">
            <v>0</v>
          </cell>
          <cell r="CB10" t="str">
            <v>-</v>
          </cell>
          <cell r="CC10" t="str">
            <v>-</v>
          </cell>
          <cell r="CD10" t="str">
            <v>-</v>
          </cell>
          <cell r="CE10" t="str">
            <v>-</v>
          </cell>
          <cell r="CF10" t="str">
            <v>-</v>
          </cell>
          <cell r="CG10" t="str">
            <v>-</v>
          </cell>
          <cell r="CH10" t="str">
            <v>-</v>
          </cell>
          <cell r="CI10" t="str">
            <v>-</v>
          </cell>
          <cell r="CJ10" t="str">
            <v>-</v>
          </cell>
          <cell r="CK10" t="str">
            <v>-</v>
          </cell>
          <cell r="CL10" t="str">
            <v>-</v>
          </cell>
          <cell r="CM10">
            <v>0</v>
          </cell>
          <cell r="CN10" t="str">
            <v>-</v>
          </cell>
          <cell r="CO10">
            <v>0</v>
          </cell>
          <cell r="CP10" t="str">
            <v>-</v>
          </cell>
          <cell r="CQ10">
            <v>0</v>
          </cell>
          <cell r="CR10" t="str">
            <v>-</v>
          </cell>
          <cell r="CS10">
            <v>0</v>
          </cell>
          <cell r="CT10" t="str">
            <v>-</v>
          </cell>
          <cell r="CU10">
            <v>0</v>
          </cell>
          <cell r="CV10" t="str">
            <v>-</v>
          </cell>
          <cell r="CW10">
            <v>0</v>
          </cell>
          <cell r="CX10" t="str">
            <v>-</v>
          </cell>
          <cell r="CY10">
            <v>0</v>
          </cell>
          <cell r="CZ10" t="str">
            <v>-</v>
          </cell>
          <cell r="DA10">
            <v>0</v>
          </cell>
          <cell r="DB10" t="str">
            <v>-</v>
          </cell>
          <cell r="DC10">
            <v>0</v>
          </cell>
          <cell r="DD10" t="str">
            <v>-</v>
          </cell>
          <cell r="DE10">
            <v>0</v>
          </cell>
          <cell r="DF10" t="str">
            <v>-</v>
          </cell>
          <cell r="DG10">
            <v>0</v>
          </cell>
          <cell r="DH10" t="str">
            <v>-</v>
          </cell>
          <cell r="DI10">
            <v>0</v>
          </cell>
          <cell r="DJ10" t="str">
            <v>-</v>
          </cell>
          <cell r="DK10" t="str">
            <v>-</v>
          </cell>
          <cell r="DL10" t="str">
            <v>-</v>
          </cell>
          <cell r="DM10" t="str">
            <v>-</v>
          </cell>
          <cell r="DN10" t="str">
            <v>-</v>
          </cell>
          <cell r="DO10" t="str">
            <v>-</v>
          </cell>
          <cell r="DP10" t="str">
            <v>-</v>
          </cell>
          <cell r="DQ10" t="str">
            <v>-</v>
          </cell>
          <cell r="DR10" t="str">
            <v>-</v>
          </cell>
          <cell r="DS10" t="str">
            <v>-</v>
          </cell>
          <cell r="DT10" t="str">
            <v>-</v>
          </cell>
          <cell r="DU10" t="str">
            <v>-</v>
          </cell>
          <cell r="DV10" t="str">
            <v>-</v>
          </cell>
          <cell r="DW10">
            <v>0</v>
          </cell>
          <cell r="DX10" t="str">
            <v>-</v>
          </cell>
          <cell r="DY10">
            <v>0</v>
          </cell>
          <cell r="DZ10" t="str">
            <v>-</v>
          </cell>
          <cell r="EA10">
            <v>0</v>
          </cell>
          <cell r="EB10" t="str">
            <v>-</v>
          </cell>
          <cell r="EC10">
            <v>0</v>
          </cell>
          <cell r="ED10" t="str">
            <v>-</v>
          </cell>
          <cell r="EE10">
            <v>0</v>
          </cell>
          <cell r="EF10" t="str">
            <v>-</v>
          </cell>
          <cell r="EG10">
            <v>0</v>
          </cell>
        </row>
        <row r="11">
          <cell r="C11">
            <v>700000057</v>
          </cell>
          <cell r="D11" t="str">
            <v>SECTOR AGUA LUZ</v>
          </cell>
          <cell r="E11">
            <v>2026</v>
          </cell>
          <cell r="F11">
            <v>202605</v>
          </cell>
          <cell r="G11">
            <v>2092</v>
          </cell>
          <cell r="H11">
            <v>2043</v>
          </cell>
          <cell r="I11">
            <v>711</v>
          </cell>
          <cell r="J11" t="str">
            <v>-</v>
          </cell>
          <cell r="K11">
            <v>31</v>
          </cell>
          <cell r="L11">
            <v>7</v>
          </cell>
          <cell r="M11">
            <v>1377</v>
          </cell>
          <cell r="N11">
            <v>1291</v>
          </cell>
          <cell r="O11">
            <v>0</v>
          </cell>
          <cell r="P11" t="str">
            <v>-</v>
          </cell>
          <cell r="Q11">
            <v>3</v>
          </cell>
          <cell r="R11" t="str">
            <v>-</v>
          </cell>
          <cell r="S11">
            <v>17</v>
          </cell>
          <cell r="T11" t="str">
            <v>-</v>
          </cell>
          <cell r="U11">
            <v>1368</v>
          </cell>
          <cell r="V11" t="str">
            <v>-</v>
          </cell>
          <cell r="W11">
            <v>6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1036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759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65.822179732313586</v>
          </cell>
          <cell r="AN11">
            <v>62.5</v>
          </cell>
          <cell r="AO11" t="str">
            <v>-</v>
          </cell>
          <cell r="AP11" t="str">
            <v>-</v>
          </cell>
          <cell r="AQ11" t="str">
            <v>-</v>
          </cell>
          <cell r="AR11" t="str">
            <v>-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>-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1194</v>
          </cell>
          <cell r="BB11">
            <v>1134</v>
          </cell>
          <cell r="BC11">
            <v>57.074569789674953</v>
          </cell>
          <cell r="BD11">
            <v>54.9</v>
          </cell>
          <cell r="BE11">
            <v>1462</v>
          </cell>
          <cell r="BF11" t="str">
            <v>-</v>
          </cell>
          <cell r="BG11">
            <v>542208.81000000006</v>
          </cell>
          <cell r="BH11">
            <v>547530</v>
          </cell>
          <cell r="BI11">
            <v>746621531.8599999</v>
          </cell>
          <cell r="BJ11">
            <v>706861764</v>
          </cell>
          <cell r="BK11">
            <v>742572117</v>
          </cell>
          <cell r="BL11" t="str">
            <v>-</v>
          </cell>
          <cell r="BM11">
            <v>4049414.8600000003</v>
          </cell>
          <cell r="BN11" t="str">
            <v>-</v>
          </cell>
          <cell r="BO11">
            <v>600491535.86000001</v>
          </cell>
          <cell r="BP11" t="str">
            <v>-</v>
          </cell>
          <cell r="BQ11">
            <v>4049414.8600000003</v>
          </cell>
          <cell r="BR11" t="str">
            <v>-</v>
          </cell>
          <cell r="BS11">
            <v>1285</v>
          </cell>
          <cell r="BT11" t="str">
            <v>-</v>
          </cell>
          <cell r="BU11">
            <v>596442121</v>
          </cell>
          <cell r="BV11" t="str">
            <v>-</v>
          </cell>
          <cell r="BW11">
            <v>927</v>
          </cell>
          <cell r="BX11" t="str">
            <v>-</v>
          </cell>
          <cell r="BY11" t="str">
            <v>-</v>
          </cell>
          <cell r="BZ11" t="str">
            <v>-</v>
          </cell>
          <cell r="CA11">
            <v>134124266</v>
          </cell>
          <cell r="CB11" t="str">
            <v>-</v>
          </cell>
          <cell r="CC11" t="str">
            <v>-</v>
          </cell>
          <cell r="CD11" t="str">
            <v>-</v>
          </cell>
          <cell r="CE11" t="str">
            <v>-</v>
          </cell>
          <cell r="CF11" t="str">
            <v>-</v>
          </cell>
          <cell r="CG11" t="str">
            <v>-</v>
          </cell>
          <cell r="CH11" t="str">
            <v>-</v>
          </cell>
          <cell r="CI11" t="str">
            <v>-</v>
          </cell>
          <cell r="CJ11" t="str">
            <v>-</v>
          </cell>
          <cell r="CK11" t="str">
            <v>-</v>
          </cell>
          <cell r="CL11" t="str">
            <v>-</v>
          </cell>
          <cell r="CM11">
            <v>12005730</v>
          </cell>
          <cell r="CN11" t="str">
            <v>-</v>
          </cell>
          <cell r="CO11">
            <v>146129996</v>
          </cell>
          <cell r="CP11" t="str">
            <v>-</v>
          </cell>
          <cell r="CQ11">
            <v>0</v>
          </cell>
          <cell r="CR11" t="str">
            <v>-</v>
          </cell>
          <cell r="CS11">
            <v>21</v>
          </cell>
          <cell r="CT11" t="str">
            <v>-</v>
          </cell>
          <cell r="CU11">
            <v>412</v>
          </cell>
          <cell r="CV11">
            <v>446</v>
          </cell>
          <cell r="CW11">
            <v>188</v>
          </cell>
          <cell r="CX11">
            <v>212</v>
          </cell>
          <cell r="CY11">
            <v>115</v>
          </cell>
          <cell r="CZ11">
            <v>116</v>
          </cell>
          <cell r="DA11">
            <v>82</v>
          </cell>
          <cell r="DB11">
            <v>99</v>
          </cell>
          <cell r="DC11">
            <v>58</v>
          </cell>
          <cell r="DD11">
            <v>67</v>
          </cell>
          <cell r="DE11">
            <v>49</v>
          </cell>
          <cell r="DF11">
            <v>55</v>
          </cell>
          <cell r="DG11">
            <v>189</v>
          </cell>
          <cell r="DH11">
            <v>221</v>
          </cell>
          <cell r="DI11">
            <v>51</v>
          </cell>
          <cell r="DJ11" t="str">
            <v>-</v>
          </cell>
          <cell r="DK11" t="str">
            <v>-</v>
          </cell>
          <cell r="DL11" t="str">
            <v>-</v>
          </cell>
          <cell r="DM11" t="str">
            <v>-</v>
          </cell>
          <cell r="DN11" t="str">
            <v>-</v>
          </cell>
          <cell r="DO11" t="str">
            <v>-</v>
          </cell>
          <cell r="DP11" t="str">
            <v>-</v>
          </cell>
          <cell r="DQ11" t="str">
            <v>-</v>
          </cell>
          <cell r="DR11" t="str">
            <v>-</v>
          </cell>
          <cell r="DS11" t="str">
            <v>-</v>
          </cell>
          <cell r="DT11" t="str">
            <v>-</v>
          </cell>
          <cell r="DU11" t="str">
            <v>-</v>
          </cell>
          <cell r="DV11" t="str">
            <v>-</v>
          </cell>
          <cell r="DW11">
            <v>0</v>
          </cell>
          <cell r="DX11" t="str">
            <v>-</v>
          </cell>
          <cell r="DY11">
            <v>71</v>
          </cell>
          <cell r="DZ11">
            <v>73</v>
          </cell>
          <cell r="EA11">
            <v>23</v>
          </cell>
          <cell r="EB11" t="str">
            <v>-</v>
          </cell>
          <cell r="EC11">
            <v>40.350877192982452</v>
          </cell>
          <cell r="ED11" t="str">
            <v>-</v>
          </cell>
          <cell r="EE11">
            <v>20</v>
          </cell>
          <cell r="EF11" t="str">
            <v>-</v>
          </cell>
          <cell r="EG11">
            <v>112</v>
          </cell>
        </row>
        <row r="12">
          <cell r="C12">
            <v>700000058</v>
          </cell>
          <cell r="D12" t="str">
            <v>SECTOR AMAZONAS CAROLINA</v>
          </cell>
          <cell r="E12">
            <v>2026</v>
          </cell>
          <cell r="F12">
            <v>202605</v>
          </cell>
          <cell r="G12">
            <v>2107</v>
          </cell>
          <cell r="H12">
            <v>2059</v>
          </cell>
          <cell r="I12">
            <v>567</v>
          </cell>
          <cell r="J12" t="str">
            <v>-</v>
          </cell>
          <cell r="K12">
            <v>8</v>
          </cell>
          <cell r="L12">
            <v>8</v>
          </cell>
          <cell r="M12">
            <v>1311</v>
          </cell>
          <cell r="N12">
            <v>1296</v>
          </cell>
          <cell r="O12">
            <v>0</v>
          </cell>
          <cell r="P12" t="str">
            <v>-</v>
          </cell>
          <cell r="Q12">
            <v>6</v>
          </cell>
          <cell r="R12" t="str">
            <v>-</v>
          </cell>
          <cell r="S12">
            <v>25</v>
          </cell>
          <cell r="T12" t="str">
            <v>-</v>
          </cell>
          <cell r="U12">
            <v>1299</v>
          </cell>
          <cell r="V12" t="str">
            <v>-</v>
          </cell>
          <cell r="W12">
            <v>6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954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822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62.221167536782154</v>
          </cell>
          <cell r="AN12">
            <v>61.4</v>
          </cell>
          <cell r="AO12" t="str">
            <v>-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1137</v>
          </cell>
          <cell r="BB12">
            <v>1132</v>
          </cell>
          <cell r="BC12">
            <v>53.962980541053632</v>
          </cell>
          <cell r="BD12">
            <v>53.6</v>
          </cell>
          <cell r="BE12">
            <v>1361</v>
          </cell>
          <cell r="BF12" t="str">
            <v>-</v>
          </cell>
          <cell r="BG12">
            <v>472882.95</v>
          </cell>
          <cell r="BH12">
            <v>483974</v>
          </cell>
          <cell r="BI12">
            <v>619949545.98999989</v>
          </cell>
          <cell r="BJ12">
            <v>627229740</v>
          </cell>
          <cell r="BK12">
            <v>615684105</v>
          </cell>
          <cell r="BL12" t="str">
            <v>-</v>
          </cell>
          <cell r="BM12">
            <v>4265440.99</v>
          </cell>
          <cell r="BN12" t="str">
            <v>-</v>
          </cell>
          <cell r="BO12">
            <v>507629602.98999995</v>
          </cell>
          <cell r="BP12" t="str">
            <v>-</v>
          </cell>
          <cell r="BQ12">
            <v>4265440.99</v>
          </cell>
          <cell r="BR12" t="str">
            <v>-</v>
          </cell>
          <cell r="BS12">
            <v>1250</v>
          </cell>
          <cell r="BT12" t="str">
            <v>-</v>
          </cell>
          <cell r="BU12">
            <v>503364162</v>
          </cell>
          <cell r="BV12" t="str">
            <v>-</v>
          </cell>
          <cell r="BW12">
            <v>823</v>
          </cell>
          <cell r="BX12" t="str">
            <v>-</v>
          </cell>
          <cell r="BY12" t="str">
            <v>-</v>
          </cell>
          <cell r="BZ12" t="str">
            <v>-</v>
          </cell>
          <cell r="CA12">
            <v>103584288</v>
          </cell>
          <cell r="CB12" t="str">
            <v>-</v>
          </cell>
          <cell r="CC12" t="str">
            <v>-</v>
          </cell>
          <cell r="CD12" t="str">
            <v>-</v>
          </cell>
          <cell r="CE12" t="str">
            <v>-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-</v>
          </cell>
          <cell r="CK12" t="str">
            <v>-</v>
          </cell>
          <cell r="CL12" t="str">
            <v>-</v>
          </cell>
          <cell r="CM12">
            <v>8563095</v>
          </cell>
          <cell r="CN12" t="str">
            <v>-</v>
          </cell>
          <cell r="CO12">
            <v>112147383</v>
          </cell>
          <cell r="CP12" t="str">
            <v>-</v>
          </cell>
          <cell r="CQ12">
            <v>0</v>
          </cell>
          <cell r="CR12" t="str">
            <v>-</v>
          </cell>
          <cell r="CS12">
            <v>7</v>
          </cell>
          <cell r="CT12" t="str">
            <v>-</v>
          </cell>
          <cell r="CU12">
            <v>470</v>
          </cell>
          <cell r="CV12">
            <v>463</v>
          </cell>
          <cell r="CW12">
            <v>251</v>
          </cell>
          <cell r="CX12">
            <v>253</v>
          </cell>
          <cell r="CY12">
            <v>75</v>
          </cell>
          <cell r="CZ12">
            <v>88</v>
          </cell>
          <cell r="DA12">
            <v>95</v>
          </cell>
          <cell r="DB12">
            <v>108</v>
          </cell>
          <cell r="DC12">
            <v>58</v>
          </cell>
          <cell r="DD12">
            <v>62</v>
          </cell>
          <cell r="DE12">
            <v>59</v>
          </cell>
          <cell r="DF12">
            <v>60</v>
          </cell>
          <cell r="DG12">
            <v>212</v>
          </cell>
          <cell r="DH12">
            <v>230</v>
          </cell>
          <cell r="DI12">
            <v>30</v>
          </cell>
          <cell r="DJ12" t="str">
            <v>-</v>
          </cell>
          <cell r="DK12" t="str">
            <v>-</v>
          </cell>
          <cell r="DL12" t="str">
            <v>-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 t="str">
            <v>-</v>
          </cell>
          <cell r="DT12" t="str">
            <v>-</v>
          </cell>
          <cell r="DU12" t="str">
            <v>-</v>
          </cell>
          <cell r="DV12" t="str">
            <v>-</v>
          </cell>
          <cell r="DW12">
            <v>0</v>
          </cell>
          <cell r="DX12" t="str">
            <v>-</v>
          </cell>
          <cell r="DY12">
            <v>70</v>
          </cell>
          <cell r="DZ12">
            <v>77</v>
          </cell>
          <cell r="EA12">
            <v>25</v>
          </cell>
          <cell r="EB12" t="str">
            <v>-</v>
          </cell>
          <cell r="EC12">
            <v>67.567567567567565</v>
          </cell>
          <cell r="ED12" t="str">
            <v>-</v>
          </cell>
          <cell r="EE12">
            <v>40</v>
          </cell>
          <cell r="EF12" t="str">
            <v>-</v>
          </cell>
          <cell r="EG12">
            <v>104</v>
          </cell>
        </row>
        <row r="13">
          <cell r="C13">
            <v>700000059</v>
          </cell>
          <cell r="D13" t="str">
            <v>SECTOR MAR CAROLINA</v>
          </cell>
          <cell r="E13">
            <v>2026</v>
          </cell>
          <cell r="F13">
            <v>202605</v>
          </cell>
          <cell r="G13" t="str">
            <v>-</v>
          </cell>
          <cell r="H13" t="str">
            <v>-</v>
          </cell>
          <cell r="I13" t="str">
            <v>-</v>
          </cell>
          <cell r="J13" t="str">
            <v>-</v>
          </cell>
          <cell r="K13" t="str">
            <v>-</v>
          </cell>
          <cell r="L13" t="str">
            <v>-</v>
          </cell>
          <cell r="M13" t="str">
            <v>-</v>
          </cell>
          <cell r="N13" t="str">
            <v>-</v>
          </cell>
          <cell r="O13" t="str">
            <v>-</v>
          </cell>
          <cell r="P13" t="str">
            <v>-</v>
          </cell>
          <cell r="Q13" t="str">
            <v>-</v>
          </cell>
          <cell r="R13" t="str">
            <v>-</v>
          </cell>
          <cell r="S13" t="str">
            <v>-</v>
          </cell>
          <cell r="T13" t="str">
            <v>-</v>
          </cell>
          <cell r="U13" t="str">
            <v>-</v>
          </cell>
          <cell r="V13" t="str">
            <v>-</v>
          </cell>
          <cell r="W13" t="str">
            <v>-</v>
          </cell>
          <cell r="X13" t="str">
            <v>-</v>
          </cell>
          <cell r="Y13" t="str">
            <v>-</v>
          </cell>
          <cell r="Z13" t="str">
            <v>-</v>
          </cell>
          <cell r="AA13" t="str">
            <v>-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 t="str">
            <v>-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 t="str">
            <v>-</v>
          </cell>
          <cell r="AN13" t="str">
            <v>-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 t="str">
            <v>-</v>
          </cell>
          <cell r="BB13" t="str">
            <v>-</v>
          </cell>
          <cell r="BC13" t="str">
            <v>-</v>
          </cell>
          <cell r="BD13" t="str">
            <v>-</v>
          </cell>
          <cell r="BE13" t="str">
            <v>-</v>
          </cell>
          <cell r="BF13" t="str">
            <v>-</v>
          </cell>
          <cell r="BG13" t="str">
            <v>-</v>
          </cell>
          <cell r="BH13" t="str">
            <v>-</v>
          </cell>
          <cell r="BI13" t="str">
            <v>-</v>
          </cell>
          <cell r="BJ13" t="str">
            <v>-</v>
          </cell>
          <cell r="BK13" t="str">
            <v>-</v>
          </cell>
          <cell r="BL13" t="str">
            <v>-</v>
          </cell>
          <cell r="BM13" t="str">
            <v>-</v>
          </cell>
          <cell r="BN13" t="str">
            <v>-</v>
          </cell>
          <cell r="BO13" t="str">
            <v>-</v>
          </cell>
          <cell r="BP13" t="str">
            <v>-</v>
          </cell>
          <cell r="BQ13" t="str">
            <v>-</v>
          </cell>
          <cell r="BR13" t="str">
            <v>-</v>
          </cell>
          <cell r="BS13" t="str">
            <v>-</v>
          </cell>
          <cell r="BT13" t="str">
            <v>-</v>
          </cell>
          <cell r="BU13" t="str">
            <v>-</v>
          </cell>
          <cell r="BV13" t="str">
            <v>-</v>
          </cell>
          <cell r="BW13" t="str">
            <v>-</v>
          </cell>
          <cell r="BX13" t="str">
            <v>-</v>
          </cell>
          <cell r="BY13" t="str">
            <v>-</v>
          </cell>
          <cell r="BZ13" t="str">
            <v>-</v>
          </cell>
          <cell r="CA13" t="str">
            <v>-</v>
          </cell>
          <cell r="CB13" t="str">
            <v>-</v>
          </cell>
          <cell r="CC13" t="str">
            <v>-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 t="str">
            <v>-</v>
          </cell>
          <cell r="CJ13" t="str">
            <v>-</v>
          </cell>
          <cell r="CK13" t="str">
            <v>-</v>
          </cell>
          <cell r="CL13" t="str">
            <v>-</v>
          </cell>
          <cell r="CM13" t="str">
            <v>-</v>
          </cell>
          <cell r="CN13" t="str">
            <v>-</v>
          </cell>
          <cell r="CO13" t="str">
            <v>-</v>
          </cell>
          <cell r="CP13" t="str">
            <v>-</v>
          </cell>
          <cell r="CQ13" t="str">
            <v>-</v>
          </cell>
          <cell r="CR13" t="str">
            <v>-</v>
          </cell>
          <cell r="CS13" t="str">
            <v>-</v>
          </cell>
          <cell r="CT13" t="str">
            <v>-</v>
          </cell>
          <cell r="CU13" t="str">
            <v>-</v>
          </cell>
          <cell r="CV13" t="str">
            <v>-</v>
          </cell>
          <cell r="CW13" t="str">
            <v>-</v>
          </cell>
          <cell r="CX13" t="str">
            <v>-</v>
          </cell>
          <cell r="CY13" t="str">
            <v>-</v>
          </cell>
          <cell r="CZ13" t="str">
            <v>-</v>
          </cell>
          <cell r="DA13" t="str">
            <v>-</v>
          </cell>
          <cell r="DB13" t="str">
            <v>-</v>
          </cell>
          <cell r="DC13" t="str">
            <v>-</v>
          </cell>
          <cell r="DD13" t="str">
            <v>-</v>
          </cell>
          <cell r="DE13" t="str">
            <v>-</v>
          </cell>
          <cell r="DF13" t="str">
            <v>-</v>
          </cell>
          <cell r="DG13" t="str">
            <v>-</v>
          </cell>
          <cell r="DH13" t="str">
            <v>-</v>
          </cell>
          <cell r="DI13" t="str">
            <v>-</v>
          </cell>
          <cell r="DJ13" t="str">
            <v>-</v>
          </cell>
          <cell r="DK13" t="str">
            <v>-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 t="str">
            <v>-</v>
          </cell>
          <cell r="DT13" t="str">
            <v>-</v>
          </cell>
          <cell r="DU13" t="str">
            <v>-</v>
          </cell>
          <cell r="DV13" t="str">
            <v>-</v>
          </cell>
          <cell r="DW13" t="str">
            <v>-</v>
          </cell>
          <cell r="DX13" t="str">
            <v>-</v>
          </cell>
          <cell r="DY13" t="str">
            <v>-</v>
          </cell>
          <cell r="DZ13" t="str">
            <v>-</v>
          </cell>
          <cell r="EA13" t="str">
            <v>-</v>
          </cell>
          <cell r="EB13" t="str">
            <v>-</v>
          </cell>
          <cell r="EC13" t="str">
            <v>-</v>
          </cell>
          <cell r="ED13" t="str">
            <v>-</v>
          </cell>
          <cell r="EE13" t="str">
            <v>-</v>
          </cell>
          <cell r="EF13" t="str">
            <v>-</v>
          </cell>
          <cell r="EG13" t="str">
            <v>-</v>
          </cell>
        </row>
        <row r="14">
          <cell r="C14">
            <v>700000062</v>
          </cell>
          <cell r="D14" t="str">
            <v>SECTOR ARROYO LILIANA</v>
          </cell>
          <cell r="E14">
            <v>2026</v>
          </cell>
          <cell r="F14">
            <v>202605</v>
          </cell>
          <cell r="G14">
            <v>1940</v>
          </cell>
          <cell r="H14">
            <v>1924</v>
          </cell>
          <cell r="I14">
            <v>638</v>
          </cell>
          <cell r="J14" t="str">
            <v>-</v>
          </cell>
          <cell r="K14">
            <v>-7</v>
          </cell>
          <cell r="L14">
            <v>7</v>
          </cell>
          <cell r="M14">
            <v>1236</v>
          </cell>
          <cell r="N14">
            <v>1200</v>
          </cell>
          <cell r="O14">
            <v>0</v>
          </cell>
          <cell r="P14" t="str">
            <v>-</v>
          </cell>
          <cell r="Q14">
            <v>7</v>
          </cell>
          <cell r="R14" t="str">
            <v>-</v>
          </cell>
          <cell r="S14">
            <v>30</v>
          </cell>
          <cell r="T14" t="str">
            <v>-</v>
          </cell>
          <cell r="U14">
            <v>1220</v>
          </cell>
          <cell r="V14" t="str">
            <v>-</v>
          </cell>
          <cell r="W14">
            <v>9</v>
          </cell>
          <cell r="X14" t="str">
            <v>-</v>
          </cell>
          <cell r="Y14" t="str">
            <v>-</v>
          </cell>
          <cell r="Z14" t="str">
            <v>-</v>
          </cell>
          <cell r="AA14">
            <v>977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>
            <v>687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>
            <v>63.711340206185561</v>
          </cell>
          <cell r="AN14">
            <v>61.4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>
            <v>1124</v>
          </cell>
          <cell r="BB14">
            <v>1074</v>
          </cell>
          <cell r="BC14">
            <v>57.938144329896915</v>
          </cell>
          <cell r="BD14">
            <v>55</v>
          </cell>
          <cell r="BE14">
            <v>1409</v>
          </cell>
          <cell r="BF14" t="str">
            <v>-</v>
          </cell>
          <cell r="BG14">
            <v>538316.62</v>
          </cell>
          <cell r="BH14">
            <v>543123</v>
          </cell>
          <cell r="BI14">
            <v>665359337.25</v>
          </cell>
          <cell r="BJ14">
            <v>651747326</v>
          </cell>
          <cell r="BK14">
            <v>658421070</v>
          </cell>
          <cell r="BL14" t="str">
            <v>-</v>
          </cell>
          <cell r="BM14">
            <v>6938267.25</v>
          </cell>
          <cell r="BN14" t="str">
            <v>-</v>
          </cell>
          <cell r="BO14">
            <v>554033368.25</v>
          </cell>
          <cell r="BP14" t="str">
            <v>-</v>
          </cell>
          <cell r="BQ14">
            <v>6938267.25</v>
          </cell>
          <cell r="BR14" t="str">
            <v>-</v>
          </cell>
          <cell r="BS14">
            <v>1186</v>
          </cell>
          <cell r="BT14" t="str">
            <v>-</v>
          </cell>
          <cell r="BU14">
            <v>547095101</v>
          </cell>
          <cell r="BV14" t="str">
            <v>-</v>
          </cell>
          <cell r="BW14">
            <v>815</v>
          </cell>
          <cell r="BX14" t="str">
            <v>-</v>
          </cell>
          <cell r="BY14" t="str">
            <v>-</v>
          </cell>
          <cell r="BZ14" t="str">
            <v>-</v>
          </cell>
          <cell r="CA14">
            <v>101789709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>
            <v>9536260</v>
          </cell>
          <cell r="CN14" t="str">
            <v>-</v>
          </cell>
          <cell r="CO14">
            <v>111325969</v>
          </cell>
          <cell r="CP14" t="str">
            <v>-</v>
          </cell>
          <cell r="CQ14">
            <v>0</v>
          </cell>
          <cell r="CR14" t="str">
            <v>-</v>
          </cell>
          <cell r="CS14">
            <v>-4</v>
          </cell>
          <cell r="CT14" t="str">
            <v>-</v>
          </cell>
          <cell r="CU14">
            <v>408</v>
          </cell>
          <cell r="CV14">
            <v>439</v>
          </cell>
          <cell r="CW14">
            <v>217</v>
          </cell>
          <cell r="CX14">
            <v>222</v>
          </cell>
          <cell r="CY14">
            <v>79</v>
          </cell>
          <cell r="CZ14">
            <v>93</v>
          </cell>
          <cell r="DA14">
            <v>72</v>
          </cell>
          <cell r="DB14">
            <v>77</v>
          </cell>
          <cell r="DC14">
            <v>56</v>
          </cell>
          <cell r="DD14">
            <v>55</v>
          </cell>
          <cell r="DE14">
            <v>44</v>
          </cell>
          <cell r="DF14">
            <v>45</v>
          </cell>
          <cell r="DG14">
            <v>172</v>
          </cell>
          <cell r="DH14">
            <v>177</v>
          </cell>
          <cell r="DI14">
            <v>30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>
            <v>0</v>
          </cell>
          <cell r="DX14" t="str">
            <v>-</v>
          </cell>
          <cell r="DY14">
            <v>41</v>
          </cell>
          <cell r="DZ14">
            <v>58</v>
          </cell>
          <cell r="EA14">
            <v>26</v>
          </cell>
          <cell r="EB14" t="str">
            <v>-</v>
          </cell>
          <cell r="EC14">
            <v>63.414634146341463</v>
          </cell>
          <cell r="ED14" t="str">
            <v>-</v>
          </cell>
          <cell r="EE14">
            <v>11</v>
          </cell>
          <cell r="EF14" t="str">
            <v>-</v>
          </cell>
          <cell r="EG14">
            <v>71</v>
          </cell>
        </row>
        <row r="15">
          <cell r="C15">
            <v>700000063</v>
          </cell>
          <cell r="D15" t="str">
            <v>SECTOR RÍO VERONIQUE</v>
          </cell>
          <cell r="E15">
            <v>2026</v>
          </cell>
          <cell r="F15">
            <v>202605</v>
          </cell>
          <cell r="G15" t="str">
            <v>-</v>
          </cell>
          <cell r="H15" t="str">
            <v>-</v>
          </cell>
          <cell r="I15" t="str">
            <v>-</v>
          </cell>
          <cell r="J15" t="str">
            <v>-</v>
          </cell>
          <cell r="K15" t="str">
            <v>-</v>
          </cell>
          <cell r="L15" t="str">
            <v>-</v>
          </cell>
          <cell r="M15" t="str">
            <v>-</v>
          </cell>
          <cell r="N15" t="str">
            <v>-</v>
          </cell>
          <cell r="O15" t="str">
            <v>-</v>
          </cell>
          <cell r="P15" t="str">
            <v>-</v>
          </cell>
          <cell r="Q15" t="str">
            <v>-</v>
          </cell>
          <cell r="R15" t="str">
            <v>-</v>
          </cell>
          <cell r="S15" t="str">
            <v>-</v>
          </cell>
          <cell r="T15" t="str">
            <v>-</v>
          </cell>
          <cell r="U15" t="str">
            <v>-</v>
          </cell>
          <cell r="V15" t="str">
            <v>-</v>
          </cell>
          <cell r="W15" t="str">
            <v>-</v>
          </cell>
          <cell r="X15" t="str">
            <v>-</v>
          </cell>
          <cell r="Y15" t="str">
            <v>-</v>
          </cell>
          <cell r="Z15" t="str">
            <v>-</v>
          </cell>
          <cell r="AA15" t="str">
            <v>-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 t="str">
            <v>-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 t="str">
            <v>-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 t="str">
            <v>-</v>
          </cell>
          <cell r="BB15" t="str">
            <v>-</v>
          </cell>
          <cell r="BC15" t="str">
            <v>-</v>
          </cell>
          <cell r="BD15" t="str">
            <v>-</v>
          </cell>
          <cell r="BE15" t="str">
            <v>-</v>
          </cell>
          <cell r="BF15" t="str">
            <v>-</v>
          </cell>
          <cell r="BG15" t="str">
            <v>-</v>
          </cell>
          <cell r="BH15" t="str">
            <v>-</v>
          </cell>
          <cell r="BI15" t="str">
            <v>-</v>
          </cell>
          <cell r="BJ15" t="str">
            <v>-</v>
          </cell>
          <cell r="BK15" t="str">
            <v>-</v>
          </cell>
          <cell r="BL15" t="str">
            <v>-</v>
          </cell>
          <cell r="BM15" t="str">
            <v>-</v>
          </cell>
          <cell r="BN15" t="str">
            <v>-</v>
          </cell>
          <cell r="BO15" t="str">
            <v>-</v>
          </cell>
          <cell r="BP15" t="str">
            <v>-</v>
          </cell>
          <cell r="BQ15" t="str">
            <v>-</v>
          </cell>
          <cell r="BR15" t="str">
            <v>-</v>
          </cell>
          <cell r="BS15" t="str">
            <v>-</v>
          </cell>
          <cell r="BT15" t="str">
            <v>-</v>
          </cell>
          <cell r="BU15" t="str">
            <v>-</v>
          </cell>
          <cell r="BV15" t="str">
            <v>-</v>
          </cell>
          <cell r="BW15" t="str">
            <v>-</v>
          </cell>
          <cell r="BX15" t="str">
            <v>-</v>
          </cell>
          <cell r="BY15" t="str">
            <v>-</v>
          </cell>
          <cell r="BZ15" t="str">
            <v>-</v>
          </cell>
          <cell r="CA15" t="str">
            <v>-</v>
          </cell>
          <cell r="CB15" t="str">
            <v>-</v>
          </cell>
          <cell r="CC15" t="str">
            <v>-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 t="str">
            <v>-</v>
          </cell>
          <cell r="CI15" t="str">
            <v>-</v>
          </cell>
          <cell r="CJ15" t="str">
            <v>-</v>
          </cell>
          <cell r="CK15" t="str">
            <v>-</v>
          </cell>
          <cell r="CL15" t="str">
            <v>-</v>
          </cell>
          <cell r="CM15" t="str">
            <v>-</v>
          </cell>
          <cell r="CN15" t="str">
            <v>-</v>
          </cell>
          <cell r="CO15" t="str">
            <v>-</v>
          </cell>
          <cell r="CP15" t="str">
            <v>-</v>
          </cell>
          <cell r="CQ15" t="str">
            <v>-</v>
          </cell>
          <cell r="CR15" t="str">
            <v>-</v>
          </cell>
          <cell r="CS15" t="str">
            <v>-</v>
          </cell>
          <cell r="CT15" t="str">
            <v>-</v>
          </cell>
          <cell r="CU15" t="str">
            <v>-</v>
          </cell>
          <cell r="CV15" t="str">
            <v>-</v>
          </cell>
          <cell r="CW15" t="str">
            <v>-</v>
          </cell>
          <cell r="CX15" t="str">
            <v>-</v>
          </cell>
          <cell r="CY15" t="str">
            <v>-</v>
          </cell>
          <cell r="CZ15" t="str">
            <v>-</v>
          </cell>
          <cell r="DA15" t="str">
            <v>-</v>
          </cell>
          <cell r="DB15" t="str">
            <v>-</v>
          </cell>
          <cell r="DC15" t="str">
            <v>-</v>
          </cell>
          <cell r="DD15" t="str">
            <v>-</v>
          </cell>
          <cell r="DE15" t="str">
            <v>-</v>
          </cell>
          <cell r="DF15" t="str">
            <v>-</v>
          </cell>
          <cell r="DG15" t="str">
            <v>-</v>
          </cell>
          <cell r="DH15" t="str">
            <v>-</v>
          </cell>
          <cell r="DI15" t="str">
            <v>-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-</v>
          </cell>
          <cell r="DR15" t="str">
            <v>-</v>
          </cell>
          <cell r="DS15" t="str">
            <v>-</v>
          </cell>
          <cell r="DT15" t="str">
            <v>-</v>
          </cell>
          <cell r="DU15" t="str">
            <v>-</v>
          </cell>
          <cell r="DV15" t="str">
            <v>-</v>
          </cell>
          <cell r="DW15" t="str">
            <v>-</v>
          </cell>
          <cell r="DX15" t="str">
            <v>-</v>
          </cell>
          <cell r="DY15" t="str">
            <v>-</v>
          </cell>
          <cell r="DZ15" t="str">
            <v>-</v>
          </cell>
          <cell r="EA15" t="str">
            <v>-</v>
          </cell>
          <cell r="EB15" t="str">
            <v>-</v>
          </cell>
          <cell r="EC15" t="str">
            <v>-</v>
          </cell>
          <cell r="ED15" t="str">
            <v>-</v>
          </cell>
          <cell r="EE15" t="str">
            <v>-</v>
          </cell>
          <cell r="EF15" t="str">
            <v>-</v>
          </cell>
          <cell r="EG15" t="str">
            <v>-</v>
          </cell>
        </row>
        <row r="16">
          <cell r="C16">
            <v>700000064</v>
          </cell>
          <cell r="D16" t="str">
            <v>SECTOR TORRENTE MAIRA</v>
          </cell>
          <cell r="E16">
            <v>2026</v>
          </cell>
          <cell r="F16">
            <v>202605</v>
          </cell>
          <cell r="G16">
            <v>1413</v>
          </cell>
          <cell r="H16">
            <v>1428</v>
          </cell>
          <cell r="I16">
            <v>431</v>
          </cell>
          <cell r="J16" t="str">
            <v>-</v>
          </cell>
          <cell r="K16">
            <v>18</v>
          </cell>
          <cell r="L16">
            <v>11</v>
          </cell>
          <cell r="M16">
            <v>917</v>
          </cell>
          <cell r="N16">
            <v>865</v>
          </cell>
          <cell r="O16">
            <v>0</v>
          </cell>
          <cell r="P16" t="str">
            <v>-</v>
          </cell>
          <cell r="Q16">
            <v>1</v>
          </cell>
          <cell r="R16" t="str">
            <v>-</v>
          </cell>
          <cell r="S16">
            <v>15</v>
          </cell>
          <cell r="T16" t="str">
            <v>-</v>
          </cell>
          <cell r="U16">
            <v>909</v>
          </cell>
          <cell r="V16" t="str">
            <v>-</v>
          </cell>
          <cell r="W16">
            <v>7</v>
          </cell>
          <cell r="X16" t="str">
            <v>-</v>
          </cell>
          <cell r="Y16" t="str">
            <v>-</v>
          </cell>
          <cell r="Z16" t="str">
            <v>-</v>
          </cell>
          <cell r="AA16">
            <v>635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>
            <v>532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>
            <v>64.897381457891015</v>
          </cell>
          <cell r="AN16">
            <v>61.5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>
            <v>747</v>
          </cell>
          <cell r="BB16">
            <v>730</v>
          </cell>
          <cell r="BC16">
            <v>52.866242038216562</v>
          </cell>
          <cell r="BD16">
            <v>51.9</v>
          </cell>
          <cell r="BE16">
            <v>883</v>
          </cell>
          <cell r="BF16" t="str">
            <v>-</v>
          </cell>
          <cell r="BG16">
            <v>618008.6</v>
          </cell>
          <cell r="BH16">
            <v>605201</v>
          </cell>
          <cell r="BI16">
            <v>566713889.4000001</v>
          </cell>
          <cell r="BJ16">
            <v>523498592</v>
          </cell>
          <cell r="BK16">
            <v>558910299</v>
          </cell>
          <cell r="BL16" t="str">
            <v>-</v>
          </cell>
          <cell r="BM16">
            <v>7803590.4000000004</v>
          </cell>
          <cell r="BN16" t="str">
            <v>-</v>
          </cell>
          <cell r="BO16">
            <v>432934853.39999998</v>
          </cell>
          <cell r="BP16" t="str">
            <v>-</v>
          </cell>
          <cell r="BQ16">
            <v>7803590.3999999994</v>
          </cell>
          <cell r="BR16" t="str">
            <v>-</v>
          </cell>
          <cell r="BS16">
            <v>802</v>
          </cell>
          <cell r="BT16" t="str">
            <v>-</v>
          </cell>
          <cell r="BU16">
            <v>425131263</v>
          </cell>
          <cell r="BV16" t="str">
            <v>-</v>
          </cell>
          <cell r="BW16">
            <v>654</v>
          </cell>
          <cell r="BX16" t="str">
            <v>-</v>
          </cell>
          <cell r="BY16" t="str">
            <v>-</v>
          </cell>
          <cell r="BZ16" t="str">
            <v>-</v>
          </cell>
          <cell r="CA16">
            <v>123219476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>
            <v>10559560</v>
          </cell>
          <cell r="CN16" t="str">
            <v>-</v>
          </cell>
          <cell r="CO16">
            <v>133779036</v>
          </cell>
          <cell r="CP16" t="str">
            <v>-</v>
          </cell>
          <cell r="CQ16">
            <v>0</v>
          </cell>
          <cell r="CR16" t="str">
            <v>-</v>
          </cell>
          <cell r="CS16">
            <v>4</v>
          </cell>
          <cell r="CT16" t="str">
            <v>-</v>
          </cell>
          <cell r="CU16">
            <v>268</v>
          </cell>
          <cell r="CV16">
            <v>289</v>
          </cell>
          <cell r="CW16">
            <v>144</v>
          </cell>
          <cell r="CX16">
            <v>150</v>
          </cell>
          <cell r="CY16">
            <v>84</v>
          </cell>
          <cell r="CZ16">
            <v>75</v>
          </cell>
          <cell r="DA16">
            <v>63</v>
          </cell>
          <cell r="DB16">
            <v>97</v>
          </cell>
          <cell r="DC16">
            <v>50</v>
          </cell>
          <cell r="DD16">
            <v>53</v>
          </cell>
          <cell r="DE16">
            <v>47</v>
          </cell>
          <cell r="DF16">
            <v>48</v>
          </cell>
          <cell r="DG16">
            <v>160</v>
          </cell>
          <cell r="DH16">
            <v>198</v>
          </cell>
          <cell r="DI16">
            <v>36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>
            <v>0</v>
          </cell>
          <cell r="DX16" t="str">
            <v>-</v>
          </cell>
          <cell r="DY16">
            <v>52</v>
          </cell>
          <cell r="DZ16">
            <v>57</v>
          </cell>
          <cell r="EA16">
            <v>18</v>
          </cell>
          <cell r="EB16" t="str">
            <v>-</v>
          </cell>
          <cell r="EC16">
            <v>41.860465116279073</v>
          </cell>
          <cell r="ED16" t="str">
            <v>-</v>
          </cell>
          <cell r="EE16">
            <v>16</v>
          </cell>
          <cell r="EF16" t="str">
            <v>-</v>
          </cell>
          <cell r="EG16">
            <v>118</v>
          </cell>
        </row>
        <row r="17">
          <cell r="C17">
            <v>700000068</v>
          </cell>
          <cell r="D17" t="str">
            <v>SECTOR CASCADA OLGA</v>
          </cell>
          <cell r="E17">
            <v>2026</v>
          </cell>
          <cell r="F17">
            <v>202605</v>
          </cell>
          <cell r="G17">
            <v>1621</v>
          </cell>
          <cell r="H17">
            <v>1619</v>
          </cell>
          <cell r="I17">
            <v>592</v>
          </cell>
          <cell r="J17" t="str">
            <v>-</v>
          </cell>
          <cell r="K17">
            <v>19</v>
          </cell>
          <cell r="L17">
            <v>7</v>
          </cell>
          <cell r="M17">
            <v>1081</v>
          </cell>
          <cell r="N17">
            <v>1015</v>
          </cell>
          <cell r="O17">
            <v>0</v>
          </cell>
          <cell r="P17" t="str">
            <v>-</v>
          </cell>
          <cell r="Q17">
            <v>0</v>
          </cell>
          <cell r="R17" t="str">
            <v>-</v>
          </cell>
          <cell r="S17">
            <v>14</v>
          </cell>
          <cell r="T17" t="str">
            <v>-</v>
          </cell>
          <cell r="U17">
            <v>1078</v>
          </cell>
          <cell r="V17" t="str">
            <v>-</v>
          </cell>
          <cell r="W17">
            <v>3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868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563</v>
          </cell>
          <cell r="AH17" t="str">
            <v>-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>
            <v>66.687230104873535</v>
          </cell>
          <cell r="AN17">
            <v>63</v>
          </cell>
          <cell r="AO17" t="str">
            <v>-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 t="str">
            <v>-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955</v>
          </cell>
          <cell r="BB17">
            <v>903</v>
          </cell>
          <cell r="BC17">
            <v>58.914250462677366</v>
          </cell>
          <cell r="BD17">
            <v>56.1</v>
          </cell>
          <cell r="BE17">
            <v>1219</v>
          </cell>
          <cell r="BF17" t="str">
            <v>-</v>
          </cell>
          <cell r="BG17">
            <v>597271.53</v>
          </cell>
          <cell r="BH17">
            <v>568564</v>
          </cell>
          <cell r="BI17">
            <v>645650519.13</v>
          </cell>
          <cell r="BJ17">
            <v>577092816</v>
          </cell>
          <cell r="BK17">
            <v>639051547</v>
          </cell>
          <cell r="BL17" t="str">
            <v>-</v>
          </cell>
          <cell r="BM17">
            <v>6598972.1299999999</v>
          </cell>
          <cell r="BN17" t="str">
            <v>-</v>
          </cell>
          <cell r="BO17">
            <v>489335041.13</v>
          </cell>
          <cell r="BP17" t="str">
            <v>-</v>
          </cell>
          <cell r="BQ17">
            <v>6598972.1299999999</v>
          </cell>
          <cell r="BR17" t="str">
            <v>-</v>
          </cell>
          <cell r="BS17">
            <v>1006</v>
          </cell>
          <cell r="BT17" t="str">
            <v>-</v>
          </cell>
          <cell r="BU17">
            <v>482736069</v>
          </cell>
          <cell r="BV17" t="str">
            <v>-</v>
          </cell>
          <cell r="BW17">
            <v>853</v>
          </cell>
          <cell r="BX17" t="str">
            <v>-</v>
          </cell>
          <cell r="BY17" t="str">
            <v>-</v>
          </cell>
          <cell r="BZ17" t="str">
            <v>-</v>
          </cell>
          <cell r="CA17">
            <v>144908938</v>
          </cell>
          <cell r="CB17" t="str">
            <v>-</v>
          </cell>
          <cell r="CC17" t="str">
            <v>-</v>
          </cell>
          <cell r="CD17" t="str">
            <v>-</v>
          </cell>
          <cell r="CE17" t="str">
            <v>-</v>
          </cell>
          <cell r="CF17" t="str">
            <v>-</v>
          </cell>
          <cell r="CG17" t="str">
            <v>-</v>
          </cell>
          <cell r="CH17" t="str">
            <v>-</v>
          </cell>
          <cell r="CI17" t="str">
            <v>-</v>
          </cell>
          <cell r="CJ17" t="str">
            <v>-</v>
          </cell>
          <cell r="CK17" t="str">
            <v>-</v>
          </cell>
          <cell r="CL17" t="str">
            <v>-</v>
          </cell>
          <cell r="CM17">
            <v>11406540</v>
          </cell>
          <cell r="CN17" t="str">
            <v>-</v>
          </cell>
          <cell r="CO17">
            <v>156315478</v>
          </cell>
          <cell r="CP17" t="str">
            <v>-</v>
          </cell>
          <cell r="CQ17">
            <v>0</v>
          </cell>
          <cell r="CR17" t="str">
            <v>-</v>
          </cell>
          <cell r="CS17">
            <v>10</v>
          </cell>
          <cell r="CT17" t="str">
            <v>-</v>
          </cell>
          <cell r="CU17">
            <v>319</v>
          </cell>
          <cell r="CV17">
            <v>354</v>
          </cell>
          <cell r="CW17">
            <v>157</v>
          </cell>
          <cell r="CX17">
            <v>168</v>
          </cell>
          <cell r="CY17">
            <v>64</v>
          </cell>
          <cell r="CZ17">
            <v>73</v>
          </cell>
          <cell r="DA17">
            <v>64</v>
          </cell>
          <cell r="DB17">
            <v>71</v>
          </cell>
          <cell r="DC17">
            <v>46</v>
          </cell>
          <cell r="DD17">
            <v>54</v>
          </cell>
          <cell r="DE17">
            <v>48</v>
          </cell>
          <cell r="DF17">
            <v>45</v>
          </cell>
          <cell r="DG17">
            <v>158</v>
          </cell>
          <cell r="DH17">
            <v>170</v>
          </cell>
          <cell r="DI17">
            <v>35</v>
          </cell>
          <cell r="DJ17" t="str">
            <v>-</v>
          </cell>
          <cell r="DK17" t="str">
            <v>-</v>
          </cell>
          <cell r="DL17" t="str">
            <v>-</v>
          </cell>
          <cell r="DM17" t="str">
            <v>-</v>
          </cell>
          <cell r="DN17" t="str">
            <v>-</v>
          </cell>
          <cell r="DO17" t="str">
            <v>-</v>
          </cell>
          <cell r="DP17" t="str">
            <v>-</v>
          </cell>
          <cell r="DQ17" t="str">
            <v>-</v>
          </cell>
          <cell r="DR17" t="str">
            <v>-</v>
          </cell>
          <cell r="DS17" t="str">
            <v>-</v>
          </cell>
          <cell r="DT17" t="str">
            <v>-</v>
          </cell>
          <cell r="DU17" t="str">
            <v>-</v>
          </cell>
          <cell r="DV17" t="str">
            <v>-</v>
          </cell>
          <cell r="DW17">
            <v>0</v>
          </cell>
          <cell r="DX17" t="str">
            <v>-</v>
          </cell>
          <cell r="DY17">
            <v>58</v>
          </cell>
          <cell r="DZ17">
            <v>53</v>
          </cell>
          <cell r="EA17">
            <v>11</v>
          </cell>
          <cell r="EB17" t="str">
            <v>-</v>
          </cell>
          <cell r="EC17">
            <v>55.000000000000007</v>
          </cell>
          <cell r="ED17" t="str">
            <v>-</v>
          </cell>
          <cell r="EE17">
            <v>23</v>
          </cell>
          <cell r="EF17" t="str">
            <v>-</v>
          </cell>
          <cell r="EG17">
            <v>68</v>
          </cell>
        </row>
        <row r="18">
          <cell r="C18">
            <v>700000071</v>
          </cell>
          <cell r="D18" t="str">
            <v>SECTOR CIUDAD BLANCA CAROLINA</v>
          </cell>
          <cell r="E18">
            <v>2026</v>
          </cell>
          <cell r="F18">
            <v>202605</v>
          </cell>
          <cell r="G18">
            <v>0</v>
          </cell>
          <cell r="H18" t="str">
            <v>-</v>
          </cell>
          <cell r="I18">
            <v>0</v>
          </cell>
          <cell r="J18" t="str">
            <v>-</v>
          </cell>
          <cell r="K18">
            <v>0</v>
          </cell>
          <cell r="L18" t="str">
            <v>-</v>
          </cell>
          <cell r="M18">
            <v>0</v>
          </cell>
          <cell r="N18" t="str">
            <v>-</v>
          </cell>
          <cell r="O18">
            <v>0</v>
          </cell>
          <cell r="P18" t="str">
            <v>-</v>
          </cell>
          <cell r="Q18">
            <v>0</v>
          </cell>
          <cell r="R18" t="str">
            <v>-</v>
          </cell>
          <cell r="S18">
            <v>0</v>
          </cell>
          <cell r="T18" t="str">
            <v>-</v>
          </cell>
          <cell r="U18">
            <v>0</v>
          </cell>
          <cell r="V18" t="str">
            <v>-</v>
          </cell>
          <cell r="W18">
            <v>0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0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0</v>
          </cell>
          <cell r="AH18" t="str">
            <v>-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>
            <v>0</v>
          </cell>
          <cell r="AN18" t="str">
            <v>-</v>
          </cell>
          <cell r="AO18" t="str">
            <v>-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 t="str">
            <v>-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0</v>
          </cell>
          <cell r="BB18" t="str">
            <v>-</v>
          </cell>
          <cell r="BC18">
            <v>0</v>
          </cell>
          <cell r="BD18" t="str">
            <v>-</v>
          </cell>
          <cell r="BE18">
            <v>0</v>
          </cell>
          <cell r="BF18" t="str">
            <v>-</v>
          </cell>
          <cell r="BG18">
            <v>0</v>
          </cell>
          <cell r="BH18" t="str">
            <v>-</v>
          </cell>
          <cell r="BI18">
            <v>0</v>
          </cell>
          <cell r="BJ18" t="str">
            <v>-</v>
          </cell>
          <cell r="BK18">
            <v>0</v>
          </cell>
          <cell r="BL18" t="str">
            <v>-</v>
          </cell>
          <cell r="BM18">
            <v>0</v>
          </cell>
          <cell r="BN18" t="str">
            <v>-</v>
          </cell>
          <cell r="BO18">
            <v>0</v>
          </cell>
          <cell r="BP18" t="str">
            <v>-</v>
          </cell>
          <cell r="BQ18">
            <v>0</v>
          </cell>
          <cell r="BR18" t="str">
            <v>-</v>
          </cell>
          <cell r="BS18">
            <v>0</v>
          </cell>
          <cell r="BT18" t="str">
            <v>-</v>
          </cell>
          <cell r="BU18">
            <v>0</v>
          </cell>
          <cell r="BV18" t="str">
            <v>-</v>
          </cell>
          <cell r="BW18">
            <v>0</v>
          </cell>
          <cell r="BX18" t="str">
            <v>-</v>
          </cell>
          <cell r="BY18" t="str">
            <v>-</v>
          </cell>
          <cell r="BZ18" t="str">
            <v>-</v>
          </cell>
          <cell r="CA18">
            <v>0</v>
          </cell>
          <cell r="CB18" t="str">
            <v>-</v>
          </cell>
          <cell r="CC18" t="str">
            <v>-</v>
          </cell>
          <cell r="CD18" t="str">
            <v>-</v>
          </cell>
          <cell r="CE18" t="str">
            <v>-</v>
          </cell>
          <cell r="CF18" t="str">
            <v>-</v>
          </cell>
          <cell r="CG18" t="str">
            <v>-</v>
          </cell>
          <cell r="CH18" t="str">
            <v>-</v>
          </cell>
          <cell r="CI18" t="str">
            <v>-</v>
          </cell>
          <cell r="CJ18" t="str">
            <v>-</v>
          </cell>
          <cell r="CK18" t="str">
            <v>-</v>
          </cell>
          <cell r="CL18" t="str">
            <v>-</v>
          </cell>
          <cell r="CM18">
            <v>0</v>
          </cell>
          <cell r="CN18" t="str">
            <v>-</v>
          </cell>
          <cell r="CO18">
            <v>0</v>
          </cell>
          <cell r="CP18" t="str">
            <v>-</v>
          </cell>
          <cell r="CQ18">
            <v>0</v>
          </cell>
          <cell r="CR18" t="str">
            <v>-</v>
          </cell>
          <cell r="CS18">
            <v>0</v>
          </cell>
          <cell r="CT18" t="str">
            <v>-</v>
          </cell>
          <cell r="CU18">
            <v>0</v>
          </cell>
          <cell r="CV18" t="str">
            <v>-</v>
          </cell>
          <cell r="CW18">
            <v>0</v>
          </cell>
          <cell r="CX18" t="str">
            <v>-</v>
          </cell>
          <cell r="CY18">
            <v>0</v>
          </cell>
          <cell r="CZ18" t="str">
            <v>-</v>
          </cell>
          <cell r="DA18">
            <v>0</v>
          </cell>
          <cell r="DB18" t="str">
            <v>-</v>
          </cell>
          <cell r="DC18">
            <v>0</v>
          </cell>
          <cell r="DD18" t="str">
            <v>-</v>
          </cell>
          <cell r="DE18">
            <v>0</v>
          </cell>
          <cell r="DF18" t="str">
            <v>-</v>
          </cell>
          <cell r="DG18">
            <v>0</v>
          </cell>
          <cell r="DH18" t="str">
            <v>-</v>
          </cell>
          <cell r="DI18">
            <v>0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 t="str">
            <v>-</v>
          </cell>
          <cell r="DO18" t="str">
            <v>-</v>
          </cell>
          <cell r="DP18" t="str">
            <v>-</v>
          </cell>
          <cell r="DQ18" t="str">
            <v>-</v>
          </cell>
          <cell r="DR18" t="str">
            <v>-</v>
          </cell>
          <cell r="DS18" t="str">
            <v>-</v>
          </cell>
          <cell r="DT18" t="str">
            <v>-</v>
          </cell>
          <cell r="DU18" t="str">
            <v>-</v>
          </cell>
          <cell r="DV18" t="str">
            <v>-</v>
          </cell>
          <cell r="DW18">
            <v>0</v>
          </cell>
          <cell r="DX18" t="str">
            <v>-</v>
          </cell>
          <cell r="DY18">
            <v>0</v>
          </cell>
          <cell r="DZ18" t="str">
            <v>-</v>
          </cell>
          <cell r="EA18">
            <v>0</v>
          </cell>
          <cell r="EB18" t="str">
            <v>-</v>
          </cell>
          <cell r="EC18">
            <v>0</v>
          </cell>
          <cell r="ED18" t="str">
            <v>-</v>
          </cell>
          <cell r="EE18">
            <v>0</v>
          </cell>
          <cell r="EF18" t="str">
            <v>-</v>
          </cell>
          <cell r="EG18">
            <v>0</v>
          </cell>
        </row>
        <row r="19">
          <cell r="C19">
            <v>700000072</v>
          </cell>
          <cell r="D19" t="str">
            <v>SECTOR NIRVANA LILIANA</v>
          </cell>
          <cell r="E19">
            <v>2026</v>
          </cell>
          <cell r="F19">
            <v>202605</v>
          </cell>
          <cell r="G19">
            <v>1577</v>
          </cell>
          <cell r="H19">
            <v>1630</v>
          </cell>
          <cell r="I19">
            <v>538</v>
          </cell>
          <cell r="J19" t="str">
            <v>-</v>
          </cell>
          <cell r="K19">
            <v>-76</v>
          </cell>
          <cell r="L19">
            <v>8</v>
          </cell>
          <cell r="M19">
            <v>268</v>
          </cell>
          <cell r="N19">
            <v>1024</v>
          </cell>
          <cell r="O19">
            <v>0</v>
          </cell>
          <cell r="P19" t="str">
            <v>-</v>
          </cell>
          <cell r="Q19">
            <v>0</v>
          </cell>
          <cell r="R19" t="str">
            <v>-</v>
          </cell>
          <cell r="S19">
            <v>4</v>
          </cell>
          <cell r="T19" t="str">
            <v>-</v>
          </cell>
          <cell r="U19">
            <v>268</v>
          </cell>
          <cell r="V19" t="str">
            <v>-</v>
          </cell>
          <cell r="W19">
            <v>0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240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73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>
            <v>16.994292961318962</v>
          </cell>
          <cell r="AN19">
            <v>61.6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 t="str">
            <v>-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260</v>
          </cell>
          <cell r="BB19">
            <v>915</v>
          </cell>
          <cell r="BC19">
            <v>16.487000634115407</v>
          </cell>
          <cell r="BD19">
            <v>55.1</v>
          </cell>
          <cell r="BE19">
            <v>1157</v>
          </cell>
          <cell r="BF19" t="str">
            <v>-</v>
          </cell>
          <cell r="BG19">
            <v>681947.98</v>
          </cell>
          <cell r="BH19">
            <v>457897</v>
          </cell>
          <cell r="BI19">
            <v>182762059.09999999</v>
          </cell>
          <cell r="BJ19">
            <v>468886797</v>
          </cell>
          <cell r="BK19">
            <v>182298781</v>
          </cell>
          <cell r="BL19" t="str">
            <v>-</v>
          </cell>
          <cell r="BM19">
            <v>463278.1</v>
          </cell>
          <cell r="BN19" t="str">
            <v>-</v>
          </cell>
          <cell r="BO19">
            <v>149808009.09999999</v>
          </cell>
          <cell r="BP19" t="str">
            <v>-</v>
          </cell>
          <cell r="BQ19">
            <v>463278.1</v>
          </cell>
          <cell r="BR19" t="str">
            <v>-</v>
          </cell>
          <cell r="BS19">
            <v>258</v>
          </cell>
          <cell r="BT19" t="str">
            <v>-</v>
          </cell>
          <cell r="BU19">
            <v>149344731</v>
          </cell>
          <cell r="BV19" t="str">
            <v>-</v>
          </cell>
          <cell r="BW19">
            <v>182</v>
          </cell>
          <cell r="BX19" t="str">
            <v>-</v>
          </cell>
          <cell r="BY19" t="str">
            <v>-</v>
          </cell>
          <cell r="BZ19" t="str">
            <v>-</v>
          </cell>
          <cell r="CA19">
            <v>29952075</v>
          </cell>
          <cell r="CB19" t="str">
            <v>-</v>
          </cell>
          <cell r="CC19" t="str">
            <v>-</v>
          </cell>
          <cell r="CD19" t="str">
            <v>-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 t="str">
            <v>-</v>
          </cell>
          <cell r="CJ19" t="str">
            <v>-</v>
          </cell>
          <cell r="CK19" t="str">
            <v>-</v>
          </cell>
          <cell r="CL19" t="str">
            <v>-</v>
          </cell>
          <cell r="CM19">
            <v>3001975</v>
          </cell>
          <cell r="CN19" t="str">
            <v>-</v>
          </cell>
          <cell r="CO19">
            <v>32954050</v>
          </cell>
          <cell r="CP19" t="str">
            <v>-</v>
          </cell>
          <cell r="CQ19">
            <v>0</v>
          </cell>
          <cell r="CR19" t="str">
            <v>-</v>
          </cell>
          <cell r="CS19">
            <v>-41</v>
          </cell>
          <cell r="CT19" t="str">
            <v>-</v>
          </cell>
          <cell r="CU19">
            <v>889</v>
          </cell>
          <cell r="CV19">
            <v>351</v>
          </cell>
          <cell r="CW19">
            <v>281</v>
          </cell>
          <cell r="CX19">
            <v>203</v>
          </cell>
          <cell r="CY19">
            <v>139</v>
          </cell>
          <cell r="CZ19">
            <v>102</v>
          </cell>
          <cell r="DA19">
            <v>82</v>
          </cell>
          <cell r="DB19">
            <v>54</v>
          </cell>
          <cell r="DC19">
            <v>53</v>
          </cell>
          <cell r="DD19">
            <v>43</v>
          </cell>
          <cell r="DE19">
            <v>46</v>
          </cell>
          <cell r="DF19">
            <v>40</v>
          </cell>
          <cell r="DG19">
            <v>181</v>
          </cell>
          <cell r="DH19">
            <v>137</v>
          </cell>
          <cell r="DI19">
            <v>3</v>
          </cell>
          <cell r="DJ19" t="str">
            <v>-</v>
          </cell>
          <cell r="DK19" t="str">
            <v>-</v>
          </cell>
          <cell r="DL19" t="str">
            <v>-</v>
          </cell>
          <cell r="DM19" t="str">
            <v>-</v>
          </cell>
          <cell r="DN19" t="str">
            <v>-</v>
          </cell>
          <cell r="DO19" t="str">
            <v>-</v>
          </cell>
          <cell r="DP19" t="str">
            <v>-</v>
          </cell>
          <cell r="DQ19" t="str">
            <v>-</v>
          </cell>
          <cell r="DR19" t="str">
            <v>-</v>
          </cell>
          <cell r="DS19" t="str">
            <v>-</v>
          </cell>
          <cell r="DT19" t="str">
            <v>-</v>
          </cell>
          <cell r="DU19" t="str">
            <v>-</v>
          </cell>
          <cell r="DV19" t="str">
            <v>-</v>
          </cell>
          <cell r="DW19">
            <v>0</v>
          </cell>
          <cell r="DX19" t="str">
            <v>-</v>
          </cell>
          <cell r="DY19">
            <v>5</v>
          </cell>
          <cell r="DZ19">
            <v>62</v>
          </cell>
          <cell r="EA19">
            <v>18</v>
          </cell>
          <cell r="EB19" t="str">
            <v>-</v>
          </cell>
          <cell r="EC19">
            <v>47.368421052631575</v>
          </cell>
          <cell r="ED19" t="str">
            <v>-</v>
          </cell>
          <cell r="EE19">
            <v>2</v>
          </cell>
          <cell r="EF19" t="str">
            <v>-</v>
          </cell>
          <cell r="EG19">
            <v>3</v>
          </cell>
        </row>
        <row r="20">
          <cell r="C20">
            <v>700000076</v>
          </cell>
          <cell r="D20" t="str">
            <v>SECTOR LETICIA</v>
          </cell>
          <cell r="E20">
            <v>2026</v>
          </cell>
          <cell r="F20">
            <v>202605</v>
          </cell>
          <cell r="G20">
            <v>0</v>
          </cell>
          <cell r="H20" t="str">
            <v>-</v>
          </cell>
          <cell r="I20">
            <v>0</v>
          </cell>
          <cell r="J20" t="str">
            <v>-</v>
          </cell>
          <cell r="K20">
            <v>0</v>
          </cell>
          <cell r="L20" t="str">
            <v>-</v>
          </cell>
          <cell r="M20">
            <v>0</v>
          </cell>
          <cell r="N20" t="str">
            <v>-</v>
          </cell>
          <cell r="O20">
            <v>0</v>
          </cell>
          <cell r="P20" t="str">
            <v>-</v>
          </cell>
          <cell r="Q20">
            <v>0</v>
          </cell>
          <cell r="R20" t="str">
            <v>-</v>
          </cell>
          <cell r="S20">
            <v>0</v>
          </cell>
          <cell r="T20" t="str">
            <v>-</v>
          </cell>
          <cell r="U20">
            <v>0</v>
          </cell>
          <cell r="V20" t="str">
            <v>-</v>
          </cell>
          <cell r="W20">
            <v>0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0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0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>
            <v>0</v>
          </cell>
          <cell r="AN20" t="str">
            <v>-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0</v>
          </cell>
          <cell r="BB20" t="str">
            <v>-</v>
          </cell>
          <cell r="BC20">
            <v>0</v>
          </cell>
          <cell r="BD20" t="str">
            <v>-</v>
          </cell>
          <cell r="BE20">
            <v>0</v>
          </cell>
          <cell r="BF20" t="str">
            <v>-</v>
          </cell>
          <cell r="BG20">
            <v>0</v>
          </cell>
          <cell r="BH20" t="str">
            <v>-</v>
          </cell>
          <cell r="BI20">
            <v>0</v>
          </cell>
          <cell r="BJ20" t="str">
            <v>-</v>
          </cell>
          <cell r="BK20">
            <v>0</v>
          </cell>
          <cell r="BL20" t="str">
            <v>-</v>
          </cell>
          <cell r="BM20">
            <v>0</v>
          </cell>
          <cell r="BN20" t="str">
            <v>-</v>
          </cell>
          <cell r="BO20">
            <v>0</v>
          </cell>
          <cell r="BP20" t="str">
            <v>-</v>
          </cell>
          <cell r="BQ20">
            <v>0</v>
          </cell>
          <cell r="BR20" t="str">
            <v>-</v>
          </cell>
          <cell r="BS20">
            <v>0</v>
          </cell>
          <cell r="BT20" t="str">
            <v>-</v>
          </cell>
          <cell r="BU20">
            <v>0</v>
          </cell>
          <cell r="BV20" t="str">
            <v>-</v>
          </cell>
          <cell r="BW20">
            <v>0</v>
          </cell>
          <cell r="BX20" t="str">
            <v>-</v>
          </cell>
          <cell r="BY20" t="str">
            <v>-</v>
          </cell>
          <cell r="BZ20" t="str">
            <v>-</v>
          </cell>
          <cell r="CA20">
            <v>0</v>
          </cell>
          <cell r="CB20" t="str">
            <v>-</v>
          </cell>
          <cell r="CC20" t="str">
            <v>-</v>
          </cell>
          <cell r="CD20" t="str">
            <v>-</v>
          </cell>
          <cell r="CE20" t="str">
            <v>-</v>
          </cell>
          <cell r="CF20" t="str">
            <v>-</v>
          </cell>
          <cell r="CG20" t="str">
            <v>-</v>
          </cell>
          <cell r="CH20" t="str">
            <v>-</v>
          </cell>
          <cell r="CI20" t="str">
            <v>-</v>
          </cell>
          <cell r="CJ20" t="str">
            <v>-</v>
          </cell>
          <cell r="CK20" t="str">
            <v>-</v>
          </cell>
          <cell r="CL20" t="str">
            <v>-</v>
          </cell>
          <cell r="CM20">
            <v>0</v>
          </cell>
          <cell r="CN20" t="str">
            <v>-</v>
          </cell>
          <cell r="CO20">
            <v>0</v>
          </cell>
          <cell r="CP20" t="str">
            <v>-</v>
          </cell>
          <cell r="CQ20">
            <v>0</v>
          </cell>
          <cell r="CR20" t="str">
            <v>-</v>
          </cell>
          <cell r="CS20">
            <v>0</v>
          </cell>
          <cell r="CT20" t="str">
            <v>-</v>
          </cell>
          <cell r="CU20">
            <v>0</v>
          </cell>
          <cell r="CV20" t="str">
            <v>-</v>
          </cell>
          <cell r="CW20">
            <v>0</v>
          </cell>
          <cell r="CX20" t="str">
            <v>-</v>
          </cell>
          <cell r="CY20">
            <v>0</v>
          </cell>
          <cell r="CZ20" t="str">
            <v>-</v>
          </cell>
          <cell r="DA20">
            <v>0</v>
          </cell>
          <cell r="DB20" t="str">
            <v>-</v>
          </cell>
          <cell r="DC20">
            <v>0</v>
          </cell>
          <cell r="DD20" t="str">
            <v>-</v>
          </cell>
          <cell r="DE20">
            <v>0</v>
          </cell>
          <cell r="DF20" t="str">
            <v>-</v>
          </cell>
          <cell r="DG20">
            <v>0</v>
          </cell>
          <cell r="DH20" t="str">
            <v>-</v>
          </cell>
          <cell r="DI20">
            <v>0</v>
          </cell>
          <cell r="DJ20" t="str">
            <v>-</v>
          </cell>
          <cell r="DK20" t="str">
            <v>-</v>
          </cell>
          <cell r="DL20" t="str">
            <v>-</v>
          </cell>
          <cell r="DM20" t="str">
            <v>-</v>
          </cell>
          <cell r="DN20" t="str">
            <v>-</v>
          </cell>
          <cell r="DO20" t="str">
            <v>-</v>
          </cell>
          <cell r="DP20" t="str">
            <v>-</v>
          </cell>
          <cell r="DQ20" t="str">
            <v>-</v>
          </cell>
          <cell r="DR20" t="str">
            <v>-</v>
          </cell>
          <cell r="DS20" t="str">
            <v>-</v>
          </cell>
          <cell r="DT20" t="str">
            <v>-</v>
          </cell>
          <cell r="DU20" t="str">
            <v>-</v>
          </cell>
          <cell r="DV20" t="str">
            <v>-</v>
          </cell>
          <cell r="DW20">
            <v>0</v>
          </cell>
          <cell r="DX20" t="str">
            <v>-</v>
          </cell>
          <cell r="DY20">
            <v>0</v>
          </cell>
          <cell r="DZ20" t="str">
            <v>-</v>
          </cell>
          <cell r="EA20">
            <v>0</v>
          </cell>
          <cell r="EB20" t="str">
            <v>-</v>
          </cell>
          <cell r="EC20">
            <v>0</v>
          </cell>
          <cell r="ED20" t="str">
            <v>-</v>
          </cell>
          <cell r="EE20">
            <v>0</v>
          </cell>
          <cell r="EF20" t="str">
            <v>-</v>
          </cell>
          <cell r="EG20">
            <v>0</v>
          </cell>
        </row>
        <row r="21">
          <cell r="C21">
            <v>700000077</v>
          </cell>
          <cell r="D21" t="str">
            <v>SECTOR BORONDO AMANDA</v>
          </cell>
          <cell r="E21">
            <v>2026</v>
          </cell>
          <cell r="F21">
            <v>202605</v>
          </cell>
          <cell r="G21">
            <v>1347</v>
          </cell>
          <cell r="H21">
            <v>1471</v>
          </cell>
          <cell r="I21">
            <v>473</v>
          </cell>
          <cell r="J21" t="str">
            <v>-</v>
          </cell>
          <cell r="K21">
            <v>-87</v>
          </cell>
          <cell r="L21">
            <v>9</v>
          </cell>
          <cell r="M21">
            <v>224</v>
          </cell>
          <cell r="N21">
            <v>883</v>
          </cell>
          <cell r="O21">
            <v>0</v>
          </cell>
          <cell r="P21" t="str">
            <v>-</v>
          </cell>
          <cell r="Q21">
            <v>3</v>
          </cell>
          <cell r="R21" t="str">
            <v>-</v>
          </cell>
          <cell r="S21">
            <v>7</v>
          </cell>
          <cell r="T21" t="str">
            <v>-</v>
          </cell>
          <cell r="U21">
            <v>219</v>
          </cell>
          <cell r="V21" t="str">
            <v>-</v>
          </cell>
          <cell r="W21">
            <v>2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200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74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>
            <v>16.629547141796586</v>
          </cell>
          <cell r="AN21">
            <v>61.1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 t="str">
            <v>-</v>
          </cell>
          <cell r="AT21" t="str">
            <v>-</v>
          </cell>
          <cell r="AU21" t="str">
            <v>-</v>
          </cell>
          <cell r="AV21" t="str">
            <v>-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212</v>
          </cell>
          <cell r="BB21">
            <v>770</v>
          </cell>
          <cell r="BC21">
            <v>15.738678544914626</v>
          </cell>
          <cell r="BD21">
            <v>53.3</v>
          </cell>
          <cell r="BE21">
            <v>1024</v>
          </cell>
          <cell r="BF21" t="str">
            <v>-</v>
          </cell>
          <cell r="BG21">
            <v>632979.56999999995</v>
          </cell>
          <cell r="BH21">
            <v>496397</v>
          </cell>
          <cell r="BI21">
            <v>141787424.71000001</v>
          </cell>
          <cell r="BJ21">
            <v>438318503</v>
          </cell>
          <cell r="BK21">
            <v>138936661</v>
          </cell>
          <cell r="BL21" t="str">
            <v>-</v>
          </cell>
          <cell r="BM21">
            <v>2850763.71</v>
          </cell>
          <cell r="BN21" t="str">
            <v>-</v>
          </cell>
          <cell r="BO21">
            <v>118164609.71000001</v>
          </cell>
          <cell r="BP21" t="str">
            <v>-</v>
          </cell>
          <cell r="BQ21">
            <v>2850763.71</v>
          </cell>
          <cell r="BR21" t="str">
            <v>-</v>
          </cell>
          <cell r="BS21">
            <v>210</v>
          </cell>
          <cell r="BT21" t="str">
            <v>-</v>
          </cell>
          <cell r="BU21">
            <v>115313846</v>
          </cell>
          <cell r="BV21" t="str">
            <v>-</v>
          </cell>
          <cell r="BW21">
            <v>145</v>
          </cell>
          <cell r="BX21" t="str">
            <v>-</v>
          </cell>
          <cell r="BY21" t="str">
            <v>-</v>
          </cell>
          <cell r="BZ21" t="str">
            <v>-</v>
          </cell>
          <cell r="CA21">
            <v>22105925</v>
          </cell>
          <cell r="CB21" t="str">
            <v>-</v>
          </cell>
          <cell r="CC21" t="str">
            <v>-</v>
          </cell>
          <cell r="CD21" t="str">
            <v>-</v>
          </cell>
          <cell r="CE21" t="str">
            <v>-</v>
          </cell>
          <cell r="CF21" t="str">
            <v>-</v>
          </cell>
          <cell r="CG21" t="str">
            <v>-</v>
          </cell>
          <cell r="CH21" t="str">
            <v>-</v>
          </cell>
          <cell r="CI21" t="str">
            <v>-</v>
          </cell>
          <cell r="CJ21" t="str">
            <v>-</v>
          </cell>
          <cell r="CK21" t="str">
            <v>-</v>
          </cell>
          <cell r="CL21" t="str">
            <v>-</v>
          </cell>
          <cell r="CM21">
            <v>1516890</v>
          </cell>
          <cell r="CN21" t="str">
            <v>-</v>
          </cell>
          <cell r="CO21">
            <v>23622815</v>
          </cell>
          <cell r="CP21" t="str">
            <v>-</v>
          </cell>
          <cell r="CQ21">
            <v>0</v>
          </cell>
          <cell r="CR21" t="str">
            <v>-</v>
          </cell>
          <cell r="CS21">
            <v>-60</v>
          </cell>
          <cell r="CT21" t="str">
            <v>-</v>
          </cell>
          <cell r="CU21">
            <v>739</v>
          </cell>
          <cell r="CV21">
            <v>288</v>
          </cell>
          <cell r="CW21">
            <v>248</v>
          </cell>
          <cell r="CX21">
            <v>178</v>
          </cell>
          <cell r="CY21">
            <v>136</v>
          </cell>
          <cell r="CZ21">
            <v>100</v>
          </cell>
          <cell r="DA21">
            <v>93</v>
          </cell>
          <cell r="DB21">
            <v>62</v>
          </cell>
          <cell r="DC21">
            <v>65</v>
          </cell>
          <cell r="DD21">
            <v>53</v>
          </cell>
          <cell r="DE21">
            <v>62</v>
          </cell>
          <cell r="DF21">
            <v>54</v>
          </cell>
          <cell r="DG21">
            <v>220</v>
          </cell>
          <cell r="DH21">
            <v>169</v>
          </cell>
          <cell r="DI21">
            <v>2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>
            <v>0</v>
          </cell>
          <cell r="DX21" t="str">
            <v>-</v>
          </cell>
          <cell r="DY21">
            <v>2</v>
          </cell>
          <cell r="DZ21">
            <v>50</v>
          </cell>
          <cell r="EA21">
            <v>15</v>
          </cell>
          <cell r="EB21" t="str">
            <v>-</v>
          </cell>
          <cell r="EC21">
            <v>36.585365853658537</v>
          </cell>
          <cell r="ED21" t="str">
            <v>-</v>
          </cell>
          <cell r="EE21">
            <v>0</v>
          </cell>
          <cell r="EF21" t="str">
            <v>-</v>
          </cell>
          <cell r="EG21">
            <v>10</v>
          </cell>
        </row>
        <row r="22">
          <cell r="C22">
            <v>700000078</v>
          </cell>
          <cell r="D22" t="str">
            <v>SECTOR DELIRIO ZOLANDY</v>
          </cell>
          <cell r="E22">
            <v>2026</v>
          </cell>
          <cell r="F22">
            <v>202605</v>
          </cell>
          <cell r="G22">
            <v>1623</v>
          </cell>
          <cell r="H22">
            <v>1717</v>
          </cell>
          <cell r="I22">
            <v>451</v>
          </cell>
          <cell r="J22" t="str">
            <v>-</v>
          </cell>
          <cell r="K22">
            <v>-87</v>
          </cell>
          <cell r="L22">
            <v>9</v>
          </cell>
          <cell r="M22">
            <v>309</v>
          </cell>
          <cell r="N22">
            <v>1057</v>
          </cell>
          <cell r="O22">
            <v>0</v>
          </cell>
          <cell r="P22" t="str">
            <v>-</v>
          </cell>
          <cell r="Q22">
            <v>2</v>
          </cell>
          <cell r="R22" t="str">
            <v>-</v>
          </cell>
          <cell r="S22">
            <v>8</v>
          </cell>
          <cell r="T22" t="str">
            <v>-</v>
          </cell>
          <cell r="U22">
            <v>306</v>
          </cell>
          <cell r="V22" t="str">
            <v>-</v>
          </cell>
          <cell r="W22">
            <v>1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252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125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>
            <v>19.038817005545287</v>
          </cell>
          <cell r="AN22">
            <v>61.1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278</v>
          </cell>
          <cell r="BB22">
            <v>888</v>
          </cell>
          <cell r="BC22">
            <v>17.128773875539125</v>
          </cell>
          <cell r="BD22">
            <v>51.4</v>
          </cell>
          <cell r="BE22">
            <v>1074</v>
          </cell>
          <cell r="BF22" t="str">
            <v>-</v>
          </cell>
          <cell r="BG22">
            <v>541815.79</v>
          </cell>
          <cell r="BH22">
            <v>459841</v>
          </cell>
          <cell r="BI22">
            <v>167421077.75</v>
          </cell>
          <cell r="BJ22">
            <v>486052362</v>
          </cell>
          <cell r="BK22">
            <v>166149942</v>
          </cell>
          <cell r="BL22" t="str">
            <v>-</v>
          </cell>
          <cell r="BM22">
            <v>1271135.75</v>
          </cell>
          <cell r="BN22" t="str">
            <v>-</v>
          </cell>
          <cell r="BO22">
            <v>143952716.75</v>
          </cell>
          <cell r="BP22" t="str">
            <v>-</v>
          </cell>
          <cell r="BQ22">
            <v>1271135.75</v>
          </cell>
          <cell r="BR22" t="str">
            <v>-</v>
          </cell>
          <cell r="BS22">
            <v>302</v>
          </cell>
          <cell r="BT22" t="str">
            <v>-</v>
          </cell>
          <cell r="BU22">
            <v>142681581</v>
          </cell>
          <cell r="BV22" t="str">
            <v>-</v>
          </cell>
          <cell r="BW22">
            <v>187</v>
          </cell>
          <cell r="BX22" t="str">
            <v>-</v>
          </cell>
          <cell r="BY22" t="str">
            <v>-</v>
          </cell>
          <cell r="BZ22" t="str">
            <v>-</v>
          </cell>
          <cell r="CA22">
            <v>21701371</v>
          </cell>
          <cell r="CB22" t="str">
            <v>-</v>
          </cell>
          <cell r="CC22" t="str">
            <v>-</v>
          </cell>
          <cell r="CD22" t="str">
            <v>-</v>
          </cell>
          <cell r="CE22" t="str">
            <v>-</v>
          </cell>
          <cell r="CF22" t="str">
            <v>-</v>
          </cell>
          <cell r="CG22" t="str">
            <v>-</v>
          </cell>
          <cell r="CH22" t="str">
            <v>-</v>
          </cell>
          <cell r="CI22" t="str">
            <v>-</v>
          </cell>
          <cell r="CJ22" t="str">
            <v>-</v>
          </cell>
          <cell r="CK22" t="str">
            <v>-</v>
          </cell>
          <cell r="CL22" t="str">
            <v>-</v>
          </cell>
          <cell r="CM22">
            <v>1766990</v>
          </cell>
          <cell r="CN22" t="str">
            <v>-</v>
          </cell>
          <cell r="CO22">
            <v>23468361</v>
          </cell>
          <cell r="CP22" t="str">
            <v>-</v>
          </cell>
          <cell r="CQ22">
            <v>0</v>
          </cell>
          <cell r="CR22" t="str">
            <v>-</v>
          </cell>
          <cell r="CS22">
            <v>-78</v>
          </cell>
          <cell r="CT22" t="str">
            <v>-</v>
          </cell>
          <cell r="CU22">
            <v>826</v>
          </cell>
          <cell r="CV22">
            <v>357</v>
          </cell>
          <cell r="CW22">
            <v>326</v>
          </cell>
          <cell r="CX22">
            <v>240</v>
          </cell>
          <cell r="CY22">
            <v>162</v>
          </cell>
          <cell r="CZ22">
            <v>117</v>
          </cell>
          <cell r="DA22">
            <v>109</v>
          </cell>
          <cell r="DB22">
            <v>72</v>
          </cell>
          <cell r="DC22">
            <v>64</v>
          </cell>
          <cell r="DD22">
            <v>48</v>
          </cell>
          <cell r="DE22">
            <v>96</v>
          </cell>
          <cell r="DF22">
            <v>84</v>
          </cell>
          <cell r="DG22">
            <v>269</v>
          </cell>
          <cell r="DH22">
            <v>204</v>
          </cell>
          <cell r="DI22">
            <v>17</v>
          </cell>
          <cell r="DJ22" t="str">
            <v>-</v>
          </cell>
          <cell r="DK22" t="str">
            <v>-</v>
          </cell>
          <cell r="DL22" t="str">
            <v>-</v>
          </cell>
          <cell r="DM22" t="str">
            <v>-</v>
          </cell>
          <cell r="DN22" t="str">
            <v>-</v>
          </cell>
          <cell r="DO22" t="str">
            <v>-</v>
          </cell>
          <cell r="DP22" t="str">
            <v>-</v>
          </cell>
          <cell r="DQ22" t="str">
            <v>-</v>
          </cell>
          <cell r="DR22" t="str">
            <v>-</v>
          </cell>
          <cell r="DS22" t="str">
            <v>-</v>
          </cell>
          <cell r="DT22" t="str">
            <v>-</v>
          </cell>
          <cell r="DU22" t="str">
            <v>-</v>
          </cell>
          <cell r="DV22" t="str">
            <v>-</v>
          </cell>
          <cell r="DW22">
            <v>0</v>
          </cell>
          <cell r="DX22" t="str">
            <v>-</v>
          </cell>
          <cell r="DY22">
            <v>20</v>
          </cell>
          <cell r="DZ22">
            <v>93</v>
          </cell>
          <cell r="EA22">
            <v>26</v>
          </cell>
          <cell r="EB22" t="str">
            <v>-</v>
          </cell>
          <cell r="EC22">
            <v>34.210526315789473</v>
          </cell>
          <cell r="ED22" t="str">
            <v>-</v>
          </cell>
          <cell r="EE22">
            <v>3</v>
          </cell>
          <cell r="EF22" t="str">
            <v>-</v>
          </cell>
          <cell r="EG22">
            <v>11</v>
          </cell>
        </row>
        <row r="23">
          <cell r="C23">
            <v>700000079</v>
          </cell>
          <cell r="D23" t="str">
            <v>SECTOR ERMITA MARYURI</v>
          </cell>
          <cell r="E23">
            <v>2026</v>
          </cell>
          <cell r="F23">
            <v>202605</v>
          </cell>
          <cell r="G23" t="str">
            <v>-</v>
          </cell>
          <cell r="H23" t="str">
            <v>-</v>
          </cell>
          <cell r="I23" t="str">
            <v>-</v>
          </cell>
          <cell r="J23" t="str">
            <v>-</v>
          </cell>
          <cell r="K23" t="str">
            <v>-</v>
          </cell>
          <cell r="L23" t="str">
            <v>-</v>
          </cell>
          <cell r="M23" t="str">
            <v>-</v>
          </cell>
          <cell r="N23" t="str">
            <v>-</v>
          </cell>
          <cell r="O23" t="str">
            <v>-</v>
          </cell>
          <cell r="P23" t="str">
            <v>-</v>
          </cell>
          <cell r="Q23" t="str">
            <v>-</v>
          </cell>
          <cell r="R23" t="str">
            <v>-</v>
          </cell>
          <cell r="S23" t="str">
            <v>-</v>
          </cell>
          <cell r="T23" t="str">
            <v>-</v>
          </cell>
          <cell r="U23" t="str">
            <v>-</v>
          </cell>
          <cell r="V23" t="str">
            <v>-</v>
          </cell>
          <cell r="W23" t="str">
            <v>-</v>
          </cell>
          <cell r="X23" t="str">
            <v>-</v>
          </cell>
          <cell r="Y23" t="str">
            <v>-</v>
          </cell>
          <cell r="Z23" t="str">
            <v>-</v>
          </cell>
          <cell r="AA23" t="str">
            <v>-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 t="str">
            <v>-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 t="str">
            <v>-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 t="str">
            <v>-</v>
          </cell>
          <cell r="BA23" t="str">
            <v>-</v>
          </cell>
          <cell r="BB23" t="str">
            <v>-</v>
          </cell>
          <cell r="BC23" t="str">
            <v>-</v>
          </cell>
          <cell r="BD23" t="str">
            <v>-</v>
          </cell>
          <cell r="BE23" t="str">
            <v>-</v>
          </cell>
          <cell r="BF23" t="str">
            <v>-</v>
          </cell>
          <cell r="BG23" t="str">
            <v>-</v>
          </cell>
          <cell r="BH23" t="str">
            <v>-</v>
          </cell>
          <cell r="BI23" t="str">
            <v>-</v>
          </cell>
          <cell r="BJ23" t="str">
            <v>-</v>
          </cell>
          <cell r="BK23" t="str">
            <v>-</v>
          </cell>
          <cell r="BL23" t="str">
            <v>-</v>
          </cell>
          <cell r="BM23" t="str">
            <v>-</v>
          </cell>
          <cell r="BN23" t="str">
            <v>-</v>
          </cell>
          <cell r="BO23" t="str">
            <v>-</v>
          </cell>
          <cell r="BP23" t="str">
            <v>-</v>
          </cell>
          <cell r="BQ23" t="str">
            <v>-</v>
          </cell>
          <cell r="BR23" t="str">
            <v>-</v>
          </cell>
          <cell r="BS23" t="str">
            <v>-</v>
          </cell>
          <cell r="BT23" t="str">
            <v>-</v>
          </cell>
          <cell r="BU23" t="str">
            <v>-</v>
          </cell>
          <cell r="BV23" t="str">
            <v>-</v>
          </cell>
          <cell r="BW23" t="str">
            <v>-</v>
          </cell>
          <cell r="BX23" t="str">
            <v>-</v>
          </cell>
          <cell r="BY23" t="str">
            <v>-</v>
          </cell>
          <cell r="BZ23" t="str">
            <v>-</v>
          </cell>
          <cell r="CA23" t="str">
            <v>-</v>
          </cell>
          <cell r="CB23" t="str">
            <v>-</v>
          </cell>
          <cell r="CC23" t="str">
            <v>-</v>
          </cell>
          <cell r="CD23" t="str">
            <v>-</v>
          </cell>
          <cell r="CE23" t="str">
            <v>-</v>
          </cell>
          <cell r="CF23" t="str">
            <v>-</v>
          </cell>
          <cell r="CG23" t="str">
            <v>-</v>
          </cell>
          <cell r="CH23" t="str">
            <v>-</v>
          </cell>
          <cell r="CI23" t="str">
            <v>-</v>
          </cell>
          <cell r="CJ23" t="str">
            <v>-</v>
          </cell>
          <cell r="CK23" t="str">
            <v>-</v>
          </cell>
          <cell r="CL23" t="str">
            <v>-</v>
          </cell>
          <cell r="CM23" t="str">
            <v>-</v>
          </cell>
          <cell r="CN23" t="str">
            <v>-</v>
          </cell>
          <cell r="CO23" t="str">
            <v>-</v>
          </cell>
          <cell r="CP23" t="str">
            <v>-</v>
          </cell>
          <cell r="CQ23" t="str">
            <v>-</v>
          </cell>
          <cell r="CR23" t="str">
            <v>-</v>
          </cell>
          <cell r="CS23" t="str">
            <v>-</v>
          </cell>
          <cell r="CT23" t="str">
            <v>-</v>
          </cell>
          <cell r="CU23" t="str">
            <v>-</v>
          </cell>
          <cell r="CV23" t="str">
            <v>-</v>
          </cell>
          <cell r="CW23" t="str">
            <v>-</v>
          </cell>
          <cell r="CX23" t="str">
            <v>-</v>
          </cell>
          <cell r="CY23" t="str">
            <v>-</v>
          </cell>
          <cell r="CZ23" t="str">
            <v>-</v>
          </cell>
          <cell r="DA23" t="str">
            <v>-</v>
          </cell>
          <cell r="DB23" t="str">
            <v>-</v>
          </cell>
          <cell r="DC23" t="str">
            <v>-</v>
          </cell>
          <cell r="DD23" t="str">
            <v>-</v>
          </cell>
          <cell r="DE23" t="str">
            <v>-</v>
          </cell>
          <cell r="DF23" t="str">
            <v>-</v>
          </cell>
          <cell r="DG23" t="str">
            <v>-</v>
          </cell>
          <cell r="DH23" t="str">
            <v>-</v>
          </cell>
          <cell r="DI23" t="str">
            <v>-</v>
          </cell>
          <cell r="DJ23" t="str">
            <v>-</v>
          </cell>
          <cell r="DK23" t="str">
            <v>-</v>
          </cell>
          <cell r="DL23" t="str">
            <v>-</v>
          </cell>
          <cell r="DM23" t="str">
            <v>-</v>
          </cell>
          <cell r="DN23" t="str">
            <v>-</v>
          </cell>
          <cell r="DO23" t="str">
            <v>-</v>
          </cell>
          <cell r="DP23" t="str">
            <v>-</v>
          </cell>
          <cell r="DQ23" t="str">
            <v>-</v>
          </cell>
          <cell r="DR23" t="str">
            <v>-</v>
          </cell>
          <cell r="DS23" t="str">
            <v>-</v>
          </cell>
          <cell r="DT23" t="str">
            <v>-</v>
          </cell>
          <cell r="DU23" t="str">
            <v>-</v>
          </cell>
          <cell r="DV23" t="str">
            <v>-</v>
          </cell>
          <cell r="DW23" t="str">
            <v>-</v>
          </cell>
          <cell r="DX23" t="str">
            <v>-</v>
          </cell>
          <cell r="DY23" t="str">
            <v>-</v>
          </cell>
          <cell r="DZ23" t="str">
            <v>-</v>
          </cell>
          <cell r="EA23" t="str">
            <v>-</v>
          </cell>
          <cell r="EB23" t="str">
            <v>-</v>
          </cell>
          <cell r="EC23" t="str">
            <v>-</v>
          </cell>
          <cell r="ED23" t="str">
            <v>-</v>
          </cell>
          <cell r="EE23" t="str">
            <v>-</v>
          </cell>
          <cell r="EF23" t="str">
            <v>-</v>
          </cell>
          <cell r="EG23" t="str">
            <v>-</v>
          </cell>
        </row>
        <row r="24">
          <cell r="C24">
            <v>700000082</v>
          </cell>
          <cell r="D24" t="str">
            <v>SECTOR PANCE NATALIA</v>
          </cell>
          <cell r="E24">
            <v>2026</v>
          </cell>
          <cell r="F24">
            <v>202605</v>
          </cell>
          <cell r="G24">
            <v>1283</v>
          </cell>
          <cell r="H24">
            <v>1381</v>
          </cell>
          <cell r="I24">
            <v>393</v>
          </cell>
          <cell r="J24" t="str">
            <v>-</v>
          </cell>
          <cell r="K24">
            <v>-59</v>
          </cell>
          <cell r="L24">
            <v>10</v>
          </cell>
          <cell r="M24">
            <v>198</v>
          </cell>
          <cell r="N24">
            <v>827</v>
          </cell>
          <cell r="O24">
            <v>0</v>
          </cell>
          <cell r="P24" t="str">
            <v>-</v>
          </cell>
          <cell r="Q24">
            <v>3</v>
          </cell>
          <cell r="R24" t="str">
            <v>-</v>
          </cell>
          <cell r="S24">
            <v>9</v>
          </cell>
          <cell r="T24" t="str">
            <v>-</v>
          </cell>
          <cell r="U24">
            <v>192</v>
          </cell>
          <cell r="V24" t="str">
            <v>-</v>
          </cell>
          <cell r="W24">
            <v>3</v>
          </cell>
          <cell r="X24" t="str">
            <v>-</v>
          </cell>
          <cell r="Y24" t="str">
            <v>-</v>
          </cell>
          <cell r="Z24" t="str">
            <v>-</v>
          </cell>
          <cell r="AA24">
            <v>178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>
            <v>49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>
            <v>15.432579890880749</v>
          </cell>
          <cell r="AN24">
            <v>61.1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>
            <v>187</v>
          </cell>
          <cell r="BB24">
            <v>721</v>
          </cell>
          <cell r="BC24">
            <v>14.575214341387374</v>
          </cell>
          <cell r="BD24">
            <v>53.3</v>
          </cell>
          <cell r="BE24">
            <v>896</v>
          </cell>
          <cell r="BF24" t="str">
            <v>-</v>
          </cell>
          <cell r="BG24">
            <v>667272.41</v>
          </cell>
          <cell r="BH24">
            <v>482659</v>
          </cell>
          <cell r="BI24">
            <v>132119936.89</v>
          </cell>
          <cell r="BJ24">
            <v>399159255</v>
          </cell>
          <cell r="BK24">
            <v>130358751</v>
          </cell>
          <cell r="BL24" t="str">
            <v>-</v>
          </cell>
          <cell r="BM24">
            <v>1761185.89</v>
          </cell>
          <cell r="BN24" t="str">
            <v>-</v>
          </cell>
          <cell r="BO24">
            <v>110616536.89</v>
          </cell>
          <cell r="BP24" t="str">
            <v>-</v>
          </cell>
          <cell r="BQ24">
            <v>1761185.8900000001</v>
          </cell>
          <cell r="BR24" t="str">
            <v>-</v>
          </cell>
          <cell r="BS24">
            <v>189</v>
          </cell>
          <cell r="BT24" t="str">
            <v>-</v>
          </cell>
          <cell r="BU24">
            <v>108855351</v>
          </cell>
          <cell r="BV24" t="str">
            <v>-</v>
          </cell>
          <cell r="BW24">
            <v>125</v>
          </cell>
          <cell r="BX24" t="str">
            <v>-</v>
          </cell>
          <cell r="BY24" t="str">
            <v>-</v>
          </cell>
          <cell r="BZ24" t="str">
            <v>-</v>
          </cell>
          <cell r="CA24">
            <v>20613725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>
            <v>889675</v>
          </cell>
          <cell r="CN24" t="str">
            <v>-</v>
          </cell>
          <cell r="CO24">
            <v>21503400</v>
          </cell>
          <cell r="CP24" t="str">
            <v>-</v>
          </cell>
          <cell r="CQ24">
            <v>0</v>
          </cell>
          <cell r="CR24" t="str">
            <v>-</v>
          </cell>
          <cell r="CS24">
            <v>-39</v>
          </cell>
          <cell r="CT24" t="str">
            <v>-</v>
          </cell>
          <cell r="CU24">
            <v>691</v>
          </cell>
          <cell r="CV24">
            <v>276</v>
          </cell>
          <cell r="CW24">
            <v>260</v>
          </cell>
          <cell r="CX24">
            <v>185</v>
          </cell>
          <cell r="CY24">
            <v>134</v>
          </cell>
          <cell r="CZ24">
            <v>91</v>
          </cell>
          <cell r="DA24">
            <v>66</v>
          </cell>
          <cell r="DB24">
            <v>40</v>
          </cell>
          <cell r="DC24">
            <v>78</v>
          </cell>
          <cell r="DD24">
            <v>61</v>
          </cell>
          <cell r="DE24">
            <v>41</v>
          </cell>
          <cell r="DF24">
            <v>35</v>
          </cell>
          <cell r="DG24">
            <v>185</v>
          </cell>
          <cell r="DH24">
            <v>136</v>
          </cell>
          <cell r="DI24">
            <v>2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>
            <v>0</v>
          </cell>
          <cell r="DX24" t="str">
            <v>-</v>
          </cell>
          <cell r="DY24">
            <v>3</v>
          </cell>
          <cell r="DZ24">
            <v>49</v>
          </cell>
          <cell r="EA24">
            <v>17</v>
          </cell>
          <cell r="EB24" t="str">
            <v>-</v>
          </cell>
          <cell r="EC24">
            <v>47.222222222222221</v>
          </cell>
          <cell r="ED24" t="str">
            <v>-</v>
          </cell>
          <cell r="EE24">
            <v>1</v>
          </cell>
          <cell r="EF24" t="str">
            <v>-</v>
          </cell>
          <cell r="EG24">
            <v>8</v>
          </cell>
        </row>
        <row r="25">
          <cell r="C25">
            <v>700000084</v>
          </cell>
          <cell r="D25" t="str">
            <v>SECTOR LA SULTANA CAROLINA</v>
          </cell>
          <cell r="E25">
            <v>2026</v>
          </cell>
          <cell r="F25">
            <v>202605</v>
          </cell>
          <cell r="G25">
            <v>1637</v>
          </cell>
          <cell r="H25">
            <v>1725</v>
          </cell>
          <cell r="I25">
            <v>450</v>
          </cell>
          <cell r="J25" t="str">
            <v>-</v>
          </cell>
          <cell r="K25">
            <v>-107</v>
          </cell>
          <cell r="L25">
            <v>9</v>
          </cell>
          <cell r="M25">
            <v>317</v>
          </cell>
          <cell r="N25">
            <v>1072</v>
          </cell>
          <cell r="O25">
            <v>1</v>
          </cell>
          <cell r="P25" t="str">
            <v>-</v>
          </cell>
          <cell r="Q25">
            <v>1</v>
          </cell>
          <cell r="R25" t="str">
            <v>-</v>
          </cell>
          <cell r="S25">
            <v>9</v>
          </cell>
          <cell r="T25" t="str">
            <v>-</v>
          </cell>
          <cell r="U25">
            <v>312</v>
          </cell>
          <cell r="V25" t="str">
            <v>-</v>
          </cell>
          <cell r="W25">
            <v>4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253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125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>
            <v>19.364691508857668</v>
          </cell>
          <cell r="AN25">
            <v>61.1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287</v>
          </cell>
          <cell r="BB25">
            <v>921</v>
          </cell>
          <cell r="BC25">
            <v>17.532070861331704</v>
          </cell>
          <cell r="BD25">
            <v>52.5</v>
          </cell>
          <cell r="BE25">
            <v>1094</v>
          </cell>
          <cell r="BF25" t="str">
            <v>-</v>
          </cell>
          <cell r="BG25">
            <v>645166.89</v>
          </cell>
          <cell r="BH25">
            <v>468792</v>
          </cell>
          <cell r="BI25">
            <v>204517903.09999999</v>
          </cell>
          <cell r="BJ25">
            <v>502544515</v>
          </cell>
          <cell r="BK25">
            <v>202573666</v>
          </cell>
          <cell r="BL25" t="str">
            <v>-</v>
          </cell>
          <cell r="BM25">
            <v>1944237.1</v>
          </cell>
          <cell r="BN25" t="str">
            <v>-</v>
          </cell>
          <cell r="BO25">
            <v>173217666.09999999</v>
          </cell>
          <cell r="BP25" t="str">
            <v>-</v>
          </cell>
          <cell r="BQ25">
            <v>1944237.1</v>
          </cell>
          <cell r="BR25" t="str">
            <v>-</v>
          </cell>
          <cell r="BS25">
            <v>297</v>
          </cell>
          <cell r="BT25" t="str">
            <v>-</v>
          </cell>
          <cell r="BU25">
            <v>171273429</v>
          </cell>
          <cell r="BV25" t="str">
            <v>-</v>
          </cell>
          <cell r="BW25">
            <v>210</v>
          </cell>
          <cell r="BX25" t="str">
            <v>-</v>
          </cell>
          <cell r="BY25" t="str">
            <v>-</v>
          </cell>
          <cell r="BZ25" t="str">
            <v>-</v>
          </cell>
          <cell r="CA25">
            <v>28948377</v>
          </cell>
          <cell r="CB25" t="str">
            <v>-</v>
          </cell>
          <cell r="CC25" t="str">
            <v>-</v>
          </cell>
          <cell r="CD25" t="str">
            <v>-</v>
          </cell>
          <cell r="CE25" t="str">
            <v>-</v>
          </cell>
          <cell r="CF25" t="str">
            <v>-</v>
          </cell>
          <cell r="CG25" t="str">
            <v>-</v>
          </cell>
          <cell r="CH25" t="str">
            <v>-</v>
          </cell>
          <cell r="CI25" t="str">
            <v>-</v>
          </cell>
          <cell r="CJ25" t="str">
            <v>-</v>
          </cell>
          <cell r="CK25" t="str">
            <v>-</v>
          </cell>
          <cell r="CL25" t="str">
            <v>-</v>
          </cell>
          <cell r="CM25">
            <v>2351860</v>
          </cell>
          <cell r="CN25" t="str">
            <v>-</v>
          </cell>
          <cell r="CO25">
            <v>31300237</v>
          </cell>
          <cell r="CP25" t="str">
            <v>-</v>
          </cell>
          <cell r="CQ25">
            <v>5.2576235541535224E-4</v>
          </cell>
          <cell r="CR25" t="str">
            <v>-</v>
          </cell>
          <cell r="CS25">
            <v>-38</v>
          </cell>
          <cell r="CT25" t="str">
            <v>-</v>
          </cell>
          <cell r="CU25">
            <v>837</v>
          </cell>
          <cell r="CV25">
            <v>359</v>
          </cell>
          <cell r="CW25">
            <v>333</v>
          </cell>
          <cell r="CX25">
            <v>226</v>
          </cell>
          <cell r="CY25">
            <v>150</v>
          </cell>
          <cell r="CZ25">
            <v>103</v>
          </cell>
          <cell r="DA25">
            <v>129</v>
          </cell>
          <cell r="DB25">
            <v>88</v>
          </cell>
          <cell r="DC25">
            <v>78</v>
          </cell>
          <cell r="DD25">
            <v>62</v>
          </cell>
          <cell r="DE25">
            <v>58</v>
          </cell>
          <cell r="DF25">
            <v>50</v>
          </cell>
          <cell r="DG25">
            <v>265</v>
          </cell>
          <cell r="DH25">
            <v>200</v>
          </cell>
          <cell r="DI25">
            <v>17</v>
          </cell>
          <cell r="DJ25" t="str">
            <v>-</v>
          </cell>
          <cell r="DK25" t="str">
            <v>-</v>
          </cell>
          <cell r="DL25" t="str">
            <v>-</v>
          </cell>
          <cell r="DM25" t="str">
            <v>-</v>
          </cell>
          <cell r="DN25" t="str">
            <v>-</v>
          </cell>
          <cell r="DO25" t="str">
            <v>-</v>
          </cell>
          <cell r="DP25" t="str">
            <v>-</v>
          </cell>
          <cell r="DQ25" t="str">
            <v>-</v>
          </cell>
          <cell r="DR25" t="str">
            <v>-</v>
          </cell>
          <cell r="DS25" t="str">
            <v>-</v>
          </cell>
          <cell r="DT25" t="str">
            <v>-</v>
          </cell>
          <cell r="DU25" t="str">
            <v>-</v>
          </cell>
          <cell r="DV25" t="str">
            <v>-</v>
          </cell>
          <cell r="DW25">
            <v>0</v>
          </cell>
          <cell r="DX25" t="str">
            <v>-</v>
          </cell>
          <cell r="DY25">
            <v>20</v>
          </cell>
          <cell r="DZ25">
            <v>77</v>
          </cell>
          <cell r="EA25">
            <v>23</v>
          </cell>
          <cell r="EB25" t="str">
            <v>-</v>
          </cell>
          <cell r="EC25">
            <v>37.096774193548384</v>
          </cell>
          <cell r="ED25" t="str">
            <v>-</v>
          </cell>
          <cell r="EE25">
            <v>3</v>
          </cell>
          <cell r="EF25" t="str">
            <v>-</v>
          </cell>
          <cell r="EG25">
            <v>10</v>
          </cell>
        </row>
        <row r="26">
          <cell r="C26">
            <v>700000086</v>
          </cell>
          <cell r="D26" t="str">
            <v>Sector Gerente Colaborador</v>
          </cell>
          <cell r="E26">
            <v>2026</v>
          </cell>
          <cell r="F26">
            <v>202605</v>
          </cell>
          <cell r="G26">
            <v>1</v>
          </cell>
          <cell r="H26" t="str">
            <v>-</v>
          </cell>
          <cell r="I26">
            <v>0</v>
          </cell>
          <cell r="J26" t="str">
            <v>-</v>
          </cell>
          <cell r="K26">
            <v>0</v>
          </cell>
          <cell r="L26" t="str">
            <v>-</v>
          </cell>
          <cell r="M26">
            <v>0</v>
          </cell>
          <cell r="N26" t="str">
            <v>-</v>
          </cell>
          <cell r="O26">
            <v>0</v>
          </cell>
          <cell r="P26" t="str">
            <v>-</v>
          </cell>
          <cell r="Q26">
            <v>0</v>
          </cell>
          <cell r="R26" t="str">
            <v>-</v>
          </cell>
          <cell r="S26">
            <v>0</v>
          </cell>
          <cell r="T26" t="str">
            <v>-</v>
          </cell>
          <cell r="U26">
            <v>0</v>
          </cell>
          <cell r="V26" t="str">
            <v>-</v>
          </cell>
          <cell r="W26">
            <v>0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0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0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>
            <v>0</v>
          </cell>
          <cell r="AN26" t="str">
            <v>-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0</v>
          </cell>
          <cell r="BB26" t="str">
            <v>-</v>
          </cell>
          <cell r="BC26">
            <v>0</v>
          </cell>
          <cell r="BD26" t="str">
            <v>-</v>
          </cell>
          <cell r="BE26">
            <v>0</v>
          </cell>
          <cell r="BF26" t="str">
            <v>-</v>
          </cell>
          <cell r="BG26">
            <v>0</v>
          </cell>
          <cell r="BH26" t="str">
            <v>-</v>
          </cell>
          <cell r="BI26">
            <v>0</v>
          </cell>
          <cell r="BJ26" t="str">
            <v>-</v>
          </cell>
          <cell r="BK26">
            <v>0</v>
          </cell>
          <cell r="BL26" t="str">
            <v>-</v>
          </cell>
          <cell r="BM26">
            <v>0</v>
          </cell>
          <cell r="BN26" t="str">
            <v>-</v>
          </cell>
          <cell r="BO26">
            <v>0</v>
          </cell>
          <cell r="BP26" t="str">
            <v>-</v>
          </cell>
          <cell r="BQ26">
            <v>0</v>
          </cell>
          <cell r="BR26" t="str">
            <v>-</v>
          </cell>
          <cell r="BS26">
            <v>0</v>
          </cell>
          <cell r="BT26" t="str">
            <v>-</v>
          </cell>
          <cell r="BU26">
            <v>0</v>
          </cell>
          <cell r="BV26" t="str">
            <v>-</v>
          </cell>
          <cell r="BW26">
            <v>0</v>
          </cell>
          <cell r="BX26" t="str">
            <v>-</v>
          </cell>
          <cell r="BY26" t="str">
            <v>-</v>
          </cell>
          <cell r="BZ26" t="str">
            <v>-</v>
          </cell>
          <cell r="CA26">
            <v>0</v>
          </cell>
          <cell r="CB26" t="str">
            <v>-</v>
          </cell>
          <cell r="CC26" t="str">
            <v>-</v>
          </cell>
          <cell r="CD26" t="str">
            <v>-</v>
          </cell>
          <cell r="CE26" t="str">
            <v>-</v>
          </cell>
          <cell r="CF26" t="str">
            <v>-</v>
          </cell>
          <cell r="CG26" t="str">
            <v>-</v>
          </cell>
          <cell r="CH26" t="str">
            <v>-</v>
          </cell>
          <cell r="CI26" t="str">
            <v>-</v>
          </cell>
          <cell r="CJ26" t="str">
            <v>-</v>
          </cell>
          <cell r="CK26" t="str">
            <v>-</v>
          </cell>
          <cell r="CL26" t="str">
            <v>-</v>
          </cell>
          <cell r="CM26">
            <v>0</v>
          </cell>
          <cell r="CN26" t="str">
            <v>-</v>
          </cell>
          <cell r="CO26">
            <v>0</v>
          </cell>
          <cell r="CP26" t="str">
            <v>-</v>
          </cell>
          <cell r="CQ26">
            <v>0</v>
          </cell>
          <cell r="CR26" t="str">
            <v>-</v>
          </cell>
          <cell r="CS26">
            <v>0</v>
          </cell>
          <cell r="CT26" t="str">
            <v>-</v>
          </cell>
          <cell r="CU26">
            <v>1</v>
          </cell>
          <cell r="CV26" t="str">
            <v>-</v>
          </cell>
          <cell r="CW26">
            <v>0</v>
          </cell>
          <cell r="CX26" t="str">
            <v>-</v>
          </cell>
          <cell r="CY26">
            <v>0</v>
          </cell>
          <cell r="CZ26" t="str">
            <v>-</v>
          </cell>
          <cell r="DA26">
            <v>0</v>
          </cell>
          <cell r="DB26" t="str">
            <v>-</v>
          </cell>
          <cell r="DC26">
            <v>0</v>
          </cell>
          <cell r="DD26" t="str">
            <v>-</v>
          </cell>
          <cell r="DE26">
            <v>0</v>
          </cell>
          <cell r="DF26" t="str">
            <v>-</v>
          </cell>
          <cell r="DG26">
            <v>0</v>
          </cell>
          <cell r="DH26" t="str">
            <v>-</v>
          </cell>
          <cell r="DI26">
            <v>0</v>
          </cell>
          <cell r="DJ26" t="str">
            <v>-</v>
          </cell>
          <cell r="DK26" t="str">
            <v>-</v>
          </cell>
          <cell r="DL26" t="str">
            <v>-</v>
          </cell>
          <cell r="DM26" t="str">
            <v>-</v>
          </cell>
          <cell r="DN26" t="str">
            <v>-</v>
          </cell>
          <cell r="DO26" t="str">
            <v>-</v>
          </cell>
          <cell r="DP26" t="str">
            <v>-</v>
          </cell>
          <cell r="DQ26" t="str">
            <v>-</v>
          </cell>
          <cell r="DR26" t="str">
            <v>-</v>
          </cell>
          <cell r="DS26" t="str">
            <v>-</v>
          </cell>
          <cell r="DT26" t="str">
            <v>-</v>
          </cell>
          <cell r="DU26" t="str">
            <v>-</v>
          </cell>
          <cell r="DV26" t="str">
            <v>-</v>
          </cell>
          <cell r="DW26">
            <v>0</v>
          </cell>
          <cell r="DX26" t="str">
            <v>-</v>
          </cell>
          <cell r="DY26">
            <v>0</v>
          </cell>
          <cell r="DZ26" t="str">
            <v>-</v>
          </cell>
          <cell r="EA26">
            <v>0</v>
          </cell>
          <cell r="EB26" t="str">
            <v>-</v>
          </cell>
          <cell r="EC26">
            <v>0</v>
          </cell>
          <cell r="ED26" t="str">
            <v>-</v>
          </cell>
          <cell r="EE26">
            <v>0</v>
          </cell>
          <cell r="EF26" t="str">
            <v>-</v>
          </cell>
          <cell r="EG26">
            <v>0</v>
          </cell>
        </row>
        <row r="27">
          <cell r="C27">
            <v>700000090</v>
          </cell>
          <cell r="D27" t="str">
            <v>SECTOR ROBLE VIVIANA</v>
          </cell>
          <cell r="E27">
            <v>2026</v>
          </cell>
          <cell r="F27">
            <v>202605</v>
          </cell>
          <cell r="G27">
            <v>0</v>
          </cell>
          <cell r="H27" t="str">
            <v>-</v>
          </cell>
          <cell r="I27">
            <v>0</v>
          </cell>
          <cell r="J27" t="str">
            <v>-</v>
          </cell>
          <cell r="K27">
            <v>0</v>
          </cell>
          <cell r="L27" t="str">
            <v>-</v>
          </cell>
          <cell r="M27">
            <v>0</v>
          </cell>
          <cell r="N27" t="str">
            <v>-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0</v>
          </cell>
          <cell r="T27" t="str">
            <v>-</v>
          </cell>
          <cell r="U27">
            <v>0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0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0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>
            <v>0</v>
          </cell>
          <cell r="AN27" t="str">
            <v>-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0</v>
          </cell>
          <cell r="BB27" t="str">
            <v>-</v>
          </cell>
          <cell r="BC27">
            <v>0</v>
          </cell>
          <cell r="BD27" t="str">
            <v>-</v>
          </cell>
          <cell r="BE27">
            <v>0</v>
          </cell>
          <cell r="BF27" t="str">
            <v>-</v>
          </cell>
          <cell r="BG27">
            <v>0</v>
          </cell>
          <cell r="BH27" t="str">
            <v>-</v>
          </cell>
          <cell r="BI27">
            <v>0</v>
          </cell>
          <cell r="BJ27" t="str">
            <v>-</v>
          </cell>
          <cell r="BK27">
            <v>0</v>
          </cell>
          <cell r="BL27" t="str">
            <v>-</v>
          </cell>
          <cell r="BM27">
            <v>0</v>
          </cell>
          <cell r="BN27" t="str">
            <v>-</v>
          </cell>
          <cell r="BO27">
            <v>0</v>
          </cell>
          <cell r="BP27" t="str">
            <v>-</v>
          </cell>
          <cell r="BQ27">
            <v>0</v>
          </cell>
          <cell r="BR27" t="str">
            <v>-</v>
          </cell>
          <cell r="BS27">
            <v>0</v>
          </cell>
          <cell r="BT27" t="str">
            <v>-</v>
          </cell>
          <cell r="BU27">
            <v>0</v>
          </cell>
          <cell r="BV27" t="str">
            <v>-</v>
          </cell>
          <cell r="BW27">
            <v>0</v>
          </cell>
          <cell r="BX27" t="str">
            <v>-</v>
          </cell>
          <cell r="BY27" t="str">
            <v>-</v>
          </cell>
          <cell r="BZ27" t="str">
            <v>-</v>
          </cell>
          <cell r="CA27">
            <v>0</v>
          </cell>
          <cell r="CB27" t="str">
            <v>-</v>
          </cell>
          <cell r="CC27" t="str">
            <v>-</v>
          </cell>
          <cell r="CD27" t="str">
            <v>-</v>
          </cell>
          <cell r="CE27" t="str">
            <v>-</v>
          </cell>
          <cell r="CF27" t="str">
            <v>-</v>
          </cell>
          <cell r="CG27" t="str">
            <v>-</v>
          </cell>
          <cell r="CH27" t="str">
            <v>-</v>
          </cell>
          <cell r="CI27" t="str">
            <v>-</v>
          </cell>
          <cell r="CJ27" t="str">
            <v>-</v>
          </cell>
          <cell r="CK27" t="str">
            <v>-</v>
          </cell>
          <cell r="CL27" t="str">
            <v>-</v>
          </cell>
          <cell r="CM27">
            <v>0</v>
          </cell>
          <cell r="CN27" t="str">
            <v>-</v>
          </cell>
          <cell r="CO27">
            <v>0</v>
          </cell>
          <cell r="CP27" t="str">
            <v>-</v>
          </cell>
          <cell r="CQ27">
            <v>0</v>
          </cell>
          <cell r="CR27" t="str">
            <v>-</v>
          </cell>
          <cell r="CS27">
            <v>0</v>
          </cell>
          <cell r="CT27" t="str">
            <v>-</v>
          </cell>
          <cell r="CU27">
            <v>0</v>
          </cell>
          <cell r="CV27" t="str">
            <v>-</v>
          </cell>
          <cell r="CW27">
            <v>0</v>
          </cell>
          <cell r="CX27" t="str">
            <v>-</v>
          </cell>
          <cell r="CY27">
            <v>0</v>
          </cell>
          <cell r="CZ27" t="str">
            <v>-</v>
          </cell>
          <cell r="DA27">
            <v>0</v>
          </cell>
          <cell r="DB27" t="str">
            <v>-</v>
          </cell>
          <cell r="DC27">
            <v>0</v>
          </cell>
          <cell r="DD27" t="str">
            <v>-</v>
          </cell>
          <cell r="DE27">
            <v>0</v>
          </cell>
          <cell r="DF27" t="str">
            <v>-</v>
          </cell>
          <cell r="DG27">
            <v>0</v>
          </cell>
          <cell r="DH27" t="str">
            <v>-</v>
          </cell>
          <cell r="DI27">
            <v>0</v>
          </cell>
          <cell r="DJ27" t="str">
            <v>-</v>
          </cell>
          <cell r="DK27" t="str">
            <v>-</v>
          </cell>
          <cell r="DL27" t="str">
            <v>-</v>
          </cell>
          <cell r="DM27" t="str">
            <v>-</v>
          </cell>
          <cell r="DN27" t="str">
            <v>-</v>
          </cell>
          <cell r="DO27" t="str">
            <v>-</v>
          </cell>
          <cell r="DP27" t="str">
            <v>-</v>
          </cell>
          <cell r="DQ27" t="str">
            <v>-</v>
          </cell>
          <cell r="DR27" t="str">
            <v>-</v>
          </cell>
          <cell r="DS27" t="str">
            <v>-</v>
          </cell>
          <cell r="DT27" t="str">
            <v>-</v>
          </cell>
          <cell r="DU27" t="str">
            <v>-</v>
          </cell>
          <cell r="DV27" t="str">
            <v>-</v>
          </cell>
          <cell r="DW27">
            <v>0</v>
          </cell>
          <cell r="DX27" t="str">
            <v>-</v>
          </cell>
          <cell r="DY27">
            <v>0</v>
          </cell>
          <cell r="DZ27" t="str">
            <v>-</v>
          </cell>
          <cell r="EA27">
            <v>0</v>
          </cell>
          <cell r="EB27" t="str">
            <v>-</v>
          </cell>
          <cell r="EC27">
            <v>0</v>
          </cell>
          <cell r="ED27" t="str">
            <v>-</v>
          </cell>
          <cell r="EE27">
            <v>0</v>
          </cell>
          <cell r="EF27" t="str">
            <v>-</v>
          </cell>
          <cell r="EG27">
            <v>0</v>
          </cell>
        </row>
        <row r="28">
          <cell r="C28">
            <v>700000091</v>
          </cell>
          <cell r="D28" t="str">
            <v>SECTOR GUADUA CAROL</v>
          </cell>
          <cell r="E28">
            <v>2026</v>
          </cell>
          <cell r="F28">
            <v>202605</v>
          </cell>
          <cell r="G28">
            <v>1354</v>
          </cell>
          <cell r="H28">
            <v>1406</v>
          </cell>
          <cell r="I28">
            <v>367</v>
          </cell>
          <cell r="J28" t="str">
            <v>-</v>
          </cell>
          <cell r="K28">
            <v>-80</v>
          </cell>
          <cell r="L28">
            <v>9</v>
          </cell>
          <cell r="M28">
            <v>341</v>
          </cell>
          <cell r="N28">
            <v>883</v>
          </cell>
          <cell r="O28">
            <v>0</v>
          </cell>
          <cell r="P28" t="str">
            <v>-</v>
          </cell>
          <cell r="Q28">
            <v>5</v>
          </cell>
          <cell r="R28" t="str">
            <v>-</v>
          </cell>
          <cell r="S28">
            <v>12</v>
          </cell>
          <cell r="T28" t="str">
            <v>-</v>
          </cell>
          <cell r="U28">
            <v>333</v>
          </cell>
          <cell r="V28" t="str">
            <v>-</v>
          </cell>
          <cell r="W28">
            <v>3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291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149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  <cell r="AM28">
            <v>25.184638109305762</v>
          </cell>
          <cell r="AN28">
            <v>61.1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 t="str">
            <v>-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322</v>
          </cell>
          <cell r="BB28">
            <v>786</v>
          </cell>
          <cell r="BC28">
            <v>23.781388478581981</v>
          </cell>
          <cell r="BD28">
            <v>54.4</v>
          </cell>
          <cell r="BE28">
            <v>983</v>
          </cell>
          <cell r="BF28" t="str">
            <v>-</v>
          </cell>
          <cell r="BG28">
            <v>592736.38</v>
          </cell>
          <cell r="BH28">
            <v>454384</v>
          </cell>
          <cell r="BI28">
            <v>202123105.71999997</v>
          </cell>
          <cell r="BJ28">
            <v>401220956</v>
          </cell>
          <cell r="BK28">
            <v>197494233</v>
          </cell>
          <cell r="BL28" t="str">
            <v>-</v>
          </cell>
          <cell r="BM28">
            <v>4628872.7200000007</v>
          </cell>
          <cell r="BN28" t="str">
            <v>-</v>
          </cell>
          <cell r="BO28">
            <v>168019513.71999997</v>
          </cell>
          <cell r="BP28" t="str">
            <v>-</v>
          </cell>
          <cell r="BQ28">
            <v>4628872.7200000007</v>
          </cell>
          <cell r="BR28" t="str">
            <v>-</v>
          </cell>
          <cell r="BS28">
            <v>314</v>
          </cell>
          <cell r="BT28" t="str">
            <v>-</v>
          </cell>
          <cell r="BU28">
            <v>163390641</v>
          </cell>
          <cell r="BV28" t="str">
            <v>-</v>
          </cell>
          <cell r="BW28">
            <v>241</v>
          </cell>
          <cell r="BX28" t="str">
            <v>-</v>
          </cell>
          <cell r="BY28" t="str">
            <v>-</v>
          </cell>
          <cell r="BZ28" t="str">
            <v>-</v>
          </cell>
          <cell r="CA28">
            <v>31201922</v>
          </cell>
          <cell r="CB28" t="str">
            <v>-</v>
          </cell>
          <cell r="CC28" t="str">
            <v>-</v>
          </cell>
          <cell r="CD28" t="str">
            <v>-</v>
          </cell>
          <cell r="CE28" t="str">
            <v>-</v>
          </cell>
          <cell r="CF28" t="str">
            <v>-</v>
          </cell>
          <cell r="CG28" t="str">
            <v>-</v>
          </cell>
          <cell r="CH28" t="str">
            <v>-</v>
          </cell>
          <cell r="CI28" t="str">
            <v>-</v>
          </cell>
          <cell r="CJ28" t="str">
            <v>-</v>
          </cell>
          <cell r="CK28" t="str">
            <v>-</v>
          </cell>
          <cell r="CL28" t="str">
            <v>-</v>
          </cell>
          <cell r="CM28">
            <v>2901670</v>
          </cell>
          <cell r="CN28" t="str">
            <v>-</v>
          </cell>
          <cell r="CO28">
            <v>34103592</v>
          </cell>
          <cell r="CP28" t="str">
            <v>-</v>
          </cell>
          <cell r="CQ28">
            <v>0</v>
          </cell>
          <cell r="CR28" t="str">
            <v>-</v>
          </cell>
          <cell r="CS28">
            <v>-24</v>
          </cell>
          <cell r="CT28" t="str">
            <v>-</v>
          </cell>
          <cell r="CU28">
            <v>667</v>
          </cell>
          <cell r="CV28">
            <v>302</v>
          </cell>
          <cell r="CW28">
            <v>257</v>
          </cell>
          <cell r="CX28">
            <v>179</v>
          </cell>
          <cell r="CY28">
            <v>89</v>
          </cell>
          <cell r="CZ28">
            <v>70</v>
          </cell>
          <cell r="DA28">
            <v>92</v>
          </cell>
          <cell r="DB28">
            <v>61</v>
          </cell>
          <cell r="DC28">
            <v>38</v>
          </cell>
          <cell r="DD28">
            <v>30</v>
          </cell>
          <cell r="DE28">
            <v>34</v>
          </cell>
          <cell r="DF28">
            <v>29</v>
          </cell>
          <cell r="DG28">
            <v>164</v>
          </cell>
          <cell r="DH28">
            <v>120</v>
          </cell>
          <cell r="DI28">
            <v>9</v>
          </cell>
          <cell r="DJ28" t="str">
            <v>-</v>
          </cell>
          <cell r="DK28" t="str">
            <v>-</v>
          </cell>
          <cell r="DL28" t="str">
            <v>-</v>
          </cell>
          <cell r="DM28" t="str">
            <v>-</v>
          </cell>
          <cell r="DN28" t="str">
            <v>-</v>
          </cell>
          <cell r="DO28" t="str">
            <v>-</v>
          </cell>
          <cell r="DP28" t="str">
            <v>-</v>
          </cell>
          <cell r="DQ28" t="str">
            <v>-</v>
          </cell>
          <cell r="DR28" t="str">
            <v>-</v>
          </cell>
          <cell r="DS28" t="str">
            <v>-</v>
          </cell>
          <cell r="DT28" t="str">
            <v>-</v>
          </cell>
          <cell r="DU28" t="str">
            <v>-</v>
          </cell>
          <cell r="DV28" t="str">
            <v>-</v>
          </cell>
          <cell r="DW28">
            <v>0</v>
          </cell>
          <cell r="DX28" t="str">
            <v>-</v>
          </cell>
          <cell r="DY28">
            <v>10</v>
          </cell>
          <cell r="DZ28">
            <v>43</v>
          </cell>
          <cell r="EA28">
            <v>22</v>
          </cell>
          <cell r="EB28" t="str">
            <v>-</v>
          </cell>
          <cell r="EC28">
            <v>64.705882352941174</v>
          </cell>
          <cell r="ED28" t="str">
            <v>-</v>
          </cell>
          <cell r="EE28">
            <v>1</v>
          </cell>
          <cell r="EF28" t="str">
            <v>-</v>
          </cell>
          <cell r="EG28">
            <v>9</v>
          </cell>
        </row>
        <row r="29">
          <cell r="C29">
            <v>700000092</v>
          </cell>
          <cell r="D29" t="str">
            <v>SECTOR PALMA DE CERA JOHANNA</v>
          </cell>
          <cell r="E29">
            <v>2026</v>
          </cell>
          <cell r="F29">
            <v>202605</v>
          </cell>
          <cell r="G29">
            <v>1603</v>
          </cell>
          <cell r="H29">
            <v>1695</v>
          </cell>
          <cell r="I29">
            <v>488</v>
          </cell>
          <cell r="J29" t="str">
            <v>-</v>
          </cell>
          <cell r="K29">
            <v>-84</v>
          </cell>
          <cell r="L29">
            <v>9</v>
          </cell>
          <cell r="M29">
            <v>435</v>
          </cell>
          <cell r="N29">
            <v>1037</v>
          </cell>
          <cell r="O29">
            <v>0</v>
          </cell>
          <cell r="P29" t="str">
            <v>-</v>
          </cell>
          <cell r="Q29">
            <v>3</v>
          </cell>
          <cell r="R29" t="str">
            <v>-</v>
          </cell>
          <cell r="S29">
            <v>11</v>
          </cell>
          <cell r="T29" t="str">
            <v>-</v>
          </cell>
          <cell r="U29">
            <v>429</v>
          </cell>
          <cell r="V29" t="str">
            <v>-</v>
          </cell>
          <cell r="W29">
            <v>3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370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188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>
            <v>27.136618839675609</v>
          </cell>
          <cell r="AN29">
            <v>61.1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 t="str">
            <v>-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413</v>
          </cell>
          <cell r="BB29">
            <v>925</v>
          </cell>
          <cell r="BC29">
            <v>25.76419213973799</v>
          </cell>
          <cell r="BD29">
            <v>54.5</v>
          </cell>
          <cell r="BE29">
            <v>1197</v>
          </cell>
          <cell r="BF29" t="str">
            <v>-</v>
          </cell>
          <cell r="BG29">
            <v>638573.66</v>
          </cell>
          <cell r="BH29">
            <v>458944</v>
          </cell>
          <cell r="BI29">
            <v>277779540.81</v>
          </cell>
          <cell r="BJ29">
            <v>475924503</v>
          </cell>
          <cell r="BK29">
            <v>268606046</v>
          </cell>
          <cell r="BL29" t="str">
            <v>-</v>
          </cell>
          <cell r="BM29">
            <v>9173494.8100000005</v>
          </cell>
          <cell r="BN29" t="str">
            <v>-</v>
          </cell>
          <cell r="BO29">
            <v>223187955.81</v>
          </cell>
          <cell r="BP29" t="str">
            <v>-</v>
          </cell>
          <cell r="BQ29">
            <v>9173494.8100000005</v>
          </cell>
          <cell r="BR29" t="str">
            <v>-</v>
          </cell>
          <cell r="BS29">
            <v>392</v>
          </cell>
          <cell r="BT29" t="str">
            <v>-</v>
          </cell>
          <cell r="BU29">
            <v>214014461</v>
          </cell>
          <cell r="BV29" t="str">
            <v>-</v>
          </cell>
          <cell r="BW29">
            <v>308</v>
          </cell>
          <cell r="BX29" t="str">
            <v>-</v>
          </cell>
          <cell r="BY29" t="str">
            <v>-</v>
          </cell>
          <cell r="BZ29" t="str">
            <v>-</v>
          </cell>
          <cell r="CA29">
            <v>49616780</v>
          </cell>
          <cell r="CB29" t="str">
            <v>-</v>
          </cell>
          <cell r="CC29" t="str">
            <v>-</v>
          </cell>
          <cell r="CD29" t="str">
            <v>-</v>
          </cell>
          <cell r="CE29" t="str">
            <v>-</v>
          </cell>
          <cell r="CF29" t="str">
            <v>-</v>
          </cell>
          <cell r="CG29" t="str">
            <v>-</v>
          </cell>
          <cell r="CH29" t="str">
            <v>-</v>
          </cell>
          <cell r="CI29" t="str">
            <v>-</v>
          </cell>
          <cell r="CJ29" t="str">
            <v>-</v>
          </cell>
          <cell r="CK29" t="str">
            <v>-</v>
          </cell>
          <cell r="CL29" t="str">
            <v>-</v>
          </cell>
          <cell r="CM29">
            <v>4974805</v>
          </cell>
          <cell r="CN29" t="str">
            <v>-</v>
          </cell>
          <cell r="CO29">
            <v>54591585</v>
          </cell>
          <cell r="CP29" t="str">
            <v>-</v>
          </cell>
          <cell r="CQ29">
            <v>0</v>
          </cell>
          <cell r="CR29" t="str">
            <v>-</v>
          </cell>
          <cell r="CS29">
            <v>-38</v>
          </cell>
          <cell r="CT29" t="str">
            <v>-</v>
          </cell>
          <cell r="CU29">
            <v>792</v>
          </cell>
          <cell r="CV29">
            <v>357</v>
          </cell>
          <cell r="CW29">
            <v>260</v>
          </cell>
          <cell r="CX29">
            <v>207</v>
          </cell>
          <cell r="CY29">
            <v>116</v>
          </cell>
          <cell r="CZ29">
            <v>93</v>
          </cell>
          <cell r="DA29">
            <v>98</v>
          </cell>
          <cell r="DB29">
            <v>66</v>
          </cell>
          <cell r="DC29">
            <v>55</v>
          </cell>
          <cell r="DD29">
            <v>47</v>
          </cell>
          <cell r="DE29">
            <v>45</v>
          </cell>
          <cell r="DF29">
            <v>39</v>
          </cell>
          <cell r="DG29">
            <v>198</v>
          </cell>
          <cell r="DH29">
            <v>152</v>
          </cell>
          <cell r="DI29">
            <v>2</v>
          </cell>
          <cell r="DJ29" t="str">
            <v>-</v>
          </cell>
          <cell r="DK29" t="str">
            <v>-</v>
          </cell>
          <cell r="DL29" t="str">
            <v>-</v>
          </cell>
          <cell r="DM29" t="str">
            <v>-</v>
          </cell>
          <cell r="DN29" t="str">
            <v>-</v>
          </cell>
          <cell r="DO29" t="str">
            <v>-</v>
          </cell>
          <cell r="DP29" t="str">
            <v>-</v>
          </cell>
          <cell r="DQ29" t="str">
            <v>-</v>
          </cell>
          <cell r="DR29" t="str">
            <v>-</v>
          </cell>
          <cell r="DS29" t="str">
            <v>-</v>
          </cell>
          <cell r="DT29" t="str">
            <v>-</v>
          </cell>
          <cell r="DU29" t="str">
            <v>-</v>
          </cell>
          <cell r="DV29" t="str">
            <v>-</v>
          </cell>
          <cell r="DW29">
            <v>0</v>
          </cell>
          <cell r="DX29" t="str">
            <v>-</v>
          </cell>
          <cell r="DY29">
            <v>7</v>
          </cell>
          <cell r="DZ29">
            <v>51</v>
          </cell>
          <cell r="EA29">
            <v>22</v>
          </cell>
          <cell r="EB29" t="str">
            <v>-</v>
          </cell>
          <cell r="EC29">
            <v>59.45945945945946</v>
          </cell>
          <cell r="ED29" t="str">
            <v>-</v>
          </cell>
          <cell r="EE29">
            <v>5</v>
          </cell>
          <cell r="EF29" t="str">
            <v>-</v>
          </cell>
          <cell r="EG29">
            <v>15</v>
          </cell>
        </row>
        <row r="30">
          <cell r="C30">
            <v>700000094</v>
          </cell>
          <cell r="D30" t="str">
            <v>SECTOR OCOBO ZAIRA</v>
          </cell>
          <cell r="E30">
            <v>2026</v>
          </cell>
          <cell r="F30">
            <v>202605</v>
          </cell>
          <cell r="G30">
            <v>1447</v>
          </cell>
          <cell r="H30">
            <v>1548</v>
          </cell>
          <cell r="I30">
            <v>462</v>
          </cell>
          <cell r="J30" t="str">
            <v>-</v>
          </cell>
          <cell r="K30">
            <v>-98</v>
          </cell>
          <cell r="L30">
            <v>9</v>
          </cell>
          <cell r="M30">
            <v>349</v>
          </cell>
          <cell r="N30">
            <v>950</v>
          </cell>
          <cell r="O30">
            <v>0</v>
          </cell>
          <cell r="P30" t="str">
            <v>-</v>
          </cell>
          <cell r="Q30">
            <v>3</v>
          </cell>
          <cell r="R30" t="str">
            <v>-</v>
          </cell>
          <cell r="S30">
            <v>9</v>
          </cell>
          <cell r="T30" t="str">
            <v>-</v>
          </cell>
          <cell r="U30">
            <v>345</v>
          </cell>
          <cell r="V30" t="str">
            <v>-</v>
          </cell>
          <cell r="W30">
            <v>1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299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121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-</v>
          </cell>
          <cell r="AL30" t="str">
            <v>-</v>
          </cell>
          <cell r="AM30">
            <v>24.118866620594336</v>
          </cell>
          <cell r="AN30">
            <v>61.1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-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332</v>
          </cell>
          <cell r="BB30">
            <v>830</v>
          </cell>
          <cell r="BC30">
            <v>22.944022114720113</v>
          </cell>
          <cell r="BD30">
            <v>53.4</v>
          </cell>
          <cell r="BE30">
            <v>1041</v>
          </cell>
          <cell r="BF30" t="str">
            <v>-</v>
          </cell>
          <cell r="BG30">
            <v>706539.92</v>
          </cell>
          <cell r="BH30">
            <v>482583</v>
          </cell>
          <cell r="BI30">
            <v>246582433.80000001</v>
          </cell>
          <cell r="BJ30">
            <v>458453445</v>
          </cell>
          <cell r="BK30">
            <v>244647016</v>
          </cell>
          <cell r="BL30" t="str">
            <v>-</v>
          </cell>
          <cell r="BM30">
            <v>1935417.8</v>
          </cell>
          <cell r="BN30" t="str">
            <v>-</v>
          </cell>
          <cell r="BO30">
            <v>212567804.80000001</v>
          </cell>
          <cell r="BP30" t="str">
            <v>-</v>
          </cell>
          <cell r="BQ30">
            <v>1935417.8</v>
          </cell>
          <cell r="BR30" t="str">
            <v>-</v>
          </cell>
          <cell r="BS30">
            <v>336</v>
          </cell>
          <cell r="BT30" t="str">
            <v>-</v>
          </cell>
          <cell r="BU30">
            <v>210632387</v>
          </cell>
          <cell r="BV30" t="str">
            <v>-</v>
          </cell>
          <cell r="BW30">
            <v>211</v>
          </cell>
          <cell r="BX30" t="str">
            <v>-</v>
          </cell>
          <cell r="BY30" t="str">
            <v>-</v>
          </cell>
          <cell r="BZ30" t="str">
            <v>-</v>
          </cell>
          <cell r="CA30">
            <v>30810409</v>
          </cell>
          <cell r="CB30" t="str">
            <v>-</v>
          </cell>
          <cell r="CC30" t="str">
            <v>-</v>
          </cell>
          <cell r="CD30" t="str">
            <v>-</v>
          </cell>
          <cell r="CE30" t="str">
            <v>-</v>
          </cell>
          <cell r="CF30" t="str">
            <v>-</v>
          </cell>
          <cell r="CG30" t="str">
            <v>-</v>
          </cell>
          <cell r="CH30" t="str">
            <v>-</v>
          </cell>
          <cell r="CI30" t="str">
            <v>-</v>
          </cell>
          <cell r="CJ30" t="str">
            <v>-</v>
          </cell>
          <cell r="CK30" t="str">
            <v>-</v>
          </cell>
          <cell r="CL30" t="str">
            <v>-</v>
          </cell>
          <cell r="CM30">
            <v>3204220</v>
          </cell>
          <cell r="CN30" t="str">
            <v>-</v>
          </cell>
          <cell r="CO30">
            <v>34014629</v>
          </cell>
          <cell r="CP30" t="str">
            <v>-</v>
          </cell>
          <cell r="CQ30">
            <v>0</v>
          </cell>
          <cell r="CR30" t="str">
            <v>-</v>
          </cell>
          <cell r="CS30">
            <v>-49</v>
          </cell>
          <cell r="CT30" t="str">
            <v>-</v>
          </cell>
          <cell r="CU30">
            <v>730</v>
          </cell>
          <cell r="CV30">
            <v>327</v>
          </cell>
          <cell r="CW30">
            <v>259</v>
          </cell>
          <cell r="CX30">
            <v>191</v>
          </cell>
          <cell r="CY30">
            <v>109</v>
          </cell>
          <cell r="CZ30">
            <v>82</v>
          </cell>
          <cell r="DA30">
            <v>109</v>
          </cell>
          <cell r="DB30">
            <v>72</v>
          </cell>
          <cell r="DC30">
            <v>60</v>
          </cell>
          <cell r="DD30">
            <v>46</v>
          </cell>
          <cell r="DE30">
            <v>55</v>
          </cell>
          <cell r="DF30">
            <v>49</v>
          </cell>
          <cell r="DG30">
            <v>224</v>
          </cell>
          <cell r="DH30">
            <v>167</v>
          </cell>
          <cell r="DI30">
            <v>6</v>
          </cell>
          <cell r="DJ30" t="str">
            <v>-</v>
          </cell>
          <cell r="DK30" t="str">
            <v>-</v>
          </cell>
          <cell r="DL30" t="str">
            <v>-</v>
          </cell>
          <cell r="DM30" t="str">
            <v>-</v>
          </cell>
          <cell r="DN30" t="str">
            <v>-</v>
          </cell>
          <cell r="DO30" t="str">
            <v>-</v>
          </cell>
          <cell r="DP30" t="str">
            <v>-</v>
          </cell>
          <cell r="DQ30" t="str">
            <v>-</v>
          </cell>
          <cell r="DR30" t="str">
            <v>-</v>
          </cell>
          <cell r="DS30" t="str">
            <v>-</v>
          </cell>
          <cell r="DT30" t="str">
            <v>-</v>
          </cell>
          <cell r="DU30" t="str">
            <v>-</v>
          </cell>
          <cell r="DV30" t="str">
            <v>-</v>
          </cell>
          <cell r="DW30">
            <v>0</v>
          </cell>
          <cell r="DX30" t="str">
            <v>-</v>
          </cell>
          <cell r="DY30">
            <v>6</v>
          </cell>
          <cell r="DZ30">
            <v>53</v>
          </cell>
          <cell r="EA30">
            <v>30</v>
          </cell>
          <cell r="EB30" t="str">
            <v>-</v>
          </cell>
          <cell r="EC30">
            <v>52.631578947368418</v>
          </cell>
          <cell r="ED30" t="str">
            <v>-</v>
          </cell>
          <cell r="EE30">
            <v>0</v>
          </cell>
          <cell r="EF30" t="str">
            <v>-</v>
          </cell>
          <cell r="EG30">
            <v>11</v>
          </cell>
        </row>
        <row r="31">
          <cell r="C31">
            <v>700000095</v>
          </cell>
          <cell r="D31" t="str">
            <v>SECTOR PIANGUITA KAROL</v>
          </cell>
          <cell r="E31">
            <v>2026</v>
          </cell>
          <cell r="F31">
            <v>202605</v>
          </cell>
          <cell r="G31">
            <v>1475</v>
          </cell>
          <cell r="H31">
            <v>1541</v>
          </cell>
          <cell r="I31">
            <v>347</v>
          </cell>
          <cell r="J31" t="str">
            <v>-</v>
          </cell>
          <cell r="K31">
            <v>-88</v>
          </cell>
          <cell r="L31">
            <v>6</v>
          </cell>
          <cell r="M31">
            <v>285</v>
          </cell>
          <cell r="N31">
            <v>939</v>
          </cell>
          <cell r="O31">
            <v>0</v>
          </cell>
          <cell r="P31" t="str">
            <v>-</v>
          </cell>
          <cell r="Q31">
            <v>1</v>
          </cell>
          <cell r="R31" t="str">
            <v>-</v>
          </cell>
          <cell r="S31">
            <v>1</v>
          </cell>
          <cell r="T31" t="str">
            <v>-</v>
          </cell>
          <cell r="U31">
            <v>284</v>
          </cell>
          <cell r="V31" t="str">
            <v>-</v>
          </cell>
          <cell r="W31">
            <v>0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223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150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>
            <v>19.322033898305087</v>
          </cell>
          <cell r="AN31">
            <v>59.8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 t="str">
            <v>-</v>
          </cell>
          <cell r="AV31" t="str">
            <v>-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253</v>
          </cell>
          <cell r="BB31">
            <v>819</v>
          </cell>
          <cell r="BC31">
            <v>17.152542372881356</v>
          </cell>
          <cell r="BD31">
            <v>52.2</v>
          </cell>
          <cell r="BE31">
            <v>1004</v>
          </cell>
          <cell r="BF31" t="str">
            <v>-</v>
          </cell>
          <cell r="BG31">
            <v>568934.57999999996</v>
          </cell>
          <cell r="BH31">
            <v>438407</v>
          </cell>
          <cell r="BI31">
            <v>162146355</v>
          </cell>
          <cell r="BJ31">
            <v>411664336</v>
          </cell>
          <cell r="BK31">
            <v>161881410</v>
          </cell>
          <cell r="BL31" t="str">
            <v>-</v>
          </cell>
          <cell r="BM31">
            <v>264945</v>
          </cell>
          <cell r="BN31" t="str">
            <v>-</v>
          </cell>
          <cell r="BO31">
            <v>133872650</v>
          </cell>
          <cell r="BP31" t="str">
            <v>-</v>
          </cell>
          <cell r="BQ31">
            <v>264945</v>
          </cell>
          <cell r="BR31" t="str">
            <v>-</v>
          </cell>
          <cell r="BS31">
            <v>267</v>
          </cell>
          <cell r="BT31" t="str">
            <v>-</v>
          </cell>
          <cell r="BU31">
            <v>133607705</v>
          </cell>
          <cell r="BV31" t="str">
            <v>-</v>
          </cell>
          <cell r="BW31">
            <v>175</v>
          </cell>
          <cell r="BX31" t="str">
            <v>-</v>
          </cell>
          <cell r="BY31" t="str">
            <v>-</v>
          </cell>
          <cell r="BZ31" t="str">
            <v>-</v>
          </cell>
          <cell r="CA31">
            <v>26289130</v>
          </cell>
          <cell r="CB31" t="str">
            <v>-</v>
          </cell>
          <cell r="CC31" t="str">
            <v>-</v>
          </cell>
          <cell r="CD31" t="str">
            <v>-</v>
          </cell>
          <cell r="CE31" t="str">
            <v>-</v>
          </cell>
          <cell r="CF31" t="str">
            <v>-</v>
          </cell>
          <cell r="CG31" t="str">
            <v>-</v>
          </cell>
          <cell r="CH31" t="str">
            <v>-</v>
          </cell>
          <cell r="CI31" t="str">
            <v>-</v>
          </cell>
          <cell r="CJ31" t="str">
            <v>-</v>
          </cell>
          <cell r="CK31" t="str">
            <v>-</v>
          </cell>
          <cell r="CL31" t="str">
            <v>-</v>
          </cell>
          <cell r="CM31">
            <v>1984575</v>
          </cell>
          <cell r="CN31" t="str">
            <v>-</v>
          </cell>
          <cell r="CO31">
            <v>28273705</v>
          </cell>
          <cell r="CP31" t="str">
            <v>-</v>
          </cell>
          <cell r="CQ31">
            <v>0</v>
          </cell>
          <cell r="CR31" t="str">
            <v>-</v>
          </cell>
          <cell r="CS31">
            <v>-31</v>
          </cell>
          <cell r="CT31" t="str">
            <v>-</v>
          </cell>
          <cell r="CU31">
            <v>729</v>
          </cell>
          <cell r="CV31">
            <v>307</v>
          </cell>
          <cell r="CW31">
            <v>312</v>
          </cell>
          <cell r="CX31">
            <v>212</v>
          </cell>
          <cell r="CY31">
            <v>149</v>
          </cell>
          <cell r="CZ31">
            <v>106</v>
          </cell>
          <cell r="DA31">
            <v>109</v>
          </cell>
          <cell r="DB31">
            <v>77</v>
          </cell>
          <cell r="DC31">
            <v>55</v>
          </cell>
          <cell r="DD31">
            <v>43</v>
          </cell>
          <cell r="DE31">
            <v>50</v>
          </cell>
          <cell r="DF31">
            <v>47</v>
          </cell>
          <cell r="DG31">
            <v>214</v>
          </cell>
          <cell r="DH31">
            <v>167</v>
          </cell>
          <cell r="DI31">
            <v>16</v>
          </cell>
          <cell r="DJ31" t="str">
            <v>-</v>
          </cell>
          <cell r="DK31" t="str">
            <v>-</v>
          </cell>
          <cell r="DL31" t="str">
            <v>-</v>
          </cell>
          <cell r="DM31" t="str">
            <v>-</v>
          </cell>
          <cell r="DN31" t="str">
            <v>-</v>
          </cell>
          <cell r="DO31" t="str">
            <v>-</v>
          </cell>
          <cell r="DP31" t="str">
            <v>-</v>
          </cell>
          <cell r="DQ31" t="str">
            <v>-</v>
          </cell>
          <cell r="DR31" t="str">
            <v>-</v>
          </cell>
          <cell r="DS31" t="str">
            <v>-</v>
          </cell>
          <cell r="DT31" t="str">
            <v>-</v>
          </cell>
          <cell r="DU31" t="str">
            <v>-</v>
          </cell>
          <cell r="DV31" t="str">
            <v>-</v>
          </cell>
          <cell r="DW31">
            <v>0</v>
          </cell>
          <cell r="DX31" t="str">
            <v>-</v>
          </cell>
          <cell r="DY31">
            <v>19</v>
          </cell>
          <cell r="DZ31">
            <v>58</v>
          </cell>
          <cell r="EA31">
            <v>25</v>
          </cell>
          <cell r="EB31" t="str">
            <v>-</v>
          </cell>
          <cell r="EC31">
            <v>49.019607843137251</v>
          </cell>
          <cell r="ED31" t="str">
            <v>-</v>
          </cell>
          <cell r="EE31">
            <v>3</v>
          </cell>
          <cell r="EF31" t="str">
            <v>-</v>
          </cell>
          <cell r="EG31">
            <v>13</v>
          </cell>
        </row>
        <row r="32">
          <cell r="C32">
            <v>700000097</v>
          </cell>
          <cell r="D32" t="str">
            <v>SECTOR CAÑA DE AZUCAR REINA</v>
          </cell>
          <cell r="E32">
            <v>2026</v>
          </cell>
          <cell r="F32">
            <v>202605</v>
          </cell>
          <cell r="G32">
            <v>2769</v>
          </cell>
          <cell r="H32">
            <v>2773</v>
          </cell>
          <cell r="I32">
            <v>734</v>
          </cell>
          <cell r="J32" t="str">
            <v>-</v>
          </cell>
          <cell r="K32">
            <v>-136</v>
          </cell>
          <cell r="L32">
            <v>7</v>
          </cell>
          <cell r="M32">
            <v>547</v>
          </cell>
          <cell r="N32">
            <v>1779</v>
          </cell>
          <cell r="O32">
            <v>0</v>
          </cell>
          <cell r="P32" t="str">
            <v>-</v>
          </cell>
          <cell r="Q32">
            <v>0</v>
          </cell>
          <cell r="R32" t="str">
            <v>-</v>
          </cell>
          <cell r="S32">
            <v>2</v>
          </cell>
          <cell r="T32" t="str">
            <v>-</v>
          </cell>
          <cell r="U32">
            <v>546</v>
          </cell>
          <cell r="V32" t="str">
            <v>-</v>
          </cell>
          <cell r="W32">
            <v>1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409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276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>
            <v>19.754423979776092</v>
          </cell>
          <cell r="AN32">
            <v>61.1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-</v>
          </cell>
          <cell r="AV32" t="str">
            <v>-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484</v>
          </cell>
          <cell r="BB32">
            <v>1563</v>
          </cell>
          <cell r="BC32">
            <v>17.479234380642829</v>
          </cell>
          <cell r="BD32">
            <v>53.6</v>
          </cell>
          <cell r="BE32">
            <v>1882</v>
          </cell>
          <cell r="BF32" t="str">
            <v>-</v>
          </cell>
          <cell r="BG32">
            <v>540028.39</v>
          </cell>
          <cell r="BH32">
            <v>449591</v>
          </cell>
          <cell r="BI32">
            <v>295395527.69999999</v>
          </cell>
          <cell r="BJ32">
            <v>799823167</v>
          </cell>
          <cell r="BK32">
            <v>295041087</v>
          </cell>
          <cell r="BL32" t="str">
            <v>-</v>
          </cell>
          <cell r="BM32">
            <v>354440.7</v>
          </cell>
          <cell r="BN32" t="str">
            <v>-</v>
          </cell>
          <cell r="BO32">
            <v>216023586.69999999</v>
          </cell>
          <cell r="BP32" t="str">
            <v>-</v>
          </cell>
          <cell r="BQ32">
            <v>354440.7</v>
          </cell>
          <cell r="BR32" t="str">
            <v>-</v>
          </cell>
          <cell r="BS32">
            <v>475</v>
          </cell>
          <cell r="BT32" t="str">
            <v>-</v>
          </cell>
          <cell r="BU32">
            <v>215669146</v>
          </cell>
          <cell r="BV32" t="str">
            <v>-</v>
          </cell>
          <cell r="BW32">
            <v>354</v>
          </cell>
          <cell r="BX32" t="str">
            <v>-</v>
          </cell>
          <cell r="BY32" t="str">
            <v>-</v>
          </cell>
          <cell r="BZ32" t="str">
            <v>-</v>
          </cell>
          <cell r="CA32">
            <v>73899126</v>
          </cell>
          <cell r="CB32" t="str">
            <v>-</v>
          </cell>
          <cell r="CC32" t="str">
            <v>-</v>
          </cell>
          <cell r="CD32" t="str">
            <v>-</v>
          </cell>
          <cell r="CE32" t="str">
            <v>-</v>
          </cell>
          <cell r="CF32" t="str">
            <v>-</v>
          </cell>
          <cell r="CG32" t="str">
            <v>-</v>
          </cell>
          <cell r="CH32" t="str">
            <v>-</v>
          </cell>
          <cell r="CI32" t="str">
            <v>-</v>
          </cell>
          <cell r="CJ32" t="str">
            <v>-</v>
          </cell>
          <cell r="CK32" t="str">
            <v>-</v>
          </cell>
          <cell r="CL32" t="str">
            <v>-</v>
          </cell>
          <cell r="CM32">
            <v>5472815</v>
          </cell>
          <cell r="CN32" t="str">
            <v>-</v>
          </cell>
          <cell r="CO32">
            <v>79371941</v>
          </cell>
          <cell r="CP32" t="str">
            <v>-</v>
          </cell>
          <cell r="CQ32">
            <v>0</v>
          </cell>
          <cell r="CR32" t="str">
            <v>-</v>
          </cell>
          <cell r="CS32">
            <v>-58</v>
          </cell>
          <cell r="CT32" t="str">
            <v>-</v>
          </cell>
          <cell r="CU32">
            <v>1531</v>
          </cell>
          <cell r="CV32">
            <v>627</v>
          </cell>
          <cell r="CW32">
            <v>491</v>
          </cell>
          <cell r="CX32">
            <v>364</v>
          </cell>
          <cell r="CY32">
            <v>200</v>
          </cell>
          <cell r="CZ32">
            <v>153</v>
          </cell>
          <cell r="DA32">
            <v>185</v>
          </cell>
          <cell r="DB32">
            <v>132</v>
          </cell>
          <cell r="DC32">
            <v>105</v>
          </cell>
          <cell r="DD32">
            <v>87</v>
          </cell>
          <cell r="DE32">
            <v>106</v>
          </cell>
          <cell r="DF32">
            <v>90</v>
          </cell>
          <cell r="DG32">
            <v>396</v>
          </cell>
          <cell r="DH32">
            <v>309</v>
          </cell>
          <cell r="DI32">
            <v>45</v>
          </cell>
          <cell r="DJ32" t="str">
            <v>-</v>
          </cell>
          <cell r="DK32" t="str">
            <v>-</v>
          </cell>
          <cell r="DL32" t="str">
            <v>-</v>
          </cell>
          <cell r="DM32" t="str">
            <v>-</v>
          </cell>
          <cell r="DN32" t="str">
            <v>-</v>
          </cell>
          <cell r="DO32" t="str">
            <v>-</v>
          </cell>
          <cell r="DP32" t="str">
            <v>-</v>
          </cell>
          <cell r="DQ32" t="str">
            <v>-</v>
          </cell>
          <cell r="DR32" t="str">
            <v>-</v>
          </cell>
          <cell r="DS32" t="str">
            <v>-</v>
          </cell>
          <cell r="DT32" t="str">
            <v>-</v>
          </cell>
          <cell r="DU32" t="str">
            <v>-</v>
          </cell>
          <cell r="DV32" t="str">
            <v>-</v>
          </cell>
          <cell r="DW32">
            <v>0</v>
          </cell>
          <cell r="DX32" t="str">
            <v>-</v>
          </cell>
          <cell r="DY32">
            <v>51</v>
          </cell>
          <cell r="DZ32">
            <v>113</v>
          </cell>
          <cell r="EA32">
            <v>60</v>
          </cell>
          <cell r="EB32" t="str">
            <v>-</v>
          </cell>
          <cell r="EC32">
            <v>49.586776859504134</v>
          </cell>
          <cell r="ED32" t="str">
            <v>-</v>
          </cell>
          <cell r="EE32">
            <v>6</v>
          </cell>
          <cell r="EF32" t="str">
            <v>-</v>
          </cell>
          <cell r="EG32">
            <v>13</v>
          </cell>
        </row>
        <row r="33">
          <cell r="C33">
            <v>700000098</v>
          </cell>
          <cell r="D33" t="str">
            <v>SECTOR MOSAICO JULIETH</v>
          </cell>
          <cell r="E33">
            <v>2026</v>
          </cell>
          <cell r="F33">
            <v>202605</v>
          </cell>
          <cell r="G33">
            <v>1052</v>
          </cell>
          <cell r="H33">
            <v>1074</v>
          </cell>
          <cell r="I33">
            <v>335</v>
          </cell>
          <cell r="J33" t="str">
            <v>-</v>
          </cell>
          <cell r="K33">
            <v>23</v>
          </cell>
          <cell r="L33">
            <v>5</v>
          </cell>
          <cell r="M33">
            <v>681</v>
          </cell>
          <cell r="N33">
            <v>635</v>
          </cell>
          <cell r="O33">
            <v>0</v>
          </cell>
          <cell r="P33" t="str">
            <v>-</v>
          </cell>
          <cell r="Q33">
            <v>3</v>
          </cell>
          <cell r="R33" t="str">
            <v>-</v>
          </cell>
          <cell r="S33">
            <v>6</v>
          </cell>
          <cell r="T33" t="str">
            <v>-</v>
          </cell>
          <cell r="U33">
            <v>676</v>
          </cell>
          <cell r="V33" t="str">
            <v>-</v>
          </cell>
          <cell r="W33">
            <v>2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492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392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>
            <v>64.733840304182507</v>
          </cell>
          <cell r="AN33">
            <v>61.4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 t="str">
            <v>-</v>
          </cell>
          <cell r="AV33" t="str">
            <v>-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568</v>
          </cell>
          <cell r="BB33">
            <v>546</v>
          </cell>
          <cell r="BC33">
            <v>53.992395437262353</v>
          </cell>
          <cell r="BD33">
            <v>52.8</v>
          </cell>
          <cell r="BE33">
            <v>742</v>
          </cell>
          <cell r="BF33" t="str">
            <v>-</v>
          </cell>
          <cell r="BG33">
            <v>608698.24</v>
          </cell>
          <cell r="BH33">
            <v>537041</v>
          </cell>
          <cell r="BI33">
            <v>414523498.30000001</v>
          </cell>
          <cell r="BJ33">
            <v>341020731</v>
          </cell>
          <cell r="BK33">
            <v>410399245</v>
          </cell>
          <cell r="BL33" t="str">
            <v>-</v>
          </cell>
          <cell r="BM33">
            <v>4124253.3</v>
          </cell>
          <cell r="BN33" t="str">
            <v>-</v>
          </cell>
          <cell r="BO33">
            <v>367103849.30000001</v>
          </cell>
          <cell r="BP33" t="str">
            <v>-</v>
          </cell>
          <cell r="BQ33">
            <v>4124253.3</v>
          </cell>
          <cell r="BR33" t="str">
            <v>-</v>
          </cell>
          <cell r="BS33">
            <v>659</v>
          </cell>
          <cell r="BT33" t="str">
            <v>-</v>
          </cell>
          <cell r="BU33">
            <v>362979596</v>
          </cell>
          <cell r="BV33" t="str">
            <v>-</v>
          </cell>
          <cell r="BW33">
            <v>417</v>
          </cell>
          <cell r="BX33" t="str">
            <v>-</v>
          </cell>
          <cell r="BY33" t="str">
            <v>-</v>
          </cell>
          <cell r="BZ33" t="str">
            <v>-</v>
          </cell>
          <cell r="CA33">
            <v>41598374</v>
          </cell>
          <cell r="CB33" t="str">
            <v>-</v>
          </cell>
          <cell r="CC33" t="str">
            <v>-</v>
          </cell>
          <cell r="CD33" t="str">
            <v>-</v>
          </cell>
          <cell r="CE33" t="str">
            <v>-</v>
          </cell>
          <cell r="CF33" t="str">
            <v>-</v>
          </cell>
          <cell r="CG33" t="str">
            <v>-</v>
          </cell>
          <cell r="CH33" t="str">
            <v>-</v>
          </cell>
          <cell r="CI33" t="str">
            <v>-</v>
          </cell>
          <cell r="CJ33" t="str">
            <v>-</v>
          </cell>
          <cell r="CK33" t="str">
            <v>-</v>
          </cell>
          <cell r="CL33" t="str">
            <v>-</v>
          </cell>
          <cell r="CM33">
            <v>5821275</v>
          </cell>
          <cell r="CN33" t="str">
            <v>-</v>
          </cell>
          <cell r="CO33">
            <v>47419649</v>
          </cell>
          <cell r="CP33" t="str">
            <v>-</v>
          </cell>
          <cell r="CQ33">
            <v>0</v>
          </cell>
          <cell r="CR33" t="str">
            <v>-</v>
          </cell>
          <cell r="CS33">
            <v>13</v>
          </cell>
          <cell r="CT33" t="str">
            <v>-</v>
          </cell>
          <cell r="CU33">
            <v>204</v>
          </cell>
          <cell r="CV33">
            <v>227</v>
          </cell>
          <cell r="CW33">
            <v>93</v>
          </cell>
          <cell r="CX33">
            <v>105</v>
          </cell>
          <cell r="CY33">
            <v>74</v>
          </cell>
          <cell r="CZ33">
            <v>62</v>
          </cell>
          <cell r="DA33">
            <v>57</v>
          </cell>
          <cell r="DB33">
            <v>61</v>
          </cell>
          <cell r="DC33">
            <v>36</v>
          </cell>
          <cell r="DD33">
            <v>36</v>
          </cell>
          <cell r="DE33">
            <v>46</v>
          </cell>
          <cell r="DF33">
            <v>48</v>
          </cell>
          <cell r="DG33">
            <v>139</v>
          </cell>
          <cell r="DH33">
            <v>145</v>
          </cell>
          <cell r="DI33">
            <v>40</v>
          </cell>
          <cell r="DJ33" t="str">
            <v>-</v>
          </cell>
          <cell r="DK33" t="str">
            <v>-</v>
          </cell>
          <cell r="DL33" t="str">
            <v>-</v>
          </cell>
          <cell r="DM33" t="str">
            <v>-</v>
          </cell>
          <cell r="DN33" t="str">
            <v>-</v>
          </cell>
          <cell r="DO33" t="str">
            <v>-</v>
          </cell>
          <cell r="DP33" t="str">
            <v>-</v>
          </cell>
          <cell r="DQ33" t="str">
            <v>-</v>
          </cell>
          <cell r="DR33" t="str">
            <v>-</v>
          </cell>
          <cell r="DS33" t="str">
            <v>-</v>
          </cell>
          <cell r="DT33" t="str">
            <v>-</v>
          </cell>
          <cell r="DU33" t="str">
            <v>-</v>
          </cell>
          <cell r="DV33" t="str">
            <v>-</v>
          </cell>
          <cell r="DW33">
            <v>0</v>
          </cell>
          <cell r="DX33" t="str">
            <v>-</v>
          </cell>
          <cell r="DY33">
            <v>59</v>
          </cell>
          <cell r="DZ33">
            <v>41</v>
          </cell>
          <cell r="EA33">
            <v>26</v>
          </cell>
          <cell r="EB33" t="str">
            <v>-</v>
          </cell>
          <cell r="EC33">
            <v>59.090909090909093</v>
          </cell>
          <cell r="ED33" t="str">
            <v>-</v>
          </cell>
          <cell r="EE33">
            <v>19</v>
          </cell>
          <cell r="EF33" t="str">
            <v>-</v>
          </cell>
          <cell r="EG33">
            <v>54</v>
          </cell>
        </row>
        <row r="34">
          <cell r="C34">
            <v>700000099</v>
          </cell>
          <cell r="D34" t="str">
            <v>SECTOR HICHA ANGELA</v>
          </cell>
          <cell r="E34">
            <v>2026</v>
          </cell>
          <cell r="F34">
            <v>202605</v>
          </cell>
          <cell r="G34" t="str">
            <v>-</v>
          </cell>
          <cell r="H34" t="str">
            <v>-</v>
          </cell>
          <cell r="I34" t="str">
            <v>-</v>
          </cell>
          <cell r="J34" t="str">
            <v>-</v>
          </cell>
          <cell r="K34" t="str">
            <v>-</v>
          </cell>
          <cell r="L34" t="str">
            <v>-</v>
          </cell>
          <cell r="M34" t="str">
            <v>-</v>
          </cell>
          <cell r="N34" t="str">
            <v>-</v>
          </cell>
          <cell r="O34" t="str">
            <v>-</v>
          </cell>
          <cell r="P34" t="str">
            <v>-</v>
          </cell>
          <cell r="Q34" t="str">
            <v>-</v>
          </cell>
          <cell r="R34" t="str">
            <v>-</v>
          </cell>
          <cell r="S34" t="str">
            <v>-</v>
          </cell>
          <cell r="T34" t="str">
            <v>-</v>
          </cell>
          <cell r="U34" t="str">
            <v>-</v>
          </cell>
          <cell r="V34" t="str">
            <v>-</v>
          </cell>
          <cell r="W34" t="str">
            <v>-</v>
          </cell>
          <cell r="X34" t="str">
            <v>-</v>
          </cell>
          <cell r="Y34" t="str">
            <v>-</v>
          </cell>
          <cell r="Z34" t="str">
            <v>-</v>
          </cell>
          <cell r="AA34" t="str">
            <v>-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 t="str">
            <v>-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 t="str">
            <v>-</v>
          </cell>
          <cell r="AN34" t="str">
            <v>-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 t="str">
            <v>-</v>
          </cell>
          <cell r="BB34" t="str">
            <v>-</v>
          </cell>
          <cell r="BC34" t="str">
            <v>-</v>
          </cell>
          <cell r="BD34" t="str">
            <v>-</v>
          </cell>
          <cell r="BE34" t="str">
            <v>-</v>
          </cell>
          <cell r="BF34" t="str">
            <v>-</v>
          </cell>
          <cell r="BG34" t="str">
            <v>-</v>
          </cell>
          <cell r="BH34" t="str">
            <v>-</v>
          </cell>
          <cell r="BI34" t="str">
            <v>-</v>
          </cell>
          <cell r="BJ34" t="str">
            <v>-</v>
          </cell>
          <cell r="BK34" t="str">
            <v>-</v>
          </cell>
          <cell r="BL34" t="str">
            <v>-</v>
          </cell>
          <cell r="BM34" t="str">
            <v>-</v>
          </cell>
          <cell r="BN34" t="str">
            <v>-</v>
          </cell>
          <cell r="BO34" t="str">
            <v>-</v>
          </cell>
          <cell r="BP34" t="str">
            <v>-</v>
          </cell>
          <cell r="BQ34" t="str">
            <v>-</v>
          </cell>
          <cell r="BR34" t="str">
            <v>-</v>
          </cell>
          <cell r="BS34" t="str">
            <v>-</v>
          </cell>
          <cell r="BT34" t="str">
            <v>-</v>
          </cell>
          <cell r="BU34" t="str">
            <v>-</v>
          </cell>
          <cell r="BV34" t="str">
            <v>-</v>
          </cell>
          <cell r="BW34" t="str">
            <v>-</v>
          </cell>
          <cell r="BX34" t="str">
            <v>-</v>
          </cell>
          <cell r="BY34" t="str">
            <v>-</v>
          </cell>
          <cell r="BZ34" t="str">
            <v>-</v>
          </cell>
          <cell r="CA34" t="str">
            <v>-</v>
          </cell>
          <cell r="CB34" t="str">
            <v>-</v>
          </cell>
          <cell r="CC34" t="str">
            <v>-</v>
          </cell>
          <cell r="CD34" t="str">
            <v>-</v>
          </cell>
          <cell r="CE34" t="str">
            <v>-</v>
          </cell>
          <cell r="CF34" t="str">
            <v>-</v>
          </cell>
          <cell r="CG34" t="str">
            <v>-</v>
          </cell>
          <cell r="CH34" t="str">
            <v>-</v>
          </cell>
          <cell r="CI34" t="str">
            <v>-</v>
          </cell>
          <cell r="CJ34" t="str">
            <v>-</v>
          </cell>
          <cell r="CK34" t="str">
            <v>-</v>
          </cell>
          <cell r="CL34" t="str">
            <v>-</v>
          </cell>
          <cell r="CM34" t="str">
            <v>-</v>
          </cell>
          <cell r="CN34" t="str">
            <v>-</v>
          </cell>
          <cell r="CO34" t="str">
            <v>-</v>
          </cell>
          <cell r="CP34" t="str">
            <v>-</v>
          </cell>
          <cell r="CQ34" t="str">
            <v>-</v>
          </cell>
          <cell r="CR34" t="str">
            <v>-</v>
          </cell>
          <cell r="CS34" t="str">
            <v>-</v>
          </cell>
          <cell r="CT34" t="str">
            <v>-</v>
          </cell>
          <cell r="CU34" t="str">
            <v>-</v>
          </cell>
          <cell r="CV34" t="str">
            <v>-</v>
          </cell>
          <cell r="CW34" t="str">
            <v>-</v>
          </cell>
          <cell r="CX34" t="str">
            <v>-</v>
          </cell>
          <cell r="CY34" t="str">
            <v>-</v>
          </cell>
          <cell r="CZ34" t="str">
            <v>-</v>
          </cell>
          <cell r="DA34" t="str">
            <v>-</v>
          </cell>
          <cell r="DB34" t="str">
            <v>-</v>
          </cell>
          <cell r="DC34" t="str">
            <v>-</v>
          </cell>
          <cell r="DD34" t="str">
            <v>-</v>
          </cell>
          <cell r="DE34" t="str">
            <v>-</v>
          </cell>
          <cell r="DF34" t="str">
            <v>-</v>
          </cell>
          <cell r="DG34" t="str">
            <v>-</v>
          </cell>
          <cell r="DH34" t="str">
            <v>-</v>
          </cell>
          <cell r="DI34" t="str">
            <v>-</v>
          </cell>
          <cell r="DJ34" t="str">
            <v>-</v>
          </cell>
          <cell r="DK34" t="str">
            <v>-</v>
          </cell>
          <cell r="DL34" t="str">
            <v>-</v>
          </cell>
          <cell r="DM34" t="str">
            <v>-</v>
          </cell>
          <cell r="DN34" t="str">
            <v>-</v>
          </cell>
          <cell r="DO34" t="str">
            <v>-</v>
          </cell>
          <cell r="DP34" t="str">
            <v>-</v>
          </cell>
          <cell r="DQ34" t="str">
            <v>-</v>
          </cell>
          <cell r="DR34" t="str">
            <v>-</v>
          </cell>
          <cell r="DS34" t="str">
            <v>-</v>
          </cell>
          <cell r="DT34" t="str">
            <v>-</v>
          </cell>
          <cell r="DU34" t="str">
            <v>-</v>
          </cell>
          <cell r="DV34" t="str">
            <v>-</v>
          </cell>
          <cell r="DW34" t="str">
            <v>-</v>
          </cell>
          <cell r="DX34" t="str">
            <v>-</v>
          </cell>
          <cell r="DY34" t="str">
            <v>-</v>
          </cell>
          <cell r="DZ34" t="str">
            <v>-</v>
          </cell>
          <cell r="EA34" t="str">
            <v>-</v>
          </cell>
          <cell r="EB34" t="str">
            <v>-</v>
          </cell>
          <cell r="EC34" t="str">
            <v>-</v>
          </cell>
          <cell r="ED34" t="str">
            <v>-</v>
          </cell>
          <cell r="EE34" t="str">
            <v>-</v>
          </cell>
          <cell r="EF34" t="str">
            <v>-</v>
          </cell>
          <cell r="EG34" t="str">
            <v>-</v>
          </cell>
        </row>
        <row r="35">
          <cell r="C35">
            <v>700000104</v>
          </cell>
          <cell r="D35" t="str">
            <v>SECTOR OLIVO PAULA</v>
          </cell>
          <cell r="E35">
            <v>2026</v>
          </cell>
          <cell r="F35">
            <v>202605</v>
          </cell>
          <cell r="G35" t="str">
            <v>-</v>
          </cell>
          <cell r="H35" t="str">
            <v>-</v>
          </cell>
          <cell r="I35" t="str">
            <v>-</v>
          </cell>
          <cell r="J35" t="str">
            <v>-</v>
          </cell>
          <cell r="K35" t="str">
            <v>-</v>
          </cell>
          <cell r="L35" t="str">
            <v>-</v>
          </cell>
          <cell r="M35" t="str">
            <v>-</v>
          </cell>
          <cell r="N35" t="str">
            <v>-</v>
          </cell>
          <cell r="O35" t="str">
            <v>-</v>
          </cell>
          <cell r="P35" t="str">
            <v>-</v>
          </cell>
          <cell r="Q35" t="str">
            <v>-</v>
          </cell>
          <cell r="R35" t="str">
            <v>-</v>
          </cell>
          <cell r="S35" t="str">
            <v>-</v>
          </cell>
          <cell r="T35" t="str">
            <v>-</v>
          </cell>
          <cell r="U35" t="str">
            <v>-</v>
          </cell>
          <cell r="V35" t="str">
            <v>-</v>
          </cell>
          <cell r="W35" t="str">
            <v>-</v>
          </cell>
          <cell r="X35" t="str">
            <v>-</v>
          </cell>
          <cell r="Y35" t="str">
            <v>-</v>
          </cell>
          <cell r="Z35" t="str">
            <v>-</v>
          </cell>
          <cell r="AA35" t="str">
            <v>-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 t="str">
            <v>-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 t="str">
            <v>-</v>
          </cell>
          <cell r="AN35" t="str">
            <v>-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 t="str">
            <v>-</v>
          </cell>
          <cell r="BB35" t="str">
            <v>-</v>
          </cell>
          <cell r="BC35" t="str">
            <v>-</v>
          </cell>
          <cell r="BD35" t="str">
            <v>-</v>
          </cell>
          <cell r="BE35" t="str">
            <v>-</v>
          </cell>
          <cell r="BF35" t="str">
            <v>-</v>
          </cell>
          <cell r="BG35" t="str">
            <v>-</v>
          </cell>
          <cell r="BH35" t="str">
            <v>-</v>
          </cell>
          <cell r="BI35" t="str">
            <v>-</v>
          </cell>
          <cell r="BJ35" t="str">
            <v>-</v>
          </cell>
          <cell r="BK35" t="str">
            <v>-</v>
          </cell>
          <cell r="BL35" t="str">
            <v>-</v>
          </cell>
          <cell r="BM35" t="str">
            <v>-</v>
          </cell>
          <cell r="BN35" t="str">
            <v>-</v>
          </cell>
          <cell r="BO35" t="str">
            <v>-</v>
          </cell>
          <cell r="BP35" t="str">
            <v>-</v>
          </cell>
          <cell r="BQ35" t="str">
            <v>-</v>
          </cell>
          <cell r="BR35" t="str">
            <v>-</v>
          </cell>
          <cell r="BS35" t="str">
            <v>-</v>
          </cell>
          <cell r="BT35" t="str">
            <v>-</v>
          </cell>
          <cell r="BU35" t="str">
            <v>-</v>
          </cell>
          <cell r="BV35" t="str">
            <v>-</v>
          </cell>
          <cell r="BW35" t="str">
            <v>-</v>
          </cell>
          <cell r="BX35" t="str">
            <v>-</v>
          </cell>
          <cell r="BY35" t="str">
            <v>-</v>
          </cell>
          <cell r="BZ35" t="str">
            <v>-</v>
          </cell>
          <cell r="CA35" t="str">
            <v>-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 t="str">
            <v>-</v>
          </cell>
          <cell r="CN35" t="str">
            <v>-</v>
          </cell>
          <cell r="CO35" t="str">
            <v>-</v>
          </cell>
          <cell r="CP35" t="str">
            <v>-</v>
          </cell>
          <cell r="CQ35" t="str">
            <v>-</v>
          </cell>
          <cell r="CR35" t="str">
            <v>-</v>
          </cell>
          <cell r="CS35" t="str">
            <v>-</v>
          </cell>
          <cell r="CT35" t="str">
            <v>-</v>
          </cell>
          <cell r="CU35" t="str">
            <v>-</v>
          </cell>
          <cell r="CV35" t="str">
            <v>-</v>
          </cell>
          <cell r="CW35" t="str">
            <v>-</v>
          </cell>
          <cell r="CX35" t="str">
            <v>-</v>
          </cell>
          <cell r="CY35" t="str">
            <v>-</v>
          </cell>
          <cell r="CZ35" t="str">
            <v>-</v>
          </cell>
          <cell r="DA35" t="str">
            <v>-</v>
          </cell>
          <cell r="DB35" t="str">
            <v>-</v>
          </cell>
          <cell r="DC35" t="str">
            <v>-</v>
          </cell>
          <cell r="DD35" t="str">
            <v>-</v>
          </cell>
          <cell r="DE35" t="str">
            <v>-</v>
          </cell>
          <cell r="DF35" t="str">
            <v>-</v>
          </cell>
          <cell r="DG35" t="str">
            <v>-</v>
          </cell>
          <cell r="DH35" t="str">
            <v>-</v>
          </cell>
          <cell r="DI35" t="str">
            <v>-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 t="str">
            <v>-</v>
          </cell>
          <cell r="DX35" t="str">
            <v>-</v>
          </cell>
          <cell r="DY35" t="str">
            <v>-</v>
          </cell>
          <cell r="DZ35" t="str">
            <v>-</v>
          </cell>
          <cell r="EA35" t="str">
            <v>-</v>
          </cell>
          <cell r="EB35" t="str">
            <v>-</v>
          </cell>
          <cell r="EC35" t="str">
            <v>-</v>
          </cell>
          <cell r="ED35" t="str">
            <v>-</v>
          </cell>
          <cell r="EE35" t="str">
            <v>-</v>
          </cell>
          <cell r="EF35" t="str">
            <v>-</v>
          </cell>
          <cell r="EG35" t="str">
            <v>-</v>
          </cell>
        </row>
        <row r="36">
          <cell r="C36">
            <v>700000105</v>
          </cell>
          <cell r="D36" t="str">
            <v>SECTOR ROSA ALEJANDRA</v>
          </cell>
          <cell r="E36">
            <v>2026</v>
          </cell>
          <cell r="F36">
            <v>202605</v>
          </cell>
          <cell r="G36">
            <v>1544</v>
          </cell>
          <cell r="H36">
            <v>1504</v>
          </cell>
          <cell r="I36">
            <v>481</v>
          </cell>
          <cell r="J36" t="str">
            <v>-</v>
          </cell>
          <cell r="K36">
            <v>5</v>
          </cell>
          <cell r="L36">
            <v>8</v>
          </cell>
          <cell r="M36">
            <v>807</v>
          </cell>
          <cell r="N36">
            <v>972</v>
          </cell>
          <cell r="O36">
            <v>0</v>
          </cell>
          <cell r="P36" t="str">
            <v>-</v>
          </cell>
          <cell r="Q36">
            <v>0</v>
          </cell>
          <cell r="R36" t="str">
            <v>-</v>
          </cell>
          <cell r="S36">
            <v>5</v>
          </cell>
          <cell r="T36" t="str">
            <v>-</v>
          </cell>
          <cell r="U36">
            <v>804</v>
          </cell>
          <cell r="V36" t="str">
            <v>-</v>
          </cell>
          <cell r="W36">
            <v>3</v>
          </cell>
          <cell r="X36" t="str">
            <v>-</v>
          </cell>
          <cell r="Y36" t="str">
            <v>-</v>
          </cell>
          <cell r="Z36" t="str">
            <v>-</v>
          </cell>
          <cell r="AA36">
            <v>616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>
            <v>422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>
            <v>52.266839378238338</v>
          </cell>
          <cell r="AN36">
            <v>62.8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>
            <v>718</v>
          </cell>
          <cell r="BB36">
            <v>867</v>
          </cell>
          <cell r="BC36">
            <v>46.502590673575128</v>
          </cell>
          <cell r="BD36">
            <v>56</v>
          </cell>
          <cell r="BE36">
            <v>1043</v>
          </cell>
          <cell r="BF36" t="str">
            <v>-</v>
          </cell>
          <cell r="BG36">
            <v>555317.09</v>
          </cell>
          <cell r="BH36">
            <v>512297</v>
          </cell>
          <cell r="BI36">
            <v>448140893.71000004</v>
          </cell>
          <cell r="BJ36">
            <v>497952461</v>
          </cell>
          <cell r="BK36">
            <v>446677149</v>
          </cell>
          <cell r="BL36" t="str">
            <v>-</v>
          </cell>
          <cell r="BM36">
            <v>1463744.71</v>
          </cell>
          <cell r="BN36" t="str">
            <v>-</v>
          </cell>
          <cell r="BO36">
            <v>365014416.71000004</v>
          </cell>
          <cell r="BP36" t="str">
            <v>-</v>
          </cell>
          <cell r="BQ36">
            <v>1463744.71</v>
          </cell>
          <cell r="BR36" t="str">
            <v>-</v>
          </cell>
          <cell r="BS36">
            <v>755</v>
          </cell>
          <cell r="BT36" t="str">
            <v>-</v>
          </cell>
          <cell r="BU36">
            <v>363550672</v>
          </cell>
          <cell r="BV36" t="str">
            <v>-</v>
          </cell>
          <cell r="BW36">
            <v>542</v>
          </cell>
          <cell r="BX36" t="str">
            <v>-</v>
          </cell>
          <cell r="BY36" t="str">
            <v>-</v>
          </cell>
          <cell r="BZ36" t="str">
            <v>-</v>
          </cell>
          <cell r="CA36">
            <v>76416977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>
            <v>6709500</v>
          </cell>
          <cell r="CN36" t="str">
            <v>-</v>
          </cell>
          <cell r="CO36">
            <v>83126477</v>
          </cell>
          <cell r="CP36" t="str">
            <v>-</v>
          </cell>
          <cell r="CQ36">
            <v>0</v>
          </cell>
          <cell r="CR36" t="str">
            <v>-</v>
          </cell>
          <cell r="CS36">
            <v>21</v>
          </cell>
          <cell r="CT36" t="str">
            <v>-</v>
          </cell>
          <cell r="CU36">
            <v>456</v>
          </cell>
          <cell r="CV36">
            <v>354</v>
          </cell>
          <cell r="CW36">
            <v>179</v>
          </cell>
          <cell r="CX36">
            <v>154</v>
          </cell>
          <cell r="CY36">
            <v>102</v>
          </cell>
          <cell r="CZ36">
            <v>82</v>
          </cell>
          <cell r="DA36">
            <v>62</v>
          </cell>
          <cell r="DB36">
            <v>90</v>
          </cell>
          <cell r="DC36">
            <v>45</v>
          </cell>
          <cell r="DD36">
            <v>75</v>
          </cell>
          <cell r="DE36">
            <v>40</v>
          </cell>
          <cell r="DF36">
            <v>42</v>
          </cell>
          <cell r="DG36">
            <v>147</v>
          </cell>
          <cell r="DH36">
            <v>207</v>
          </cell>
          <cell r="DI36">
            <v>46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>
            <v>0</v>
          </cell>
          <cell r="DX36" t="str">
            <v>-</v>
          </cell>
          <cell r="DY36">
            <v>61</v>
          </cell>
          <cell r="DZ36">
            <v>52</v>
          </cell>
          <cell r="EA36">
            <v>25</v>
          </cell>
          <cell r="EB36" t="str">
            <v>-</v>
          </cell>
          <cell r="EC36">
            <v>55.555555555555557</v>
          </cell>
          <cell r="ED36" t="str">
            <v>-</v>
          </cell>
          <cell r="EE36">
            <v>15</v>
          </cell>
          <cell r="EF36" t="str">
            <v>-</v>
          </cell>
          <cell r="EG36">
            <v>27</v>
          </cell>
        </row>
        <row r="37">
          <cell r="C37">
            <v>700000106</v>
          </cell>
          <cell r="D37" t="str">
            <v>SECTOR CAFÉ DIANA</v>
          </cell>
          <cell r="E37">
            <v>2026</v>
          </cell>
          <cell r="F37">
            <v>202605</v>
          </cell>
          <cell r="G37">
            <v>0</v>
          </cell>
          <cell r="H37" t="str">
            <v>-</v>
          </cell>
          <cell r="I37">
            <v>0</v>
          </cell>
          <cell r="J37" t="str">
            <v>-</v>
          </cell>
          <cell r="K37">
            <v>0</v>
          </cell>
          <cell r="L37" t="str">
            <v>-</v>
          </cell>
          <cell r="M37">
            <v>0</v>
          </cell>
          <cell r="N37" t="str">
            <v>-</v>
          </cell>
          <cell r="O37">
            <v>0</v>
          </cell>
          <cell r="P37" t="str">
            <v>-</v>
          </cell>
          <cell r="Q37">
            <v>0</v>
          </cell>
          <cell r="R37" t="str">
            <v>-</v>
          </cell>
          <cell r="S37">
            <v>0</v>
          </cell>
          <cell r="T37" t="str">
            <v>-</v>
          </cell>
          <cell r="U37">
            <v>0</v>
          </cell>
          <cell r="V37" t="str">
            <v>-</v>
          </cell>
          <cell r="W37">
            <v>0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0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0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>
            <v>0</v>
          </cell>
          <cell r="AN37" t="str">
            <v>-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0</v>
          </cell>
          <cell r="BB37" t="str">
            <v>-</v>
          </cell>
          <cell r="BC37">
            <v>0</v>
          </cell>
          <cell r="BD37" t="str">
            <v>-</v>
          </cell>
          <cell r="BE37">
            <v>0</v>
          </cell>
          <cell r="BF37" t="str">
            <v>-</v>
          </cell>
          <cell r="BG37">
            <v>0</v>
          </cell>
          <cell r="BH37" t="str">
            <v>-</v>
          </cell>
          <cell r="BI37">
            <v>0</v>
          </cell>
          <cell r="BJ37" t="str">
            <v>-</v>
          </cell>
          <cell r="BK37">
            <v>0</v>
          </cell>
          <cell r="BL37" t="str">
            <v>-</v>
          </cell>
          <cell r="BM37">
            <v>0</v>
          </cell>
          <cell r="BN37" t="str">
            <v>-</v>
          </cell>
          <cell r="BO37">
            <v>0</v>
          </cell>
          <cell r="BP37" t="str">
            <v>-</v>
          </cell>
          <cell r="BQ37">
            <v>0</v>
          </cell>
          <cell r="BR37" t="str">
            <v>-</v>
          </cell>
          <cell r="BS37">
            <v>0</v>
          </cell>
          <cell r="BT37" t="str">
            <v>-</v>
          </cell>
          <cell r="BU37">
            <v>0</v>
          </cell>
          <cell r="BV37" t="str">
            <v>-</v>
          </cell>
          <cell r="BW37">
            <v>0</v>
          </cell>
          <cell r="BX37" t="str">
            <v>-</v>
          </cell>
          <cell r="BY37" t="str">
            <v>-</v>
          </cell>
          <cell r="BZ37" t="str">
            <v>-</v>
          </cell>
          <cell r="CA37">
            <v>0</v>
          </cell>
          <cell r="CB37" t="str">
            <v>-</v>
          </cell>
          <cell r="CC37" t="str">
            <v>-</v>
          </cell>
          <cell r="CD37" t="str">
            <v>-</v>
          </cell>
          <cell r="CE37" t="str">
            <v>-</v>
          </cell>
          <cell r="CF37" t="str">
            <v>-</v>
          </cell>
          <cell r="CG37" t="str">
            <v>-</v>
          </cell>
          <cell r="CH37" t="str">
            <v>-</v>
          </cell>
          <cell r="CI37" t="str">
            <v>-</v>
          </cell>
          <cell r="CJ37" t="str">
            <v>-</v>
          </cell>
          <cell r="CK37" t="str">
            <v>-</v>
          </cell>
          <cell r="CL37" t="str">
            <v>-</v>
          </cell>
          <cell r="CM37">
            <v>0</v>
          </cell>
          <cell r="CN37" t="str">
            <v>-</v>
          </cell>
          <cell r="CO37">
            <v>0</v>
          </cell>
          <cell r="CP37" t="str">
            <v>-</v>
          </cell>
          <cell r="CQ37">
            <v>0</v>
          </cell>
          <cell r="CR37" t="str">
            <v>-</v>
          </cell>
          <cell r="CS37">
            <v>0</v>
          </cell>
          <cell r="CT37" t="str">
            <v>-</v>
          </cell>
          <cell r="CU37">
            <v>0</v>
          </cell>
          <cell r="CV37" t="str">
            <v>-</v>
          </cell>
          <cell r="CW37">
            <v>0</v>
          </cell>
          <cell r="CX37" t="str">
            <v>-</v>
          </cell>
          <cell r="CY37">
            <v>0</v>
          </cell>
          <cell r="CZ37" t="str">
            <v>-</v>
          </cell>
          <cell r="DA37">
            <v>0</v>
          </cell>
          <cell r="DB37" t="str">
            <v>-</v>
          </cell>
          <cell r="DC37">
            <v>0</v>
          </cell>
          <cell r="DD37" t="str">
            <v>-</v>
          </cell>
          <cell r="DE37">
            <v>0</v>
          </cell>
          <cell r="DF37" t="str">
            <v>-</v>
          </cell>
          <cell r="DG37">
            <v>0</v>
          </cell>
          <cell r="DH37" t="str">
            <v>-</v>
          </cell>
          <cell r="DI37">
            <v>0</v>
          </cell>
          <cell r="DJ37" t="str">
            <v>-</v>
          </cell>
          <cell r="DK37" t="str">
            <v>-</v>
          </cell>
          <cell r="DL37" t="str">
            <v>-</v>
          </cell>
          <cell r="DM37" t="str">
            <v>-</v>
          </cell>
          <cell r="DN37" t="str">
            <v>-</v>
          </cell>
          <cell r="DO37" t="str">
            <v>-</v>
          </cell>
          <cell r="DP37" t="str">
            <v>-</v>
          </cell>
          <cell r="DQ37" t="str">
            <v>-</v>
          </cell>
          <cell r="DR37" t="str">
            <v>-</v>
          </cell>
          <cell r="DS37" t="str">
            <v>-</v>
          </cell>
          <cell r="DT37" t="str">
            <v>-</v>
          </cell>
          <cell r="DU37" t="str">
            <v>-</v>
          </cell>
          <cell r="DV37" t="str">
            <v>-</v>
          </cell>
          <cell r="DW37">
            <v>0</v>
          </cell>
          <cell r="DX37" t="str">
            <v>-</v>
          </cell>
          <cell r="DY37">
            <v>0</v>
          </cell>
          <cell r="DZ37" t="str">
            <v>-</v>
          </cell>
          <cell r="EA37">
            <v>0</v>
          </cell>
          <cell r="EB37" t="str">
            <v>-</v>
          </cell>
          <cell r="EC37">
            <v>0</v>
          </cell>
          <cell r="ED37" t="str">
            <v>-</v>
          </cell>
          <cell r="EE37">
            <v>0</v>
          </cell>
          <cell r="EF37" t="str">
            <v>-</v>
          </cell>
          <cell r="EG37">
            <v>0</v>
          </cell>
        </row>
        <row r="38">
          <cell r="C38">
            <v>700000108</v>
          </cell>
          <cell r="D38" t="str">
            <v>SECTOR ORQUÍDEA CAROLINA</v>
          </cell>
          <cell r="E38">
            <v>2026</v>
          </cell>
          <cell r="F38">
            <v>202605</v>
          </cell>
          <cell r="G38">
            <v>1265</v>
          </cell>
          <cell r="H38">
            <v>1309</v>
          </cell>
          <cell r="I38">
            <v>369</v>
          </cell>
          <cell r="J38" t="str">
            <v>-</v>
          </cell>
          <cell r="K38">
            <v>-15</v>
          </cell>
          <cell r="L38">
            <v>9</v>
          </cell>
          <cell r="M38">
            <v>657</v>
          </cell>
          <cell r="N38">
            <v>793</v>
          </cell>
          <cell r="O38">
            <v>0</v>
          </cell>
          <cell r="P38" t="str">
            <v>-</v>
          </cell>
          <cell r="Q38">
            <v>2</v>
          </cell>
          <cell r="R38" t="str">
            <v>-</v>
          </cell>
          <cell r="S38">
            <v>8</v>
          </cell>
          <cell r="T38" t="str">
            <v>-</v>
          </cell>
          <cell r="U38">
            <v>654</v>
          </cell>
          <cell r="V38" t="str">
            <v>-</v>
          </cell>
          <cell r="W38">
            <v>1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500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367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>
            <v>51.936758893280633</v>
          </cell>
          <cell r="AN38">
            <v>61.4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584</v>
          </cell>
          <cell r="BB38">
            <v>688</v>
          </cell>
          <cell r="BC38">
            <v>46.166007905138343</v>
          </cell>
          <cell r="BD38">
            <v>53.3</v>
          </cell>
          <cell r="BE38">
            <v>859</v>
          </cell>
          <cell r="BF38" t="str">
            <v>-</v>
          </cell>
          <cell r="BG38">
            <v>509759.37</v>
          </cell>
          <cell r="BH38">
            <v>485953</v>
          </cell>
          <cell r="BI38">
            <v>334911902.89999998</v>
          </cell>
          <cell r="BJ38">
            <v>385360795</v>
          </cell>
          <cell r="BK38">
            <v>333418044</v>
          </cell>
          <cell r="BL38" t="str">
            <v>-</v>
          </cell>
          <cell r="BM38">
            <v>1493858.9000000001</v>
          </cell>
          <cell r="BN38" t="str">
            <v>-</v>
          </cell>
          <cell r="BO38">
            <v>263260054.90000001</v>
          </cell>
          <cell r="BP38" t="str">
            <v>-</v>
          </cell>
          <cell r="BQ38">
            <v>1493858.9000000001</v>
          </cell>
          <cell r="BR38" t="str">
            <v>-</v>
          </cell>
          <cell r="BS38">
            <v>606</v>
          </cell>
          <cell r="BT38" t="str">
            <v>-</v>
          </cell>
          <cell r="BU38">
            <v>261766196</v>
          </cell>
          <cell r="BV38" t="str">
            <v>-</v>
          </cell>
          <cell r="BW38">
            <v>474</v>
          </cell>
          <cell r="BX38" t="str">
            <v>-</v>
          </cell>
          <cell r="BY38" t="str">
            <v>-</v>
          </cell>
          <cell r="BZ38" t="str">
            <v>-</v>
          </cell>
          <cell r="CA38">
            <v>65911863</v>
          </cell>
          <cell r="CB38" t="str">
            <v>-</v>
          </cell>
          <cell r="CC38" t="str">
            <v>-</v>
          </cell>
          <cell r="CD38" t="str">
            <v>-</v>
          </cell>
          <cell r="CE38" t="str">
            <v>-</v>
          </cell>
          <cell r="CF38" t="str">
            <v>-</v>
          </cell>
          <cell r="CG38" t="str">
            <v>-</v>
          </cell>
          <cell r="CH38" t="str">
            <v>-</v>
          </cell>
          <cell r="CI38" t="str">
            <v>-</v>
          </cell>
          <cell r="CJ38" t="str">
            <v>-</v>
          </cell>
          <cell r="CK38" t="str">
            <v>-</v>
          </cell>
          <cell r="CL38" t="str">
            <v>-</v>
          </cell>
          <cell r="CM38">
            <v>5739985</v>
          </cell>
          <cell r="CN38" t="str">
            <v>-</v>
          </cell>
          <cell r="CO38">
            <v>71651848</v>
          </cell>
          <cell r="CP38" t="str">
            <v>-</v>
          </cell>
          <cell r="CQ38">
            <v>0</v>
          </cell>
          <cell r="CR38" t="str">
            <v>-</v>
          </cell>
          <cell r="CS38">
            <v>7</v>
          </cell>
          <cell r="CT38" t="str">
            <v>-</v>
          </cell>
          <cell r="CU38">
            <v>342</v>
          </cell>
          <cell r="CV38">
            <v>275</v>
          </cell>
          <cell r="CW38">
            <v>150</v>
          </cell>
          <cell r="CX38">
            <v>128</v>
          </cell>
          <cell r="CY38">
            <v>116</v>
          </cell>
          <cell r="CZ38">
            <v>104</v>
          </cell>
          <cell r="DA38">
            <v>71</v>
          </cell>
          <cell r="DB38">
            <v>114</v>
          </cell>
          <cell r="DC38">
            <v>56</v>
          </cell>
          <cell r="DD38">
            <v>88</v>
          </cell>
          <cell r="DE38">
            <v>43</v>
          </cell>
          <cell r="DF38">
            <v>53</v>
          </cell>
          <cell r="DG38">
            <v>170</v>
          </cell>
          <cell r="DH38">
            <v>255</v>
          </cell>
          <cell r="DI38">
            <v>36</v>
          </cell>
          <cell r="DJ38" t="str">
            <v>-</v>
          </cell>
          <cell r="DK38" t="str">
            <v>-</v>
          </cell>
          <cell r="DL38" t="str">
            <v>-</v>
          </cell>
          <cell r="DM38" t="str">
            <v>-</v>
          </cell>
          <cell r="DN38" t="str">
            <v>-</v>
          </cell>
          <cell r="DO38" t="str">
            <v>-</v>
          </cell>
          <cell r="DP38" t="str">
            <v>-</v>
          </cell>
          <cell r="DQ38" t="str">
            <v>-</v>
          </cell>
          <cell r="DR38" t="str">
            <v>-</v>
          </cell>
          <cell r="DS38" t="str">
            <v>-</v>
          </cell>
          <cell r="DT38" t="str">
            <v>-</v>
          </cell>
          <cell r="DU38" t="str">
            <v>-</v>
          </cell>
          <cell r="DV38" t="str">
            <v>-</v>
          </cell>
          <cell r="DW38">
            <v>0</v>
          </cell>
          <cell r="DX38" t="str">
            <v>-</v>
          </cell>
          <cell r="DY38">
            <v>52</v>
          </cell>
          <cell r="DZ38">
            <v>56</v>
          </cell>
          <cell r="EA38">
            <v>26</v>
          </cell>
          <cell r="EB38" t="str">
            <v>-</v>
          </cell>
          <cell r="EC38">
            <v>38.235294117647058</v>
          </cell>
          <cell r="ED38" t="str">
            <v>-</v>
          </cell>
          <cell r="EE38">
            <v>16</v>
          </cell>
          <cell r="EF38" t="str">
            <v>-</v>
          </cell>
          <cell r="EG38">
            <v>21</v>
          </cell>
        </row>
        <row r="39">
          <cell r="C39">
            <v>700000109</v>
          </cell>
          <cell r="D39" t="str">
            <v>SECTOR PRALINÉ ANDREA</v>
          </cell>
          <cell r="E39">
            <v>2026</v>
          </cell>
          <cell r="F39">
            <v>202605</v>
          </cell>
          <cell r="G39">
            <v>1893</v>
          </cell>
          <cell r="H39">
            <v>2030</v>
          </cell>
          <cell r="I39">
            <v>551</v>
          </cell>
          <cell r="J39" t="str">
            <v>-</v>
          </cell>
          <cell r="K39">
            <v>-56</v>
          </cell>
          <cell r="L39">
            <v>6</v>
          </cell>
          <cell r="M39">
            <v>943</v>
          </cell>
          <cell r="N39">
            <v>1206</v>
          </cell>
          <cell r="O39">
            <v>0</v>
          </cell>
          <cell r="P39" t="str">
            <v>-</v>
          </cell>
          <cell r="Q39">
            <v>2</v>
          </cell>
          <cell r="R39" t="str">
            <v>-</v>
          </cell>
          <cell r="S39">
            <v>12</v>
          </cell>
          <cell r="T39" t="str">
            <v>-</v>
          </cell>
          <cell r="U39">
            <v>936</v>
          </cell>
          <cell r="V39" t="str">
            <v>-</v>
          </cell>
          <cell r="W39">
            <v>5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748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517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>
            <v>49.815108293713685</v>
          </cell>
          <cell r="AN39">
            <v>61.4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856</v>
          </cell>
          <cell r="BB39">
            <v>1031</v>
          </cell>
          <cell r="BC39">
            <v>45.219228737453776</v>
          </cell>
          <cell r="BD39">
            <v>52.5</v>
          </cell>
          <cell r="BE39">
            <v>1281</v>
          </cell>
          <cell r="BF39" t="str">
            <v>-</v>
          </cell>
          <cell r="BG39">
            <v>510183.8</v>
          </cell>
          <cell r="BH39">
            <v>464980</v>
          </cell>
          <cell r="BI39">
            <v>481103324.41000003</v>
          </cell>
          <cell r="BJ39">
            <v>560766342</v>
          </cell>
          <cell r="BK39">
            <v>478238599</v>
          </cell>
          <cell r="BL39" t="str">
            <v>-</v>
          </cell>
          <cell r="BM39">
            <v>2864725.4099999997</v>
          </cell>
          <cell r="BN39" t="str">
            <v>-</v>
          </cell>
          <cell r="BO39">
            <v>362384008.41000003</v>
          </cell>
          <cell r="BP39" t="str">
            <v>-</v>
          </cell>
          <cell r="BQ39">
            <v>2864725.4099999997</v>
          </cell>
          <cell r="BR39" t="str">
            <v>-</v>
          </cell>
          <cell r="BS39">
            <v>869</v>
          </cell>
          <cell r="BT39" t="str">
            <v>-</v>
          </cell>
          <cell r="BU39">
            <v>359519283</v>
          </cell>
          <cell r="BV39" t="str">
            <v>-</v>
          </cell>
          <cell r="BW39">
            <v>680</v>
          </cell>
          <cell r="BX39" t="str">
            <v>-</v>
          </cell>
          <cell r="BY39" t="str">
            <v>-</v>
          </cell>
          <cell r="BZ39" t="str">
            <v>-</v>
          </cell>
          <cell r="CA39">
            <v>109753591</v>
          </cell>
          <cell r="CB39" t="str">
            <v>-</v>
          </cell>
          <cell r="CC39" t="str">
            <v>-</v>
          </cell>
          <cell r="CD39" t="str">
            <v>-</v>
          </cell>
          <cell r="CE39" t="str">
            <v>-</v>
          </cell>
          <cell r="CF39" t="str">
            <v>-</v>
          </cell>
          <cell r="CG39" t="str">
            <v>-</v>
          </cell>
          <cell r="CH39" t="str">
            <v>-</v>
          </cell>
          <cell r="CI39" t="str">
            <v>-</v>
          </cell>
          <cell r="CJ39" t="str">
            <v>-</v>
          </cell>
          <cell r="CK39" t="str">
            <v>-</v>
          </cell>
          <cell r="CL39" t="str">
            <v>-</v>
          </cell>
          <cell r="CM39">
            <v>8965725</v>
          </cell>
          <cell r="CN39" t="str">
            <v>-</v>
          </cell>
          <cell r="CO39">
            <v>118719316</v>
          </cell>
          <cell r="CP39" t="str">
            <v>-</v>
          </cell>
          <cell r="CQ39">
            <v>0</v>
          </cell>
          <cell r="CR39" t="str">
            <v>-</v>
          </cell>
          <cell r="CS39">
            <v>-34</v>
          </cell>
          <cell r="CT39" t="str">
            <v>-</v>
          </cell>
          <cell r="CU39">
            <v>514</v>
          </cell>
          <cell r="CV39">
            <v>433</v>
          </cell>
          <cell r="CW39">
            <v>288</v>
          </cell>
          <cell r="CX39">
            <v>236</v>
          </cell>
          <cell r="CY39">
            <v>148</v>
          </cell>
          <cell r="CZ39">
            <v>115</v>
          </cell>
          <cell r="DA39">
            <v>109</v>
          </cell>
          <cell r="DB39">
            <v>112</v>
          </cell>
          <cell r="DC39">
            <v>76</v>
          </cell>
          <cell r="DD39">
            <v>111</v>
          </cell>
          <cell r="DE39">
            <v>59</v>
          </cell>
          <cell r="DF39">
            <v>82</v>
          </cell>
          <cell r="DG39">
            <v>244</v>
          </cell>
          <cell r="DH39">
            <v>305</v>
          </cell>
          <cell r="DI39">
            <v>21</v>
          </cell>
          <cell r="DJ39" t="str">
            <v>-</v>
          </cell>
          <cell r="DK39" t="str">
            <v>-</v>
          </cell>
          <cell r="DL39" t="str">
            <v>-</v>
          </cell>
          <cell r="DM39" t="str">
            <v>-</v>
          </cell>
          <cell r="DN39" t="str">
            <v>-</v>
          </cell>
          <cell r="DO39" t="str">
            <v>-</v>
          </cell>
          <cell r="DP39" t="str">
            <v>-</v>
          </cell>
          <cell r="DQ39" t="str">
            <v>-</v>
          </cell>
          <cell r="DR39" t="str">
            <v>-</v>
          </cell>
          <cell r="DS39" t="str">
            <v>-</v>
          </cell>
          <cell r="DT39" t="str">
            <v>-</v>
          </cell>
          <cell r="DU39" t="str">
            <v>-</v>
          </cell>
          <cell r="DV39" t="str">
            <v>-</v>
          </cell>
          <cell r="DW39">
            <v>0</v>
          </cell>
          <cell r="DX39" t="str">
            <v>-</v>
          </cell>
          <cell r="DY39">
            <v>32</v>
          </cell>
          <cell r="DZ39">
            <v>55</v>
          </cell>
          <cell r="EA39">
            <v>20</v>
          </cell>
          <cell r="EB39" t="str">
            <v>-</v>
          </cell>
          <cell r="EC39">
            <v>46.511627906976742</v>
          </cell>
          <cell r="ED39" t="str">
            <v>-</v>
          </cell>
          <cell r="EE39">
            <v>11</v>
          </cell>
          <cell r="EF39" t="str">
            <v>-</v>
          </cell>
          <cell r="EG39">
            <v>56</v>
          </cell>
        </row>
        <row r="40">
          <cell r="C40">
            <v>700000110</v>
          </cell>
          <cell r="D40" t="str">
            <v>SECTOR CUMARÚ JENIFER</v>
          </cell>
          <cell r="E40">
            <v>2026</v>
          </cell>
          <cell r="F40">
            <v>202605</v>
          </cell>
          <cell r="G40" t="str">
            <v>-</v>
          </cell>
          <cell r="H40" t="str">
            <v>-</v>
          </cell>
          <cell r="I40" t="str">
            <v>-</v>
          </cell>
          <cell r="J40" t="str">
            <v>-</v>
          </cell>
          <cell r="K40" t="str">
            <v>-</v>
          </cell>
          <cell r="L40" t="str">
            <v>-</v>
          </cell>
          <cell r="M40" t="str">
            <v>-</v>
          </cell>
          <cell r="N40" t="str">
            <v>-</v>
          </cell>
          <cell r="O40" t="str">
            <v>-</v>
          </cell>
          <cell r="P40" t="str">
            <v>-</v>
          </cell>
          <cell r="Q40" t="str">
            <v>-</v>
          </cell>
          <cell r="R40" t="str">
            <v>-</v>
          </cell>
          <cell r="S40" t="str">
            <v>-</v>
          </cell>
          <cell r="T40" t="str">
            <v>-</v>
          </cell>
          <cell r="U40" t="str">
            <v>-</v>
          </cell>
          <cell r="V40" t="str">
            <v>-</v>
          </cell>
          <cell r="W40" t="str">
            <v>-</v>
          </cell>
          <cell r="X40" t="str">
            <v>-</v>
          </cell>
          <cell r="Y40" t="str">
            <v>-</v>
          </cell>
          <cell r="Z40" t="str">
            <v>-</v>
          </cell>
          <cell r="AA40" t="str">
            <v>-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 t="str">
            <v>-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 t="str">
            <v>-</v>
          </cell>
          <cell r="AN40" t="str">
            <v>-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 t="str">
            <v>-</v>
          </cell>
          <cell r="BB40" t="str">
            <v>-</v>
          </cell>
          <cell r="BC40" t="str">
            <v>-</v>
          </cell>
          <cell r="BD40" t="str">
            <v>-</v>
          </cell>
          <cell r="BE40" t="str">
            <v>-</v>
          </cell>
          <cell r="BF40" t="str">
            <v>-</v>
          </cell>
          <cell r="BG40" t="str">
            <v>-</v>
          </cell>
          <cell r="BH40" t="str">
            <v>-</v>
          </cell>
          <cell r="BI40" t="str">
            <v>-</v>
          </cell>
          <cell r="BJ40" t="str">
            <v>-</v>
          </cell>
          <cell r="BK40" t="str">
            <v>-</v>
          </cell>
          <cell r="BL40" t="str">
            <v>-</v>
          </cell>
          <cell r="BM40" t="str">
            <v>-</v>
          </cell>
          <cell r="BN40" t="str">
            <v>-</v>
          </cell>
          <cell r="BO40" t="str">
            <v>-</v>
          </cell>
          <cell r="BP40" t="str">
            <v>-</v>
          </cell>
          <cell r="BQ40" t="str">
            <v>-</v>
          </cell>
          <cell r="BR40" t="str">
            <v>-</v>
          </cell>
          <cell r="BS40" t="str">
            <v>-</v>
          </cell>
          <cell r="BT40" t="str">
            <v>-</v>
          </cell>
          <cell r="BU40" t="str">
            <v>-</v>
          </cell>
          <cell r="BV40" t="str">
            <v>-</v>
          </cell>
          <cell r="BW40" t="str">
            <v>-</v>
          </cell>
          <cell r="BX40" t="str">
            <v>-</v>
          </cell>
          <cell r="BY40" t="str">
            <v>-</v>
          </cell>
          <cell r="BZ40" t="str">
            <v>-</v>
          </cell>
          <cell r="CA40" t="str">
            <v>-</v>
          </cell>
          <cell r="CB40" t="str">
            <v>-</v>
          </cell>
          <cell r="CC40" t="str">
            <v>-</v>
          </cell>
          <cell r="CD40" t="str">
            <v>-</v>
          </cell>
          <cell r="CE40" t="str">
            <v>-</v>
          </cell>
          <cell r="CF40" t="str">
            <v>-</v>
          </cell>
          <cell r="CG40" t="str">
            <v>-</v>
          </cell>
          <cell r="CH40" t="str">
            <v>-</v>
          </cell>
          <cell r="CI40" t="str">
            <v>-</v>
          </cell>
          <cell r="CJ40" t="str">
            <v>-</v>
          </cell>
          <cell r="CK40" t="str">
            <v>-</v>
          </cell>
          <cell r="CL40" t="str">
            <v>-</v>
          </cell>
          <cell r="CM40" t="str">
            <v>-</v>
          </cell>
          <cell r="CN40" t="str">
            <v>-</v>
          </cell>
          <cell r="CO40" t="str">
            <v>-</v>
          </cell>
          <cell r="CP40" t="str">
            <v>-</v>
          </cell>
          <cell r="CQ40" t="str">
            <v>-</v>
          </cell>
          <cell r="CR40" t="str">
            <v>-</v>
          </cell>
          <cell r="CS40" t="str">
            <v>-</v>
          </cell>
          <cell r="CT40" t="str">
            <v>-</v>
          </cell>
          <cell r="CU40" t="str">
            <v>-</v>
          </cell>
          <cell r="CV40" t="str">
            <v>-</v>
          </cell>
          <cell r="CW40" t="str">
            <v>-</v>
          </cell>
          <cell r="CX40" t="str">
            <v>-</v>
          </cell>
          <cell r="CY40" t="str">
            <v>-</v>
          </cell>
          <cell r="CZ40" t="str">
            <v>-</v>
          </cell>
          <cell r="DA40" t="str">
            <v>-</v>
          </cell>
          <cell r="DB40" t="str">
            <v>-</v>
          </cell>
          <cell r="DC40" t="str">
            <v>-</v>
          </cell>
          <cell r="DD40" t="str">
            <v>-</v>
          </cell>
          <cell r="DE40" t="str">
            <v>-</v>
          </cell>
          <cell r="DF40" t="str">
            <v>-</v>
          </cell>
          <cell r="DG40" t="str">
            <v>-</v>
          </cell>
          <cell r="DH40" t="str">
            <v>-</v>
          </cell>
          <cell r="DI40" t="str">
            <v>-</v>
          </cell>
          <cell r="DJ40" t="str">
            <v>-</v>
          </cell>
          <cell r="DK40" t="str">
            <v>-</v>
          </cell>
          <cell r="DL40" t="str">
            <v>-</v>
          </cell>
          <cell r="DM40" t="str">
            <v>-</v>
          </cell>
          <cell r="DN40" t="str">
            <v>-</v>
          </cell>
          <cell r="DO40" t="str">
            <v>-</v>
          </cell>
          <cell r="DP40" t="str">
            <v>-</v>
          </cell>
          <cell r="DQ40" t="str">
            <v>-</v>
          </cell>
          <cell r="DR40" t="str">
            <v>-</v>
          </cell>
          <cell r="DS40" t="str">
            <v>-</v>
          </cell>
          <cell r="DT40" t="str">
            <v>-</v>
          </cell>
          <cell r="DU40" t="str">
            <v>-</v>
          </cell>
          <cell r="DV40" t="str">
            <v>-</v>
          </cell>
          <cell r="DW40" t="str">
            <v>-</v>
          </cell>
          <cell r="DX40" t="str">
            <v>-</v>
          </cell>
          <cell r="DY40" t="str">
            <v>-</v>
          </cell>
          <cell r="DZ40" t="str">
            <v>-</v>
          </cell>
          <cell r="EA40" t="str">
            <v>-</v>
          </cell>
          <cell r="EB40" t="str">
            <v>-</v>
          </cell>
          <cell r="EC40" t="str">
            <v>-</v>
          </cell>
          <cell r="ED40" t="str">
            <v>-</v>
          </cell>
          <cell r="EE40" t="str">
            <v>-</v>
          </cell>
          <cell r="EF40" t="str">
            <v>-</v>
          </cell>
          <cell r="EG40" t="str">
            <v>-</v>
          </cell>
        </row>
        <row r="41">
          <cell r="C41">
            <v>700000111</v>
          </cell>
          <cell r="D41" t="str">
            <v>SECTOR PROPÓSITO ASTRYTH</v>
          </cell>
          <cell r="E41">
            <v>2026</v>
          </cell>
          <cell r="F41">
            <v>202605</v>
          </cell>
          <cell r="G41">
            <v>1761</v>
          </cell>
          <cell r="H41">
            <v>1709</v>
          </cell>
          <cell r="I41">
            <v>535</v>
          </cell>
          <cell r="J41" t="str">
            <v>-</v>
          </cell>
          <cell r="K41">
            <v>9</v>
          </cell>
          <cell r="L41">
            <v>9</v>
          </cell>
          <cell r="M41">
            <v>1109</v>
          </cell>
          <cell r="N41">
            <v>1098</v>
          </cell>
          <cell r="O41">
            <v>0</v>
          </cell>
          <cell r="P41" t="str">
            <v>-</v>
          </cell>
          <cell r="Q41">
            <v>2</v>
          </cell>
          <cell r="R41" t="str">
            <v>-</v>
          </cell>
          <cell r="S41">
            <v>8</v>
          </cell>
          <cell r="T41" t="str">
            <v>-</v>
          </cell>
          <cell r="U41">
            <v>1103</v>
          </cell>
          <cell r="V41" t="str">
            <v>-</v>
          </cell>
          <cell r="W41">
            <v>4</v>
          </cell>
          <cell r="X41" t="str">
            <v>-</v>
          </cell>
          <cell r="Y41" t="str">
            <v>-</v>
          </cell>
          <cell r="Z41" t="str">
            <v>-</v>
          </cell>
          <cell r="AA41">
            <v>801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>
            <v>648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>
            <v>62.9755820556502</v>
          </cell>
          <cell r="AN41">
            <v>62.2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>
            <v>947</v>
          </cell>
          <cell r="BB41">
            <v>955</v>
          </cell>
          <cell r="BC41">
            <v>53.77626348665531</v>
          </cell>
          <cell r="BD41">
            <v>54.1</v>
          </cell>
          <cell r="BE41">
            <v>1174</v>
          </cell>
          <cell r="BF41" t="str">
            <v>-</v>
          </cell>
          <cell r="BG41">
            <v>547583.72</v>
          </cell>
          <cell r="BH41">
            <v>540677</v>
          </cell>
          <cell r="BI41">
            <v>607270348.14999998</v>
          </cell>
          <cell r="BJ41">
            <v>593662950</v>
          </cell>
          <cell r="BK41">
            <v>604728947</v>
          </cell>
          <cell r="BL41" t="str">
            <v>-</v>
          </cell>
          <cell r="BM41">
            <v>2541401.15</v>
          </cell>
          <cell r="BN41" t="str">
            <v>-</v>
          </cell>
          <cell r="BO41">
            <v>483577162.14999998</v>
          </cell>
          <cell r="BP41" t="str">
            <v>-</v>
          </cell>
          <cell r="BQ41">
            <v>2541401.15</v>
          </cell>
          <cell r="BR41" t="str">
            <v>-</v>
          </cell>
          <cell r="BS41">
            <v>1023</v>
          </cell>
          <cell r="BT41" t="str">
            <v>-</v>
          </cell>
          <cell r="BU41">
            <v>481035761</v>
          </cell>
          <cell r="BV41" t="str">
            <v>-</v>
          </cell>
          <cell r="BW41">
            <v>745</v>
          </cell>
          <cell r="BX41" t="str">
            <v>-</v>
          </cell>
          <cell r="BY41" t="str">
            <v>-</v>
          </cell>
          <cell r="BZ41" t="str">
            <v>-</v>
          </cell>
          <cell r="CA41">
            <v>112786251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>
            <v>10906935</v>
          </cell>
          <cell r="CN41" t="str">
            <v>-</v>
          </cell>
          <cell r="CO41">
            <v>123693186</v>
          </cell>
          <cell r="CP41" t="str">
            <v>-</v>
          </cell>
          <cell r="CQ41">
            <v>0</v>
          </cell>
          <cell r="CR41" t="str">
            <v>-</v>
          </cell>
          <cell r="CS41">
            <v>18</v>
          </cell>
          <cell r="CT41" t="str">
            <v>-</v>
          </cell>
          <cell r="CU41">
            <v>380</v>
          </cell>
          <cell r="CV41">
            <v>389</v>
          </cell>
          <cell r="CW41">
            <v>210</v>
          </cell>
          <cell r="CX41">
            <v>200</v>
          </cell>
          <cell r="CY41">
            <v>62</v>
          </cell>
          <cell r="CZ41">
            <v>58</v>
          </cell>
          <cell r="DA41">
            <v>97</v>
          </cell>
          <cell r="DB41">
            <v>104</v>
          </cell>
          <cell r="DC41">
            <v>52</v>
          </cell>
          <cell r="DD41">
            <v>56</v>
          </cell>
          <cell r="DE41">
            <v>61</v>
          </cell>
          <cell r="DF41">
            <v>57</v>
          </cell>
          <cell r="DG41">
            <v>210</v>
          </cell>
          <cell r="DH41">
            <v>217</v>
          </cell>
          <cell r="DI41">
            <v>71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>
            <v>0</v>
          </cell>
          <cell r="DX41" t="str">
            <v>-</v>
          </cell>
          <cell r="DY41">
            <v>86</v>
          </cell>
          <cell r="DZ41">
            <v>76</v>
          </cell>
          <cell r="EA41">
            <v>31</v>
          </cell>
          <cell r="EB41" t="str">
            <v>-</v>
          </cell>
          <cell r="EC41">
            <v>54.385964912280706</v>
          </cell>
          <cell r="ED41" t="str">
            <v>-</v>
          </cell>
          <cell r="EE41">
            <v>15</v>
          </cell>
          <cell r="EF41" t="str">
            <v>-</v>
          </cell>
          <cell r="EG41">
            <v>76</v>
          </cell>
        </row>
        <row r="42">
          <cell r="C42">
            <v>700000112</v>
          </cell>
          <cell r="D42" t="str">
            <v>SECTOR BAMBÚ MARÍA</v>
          </cell>
          <cell r="E42">
            <v>2026</v>
          </cell>
          <cell r="F42">
            <v>202605</v>
          </cell>
          <cell r="G42">
            <v>1424</v>
          </cell>
          <cell r="H42">
            <v>1492</v>
          </cell>
          <cell r="I42">
            <v>365</v>
          </cell>
          <cell r="J42" t="str">
            <v>-</v>
          </cell>
          <cell r="K42">
            <v>-23</v>
          </cell>
          <cell r="L42">
            <v>8</v>
          </cell>
          <cell r="M42">
            <v>735</v>
          </cell>
          <cell r="N42">
            <v>879</v>
          </cell>
          <cell r="O42">
            <v>0</v>
          </cell>
          <cell r="P42" t="str">
            <v>-</v>
          </cell>
          <cell r="Q42">
            <v>1</v>
          </cell>
          <cell r="R42" t="str">
            <v>-</v>
          </cell>
          <cell r="S42">
            <v>6</v>
          </cell>
          <cell r="T42" t="str">
            <v>-</v>
          </cell>
          <cell r="U42">
            <v>733</v>
          </cell>
          <cell r="V42" t="str">
            <v>-</v>
          </cell>
          <cell r="W42">
            <v>1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555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440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>
            <v>51.615168539325836</v>
          </cell>
          <cell r="AN42">
            <v>60.4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663</v>
          </cell>
          <cell r="BB42">
            <v>761</v>
          </cell>
          <cell r="BC42">
            <v>46.558988764044948</v>
          </cell>
          <cell r="BD42">
            <v>52.3</v>
          </cell>
          <cell r="BE42">
            <v>970</v>
          </cell>
          <cell r="BF42" t="str">
            <v>-</v>
          </cell>
          <cell r="BG42">
            <v>452061</v>
          </cell>
          <cell r="BH42">
            <v>433333</v>
          </cell>
          <cell r="BI42">
            <v>332264836.75</v>
          </cell>
          <cell r="BJ42">
            <v>380899569</v>
          </cell>
          <cell r="BK42">
            <v>331529499</v>
          </cell>
          <cell r="BL42" t="str">
            <v>-</v>
          </cell>
          <cell r="BM42">
            <v>735337.75</v>
          </cell>
          <cell r="BN42" t="str">
            <v>-</v>
          </cell>
          <cell r="BO42">
            <v>254229591.75</v>
          </cell>
          <cell r="BP42" t="str">
            <v>-</v>
          </cell>
          <cell r="BQ42">
            <v>735337.75</v>
          </cell>
          <cell r="BR42" t="str">
            <v>-</v>
          </cell>
          <cell r="BS42">
            <v>647</v>
          </cell>
          <cell r="BT42" t="str">
            <v>-</v>
          </cell>
          <cell r="BU42">
            <v>253494254</v>
          </cell>
          <cell r="BV42" t="str">
            <v>-</v>
          </cell>
          <cell r="BW42">
            <v>523</v>
          </cell>
          <cell r="BX42" t="str">
            <v>-</v>
          </cell>
          <cell r="BY42" t="str">
            <v>-</v>
          </cell>
          <cell r="BZ42" t="str">
            <v>-</v>
          </cell>
          <cell r="CA42">
            <v>69467290</v>
          </cell>
          <cell r="CB42" t="str">
            <v>-</v>
          </cell>
          <cell r="CC42" t="str">
            <v>-</v>
          </cell>
          <cell r="CD42" t="str">
            <v>-</v>
          </cell>
          <cell r="CE42" t="str">
            <v>-</v>
          </cell>
          <cell r="CF42" t="str">
            <v>-</v>
          </cell>
          <cell r="CG42" t="str">
            <v>-</v>
          </cell>
          <cell r="CH42" t="str">
            <v>-</v>
          </cell>
          <cell r="CI42" t="str">
            <v>-</v>
          </cell>
          <cell r="CJ42" t="str">
            <v>-</v>
          </cell>
          <cell r="CK42" t="str">
            <v>-</v>
          </cell>
          <cell r="CL42" t="str">
            <v>-</v>
          </cell>
          <cell r="CM42">
            <v>8567955</v>
          </cell>
          <cell r="CN42" t="str">
            <v>-</v>
          </cell>
          <cell r="CO42">
            <v>78035245</v>
          </cell>
          <cell r="CP42" t="str">
            <v>-</v>
          </cell>
          <cell r="CQ42">
            <v>0</v>
          </cell>
          <cell r="CR42" t="str">
            <v>-</v>
          </cell>
          <cell r="CS42">
            <v>-28</v>
          </cell>
          <cell r="CT42" t="str">
            <v>-</v>
          </cell>
          <cell r="CU42">
            <v>376</v>
          </cell>
          <cell r="CV42">
            <v>330</v>
          </cell>
          <cell r="CW42">
            <v>225</v>
          </cell>
          <cell r="CX42">
            <v>180</v>
          </cell>
          <cell r="CY42">
            <v>88</v>
          </cell>
          <cell r="CZ42">
            <v>82</v>
          </cell>
          <cell r="DA42">
            <v>72</v>
          </cell>
          <cell r="DB42">
            <v>94</v>
          </cell>
          <cell r="DC42">
            <v>63</v>
          </cell>
          <cell r="DD42">
            <v>85</v>
          </cell>
          <cell r="DE42">
            <v>65</v>
          </cell>
          <cell r="DF42">
            <v>61</v>
          </cell>
          <cell r="DG42">
            <v>200</v>
          </cell>
          <cell r="DH42">
            <v>240</v>
          </cell>
          <cell r="DI42">
            <v>28</v>
          </cell>
          <cell r="DJ42" t="str">
            <v>-</v>
          </cell>
          <cell r="DK42" t="str">
            <v>-</v>
          </cell>
          <cell r="DL42" t="str">
            <v>-</v>
          </cell>
          <cell r="DM42" t="str">
            <v>-</v>
          </cell>
          <cell r="DN42" t="str">
            <v>-</v>
          </cell>
          <cell r="DO42" t="str">
            <v>-</v>
          </cell>
          <cell r="DP42" t="str">
            <v>-</v>
          </cell>
          <cell r="DQ42" t="str">
            <v>-</v>
          </cell>
          <cell r="DR42" t="str">
            <v>-</v>
          </cell>
          <cell r="DS42" t="str">
            <v>-</v>
          </cell>
          <cell r="DT42" t="str">
            <v>-</v>
          </cell>
          <cell r="DU42" t="str">
            <v>-</v>
          </cell>
          <cell r="DV42" t="str">
            <v>-</v>
          </cell>
          <cell r="DW42">
            <v>0</v>
          </cell>
          <cell r="DX42" t="str">
            <v>-</v>
          </cell>
          <cell r="DY42">
            <v>37</v>
          </cell>
          <cell r="DZ42">
            <v>59</v>
          </cell>
          <cell r="EA42">
            <v>27</v>
          </cell>
          <cell r="EB42" t="str">
            <v>-</v>
          </cell>
          <cell r="EC42">
            <v>50.943396226415096</v>
          </cell>
          <cell r="ED42" t="str">
            <v>-</v>
          </cell>
          <cell r="EE42">
            <v>9</v>
          </cell>
          <cell r="EF42" t="str">
            <v>-</v>
          </cell>
          <cell r="EG42">
            <v>35</v>
          </cell>
        </row>
        <row r="43">
          <cell r="C43">
            <v>700000113</v>
          </cell>
          <cell r="D43" t="str">
            <v>SECTOR POMELO DIANA</v>
          </cell>
          <cell r="E43">
            <v>2026</v>
          </cell>
          <cell r="F43">
            <v>202605</v>
          </cell>
          <cell r="G43">
            <v>1449</v>
          </cell>
          <cell r="H43">
            <v>1496</v>
          </cell>
          <cell r="I43">
            <v>325</v>
          </cell>
          <cell r="J43" t="str">
            <v>-</v>
          </cell>
          <cell r="K43">
            <v>-25</v>
          </cell>
          <cell r="L43">
            <v>8</v>
          </cell>
          <cell r="M43">
            <v>708</v>
          </cell>
          <cell r="N43">
            <v>895</v>
          </cell>
          <cell r="O43">
            <v>0</v>
          </cell>
          <cell r="P43" t="str">
            <v>-</v>
          </cell>
          <cell r="Q43">
            <v>1</v>
          </cell>
          <cell r="R43" t="str">
            <v>-</v>
          </cell>
          <cell r="S43">
            <v>5</v>
          </cell>
          <cell r="T43" t="str">
            <v>-</v>
          </cell>
          <cell r="U43">
            <v>706</v>
          </cell>
          <cell r="V43" t="str">
            <v>-</v>
          </cell>
          <cell r="W43">
            <v>1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501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453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>
            <v>48.861283643892342</v>
          </cell>
          <cell r="AN43">
            <v>60.4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603</v>
          </cell>
          <cell r="BB43">
            <v>779</v>
          </cell>
          <cell r="BC43">
            <v>41.614906832298139</v>
          </cell>
          <cell r="BD43">
            <v>52.5</v>
          </cell>
          <cell r="BE43">
            <v>909</v>
          </cell>
          <cell r="BF43" t="str">
            <v>-</v>
          </cell>
          <cell r="BG43">
            <v>476776.16</v>
          </cell>
          <cell r="BH43">
            <v>435406</v>
          </cell>
          <cell r="BI43">
            <v>337557519.61000001</v>
          </cell>
          <cell r="BJ43">
            <v>389688123</v>
          </cell>
          <cell r="BK43">
            <v>333356873</v>
          </cell>
          <cell r="BL43" t="str">
            <v>-</v>
          </cell>
          <cell r="BM43">
            <v>4200646.6100000003</v>
          </cell>
          <cell r="BN43" t="str">
            <v>-</v>
          </cell>
          <cell r="BO43">
            <v>289771066.61000001</v>
          </cell>
          <cell r="BP43" t="str">
            <v>-</v>
          </cell>
          <cell r="BQ43">
            <v>4200646.6100000003</v>
          </cell>
          <cell r="BR43" t="str">
            <v>-</v>
          </cell>
          <cell r="BS43">
            <v>672</v>
          </cell>
          <cell r="BT43" t="str">
            <v>-</v>
          </cell>
          <cell r="BU43">
            <v>285570420</v>
          </cell>
          <cell r="BV43" t="str">
            <v>-</v>
          </cell>
          <cell r="BW43">
            <v>408</v>
          </cell>
          <cell r="BX43" t="str">
            <v>-</v>
          </cell>
          <cell r="BY43" t="str">
            <v>-</v>
          </cell>
          <cell r="BZ43" t="str">
            <v>-</v>
          </cell>
          <cell r="CA43">
            <v>42304743</v>
          </cell>
          <cell r="CB43" t="str">
            <v>-</v>
          </cell>
          <cell r="CC43" t="str">
            <v>-</v>
          </cell>
          <cell r="CD43" t="str">
            <v>-</v>
          </cell>
          <cell r="CE43" t="str">
            <v>-</v>
          </cell>
          <cell r="CF43" t="str">
            <v>-</v>
          </cell>
          <cell r="CG43" t="str">
            <v>-</v>
          </cell>
          <cell r="CH43" t="str">
            <v>-</v>
          </cell>
          <cell r="CI43" t="str">
            <v>-</v>
          </cell>
          <cell r="CJ43" t="str">
            <v>-</v>
          </cell>
          <cell r="CK43" t="str">
            <v>-</v>
          </cell>
          <cell r="CL43" t="str">
            <v>-</v>
          </cell>
          <cell r="CM43">
            <v>5481710</v>
          </cell>
          <cell r="CN43" t="str">
            <v>-</v>
          </cell>
          <cell r="CO43">
            <v>47786453</v>
          </cell>
          <cell r="CP43" t="str">
            <v>-</v>
          </cell>
          <cell r="CQ43">
            <v>0</v>
          </cell>
          <cell r="CR43" t="str">
            <v>-</v>
          </cell>
          <cell r="CS43">
            <v>10</v>
          </cell>
          <cell r="CT43" t="str">
            <v>-</v>
          </cell>
          <cell r="CU43">
            <v>435</v>
          </cell>
          <cell r="CV43">
            <v>323</v>
          </cell>
          <cell r="CW43">
            <v>243</v>
          </cell>
          <cell r="CX43">
            <v>181</v>
          </cell>
          <cell r="CY43">
            <v>63</v>
          </cell>
          <cell r="CZ43">
            <v>62</v>
          </cell>
          <cell r="DA43">
            <v>102</v>
          </cell>
          <cell r="DB43">
            <v>69</v>
          </cell>
          <cell r="DC43">
            <v>57</v>
          </cell>
          <cell r="DD43">
            <v>111</v>
          </cell>
          <cell r="DE43">
            <v>38</v>
          </cell>
          <cell r="DF43">
            <v>64</v>
          </cell>
          <cell r="DG43">
            <v>197</v>
          </cell>
          <cell r="DH43">
            <v>244</v>
          </cell>
          <cell r="DI43">
            <v>40</v>
          </cell>
          <cell r="DJ43" t="str">
            <v>-</v>
          </cell>
          <cell r="DK43" t="str">
            <v>-</v>
          </cell>
          <cell r="DL43" t="str">
            <v>-</v>
          </cell>
          <cell r="DM43" t="str">
            <v>-</v>
          </cell>
          <cell r="DN43" t="str">
            <v>-</v>
          </cell>
          <cell r="DO43" t="str">
            <v>-</v>
          </cell>
          <cell r="DP43" t="str">
            <v>-</v>
          </cell>
          <cell r="DQ43" t="str">
            <v>-</v>
          </cell>
          <cell r="DR43" t="str">
            <v>-</v>
          </cell>
          <cell r="DS43" t="str">
            <v>-</v>
          </cell>
          <cell r="DT43" t="str">
            <v>-</v>
          </cell>
          <cell r="DU43" t="str">
            <v>-</v>
          </cell>
          <cell r="DV43" t="str">
            <v>-</v>
          </cell>
          <cell r="DW43">
            <v>0</v>
          </cell>
          <cell r="DX43" t="str">
            <v>-</v>
          </cell>
          <cell r="DY43">
            <v>51</v>
          </cell>
          <cell r="DZ43">
            <v>61</v>
          </cell>
          <cell r="EA43">
            <v>17</v>
          </cell>
          <cell r="EB43" t="str">
            <v>-</v>
          </cell>
          <cell r="EC43">
            <v>45.945945945945951</v>
          </cell>
          <cell r="ED43" t="str">
            <v>-</v>
          </cell>
          <cell r="EE43">
            <v>11</v>
          </cell>
          <cell r="EF43" t="str">
            <v>-</v>
          </cell>
          <cell r="EG43">
            <v>54</v>
          </cell>
        </row>
        <row r="44">
          <cell r="C44">
            <v>700000114</v>
          </cell>
          <cell r="D44" t="str">
            <v>SECTOR MACADAMIA MIREYA</v>
          </cell>
          <cell r="E44">
            <v>2026</v>
          </cell>
          <cell r="F44">
            <v>202605</v>
          </cell>
          <cell r="G44">
            <v>1769</v>
          </cell>
          <cell r="H44">
            <v>1784</v>
          </cell>
          <cell r="I44">
            <v>558</v>
          </cell>
          <cell r="J44" t="str">
            <v>-</v>
          </cell>
          <cell r="K44">
            <v>-12</v>
          </cell>
          <cell r="L44">
            <v>8</v>
          </cell>
          <cell r="M44">
            <v>838</v>
          </cell>
          <cell r="N44">
            <v>1104</v>
          </cell>
          <cell r="O44">
            <v>0</v>
          </cell>
          <cell r="P44" t="str">
            <v>-</v>
          </cell>
          <cell r="Q44">
            <v>0</v>
          </cell>
          <cell r="R44" t="str">
            <v>-</v>
          </cell>
          <cell r="S44">
            <v>1</v>
          </cell>
          <cell r="T44" t="str">
            <v>-</v>
          </cell>
          <cell r="U44">
            <v>838</v>
          </cell>
          <cell r="V44" t="str">
            <v>-</v>
          </cell>
          <cell r="W44">
            <v>0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658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449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>
            <v>47.371396269078573</v>
          </cell>
          <cell r="AN44">
            <v>61.7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756</v>
          </cell>
          <cell r="BB44">
            <v>975</v>
          </cell>
          <cell r="BC44">
            <v>42.736009044657997</v>
          </cell>
          <cell r="BD44">
            <v>54.5</v>
          </cell>
          <cell r="BE44">
            <v>1281</v>
          </cell>
          <cell r="BF44" t="str">
            <v>-</v>
          </cell>
          <cell r="BG44">
            <v>508211.96</v>
          </cell>
          <cell r="BH44">
            <v>472330</v>
          </cell>
          <cell r="BI44">
            <v>425881622</v>
          </cell>
          <cell r="BJ44">
            <v>521452527</v>
          </cell>
          <cell r="BK44">
            <v>425726522</v>
          </cell>
          <cell r="BL44" t="str">
            <v>-</v>
          </cell>
          <cell r="BM44">
            <v>155100</v>
          </cell>
          <cell r="BN44" t="str">
            <v>-</v>
          </cell>
          <cell r="BO44">
            <v>368883906</v>
          </cell>
          <cell r="BP44" t="str">
            <v>-</v>
          </cell>
          <cell r="BQ44">
            <v>155100</v>
          </cell>
          <cell r="BR44" t="str">
            <v>-</v>
          </cell>
          <cell r="BS44">
            <v>795</v>
          </cell>
          <cell r="BT44" t="str">
            <v>-</v>
          </cell>
          <cell r="BU44">
            <v>368728806</v>
          </cell>
          <cell r="BV44" t="str">
            <v>-</v>
          </cell>
          <cell r="BW44">
            <v>441</v>
          </cell>
          <cell r="BX44" t="str">
            <v>-</v>
          </cell>
          <cell r="BY44" t="str">
            <v>-</v>
          </cell>
          <cell r="BZ44" t="str">
            <v>-</v>
          </cell>
          <cell r="CA44">
            <v>50539166</v>
          </cell>
          <cell r="CB44" t="str">
            <v>-</v>
          </cell>
          <cell r="CC44" t="str">
            <v>-</v>
          </cell>
          <cell r="CD44" t="str">
            <v>-</v>
          </cell>
          <cell r="CE44" t="str">
            <v>-</v>
          </cell>
          <cell r="CF44" t="str">
            <v>-</v>
          </cell>
          <cell r="CG44" t="str">
            <v>-</v>
          </cell>
          <cell r="CH44" t="str">
            <v>-</v>
          </cell>
          <cell r="CI44" t="str">
            <v>-</v>
          </cell>
          <cell r="CJ44" t="str">
            <v>-</v>
          </cell>
          <cell r="CK44" t="str">
            <v>-</v>
          </cell>
          <cell r="CL44" t="str">
            <v>-</v>
          </cell>
          <cell r="CM44">
            <v>6458550</v>
          </cell>
          <cell r="CN44" t="str">
            <v>-</v>
          </cell>
          <cell r="CO44">
            <v>56997716</v>
          </cell>
          <cell r="CP44" t="str">
            <v>-</v>
          </cell>
          <cell r="CQ44">
            <v>0</v>
          </cell>
          <cell r="CR44" t="str">
            <v>-</v>
          </cell>
          <cell r="CS44">
            <v>6</v>
          </cell>
          <cell r="CT44" t="str">
            <v>-</v>
          </cell>
          <cell r="CU44">
            <v>513</v>
          </cell>
          <cell r="CV44">
            <v>398</v>
          </cell>
          <cell r="CW44">
            <v>312</v>
          </cell>
          <cell r="CX44">
            <v>227</v>
          </cell>
          <cell r="CY44">
            <v>106</v>
          </cell>
          <cell r="CZ44">
            <v>86</v>
          </cell>
          <cell r="DA44">
            <v>67</v>
          </cell>
          <cell r="DB44">
            <v>95</v>
          </cell>
          <cell r="DC44">
            <v>82</v>
          </cell>
          <cell r="DD44">
            <v>77</v>
          </cell>
          <cell r="DE44">
            <v>34</v>
          </cell>
          <cell r="DF44">
            <v>81</v>
          </cell>
          <cell r="DG44">
            <v>183</v>
          </cell>
          <cell r="DH44">
            <v>253</v>
          </cell>
          <cell r="DI44">
            <v>26</v>
          </cell>
          <cell r="DJ44" t="str">
            <v>-</v>
          </cell>
          <cell r="DK44" t="str">
            <v>-</v>
          </cell>
          <cell r="DL44" t="str">
            <v>-</v>
          </cell>
          <cell r="DM44" t="str">
            <v>-</v>
          </cell>
          <cell r="DN44" t="str">
            <v>-</v>
          </cell>
          <cell r="DO44" t="str">
            <v>-</v>
          </cell>
          <cell r="DP44" t="str">
            <v>-</v>
          </cell>
          <cell r="DQ44" t="str">
            <v>-</v>
          </cell>
          <cell r="DR44" t="str">
            <v>-</v>
          </cell>
          <cell r="DS44" t="str">
            <v>-</v>
          </cell>
          <cell r="DT44" t="str">
            <v>-</v>
          </cell>
          <cell r="DU44" t="str">
            <v>-</v>
          </cell>
          <cell r="DV44" t="str">
            <v>-</v>
          </cell>
          <cell r="DW44">
            <v>0</v>
          </cell>
          <cell r="DX44" t="str">
            <v>-</v>
          </cell>
          <cell r="DY44">
            <v>40</v>
          </cell>
          <cell r="DZ44">
            <v>46</v>
          </cell>
          <cell r="EA44">
            <v>26</v>
          </cell>
          <cell r="EB44" t="str">
            <v>-</v>
          </cell>
          <cell r="EC44">
            <v>54.166666666666664</v>
          </cell>
          <cell r="ED44" t="str">
            <v>-</v>
          </cell>
          <cell r="EE44">
            <v>14</v>
          </cell>
          <cell r="EF44" t="str">
            <v>-</v>
          </cell>
          <cell r="EG44">
            <v>42</v>
          </cell>
        </row>
        <row r="45">
          <cell r="C45">
            <v>700000116</v>
          </cell>
          <cell r="D45" t="str">
            <v>SECTOR PRIMAVERA EVELING</v>
          </cell>
          <cell r="E45">
            <v>2026</v>
          </cell>
          <cell r="F45">
            <v>202605</v>
          </cell>
          <cell r="G45">
            <v>1744</v>
          </cell>
          <cell r="H45">
            <v>1756</v>
          </cell>
          <cell r="I45">
            <v>452</v>
          </cell>
          <cell r="J45" t="str">
            <v>-</v>
          </cell>
          <cell r="K45">
            <v>-19</v>
          </cell>
          <cell r="L45">
            <v>8</v>
          </cell>
          <cell r="M45">
            <v>807</v>
          </cell>
          <cell r="N45">
            <v>1074</v>
          </cell>
          <cell r="O45">
            <v>0</v>
          </cell>
          <cell r="P45" t="str">
            <v>-</v>
          </cell>
          <cell r="Q45">
            <v>2</v>
          </cell>
          <cell r="R45" t="str">
            <v>-</v>
          </cell>
          <cell r="S45">
            <v>14</v>
          </cell>
          <cell r="T45" t="str">
            <v>-</v>
          </cell>
          <cell r="U45">
            <v>802</v>
          </cell>
          <cell r="V45" t="str">
            <v>-</v>
          </cell>
          <cell r="W45">
            <v>3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626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462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>
            <v>46.272935779816514</v>
          </cell>
          <cell r="AN45">
            <v>60.6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735</v>
          </cell>
          <cell r="BB45">
            <v>956</v>
          </cell>
          <cell r="BC45">
            <v>42.144495412844037</v>
          </cell>
          <cell r="BD45">
            <v>54</v>
          </cell>
          <cell r="BE45">
            <v>1158</v>
          </cell>
          <cell r="BF45" t="str">
            <v>-</v>
          </cell>
          <cell r="BG45">
            <v>464154.72</v>
          </cell>
          <cell r="BH45">
            <v>437707</v>
          </cell>
          <cell r="BI45">
            <v>374572856.70999998</v>
          </cell>
          <cell r="BJ45">
            <v>470097327</v>
          </cell>
          <cell r="BK45">
            <v>371427275</v>
          </cell>
          <cell r="BL45" t="str">
            <v>-</v>
          </cell>
          <cell r="BM45">
            <v>3145581.71</v>
          </cell>
          <cell r="BN45" t="str">
            <v>-</v>
          </cell>
          <cell r="BO45">
            <v>292918033.70999998</v>
          </cell>
          <cell r="BP45" t="str">
            <v>-</v>
          </cell>
          <cell r="BQ45">
            <v>3145581.71</v>
          </cell>
          <cell r="BR45" t="str">
            <v>-</v>
          </cell>
          <cell r="BS45">
            <v>747</v>
          </cell>
          <cell r="BT45" t="str">
            <v>-</v>
          </cell>
          <cell r="BU45">
            <v>289772452</v>
          </cell>
          <cell r="BV45" t="str">
            <v>-</v>
          </cell>
          <cell r="BW45">
            <v>583</v>
          </cell>
          <cell r="BX45" t="str">
            <v>-</v>
          </cell>
          <cell r="BY45" t="str">
            <v>-</v>
          </cell>
          <cell r="BZ45" t="str">
            <v>-</v>
          </cell>
          <cell r="CA45">
            <v>74418478</v>
          </cell>
          <cell r="CB45" t="str">
            <v>-</v>
          </cell>
          <cell r="CC45" t="str">
            <v>-</v>
          </cell>
          <cell r="CD45" t="str">
            <v>-</v>
          </cell>
          <cell r="CE45" t="str">
            <v>-</v>
          </cell>
          <cell r="CF45" t="str">
            <v>-</v>
          </cell>
          <cell r="CG45" t="str">
            <v>-</v>
          </cell>
          <cell r="CH45" t="str">
            <v>-</v>
          </cell>
          <cell r="CI45" t="str">
            <v>-</v>
          </cell>
          <cell r="CJ45" t="str">
            <v>-</v>
          </cell>
          <cell r="CK45" t="str">
            <v>-</v>
          </cell>
          <cell r="CL45" t="str">
            <v>-</v>
          </cell>
          <cell r="CM45">
            <v>7236345</v>
          </cell>
          <cell r="CN45" t="str">
            <v>-</v>
          </cell>
          <cell r="CO45">
            <v>81654823</v>
          </cell>
          <cell r="CP45" t="str">
            <v>-</v>
          </cell>
          <cell r="CQ45">
            <v>0</v>
          </cell>
          <cell r="CR45" t="str">
            <v>-</v>
          </cell>
          <cell r="CS45">
            <v>-14</v>
          </cell>
          <cell r="CT45" t="str">
            <v>-</v>
          </cell>
          <cell r="CU45">
            <v>566</v>
          </cell>
          <cell r="CV45">
            <v>398</v>
          </cell>
          <cell r="CW45">
            <v>268</v>
          </cell>
          <cell r="CX45">
            <v>223</v>
          </cell>
          <cell r="CY45">
            <v>103</v>
          </cell>
          <cell r="CZ45">
            <v>95</v>
          </cell>
          <cell r="DA45">
            <v>64</v>
          </cell>
          <cell r="DB45">
            <v>91</v>
          </cell>
          <cell r="DC45">
            <v>46</v>
          </cell>
          <cell r="DD45">
            <v>76</v>
          </cell>
          <cell r="DE45">
            <v>47</v>
          </cell>
          <cell r="DF45">
            <v>47</v>
          </cell>
          <cell r="DG45">
            <v>157</v>
          </cell>
          <cell r="DH45">
            <v>214</v>
          </cell>
          <cell r="DI45">
            <v>21</v>
          </cell>
          <cell r="DJ45" t="str">
            <v>-</v>
          </cell>
          <cell r="DK45" t="str">
            <v>-</v>
          </cell>
          <cell r="DL45" t="str">
            <v>-</v>
          </cell>
          <cell r="DM45" t="str">
            <v>-</v>
          </cell>
          <cell r="DN45" t="str">
            <v>-</v>
          </cell>
          <cell r="DO45" t="str">
            <v>-</v>
          </cell>
          <cell r="DP45" t="str">
            <v>-</v>
          </cell>
          <cell r="DQ45" t="str">
            <v>-</v>
          </cell>
          <cell r="DR45" t="str">
            <v>-</v>
          </cell>
          <cell r="DS45" t="str">
            <v>-</v>
          </cell>
          <cell r="DT45" t="str">
            <v>-</v>
          </cell>
          <cell r="DU45" t="str">
            <v>-</v>
          </cell>
          <cell r="DV45" t="str">
            <v>-</v>
          </cell>
          <cell r="DW45">
            <v>0</v>
          </cell>
          <cell r="DX45" t="str">
            <v>-</v>
          </cell>
          <cell r="DY45">
            <v>34</v>
          </cell>
          <cell r="DZ45">
            <v>48</v>
          </cell>
          <cell r="EA45">
            <v>22</v>
          </cell>
          <cell r="EB45" t="str">
            <v>-</v>
          </cell>
          <cell r="EC45">
            <v>61.111111111111114</v>
          </cell>
          <cell r="ED45" t="str">
            <v>-</v>
          </cell>
          <cell r="EE45">
            <v>13</v>
          </cell>
          <cell r="EF45" t="str">
            <v>-</v>
          </cell>
          <cell r="EG45">
            <v>38</v>
          </cell>
        </row>
        <row r="46">
          <cell r="C46">
            <v>700000119</v>
          </cell>
          <cell r="D46" t="str">
            <v>SECTOR CUMBIA ISABEL</v>
          </cell>
          <cell r="E46">
            <v>2026</v>
          </cell>
          <cell r="F46">
            <v>202605</v>
          </cell>
          <cell r="G46">
            <v>2016</v>
          </cell>
          <cell r="H46">
            <v>1891</v>
          </cell>
          <cell r="I46">
            <v>481</v>
          </cell>
          <cell r="J46" t="str">
            <v>-</v>
          </cell>
          <cell r="K46">
            <v>17</v>
          </cell>
          <cell r="L46">
            <v>7</v>
          </cell>
          <cell r="M46">
            <v>821</v>
          </cell>
          <cell r="N46">
            <v>1213</v>
          </cell>
          <cell r="O46">
            <v>0</v>
          </cell>
          <cell r="P46" t="str">
            <v>-</v>
          </cell>
          <cell r="Q46">
            <v>1</v>
          </cell>
          <cell r="R46" t="str">
            <v>-</v>
          </cell>
          <cell r="S46">
            <v>10</v>
          </cell>
          <cell r="T46" t="str">
            <v>-</v>
          </cell>
          <cell r="U46">
            <v>817</v>
          </cell>
          <cell r="V46" t="str">
            <v>-</v>
          </cell>
          <cell r="W46">
            <v>3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525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507</v>
          </cell>
          <cell r="AH46" t="str">
            <v>-</v>
          </cell>
          <cell r="AI46" t="str">
            <v>-</v>
          </cell>
          <cell r="AJ46" t="str">
            <v>-</v>
          </cell>
          <cell r="AK46" t="str">
            <v>-</v>
          </cell>
          <cell r="AL46" t="str">
            <v>-</v>
          </cell>
          <cell r="AM46">
            <v>40.724206349206348</v>
          </cell>
          <cell r="AN46">
            <v>60.4</v>
          </cell>
          <cell r="AO46" t="str">
            <v>-</v>
          </cell>
          <cell r="AP46" t="str">
            <v>-</v>
          </cell>
          <cell r="AQ46" t="str">
            <v>-</v>
          </cell>
          <cell r="AR46" t="str">
            <v>-</v>
          </cell>
          <cell r="AS46" t="str">
            <v>-</v>
          </cell>
          <cell r="AT46" t="str">
            <v>-</v>
          </cell>
          <cell r="AU46" t="str">
            <v>-</v>
          </cell>
          <cell r="AV46" t="str">
            <v>-</v>
          </cell>
          <cell r="AW46" t="str">
            <v>-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659</v>
          </cell>
          <cell r="BB46">
            <v>1057</v>
          </cell>
          <cell r="BC46">
            <v>32.688492063492063</v>
          </cell>
          <cell r="BD46">
            <v>52.6</v>
          </cell>
          <cell r="BE46">
            <v>1250</v>
          </cell>
          <cell r="BF46" t="str">
            <v>-</v>
          </cell>
          <cell r="BG46">
            <v>525344.36</v>
          </cell>
          <cell r="BH46">
            <v>453959</v>
          </cell>
          <cell r="BI46">
            <v>431307719.19</v>
          </cell>
          <cell r="BJ46">
            <v>550652269</v>
          </cell>
          <cell r="BK46">
            <v>430156108</v>
          </cell>
          <cell r="BL46" t="str">
            <v>-</v>
          </cell>
          <cell r="BM46">
            <v>1151611.19</v>
          </cell>
          <cell r="BN46" t="str">
            <v>-</v>
          </cell>
          <cell r="BO46">
            <v>371317555.19</v>
          </cell>
          <cell r="BP46" t="str">
            <v>-</v>
          </cell>
          <cell r="BQ46">
            <v>1151611.19</v>
          </cell>
          <cell r="BR46" t="str">
            <v>-</v>
          </cell>
          <cell r="BS46">
            <v>782</v>
          </cell>
          <cell r="BT46" t="str">
            <v>-</v>
          </cell>
          <cell r="BU46">
            <v>370165944</v>
          </cell>
          <cell r="BV46" t="str">
            <v>-</v>
          </cell>
          <cell r="BW46">
            <v>484</v>
          </cell>
          <cell r="BX46" t="str">
            <v>-</v>
          </cell>
          <cell r="BY46" t="str">
            <v>-</v>
          </cell>
          <cell r="BZ46" t="str">
            <v>-</v>
          </cell>
          <cell r="CA46">
            <v>55537414</v>
          </cell>
          <cell r="CB46" t="str">
            <v>-</v>
          </cell>
          <cell r="CC46" t="str">
            <v>-</v>
          </cell>
          <cell r="CD46" t="str">
            <v>-</v>
          </cell>
          <cell r="CE46" t="str">
            <v>-</v>
          </cell>
          <cell r="CF46" t="str">
            <v>-</v>
          </cell>
          <cell r="CG46" t="str">
            <v>-</v>
          </cell>
          <cell r="CH46" t="str">
            <v>-</v>
          </cell>
          <cell r="CI46" t="str">
            <v>-</v>
          </cell>
          <cell r="CJ46" t="str">
            <v>-</v>
          </cell>
          <cell r="CK46" t="str">
            <v>-</v>
          </cell>
          <cell r="CL46" t="str">
            <v>-</v>
          </cell>
          <cell r="CM46">
            <v>4452750</v>
          </cell>
          <cell r="CN46" t="str">
            <v>-</v>
          </cell>
          <cell r="CO46">
            <v>59990164</v>
          </cell>
          <cell r="CP46" t="str">
            <v>-</v>
          </cell>
          <cell r="CQ46">
            <v>0</v>
          </cell>
          <cell r="CR46" t="str">
            <v>-</v>
          </cell>
          <cell r="CS46">
            <v>1</v>
          </cell>
          <cell r="CT46" t="str">
            <v>-</v>
          </cell>
          <cell r="CU46">
            <v>697</v>
          </cell>
          <cell r="CV46">
            <v>432</v>
          </cell>
          <cell r="CW46">
            <v>336</v>
          </cell>
          <cell r="CX46">
            <v>254</v>
          </cell>
          <cell r="CY46">
            <v>162</v>
          </cell>
          <cell r="CZ46">
            <v>113</v>
          </cell>
          <cell r="DA46">
            <v>107</v>
          </cell>
          <cell r="DB46">
            <v>102</v>
          </cell>
          <cell r="DC46">
            <v>90</v>
          </cell>
          <cell r="DD46">
            <v>90</v>
          </cell>
          <cell r="DE46">
            <v>99</v>
          </cell>
          <cell r="DF46">
            <v>94</v>
          </cell>
          <cell r="DG46">
            <v>296</v>
          </cell>
          <cell r="DH46">
            <v>286</v>
          </cell>
          <cell r="DI46">
            <v>86</v>
          </cell>
          <cell r="DJ46" t="str">
            <v>-</v>
          </cell>
          <cell r="DK46" t="str">
            <v>-</v>
          </cell>
          <cell r="DL46" t="str">
            <v>-</v>
          </cell>
          <cell r="DM46" t="str">
            <v>-</v>
          </cell>
          <cell r="DN46" t="str">
            <v>-</v>
          </cell>
          <cell r="DO46" t="str">
            <v>-</v>
          </cell>
          <cell r="DP46" t="str">
            <v>-</v>
          </cell>
          <cell r="DQ46" t="str">
            <v>-</v>
          </cell>
          <cell r="DR46" t="str">
            <v>-</v>
          </cell>
          <cell r="DS46" t="str">
            <v>-</v>
          </cell>
          <cell r="DT46" t="str">
            <v>-</v>
          </cell>
          <cell r="DU46" t="str">
            <v>-</v>
          </cell>
          <cell r="DV46" t="str">
            <v>-</v>
          </cell>
          <cell r="DW46">
            <v>0</v>
          </cell>
          <cell r="DX46" t="str">
            <v>-</v>
          </cell>
          <cell r="DY46">
            <v>101</v>
          </cell>
          <cell r="DZ46">
            <v>83</v>
          </cell>
          <cell r="EA46">
            <v>64</v>
          </cell>
          <cell r="EB46" t="str">
            <v>-</v>
          </cell>
          <cell r="EC46">
            <v>56.637168141592923</v>
          </cell>
          <cell r="ED46" t="str">
            <v>-</v>
          </cell>
          <cell r="EE46">
            <v>15</v>
          </cell>
          <cell r="EF46" t="str">
            <v>-</v>
          </cell>
          <cell r="EG46">
            <v>61</v>
          </cell>
        </row>
        <row r="47">
          <cell r="C47">
            <v>700000120</v>
          </cell>
          <cell r="D47" t="str">
            <v>SECTOR SALSA DORA</v>
          </cell>
          <cell r="E47">
            <v>2026</v>
          </cell>
          <cell r="F47">
            <v>202605</v>
          </cell>
          <cell r="G47">
            <v>1473</v>
          </cell>
          <cell r="H47">
            <v>1485</v>
          </cell>
          <cell r="I47">
            <v>383</v>
          </cell>
          <cell r="J47" t="str">
            <v>-</v>
          </cell>
          <cell r="K47">
            <v>-17</v>
          </cell>
          <cell r="L47">
            <v>8</v>
          </cell>
          <cell r="M47">
            <v>692</v>
          </cell>
          <cell r="N47">
            <v>887</v>
          </cell>
          <cell r="O47">
            <v>0</v>
          </cell>
          <cell r="P47" t="str">
            <v>-</v>
          </cell>
          <cell r="Q47">
            <v>4</v>
          </cell>
          <cell r="R47" t="str">
            <v>-</v>
          </cell>
          <cell r="S47">
            <v>12</v>
          </cell>
          <cell r="T47" t="str">
            <v>-</v>
          </cell>
          <cell r="U47">
            <v>686</v>
          </cell>
          <cell r="V47" t="str">
            <v>-</v>
          </cell>
          <cell r="W47">
            <v>2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484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423</v>
          </cell>
          <cell r="AH47" t="str">
            <v>-</v>
          </cell>
          <cell r="AI47" t="str">
            <v>-</v>
          </cell>
          <cell r="AJ47" t="str">
            <v>-</v>
          </cell>
          <cell r="AK47" t="str">
            <v>-</v>
          </cell>
          <cell r="AL47" t="str">
            <v>-</v>
          </cell>
          <cell r="AM47">
            <v>46.978954514596062</v>
          </cell>
          <cell r="AN47">
            <v>59.2</v>
          </cell>
          <cell r="AO47" t="str">
            <v>-</v>
          </cell>
          <cell r="AP47" t="str">
            <v>-</v>
          </cell>
          <cell r="AQ47" t="str">
            <v>-</v>
          </cell>
          <cell r="AR47" t="str">
            <v>-</v>
          </cell>
          <cell r="AS47" t="str">
            <v>-</v>
          </cell>
          <cell r="AT47" t="str">
            <v>-</v>
          </cell>
          <cell r="AU47" t="str">
            <v>-</v>
          </cell>
          <cell r="AV47" t="str">
            <v>-</v>
          </cell>
          <cell r="AW47" t="str">
            <v>-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593</v>
          </cell>
          <cell r="BB47">
            <v>741</v>
          </cell>
          <cell r="BC47">
            <v>40.25797691785472</v>
          </cell>
          <cell r="BD47">
            <v>49.5</v>
          </cell>
          <cell r="BE47">
            <v>987</v>
          </cell>
          <cell r="BF47" t="str">
            <v>-</v>
          </cell>
          <cell r="BG47">
            <v>510093.93</v>
          </cell>
          <cell r="BH47">
            <v>472043</v>
          </cell>
          <cell r="BI47">
            <v>352985003</v>
          </cell>
          <cell r="BJ47">
            <v>418702224</v>
          </cell>
          <cell r="BK47">
            <v>350266892</v>
          </cell>
          <cell r="BL47" t="str">
            <v>-</v>
          </cell>
          <cell r="BM47">
            <v>2718111</v>
          </cell>
          <cell r="BN47" t="str">
            <v>-</v>
          </cell>
          <cell r="BO47">
            <v>276692152</v>
          </cell>
          <cell r="BP47" t="str">
            <v>-</v>
          </cell>
          <cell r="BQ47">
            <v>2718111</v>
          </cell>
          <cell r="BR47" t="str">
            <v>-</v>
          </cell>
          <cell r="BS47">
            <v>659</v>
          </cell>
          <cell r="BT47" t="str">
            <v>-</v>
          </cell>
          <cell r="BU47">
            <v>273974041</v>
          </cell>
          <cell r="BV47" t="str">
            <v>-</v>
          </cell>
          <cell r="BW47">
            <v>502</v>
          </cell>
          <cell r="BX47" t="str">
            <v>-</v>
          </cell>
          <cell r="BY47" t="str">
            <v>-</v>
          </cell>
          <cell r="BZ47" t="str">
            <v>-</v>
          </cell>
          <cell r="CA47">
            <v>69502221</v>
          </cell>
          <cell r="CB47" t="str">
            <v>-</v>
          </cell>
          <cell r="CC47" t="str">
            <v>-</v>
          </cell>
          <cell r="CD47" t="str">
            <v>-</v>
          </cell>
          <cell r="CE47" t="str">
            <v>-</v>
          </cell>
          <cell r="CF47" t="str">
            <v>-</v>
          </cell>
          <cell r="CG47" t="str">
            <v>-</v>
          </cell>
          <cell r="CH47" t="str">
            <v>-</v>
          </cell>
          <cell r="CI47" t="str">
            <v>-</v>
          </cell>
          <cell r="CJ47" t="str">
            <v>-</v>
          </cell>
          <cell r="CK47" t="str">
            <v>-</v>
          </cell>
          <cell r="CL47" t="str">
            <v>-</v>
          </cell>
          <cell r="CM47">
            <v>6790630</v>
          </cell>
          <cell r="CN47" t="str">
            <v>-</v>
          </cell>
          <cell r="CO47">
            <v>76292851</v>
          </cell>
          <cell r="CP47" t="str">
            <v>-</v>
          </cell>
          <cell r="CQ47">
            <v>0</v>
          </cell>
          <cell r="CR47" t="str">
            <v>-</v>
          </cell>
          <cell r="CS47">
            <v>-42</v>
          </cell>
          <cell r="CT47" t="str">
            <v>-</v>
          </cell>
          <cell r="CU47">
            <v>455</v>
          </cell>
          <cell r="CV47">
            <v>339</v>
          </cell>
          <cell r="CW47">
            <v>225</v>
          </cell>
          <cell r="CX47">
            <v>193</v>
          </cell>
          <cell r="CY47">
            <v>101</v>
          </cell>
          <cell r="CZ47">
            <v>101</v>
          </cell>
          <cell r="DA47">
            <v>98</v>
          </cell>
          <cell r="DB47">
            <v>88</v>
          </cell>
          <cell r="DC47">
            <v>68</v>
          </cell>
          <cell r="DD47">
            <v>66</v>
          </cell>
          <cell r="DE47">
            <v>112</v>
          </cell>
          <cell r="DF47">
            <v>103</v>
          </cell>
          <cell r="DG47">
            <v>278</v>
          </cell>
          <cell r="DH47">
            <v>257</v>
          </cell>
          <cell r="DI47">
            <v>54</v>
          </cell>
          <cell r="DJ47" t="str">
            <v>-</v>
          </cell>
          <cell r="DK47" t="str">
            <v>-</v>
          </cell>
          <cell r="DL47" t="str">
            <v>-</v>
          </cell>
          <cell r="DM47" t="str">
            <v>-</v>
          </cell>
          <cell r="DN47" t="str">
            <v>-</v>
          </cell>
          <cell r="DO47" t="str">
            <v>-</v>
          </cell>
          <cell r="DP47" t="str">
            <v>-</v>
          </cell>
          <cell r="DQ47" t="str">
            <v>-</v>
          </cell>
          <cell r="DR47" t="str">
            <v>-</v>
          </cell>
          <cell r="DS47" t="str">
            <v>-</v>
          </cell>
          <cell r="DT47" t="str">
            <v>-</v>
          </cell>
          <cell r="DU47" t="str">
            <v>-</v>
          </cell>
          <cell r="DV47" t="str">
            <v>-</v>
          </cell>
          <cell r="DW47">
            <v>0</v>
          </cell>
          <cell r="DX47" t="str">
            <v>-</v>
          </cell>
          <cell r="DY47">
            <v>73</v>
          </cell>
          <cell r="DZ47">
            <v>97</v>
          </cell>
          <cell r="EA47">
            <v>39</v>
          </cell>
          <cell r="EB47" t="str">
            <v>-</v>
          </cell>
          <cell r="EC47">
            <v>52</v>
          </cell>
          <cell r="ED47" t="str">
            <v>-</v>
          </cell>
          <cell r="EE47">
            <v>19</v>
          </cell>
          <cell r="EF47" t="str">
            <v>-</v>
          </cell>
          <cell r="EG47">
            <v>26</v>
          </cell>
        </row>
        <row r="48">
          <cell r="C48">
            <v>700000121</v>
          </cell>
          <cell r="D48" t="str">
            <v>SECTOR FOLCLOR SANDRA</v>
          </cell>
          <cell r="E48">
            <v>2026</v>
          </cell>
          <cell r="F48">
            <v>202605</v>
          </cell>
          <cell r="G48">
            <v>1917</v>
          </cell>
          <cell r="H48">
            <v>1934</v>
          </cell>
          <cell r="I48">
            <v>493</v>
          </cell>
          <cell r="J48" t="str">
            <v>-</v>
          </cell>
          <cell r="K48">
            <v>-38</v>
          </cell>
          <cell r="L48">
            <v>7</v>
          </cell>
          <cell r="M48">
            <v>843</v>
          </cell>
          <cell r="N48">
            <v>1165</v>
          </cell>
          <cell r="O48">
            <v>0</v>
          </cell>
          <cell r="P48" t="str">
            <v>-</v>
          </cell>
          <cell r="Q48">
            <v>1</v>
          </cell>
          <cell r="R48" t="str">
            <v>-</v>
          </cell>
          <cell r="S48">
            <v>11</v>
          </cell>
          <cell r="T48" t="str">
            <v>-</v>
          </cell>
          <cell r="U48">
            <v>838</v>
          </cell>
          <cell r="V48" t="str">
            <v>-</v>
          </cell>
          <cell r="W48">
            <v>4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584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499</v>
          </cell>
          <cell r="AH48" t="str">
            <v>-</v>
          </cell>
          <cell r="AI48" t="str">
            <v>-</v>
          </cell>
          <cell r="AJ48" t="str">
            <v>-</v>
          </cell>
          <cell r="AK48" t="str">
            <v>-</v>
          </cell>
          <cell r="AL48" t="str">
            <v>-</v>
          </cell>
          <cell r="AM48">
            <v>43.97496087636933</v>
          </cell>
          <cell r="AN48">
            <v>59.3</v>
          </cell>
          <cell r="AO48" t="str">
            <v>-</v>
          </cell>
          <cell r="AP48" t="str">
            <v>-</v>
          </cell>
          <cell r="AQ48" t="str">
            <v>-</v>
          </cell>
          <cell r="AR48" t="str">
            <v>-</v>
          </cell>
          <cell r="AS48" t="str">
            <v>-</v>
          </cell>
          <cell r="AT48" t="str">
            <v>-</v>
          </cell>
          <cell r="AU48" t="str">
            <v>-</v>
          </cell>
          <cell r="AV48" t="str">
            <v>-</v>
          </cell>
          <cell r="AW48" t="str">
            <v>-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710</v>
          </cell>
          <cell r="BB48">
            <v>993</v>
          </cell>
          <cell r="BC48">
            <v>37.037037037037038</v>
          </cell>
          <cell r="BD48">
            <v>50.6</v>
          </cell>
          <cell r="BE48">
            <v>1275</v>
          </cell>
          <cell r="BF48" t="str">
            <v>-</v>
          </cell>
          <cell r="BG48">
            <v>568739.19999999995</v>
          </cell>
          <cell r="BH48">
            <v>489733</v>
          </cell>
          <cell r="BI48">
            <v>479447146.35000002</v>
          </cell>
          <cell r="BJ48">
            <v>570538885</v>
          </cell>
          <cell r="BK48">
            <v>477500750</v>
          </cell>
          <cell r="BL48" t="str">
            <v>-</v>
          </cell>
          <cell r="BM48">
            <v>1946396.35</v>
          </cell>
          <cell r="BN48" t="str">
            <v>-</v>
          </cell>
          <cell r="BO48">
            <v>397409255.35000002</v>
          </cell>
          <cell r="BP48" t="str">
            <v>-</v>
          </cell>
          <cell r="BQ48">
            <v>1946396.35</v>
          </cell>
          <cell r="BR48" t="str">
            <v>-</v>
          </cell>
          <cell r="BS48">
            <v>806</v>
          </cell>
          <cell r="BT48" t="str">
            <v>-</v>
          </cell>
          <cell r="BU48">
            <v>395462859</v>
          </cell>
          <cell r="BV48" t="str">
            <v>-</v>
          </cell>
          <cell r="BW48">
            <v>599</v>
          </cell>
          <cell r="BX48" t="str">
            <v>-</v>
          </cell>
          <cell r="BY48" t="str">
            <v>-</v>
          </cell>
          <cell r="BZ48" t="str">
            <v>-</v>
          </cell>
          <cell r="CA48">
            <v>75038811</v>
          </cell>
          <cell r="CB48" t="str">
            <v>-</v>
          </cell>
          <cell r="CC48" t="str">
            <v>-</v>
          </cell>
          <cell r="CD48" t="str">
            <v>-</v>
          </cell>
          <cell r="CE48" t="str">
            <v>-</v>
          </cell>
          <cell r="CF48" t="str">
            <v>-</v>
          </cell>
          <cell r="CG48" t="str">
            <v>-</v>
          </cell>
          <cell r="CH48" t="str">
            <v>-</v>
          </cell>
          <cell r="CI48" t="str">
            <v>-</v>
          </cell>
          <cell r="CJ48" t="str">
            <v>-</v>
          </cell>
          <cell r="CK48" t="str">
            <v>-</v>
          </cell>
          <cell r="CL48" t="str">
            <v>-</v>
          </cell>
          <cell r="CM48">
            <v>6999080</v>
          </cell>
          <cell r="CN48" t="str">
            <v>-</v>
          </cell>
          <cell r="CO48">
            <v>82037891</v>
          </cell>
          <cell r="CP48" t="str">
            <v>-</v>
          </cell>
          <cell r="CQ48">
            <v>0</v>
          </cell>
          <cell r="CR48" t="str">
            <v>-</v>
          </cell>
          <cell r="CS48">
            <v>-35</v>
          </cell>
          <cell r="CT48" t="str">
            <v>-</v>
          </cell>
          <cell r="CU48">
            <v>619</v>
          </cell>
          <cell r="CV48">
            <v>428</v>
          </cell>
          <cell r="CW48">
            <v>301</v>
          </cell>
          <cell r="CX48">
            <v>235</v>
          </cell>
          <cell r="CY48">
            <v>154</v>
          </cell>
          <cell r="CZ48">
            <v>129</v>
          </cell>
          <cell r="DA48">
            <v>153</v>
          </cell>
          <cell r="DB48">
            <v>124</v>
          </cell>
          <cell r="DC48">
            <v>105</v>
          </cell>
          <cell r="DD48">
            <v>103</v>
          </cell>
          <cell r="DE48">
            <v>122</v>
          </cell>
          <cell r="DF48">
            <v>120</v>
          </cell>
          <cell r="DG48">
            <v>380</v>
          </cell>
          <cell r="DH48">
            <v>347</v>
          </cell>
          <cell r="DI48">
            <v>76</v>
          </cell>
          <cell r="DJ48" t="str">
            <v>-</v>
          </cell>
          <cell r="DK48" t="str">
            <v>-</v>
          </cell>
          <cell r="DL48" t="str">
            <v>-</v>
          </cell>
          <cell r="DM48" t="str">
            <v>-</v>
          </cell>
          <cell r="DN48" t="str">
            <v>-</v>
          </cell>
          <cell r="DO48" t="str">
            <v>-</v>
          </cell>
          <cell r="DP48" t="str">
            <v>-</v>
          </cell>
          <cell r="DQ48" t="str">
            <v>-</v>
          </cell>
          <cell r="DR48" t="str">
            <v>-</v>
          </cell>
          <cell r="DS48" t="str">
            <v>-</v>
          </cell>
          <cell r="DT48" t="str">
            <v>-</v>
          </cell>
          <cell r="DU48" t="str">
            <v>-</v>
          </cell>
          <cell r="DV48" t="str">
            <v>-</v>
          </cell>
          <cell r="DW48">
            <v>0</v>
          </cell>
          <cell r="DX48" t="str">
            <v>-</v>
          </cell>
          <cell r="DY48">
            <v>88</v>
          </cell>
          <cell r="DZ48">
            <v>92</v>
          </cell>
          <cell r="EA48">
            <v>37</v>
          </cell>
          <cell r="EB48" t="str">
            <v>-</v>
          </cell>
          <cell r="EC48">
            <v>41.111111111111107</v>
          </cell>
          <cell r="ED48" t="str">
            <v>-</v>
          </cell>
          <cell r="EE48">
            <v>12</v>
          </cell>
          <cell r="EF48" t="str">
            <v>-</v>
          </cell>
          <cell r="EG48">
            <v>45</v>
          </cell>
        </row>
        <row r="49">
          <cell r="C49">
            <v>700000122</v>
          </cell>
          <cell r="D49" t="str">
            <v>SECTOR CALIPSO ROCIO</v>
          </cell>
          <cell r="E49">
            <v>2026</v>
          </cell>
          <cell r="F49">
            <v>202605</v>
          </cell>
          <cell r="G49">
            <v>0</v>
          </cell>
          <cell r="H49" t="str">
            <v>-</v>
          </cell>
          <cell r="I49">
            <v>0</v>
          </cell>
          <cell r="J49" t="str">
            <v>-</v>
          </cell>
          <cell r="K49">
            <v>0</v>
          </cell>
          <cell r="L49" t="str">
            <v>-</v>
          </cell>
          <cell r="M49">
            <v>0</v>
          </cell>
          <cell r="N49" t="str">
            <v>-</v>
          </cell>
          <cell r="O49">
            <v>0</v>
          </cell>
          <cell r="P49" t="str">
            <v>-</v>
          </cell>
          <cell r="Q49">
            <v>0</v>
          </cell>
          <cell r="R49" t="str">
            <v>-</v>
          </cell>
          <cell r="S49">
            <v>0</v>
          </cell>
          <cell r="T49" t="str">
            <v>-</v>
          </cell>
          <cell r="U49">
            <v>0</v>
          </cell>
          <cell r="V49" t="str">
            <v>-</v>
          </cell>
          <cell r="W49">
            <v>0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0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0</v>
          </cell>
          <cell r="AH49" t="str">
            <v>-</v>
          </cell>
          <cell r="AI49" t="str">
            <v>-</v>
          </cell>
          <cell r="AJ49" t="str">
            <v>-</v>
          </cell>
          <cell r="AK49" t="str">
            <v>-</v>
          </cell>
          <cell r="AL49" t="str">
            <v>-</v>
          </cell>
          <cell r="AM49">
            <v>0</v>
          </cell>
          <cell r="AN49" t="str">
            <v>-</v>
          </cell>
          <cell r="AO49" t="str">
            <v>-</v>
          </cell>
          <cell r="AP49" t="str">
            <v>-</v>
          </cell>
          <cell r="AQ49" t="str">
            <v>-</v>
          </cell>
          <cell r="AR49" t="str">
            <v>-</v>
          </cell>
          <cell r="AS49" t="str">
            <v>-</v>
          </cell>
          <cell r="AT49" t="str">
            <v>-</v>
          </cell>
          <cell r="AU49" t="str">
            <v>-</v>
          </cell>
          <cell r="AV49" t="str">
            <v>-</v>
          </cell>
          <cell r="AW49" t="str">
            <v>-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0</v>
          </cell>
          <cell r="BB49" t="str">
            <v>-</v>
          </cell>
          <cell r="BC49">
            <v>0</v>
          </cell>
          <cell r="BD49" t="str">
            <v>-</v>
          </cell>
          <cell r="BE49">
            <v>0</v>
          </cell>
          <cell r="BF49" t="str">
            <v>-</v>
          </cell>
          <cell r="BG49">
            <v>0</v>
          </cell>
          <cell r="BH49" t="str">
            <v>-</v>
          </cell>
          <cell r="BI49">
            <v>0</v>
          </cell>
          <cell r="BJ49" t="str">
            <v>-</v>
          </cell>
          <cell r="BK49">
            <v>0</v>
          </cell>
          <cell r="BL49" t="str">
            <v>-</v>
          </cell>
          <cell r="BM49">
            <v>0</v>
          </cell>
          <cell r="BN49" t="str">
            <v>-</v>
          </cell>
          <cell r="BO49">
            <v>0</v>
          </cell>
          <cell r="BP49" t="str">
            <v>-</v>
          </cell>
          <cell r="BQ49">
            <v>0</v>
          </cell>
          <cell r="BR49" t="str">
            <v>-</v>
          </cell>
          <cell r="BS49">
            <v>0</v>
          </cell>
          <cell r="BT49" t="str">
            <v>-</v>
          </cell>
          <cell r="BU49">
            <v>0</v>
          </cell>
          <cell r="BV49" t="str">
            <v>-</v>
          </cell>
          <cell r="BW49">
            <v>0</v>
          </cell>
          <cell r="BX49" t="str">
            <v>-</v>
          </cell>
          <cell r="BY49" t="str">
            <v>-</v>
          </cell>
          <cell r="BZ49" t="str">
            <v>-</v>
          </cell>
          <cell r="CA49">
            <v>0</v>
          </cell>
          <cell r="CB49" t="str">
            <v>-</v>
          </cell>
          <cell r="CC49" t="str">
            <v>-</v>
          </cell>
          <cell r="CD49" t="str">
            <v>-</v>
          </cell>
          <cell r="CE49" t="str">
            <v>-</v>
          </cell>
          <cell r="CF49" t="str">
            <v>-</v>
          </cell>
          <cell r="CG49" t="str">
            <v>-</v>
          </cell>
          <cell r="CH49" t="str">
            <v>-</v>
          </cell>
          <cell r="CI49" t="str">
            <v>-</v>
          </cell>
          <cell r="CJ49" t="str">
            <v>-</v>
          </cell>
          <cell r="CK49" t="str">
            <v>-</v>
          </cell>
          <cell r="CL49" t="str">
            <v>-</v>
          </cell>
          <cell r="CM49">
            <v>0</v>
          </cell>
          <cell r="CN49" t="str">
            <v>-</v>
          </cell>
          <cell r="CO49">
            <v>0</v>
          </cell>
          <cell r="CP49" t="str">
            <v>-</v>
          </cell>
          <cell r="CQ49">
            <v>0</v>
          </cell>
          <cell r="CR49" t="str">
            <v>-</v>
          </cell>
          <cell r="CS49">
            <v>0</v>
          </cell>
          <cell r="CT49" t="str">
            <v>-</v>
          </cell>
          <cell r="CU49">
            <v>0</v>
          </cell>
          <cell r="CV49" t="str">
            <v>-</v>
          </cell>
          <cell r="CW49">
            <v>0</v>
          </cell>
          <cell r="CX49" t="str">
            <v>-</v>
          </cell>
          <cell r="CY49">
            <v>0</v>
          </cell>
          <cell r="CZ49" t="str">
            <v>-</v>
          </cell>
          <cell r="DA49">
            <v>0</v>
          </cell>
          <cell r="DB49" t="str">
            <v>-</v>
          </cell>
          <cell r="DC49">
            <v>0</v>
          </cell>
          <cell r="DD49" t="str">
            <v>-</v>
          </cell>
          <cell r="DE49">
            <v>0</v>
          </cell>
          <cell r="DF49" t="str">
            <v>-</v>
          </cell>
          <cell r="DG49">
            <v>0</v>
          </cell>
          <cell r="DH49" t="str">
            <v>-</v>
          </cell>
          <cell r="DI49">
            <v>0</v>
          </cell>
          <cell r="DJ49" t="str">
            <v>-</v>
          </cell>
          <cell r="DK49" t="str">
            <v>-</v>
          </cell>
          <cell r="DL49" t="str">
            <v>-</v>
          </cell>
          <cell r="DM49" t="str">
            <v>-</v>
          </cell>
          <cell r="DN49" t="str">
            <v>-</v>
          </cell>
          <cell r="DO49" t="str">
            <v>-</v>
          </cell>
          <cell r="DP49" t="str">
            <v>-</v>
          </cell>
          <cell r="DQ49" t="str">
            <v>-</v>
          </cell>
          <cell r="DR49" t="str">
            <v>-</v>
          </cell>
          <cell r="DS49" t="str">
            <v>-</v>
          </cell>
          <cell r="DT49" t="str">
            <v>-</v>
          </cell>
          <cell r="DU49" t="str">
            <v>-</v>
          </cell>
          <cell r="DV49" t="str">
            <v>-</v>
          </cell>
          <cell r="DW49">
            <v>0</v>
          </cell>
          <cell r="DX49" t="str">
            <v>-</v>
          </cell>
          <cell r="DY49">
            <v>0</v>
          </cell>
          <cell r="DZ49" t="str">
            <v>-</v>
          </cell>
          <cell r="EA49">
            <v>0</v>
          </cell>
          <cell r="EB49" t="str">
            <v>-</v>
          </cell>
          <cell r="EC49">
            <v>0</v>
          </cell>
          <cell r="ED49" t="str">
            <v>-</v>
          </cell>
          <cell r="EE49">
            <v>0</v>
          </cell>
          <cell r="EF49" t="str">
            <v>-</v>
          </cell>
          <cell r="EG49">
            <v>0</v>
          </cell>
        </row>
        <row r="50">
          <cell r="C50">
            <v>700000123</v>
          </cell>
          <cell r="D50" t="str">
            <v>SECTOR TAMBORA SARA</v>
          </cell>
          <cell r="E50">
            <v>2026</v>
          </cell>
          <cell r="F50">
            <v>202605</v>
          </cell>
          <cell r="G50">
            <v>2242</v>
          </cell>
          <cell r="H50">
            <v>2233</v>
          </cell>
          <cell r="I50">
            <v>603</v>
          </cell>
          <cell r="J50" t="str">
            <v>-</v>
          </cell>
          <cell r="K50">
            <v>-63</v>
          </cell>
          <cell r="L50">
            <v>7</v>
          </cell>
          <cell r="M50">
            <v>903</v>
          </cell>
          <cell r="N50">
            <v>1403</v>
          </cell>
          <cell r="O50">
            <v>0</v>
          </cell>
          <cell r="P50" t="str">
            <v>-</v>
          </cell>
          <cell r="Q50">
            <v>1</v>
          </cell>
          <cell r="R50" t="str">
            <v>-</v>
          </cell>
          <cell r="S50">
            <v>8</v>
          </cell>
          <cell r="T50" t="str">
            <v>-</v>
          </cell>
          <cell r="U50">
            <v>901</v>
          </cell>
          <cell r="V50" t="str">
            <v>-</v>
          </cell>
          <cell r="W50">
            <v>1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673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509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>
            <v>40.276538804638719</v>
          </cell>
          <cell r="AN50">
            <v>60.6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788</v>
          </cell>
          <cell r="BB50">
            <v>1226</v>
          </cell>
          <cell r="BC50">
            <v>35.14719000892061</v>
          </cell>
          <cell r="BD50">
            <v>53</v>
          </cell>
          <cell r="BE50">
            <v>1512</v>
          </cell>
          <cell r="BF50" t="str">
            <v>-</v>
          </cell>
          <cell r="BG50">
            <v>539699.89</v>
          </cell>
          <cell r="BH50">
            <v>439653</v>
          </cell>
          <cell r="BI50">
            <v>487348999.90999997</v>
          </cell>
          <cell r="BJ50">
            <v>616833126</v>
          </cell>
          <cell r="BK50">
            <v>485833406</v>
          </cell>
          <cell r="BL50" t="str">
            <v>-</v>
          </cell>
          <cell r="BM50">
            <v>1515593.9100000001</v>
          </cell>
          <cell r="BN50" t="str">
            <v>-</v>
          </cell>
          <cell r="BO50">
            <v>403100443.90999997</v>
          </cell>
          <cell r="BP50" t="str">
            <v>-</v>
          </cell>
          <cell r="BQ50">
            <v>1515593.9100000001</v>
          </cell>
          <cell r="BR50" t="str">
            <v>-</v>
          </cell>
          <cell r="BS50">
            <v>870</v>
          </cell>
          <cell r="BT50" t="str">
            <v>-</v>
          </cell>
          <cell r="BU50">
            <v>401584850</v>
          </cell>
          <cell r="BV50" t="str">
            <v>-</v>
          </cell>
          <cell r="BW50">
            <v>624</v>
          </cell>
          <cell r="BX50" t="str">
            <v>-</v>
          </cell>
          <cell r="BY50" t="str">
            <v>-</v>
          </cell>
          <cell r="BZ50" t="str">
            <v>-</v>
          </cell>
          <cell r="CA50">
            <v>77273836</v>
          </cell>
          <cell r="CB50" t="str">
            <v>-</v>
          </cell>
          <cell r="CC50" t="str">
            <v>-</v>
          </cell>
          <cell r="CD50" t="str">
            <v>-</v>
          </cell>
          <cell r="CE50" t="str">
            <v>-</v>
          </cell>
          <cell r="CF50" t="str">
            <v>-</v>
          </cell>
          <cell r="CG50" t="str">
            <v>-</v>
          </cell>
          <cell r="CH50" t="str">
            <v>-</v>
          </cell>
          <cell r="CI50" t="str">
            <v>-</v>
          </cell>
          <cell r="CJ50" t="str">
            <v>-</v>
          </cell>
          <cell r="CK50" t="str">
            <v>-</v>
          </cell>
          <cell r="CL50" t="str">
            <v>-</v>
          </cell>
          <cell r="CM50">
            <v>6974720</v>
          </cell>
          <cell r="CN50" t="str">
            <v>-</v>
          </cell>
          <cell r="CO50">
            <v>84248556</v>
          </cell>
          <cell r="CP50" t="str">
            <v>-</v>
          </cell>
          <cell r="CQ50">
            <v>0</v>
          </cell>
          <cell r="CR50" t="str">
            <v>-</v>
          </cell>
          <cell r="CS50">
            <v>-30</v>
          </cell>
          <cell r="CT50" t="str">
            <v>-</v>
          </cell>
          <cell r="CU50">
            <v>809</v>
          </cell>
          <cell r="CV50">
            <v>481</v>
          </cell>
          <cell r="CW50">
            <v>354</v>
          </cell>
          <cell r="CX50">
            <v>288</v>
          </cell>
          <cell r="CY50">
            <v>176</v>
          </cell>
          <cell r="CZ50">
            <v>135</v>
          </cell>
          <cell r="DA50">
            <v>151</v>
          </cell>
          <cell r="DB50">
            <v>131</v>
          </cell>
          <cell r="DC50">
            <v>102</v>
          </cell>
          <cell r="DD50">
            <v>95</v>
          </cell>
          <cell r="DE50">
            <v>98</v>
          </cell>
          <cell r="DF50">
            <v>96</v>
          </cell>
          <cell r="DG50">
            <v>351</v>
          </cell>
          <cell r="DH50">
            <v>322</v>
          </cell>
          <cell r="DI50">
            <v>61</v>
          </cell>
          <cell r="DJ50" t="str">
            <v>-</v>
          </cell>
          <cell r="DK50" t="str">
            <v>-</v>
          </cell>
          <cell r="DL50" t="str">
            <v>-</v>
          </cell>
          <cell r="DM50" t="str">
            <v>-</v>
          </cell>
          <cell r="DN50" t="str">
            <v>-</v>
          </cell>
          <cell r="DO50" t="str">
            <v>-</v>
          </cell>
          <cell r="DP50" t="str">
            <v>-</v>
          </cell>
          <cell r="DQ50" t="str">
            <v>-</v>
          </cell>
          <cell r="DR50" t="str">
            <v>-</v>
          </cell>
          <cell r="DS50" t="str">
            <v>-</v>
          </cell>
          <cell r="DT50" t="str">
            <v>-</v>
          </cell>
          <cell r="DU50" t="str">
            <v>-</v>
          </cell>
          <cell r="DV50" t="str">
            <v>-</v>
          </cell>
          <cell r="DW50">
            <v>0</v>
          </cell>
          <cell r="DX50" t="str">
            <v>-</v>
          </cell>
          <cell r="DY50">
            <v>70</v>
          </cell>
          <cell r="DZ50">
            <v>102</v>
          </cell>
          <cell r="EA50">
            <v>54</v>
          </cell>
          <cell r="EB50" t="str">
            <v>-</v>
          </cell>
          <cell r="EC50">
            <v>52.941176470588239</v>
          </cell>
          <cell r="ED50" t="str">
            <v>-</v>
          </cell>
          <cell r="EE50">
            <v>9</v>
          </cell>
          <cell r="EF50" t="str">
            <v>-</v>
          </cell>
          <cell r="EG50">
            <v>45</v>
          </cell>
        </row>
        <row r="51">
          <cell r="C51">
            <v>700000125</v>
          </cell>
          <cell r="D51" t="str">
            <v>SECTOR CHARANGA KAREN</v>
          </cell>
          <cell r="E51">
            <v>2026</v>
          </cell>
          <cell r="F51">
            <v>202605</v>
          </cell>
          <cell r="G51">
            <v>1719</v>
          </cell>
          <cell r="H51">
            <v>1691</v>
          </cell>
          <cell r="I51">
            <v>490</v>
          </cell>
          <cell r="J51" t="str">
            <v>-</v>
          </cell>
          <cell r="K51">
            <v>9</v>
          </cell>
          <cell r="L51">
            <v>9</v>
          </cell>
          <cell r="M51">
            <v>802</v>
          </cell>
          <cell r="N51">
            <v>1054</v>
          </cell>
          <cell r="O51">
            <v>0</v>
          </cell>
          <cell r="P51" t="str">
            <v>-</v>
          </cell>
          <cell r="Q51">
            <v>1</v>
          </cell>
          <cell r="R51" t="str">
            <v>-</v>
          </cell>
          <cell r="S51">
            <v>16</v>
          </cell>
          <cell r="T51" t="str">
            <v>-</v>
          </cell>
          <cell r="U51">
            <v>795</v>
          </cell>
          <cell r="V51" t="str">
            <v>-</v>
          </cell>
          <cell r="W51">
            <v>6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618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428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>
            <v>46.655031995346128</v>
          </cell>
          <cell r="AN51">
            <v>61.3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702</v>
          </cell>
          <cell r="BB51">
            <v>931</v>
          </cell>
          <cell r="BC51">
            <v>40.837696335078533</v>
          </cell>
          <cell r="BD51">
            <v>54.2</v>
          </cell>
          <cell r="BE51">
            <v>1180</v>
          </cell>
          <cell r="BF51" t="str">
            <v>-</v>
          </cell>
          <cell r="BG51">
            <v>553608.98</v>
          </cell>
          <cell r="BH51">
            <v>483073</v>
          </cell>
          <cell r="BI51">
            <v>443994401.99000001</v>
          </cell>
          <cell r="BJ51">
            <v>509159381</v>
          </cell>
          <cell r="BK51">
            <v>441210583</v>
          </cell>
          <cell r="BL51" t="str">
            <v>-</v>
          </cell>
          <cell r="BM51">
            <v>2783818.99</v>
          </cell>
          <cell r="BN51" t="str">
            <v>-</v>
          </cell>
          <cell r="BO51">
            <v>364706170.99000001</v>
          </cell>
          <cell r="BP51" t="str">
            <v>-</v>
          </cell>
          <cell r="BQ51">
            <v>2783818.99</v>
          </cell>
          <cell r="BR51" t="str">
            <v>-</v>
          </cell>
          <cell r="BS51">
            <v>775</v>
          </cell>
          <cell r="BT51" t="str">
            <v>-</v>
          </cell>
          <cell r="BU51">
            <v>361922352</v>
          </cell>
          <cell r="BV51" t="str">
            <v>-</v>
          </cell>
          <cell r="BW51">
            <v>565</v>
          </cell>
          <cell r="BX51" t="str">
            <v>-</v>
          </cell>
          <cell r="BY51" t="str">
            <v>-</v>
          </cell>
          <cell r="BZ51" t="str">
            <v>-</v>
          </cell>
          <cell r="CA51">
            <v>71833171</v>
          </cell>
          <cell r="CB51" t="str">
            <v>-</v>
          </cell>
          <cell r="CC51" t="str">
            <v>-</v>
          </cell>
          <cell r="CD51" t="str">
            <v>-</v>
          </cell>
          <cell r="CE51" t="str">
            <v>-</v>
          </cell>
          <cell r="CF51" t="str">
            <v>-</v>
          </cell>
          <cell r="CG51" t="str">
            <v>-</v>
          </cell>
          <cell r="CH51" t="str">
            <v>-</v>
          </cell>
          <cell r="CI51" t="str">
            <v>-</v>
          </cell>
          <cell r="CJ51" t="str">
            <v>-</v>
          </cell>
          <cell r="CK51" t="str">
            <v>-</v>
          </cell>
          <cell r="CL51" t="str">
            <v>-</v>
          </cell>
          <cell r="CM51">
            <v>7455060</v>
          </cell>
          <cell r="CN51" t="str">
            <v>-</v>
          </cell>
          <cell r="CO51">
            <v>79288231</v>
          </cell>
          <cell r="CP51" t="str">
            <v>-</v>
          </cell>
          <cell r="CQ51">
            <v>0</v>
          </cell>
          <cell r="CR51" t="str">
            <v>-</v>
          </cell>
          <cell r="CS51">
            <v>-14</v>
          </cell>
          <cell r="CT51" t="str">
            <v>-</v>
          </cell>
          <cell r="CU51">
            <v>556</v>
          </cell>
          <cell r="CV51">
            <v>379</v>
          </cell>
          <cell r="CW51">
            <v>246</v>
          </cell>
          <cell r="CX51">
            <v>214</v>
          </cell>
          <cell r="CY51">
            <v>115</v>
          </cell>
          <cell r="CZ51">
            <v>96</v>
          </cell>
          <cell r="DA51">
            <v>69</v>
          </cell>
          <cell r="DB51">
            <v>65</v>
          </cell>
          <cell r="DC51">
            <v>56</v>
          </cell>
          <cell r="DD51">
            <v>54</v>
          </cell>
          <cell r="DE51">
            <v>77</v>
          </cell>
          <cell r="DF51">
            <v>75</v>
          </cell>
          <cell r="DG51">
            <v>202</v>
          </cell>
          <cell r="DH51">
            <v>194</v>
          </cell>
          <cell r="DI51">
            <v>48</v>
          </cell>
          <cell r="DJ51" t="str">
            <v>-</v>
          </cell>
          <cell r="DK51" t="str">
            <v>-</v>
          </cell>
          <cell r="DL51" t="str">
            <v>-</v>
          </cell>
          <cell r="DM51" t="str">
            <v>-</v>
          </cell>
          <cell r="DN51" t="str">
            <v>-</v>
          </cell>
          <cell r="DO51" t="str">
            <v>-</v>
          </cell>
          <cell r="DP51" t="str">
            <v>-</v>
          </cell>
          <cell r="DQ51" t="str">
            <v>-</v>
          </cell>
          <cell r="DR51" t="str">
            <v>-</v>
          </cell>
          <cell r="DS51" t="str">
            <v>-</v>
          </cell>
          <cell r="DT51" t="str">
            <v>-</v>
          </cell>
          <cell r="DU51" t="str">
            <v>-</v>
          </cell>
          <cell r="DV51" t="str">
            <v>-</v>
          </cell>
          <cell r="DW51">
            <v>0</v>
          </cell>
          <cell r="DX51" t="str">
            <v>-</v>
          </cell>
          <cell r="DY51">
            <v>63</v>
          </cell>
          <cell r="DZ51">
            <v>78</v>
          </cell>
          <cell r="EA51">
            <v>41</v>
          </cell>
          <cell r="EB51" t="str">
            <v>-</v>
          </cell>
          <cell r="EC51">
            <v>53.246753246753244</v>
          </cell>
          <cell r="ED51" t="str">
            <v>-</v>
          </cell>
          <cell r="EE51">
            <v>15</v>
          </cell>
          <cell r="EF51" t="str">
            <v>-</v>
          </cell>
          <cell r="EG51">
            <v>37</v>
          </cell>
        </row>
        <row r="52">
          <cell r="C52">
            <v>700000128</v>
          </cell>
          <cell r="D52" t="str">
            <v>SECTOR BURITI MARGARITA</v>
          </cell>
          <cell r="E52">
            <v>2026</v>
          </cell>
          <cell r="F52">
            <v>202605</v>
          </cell>
          <cell r="G52" t="str">
            <v>-</v>
          </cell>
          <cell r="H52" t="str">
            <v>-</v>
          </cell>
          <cell r="I52" t="str">
            <v>-</v>
          </cell>
          <cell r="J52" t="str">
            <v>-</v>
          </cell>
          <cell r="K52" t="str">
            <v>-</v>
          </cell>
          <cell r="L52" t="str">
            <v>-</v>
          </cell>
          <cell r="M52" t="str">
            <v>-</v>
          </cell>
          <cell r="N52" t="str">
            <v>-</v>
          </cell>
          <cell r="O52" t="str">
            <v>-</v>
          </cell>
          <cell r="P52" t="str">
            <v>-</v>
          </cell>
          <cell r="Q52" t="str">
            <v>-</v>
          </cell>
          <cell r="R52" t="str">
            <v>-</v>
          </cell>
          <cell r="S52" t="str">
            <v>-</v>
          </cell>
          <cell r="T52" t="str">
            <v>-</v>
          </cell>
          <cell r="U52" t="str">
            <v>-</v>
          </cell>
          <cell r="V52" t="str">
            <v>-</v>
          </cell>
          <cell r="W52" t="str">
            <v>-</v>
          </cell>
          <cell r="X52" t="str">
            <v>-</v>
          </cell>
          <cell r="Y52" t="str">
            <v>-</v>
          </cell>
          <cell r="Z52" t="str">
            <v>-</v>
          </cell>
          <cell r="AA52" t="str">
            <v>-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 t="str">
            <v>-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 t="str">
            <v>-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 t="str">
            <v>-</v>
          </cell>
          <cell r="BB52" t="str">
            <v>-</v>
          </cell>
          <cell r="BC52" t="str">
            <v>-</v>
          </cell>
          <cell r="BD52" t="str">
            <v>-</v>
          </cell>
          <cell r="BE52" t="str">
            <v>-</v>
          </cell>
          <cell r="BF52" t="str">
            <v>-</v>
          </cell>
          <cell r="BG52" t="str">
            <v>-</v>
          </cell>
          <cell r="BH52" t="str">
            <v>-</v>
          </cell>
          <cell r="BI52" t="str">
            <v>-</v>
          </cell>
          <cell r="BJ52" t="str">
            <v>-</v>
          </cell>
          <cell r="BK52" t="str">
            <v>-</v>
          </cell>
          <cell r="BL52" t="str">
            <v>-</v>
          </cell>
          <cell r="BM52" t="str">
            <v>-</v>
          </cell>
          <cell r="BN52" t="str">
            <v>-</v>
          </cell>
          <cell r="BO52" t="str">
            <v>-</v>
          </cell>
          <cell r="BP52" t="str">
            <v>-</v>
          </cell>
          <cell r="BQ52" t="str">
            <v>-</v>
          </cell>
          <cell r="BR52" t="str">
            <v>-</v>
          </cell>
          <cell r="BS52" t="str">
            <v>-</v>
          </cell>
          <cell r="BT52" t="str">
            <v>-</v>
          </cell>
          <cell r="BU52" t="str">
            <v>-</v>
          </cell>
          <cell r="BV52" t="str">
            <v>-</v>
          </cell>
          <cell r="BW52" t="str">
            <v>-</v>
          </cell>
          <cell r="BX52" t="str">
            <v>-</v>
          </cell>
          <cell r="BY52" t="str">
            <v>-</v>
          </cell>
          <cell r="BZ52" t="str">
            <v>-</v>
          </cell>
          <cell r="CA52" t="str">
            <v>-</v>
          </cell>
          <cell r="CB52" t="str">
            <v>-</v>
          </cell>
          <cell r="CC52" t="str">
            <v>-</v>
          </cell>
          <cell r="CD52" t="str">
            <v>-</v>
          </cell>
          <cell r="CE52" t="str">
            <v>-</v>
          </cell>
          <cell r="CF52" t="str">
            <v>-</v>
          </cell>
          <cell r="CG52" t="str">
            <v>-</v>
          </cell>
          <cell r="CH52" t="str">
            <v>-</v>
          </cell>
          <cell r="CI52" t="str">
            <v>-</v>
          </cell>
          <cell r="CJ52" t="str">
            <v>-</v>
          </cell>
          <cell r="CK52" t="str">
            <v>-</v>
          </cell>
          <cell r="CL52" t="str">
            <v>-</v>
          </cell>
          <cell r="CM52" t="str">
            <v>-</v>
          </cell>
          <cell r="CN52" t="str">
            <v>-</v>
          </cell>
          <cell r="CO52" t="str">
            <v>-</v>
          </cell>
          <cell r="CP52" t="str">
            <v>-</v>
          </cell>
          <cell r="CQ52" t="str">
            <v>-</v>
          </cell>
          <cell r="CR52" t="str">
            <v>-</v>
          </cell>
          <cell r="CS52" t="str">
            <v>-</v>
          </cell>
          <cell r="CT52" t="str">
            <v>-</v>
          </cell>
          <cell r="CU52" t="str">
            <v>-</v>
          </cell>
          <cell r="CV52" t="str">
            <v>-</v>
          </cell>
          <cell r="CW52" t="str">
            <v>-</v>
          </cell>
          <cell r="CX52" t="str">
            <v>-</v>
          </cell>
          <cell r="CY52" t="str">
            <v>-</v>
          </cell>
          <cell r="CZ52" t="str">
            <v>-</v>
          </cell>
          <cell r="DA52" t="str">
            <v>-</v>
          </cell>
          <cell r="DB52" t="str">
            <v>-</v>
          </cell>
          <cell r="DC52" t="str">
            <v>-</v>
          </cell>
          <cell r="DD52" t="str">
            <v>-</v>
          </cell>
          <cell r="DE52" t="str">
            <v>-</v>
          </cell>
          <cell r="DF52" t="str">
            <v>-</v>
          </cell>
          <cell r="DG52" t="str">
            <v>-</v>
          </cell>
          <cell r="DH52" t="str">
            <v>-</v>
          </cell>
          <cell r="DI52" t="str">
            <v>-</v>
          </cell>
          <cell r="DJ52" t="str">
            <v>-</v>
          </cell>
          <cell r="DK52" t="str">
            <v>-</v>
          </cell>
          <cell r="DL52" t="str">
            <v>-</v>
          </cell>
          <cell r="DM52" t="str">
            <v>-</v>
          </cell>
          <cell r="DN52" t="str">
            <v>-</v>
          </cell>
          <cell r="DO52" t="str">
            <v>-</v>
          </cell>
          <cell r="DP52" t="str">
            <v>-</v>
          </cell>
          <cell r="DQ52" t="str">
            <v>-</v>
          </cell>
          <cell r="DR52" t="str">
            <v>-</v>
          </cell>
          <cell r="DS52" t="str">
            <v>-</v>
          </cell>
          <cell r="DT52" t="str">
            <v>-</v>
          </cell>
          <cell r="DU52" t="str">
            <v>-</v>
          </cell>
          <cell r="DV52" t="str">
            <v>-</v>
          </cell>
          <cell r="DW52" t="str">
            <v>-</v>
          </cell>
          <cell r="DX52" t="str">
            <v>-</v>
          </cell>
          <cell r="DY52" t="str">
            <v>-</v>
          </cell>
          <cell r="DZ52" t="str">
            <v>-</v>
          </cell>
          <cell r="EA52" t="str">
            <v>-</v>
          </cell>
          <cell r="EB52" t="str">
            <v>-</v>
          </cell>
          <cell r="EC52" t="str">
            <v>-</v>
          </cell>
          <cell r="ED52" t="str">
            <v>-</v>
          </cell>
          <cell r="EE52" t="str">
            <v>-</v>
          </cell>
          <cell r="EF52" t="str">
            <v>-</v>
          </cell>
          <cell r="EG52" t="str">
            <v>-</v>
          </cell>
        </row>
        <row r="53">
          <cell r="C53">
            <v>700000131</v>
          </cell>
          <cell r="D53" t="str">
            <v>SECTOR PILONERAS EMNA</v>
          </cell>
          <cell r="E53">
            <v>2026</v>
          </cell>
          <cell r="F53">
            <v>202605</v>
          </cell>
          <cell r="G53">
            <v>1710</v>
          </cell>
          <cell r="H53">
            <v>1696</v>
          </cell>
          <cell r="I53">
            <v>368</v>
          </cell>
          <cell r="J53" t="str">
            <v>-</v>
          </cell>
          <cell r="K53">
            <v>-14</v>
          </cell>
          <cell r="L53">
            <v>9</v>
          </cell>
          <cell r="M53">
            <v>808</v>
          </cell>
          <cell r="N53">
            <v>1052</v>
          </cell>
          <cell r="O53">
            <v>0</v>
          </cell>
          <cell r="P53" t="str">
            <v>-</v>
          </cell>
          <cell r="Q53">
            <v>1</v>
          </cell>
          <cell r="R53" t="str">
            <v>-</v>
          </cell>
          <cell r="S53">
            <v>2</v>
          </cell>
          <cell r="T53" t="str">
            <v>-</v>
          </cell>
          <cell r="U53">
            <v>807</v>
          </cell>
          <cell r="V53" t="str">
            <v>-</v>
          </cell>
          <cell r="W53">
            <v>0</v>
          </cell>
          <cell r="X53" t="str">
            <v>-</v>
          </cell>
          <cell r="Y53" t="str">
            <v>-</v>
          </cell>
          <cell r="Z53" t="str">
            <v>-</v>
          </cell>
          <cell r="AA53">
            <v>568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>
            <v>532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>
            <v>47.251461988304094</v>
          </cell>
          <cell r="AN53">
            <v>60.6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>
            <v>725</v>
          </cell>
          <cell r="BB53">
            <v>927</v>
          </cell>
          <cell r="BC53">
            <v>42.397660818713447</v>
          </cell>
          <cell r="BD53">
            <v>53.4</v>
          </cell>
          <cell r="BE53">
            <v>1104</v>
          </cell>
          <cell r="BF53" t="str">
            <v>-</v>
          </cell>
          <cell r="BG53">
            <v>455499.04</v>
          </cell>
          <cell r="BH53">
            <v>416607</v>
          </cell>
          <cell r="BI53">
            <v>368043221</v>
          </cell>
          <cell r="BJ53">
            <v>438270725</v>
          </cell>
          <cell r="BK53">
            <v>367757004</v>
          </cell>
          <cell r="BL53" t="str">
            <v>-</v>
          </cell>
          <cell r="BM53">
            <v>286217</v>
          </cell>
          <cell r="BN53" t="str">
            <v>-</v>
          </cell>
          <cell r="BO53">
            <v>305941882</v>
          </cell>
          <cell r="BP53" t="str">
            <v>-</v>
          </cell>
          <cell r="BQ53">
            <v>286217</v>
          </cell>
          <cell r="BR53" t="str">
            <v>-</v>
          </cell>
          <cell r="BS53">
            <v>779</v>
          </cell>
          <cell r="BT53" t="str">
            <v>-</v>
          </cell>
          <cell r="BU53">
            <v>305655665</v>
          </cell>
          <cell r="BV53" t="str">
            <v>-</v>
          </cell>
          <cell r="BW53">
            <v>555</v>
          </cell>
          <cell r="BX53" t="str">
            <v>-</v>
          </cell>
          <cell r="BY53" t="str">
            <v>-</v>
          </cell>
          <cell r="BZ53" t="str">
            <v>-</v>
          </cell>
          <cell r="CA53">
            <v>55935189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>
            <v>5899590</v>
          </cell>
          <cell r="CN53" t="str">
            <v>-</v>
          </cell>
          <cell r="CO53">
            <v>61834779</v>
          </cell>
          <cell r="CP53" t="str">
            <v>-</v>
          </cell>
          <cell r="CQ53">
            <v>0</v>
          </cell>
          <cell r="CR53" t="str">
            <v>-</v>
          </cell>
          <cell r="CS53">
            <v>-25</v>
          </cell>
          <cell r="CT53" t="str">
            <v>-</v>
          </cell>
          <cell r="CU53">
            <v>518</v>
          </cell>
          <cell r="CV53">
            <v>379</v>
          </cell>
          <cell r="CW53">
            <v>286</v>
          </cell>
          <cell r="CX53">
            <v>237</v>
          </cell>
          <cell r="CY53">
            <v>98</v>
          </cell>
          <cell r="CZ53">
            <v>87</v>
          </cell>
          <cell r="DA53">
            <v>73</v>
          </cell>
          <cell r="DB53">
            <v>69</v>
          </cell>
          <cell r="DC53">
            <v>67</v>
          </cell>
          <cell r="DD53">
            <v>60</v>
          </cell>
          <cell r="DE53">
            <v>78</v>
          </cell>
          <cell r="DF53">
            <v>72</v>
          </cell>
          <cell r="DG53">
            <v>218</v>
          </cell>
          <cell r="DH53">
            <v>201</v>
          </cell>
          <cell r="DI53">
            <v>38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>
            <v>0</v>
          </cell>
          <cell r="DX53" t="str">
            <v>-</v>
          </cell>
          <cell r="DY53">
            <v>54</v>
          </cell>
          <cell r="DZ53">
            <v>78</v>
          </cell>
          <cell r="EA53">
            <v>38</v>
          </cell>
          <cell r="EB53" t="str">
            <v>-</v>
          </cell>
          <cell r="EC53">
            <v>65.517241379310349</v>
          </cell>
          <cell r="ED53" t="str">
            <v>-</v>
          </cell>
          <cell r="EE53">
            <v>16</v>
          </cell>
          <cell r="EF53" t="str">
            <v>-</v>
          </cell>
          <cell r="EG53">
            <v>29</v>
          </cell>
        </row>
        <row r="54">
          <cell r="C54">
            <v>700000132</v>
          </cell>
          <cell r="D54" t="str">
            <v>SECTOR VALLENATO YULIETH</v>
          </cell>
          <cell r="E54">
            <v>2026</v>
          </cell>
          <cell r="F54">
            <v>202605</v>
          </cell>
          <cell r="G54">
            <v>1253</v>
          </cell>
          <cell r="H54">
            <v>1312</v>
          </cell>
          <cell r="I54">
            <v>333</v>
          </cell>
          <cell r="J54" t="str">
            <v>-</v>
          </cell>
          <cell r="K54">
            <v>-66</v>
          </cell>
          <cell r="L54">
            <v>10</v>
          </cell>
          <cell r="M54">
            <v>556</v>
          </cell>
          <cell r="N54">
            <v>798</v>
          </cell>
          <cell r="O54">
            <v>0</v>
          </cell>
          <cell r="P54" t="str">
            <v>-</v>
          </cell>
          <cell r="Q54">
            <v>0</v>
          </cell>
          <cell r="R54" t="str">
            <v>-</v>
          </cell>
          <cell r="S54">
            <v>6</v>
          </cell>
          <cell r="T54" t="str">
            <v>-</v>
          </cell>
          <cell r="U54">
            <v>552</v>
          </cell>
          <cell r="V54" t="str">
            <v>-</v>
          </cell>
          <cell r="W54">
            <v>4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413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322</v>
          </cell>
          <cell r="AH54" t="str">
            <v>-</v>
          </cell>
          <cell r="AI54" t="str">
            <v>-</v>
          </cell>
          <cell r="AJ54" t="str">
            <v>-</v>
          </cell>
          <cell r="AK54" t="str">
            <v>-</v>
          </cell>
          <cell r="AL54" t="str">
            <v>-</v>
          </cell>
          <cell r="AM54">
            <v>44.37350359138069</v>
          </cell>
          <cell r="AN54">
            <v>60</v>
          </cell>
          <cell r="AO54" t="str">
            <v>-</v>
          </cell>
          <cell r="AP54" t="str">
            <v>-</v>
          </cell>
          <cell r="AQ54" t="str">
            <v>-</v>
          </cell>
          <cell r="AR54" t="str">
            <v>-</v>
          </cell>
          <cell r="AS54" t="str">
            <v>-</v>
          </cell>
          <cell r="AT54" t="str">
            <v>-</v>
          </cell>
          <cell r="AU54" t="str">
            <v>-</v>
          </cell>
          <cell r="AV54" t="str">
            <v>-</v>
          </cell>
          <cell r="AW54" t="str">
            <v>-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498</v>
          </cell>
          <cell r="BB54">
            <v>696</v>
          </cell>
          <cell r="BC54">
            <v>39.744612928970469</v>
          </cell>
          <cell r="BD54">
            <v>52.3</v>
          </cell>
          <cell r="BE54">
            <v>849</v>
          </cell>
          <cell r="BF54" t="str">
            <v>-</v>
          </cell>
          <cell r="BG54">
            <v>572943.68999999994</v>
          </cell>
          <cell r="BH54">
            <v>455776</v>
          </cell>
          <cell r="BI54">
            <v>318556692.19999999</v>
          </cell>
          <cell r="BJ54">
            <v>363709386</v>
          </cell>
          <cell r="BK54">
            <v>307625229</v>
          </cell>
          <cell r="BL54" t="str">
            <v>-</v>
          </cell>
          <cell r="BM54">
            <v>10931463.199999999</v>
          </cell>
          <cell r="BN54" t="str">
            <v>-</v>
          </cell>
          <cell r="BO54">
            <v>275278857.19999999</v>
          </cell>
          <cell r="BP54" t="str">
            <v>-</v>
          </cell>
          <cell r="BQ54">
            <v>10931463.199999999</v>
          </cell>
          <cell r="BR54" t="str">
            <v>-</v>
          </cell>
          <cell r="BS54">
            <v>543</v>
          </cell>
          <cell r="BT54" t="str">
            <v>-</v>
          </cell>
          <cell r="BU54">
            <v>264347394</v>
          </cell>
          <cell r="BV54" t="str">
            <v>-</v>
          </cell>
          <cell r="BW54">
            <v>344</v>
          </cell>
          <cell r="BX54" t="str">
            <v>-</v>
          </cell>
          <cell r="BY54" t="str">
            <v>-</v>
          </cell>
          <cell r="BZ54" t="str">
            <v>-</v>
          </cell>
          <cell r="CA54">
            <v>39069140</v>
          </cell>
          <cell r="CB54" t="str">
            <v>-</v>
          </cell>
          <cell r="CC54" t="str">
            <v>-</v>
          </cell>
          <cell r="CD54" t="str">
            <v>-</v>
          </cell>
          <cell r="CE54" t="str">
            <v>-</v>
          </cell>
          <cell r="CF54" t="str">
            <v>-</v>
          </cell>
          <cell r="CG54" t="str">
            <v>-</v>
          </cell>
          <cell r="CH54" t="str">
            <v>-</v>
          </cell>
          <cell r="CI54" t="str">
            <v>-</v>
          </cell>
          <cell r="CJ54" t="str">
            <v>-</v>
          </cell>
          <cell r="CK54" t="str">
            <v>-</v>
          </cell>
          <cell r="CL54" t="str">
            <v>-</v>
          </cell>
          <cell r="CM54">
            <v>4208695</v>
          </cell>
          <cell r="CN54" t="str">
            <v>-</v>
          </cell>
          <cell r="CO54">
            <v>43277835</v>
          </cell>
          <cell r="CP54" t="str">
            <v>-</v>
          </cell>
          <cell r="CQ54">
            <v>0</v>
          </cell>
          <cell r="CR54" t="str">
            <v>-</v>
          </cell>
          <cell r="CS54">
            <v>-21</v>
          </cell>
          <cell r="CT54" t="str">
            <v>-</v>
          </cell>
          <cell r="CU54">
            <v>388</v>
          </cell>
          <cell r="CV54">
            <v>267</v>
          </cell>
          <cell r="CW54">
            <v>229</v>
          </cell>
          <cell r="CX54">
            <v>169</v>
          </cell>
          <cell r="CY54">
            <v>80</v>
          </cell>
          <cell r="CZ54">
            <v>64</v>
          </cell>
          <cell r="DA54">
            <v>99</v>
          </cell>
          <cell r="DB54">
            <v>86</v>
          </cell>
          <cell r="DC54">
            <v>45</v>
          </cell>
          <cell r="DD54">
            <v>37</v>
          </cell>
          <cell r="DE54">
            <v>47</v>
          </cell>
          <cell r="DF54">
            <v>45</v>
          </cell>
          <cell r="DG54">
            <v>191</v>
          </cell>
          <cell r="DH54">
            <v>168</v>
          </cell>
          <cell r="DI54">
            <v>20</v>
          </cell>
          <cell r="DJ54" t="str">
            <v>-</v>
          </cell>
          <cell r="DK54" t="str">
            <v>-</v>
          </cell>
          <cell r="DL54" t="str">
            <v>-</v>
          </cell>
          <cell r="DM54" t="str">
            <v>-</v>
          </cell>
          <cell r="DN54" t="str">
            <v>-</v>
          </cell>
          <cell r="DO54" t="str">
            <v>-</v>
          </cell>
          <cell r="DP54" t="str">
            <v>-</v>
          </cell>
          <cell r="DQ54" t="str">
            <v>-</v>
          </cell>
          <cell r="DR54" t="str">
            <v>-</v>
          </cell>
          <cell r="DS54" t="str">
            <v>-</v>
          </cell>
          <cell r="DT54" t="str">
            <v>-</v>
          </cell>
          <cell r="DU54" t="str">
            <v>-</v>
          </cell>
          <cell r="DV54" t="str">
            <v>-</v>
          </cell>
          <cell r="DW54">
            <v>0</v>
          </cell>
          <cell r="DX54" t="str">
            <v>-</v>
          </cell>
          <cell r="DY54">
            <v>26</v>
          </cell>
          <cell r="DZ54">
            <v>47</v>
          </cell>
          <cell r="EA54">
            <v>23</v>
          </cell>
          <cell r="EB54" t="str">
            <v>-</v>
          </cell>
          <cell r="EC54">
            <v>56.09756097560976</v>
          </cell>
          <cell r="ED54" t="str">
            <v>-</v>
          </cell>
          <cell r="EE54">
            <v>6</v>
          </cell>
          <cell r="EF54" t="str">
            <v>-</v>
          </cell>
          <cell r="EG54">
            <v>32</v>
          </cell>
        </row>
        <row r="55">
          <cell r="C55">
            <v>700000133</v>
          </cell>
          <cell r="D55" t="str">
            <v>SECTOR INSPIRACIÓN VANESA</v>
          </cell>
          <cell r="E55">
            <v>2026</v>
          </cell>
          <cell r="F55">
            <v>202605</v>
          </cell>
          <cell r="G55">
            <v>1008</v>
          </cell>
          <cell r="H55">
            <v>1011</v>
          </cell>
          <cell r="I55">
            <v>312</v>
          </cell>
          <cell r="J55" t="str">
            <v>-</v>
          </cell>
          <cell r="K55">
            <v>26</v>
          </cell>
          <cell r="L55">
            <v>5</v>
          </cell>
          <cell r="M55">
            <v>685</v>
          </cell>
          <cell r="N55">
            <v>607</v>
          </cell>
          <cell r="O55">
            <v>0</v>
          </cell>
          <cell r="P55" t="str">
            <v>-</v>
          </cell>
          <cell r="Q55">
            <v>1</v>
          </cell>
          <cell r="R55" t="str">
            <v>-</v>
          </cell>
          <cell r="S55">
            <v>3</v>
          </cell>
          <cell r="T55" t="str">
            <v>-</v>
          </cell>
          <cell r="U55">
            <v>684</v>
          </cell>
          <cell r="V55" t="str">
            <v>-</v>
          </cell>
          <cell r="W55">
            <v>0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533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406</v>
          </cell>
          <cell r="AH55" t="str">
            <v>-</v>
          </cell>
          <cell r="AI55" t="str">
            <v>-</v>
          </cell>
          <cell r="AJ55" t="str">
            <v>-</v>
          </cell>
          <cell r="AK55" t="str">
            <v>-</v>
          </cell>
          <cell r="AL55" t="str">
            <v>-</v>
          </cell>
          <cell r="AM55">
            <v>67.956349206349216</v>
          </cell>
          <cell r="AN55">
            <v>61.4</v>
          </cell>
          <cell r="AO55" t="str">
            <v>-</v>
          </cell>
          <cell r="AP55" t="str">
            <v>-</v>
          </cell>
          <cell r="AQ55" t="str">
            <v>-</v>
          </cell>
          <cell r="AR55" t="str">
            <v>-</v>
          </cell>
          <cell r="AS55" t="str">
            <v>-</v>
          </cell>
          <cell r="AT55" t="str">
            <v>-</v>
          </cell>
          <cell r="AU55" t="str">
            <v>-</v>
          </cell>
          <cell r="AV55" t="str">
            <v>-</v>
          </cell>
          <cell r="AW55" t="str">
            <v>-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599</v>
          </cell>
          <cell r="BB55">
            <v>517</v>
          </cell>
          <cell r="BC55">
            <v>59.424603174603178</v>
          </cell>
          <cell r="BD55">
            <v>52.3</v>
          </cell>
          <cell r="BE55">
            <v>750</v>
          </cell>
          <cell r="BF55" t="str">
            <v>-</v>
          </cell>
          <cell r="BG55">
            <v>573789.28</v>
          </cell>
          <cell r="BH55">
            <v>506418</v>
          </cell>
          <cell r="BI55">
            <v>393045655.69999999</v>
          </cell>
          <cell r="BJ55">
            <v>307395495</v>
          </cell>
          <cell r="BK55">
            <v>392413897</v>
          </cell>
          <cell r="BL55" t="str">
            <v>-</v>
          </cell>
          <cell r="BM55">
            <v>631758.69999999995</v>
          </cell>
          <cell r="BN55" t="str">
            <v>-</v>
          </cell>
          <cell r="BO55">
            <v>348533218.69999999</v>
          </cell>
          <cell r="BP55" t="str">
            <v>-</v>
          </cell>
          <cell r="BQ55">
            <v>631758.69999999995</v>
          </cell>
          <cell r="BR55" t="str">
            <v>-</v>
          </cell>
          <cell r="BS55">
            <v>674</v>
          </cell>
          <cell r="BT55" t="str">
            <v>-</v>
          </cell>
          <cell r="BU55">
            <v>347901460</v>
          </cell>
          <cell r="BV55" t="str">
            <v>-</v>
          </cell>
          <cell r="BW55">
            <v>409</v>
          </cell>
          <cell r="BX55" t="str">
            <v>-</v>
          </cell>
          <cell r="BY55" t="str">
            <v>-</v>
          </cell>
          <cell r="BZ55" t="str">
            <v>-</v>
          </cell>
          <cell r="CA55">
            <v>39627117</v>
          </cell>
          <cell r="CB55" t="str">
            <v>-</v>
          </cell>
          <cell r="CC55" t="str">
            <v>-</v>
          </cell>
          <cell r="CD55" t="str">
            <v>-</v>
          </cell>
          <cell r="CE55" t="str">
            <v>-</v>
          </cell>
          <cell r="CF55" t="str">
            <v>-</v>
          </cell>
          <cell r="CG55" t="str">
            <v>-</v>
          </cell>
          <cell r="CH55" t="str">
            <v>-</v>
          </cell>
          <cell r="CI55" t="str">
            <v>-</v>
          </cell>
          <cell r="CJ55" t="str">
            <v>-</v>
          </cell>
          <cell r="CK55" t="str">
            <v>-</v>
          </cell>
          <cell r="CL55" t="str">
            <v>-</v>
          </cell>
          <cell r="CM55">
            <v>4885320</v>
          </cell>
          <cell r="CN55" t="str">
            <v>-</v>
          </cell>
          <cell r="CO55">
            <v>44512437</v>
          </cell>
          <cell r="CP55" t="str">
            <v>-</v>
          </cell>
          <cell r="CQ55">
            <v>0</v>
          </cell>
          <cell r="CR55" t="str">
            <v>-</v>
          </cell>
          <cell r="CS55">
            <v>-7</v>
          </cell>
          <cell r="CT55" t="str">
            <v>-</v>
          </cell>
          <cell r="CU55">
            <v>183</v>
          </cell>
          <cell r="CV55">
            <v>222</v>
          </cell>
          <cell r="CW55">
            <v>94</v>
          </cell>
          <cell r="CX55">
            <v>122</v>
          </cell>
          <cell r="CY55">
            <v>46</v>
          </cell>
          <cell r="CZ55">
            <v>62</v>
          </cell>
          <cell r="DA55">
            <v>35</v>
          </cell>
          <cell r="DB55">
            <v>35</v>
          </cell>
          <cell r="DC55">
            <v>39</v>
          </cell>
          <cell r="DD55">
            <v>37</v>
          </cell>
          <cell r="DE55">
            <v>44</v>
          </cell>
          <cell r="DF55">
            <v>45</v>
          </cell>
          <cell r="DG55">
            <v>118</v>
          </cell>
          <cell r="DH55">
            <v>117</v>
          </cell>
          <cell r="DI55">
            <v>25</v>
          </cell>
          <cell r="DJ55" t="str">
            <v>-</v>
          </cell>
          <cell r="DK55" t="str">
            <v>-</v>
          </cell>
          <cell r="DL55" t="str">
            <v>-</v>
          </cell>
          <cell r="DM55" t="str">
            <v>-</v>
          </cell>
          <cell r="DN55" t="str">
            <v>-</v>
          </cell>
          <cell r="DO55" t="str">
            <v>-</v>
          </cell>
          <cell r="DP55" t="str">
            <v>-</v>
          </cell>
          <cell r="DQ55" t="str">
            <v>-</v>
          </cell>
          <cell r="DR55" t="str">
            <v>-</v>
          </cell>
          <cell r="DS55" t="str">
            <v>-</v>
          </cell>
          <cell r="DT55" t="str">
            <v>-</v>
          </cell>
          <cell r="DU55" t="str">
            <v>-</v>
          </cell>
          <cell r="DV55" t="str">
            <v>-</v>
          </cell>
          <cell r="DW55">
            <v>0</v>
          </cell>
          <cell r="DX55" t="str">
            <v>-</v>
          </cell>
          <cell r="DY55">
            <v>39</v>
          </cell>
          <cell r="DZ55">
            <v>42</v>
          </cell>
          <cell r="EA55">
            <v>18</v>
          </cell>
          <cell r="EB55" t="str">
            <v>-</v>
          </cell>
          <cell r="EC55">
            <v>50</v>
          </cell>
          <cell r="ED55" t="str">
            <v>-</v>
          </cell>
          <cell r="EE55">
            <v>14</v>
          </cell>
          <cell r="EF55" t="str">
            <v>-</v>
          </cell>
          <cell r="EG55">
            <v>47</v>
          </cell>
        </row>
        <row r="56">
          <cell r="C56">
            <v>700000135</v>
          </cell>
          <cell r="D56" t="str">
            <v>SECTOR PINO VIVIANA</v>
          </cell>
          <cell r="E56">
            <v>2026</v>
          </cell>
          <cell r="F56">
            <v>202605</v>
          </cell>
          <cell r="G56">
            <v>2023</v>
          </cell>
          <cell r="H56">
            <v>2043</v>
          </cell>
          <cell r="I56">
            <v>566</v>
          </cell>
          <cell r="J56" t="str">
            <v>-</v>
          </cell>
          <cell r="K56">
            <v>-113</v>
          </cell>
          <cell r="L56">
            <v>7</v>
          </cell>
          <cell r="M56">
            <v>471</v>
          </cell>
          <cell r="N56">
            <v>1310</v>
          </cell>
          <cell r="O56">
            <v>0</v>
          </cell>
          <cell r="P56" t="str">
            <v>-</v>
          </cell>
          <cell r="Q56">
            <v>1</v>
          </cell>
          <cell r="R56" t="str">
            <v>-</v>
          </cell>
          <cell r="S56">
            <v>4</v>
          </cell>
          <cell r="T56" t="str">
            <v>-</v>
          </cell>
          <cell r="U56">
            <v>468</v>
          </cell>
          <cell r="V56" t="str">
            <v>-</v>
          </cell>
          <cell r="W56">
            <v>2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399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196</v>
          </cell>
          <cell r="AH56" t="str">
            <v>-</v>
          </cell>
          <cell r="AI56" t="str">
            <v>-</v>
          </cell>
          <cell r="AJ56" t="str">
            <v>-</v>
          </cell>
          <cell r="AK56" t="str">
            <v>-</v>
          </cell>
          <cell r="AL56" t="str">
            <v>-</v>
          </cell>
          <cell r="AM56">
            <v>23.282254078101829</v>
          </cell>
          <cell r="AN56">
            <v>61.1</v>
          </cell>
          <cell r="AO56" t="str">
            <v>-</v>
          </cell>
          <cell r="AP56" t="str">
            <v>-</v>
          </cell>
          <cell r="AQ56" t="str">
            <v>-</v>
          </cell>
          <cell r="AR56" t="str">
            <v>-</v>
          </cell>
          <cell r="AS56" t="str">
            <v>-</v>
          </cell>
          <cell r="AT56" t="str">
            <v>-</v>
          </cell>
          <cell r="AU56" t="str">
            <v>-</v>
          </cell>
          <cell r="AV56" t="str">
            <v>-</v>
          </cell>
          <cell r="AW56" t="str">
            <v>-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434</v>
          </cell>
          <cell r="BB56">
            <v>1155</v>
          </cell>
          <cell r="BC56">
            <v>21.453287197231834</v>
          </cell>
          <cell r="BD56">
            <v>53.8</v>
          </cell>
          <cell r="BE56">
            <v>1404</v>
          </cell>
          <cell r="BF56" t="str">
            <v>-</v>
          </cell>
          <cell r="BG56">
            <v>756361.07</v>
          </cell>
          <cell r="BH56">
            <v>501540</v>
          </cell>
          <cell r="BI56">
            <v>356246065.50999999</v>
          </cell>
          <cell r="BJ56">
            <v>657017749</v>
          </cell>
          <cell r="BK56">
            <v>355267593</v>
          </cell>
          <cell r="BL56" t="str">
            <v>-</v>
          </cell>
          <cell r="BM56">
            <v>978472.51</v>
          </cell>
          <cell r="BN56" t="str">
            <v>-</v>
          </cell>
          <cell r="BO56">
            <v>314998120.50999999</v>
          </cell>
          <cell r="BP56" t="str">
            <v>-</v>
          </cell>
          <cell r="BQ56">
            <v>978472.51</v>
          </cell>
          <cell r="BR56" t="str">
            <v>-</v>
          </cell>
          <cell r="BS56">
            <v>457</v>
          </cell>
          <cell r="BT56" t="str">
            <v>-</v>
          </cell>
          <cell r="BU56">
            <v>314019648</v>
          </cell>
          <cell r="BV56" t="str">
            <v>-</v>
          </cell>
          <cell r="BW56">
            <v>291</v>
          </cell>
          <cell r="BX56" t="str">
            <v>-</v>
          </cell>
          <cell r="BY56" t="str">
            <v>-</v>
          </cell>
          <cell r="BZ56" t="str">
            <v>-</v>
          </cell>
          <cell r="CA56">
            <v>36574675</v>
          </cell>
          <cell r="CB56" t="str">
            <v>-</v>
          </cell>
          <cell r="CC56" t="str">
            <v>-</v>
          </cell>
          <cell r="CD56" t="str">
            <v>-</v>
          </cell>
          <cell r="CE56" t="str">
            <v>-</v>
          </cell>
          <cell r="CF56" t="str">
            <v>-</v>
          </cell>
          <cell r="CG56" t="str">
            <v>-</v>
          </cell>
          <cell r="CH56" t="str">
            <v>-</v>
          </cell>
          <cell r="CI56" t="str">
            <v>-</v>
          </cell>
          <cell r="CJ56" t="str">
            <v>-</v>
          </cell>
          <cell r="CK56" t="str">
            <v>-</v>
          </cell>
          <cell r="CL56" t="str">
            <v>-</v>
          </cell>
          <cell r="CM56">
            <v>4673270</v>
          </cell>
          <cell r="CN56" t="str">
            <v>-</v>
          </cell>
          <cell r="CO56">
            <v>41247945</v>
          </cell>
          <cell r="CP56" t="str">
            <v>-</v>
          </cell>
          <cell r="CQ56">
            <v>0</v>
          </cell>
          <cell r="CR56" t="str">
            <v>-</v>
          </cell>
          <cell r="CS56">
            <v>-42</v>
          </cell>
          <cell r="CT56" t="str">
            <v>-</v>
          </cell>
          <cell r="CU56">
            <v>1054</v>
          </cell>
          <cell r="CV56">
            <v>481</v>
          </cell>
          <cell r="CW56">
            <v>339</v>
          </cell>
          <cell r="CX56">
            <v>239</v>
          </cell>
          <cell r="CY56">
            <v>159</v>
          </cell>
          <cell r="CZ56">
            <v>113</v>
          </cell>
          <cell r="DA56">
            <v>137</v>
          </cell>
          <cell r="DB56">
            <v>99</v>
          </cell>
          <cell r="DC56">
            <v>65</v>
          </cell>
          <cell r="DD56">
            <v>53</v>
          </cell>
          <cell r="DE56">
            <v>61</v>
          </cell>
          <cell r="DF56">
            <v>53</v>
          </cell>
          <cell r="DG56">
            <v>263</v>
          </cell>
          <cell r="DH56">
            <v>205</v>
          </cell>
          <cell r="DI56">
            <v>14</v>
          </cell>
          <cell r="DJ56" t="str">
            <v>-</v>
          </cell>
          <cell r="DK56" t="str">
            <v>-</v>
          </cell>
          <cell r="DL56" t="str">
            <v>-</v>
          </cell>
          <cell r="DM56" t="str">
            <v>-</v>
          </cell>
          <cell r="DN56" t="str">
            <v>-</v>
          </cell>
          <cell r="DO56" t="str">
            <v>-</v>
          </cell>
          <cell r="DP56" t="str">
            <v>-</v>
          </cell>
          <cell r="DQ56" t="str">
            <v>-</v>
          </cell>
          <cell r="DR56" t="str">
            <v>-</v>
          </cell>
          <cell r="DS56" t="str">
            <v>-</v>
          </cell>
          <cell r="DT56" t="str">
            <v>-</v>
          </cell>
          <cell r="DU56" t="str">
            <v>-</v>
          </cell>
          <cell r="DV56" t="str">
            <v>-</v>
          </cell>
          <cell r="DW56">
            <v>0</v>
          </cell>
          <cell r="DX56" t="str">
            <v>-</v>
          </cell>
          <cell r="DY56">
            <v>23</v>
          </cell>
          <cell r="DZ56">
            <v>82</v>
          </cell>
          <cell r="EA56">
            <v>58</v>
          </cell>
          <cell r="EB56" t="str">
            <v>-</v>
          </cell>
          <cell r="EC56">
            <v>56.310679611650485</v>
          </cell>
          <cell r="ED56" t="str">
            <v>-</v>
          </cell>
          <cell r="EE56">
            <v>9</v>
          </cell>
          <cell r="EF56" t="str">
            <v>-</v>
          </cell>
          <cell r="EG56">
            <v>14</v>
          </cell>
        </row>
        <row r="57">
          <cell r="C57">
            <v>700000137</v>
          </cell>
          <cell r="D57" t="str">
            <v>SECTOR CAÑAHUATE ESPERANZA</v>
          </cell>
          <cell r="E57">
            <v>2026</v>
          </cell>
          <cell r="F57">
            <v>202605</v>
          </cell>
          <cell r="G57">
            <v>1366</v>
          </cell>
          <cell r="H57">
            <v>1423</v>
          </cell>
          <cell r="I57">
            <v>457</v>
          </cell>
          <cell r="J57" t="str">
            <v>-</v>
          </cell>
          <cell r="K57">
            <v>-71</v>
          </cell>
          <cell r="L57">
            <v>7</v>
          </cell>
          <cell r="M57">
            <v>422</v>
          </cell>
          <cell r="N57">
            <v>882</v>
          </cell>
          <cell r="O57">
            <v>0</v>
          </cell>
          <cell r="P57" t="str">
            <v>-</v>
          </cell>
          <cell r="Q57">
            <v>0</v>
          </cell>
          <cell r="R57" t="str">
            <v>-</v>
          </cell>
          <cell r="S57">
            <v>0</v>
          </cell>
          <cell r="T57" t="str">
            <v>-</v>
          </cell>
          <cell r="U57">
            <v>422</v>
          </cell>
          <cell r="V57" t="str">
            <v>-</v>
          </cell>
          <cell r="W57">
            <v>0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354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152</v>
          </cell>
          <cell r="AH57" t="str">
            <v>-</v>
          </cell>
          <cell r="AI57" t="str">
            <v>-</v>
          </cell>
          <cell r="AJ57" t="str">
            <v>-</v>
          </cell>
          <cell r="AK57" t="str">
            <v>-</v>
          </cell>
          <cell r="AL57" t="str">
            <v>-</v>
          </cell>
          <cell r="AM57">
            <v>30.893118594436309</v>
          </cell>
          <cell r="AN57">
            <v>61.1</v>
          </cell>
          <cell r="AO57" t="str">
            <v>-</v>
          </cell>
          <cell r="AP57" t="str">
            <v>-</v>
          </cell>
          <cell r="AQ57" t="str">
            <v>-</v>
          </cell>
          <cell r="AR57" t="str">
            <v>-</v>
          </cell>
          <cell r="AS57" t="str">
            <v>-</v>
          </cell>
          <cell r="AT57" t="str">
            <v>-</v>
          </cell>
          <cell r="AU57" t="str">
            <v>-</v>
          </cell>
          <cell r="AV57" t="str">
            <v>-</v>
          </cell>
          <cell r="AW57" t="str">
            <v>-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388</v>
          </cell>
          <cell r="BB57">
            <v>772</v>
          </cell>
          <cell r="BC57">
            <v>28.404099560761349</v>
          </cell>
          <cell r="BD57">
            <v>53.5</v>
          </cell>
          <cell r="BE57">
            <v>1041</v>
          </cell>
          <cell r="BF57" t="str">
            <v>-</v>
          </cell>
          <cell r="BG57">
            <v>752954.79</v>
          </cell>
          <cell r="BH57">
            <v>537305</v>
          </cell>
          <cell r="BI57">
            <v>317746923</v>
          </cell>
          <cell r="BJ57">
            <v>473902995</v>
          </cell>
          <cell r="BK57">
            <v>317746923</v>
          </cell>
          <cell r="BL57" t="str">
            <v>-</v>
          </cell>
          <cell r="BM57">
            <v>0</v>
          </cell>
          <cell r="BN57" t="str">
            <v>-</v>
          </cell>
          <cell r="BO57">
            <v>286469258</v>
          </cell>
          <cell r="BP57" t="str">
            <v>-</v>
          </cell>
          <cell r="BQ57">
            <v>0</v>
          </cell>
          <cell r="BR57" t="str">
            <v>-</v>
          </cell>
          <cell r="BS57">
            <v>408</v>
          </cell>
          <cell r="BT57" t="str">
            <v>-</v>
          </cell>
          <cell r="BU57">
            <v>286469258</v>
          </cell>
          <cell r="BV57" t="str">
            <v>-</v>
          </cell>
          <cell r="BW57">
            <v>206</v>
          </cell>
          <cell r="BX57" t="str">
            <v>-</v>
          </cell>
          <cell r="BY57" t="str">
            <v>-</v>
          </cell>
          <cell r="BZ57" t="str">
            <v>-</v>
          </cell>
          <cell r="CA57">
            <v>28533290</v>
          </cell>
          <cell r="CB57" t="str">
            <v>-</v>
          </cell>
          <cell r="CC57" t="str">
            <v>-</v>
          </cell>
          <cell r="CD57" t="str">
            <v>-</v>
          </cell>
          <cell r="CE57" t="str">
            <v>-</v>
          </cell>
          <cell r="CF57" t="str">
            <v>-</v>
          </cell>
          <cell r="CG57" t="str">
            <v>-</v>
          </cell>
          <cell r="CH57" t="str">
            <v>-</v>
          </cell>
          <cell r="CI57" t="str">
            <v>-</v>
          </cell>
          <cell r="CJ57" t="str">
            <v>-</v>
          </cell>
          <cell r="CK57" t="str">
            <v>-</v>
          </cell>
          <cell r="CL57" t="str">
            <v>-</v>
          </cell>
          <cell r="CM57">
            <v>2744375</v>
          </cell>
          <cell r="CN57" t="str">
            <v>-</v>
          </cell>
          <cell r="CO57">
            <v>31277665</v>
          </cell>
          <cell r="CP57" t="str">
            <v>-</v>
          </cell>
          <cell r="CQ57">
            <v>0</v>
          </cell>
          <cell r="CR57" t="str">
            <v>-</v>
          </cell>
          <cell r="CS57">
            <v>-15</v>
          </cell>
          <cell r="CT57" t="str">
            <v>-</v>
          </cell>
          <cell r="CU57">
            <v>637</v>
          </cell>
          <cell r="CV57">
            <v>305</v>
          </cell>
          <cell r="CW57">
            <v>221</v>
          </cell>
          <cell r="CX57">
            <v>175</v>
          </cell>
          <cell r="CY57">
            <v>86</v>
          </cell>
          <cell r="CZ57">
            <v>80</v>
          </cell>
          <cell r="DA57">
            <v>99</v>
          </cell>
          <cell r="DB57">
            <v>66</v>
          </cell>
          <cell r="DC57">
            <v>58</v>
          </cell>
          <cell r="DD57">
            <v>49</v>
          </cell>
          <cell r="DE57">
            <v>37</v>
          </cell>
          <cell r="DF57">
            <v>32</v>
          </cell>
          <cell r="DG57">
            <v>194</v>
          </cell>
          <cell r="DH57">
            <v>147</v>
          </cell>
          <cell r="DI57">
            <v>18</v>
          </cell>
          <cell r="DJ57" t="str">
            <v>-</v>
          </cell>
          <cell r="DK57" t="str">
            <v>-</v>
          </cell>
          <cell r="DL57" t="str">
            <v>-</v>
          </cell>
          <cell r="DM57" t="str">
            <v>-</v>
          </cell>
          <cell r="DN57" t="str">
            <v>-</v>
          </cell>
          <cell r="DO57" t="str">
            <v>-</v>
          </cell>
          <cell r="DP57" t="str">
            <v>-</v>
          </cell>
          <cell r="DQ57" t="str">
            <v>-</v>
          </cell>
          <cell r="DR57" t="str">
            <v>-</v>
          </cell>
          <cell r="DS57" t="str">
            <v>-</v>
          </cell>
          <cell r="DT57" t="str">
            <v>-</v>
          </cell>
          <cell r="DU57" t="str">
            <v>-</v>
          </cell>
          <cell r="DV57" t="str">
            <v>-</v>
          </cell>
          <cell r="DW57">
            <v>0</v>
          </cell>
          <cell r="DX57" t="str">
            <v>-</v>
          </cell>
          <cell r="DY57">
            <v>22</v>
          </cell>
          <cell r="DZ57">
            <v>51</v>
          </cell>
          <cell r="EA57">
            <v>32</v>
          </cell>
          <cell r="EB57" t="str">
            <v>-</v>
          </cell>
          <cell r="EC57">
            <v>58.18181818181818</v>
          </cell>
          <cell r="ED57" t="str">
            <v>-</v>
          </cell>
          <cell r="EE57">
            <v>4</v>
          </cell>
          <cell r="EF57" t="str">
            <v>-</v>
          </cell>
          <cell r="EG57">
            <v>12</v>
          </cell>
        </row>
        <row r="58">
          <cell r="C58">
            <v>700000138</v>
          </cell>
          <cell r="D58" t="str">
            <v>SECTOR FLOR AMARILLO MARIA FERNANDA</v>
          </cell>
          <cell r="E58">
            <v>2026</v>
          </cell>
          <cell r="F58">
            <v>202605</v>
          </cell>
          <cell r="G58">
            <v>0</v>
          </cell>
          <cell r="H58" t="str">
            <v>-</v>
          </cell>
          <cell r="I58">
            <v>0</v>
          </cell>
          <cell r="J58" t="str">
            <v>-</v>
          </cell>
          <cell r="K58">
            <v>0</v>
          </cell>
          <cell r="L58" t="str">
            <v>-</v>
          </cell>
          <cell r="M58">
            <v>0</v>
          </cell>
          <cell r="N58" t="str">
            <v>-</v>
          </cell>
          <cell r="O58">
            <v>0</v>
          </cell>
          <cell r="P58" t="str">
            <v>-</v>
          </cell>
          <cell r="Q58">
            <v>0</v>
          </cell>
          <cell r="R58" t="str">
            <v>-</v>
          </cell>
          <cell r="S58">
            <v>0</v>
          </cell>
          <cell r="T58" t="str">
            <v>-</v>
          </cell>
          <cell r="U58">
            <v>0</v>
          </cell>
          <cell r="V58" t="str">
            <v>-</v>
          </cell>
          <cell r="W58">
            <v>0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0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0</v>
          </cell>
          <cell r="AH58" t="str">
            <v>-</v>
          </cell>
          <cell r="AI58" t="str">
            <v>-</v>
          </cell>
          <cell r="AJ58" t="str">
            <v>-</v>
          </cell>
          <cell r="AK58" t="str">
            <v>-</v>
          </cell>
          <cell r="AL58" t="str">
            <v>-</v>
          </cell>
          <cell r="AM58">
            <v>0</v>
          </cell>
          <cell r="AN58" t="str">
            <v>-</v>
          </cell>
          <cell r="AO58" t="str">
            <v>-</v>
          </cell>
          <cell r="AP58" t="str">
            <v>-</v>
          </cell>
          <cell r="AQ58" t="str">
            <v>-</v>
          </cell>
          <cell r="AR58" t="str">
            <v>-</v>
          </cell>
          <cell r="AS58" t="str">
            <v>-</v>
          </cell>
          <cell r="AT58" t="str">
            <v>-</v>
          </cell>
          <cell r="AU58" t="str">
            <v>-</v>
          </cell>
          <cell r="AV58" t="str">
            <v>-</v>
          </cell>
          <cell r="AW58" t="str">
            <v>-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0</v>
          </cell>
          <cell r="BB58" t="str">
            <v>-</v>
          </cell>
          <cell r="BC58">
            <v>0</v>
          </cell>
          <cell r="BD58" t="str">
            <v>-</v>
          </cell>
          <cell r="BE58">
            <v>0</v>
          </cell>
          <cell r="BF58" t="str">
            <v>-</v>
          </cell>
          <cell r="BG58">
            <v>0</v>
          </cell>
          <cell r="BH58" t="str">
            <v>-</v>
          </cell>
          <cell r="BI58">
            <v>0</v>
          </cell>
          <cell r="BJ58" t="str">
            <v>-</v>
          </cell>
          <cell r="BK58">
            <v>0</v>
          </cell>
          <cell r="BL58" t="str">
            <v>-</v>
          </cell>
          <cell r="BM58">
            <v>0</v>
          </cell>
          <cell r="BN58" t="str">
            <v>-</v>
          </cell>
          <cell r="BO58">
            <v>0</v>
          </cell>
          <cell r="BP58" t="str">
            <v>-</v>
          </cell>
          <cell r="BQ58">
            <v>0</v>
          </cell>
          <cell r="BR58" t="str">
            <v>-</v>
          </cell>
          <cell r="BS58">
            <v>0</v>
          </cell>
          <cell r="BT58" t="str">
            <v>-</v>
          </cell>
          <cell r="BU58">
            <v>0</v>
          </cell>
          <cell r="BV58" t="str">
            <v>-</v>
          </cell>
          <cell r="BW58">
            <v>0</v>
          </cell>
          <cell r="BX58" t="str">
            <v>-</v>
          </cell>
          <cell r="BY58" t="str">
            <v>-</v>
          </cell>
          <cell r="BZ58" t="str">
            <v>-</v>
          </cell>
          <cell r="CA58">
            <v>0</v>
          </cell>
          <cell r="CB58" t="str">
            <v>-</v>
          </cell>
          <cell r="CC58" t="str">
            <v>-</v>
          </cell>
          <cell r="CD58" t="str">
            <v>-</v>
          </cell>
          <cell r="CE58" t="str">
            <v>-</v>
          </cell>
          <cell r="CF58" t="str">
            <v>-</v>
          </cell>
          <cell r="CG58" t="str">
            <v>-</v>
          </cell>
          <cell r="CH58" t="str">
            <v>-</v>
          </cell>
          <cell r="CI58" t="str">
            <v>-</v>
          </cell>
          <cell r="CJ58" t="str">
            <v>-</v>
          </cell>
          <cell r="CK58" t="str">
            <v>-</v>
          </cell>
          <cell r="CL58" t="str">
            <v>-</v>
          </cell>
          <cell r="CM58">
            <v>0</v>
          </cell>
          <cell r="CN58" t="str">
            <v>-</v>
          </cell>
          <cell r="CO58">
            <v>0</v>
          </cell>
          <cell r="CP58" t="str">
            <v>-</v>
          </cell>
          <cell r="CQ58">
            <v>0</v>
          </cell>
          <cell r="CR58" t="str">
            <v>-</v>
          </cell>
          <cell r="CS58">
            <v>0</v>
          </cell>
          <cell r="CT58" t="str">
            <v>-</v>
          </cell>
          <cell r="CU58">
            <v>0</v>
          </cell>
          <cell r="CV58" t="str">
            <v>-</v>
          </cell>
          <cell r="CW58">
            <v>0</v>
          </cell>
          <cell r="CX58" t="str">
            <v>-</v>
          </cell>
          <cell r="CY58">
            <v>0</v>
          </cell>
          <cell r="CZ58" t="str">
            <v>-</v>
          </cell>
          <cell r="DA58">
            <v>0</v>
          </cell>
          <cell r="DB58" t="str">
            <v>-</v>
          </cell>
          <cell r="DC58">
            <v>0</v>
          </cell>
          <cell r="DD58" t="str">
            <v>-</v>
          </cell>
          <cell r="DE58">
            <v>0</v>
          </cell>
          <cell r="DF58" t="str">
            <v>-</v>
          </cell>
          <cell r="DG58">
            <v>0</v>
          </cell>
          <cell r="DH58" t="str">
            <v>-</v>
          </cell>
          <cell r="DI58">
            <v>0</v>
          </cell>
          <cell r="DJ58" t="str">
            <v>-</v>
          </cell>
          <cell r="DK58" t="str">
            <v>-</v>
          </cell>
          <cell r="DL58" t="str">
            <v>-</v>
          </cell>
          <cell r="DM58" t="str">
            <v>-</v>
          </cell>
          <cell r="DN58" t="str">
            <v>-</v>
          </cell>
          <cell r="DO58" t="str">
            <v>-</v>
          </cell>
          <cell r="DP58" t="str">
            <v>-</v>
          </cell>
          <cell r="DQ58" t="str">
            <v>-</v>
          </cell>
          <cell r="DR58" t="str">
            <v>-</v>
          </cell>
          <cell r="DS58" t="str">
            <v>-</v>
          </cell>
          <cell r="DT58" t="str">
            <v>-</v>
          </cell>
          <cell r="DU58" t="str">
            <v>-</v>
          </cell>
          <cell r="DV58" t="str">
            <v>-</v>
          </cell>
          <cell r="DW58">
            <v>0</v>
          </cell>
          <cell r="DX58" t="str">
            <v>-</v>
          </cell>
          <cell r="DY58">
            <v>0</v>
          </cell>
          <cell r="DZ58" t="str">
            <v>-</v>
          </cell>
          <cell r="EA58">
            <v>0</v>
          </cell>
          <cell r="EB58" t="str">
            <v>-</v>
          </cell>
          <cell r="EC58">
            <v>0</v>
          </cell>
          <cell r="ED58" t="str">
            <v>-</v>
          </cell>
          <cell r="EE58">
            <v>0</v>
          </cell>
          <cell r="EF58" t="str">
            <v>-</v>
          </cell>
          <cell r="EG58">
            <v>0</v>
          </cell>
        </row>
        <row r="59">
          <cell r="C59">
            <v>700000139</v>
          </cell>
          <cell r="D59" t="str">
            <v>SECTOR CACAO DIANA</v>
          </cell>
          <cell r="E59">
            <v>2026</v>
          </cell>
          <cell r="F59">
            <v>202605</v>
          </cell>
          <cell r="G59">
            <v>1764</v>
          </cell>
          <cell r="H59">
            <v>1860</v>
          </cell>
          <cell r="I59">
            <v>517</v>
          </cell>
          <cell r="J59" t="str">
            <v>-</v>
          </cell>
          <cell r="K59">
            <v>-122</v>
          </cell>
          <cell r="L59">
            <v>7</v>
          </cell>
          <cell r="M59">
            <v>314</v>
          </cell>
          <cell r="N59">
            <v>1156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2</v>
          </cell>
          <cell r="T59" t="str">
            <v>-</v>
          </cell>
          <cell r="U59">
            <v>312</v>
          </cell>
          <cell r="V59" t="str">
            <v>-</v>
          </cell>
          <cell r="W59">
            <v>2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274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107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>
            <v>17.800453514739228</v>
          </cell>
          <cell r="AN59">
            <v>61.1</v>
          </cell>
          <cell r="AO59" t="str">
            <v>-</v>
          </cell>
          <cell r="AP59" t="str">
            <v>-</v>
          </cell>
          <cell r="AQ59" t="str">
            <v>-</v>
          </cell>
          <cell r="AR59" t="str">
            <v>-</v>
          </cell>
          <cell r="AS59" t="str">
            <v>-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293</v>
          </cell>
          <cell r="BB59">
            <v>1011</v>
          </cell>
          <cell r="BC59">
            <v>16.609977324263038</v>
          </cell>
          <cell r="BD59">
            <v>53.4</v>
          </cell>
          <cell r="BE59">
            <v>1212</v>
          </cell>
          <cell r="BF59" t="str">
            <v>-</v>
          </cell>
          <cell r="BG59">
            <v>688068.85</v>
          </cell>
          <cell r="BH59">
            <v>486746</v>
          </cell>
          <cell r="BI59">
            <v>216053617.59999999</v>
          </cell>
          <cell r="BJ59">
            <v>562678071</v>
          </cell>
          <cell r="BK59">
            <v>215526195</v>
          </cell>
          <cell r="BL59" t="str">
            <v>-</v>
          </cell>
          <cell r="BM59">
            <v>527422.6</v>
          </cell>
          <cell r="BN59" t="str">
            <v>-</v>
          </cell>
          <cell r="BO59">
            <v>183198580.59999999</v>
          </cell>
          <cell r="BP59" t="str">
            <v>-</v>
          </cell>
          <cell r="BQ59">
            <v>527422.6</v>
          </cell>
          <cell r="BR59" t="str">
            <v>-</v>
          </cell>
          <cell r="BS59">
            <v>296</v>
          </cell>
          <cell r="BT59" t="str">
            <v>-</v>
          </cell>
          <cell r="BU59">
            <v>182671158</v>
          </cell>
          <cell r="BV59" t="str">
            <v>-</v>
          </cell>
          <cell r="BW59">
            <v>189</v>
          </cell>
          <cell r="BX59" t="str">
            <v>-</v>
          </cell>
          <cell r="BY59" t="str">
            <v>-</v>
          </cell>
          <cell r="BZ59" t="str">
            <v>-</v>
          </cell>
          <cell r="CA59">
            <v>30620647</v>
          </cell>
          <cell r="CB59" t="str">
            <v>-</v>
          </cell>
          <cell r="CC59" t="str">
            <v>-</v>
          </cell>
          <cell r="CD59" t="str">
            <v>-</v>
          </cell>
          <cell r="CE59" t="str">
            <v>-</v>
          </cell>
          <cell r="CF59" t="str">
            <v>-</v>
          </cell>
          <cell r="CG59" t="str">
            <v>-</v>
          </cell>
          <cell r="CH59" t="str">
            <v>-</v>
          </cell>
          <cell r="CI59" t="str">
            <v>-</v>
          </cell>
          <cell r="CJ59" t="str">
            <v>-</v>
          </cell>
          <cell r="CK59" t="str">
            <v>-</v>
          </cell>
          <cell r="CL59" t="str">
            <v>-</v>
          </cell>
          <cell r="CM59">
            <v>2234390</v>
          </cell>
          <cell r="CN59" t="str">
            <v>-</v>
          </cell>
          <cell r="CO59">
            <v>32855037</v>
          </cell>
          <cell r="CP59" t="str">
            <v>-</v>
          </cell>
          <cell r="CQ59">
            <v>0</v>
          </cell>
          <cell r="CR59" t="str">
            <v>-</v>
          </cell>
          <cell r="CS59">
            <v>-43</v>
          </cell>
          <cell r="CT59" t="str">
            <v>-</v>
          </cell>
          <cell r="CU59">
            <v>952</v>
          </cell>
          <cell r="CV59">
            <v>384</v>
          </cell>
          <cell r="CW59">
            <v>329</v>
          </cell>
          <cell r="CX59">
            <v>237</v>
          </cell>
          <cell r="CY59">
            <v>169</v>
          </cell>
          <cell r="CZ59">
            <v>111</v>
          </cell>
          <cell r="DA59">
            <v>134</v>
          </cell>
          <cell r="DB59">
            <v>89</v>
          </cell>
          <cell r="DC59">
            <v>69</v>
          </cell>
          <cell r="DD59">
            <v>52</v>
          </cell>
          <cell r="DE59">
            <v>54</v>
          </cell>
          <cell r="DF59">
            <v>47</v>
          </cell>
          <cell r="DG59">
            <v>257</v>
          </cell>
          <cell r="DH59">
            <v>188</v>
          </cell>
          <cell r="DI59">
            <v>7</v>
          </cell>
          <cell r="DJ59" t="str">
            <v>-</v>
          </cell>
          <cell r="DK59" t="str">
            <v>-</v>
          </cell>
          <cell r="DL59" t="str">
            <v>-</v>
          </cell>
          <cell r="DM59" t="str">
            <v>-</v>
          </cell>
          <cell r="DN59" t="str">
            <v>-</v>
          </cell>
          <cell r="DO59" t="str">
            <v>-</v>
          </cell>
          <cell r="DP59" t="str">
            <v>-</v>
          </cell>
          <cell r="DQ59" t="str">
            <v>-</v>
          </cell>
          <cell r="DR59" t="str">
            <v>-</v>
          </cell>
          <cell r="DS59" t="str">
            <v>-</v>
          </cell>
          <cell r="DT59" t="str">
            <v>-</v>
          </cell>
          <cell r="DU59" t="str">
            <v>-</v>
          </cell>
          <cell r="DV59" t="str">
            <v>-</v>
          </cell>
          <cell r="DW59">
            <v>0</v>
          </cell>
          <cell r="DX59" t="str">
            <v>-</v>
          </cell>
          <cell r="DY59">
            <v>11</v>
          </cell>
          <cell r="DZ59">
            <v>65</v>
          </cell>
          <cell r="EA59">
            <v>31</v>
          </cell>
          <cell r="EB59" t="str">
            <v>-</v>
          </cell>
          <cell r="EC59">
            <v>40.259740259740262</v>
          </cell>
          <cell r="ED59" t="str">
            <v>-</v>
          </cell>
          <cell r="EE59">
            <v>4</v>
          </cell>
          <cell r="EF59" t="str">
            <v>-</v>
          </cell>
          <cell r="EG59">
            <v>10</v>
          </cell>
        </row>
        <row r="60">
          <cell r="C60">
            <v>700000141</v>
          </cell>
          <cell r="D60" t="str">
            <v>SECTOR TALENTO MARIBEL</v>
          </cell>
          <cell r="E60">
            <v>2026</v>
          </cell>
          <cell r="F60">
            <v>202605</v>
          </cell>
          <cell r="G60">
            <v>0</v>
          </cell>
          <cell r="H60" t="str">
            <v>-</v>
          </cell>
          <cell r="I60">
            <v>0</v>
          </cell>
          <cell r="J60" t="str">
            <v>-</v>
          </cell>
          <cell r="K60">
            <v>0</v>
          </cell>
          <cell r="L60" t="str">
            <v>-</v>
          </cell>
          <cell r="M60">
            <v>0</v>
          </cell>
          <cell r="N60" t="str">
            <v>-</v>
          </cell>
          <cell r="O60">
            <v>0</v>
          </cell>
          <cell r="P60" t="str">
            <v>-</v>
          </cell>
          <cell r="Q60">
            <v>0</v>
          </cell>
          <cell r="R60" t="str">
            <v>-</v>
          </cell>
          <cell r="S60">
            <v>0</v>
          </cell>
          <cell r="T60" t="str">
            <v>-</v>
          </cell>
          <cell r="U60">
            <v>0</v>
          </cell>
          <cell r="V60" t="str">
            <v>-</v>
          </cell>
          <cell r="W60">
            <v>0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0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0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>
            <v>0</v>
          </cell>
          <cell r="AN60" t="str">
            <v>-</v>
          </cell>
          <cell r="AO60" t="str">
            <v>-</v>
          </cell>
          <cell r="AP60" t="str">
            <v>-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0</v>
          </cell>
          <cell r="BB60" t="str">
            <v>-</v>
          </cell>
          <cell r="BC60">
            <v>0</v>
          </cell>
          <cell r="BD60" t="str">
            <v>-</v>
          </cell>
          <cell r="BE60">
            <v>0</v>
          </cell>
          <cell r="BF60" t="str">
            <v>-</v>
          </cell>
          <cell r="BG60">
            <v>0</v>
          </cell>
          <cell r="BH60" t="str">
            <v>-</v>
          </cell>
          <cell r="BI60">
            <v>0</v>
          </cell>
          <cell r="BJ60" t="str">
            <v>-</v>
          </cell>
          <cell r="BK60">
            <v>0</v>
          </cell>
          <cell r="BL60" t="str">
            <v>-</v>
          </cell>
          <cell r="BM60">
            <v>0</v>
          </cell>
          <cell r="BN60" t="str">
            <v>-</v>
          </cell>
          <cell r="BO60">
            <v>0</v>
          </cell>
          <cell r="BP60" t="str">
            <v>-</v>
          </cell>
          <cell r="BQ60">
            <v>0</v>
          </cell>
          <cell r="BR60" t="str">
            <v>-</v>
          </cell>
          <cell r="BS60">
            <v>0</v>
          </cell>
          <cell r="BT60" t="str">
            <v>-</v>
          </cell>
          <cell r="BU60">
            <v>0</v>
          </cell>
          <cell r="BV60" t="str">
            <v>-</v>
          </cell>
          <cell r="BW60">
            <v>0</v>
          </cell>
          <cell r="BX60" t="str">
            <v>-</v>
          </cell>
          <cell r="BY60" t="str">
            <v>-</v>
          </cell>
          <cell r="BZ60" t="str">
            <v>-</v>
          </cell>
          <cell r="CA60">
            <v>0</v>
          </cell>
          <cell r="CB60" t="str">
            <v>-</v>
          </cell>
          <cell r="CC60" t="str">
            <v>-</v>
          </cell>
          <cell r="CD60" t="str">
            <v>-</v>
          </cell>
          <cell r="CE60" t="str">
            <v>-</v>
          </cell>
          <cell r="CF60" t="str">
            <v>-</v>
          </cell>
          <cell r="CG60" t="str">
            <v>-</v>
          </cell>
          <cell r="CH60" t="str">
            <v>-</v>
          </cell>
          <cell r="CI60" t="str">
            <v>-</v>
          </cell>
          <cell r="CJ60" t="str">
            <v>-</v>
          </cell>
          <cell r="CK60" t="str">
            <v>-</v>
          </cell>
          <cell r="CL60" t="str">
            <v>-</v>
          </cell>
          <cell r="CM60">
            <v>0</v>
          </cell>
          <cell r="CN60" t="str">
            <v>-</v>
          </cell>
          <cell r="CO60">
            <v>0</v>
          </cell>
          <cell r="CP60" t="str">
            <v>-</v>
          </cell>
          <cell r="CQ60">
            <v>0</v>
          </cell>
          <cell r="CR60" t="str">
            <v>-</v>
          </cell>
          <cell r="CS60">
            <v>0</v>
          </cell>
          <cell r="CT60" t="str">
            <v>-</v>
          </cell>
          <cell r="CU60">
            <v>0</v>
          </cell>
          <cell r="CV60" t="str">
            <v>-</v>
          </cell>
          <cell r="CW60">
            <v>0</v>
          </cell>
          <cell r="CX60" t="str">
            <v>-</v>
          </cell>
          <cell r="CY60">
            <v>0</v>
          </cell>
          <cell r="CZ60" t="str">
            <v>-</v>
          </cell>
          <cell r="DA60">
            <v>0</v>
          </cell>
          <cell r="DB60" t="str">
            <v>-</v>
          </cell>
          <cell r="DC60">
            <v>0</v>
          </cell>
          <cell r="DD60" t="str">
            <v>-</v>
          </cell>
          <cell r="DE60">
            <v>0</v>
          </cell>
          <cell r="DF60" t="str">
            <v>-</v>
          </cell>
          <cell r="DG60">
            <v>0</v>
          </cell>
          <cell r="DH60" t="str">
            <v>-</v>
          </cell>
          <cell r="DI60">
            <v>0</v>
          </cell>
          <cell r="DJ60" t="str">
            <v>-</v>
          </cell>
          <cell r="DK60" t="str">
            <v>-</v>
          </cell>
          <cell r="DL60" t="str">
            <v>-</v>
          </cell>
          <cell r="DM60" t="str">
            <v>-</v>
          </cell>
          <cell r="DN60" t="str">
            <v>-</v>
          </cell>
          <cell r="DO60" t="str">
            <v>-</v>
          </cell>
          <cell r="DP60" t="str">
            <v>-</v>
          </cell>
          <cell r="DQ60" t="str">
            <v>-</v>
          </cell>
          <cell r="DR60" t="str">
            <v>-</v>
          </cell>
          <cell r="DS60" t="str">
            <v>-</v>
          </cell>
          <cell r="DT60" t="str">
            <v>-</v>
          </cell>
          <cell r="DU60" t="str">
            <v>-</v>
          </cell>
          <cell r="DV60" t="str">
            <v>-</v>
          </cell>
          <cell r="DW60">
            <v>0</v>
          </cell>
          <cell r="DX60" t="str">
            <v>-</v>
          </cell>
          <cell r="DY60">
            <v>0</v>
          </cell>
          <cell r="DZ60" t="str">
            <v>-</v>
          </cell>
          <cell r="EA60">
            <v>0</v>
          </cell>
          <cell r="EB60" t="str">
            <v>-</v>
          </cell>
          <cell r="EC60">
            <v>0</v>
          </cell>
          <cell r="ED60" t="str">
            <v>-</v>
          </cell>
          <cell r="EE60">
            <v>0</v>
          </cell>
          <cell r="EF60" t="str">
            <v>-</v>
          </cell>
          <cell r="EG60">
            <v>0</v>
          </cell>
        </row>
        <row r="61">
          <cell r="C61">
            <v>700000146</v>
          </cell>
          <cell r="D61" t="str">
            <v>SNAC</v>
          </cell>
          <cell r="E61">
            <v>2026</v>
          </cell>
          <cell r="F61">
            <v>202605</v>
          </cell>
          <cell r="G61">
            <v>0</v>
          </cell>
          <cell r="H61" t="str">
            <v>-</v>
          </cell>
          <cell r="I61">
            <v>0</v>
          </cell>
          <cell r="J61" t="str">
            <v>-</v>
          </cell>
          <cell r="K61">
            <v>0</v>
          </cell>
          <cell r="L61" t="str">
            <v>-</v>
          </cell>
          <cell r="M61">
            <v>0</v>
          </cell>
          <cell r="N61" t="str">
            <v>-</v>
          </cell>
          <cell r="O61">
            <v>0</v>
          </cell>
          <cell r="P61" t="str">
            <v>-</v>
          </cell>
          <cell r="Q61">
            <v>0</v>
          </cell>
          <cell r="R61" t="str">
            <v>-</v>
          </cell>
          <cell r="S61">
            <v>0</v>
          </cell>
          <cell r="T61" t="str">
            <v>-</v>
          </cell>
          <cell r="U61">
            <v>0</v>
          </cell>
          <cell r="V61" t="str">
            <v>-</v>
          </cell>
          <cell r="W61">
            <v>0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0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0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>
            <v>0</v>
          </cell>
          <cell r="AN61" t="str">
            <v>-</v>
          </cell>
          <cell r="AO61" t="str">
            <v>-</v>
          </cell>
          <cell r="AP61" t="str">
            <v>-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0</v>
          </cell>
          <cell r="BB61" t="str">
            <v>-</v>
          </cell>
          <cell r="BC61">
            <v>0</v>
          </cell>
          <cell r="BD61" t="str">
            <v>-</v>
          </cell>
          <cell r="BE61">
            <v>0</v>
          </cell>
          <cell r="BF61" t="str">
            <v>-</v>
          </cell>
          <cell r="BG61">
            <v>0</v>
          </cell>
          <cell r="BH61" t="str">
            <v>-</v>
          </cell>
          <cell r="BI61">
            <v>0</v>
          </cell>
          <cell r="BJ61" t="str">
            <v>-</v>
          </cell>
          <cell r="BK61">
            <v>0</v>
          </cell>
          <cell r="BL61" t="str">
            <v>-</v>
          </cell>
          <cell r="BM61">
            <v>0</v>
          </cell>
          <cell r="BN61" t="str">
            <v>-</v>
          </cell>
          <cell r="BO61">
            <v>0</v>
          </cell>
          <cell r="BP61" t="str">
            <v>-</v>
          </cell>
          <cell r="BQ61">
            <v>0</v>
          </cell>
          <cell r="BR61" t="str">
            <v>-</v>
          </cell>
          <cell r="BS61">
            <v>0</v>
          </cell>
          <cell r="BT61" t="str">
            <v>-</v>
          </cell>
          <cell r="BU61">
            <v>0</v>
          </cell>
          <cell r="BV61" t="str">
            <v>-</v>
          </cell>
          <cell r="BW61">
            <v>0</v>
          </cell>
          <cell r="BX61" t="str">
            <v>-</v>
          </cell>
          <cell r="BY61" t="str">
            <v>-</v>
          </cell>
          <cell r="BZ61" t="str">
            <v>-</v>
          </cell>
          <cell r="CA61">
            <v>0</v>
          </cell>
          <cell r="CB61" t="str">
            <v>-</v>
          </cell>
          <cell r="CC61" t="str">
            <v>-</v>
          </cell>
          <cell r="CD61" t="str">
            <v>-</v>
          </cell>
          <cell r="CE61" t="str">
            <v>-</v>
          </cell>
          <cell r="CF61" t="str">
            <v>-</v>
          </cell>
          <cell r="CG61" t="str">
            <v>-</v>
          </cell>
          <cell r="CH61" t="str">
            <v>-</v>
          </cell>
          <cell r="CI61" t="str">
            <v>-</v>
          </cell>
          <cell r="CJ61" t="str">
            <v>-</v>
          </cell>
          <cell r="CK61" t="str">
            <v>-</v>
          </cell>
          <cell r="CL61" t="str">
            <v>-</v>
          </cell>
          <cell r="CM61">
            <v>0</v>
          </cell>
          <cell r="CN61" t="str">
            <v>-</v>
          </cell>
          <cell r="CO61">
            <v>0</v>
          </cell>
          <cell r="CP61" t="str">
            <v>-</v>
          </cell>
          <cell r="CQ61">
            <v>0</v>
          </cell>
          <cell r="CR61" t="str">
            <v>-</v>
          </cell>
          <cell r="CS61">
            <v>0</v>
          </cell>
          <cell r="CT61" t="str">
            <v>-</v>
          </cell>
          <cell r="CU61">
            <v>0</v>
          </cell>
          <cell r="CV61" t="str">
            <v>-</v>
          </cell>
          <cell r="CW61">
            <v>0</v>
          </cell>
          <cell r="CX61" t="str">
            <v>-</v>
          </cell>
          <cell r="CY61">
            <v>0</v>
          </cell>
          <cell r="CZ61" t="str">
            <v>-</v>
          </cell>
          <cell r="DA61">
            <v>0</v>
          </cell>
          <cell r="DB61" t="str">
            <v>-</v>
          </cell>
          <cell r="DC61">
            <v>0</v>
          </cell>
          <cell r="DD61" t="str">
            <v>-</v>
          </cell>
          <cell r="DE61">
            <v>0</v>
          </cell>
          <cell r="DF61" t="str">
            <v>-</v>
          </cell>
          <cell r="DG61">
            <v>0</v>
          </cell>
          <cell r="DH61" t="str">
            <v>-</v>
          </cell>
          <cell r="DI61">
            <v>0</v>
          </cell>
          <cell r="DJ61" t="str">
            <v>-</v>
          </cell>
          <cell r="DK61" t="str">
            <v>-</v>
          </cell>
          <cell r="DL61" t="str">
            <v>-</v>
          </cell>
          <cell r="DM61" t="str">
            <v>-</v>
          </cell>
          <cell r="DN61" t="str">
            <v>-</v>
          </cell>
          <cell r="DO61" t="str">
            <v>-</v>
          </cell>
          <cell r="DP61" t="str">
            <v>-</v>
          </cell>
          <cell r="DQ61" t="str">
            <v>-</v>
          </cell>
          <cell r="DR61" t="str">
            <v>-</v>
          </cell>
          <cell r="DS61" t="str">
            <v>-</v>
          </cell>
          <cell r="DT61" t="str">
            <v>-</v>
          </cell>
          <cell r="DU61" t="str">
            <v>-</v>
          </cell>
          <cell r="DV61" t="str">
            <v>-</v>
          </cell>
          <cell r="DW61">
            <v>0</v>
          </cell>
          <cell r="DX61" t="str">
            <v>-</v>
          </cell>
          <cell r="DY61">
            <v>0</v>
          </cell>
          <cell r="DZ61" t="str">
            <v>-</v>
          </cell>
          <cell r="EA61">
            <v>0</v>
          </cell>
          <cell r="EB61" t="str">
            <v>-</v>
          </cell>
          <cell r="EC61">
            <v>0</v>
          </cell>
          <cell r="ED61" t="str">
            <v>-</v>
          </cell>
          <cell r="EE61">
            <v>0</v>
          </cell>
          <cell r="EF61" t="str">
            <v>-</v>
          </cell>
          <cell r="EG61">
            <v>0</v>
          </cell>
        </row>
        <row r="62">
          <cell r="C62">
            <v>700000148</v>
          </cell>
          <cell r="D62" t="str">
            <v>SECTOR BACHATA LEONOR</v>
          </cell>
          <cell r="E62">
            <v>2026</v>
          </cell>
          <cell r="F62">
            <v>202605</v>
          </cell>
          <cell r="G62">
            <v>1767</v>
          </cell>
          <cell r="H62">
            <v>1752</v>
          </cell>
          <cell r="I62">
            <v>411</v>
          </cell>
          <cell r="J62" t="str">
            <v>-</v>
          </cell>
          <cell r="K62">
            <v>10</v>
          </cell>
          <cell r="L62">
            <v>8</v>
          </cell>
          <cell r="M62">
            <v>860</v>
          </cell>
          <cell r="N62">
            <v>1062</v>
          </cell>
          <cell r="O62">
            <v>0</v>
          </cell>
          <cell r="P62" t="str">
            <v>-</v>
          </cell>
          <cell r="Q62">
            <v>2</v>
          </cell>
          <cell r="R62" t="str">
            <v>-</v>
          </cell>
          <cell r="S62">
            <v>10</v>
          </cell>
          <cell r="T62" t="str">
            <v>-</v>
          </cell>
          <cell r="U62">
            <v>852</v>
          </cell>
          <cell r="V62" t="str">
            <v>-</v>
          </cell>
          <cell r="W62">
            <v>6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568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561</v>
          </cell>
          <cell r="AH62" t="str">
            <v>-</v>
          </cell>
          <cell r="AI62" t="str">
            <v>-</v>
          </cell>
          <cell r="AJ62" t="str">
            <v>-</v>
          </cell>
          <cell r="AK62" t="str">
            <v>-</v>
          </cell>
          <cell r="AL62" t="str">
            <v>-</v>
          </cell>
          <cell r="AM62">
            <v>48.670062252405202</v>
          </cell>
          <cell r="AN62">
            <v>60</v>
          </cell>
          <cell r="AO62" t="str">
            <v>-</v>
          </cell>
          <cell r="AP62" t="str">
            <v>-</v>
          </cell>
          <cell r="AQ62" t="str">
            <v>-</v>
          </cell>
          <cell r="AR62" t="str">
            <v>-</v>
          </cell>
          <cell r="AS62" t="str">
            <v>-</v>
          </cell>
          <cell r="AT62" t="str">
            <v>-</v>
          </cell>
          <cell r="AU62" t="str">
            <v>-</v>
          </cell>
          <cell r="AV62" t="str">
            <v>-</v>
          </cell>
          <cell r="AW62" t="str">
            <v>-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687</v>
          </cell>
          <cell r="BB62">
            <v>897</v>
          </cell>
          <cell r="BC62">
            <v>38.879456706281836</v>
          </cell>
          <cell r="BD62">
            <v>50.7</v>
          </cell>
          <cell r="BE62">
            <v>1155</v>
          </cell>
          <cell r="BF62" t="str">
            <v>-</v>
          </cell>
          <cell r="BG62">
            <v>512287.34</v>
          </cell>
          <cell r="BH62">
            <v>469845</v>
          </cell>
          <cell r="BI62">
            <v>440567110.54000002</v>
          </cell>
          <cell r="BJ62">
            <v>498975560</v>
          </cell>
          <cell r="BK62">
            <v>438792542</v>
          </cell>
          <cell r="BL62" t="str">
            <v>-</v>
          </cell>
          <cell r="BM62">
            <v>1774568.54</v>
          </cell>
          <cell r="BN62" t="str">
            <v>-</v>
          </cell>
          <cell r="BO62">
            <v>367654117.54000002</v>
          </cell>
          <cell r="BP62" t="str">
            <v>-</v>
          </cell>
          <cell r="BQ62">
            <v>1774568.54</v>
          </cell>
          <cell r="BR62" t="str">
            <v>-</v>
          </cell>
          <cell r="BS62">
            <v>834</v>
          </cell>
          <cell r="BT62" t="str">
            <v>-</v>
          </cell>
          <cell r="BU62">
            <v>365879549</v>
          </cell>
          <cell r="BV62" t="str">
            <v>-</v>
          </cell>
          <cell r="BW62">
            <v>591</v>
          </cell>
          <cell r="BX62" t="str">
            <v>-</v>
          </cell>
          <cell r="BY62" t="str">
            <v>-</v>
          </cell>
          <cell r="BZ62" t="str">
            <v>-</v>
          </cell>
          <cell r="CA62">
            <v>66680213</v>
          </cell>
          <cell r="CB62" t="str">
            <v>-</v>
          </cell>
          <cell r="CC62" t="str">
            <v>-</v>
          </cell>
          <cell r="CD62" t="str">
            <v>-</v>
          </cell>
          <cell r="CE62" t="str">
            <v>-</v>
          </cell>
          <cell r="CF62" t="str">
            <v>-</v>
          </cell>
          <cell r="CG62" t="str">
            <v>-</v>
          </cell>
          <cell r="CH62" t="str">
            <v>-</v>
          </cell>
          <cell r="CI62" t="str">
            <v>-</v>
          </cell>
          <cell r="CJ62" t="str">
            <v>-</v>
          </cell>
          <cell r="CK62" t="str">
            <v>-</v>
          </cell>
          <cell r="CL62" t="str">
            <v>-</v>
          </cell>
          <cell r="CM62">
            <v>6232780</v>
          </cell>
          <cell r="CN62" t="str">
            <v>-</v>
          </cell>
          <cell r="CO62">
            <v>72912993</v>
          </cell>
          <cell r="CP62" t="str">
            <v>-</v>
          </cell>
          <cell r="CQ62">
            <v>0</v>
          </cell>
          <cell r="CR62" t="str">
            <v>-</v>
          </cell>
          <cell r="CS62">
            <v>17</v>
          </cell>
          <cell r="CT62" t="str">
            <v>-</v>
          </cell>
          <cell r="CU62">
            <v>526</v>
          </cell>
          <cell r="CV62">
            <v>379</v>
          </cell>
          <cell r="CW62">
            <v>243</v>
          </cell>
          <cell r="CX62">
            <v>208</v>
          </cell>
          <cell r="CY62">
            <v>138</v>
          </cell>
          <cell r="CZ62">
            <v>113</v>
          </cell>
          <cell r="DA62">
            <v>139</v>
          </cell>
          <cell r="DB62">
            <v>124</v>
          </cell>
          <cell r="DC62">
            <v>84</v>
          </cell>
          <cell r="DD62">
            <v>83</v>
          </cell>
          <cell r="DE62">
            <v>114</v>
          </cell>
          <cell r="DF62">
            <v>109</v>
          </cell>
          <cell r="DG62">
            <v>337</v>
          </cell>
          <cell r="DH62">
            <v>316</v>
          </cell>
          <cell r="DI62">
            <v>115</v>
          </cell>
          <cell r="DJ62" t="str">
            <v>-</v>
          </cell>
          <cell r="DK62" t="str">
            <v>-</v>
          </cell>
          <cell r="DL62" t="str">
            <v>-</v>
          </cell>
          <cell r="DM62" t="str">
            <v>-</v>
          </cell>
          <cell r="DN62" t="str">
            <v>-</v>
          </cell>
          <cell r="DO62" t="str">
            <v>-</v>
          </cell>
          <cell r="DP62" t="str">
            <v>-</v>
          </cell>
          <cell r="DQ62" t="str">
            <v>-</v>
          </cell>
          <cell r="DR62" t="str">
            <v>-</v>
          </cell>
          <cell r="DS62" t="str">
            <v>-</v>
          </cell>
          <cell r="DT62" t="str">
            <v>-</v>
          </cell>
          <cell r="DU62" t="str">
            <v>-</v>
          </cell>
          <cell r="DV62" t="str">
            <v>-</v>
          </cell>
          <cell r="DW62">
            <v>0</v>
          </cell>
          <cell r="DX62" t="str">
            <v>-</v>
          </cell>
          <cell r="DY62">
            <v>133</v>
          </cell>
          <cell r="DZ62">
            <v>102</v>
          </cell>
          <cell r="EA62">
            <v>24</v>
          </cell>
          <cell r="EB62" t="str">
            <v>-</v>
          </cell>
          <cell r="EC62">
            <v>30.76923076923077</v>
          </cell>
          <cell r="ED62" t="str">
            <v>-</v>
          </cell>
          <cell r="EE62">
            <v>18</v>
          </cell>
          <cell r="EF62" t="str">
            <v>-</v>
          </cell>
          <cell r="EG62">
            <v>41</v>
          </cell>
        </row>
        <row r="63">
          <cell r="C63">
            <v>700000149</v>
          </cell>
          <cell r="D63" t="str">
            <v>SECTOR CHAMPETA MARIBEL</v>
          </cell>
          <cell r="E63">
            <v>2026</v>
          </cell>
          <cell r="F63">
            <v>202605</v>
          </cell>
          <cell r="G63">
            <v>1662</v>
          </cell>
          <cell r="H63">
            <v>1646</v>
          </cell>
          <cell r="I63">
            <v>392</v>
          </cell>
          <cell r="J63" t="str">
            <v>-</v>
          </cell>
          <cell r="K63">
            <v>-18</v>
          </cell>
          <cell r="L63">
            <v>8</v>
          </cell>
          <cell r="M63">
            <v>776</v>
          </cell>
          <cell r="N63">
            <v>1017</v>
          </cell>
          <cell r="O63">
            <v>0</v>
          </cell>
          <cell r="P63" t="str">
            <v>-</v>
          </cell>
          <cell r="Q63">
            <v>1</v>
          </cell>
          <cell r="R63" t="str">
            <v>-</v>
          </cell>
          <cell r="S63">
            <v>12</v>
          </cell>
          <cell r="T63" t="str">
            <v>-</v>
          </cell>
          <cell r="U63">
            <v>772</v>
          </cell>
          <cell r="V63" t="str">
            <v>-</v>
          </cell>
          <cell r="W63">
            <v>3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571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486</v>
          </cell>
          <cell r="AH63" t="str">
            <v>-</v>
          </cell>
          <cell r="AI63" t="str">
            <v>-</v>
          </cell>
          <cell r="AJ63" t="str">
            <v>-</v>
          </cell>
          <cell r="AK63" t="str">
            <v>-</v>
          </cell>
          <cell r="AL63" t="str">
            <v>-</v>
          </cell>
          <cell r="AM63">
            <v>46.690734055354994</v>
          </cell>
          <cell r="AN63">
            <v>60.3</v>
          </cell>
          <cell r="AO63" t="str">
            <v>-</v>
          </cell>
          <cell r="AP63" t="str">
            <v>-</v>
          </cell>
          <cell r="AQ63" t="str">
            <v>-</v>
          </cell>
          <cell r="AR63" t="str">
            <v>-</v>
          </cell>
          <cell r="AS63" t="str">
            <v>-</v>
          </cell>
          <cell r="AT63" t="str">
            <v>-</v>
          </cell>
          <cell r="AU63" t="str">
            <v>-</v>
          </cell>
          <cell r="AV63" t="str">
            <v>-</v>
          </cell>
          <cell r="AW63" t="str">
            <v>-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682</v>
          </cell>
          <cell r="BB63">
            <v>895</v>
          </cell>
          <cell r="BC63">
            <v>41.03489771359807</v>
          </cell>
          <cell r="BD63">
            <v>53.1</v>
          </cell>
          <cell r="BE63">
            <v>1130</v>
          </cell>
          <cell r="BF63" t="str">
            <v>-</v>
          </cell>
          <cell r="BG63">
            <v>485245.89</v>
          </cell>
          <cell r="BH63">
            <v>437788</v>
          </cell>
          <cell r="BI63">
            <v>376550814.38999999</v>
          </cell>
          <cell r="BJ63">
            <v>445229889</v>
          </cell>
          <cell r="BK63">
            <v>374067349</v>
          </cell>
          <cell r="BL63" t="str">
            <v>-</v>
          </cell>
          <cell r="BM63">
            <v>2483465.3899999997</v>
          </cell>
          <cell r="BN63" t="str">
            <v>-</v>
          </cell>
          <cell r="BO63">
            <v>295067429.38999999</v>
          </cell>
          <cell r="BP63" t="str">
            <v>-</v>
          </cell>
          <cell r="BQ63">
            <v>2483465.3899999997</v>
          </cell>
          <cell r="BR63" t="str">
            <v>-</v>
          </cell>
          <cell r="BS63">
            <v>733</v>
          </cell>
          <cell r="BT63" t="str">
            <v>-</v>
          </cell>
          <cell r="BU63">
            <v>292583964</v>
          </cell>
          <cell r="BV63" t="str">
            <v>-</v>
          </cell>
          <cell r="BW63">
            <v>558</v>
          </cell>
          <cell r="BX63" t="str">
            <v>-</v>
          </cell>
          <cell r="BY63" t="str">
            <v>-</v>
          </cell>
          <cell r="BZ63" t="str">
            <v>-</v>
          </cell>
          <cell r="CA63">
            <v>75433736</v>
          </cell>
          <cell r="CB63" t="str">
            <v>-</v>
          </cell>
          <cell r="CC63" t="str">
            <v>-</v>
          </cell>
          <cell r="CD63" t="str">
            <v>-</v>
          </cell>
          <cell r="CE63" t="str">
            <v>-</v>
          </cell>
          <cell r="CF63" t="str">
            <v>-</v>
          </cell>
          <cell r="CG63" t="str">
            <v>-</v>
          </cell>
          <cell r="CH63" t="str">
            <v>-</v>
          </cell>
          <cell r="CI63" t="str">
            <v>-</v>
          </cell>
          <cell r="CJ63" t="str">
            <v>-</v>
          </cell>
          <cell r="CK63" t="str">
            <v>-</v>
          </cell>
          <cell r="CL63" t="str">
            <v>-</v>
          </cell>
          <cell r="CM63">
            <v>5601860</v>
          </cell>
          <cell r="CN63" t="str">
            <v>-</v>
          </cell>
          <cell r="CO63">
            <v>81035596</v>
          </cell>
          <cell r="CP63" t="str">
            <v>-</v>
          </cell>
          <cell r="CQ63">
            <v>0</v>
          </cell>
          <cell r="CR63" t="str">
            <v>-</v>
          </cell>
          <cell r="CS63">
            <v>-16</v>
          </cell>
          <cell r="CT63" t="str">
            <v>-</v>
          </cell>
          <cell r="CU63">
            <v>545</v>
          </cell>
          <cell r="CV63">
            <v>379</v>
          </cell>
          <cell r="CW63">
            <v>238</v>
          </cell>
          <cell r="CX63">
            <v>198</v>
          </cell>
          <cell r="CY63">
            <v>103</v>
          </cell>
          <cell r="CZ63">
            <v>95</v>
          </cell>
          <cell r="DA63">
            <v>78</v>
          </cell>
          <cell r="DB63">
            <v>83</v>
          </cell>
          <cell r="DC63">
            <v>48</v>
          </cell>
          <cell r="DD63">
            <v>46</v>
          </cell>
          <cell r="DE63">
            <v>60</v>
          </cell>
          <cell r="DF63">
            <v>61</v>
          </cell>
          <cell r="DG63">
            <v>186</v>
          </cell>
          <cell r="DH63">
            <v>190</v>
          </cell>
          <cell r="DI63">
            <v>40</v>
          </cell>
          <cell r="DJ63" t="str">
            <v>-</v>
          </cell>
          <cell r="DK63" t="str">
            <v>-</v>
          </cell>
          <cell r="DL63" t="str">
            <v>-</v>
          </cell>
          <cell r="DM63" t="str">
            <v>-</v>
          </cell>
          <cell r="DN63" t="str">
            <v>-</v>
          </cell>
          <cell r="DO63" t="str">
            <v>-</v>
          </cell>
          <cell r="DP63" t="str">
            <v>-</v>
          </cell>
          <cell r="DQ63" t="str">
            <v>-</v>
          </cell>
          <cell r="DR63" t="str">
            <v>-</v>
          </cell>
          <cell r="DS63" t="str">
            <v>-</v>
          </cell>
          <cell r="DT63" t="str">
            <v>-</v>
          </cell>
          <cell r="DU63" t="str">
            <v>-</v>
          </cell>
          <cell r="DV63" t="str">
            <v>-</v>
          </cell>
          <cell r="DW63">
            <v>0</v>
          </cell>
          <cell r="DX63" t="str">
            <v>-</v>
          </cell>
          <cell r="DY63">
            <v>47</v>
          </cell>
          <cell r="DZ63">
            <v>78</v>
          </cell>
          <cell r="EA63">
            <v>35</v>
          </cell>
          <cell r="EB63" t="str">
            <v>-</v>
          </cell>
          <cell r="EC63">
            <v>54.6875</v>
          </cell>
          <cell r="ED63" t="str">
            <v>-</v>
          </cell>
          <cell r="EE63">
            <v>7</v>
          </cell>
          <cell r="EF63" t="str">
            <v>-</v>
          </cell>
          <cell r="EG63">
            <v>47</v>
          </cell>
        </row>
        <row r="64">
          <cell r="C64">
            <v>700000151</v>
          </cell>
          <cell r="D64" t="str">
            <v>SECTOR CEREZO MARÍA DEL PILAR</v>
          </cell>
          <cell r="E64">
            <v>2026</v>
          </cell>
          <cell r="F64">
            <v>202605</v>
          </cell>
          <cell r="G64">
            <v>1826</v>
          </cell>
          <cell r="H64">
            <v>1894</v>
          </cell>
          <cell r="I64">
            <v>501</v>
          </cell>
          <cell r="J64" t="str">
            <v>-</v>
          </cell>
          <cell r="K64">
            <v>-91</v>
          </cell>
          <cell r="L64">
            <v>8</v>
          </cell>
          <cell r="M64">
            <v>377</v>
          </cell>
          <cell r="N64">
            <v>1159</v>
          </cell>
          <cell r="O64">
            <v>0</v>
          </cell>
          <cell r="P64" t="str">
            <v>-</v>
          </cell>
          <cell r="Q64">
            <v>1</v>
          </cell>
          <cell r="R64" t="str">
            <v>-</v>
          </cell>
          <cell r="S64">
            <v>3</v>
          </cell>
          <cell r="T64" t="str">
            <v>-</v>
          </cell>
          <cell r="U64">
            <v>376</v>
          </cell>
          <cell r="V64" t="str">
            <v>-</v>
          </cell>
          <cell r="W64">
            <v>0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309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156</v>
          </cell>
          <cell r="AH64" t="str">
            <v>-</v>
          </cell>
          <cell r="AI64" t="str">
            <v>-</v>
          </cell>
          <cell r="AJ64" t="str">
            <v>-</v>
          </cell>
          <cell r="AK64" t="str">
            <v>-</v>
          </cell>
          <cell r="AL64" t="str">
            <v>-</v>
          </cell>
          <cell r="AM64">
            <v>20.646221248630887</v>
          </cell>
          <cell r="AN64">
            <v>60.1</v>
          </cell>
          <cell r="AO64" t="str">
            <v>-</v>
          </cell>
          <cell r="AP64" t="str">
            <v>-</v>
          </cell>
          <cell r="AQ64" t="str">
            <v>-</v>
          </cell>
          <cell r="AR64" t="str">
            <v>-</v>
          </cell>
          <cell r="AS64" t="str">
            <v>-</v>
          </cell>
          <cell r="AT64" t="str">
            <v>-</v>
          </cell>
          <cell r="AU64" t="str">
            <v>-</v>
          </cell>
          <cell r="AV64" t="str">
            <v>-</v>
          </cell>
          <cell r="AW64" t="str">
            <v>-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352</v>
          </cell>
          <cell r="BB64">
            <v>1022</v>
          </cell>
          <cell r="BC64">
            <v>19.277108433734941</v>
          </cell>
          <cell r="BD64">
            <v>53</v>
          </cell>
          <cell r="BE64">
            <v>1263</v>
          </cell>
          <cell r="BF64" t="str">
            <v>-</v>
          </cell>
          <cell r="BG64">
            <v>631631.76</v>
          </cell>
          <cell r="BH64">
            <v>490990</v>
          </cell>
          <cell r="BI64">
            <v>238125173.59999999</v>
          </cell>
          <cell r="BJ64">
            <v>569057777</v>
          </cell>
          <cell r="BK64">
            <v>237632391</v>
          </cell>
          <cell r="BL64" t="str">
            <v>-</v>
          </cell>
          <cell r="BM64">
            <v>492782.6</v>
          </cell>
          <cell r="BN64" t="str">
            <v>-</v>
          </cell>
          <cell r="BO64">
            <v>214498287.59999999</v>
          </cell>
          <cell r="BP64" t="str">
            <v>-</v>
          </cell>
          <cell r="BQ64">
            <v>492782.6</v>
          </cell>
          <cell r="BR64" t="str">
            <v>-</v>
          </cell>
          <cell r="BS64">
            <v>372</v>
          </cell>
          <cell r="BT64" t="str">
            <v>-</v>
          </cell>
          <cell r="BU64">
            <v>214005505</v>
          </cell>
          <cell r="BV64" t="str">
            <v>-</v>
          </cell>
          <cell r="BW64">
            <v>231</v>
          </cell>
          <cell r="BX64" t="str">
            <v>-</v>
          </cell>
          <cell r="BY64" t="str">
            <v>-</v>
          </cell>
          <cell r="BZ64" t="str">
            <v>-</v>
          </cell>
          <cell r="CA64">
            <v>20588656</v>
          </cell>
          <cell r="CB64" t="str">
            <v>-</v>
          </cell>
          <cell r="CC64" t="str">
            <v>-</v>
          </cell>
          <cell r="CD64" t="str">
            <v>-</v>
          </cell>
          <cell r="CE64" t="str">
            <v>-</v>
          </cell>
          <cell r="CF64" t="str">
            <v>-</v>
          </cell>
          <cell r="CG64" t="str">
            <v>-</v>
          </cell>
          <cell r="CH64" t="str">
            <v>-</v>
          </cell>
          <cell r="CI64" t="str">
            <v>-</v>
          </cell>
          <cell r="CJ64" t="str">
            <v>-</v>
          </cell>
          <cell r="CK64" t="str">
            <v>-</v>
          </cell>
          <cell r="CL64" t="str">
            <v>-</v>
          </cell>
          <cell r="CM64">
            <v>3038230</v>
          </cell>
          <cell r="CN64" t="str">
            <v>-</v>
          </cell>
          <cell r="CO64">
            <v>23626886</v>
          </cell>
          <cell r="CP64" t="str">
            <v>-</v>
          </cell>
          <cell r="CQ64">
            <v>0</v>
          </cell>
          <cell r="CR64" t="str">
            <v>-</v>
          </cell>
          <cell r="CS64">
            <v>-52</v>
          </cell>
          <cell r="CT64" t="str">
            <v>-</v>
          </cell>
          <cell r="CU64">
            <v>938</v>
          </cell>
          <cell r="CV64">
            <v>433</v>
          </cell>
          <cell r="CW64">
            <v>342</v>
          </cell>
          <cell r="CX64">
            <v>229</v>
          </cell>
          <cell r="CY64">
            <v>169</v>
          </cell>
          <cell r="CZ64">
            <v>120</v>
          </cell>
          <cell r="DA64">
            <v>110</v>
          </cell>
          <cell r="DB64">
            <v>74</v>
          </cell>
          <cell r="DC64">
            <v>49</v>
          </cell>
          <cell r="DD64">
            <v>40</v>
          </cell>
          <cell r="DE64">
            <v>69</v>
          </cell>
          <cell r="DF64">
            <v>58</v>
          </cell>
          <cell r="DG64">
            <v>228</v>
          </cell>
          <cell r="DH64">
            <v>172</v>
          </cell>
          <cell r="DI64">
            <v>9</v>
          </cell>
          <cell r="DJ64" t="str">
            <v>-</v>
          </cell>
          <cell r="DK64" t="str">
            <v>-</v>
          </cell>
          <cell r="DL64" t="str">
            <v>-</v>
          </cell>
          <cell r="DM64" t="str">
            <v>-</v>
          </cell>
          <cell r="DN64" t="str">
            <v>-</v>
          </cell>
          <cell r="DO64" t="str">
            <v>-</v>
          </cell>
          <cell r="DP64" t="str">
            <v>-</v>
          </cell>
          <cell r="DQ64" t="str">
            <v>-</v>
          </cell>
          <cell r="DR64" t="str">
            <v>-</v>
          </cell>
          <cell r="DS64" t="str">
            <v>-</v>
          </cell>
          <cell r="DT64" t="str">
            <v>-</v>
          </cell>
          <cell r="DU64" t="str">
            <v>-</v>
          </cell>
          <cell r="DV64" t="str">
            <v>-</v>
          </cell>
          <cell r="DW64">
            <v>0</v>
          </cell>
          <cell r="DX64" t="str">
            <v>-</v>
          </cell>
          <cell r="DY64">
            <v>17</v>
          </cell>
          <cell r="DZ64">
            <v>72</v>
          </cell>
          <cell r="EA64">
            <v>47</v>
          </cell>
          <cell r="EB64" t="str">
            <v>-</v>
          </cell>
          <cell r="EC64">
            <v>57.317073170731703</v>
          </cell>
          <cell r="ED64" t="str">
            <v>-</v>
          </cell>
          <cell r="EE64">
            <v>8</v>
          </cell>
          <cell r="EF64" t="str">
            <v>-</v>
          </cell>
          <cell r="EG64">
            <v>8</v>
          </cell>
        </row>
        <row r="65">
          <cell r="C65">
            <v>700000154</v>
          </cell>
          <cell r="D65" t="str">
            <v>SECTOR CASTAÑO JENNY</v>
          </cell>
          <cell r="E65">
            <v>2026</v>
          </cell>
          <cell r="F65">
            <v>202605</v>
          </cell>
          <cell r="G65">
            <v>2499</v>
          </cell>
          <cell r="H65">
            <v>2507</v>
          </cell>
          <cell r="I65">
            <v>604</v>
          </cell>
          <cell r="J65" t="str">
            <v>-</v>
          </cell>
          <cell r="K65">
            <v>-146</v>
          </cell>
          <cell r="L65">
            <v>6</v>
          </cell>
          <cell r="M65">
            <v>548</v>
          </cell>
          <cell r="N65">
            <v>1621</v>
          </cell>
          <cell r="O65">
            <v>0</v>
          </cell>
          <cell r="P65" t="str">
            <v>-</v>
          </cell>
          <cell r="Q65">
            <v>0</v>
          </cell>
          <cell r="R65" t="str">
            <v>-</v>
          </cell>
          <cell r="S65">
            <v>3</v>
          </cell>
          <cell r="T65" t="str">
            <v>-</v>
          </cell>
          <cell r="U65">
            <v>548</v>
          </cell>
          <cell r="V65" t="str">
            <v>-</v>
          </cell>
          <cell r="W65">
            <v>0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474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283</v>
          </cell>
          <cell r="AH65" t="str">
            <v>-</v>
          </cell>
          <cell r="AI65" t="str">
            <v>-</v>
          </cell>
          <cell r="AJ65" t="str">
            <v>-</v>
          </cell>
          <cell r="AK65" t="str">
            <v>-</v>
          </cell>
          <cell r="AL65" t="str">
            <v>-</v>
          </cell>
          <cell r="AM65">
            <v>21.928771508603443</v>
          </cell>
          <cell r="AN65">
            <v>61.1</v>
          </cell>
          <cell r="AO65" t="str">
            <v>-</v>
          </cell>
          <cell r="AP65" t="str">
            <v>-</v>
          </cell>
          <cell r="AQ65" t="str">
            <v>-</v>
          </cell>
          <cell r="AR65" t="str">
            <v>-</v>
          </cell>
          <cell r="AS65" t="str">
            <v>-</v>
          </cell>
          <cell r="AT65" t="str">
            <v>-</v>
          </cell>
          <cell r="AU65" t="str">
            <v>-</v>
          </cell>
          <cell r="AV65" t="str">
            <v>-</v>
          </cell>
          <cell r="AW65" t="str">
            <v>-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512</v>
          </cell>
          <cell r="BB65">
            <v>1457</v>
          </cell>
          <cell r="BC65">
            <v>20.488195278111245</v>
          </cell>
          <cell r="BD65">
            <v>55</v>
          </cell>
          <cell r="BE65">
            <v>1902</v>
          </cell>
          <cell r="BF65" t="str">
            <v>-</v>
          </cell>
          <cell r="BG65">
            <v>530707.74</v>
          </cell>
          <cell r="BH65">
            <v>483390</v>
          </cell>
          <cell r="BI65">
            <v>290827844.19999999</v>
          </cell>
          <cell r="BJ65">
            <v>783574700</v>
          </cell>
          <cell r="BK65">
            <v>290521897</v>
          </cell>
          <cell r="BL65" t="str">
            <v>-</v>
          </cell>
          <cell r="BM65">
            <v>305947.2</v>
          </cell>
          <cell r="BN65" t="str">
            <v>-</v>
          </cell>
          <cell r="BO65">
            <v>271907066.19999999</v>
          </cell>
          <cell r="BP65" t="str">
            <v>-</v>
          </cell>
          <cell r="BQ65">
            <v>305947.2</v>
          </cell>
          <cell r="BR65" t="str">
            <v>-</v>
          </cell>
          <cell r="BS65">
            <v>536</v>
          </cell>
          <cell r="BT65" t="str">
            <v>-</v>
          </cell>
          <cell r="BU65">
            <v>271601119</v>
          </cell>
          <cell r="BV65" t="str">
            <v>-</v>
          </cell>
          <cell r="BW65">
            <v>167</v>
          </cell>
          <cell r="BX65" t="str">
            <v>-</v>
          </cell>
          <cell r="BY65" t="str">
            <v>-</v>
          </cell>
          <cell r="BZ65" t="str">
            <v>-</v>
          </cell>
          <cell r="CA65">
            <v>16720953</v>
          </cell>
          <cell r="CB65" t="str">
            <v>-</v>
          </cell>
          <cell r="CC65" t="str">
            <v>-</v>
          </cell>
          <cell r="CD65" t="str">
            <v>-</v>
          </cell>
          <cell r="CE65" t="str">
            <v>-</v>
          </cell>
          <cell r="CF65" t="str">
            <v>-</v>
          </cell>
          <cell r="CG65" t="str">
            <v>-</v>
          </cell>
          <cell r="CH65" t="str">
            <v>-</v>
          </cell>
          <cell r="CI65" t="str">
            <v>-</v>
          </cell>
          <cell r="CJ65" t="str">
            <v>-</v>
          </cell>
          <cell r="CK65" t="str">
            <v>-</v>
          </cell>
          <cell r="CL65" t="str">
            <v>-</v>
          </cell>
          <cell r="CM65">
            <v>2199825</v>
          </cell>
          <cell r="CN65" t="str">
            <v>-</v>
          </cell>
          <cell r="CO65">
            <v>18920778</v>
          </cell>
          <cell r="CP65" t="str">
            <v>-</v>
          </cell>
          <cell r="CQ65">
            <v>0</v>
          </cell>
          <cell r="CR65" t="str">
            <v>-</v>
          </cell>
          <cell r="CS65">
            <v>-27</v>
          </cell>
          <cell r="CT65" t="str">
            <v>-</v>
          </cell>
          <cell r="CU65">
            <v>855</v>
          </cell>
          <cell r="CV65">
            <v>443</v>
          </cell>
          <cell r="CW65">
            <v>743</v>
          </cell>
          <cell r="CX65">
            <v>384</v>
          </cell>
          <cell r="CY65">
            <v>353</v>
          </cell>
          <cell r="CZ65">
            <v>179</v>
          </cell>
          <cell r="DA65">
            <v>167</v>
          </cell>
          <cell r="DB65">
            <v>120</v>
          </cell>
          <cell r="DC65">
            <v>80</v>
          </cell>
          <cell r="DD65">
            <v>69</v>
          </cell>
          <cell r="DE65">
            <v>41</v>
          </cell>
          <cell r="DF65">
            <v>36</v>
          </cell>
          <cell r="DG65">
            <v>288</v>
          </cell>
          <cell r="DH65">
            <v>225</v>
          </cell>
          <cell r="DI65">
            <v>15</v>
          </cell>
          <cell r="DJ65" t="str">
            <v>-</v>
          </cell>
          <cell r="DK65" t="str">
            <v>-</v>
          </cell>
          <cell r="DL65" t="str">
            <v>-</v>
          </cell>
          <cell r="DM65" t="str">
            <v>-</v>
          </cell>
          <cell r="DN65" t="str">
            <v>-</v>
          </cell>
          <cell r="DO65" t="str">
            <v>-</v>
          </cell>
          <cell r="DP65" t="str">
            <v>-</v>
          </cell>
          <cell r="DQ65" t="str">
            <v>-</v>
          </cell>
          <cell r="DR65" t="str">
            <v>-</v>
          </cell>
          <cell r="DS65" t="str">
            <v>-</v>
          </cell>
          <cell r="DT65" t="str">
            <v>-</v>
          </cell>
          <cell r="DU65" t="str">
            <v>-</v>
          </cell>
          <cell r="DV65" t="str">
            <v>-</v>
          </cell>
          <cell r="DW65">
            <v>0</v>
          </cell>
          <cell r="DX65" t="str">
            <v>-</v>
          </cell>
          <cell r="DY65">
            <v>16</v>
          </cell>
          <cell r="DZ65">
            <v>80</v>
          </cell>
          <cell r="EA65">
            <v>40</v>
          </cell>
          <cell r="EB65" t="str">
            <v>-</v>
          </cell>
          <cell r="EC65">
            <v>51.94805194805194</v>
          </cell>
          <cell r="ED65" t="str">
            <v>-</v>
          </cell>
          <cell r="EE65">
            <v>1</v>
          </cell>
          <cell r="EF65" t="str">
            <v>-</v>
          </cell>
          <cell r="EG65">
            <v>20</v>
          </cell>
        </row>
        <row r="66">
          <cell r="C66">
            <v>700000162</v>
          </cell>
          <cell r="D66" t="str">
            <v xml:space="preserve">SECTOR_PRUEBAS </v>
          </cell>
          <cell r="E66">
            <v>2026</v>
          </cell>
          <cell r="F66">
            <v>202605</v>
          </cell>
          <cell r="G66">
            <v>1</v>
          </cell>
          <cell r="H66" t="str">
            <v>-</v>
          </cell>
          <cell r="I66">
            <v>1</v>
          </cell>
          <cell r="J66" t="str">
            <v>-</v>
          </cell>
          <cell r="K66">
            <v>0</v>
          </cell>
          <cell r="L66" t="str">
            <v>-</v>
          </cell>
          <cell r="M66">
            <v>1</v>
          </cell>
          <cell r="N66" t="str">
            <v>-</v>
          </cell>
          <cell r="O66">
            <v>0</v>
          </cell>
          <cell r="P66" t="str">
            <v>-</v>
          </cell>
          <cell r="Q66">
            <v>0</v>
          </cell>
          <cell r="R66" t="str">
            <v>-</v>
          </cell>
          <cell r="S66">
            <v>0</v>
          </cell>
          <cell r="T66" t="str">
            <v>-</v>
          </cell>
          <cell r="U66">
            <v>1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1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0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  <cell r="AM66">
            <v>100</v>
          </cell>
          <cell r="AN66" t="str">
            <v>-</v>
          </cell>
          <cell r="AO66" t="str">
            <v>-</v>
          </cell>
          <cell r="AP66" t="str">
            <v>-</v>
          </cell>
          <cell r="AQ66" t="str">
            <v>-</v>
          </cell>
          <cell r="AR66" t="str">
            <v>-</v>
          </cell>
          <cell r="AS66" t="str">
            <v>-</v>
          </cell>
          <cell r="AT66" t="str">
            <v>-</v>
          </cell>
          <cell r="AU66" t="str">
            <v>-</v>
          </cell>
          <cell r="AV66" t="str">
            <v>-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1</v>
          </cell>
          <cell r="BB66" t="str">
            <v>-</v>
          </cell>
          <cell r="BC66">
            <v>100</v>
          </cell>
          <cell r="BD66" t="str">
            <v>-</v>
          </cell>
          <cell r="BE66">
            <v>1</v>
          </cell>
          <cell r="BF66" t="str">
            <v>-</v>
          </cell>
          <cell r="BG66">
            <v>915855</v>
          </cell>
          <cell r="BH66" t="str">
            <v>-</v>
          </cell>
          <cell r="BI66">
            <v>915855</v>
          </cell>
          <cell r="BJ66" t="str">
            <v>-</v>
          </cell>
          <cell r="BK66">
            <v>915855</v>
          </cell>
          <cell r="BL66" t="str">
            <v>-</v>
          </cell>
          <cell r="BM66">
            <v>0</v>
          </cell>
          <cell r="BN66" t="str">
            <v>-</v>
          </cell>
          <cell r="BO66">
            <v>471677</v>
          </cell>
          <cell r="BP66" t="str">
            <v>-</v>
          </cell>
          <cell r="BQ66">
            <v>0</v>
          </cell>
          <cell r="BR66" t="str">
            <v>-</v>
          </cell>
          <cell r="BS66">
            <v>1</v>
          </cell>
          <cell r="BT66" t="str">
            <v>-</v>
          </cell>
          <cell r="BU66">
            <v>471677</v>
          </cell>
          <cell r="BV66" t="str">
            <v>-</v>
          </cell>
          <cell r="BW66">
            <v>1</v>
          </cell>
          <cell r="BX66" t="str">
            <v>-</v>
          </cell>
          <cell r="BY66" t="str">
            <v>-</v>
          </cell>
          <cell r="BZ66" t="str">
            <v>-</v>
          </cell>
          <cell r="CA66">
            <v>412338</v>
          </cell>
          <cell r="CB66" t="str">
            <v>-</v>
          </cell>
          <cell r="CC66" t="str">
            <v>-</v>
          </cell>
          <cell r="CD66" t="str">
            <v>-</v>
          </cell>
          <cell r="CE66" t="str">
            <v>-</v>
          </cell>
          <cell r="CF66" t="str">
            <v>-</v>
          </cell>
          <cell r="CG66" t="str">
            <v>-</v>
          </cell>
          <cell r="CH66" t="str">
            <v>-</v>
          </cell>
          <cell r="CI66" t="str">
            <v>-</v>
          </cell>
          <cell r="CJ66" t="str">
            <v>-</v>
          </cell>
          <cell r="CK66" t="str">
            <v>-</v>
          </cell>
          <cell r="CL66" t="str">
            <v>-</v>
          </cell>
          <cell r="CM66">
            <v>31840</v>
          </cell>
          <cell r="CN66" t="str">
            <v>-</v>
          </cell>
          <cell r="CO66">
            <v>444178</v>
          </cell>
          <cell r="CP66" t="str">
            <v>-</v>
          </cell>
          <cell r="CQ66">
            <v>0</v>
          </cell>
          <cell r="CR66" t="str">
            <v>-</v>
          </cell>
          <cell r="CS66">
            <v>0</v>
          </cell>
          <cell r="CT66" t="str">
            <v>-</v>
          </cell>
          <cell r="CU66">
            <v>0</v>
          </cell>
          <cell r="CV66" t="str">
            <v>-</v>
          </cell>
          <cell r="CW66">
            <v>0</v>
          </cell>
          <cell r="CX66" t="str">
            <v>-</v>
          </cell>
          <cell r="CY66">
            <v>0</v>
          </cell>
          <cell r="CZ66" t="str">
            <v>-</v>
          </cell>
          <cell r="DA66">
            <v>0</v>
          </cell>
          <cell r="DB66" t="str">
            <v>-</v>
          </cell>
          <cell r="DC66">
            <v>0</v>
          </cell>
          <cell r="DD66" t="str">
            <v>-</v>
          </cell>
          <cell r="DE66">
            <v>0</v>
          </cell>
          <cell r="DF66" t="str">
            <v>-</v>
          </cell>
          <cell r="DG66">
            <v>0</v>
          </cell>
          <cell r="DH66" t="str">
            <v>-</v>
          </cell>
          <cell r="DI66">
            <v>0</v>
          </cell>
          <cell r="DJ66" t="str">
            <v>-</v>
          </cell>
          <cell r="DK66" t="str">
            <v>-</v>
          </cell>
          <cell r="DL66" t="str">
            <v>-</v>
          </cell>
          <cell r="DM66" t="str">
            <v>-</v>
          </cell>
          <cell r="DN66" t="str">
            <v>-</v>
          </cell>
          <cell r="DO66" t="str">
            <v>-</v>
          </cell>
          <cell r="DP66" t="str">
            <v>-</v>
          </cell>
          <cell r="DQ66" t="str">
            <v>-</v>
          </cell>
          <cell r="DR66" t="str">
            <v>-</v>
          </cell>
          <cell r="DS66" t="str">
            <v>-</v>
          </cell>
          <cell r="DT66" t="str">
            <v>-</v>
          </cell>
          <cell r="DU66" t="str">
            <v>-</v>
          </cell>
          <cell r="DV66" t="str">
            <v>-</v>
          </cell>
          <cell r="DW66">
            <v>0</v>
          </cell>
          <cell r="DX66" t="str">
            <v>-</v>
          </cell>
          <cell r="DY66">
            <v>0</v>
          </cell>
          <cell r="DZ66" t="str">
            <v>-</v>
          </cell>
          <cell r="EA66">
            <v>0</v>
          </cell>
          <cell r="EB66" t="str">
            <v>-</v>
          </cell>
          <cell r="EC66">
            <v>0</v>
          </cell>
          <cell r="ED66" t="str">
            <v>-</v>
          </cell>
          <cell r="EE66">
            <v>0</v>
          </cell>
          <cell r="EF66" t="str">
            <v>-</v>
          </cell>
          <cell r="EG66">
            <v>0</v>
          </cell>
        </row>
        <row r="67">
          <cell r="C67">
            <v>700000173</v>
          </cell>
          <cell r="D67" t="str">
            <v>SECTOR NULO</v>
          </cell>
          <cell r="E67">
            <v>2026</v>
          </cell>
          <cell r="F67">
            <v>202605</v>
          </cell>
          <cell r="G67">
            <v>0</v>
          </cell>
          <cell r="H67" t="str">
            <v>-</v>
          </cell>
          <cell r="I67">
            <v>0</v>
          </cell>
          <cell r="J67" t="str">
            <v>-</v>
          </cell>
          <cell r="K67">
            <v>0</v>
          </cell>
          <cell r="L67" t="str">
            <v>-</v>
          </cell>
          <cell r="M67">
            <v>0</v>
          </cell>
          <cell r="N67" t="str">
            <v>-</v>
          </cell>
          <cell r="O67">
            <v>0</v>
          </cell>
          <cell r="P67" t="str">
            <v>-</v>
          </cell>
          <cell r="Q67">
            <v>0</v>
          </cell>
          <cell r="R67" t="str">
            <v>-</v>
          </cell>
          <cell r="S67">
            <v>0</v>
          </cell>
          <cell r="T67" t="str">
            <v>-</v>
          </cell>
          <cell r="U67">
            <v>0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0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0</v>
          </cell>
          <cell r="AH67" t="str">
            <v>-</v>
          </cell>
          <cell r="AI67" t="str">
            <v>-</v>
          </cell>
          <cell r="AJ67" t="str">
            <v>-</v>
          </cell>
          <cell r="AK67" t="str">
            <v>-</v>
          </cell>
          <cell r="AL67" t="str">
            <v>-</v>
          </cell>
          <cell r="AM67">
            <v>0</v>
          </cell>
          <cell r="AN67" t="str">
            <v>-</v>
          </cell>
          <cell r="AO67" t="str">
            <v>-</v>
          </cell>
          <cell r="AP67" t="str">
            <v>-</v>
          </cell>
          <cell r="AQ67" t="str">
            <v>-</v>
          </cell>
          <cell r="AR67" t="str">
            <v>-</v>
          </cell>
          <cell r="AS67" t="str">
            <v>-</v>
          </cell>
          <cell r="AT67" t="str">
            <v>-</v>
          </cell>
          <cell r="AU67" t="str">
            <v>-</v>
          </cell>
          <cell r="AV67" t="str">
            <v>-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0</v>
          </cell>
          <cell r="BB67" t="str">
            <v>-</v>
          </cell>
          <cell r="BC67">
            <v>0</v>
          </cell>
          <cell r="BD67" t="str">
            <v>-</v>
          </cell>
          <cell r="BE67">
            <v>0</v>
          </cell>
          <cell r="BF67" t="str">
            <v>-</v>
          </cell>
          <cell r="BG67">
            <v>0</v>
          </cell>
          <cell r="BH67" t="str">
            <v>-</v>
          </cell>
          <cell r="BI67">
            <v>0</v>
          </cell>
          <cell r="BJ67" t="str">
            <v>-</v>
          </cell>
          <cell r="BK67">
            <v>0</v>
          </cell>
          <cell r="BL67" t="str">
            <v>-</v>
          </cell>
          <cell r="BM67">
            <v>0</v>
          </cell>
          <cell r="BN67" t="str">
            <v>-</v>
          </cell>
          <cell r="BO67">
            <v>0</v>
          </cell>
          <cell r="BP67" t="str">
            <v>-</v>
          </cell>
          <cell r="BQ67">
            <v>0</v>
          </cell>
          <cell r="BR67" t="str">
            <v>-</v>
          </cell>
          <cell r="BS67">
            <v>0</v>
          </cell>
          <cell r="BT67" t="str">
            <v>-</v>
          </cell>
          <cell r="BU67">
            <v>0</v>
          </cell>
          <cell r="BV67" t="str">
            <v>-</v>
          </cell>
          <cell r="BW67">
            <v>0</v>
          </cell>
          <cell r="BX67" t="str">
            <v>-</v>
          </cell>
          <cell r="BY67" t="str">
            <v>-</v>
          </cell>
          <cell r="BZ67" t="str">
            <v>-</v>
          </cell>
          <cell r="CA67">
            <v>0</v>
          </cell>
          <cell r="CB67" t="str">
            <v>-</v>
          </cell>
          <cell r="CC67" t="str">
            <v>-</v>
          </cell>
          <cell r="CD67" t="str">
            <v>-</v>
          </cell>
          <cell r="CE67" t="str">
            <v>-</v>
          </cell>
          <cell r="CF67" t="str">
            <v>-</v>
          </cell>
          <cell r="CG67" t="str">
            <v>-</v>
          </cell>
          <cell r="CH67" t="str">
            <v>-</v>
          </cell>
          <cell r="CI67" t="str">
            <v>-</v>
          </cell>
          <cell r="CJ67" t="str">
            <v>-</v>
          </cell>
          <cell r="CK67" t="str">
            <v>-</v>
          </cell>
          <cell r="CL67" t="str">
            <v>-</v>
          </cell>
          <cell r="CM67">
            <v>0</v>
          </cell>
          <cell r="CN67" t="str">
            <v>-</v>
          </cell>
          <cell r="CO67">
            <v>0</v>
          </cell>
          <cell r="CP67" t="str">
            <v>-</v>
          </cell>
          <cell r="CQ67">
            <v>0</v>
          </cell>
          <cell r="CR67" t="str">
            <v>-</v>
          </cell>
          <cell r="CS67">
            <v>0</v>
          </cell>
          <cell r="CT67" t="str">
            <v>-</v>
          </cell>
          <cell r="CU67">
            <v>0</v>
          </cell>
          <cell r="CV67" t="str">
            <v>-</v>
          </cell>
          <cell r="CW67">
            <v>0</v>
          </cell>
          <cell r="CX67" t="str">
            <v>-</v>
          </cell>
          <cell r="CY67">
            <v>0</v>
          </cell>
          <cell r="CZ67" t="str">
            <v>-</v>
          </cell>
          <cell r="DA67">
            <v>0</v>
          </cell>
          <cell r="DB67" t="str">
            <v>-</v>
          </cell>
          <cell r="DC67">
            <v>0</v>
          </cell>
          <cell r="DD67" t="str">
            <v>-</v>
          </cell>
          <cell r="DE67">
            <v>0</v>
          </cell>
          <cell r="DF67" t="str">
            <v>-</v>
          </cell>
          <cell r="DG67">
            <v>0</v>
          </cell>
          <cell r="DH67" t="str">
            <v>-</v>
          </cell>
          <cell r="DI67">
            <v>0</v>
          </cell>
          <cell r="DJ67" t="str">
            <v>-</v>
          </cell>
          <cell r="DK67" t="str">
            <v>-</v>
          </cell>
          <cell r="DL67" t="str">
            <v>-</v>
          </cell>
          <cell r="DM67" t="str">
            <v>-</v>
          </cell>
          <cell r="DN67" t="str">
            <v>-</v>
          </cell>
          <cell r="DO67" t="str">
            <v>-</v>
          </cell>
          <cell r="DP67" t="str">
            <v>-</v>
          </cell>
          <cell r="DQ67" t="str">
            <v>-</v>
          </cell>
          <cell r="DR67" t="str">
            <v>-</v>
          </cell>
          <cell r="DS67" t="str">
            <v>-</v>
          </cell>
          <cell r="DT67" t="str">
            <v>-</v>
          </cell>
          <cell r="DU67" t="str">
            <v>-</v>
          </cell>
          <cell r="DV67" t="str">
            <v>-</v>
          </cell>
          <cell r="DW67">
            <v>0</v>
          </cell>
          <cell r="DX67" t="str">
            <v>-</v>
          </cell>
          <cell r="DY67">
            <v>0</v>
          </cell>
          <cell r="DZ67" t="str">
            <v>-</v>
          </cell>
          <cell r="EA67">
            <v>0</v>
          </cell>
          <cell r="EB67" t="str">
            <v>-</v>
          </cell>
          <cell r="EC67">
            <v>0</v>
          </cell>
          <cell r="ED67" t="str">
            <v>-</v>
          </cell>
          <cell r="EE67">
            <v>0</v>
          </cell>
          <cell r="EF67" t="str">
            <v>-</v>
          </cell>
          <cell r="EG67">
            <v>0</v>
          </cell>
        </row>
        <row r="68">
          <cell r="C68">
            <v>700000176</v>
          </cell>
          <cell r="D68" t="str">
            <v>SECTOR CAUDAL CECILIA</v>
          </cell>
          <cell r="E68">
            <v>2026</v>
          </cell>
          <cell r="F68">
            <v>202605</v>
          </cell>
          <cell r="G68">
            <v>1514</v>
          </cell>
          <cell r="H68">
            <v>1419</v>
          </cell>
          <cell r="I68">
            <v>526</v>
          </cell>
          <cell r="J68" t="str">
            <v>-</v>
          </cell>
          <cell r="K68">
            <v>36</v>
          </cell>
          <cell r="L68">
            <v>10</v>
          </cell>
          <cell r="M68">
            <v>986</v>
          </cell>
          <cell r="N68">
            <v>929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2</v>
          </cell>
          <cell r="T68" t="str">
            <v>-</v>
          </cell>
          <cell r="U68">
            <v>986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747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539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>
            <v>65.125495376486128</v>
          </cell>
          <cell r="AN68">
            <v>62.4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862</v>
          </cell>
          <cell r="BB68">
            <v>816</v>
          </cell>
          <cell r="BC68">
            <v>56.935270805812422</v>
          </cell>
          <cell r="BD68">
            <v>54.8</v>
          </cell>
          <cell r="BE68">
            <v>1085</v>
          </cell>
          <cell r="BF68" t="str">
            <v>-</v>
          </cell>
          <cell r="BG68">
            <v>648198.42000000004</v>
          </cell>
          <cell r="BH68">
            <v>608776</v>
          </cell>
          <cell r="BI68">
            <v>639123646</v>
          </cell>
          <cell r="BJ68">
            <v>565553001</v>
          </cell>
          <cell r="BK68">
            <v>638900551</v>
          </cell>
          <cell r="BL68" t="str">
            <v>-</v>
          </cell>
          <cell r="BM68">
            <v>223095</v>
          </cell>
          <cell r="BN68" t="str">
            <v>-</v>
          </cell>
          <cell r="BO68">
            <v>552445626</v>
          </cell>
          <cell r="BP68" t="str">
            <v>-</v>
          </cell>
          <cell r="BQ68">
            <v>223095</v>
          </cell>
          <cell r="BR68" t="str">
            <v>-</v>
          </cell>
          <cell r="BS68">
            <v>952</v>
          </cell>
          <cell r="BT68" t="str">
            <v>-</v>
          </cell>
          <cell r="BU68">
            <v>552222531</v>
          </cell>
          <cell r="BV68" t="str">
            <v>-</v>
          </cell>
          <cell r="BW68">
            <v>625</v>
          </cell>
          <cell r="BX68" t="str">
            <v>-</v>
          </cell>
          <cell r="BY68" t="str">
            <v>-</v>
          </cell>
          <cell r="BZ68" t="str">
            <v>-</v>
          </cell>
          <cell r="CA68">
            <v>77666075</v>
          </cell>
          <cell r="CB68" t="str">
            <v>-</v>
          </cell>
          <cell r="CC68" t="str">
            <v>-</v>
          </cell>
          <cell r="CD68" t="str">
            <v>-</v>
          </cell>
          <cell r="CE68" t="str">
            <v>-</v>
          </cell>
          <cell r="CF68" t="str">
            <v>-</v>
          </cell>
          <cell r="CG68" t="str">
            <v>-</v>
          </cell>
          <cell r="CH68" t="str">
            <v>-</v>
          </cell>
          <cell r="CI68" t="str">
            <v>-</v>
          </cell>
          <cell r="CJ68" t="str">
            <v>-</v>
          </cell>
          <cell r="CK68" t="str">
            <v>-</v>
          </cell>
          <cell r="CL68" t="str">
            <v>-</v>
          </cell>
          <cell r="CM68">
            <v>9011945</v>
          </cell>
          <cell r="CN68" t="str">
            <v>-</v>
          </cell>
          <cell r="CO68">
            <v>86678020</v>
          </cell>
          <cell r="CP68" t="str">
            <v>-</v>
          </cell>
          <cell r="CQ68">
            <v>0</v>
          </cell>
          <cell r="CR68" t="str">
            <v>-</v>
          </cell>
          <cell r="CS68">
            <v>11</v>
          </cell>
          <cell r="CT68" t="str">
            <v>-</v>
          </cell>
          <cell r="CU68">
            <v>295</v>
          </cell>
          <cell r="CV68">
            <v>331</v>
          </cell>
          <cell r="CW68">
            <v>146</v>
          </cell>
          <cell r="CX68">
            <v>160</v>
          </cell>
          <cell r="CY68">
            <v>87</v>
          </cell>
          <cell r="CZ68">
            <v>83</v>
          </cell>
          <cell r="DA68">
            <v>45</v>
          </cell>
          <cell r="DB68">
            <v>57</v>
          </cell>
          <cell r="DC68">
            <v>38</v>
          </cell>
          <cell r="DD68">
            <v>45</v>
          </cell>
          <cell r="DE68">
            <v>38</v>
          </cell>
          <cell r="DF68">
            <v>43</v>
          </cell>
          <cell r="DG68">
            <v>121</v>
          </cell>
          <cell r="DH68">
            <v>145</v>
          </cell>
          <cell r="DI68">
            <v>41</v>
          </cell>
          <cell r="DJ68" t="str">
            <v>-</v>
          </cell>
          <cell r="DK68" t="str">
            <v>-</v>
          </cell>
          <cell r="DL68" t="str">
            <v>-</v>
          </cell>
          <cell r="DM68" t="str">
            <v>-</v>
          </cell>
          <cell r="DN68" t="str">
            <v>-</v>
          </cell>
          <cell r="DO68" t="str">
            <v>-</v>
          </cell>
          <cell r="DP68" t="str">
            <v>-</v>
          </cell>
          <cell r="DQ68" t="str">
            <v>-</v>
          </cell>
          <cell r="DR68" t="str">
            <v>-</v>
          </cell>
          <cell r="DS68" t="str">
            <v>-</v>
          </cell>
          <cell r="DT68" t="str">
            <v>-</v>
          </cell>
          <cell r="DU68" t="str">
            <v>-</v>
          </cell>
          <cell r="DV68" t="str">
            <v>-</v>
          </cell>
          <cell r="DW68">
            <v>0</v>
          </cell>
          <cell r="DX68" t="str">
            <v>-</v>
          </cell>
          <cell r="DY68">
            <v>49</v>
          </cell>
          <cell r="DZ68">
            <v>62</v>
          </cell>
          <cell r="EA68">
            <v>29</v>
          </cell>
          <cell r="EB68" t="str">
            <v>-</v>
          </cell>
          <cell r="EC68">
            <v>69.047619047619051</v>
          </cell>
          <cell r="ED68" t="str">
            <v>-</v>
          </cell>
          <cell r="EE68">
            <v>8</v>
          </cell>
          <cell r="EF68" t="str">
            <v>-</v>
          </cell>
          <cell r="EG68">
            <v>75</v>
          </cell>
        </row>
        <row r="69">
          <cell r="C69">
            <v>700000178</v>
          </cell>
          <cell r="D69" t="str">
            <v>SECTOR DESTELLO KARINA</v>
          </cell>
          <cell r="E69">
            <v>2026</v>
          </cell>
          <cell r="F69">
            <v>202605</v>
          </cell>
          <cell r="G69">
            <v>1631</v>
          </cell>
          <cell r="H69">
            <v>1622</v>
          </cell>
          <cell r="I69">
            <v>424</v>
          </cell>
          <cell r="J69" t="str">
            <v>-</v>
          </cell>
          <cell r="K69">
            <v>57</v>
          </cell>
          <cell r="L69">
            <v>10</v>
          </cell>
          <cell r="M69">
            <v>1093</v>
          </cell>
          <cell r="N69">
            <v>972</v>
          </cell>
          <cell r="O69">
            <v>0</v>
          </cell>
          <cell r="P69" t="str">
            <v>-</v>
          </cell>
          <cell r="Q69">
            <v>1</v>
          </cell>
          <cell r="R69" t="str">
            <v>-</v>
          </cell>
          <cell r="S69">
            <v>5</v>
          </cell>
          <cell r="T69" t="str">
            <v>-</v>
          </cell>
          <cell r="U69">
            <v>1090</v>
          </cell>
          <cell r="V69" t="str">
            <v>-</v>
          </cell>
          <cell r="W69">
            <v>2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774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715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>
            <v>67.014101778050275</v>
          </cell>
          <cell r="AN69">
            <v>61.4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906</v>
          </cell>
          <cell r="BB69">
            <v>826</v>
          </cell>
          <cell r="BC69">
            <v>55.548743102391171</v>
          </cell>
          <cell r="BD69">
            <v>52.1</v>
          </cell>
          <cell r="BE69">
            <v>1067</v>
          </cell>
          <cell r="BF69" t="str">
            <v>-</v>
          </cell>
          <cell r="BG69">
            <v>557604.96</v>
          </cell>
          <cell r="BH69">
            <v>497720</v>
          </cell>
          <cell r="BI69">
            <v>609462220.5999999</v>
          </cell>
          <cell r="BJ69">
            <v>483783788</v>
          </cell>
          <cell r="BK69">
            <v>603427021</v>
          </cell>
          <cell r="BL69" t="str">
            <v>-</v>
          </cell>
          <cell r="BM69">
            <v>6035199.5999999996</v>
          </cell>
          <cell r="BN69" t="str">
            <v>-</v>
          </cell>
          <cell r="BO69">
            <v>517627277.60000002</v>
          </cell>
          <cell r="BP69" t="str">
            <v>-</v>
          </cell>
          <cell r="BQ69">
            <v>6035199.5999999996</v>
          </cell>
          <cell r="BR69" t="str">
            <v>-</v>
          </cell>
          <cell r="BS69">
            <v>1028</v>
          </cell>
          <cell r="BT69" t="str">
            <v>-</v>
          </cell>
          <cell r="BU69">
            <v>511592078</v>
          </cell>
          <cell r="BV69" t="str">
            <v>-</v>
          </cell>
          <cell r="BW69">
            <v>683</v>
          </cell>
          <cell r="BX69" t="str">
            <v>-</v>
          </cell>
          <cell r="BY69" t="str">
            <v>-</v>
          </cell>
          <cell r="BZ69" t="str">
            <v>-</v>
          </cell>
          <cell r="CA69">
            <v>82244201</v>
          </cell>
          <cell r="CB69" t="str">
            <v>-</v>
          </cell>
          <cell r="CC69" t="str">
            <v>-</v>
          </cell>
          <cell r="CD69" t="str">
            <v>-</v>
          </cell>
          <cell r="CE69" t="str">
            <v>-</v>
          </cell>
          <cell r="CF69" t="str">
            <v>-</v>
          </cell>
          <cell r="CG69" t="str">
            <v>-</v>
          </cell>
          <cell r="CH69" t="str">
            <v>-</v>
          </cell>
          <cell r="CI69" t="str">
            <v>-</v>
          </cell>
          <cell r="CJ69" t="str">
            <v>-</v>
          </cell>
          <cell r="CK69" t="str">
            <v>-</v>
          </cell>
          <cell r="CL69" t="str">
            <v>-</v>
          </cell>
          <cell r="CM69">
            <v>9263200</v>
          </cell>
          <cell r="CN69" t="str">
            <v>-</v>
          </cell>
          <cell r="CO69">
            <v>91507401</v>
          </cell>
          <cell r="CP69" t="str">
            <v>-</v>
          </cell>
          <cell r="CQ69">
            <v>0</v>
          </cell>
          <cell r="CR69" t="str">
            <v>-</v>
          </cell>
          <cell r="CS69">
            <v>22</v>
          </cell>
          <cell r="CT69" t="str">
            <v>-</v>
          </cell>
          <cell r="CU69">
            <v>277</v>
          </cell>
          <cell r="CV69">
            <v>343</v>
          </cell>
          <cell r="CW69">
            <v>173</v>
          </cell>
          <cell r="CX69">
            <v>186</v>
          </cell>
          <cell r="CY69">
            <v>88</v>
          </cell>
          <cell r="CZ69">
            <v>90</v>
          </cell>
          <cell r="DA69">
            <v>88</v>
          </cell>
          <cell r="DB69">
            <v>98</v>
          </cell>
          <cell r="DC69">
            <v>77</v>
          </cell>
          <cell r="DD69">
            <v>86</v>
          </cell>
          <cell r="DE69">
            <v>85</v>
          </cell>
          <cell r="DF69">
            <v>88</v>
          </cell>
          <cell r="DG69">
            <v>250</v>
          </cell>
          <cell r="DH69">
            <v>272</v>
          </cell>
          <cell r="DI69">
            <v>90</v>
          </cell>
          <cell r="DJ69" t="str">
            <v>-</v>
          </cell>
          <cell r="DK69" t="str">
            <v>-</v>
          </cell>
          <cell r="DL69" t="str">
            <v>-</v>
          </cell>
          <cell r="DM69" t="str">
            <v>-</v>
          </cell>
          <cell r="DN69" t="str">
            <v>-</v>
          </cell>
          <cell r="DO69" t="str">
            <v>-</v>
          </cell>
          <cell r="DP69" t="str">
            <v>-</v>
          </cell>
          <cell r="DQ69" t="str">
            <v>-</v>
          </cell>
          <cell r="DR69" t="str">
            <v>-</v>
          </cell>
          <cell r="DS69" t="str">
            <v>-</v>
          </cell>
          <cell r="DT69" t="str">
            <v>-</v>
          </cell>
          <cell r="DU69" t="str">
            <v>-</v>
          </cell>
          <cell r="DV69" t="str">
            <v>-</v>
          </cell>
          <cell r="DW69">
            <v>0</v>
          </cell>
          <cell r="DX69" t="str">
            <v>-</v>
          </cell>
          <cell r="DY69">
            <v>108</v>
          </cell>
          <cell r="DZ69">
            <v>89</v>
          </cell>
          <cell r="EA69">
            <v>50</v>
          </cell>
          <cell r="EB69" t="str">
            <v>-</v>
          </cell>
          <cell r="EC69">
            <v>48.543689320388353</v>
          </cell>
          <cell r="ED69" t="str">
            <v>-</v>
          </cell>
          <cell r="EE69">
            <v>18</v>
          </cell>
          <cell r="EF69" t="str">
            <v>-</v>
          </cell>
          <cell r="EG69">
            <v>79</v>
          </cell>
        </row>
        <row r="70">
          <cell r="C70">
            <v>700000180</v>
          </cell>
          <cell r="D70" t="str">
            <v>SECTOR TROPICAL MARIA INES</v>
          </cell>
          <cell r="E70">
            <v>2026</v>
          </cell>
          <cell r="F70">
            <v>202605</v>
          </cell>
          <cell r="G70">
            <v>2198</v>
          </cell>
          <cell r="H70">
            <v>2128</v>
          </cell>
          <cell r="I70">
            <v>443</v>
          </cell>
          <cell r="J70" t="str">
            <v>-</v>
          </cell>
          <cell r="K70">
            <v>7</v>
          </cell>
          <cell r="L70">
            <v>7</v>
          </cell>
          <cell r="M70">
            <v>1074</v>
          </cell>
          <cell r="N70">
            <v>1332</v>
          </cell>
          <cell r="O70">
            <v>0</v>
          </cell>
          <cell r="P70" t="str">
            <v>-</v>
          </cell>
          <cell r="Q70">
            <v>1</v>
          </cell>
          <cell r="R70" t="str">
            <v>-</v>
          </cell>
          <cell r="S70">
            <v>5</v>
          </cell>
          <cell r="T70" t="str">
            <v>-</v>
          </cell>
          <cell r="U70">
            <v>1072</v>
          </cell>
          <cell r="V70" t="str">
            <v>-</v>
          </cell>
          <cell r="W70">
            <v>1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702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738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>
            <v>48.862602365787076</v>
          </cell>
          <cell r="AN70">
            <v>60.4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910</v>
          </cell>
          <cell r="BB70">
            <v>1166</v>
          </cell>
          <cell r="BC70">
            <v>41.401273885350321</v>
          </cell>
          <cell r="BD70">
            <v>52.8</v>
          </cell>
          <cell r="BE70">
            <v>1324</v>
          </cell>
          <cell r="BF70" t="str">
            <v>-</v>
          </cell>
          <cell r="BG70">
            <v>453460.08</v>
          </cell>
          <cell r="BH70">
            <v>402981</v>
          </cell>
          <cell r="BI70">
            <v>487016129.39999998</v>
          </cell>
          <cell r="BJ70">
            <v>536771157</v>
          </cell>
          <cell r="BK70">
            <v>486475540</v>
          </cell>
          <cell r="BL70" t="str">
            <v>-</v>
          </cell>
          <cell r="BM70">
            <v>540589.4</v>
          </cell>
          <cell r="BN70" t="str">
            <v>-</v>
          </cell>
          <cell r="BO70">
            <v>382895281.39999998</v>
          </cell>
          <cell r="BP70" t="str">
            <v>-</v>
          </cell>
          <cell r="BQ70">
            <v>540589.4</v>
          </cell>
          <cell r="BR70" t="str">
            <v>-</v>
          </cell>
          <cell r="BS70">
            <v>996</v>
          </cell>
          <cell r="BT70" t="str">
            <v>-</v>
          </cell>
          <cell r="BU70">
            <v>382354692</v>
          </cell>
          <cell r="BV70" t="str">
            <v>-</v>
          </cell>
          <cell r="BW70">
            <v>764</v>
          </cell>
          <cell r="BX70" t="str">
            <v>-</v>
          </cell>
          <cell r="BY70" t="str">
            <v>-</v>
          </cell>
          <cell r="BZ70" t="str">
            <v>-</v>
          </cell>
          <cell r="CA70">
            <v>94833498</v>
          </cell>
          <cell r="CB70" t="str">
            <v>-</v>
          </cell>
          <cell r="CC70" t="str">
            <v>-</v>
          </cell>
          <cell r="CD70" t="str">
            <v>-</v>
          </cell>
          <cell r="CE70" t="str">
            <v>-</v>
          </cell>
          <cell r="CF70" t="str">
            <v>-</v>
          </cell>
          <cell r="CG70" t="str">
            <v>-</v>
          </cell>
          <cell r="CH70" t="str">
            <v>-</v>
          </cell>
          <cell r="CI70" t="str">
            <v>-</v>
          </cell>
          <cell r="CJ70" t="str">
            <v>-</v>
          </cell>
          <cell r="CK70" t="str">
            <v>-</v>
          </cell>
          <cell r="CL70" t="str">
            <v>-</v>
          </cell>
          <cell r="CM70">
            <v>9073190</v>
          </cell>
          <cell r="CN70" t="str">
            <v>-</v>
          </cell>
          <cell r="CO70">
            <v>103906688</v>
          </cell>
          <cell r="CP70" t="str">
            <v>-</v>
          </cell>
          <cell r="CQ70">
            <v>0</v>
          </cell>
          <cell r="CR70" t="str">
            <v>-</v>
          </cell>
          <cell r="CS70">
            <v>16</v>
          </cell>
          <cell r="CT70" t="str">
            <v>-</v>
          </cell>
          <cell r="CU70">
            <v>716</v>
          </cell>
          <cell r="CV70">
            <v>486</v>
          </cell>
          <cell r="CW70">
            <v>272</v>
          </cell>
          <cell r="CX70">
            <v>259</v>
          </cell>
          <cell r="CY70">
            <v>136</v>
          </cell>
          <cell r="CZ70">
            <v>131</v>
          </cell>
          <cell r="DA70">
            <v>122</v>
          </cell>
          <cell r="DB70">
            <v>116</v>
          </cell>
          <cell r="DC70">
            <v>74</v>
          </cell>
          <cell r="DD70">
            <v>69</v>
          </cell>
          <cell r="DE70">
            <v>105</v>
          </cell>
          <cell r="DF70">
            <v>105</v>
          </cell>
          <cell r="DG70">
            <v>301</v>
          </cell>
          <cell r="DH70">
            <v>290</v>
          </cell>
          <cell r="DI70">
            <v>89</v>
          </cell>
          <cell r="DJ70" t="str">
            <v>-</v>
          </cell>
          <cell r="DK70" t="str">
            <v>-</v>
          </cell>
          <cell r="DL70" t="str">
            <v>-</v>
          </cell>
          <cell r="DM70" t="str">
            <v>-</v>
          </cell>
          <cell r="DN70" t="str">
            <v>-</v>
          </cell>
          <cell r="DO70" t="str">
            <v>-</v>
          </cell>
          <cell r="DP70" t="str">
            <v>-</v>
          </cell>
          <cell r="DQ70" t="str">
            <v>-</v>
          </cell>
          <cell r="DR70" t="str">
            <v>-</v>
          </cell>
          <cell r="DS70" t="str">
            <v>-</v>
          </cell>
          <cell r="DT70" t="str">
            <v>-</v>
          </cell>
          <cell r="DU70" t="str">
            <v>-</v>
          </cell>
          <cell r="DV70" t="str">
            <v>-</v>
          </cell>
          <cell r="DW70">
            <v>0</v>
          </cell>
          <cell r="DX70" t="str">
            <v>-</v>
          </cell>
          <cell r="DY70">
            <v>114</v>
          </cell>
          <cell r="DZ70">
            <v>99</v>
          </cell>
          <cell r="EA70">
            <v>35</v>
          </cell>
          <cell r="EB70" t="str">
            <v>-</v>
          </cell>
          <cell r="EC70">
            <v>45.454545454545453</v>
          </cell>
          <cell r="ED70" t="str">
            <v>-</v>
          </cell>
          <cell r="EE70">
            <v>25</v>
          </cell>
          <cell r="EF70" t="str">
            <v>-</v>
          </cell>
          <cell r="EG70">
            <v>51</v>
          </cell>
        </row>
        <row r="71">
          <cell r="C71">
            <v>700000182</v>
          </cell>
          <cell r="D71" t="str">
            <v>SECTOR MANIGUA PAOLA</v>
          </cell>
          <cell r="E71">
            <v>2026</v>
          </cell>
          <cell r="F71">
            <v>202605</v>
          </cell>
          <cell r="G71" t="str">
            <v>-</v>
          </cell>
          <cell r="H71" t="str">
            <v>-</v>
          </cell>
          <cell r="I71" t="str">
            <v>-</v>
          </cell>
          <cell r="J71" t="str">
            <v>-</v>
          </cell>
          <cell r="K71" t="str">
            <v>-</v>
          </cell>
          <cell r="L71" t="str">
            <v>-</v>
          </cell>
          <cell r="M71" t="str">
            <v>-</v>
          </cell>
          <cell r="N71" t="str">
            <v>-</v>
          </cell>
          <cell r="O71" t="str">
            <v>-</v>
          </cell>
          <cell r="P71" t="str">
            <v>-</v>
          </cell>
          <cell r="Q71" t="str">
            <v>-</v>
          </cell>
          <cell r="R71" t="str">
            <v>-</v>
          </cell>
          <cell r="S71" t="str">
            <v>-</v>
          </cell>
          <cell r="T71" t="str">
            <v>-</v>
          </cell>
          <cell r="U71" t="str">
            <v>-</v>
          </cell>
          <cell r="V71" t="str">
            <v>-</v>
          </cell>
          <cell r="W71" t="str">
            <v>-</v>
          </cell>
          <cell r="X71" t="str">
            <v>-</v>
          </cell>
          <cell r="Y71" t="str">
            <v>-</v>
          </cell>
          <cell r="Z71" t="str">
            <v>-</v>
          </cell>
          <cell r="AA71" t="str">
            <v>-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 t="str">
            <v>-</v>
          </cell>
          <cell r="AH71" t="str">
            <v>-</v>
          </cell>
          <cell r="AI71" t="str">
            <v>-</v>
          </cell>
          <cell r="AJ71" t="str">
            <v>-</v>
          </cell>
          <cell r="AK71" t="str">
            <v>-</v>
          </cell>
          <cell r="AL71" t="str">
            <v>-</v>
          </cell>
          <cell r="AM71" t="str">
            <v>-</v>
          </cell>
          <cell r="AN71" t="str">
            <v>-</v>
          </cell>
          <cell r="AO71" t="str">
            <v>-</v>
          </cell>
          <cell r="AP71" t="str">
            <v>-</v>
          </cell>
          <cell r="AQ71" t="str">
            <v>-</v>
          </cell>
          <cell r="AR71" t="str">
            <v>-</v>
          </cell>
          <cell r="AS71" t="str">
            <v>-</v>
          </cell>
          <cell r="AT71" t="str">
            <v>-</v>
          </cell>
          <cell r="AU71" t="str">
            <v>-</v>
          </cell>
          <cell r="AV71" t="str">
            <v>-</v>
          </cell>
          <cell r="AW71" t="str">
            <v>-</v>
          </cell>
          <cell r="AX71" t="str">
            <v>-</v>
          </cell>
          <cell r="AY71" t="str">
            <v>-</v>
          </cell>
          <cell r="AZ71" t="str">
            <v>-</v>
          </cell>
          <cell r="BA71" t="str">
            <v>-</v>
          </cell>
          <cell r="BB71" t="str">
            <v>-</v>
          </cell>
          <cell r="BC71" t="str">
            <v>-</v>
          </cell>
          <cell r="BD71" t="str">
            <v>-</v>
          </cell>
          <cell r="BE71" t="str">
            <v>-</v>
          </cell>
          <cell r="BF71" t="str">
            <v>-</v>
          </cell>
          <cell r="BG71" t="str">
            <v>-</v>
          </cell>
          <cell r="BH71" t="str">
            <v>-</v>
          </cell>
          <cell r="BI71" t="str">
            <v>-</v>
          </cell>
          <cell r="BJ71" t="str">
            <v>-</v>
          </cell>
          <cell r="BK71" t="str">
            <v>-</v>
          </cell>
          <cell r="BL71" t="str">
            <v>-</v>
          </cell>
          <cell r="BM71" t="str">
            <v>-</v>
          </cell>
          <cell r="BN71" t="str">
            <v>-</v>
          </cell>
          <cell r="BO71" t="str">
            <v>-</v>
          </cell>
          <cell r="BP71" t="str">
            <v>-</v>
          </cell>
          <cell r="BQ71" t="str">
            <v>-</v>
          </cell>
          <cell r="BR71" t="str">
            <v>-</v>
          </cell>
          <cell r="BS71" t="str">
            <v>-</v>
          </cell>
          <cell r="BT71" t="str">
            <v>-</v>
          </cell>
          <cell r="BU71" t="str">
            <v>-</v>
          </cell>
          <cell r="BV71" t="str">
            <v>-</v>
          </cell>
          <cell r="BW71" t="str">
            <v>-</v>
          </cell>
          <cell r="BX71" t="str">
            <v>-</v>
          </cell>
          <cell r="BY71" t="str">
            <v>-</v>
          </cell>
          <cell r="BZ71" t="str">
            <v>-</v>
          </cell>
          <cell r="CA71" t="str">
            <v>-</v>
          </cell>
          <cell r="CB71" t="str">
            <v>-</v>
          </cell>
          <cell r="CC71" t="str">
            <v>-</v>
          </cell>
          <cell r="CD71" t="str">
            <v>-</v>
          </cell>
          <cell r="CE71" t="str">
            <v>-</v>
          </cell>
          <cell r="CF71" t="str">
            <v>-</v>
          </cell>
          <cell r="CG71" t="str">
            <v>-</v>
          </cell>
          <cell r="CH71" t="str">
            <v>-</v>
          </cell>
          <cell r="CI71" t="str">
            <v>-</v>
          </cell>
          <cell r="CJ71" t="str">
            <v>-</v>
          </cell>
          <cell r="CK71" t="str">
            <v>-</v>
          </cell>
          <cell r="CL71" t="str">
            <v>-</v>
          </cell>
          <cell r="CM71" t="str">
            <v>-</v>
          </cell>
          <cell r="CN71" t="str">
            <v>-</v>
          </cell>
          <cell r="CO71" t="str">
            <v>-</v>
          </cell>
          <cell r="CP71" t="str">
            <v>-</v>
          </cell>
          <cell r="CQ71" t="str">
            <v>-</v>
          </cell>
          <cell r="CR71" t="str">
            <v>-</v>
          </cell>
          <cell r="CS71" t="str">
            <v>-</v>
          </cell>
          <cell r="CT71" t="str">
            <v>-</v>
          </cell>
          <cell r="CU71" t="str">
            <v>-</v>
          </cell>
          <cell r="CV71" t="str">
            <v>-</v>
          </cell>
          <cell r="CW71" t="str">
            <v>-</v>
          </cell>
          <cell r="CX71" t="str">
            <v>-</v>
          </cell>
          <cell r="CY71" t="str">
            <v>-</v>
          </cell>
          <cell r="CZ71" t="str">
            <v>-</v>
          </cell>
          <cell r="DA71" t="str">
            <v>-</v>
          </cell>
          <cell r="DB71" t="str">
            <v>-</v>
          </cell>
          <cell r="DC71" t="str">
            <v>-</v>
          </cell>
          <cell r="DD71" t="str">
            <v>-</v>
          </cell>
          <cell r="DE71" t="str">
            <v>-</v>
          </cell>
          <cell r="DF71" t="str">
            <v>-</v>
          </cell>
          <cell r="DG71" t="str">
            <v>-</v>
          </cell>
          <cell r="DH71" t="str">
            <v>-</v>
          </cell>
          <cell r="DI71" t="str">
            <v>-</v>
          </cell>
          <cell r="DJ71" t="str">
            <v>-</v>
          </cell>
          <cell r="DK71" t="str">
            <v>-</v>
          </cell>
          <cell r="DL71" t="str">
            <v>-</v>
          </cell>
          <cell r="DM71" t="str">
            <v>-</v>
          </cell>
          <cell r="DN71" t="str">
            <v>-</v>
          </cell>
          <cell r="DO71" t="str">
            <v>-</v>
          </cell>
          <cell r="DP71" t="str">
            <v>-</v>
          </cell>
          <cell r="DQ71" t="str">
            <v>-</v>
          </cell>
          <cell r="DR71" t="str">
            <v>-</v>
          </cell>
          <cell r="DS71" t="str">
            <v>-</v>
          </cell>
          <cell r="DT71" t="str">
            <v>-</v>
          </cell>
          <cell r="DU71" t="str">
            <v>-</v>
          </cell>
          <cell r="DV71" t="str">
            <v>-</v>
          </cell>
          <cell r="DW71" t="str">
            <v>-</v>
          </cell>
          <cell r="DX71" t="str">
            <v>-</v>
          </cell>
          <cell r="DY71" t="str">
            <v>-</v>
          </cell>
          <cell r="DZ71" t="str">
            <v>-</v>
          </cell>
          <cell r="EA71" t="str">
            <v>-</v>
          </cell>
          <cell r="EB71" t="str">
            <v>-</v>
          </cell>
          <cell r="EC71" t="str">
            <v>-</v>
          </cell>
          <cell r="ED71" t="str">
            <v>-</v>
          </cell>
          <cell r="EE71" t="str">
            <v>-</v>
          </cell>
          <cell r="EF71" t="str">
            <v>-</v>
          </cell>
          <cell r="EG71" t="str">
            <v>-</v>
          </cell>
        </row>
        <row r="72">
          <cell r="C72">
            <v>700000183</v>
          </cell>
          <cell r="D72" t="str">
            <v>SECTOR PRIPRIOCA KELLY</v>
          </cell>
          <cell r="E72">
            <v>2026</v>
          </cell>
          <cell r="F72">
            <v>202605</v>
          </cell>
          <cell r="G72">
            <v>1139</v>
          </cell>
          <cell r="H72">
            <v>1124</v>
          </cell>
          <cell r="I72">
            <v>324</v>
          </cell>
          <cell r="J72" t="str">
            <v>-</v>
          </cell>
          <cell r="K72">
            <v>2</v>
          </cell>
          <cell r="L72">
            <v>10</v>
          </cell>
          <cell r="M72">
            <v>547</v>
          </cell>
          <cell r="N72">
            <v>705</v>
          </cell>
          <cell r="O72">
            <v>0</v>
          </cell>
          <cell r="P72" t="str">
            <v>-</v>
          </cell>
          <cell r="Q72">
            <v>1</v>
          </cell>
          <cell r="R72" t="str">
            <v>-</v>
          </cell>
          <cell r="S72">
            <v>2</v>
          </cell>
          <cell r="T72" t="str">
            <v>-</v>
          </cell>
          <cell r="U72">
            <v>546</v>
          </cell>
          <cell r="V72" t="str">
            <v>-</v>
          </cell>
          <cell r="W72">
            <v>0</v>
          </cell>
          <cell r="X72" t="str">
            <v>-</v>
          </cell>
          <cell r="Y72" t="str">
            <v>-</v>
          </cell>
          <cell r="Z72" t="str">
            <v>-</v>
          </cell>
          <cell r="AA72">
            <v>415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>
            <v>311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>
            <v>48.024582967515364</v>
          </cell>
          <cell r="AN72">
            <v>61.5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>
            <v>488</v>
          </cell>
          <cell r="BB72">
            <v>634</v>
          </cell>
          <cell r="BC72">
            <v>42.844600526777874</v>
          </cell>
          <cell r="BD72">
            <v>55.3</v>
          </cell>
          <cell r="BE72">
            <v>778</v>
          </cell>
          <cell r="BF72" t="str">
            <v>-</v>
          </cell>
          <cell r="BG72">
            <v>543718.14</v>
          </cell>
          <cell r="BH72">
            <v>495951</v>
          </cell>
          <cell r="BI72">
            <v>297413823.39999998</v>
          </cell>
          <cell r="BJ72">
            <v>349645473</v>
          </cell>
          <cell r="BK72">
            <v>297132262</v>
          </cell>
          <cell r="BL72" t="str">
            <v>-</v>
          </cell>
          <cell r="BM72">
            <v>281561.40000000002</v>
          </cell>
          <cell r="BN72" t="str">
            <v>-</v>
          </cell>
          <cell r="BO72">
            <v>231686461.40000001</v>
          </cell>
          <cell r="BP72" t="str">
            <v>-</v>
          </cell>
          <cell r="BQ72">
            <v>281561.40000000002</v>
          </cell>
          <cell r="BR72" t="str">
            <v>-</v>
          </cell>
          <cell r="BS72">
            <v>500</v>
          </cell>
          <cell r="BT72" t="str">
            <v>-</v>
          </cell>
          <cell r="BU72">
            <v>231404900</v>
          </cell>
          <cell r="BV72" t="str">
            <v>-</v>
          </cell>
          <cell r="BW72">
            <v>393</v>
          </cell>
          <cell r="BX72" t="str">
            <v>-</v>
          </cell>
          <cell r="BY72" t="str">
            <v>-</v>
          </cell>
          <cell r="BZ72" t="str">
            <v>-</v>
          </cell>
          <cell r="CA72">
            <v>59816142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>
            <v>5911220</v>
          </cell>
          <cell r="CN72" t="str">
            <v>-</v>
          </cell>
          <cell r="CO72">
            <v>65727362</v>
          </cell>
          <cell r="CP72" t="str">
            <v>-</v>
          </cell>
          <cell r="CQ72">
            <v>0</v>
          </cell>
          <cell r="CR72" t="str">
            <v>-</v>
          </cell>
          <cell r="CS72">
            <v>4</v>
          </cell>
          <cell r="CT72" t="str">
            <v>-</v>
          </cell>
          <cell r="CU72">
            <v>374</v>
          </cell>
          <cell r="CV72">
            <v>255</v>
          </cell>
          <cell r="CW72">
            <v>146</v>
          </cell>
          <cell r="CX72">
            <v>130</v>
          </cell>
          <cell r="CY72">
            <v>72</v>
          </cell>
          <cell r="CZ72">
            <v>61</v>
          </cell>
          <cell r="DA72">
            <v>41</v>
          </cell>
          <cell r="DB72">
            <v>67</v>
          </cell>
          <cell r="DC72">
            <v>39</v>
          </cell>
          <cell r="DD72">
            <v>55</v>
          </cell>
          <cell r="DE72">
            <v>27</v>
          </cell>
          <cell r="DF72">
            <v>42</v>
          </cell>
          <cell r="DG72">
            <v>107</v>
          </cell>
          <cell r="DH72">
            <v>164</v>
          </cell>
          <cell r="DI72">
            <v>21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>
            <v>0</v>
          </cell>
          <cell r="DX72" t="str">
            <v>-</v>
          </cell>
          <cell r="DY72">
            <v>31</v>
          </cell>
          <cell r="DZ72">
            <v>39</v>
          </cell>
          <cell r="EA72">
            <v>17</v>
          </cell>
          <cell r="EB72" t="str">
            <v>-</v>
          </cell>
          <cell r="EC72">
            <v>51.515151515151516</v>
          </cell>
          <cell r="ED72" t="str">
            <v>-</v>
          </cell>
          <cell r="EE72">
            <v>10</v>
          </cell>
          <cell r="EF72" t="str">
            <v>-</v>
          </cell>
          <cell r="EG72">
            <v>28</v>
          </cell>
        </row>
        <row r="73">
          <cell r="C73">
            <v>700000186</v>
          </cell>
          <cell r="D73" t="str">
            <v>SECTOR MIRRA PATRICIA</v>
          </cell>
          <cell r="E73">
            <v>2026</v>
          </cell>
          <cell r="F73">
            <v>202605</v>
          </cell>
          <cell r="G73">
            <v>1073</v>
          </cell>
          <cell r="H73">
            <v>1079</v>
          </cell>
          <cell r="I73">
            <v>404</v>
          </cell>
          <cell r="J73" t="str">
            <v>-</v>
          </cell>
          <cell r="K73">
            <v>16</v>
          </cell>
          <cell r="L73">
            <v>5</v>
          </cell>
          <cell r="M73">
            <v>677</v>
          </cell>
          <cell r="N73">
            <v>668</v>
          </cell>
          <cell r="O73">
            <v>0</v>
          </cell>
          <cell r="P73" t="str">
            <v>-</v>
          </cell>
          <cell r="Q73">
            <v>2</v>
          </cell>
          <cell r="R73" t="str">
            <v>-</v>
          </cell>
          <cell r="S73">
            <v>5</v>
          </cell>
          <cell r="T73" t="str">
            <v>-</v>
          </cell>
          <cell r="U73">
            <v>675</v>
          </cell>
          <cell r="V73" t="str">
            <v>-</v>
          </cell>
          <cell r="W73">
            <v>0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519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352</v>
          </cell>
          <cell r="AH73" t="str">
            <v>-</v>
          </cell>
          <cell r="AI73" t="str">
            <v>-</v>
          </cell>
          <cell r="AJ73" t="str">
            <v>-</v>
          </cell>
          <cell r="AK73" t="str">
            <v>-</v>
          </cell>
          <cell r="AL73" t="str">
            <v>-</v>
          </cell>
          <cell r="AM73">
            <v>63.094128611369996</v>
          </cell>
          <cell r="AN73">
            <v>62.8</v>
          </cell>
          <cell r="AO73" t="str">
            <v>-</v>
          </cell>
          <cell r="AP73" t="str">
            <v>-</v>
          </cell>
          <cell r="AQ73" t="str">
            <v>-</v>
          </cell>
          <cell r="AR73" t="str">
            <v>-</v>
          </cell>
          <cell r="AS73" t="str">
            <v>-</v>
          </cell>
          <cell r="AT73" t="str">
            <v>-</v>
          </cell>
          <cell r="AU73" t="str">
            <v>-</v>
          </cell>
          <cell r="AV73" t="str">
            <v>-</v>
          </cell>
          <cell r="AW73" t="str">
            <v>-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596</v>
          </cell>
          <cell r="BB73">
            <v>584</v>
          </cell>
          <cell r="BC73">
            <v>55.545200372786582</v>
          </cell>
          <cell r="BD73">
            <v>54.9</v>
          </cell>
          <cell r="BE73">
            <v>782</v>
          </cell>
          <cell r="BF73" t="str">
            <v>-</v>
          </cell>
          <cell r="BG73">
            <v>581448.30000000005</v>
          </cell>
          <cell r="BH73">
            <v>569714</v>
          </cell>
          <cell r="BI73">
            <v>393640498.5</v>
          </cell>
          <cell r="BJ73">
            <v>380568907</v>
          </cell>
          <cell r="BK73">
            <v>392862344</v>
          </cell>
          <cell r="BL73" t="str">
            <v>-</v>
          </cell>
          <cell r="BM73">
            <v>778154.5</v>
          </cell>
          <cell r="BN73" t="str">
            <v>-</v>
          </cell>
          <cell r="BO73">
            <v>324083841.5</v>
          </cell>
          <cell r="BP73" t="str">
            <v>-</v>
          </cell>
          <cell r="BQ73">
            <v>778154.5</v>
          </cell>
          <cell r="BR73" t="str">
            <v>-</v>
          </cell>
          <cell r="BS73">
            <v>625</v>
          </cell>
          <cell r="BT73" t="str">
            <v>-</v>
          </cell>
          <cell r="BU73">
            <v>323305687</v>
          </cell>
          <cell r="BV73" t="str">
            <v>-</v>
          </cell>
          <cell r="BW73">
            <v>460</v>
          </cell>
          <cell r="BX73" t="str">
            <v>-</v>
          </cell>
          <cell r="BY73" t="str">
            <v>-</v>
          </cell>
          <cell r="BZ73" t="str">
            <v>-</v>
          </cell>
          <cell r="CA73">
            <v>61816341</v>
          </cell>
          <cell r="CB73" t="str">
            <v>-</v>
          </cell>
          <cell r="CC73" t="str">
            <v>-</v>
          </cell>
          <cell r="CD73" t="str">
            <v>-</v>
          </cell>
          <cell r="CE73" t="str">
            <v>-</v>
          </cell>
          <cell r="CF73" t="str">
            <v>-</v>
          </cell>
          <cell r="CG73" t="str">
            <v>-</v>
          </cell>
          <cell r="CH73" t="str">
            <v>-</v>
          </cell>
          <cell r="CI73" t="str">
            <v>-</v>
          </cell>
          <cell r="CJ73" t="str">
            <v>-</v>
          </cell>
          <cell r="CK73" t="str">
            <v>-</v>
          </cell>
          <cell r="CL73" t="str">
            <v>-</v>
          </cell>
          <cell r="CM73">
            <v>7285925</v>
          </cell>
          <cell r="CN73" t="str">
            <v>-</v>
          </cell>
          <cell r="CO73">
            <v>69102266</v>
          </cell>
          <cell r="CP73" t="str">
            <v>-</v>
          </cell>
          <cell r="CQ73">
            <v>0</v>
          </cell>
          <cell r="CR73" t="str">
            <v>-</v>
          </cell>
          <cell r="CS73">
            <v>-12</v>
          </cell>
          <cell r="CT73" t="str">
            <v>-</v>
          </cell>
          <cell r="CU73">
            <v>223</v>
          </cell>
          <cell r="CV73">
            <v>237</v>
          </cell>
          <cell r="CW73">
            <v>133</v>
          </cell>
          <cell r="CX73">
            <v>124</v>
          </cell>
          <cell r="CY73">
            <v>40</v>
          </cell>
          <cell r="CZ73">
            <v>48</v>
          </cell>
          <cell r="DA73">
            <v>43</v>
          </cell>
          <cell r="DB73">
            <v>36</v>
          </cell>
          <cell r="DC73">
            <v>37</v>
          </cell>
          <cell r="DD73">
            <v>50</v>
          </cell>
          <cell r="DE73">
            <v>57</v>
          </cell>
          <cell r="DF73">
            <v>39</v>
          </cell>
          <cell r="DG73">
            <v>137</v>
          </cell>
          <cell r="DH73">
            <v>125</v>
          </cell>
          <cell r="DI73">
            <v>32</v>
          </cell>
          <cell r="DJ73" t="str">
            <v>-</v>
          </cell>
          <cell r="DK73" t="str">
            <v>-</v>
          </cell>
          <cell r="DL73" t="str">
            <v>-</v>
          </cell>
          <cell r="DM73" t="str">
            <v>-</v>
          </cell>
          <cell r="DN73" t="str">
            <v>-</v>
          </cell>
          <cell r="DO73" t="str">
            <v>-</v>
          </cell>
          <cell r="DP73" t="str">
            <v>-</v>
          </cell>
          <cell r="DQ73" t="str">
            <v>-</v>
          </cell>
          <cell r="DR73" t="str">
            <v>-</v>
          </cell>
          <cell r="DS73" t="str">
            <v>-</v>
          </cell>
          <cell r="DT73" t="str">
            <v>-</v>
          </cell>
          <cell r="DU73" t="str">
            <v>-</v>
          </cell>
          <cell r="DV73" t="str">
            <v>-</v>
          </cell>
          <cell r="DW73">
            <v>0</v>
          </cell>
          <cell r="DX73" t="str">
            <v>-</v>
          </cell>
          <cell r="DY73">
            <v>46</v>
          </cell>
          <cell r="DZ73">
            <v>41</v>
          </cell>
          <cell r="EA73">
            <v>23</v>
          </cell>
          <cell r="EB73" t="str">
            <v>-</v>
          </cell>
          <cell r="EC73">
            <v>79.310344827586206</v>
          </cell>
          <cell r="ED73" t="str">
            <v>-</v>
          </cell>
          <cell r="EE73">
            <v>14</v>
          </cell>
          <cell r="EF73" t="str">
            <v>-</v>
          </cell>
          <cell r="EG73">
            <v>35</v>
          </cell>
        </row>
        <row r="74">
          <cell r="C74">
            <v>700000187</v>
          </cell>
          <cell r="D74" t="str">
            <v>SECTOR SANDALO MARIA VICTORIA</v>
          </cell>
          <cell r="E74">
            <v>2026</v>
          </cell>
          <cell r="F74">
            <v>202605</v>
          </cell>
          <cell r="G74">
            <v>0</v>
          </cell>
          <cell r="H74" t="str">
            <v>-</v>
          </cell>
          <cell r="I74">
            <v>0</v>
          </cell>
          <cell r="J74" t="str">
            <v>-</v>
          </cell>
          <cell r="K74">
            <v>0</v>
          </cell>
          <cell r="L74" t="str">
            <v>-</v>
          </cell>
          <cell r="M74">
            <v>0</v>
          </cell>
          <cell r="N74" t="str">
            <v>-</v>
          </cell>
          <cell r="O74">
            <v>0</v>
          </cell>
          <cell r="P74" t="str">
            <v>-</v>
          </cell>
          <cell r="Q74">
            <v>0</v>
          </cell>
          <cell r="R74" t="str">
            <v>-</v>
          </cell>
          <cell r="S74">
            <v>0</v>
          </cell>
          <cell r="T74" t="str">
            <v>-</v>
          </cell>
          <cell r="U74">
            <v>0</v>
          </cell>
          <cell r="V74" t="str">
            <v>-</v>
          </cell>
          <cell r="W74">
            <v>0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0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0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>
            <v>0</v>
          </cell>
          <cell r="AN74" t="str">
            <v>-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 t="str">
            <v>-</v>
          </cell>
          <cell r="AT74" t="str">
            <v>-</v>
          </cell>
          <cell r="AU74" t="str">
            <v>-</v>
          </cell>
          <cell r="AV74" t="str">
            <v>-</v>
          </cell>
          <cell r="AW74" t="str">
            <v>-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0</v>
          </cell>
          <cell r="BB74" t="str">
            <v>-</v>
          </cell>
          <cell r="BC74">
            <v>0</v>
          </cell>
          <cell r="BD74" t="str">
            <v>-</v>
          </cell>
          <cell r="BE74">
            <v>0</v>
          </cell>
          <cell r="BF74" t="str">
            <v>-</v>
          </cell>
          <cell r="BG74">
            <v>0</v>
          </cell>
          <cell r="BH74" t="str">
            <v>-</v>
          </cell>
          <cell r="BI74">
            <v>0</v>
          </cell>
          <cell r="BJ74" t="str">
            <v>-</v>
          </cell>
          <cell r="BK74">
            <v>0</v>
          </cell>
          <cell r="BL74" t="str">
            <v>-</v>
          </cell>
          <cell r="BM74">
            <v>0</v>
          </cell>
          <cell r="BN74" t="str">
            <v>-</v>
          </cell>
          <cell r="BO74">
            <v>0</v>
          </cell>
          <cell r="BP74" t="str">
            <v>-</v>
          </cell>
          <cell r="BQ74">
            <v>0</v>
          </cell>
          <cell r="BR74" t="str">
            <v>-</v>
          </cell>
          <cell r="BS74">
            <v>0</v>
          </cell>
          <cell r="BT74" t="str">
            <v>-</v>
          </cell>
          <cell r="BU74">
            <v>0</v>
          </cell>
          <cell r="BV74" t="str">
            <v>-</v>
          </cell>
          <cell r="BW74">
            <v>0</v>
          </cell>
          <cell r="BX74" t="str">
            <v>-</v>
          </cell>
          <cell r="BY74" t="str">
            <v>-</v>
          </cell>
          <cell r="BZ74" t="str">
            <v>-</v>
          </cell>
          <cell r="CA74">
            <v>0</v>
          </cell>
          <cell r="CB74" t="str">
            <v>-</v>
          </cell>
          <cell r="CC74" t="str">
            <v>-</v>
          </cell>
          <cell r="CD74" t="str">
            <v>-</v>
          </cell>
          <cell r="CE74" t="str">
            <v>-</v>
          </cell>
          <cell r="CF74" t="str">
            <v>-</v>
          </cell>
          <cell r="CG74" t="str">
            <v>-</v>
          </cell>
          <cell r="CH74" t="str">
            <v>-</v>
          </cell>
          <cell r="CI74" t="str">
            <v>-</v>
          </cell>
          <cell r="CJ74" t="str">
            <v>-</v>
          </cell>
          <cell r="CK74" t="str">
            <v>-</v>
          </cell>
          <cell r="CL74" t="str">
            <v>-</v>
          </cell>
          <cell r="CM74">
            <v>0</v>
          </cell>
          <cell r="CN74" t="str">
            <v>-</v>
          </cell>
          <cell r="CO74">
            <v>0</v>
          </cell>
          <cell r="CP74" t="str">
            <v>-</v>
          </cell>
          <cell r="CQ74">
            <v>0</v>
          </cell>
          <cell r="CR74" t="str">
            <v>-</v>
          </cell>
          <cell r="CS74">
            <v>0</v>
          </cell>
          <cell r="CT74" t="str">
            <v>-</v>
          </cell>
          <cell r="CU74">
            <v>0</v>
          </cell>
          <cell r="CV74" t="str">
            <v>-</v>
          </cell>
          <cell r="CW74">
            <v>0</v>
          </cell>
          <cell r="CX74" t="str">
            <v>-</v>
          </cell>
          <cell r="CY74">
            <v>0</v>
          </cell>
          <cell r="CZ74" t="str">
            <v>-</v>
          </cell>
          <cell r="DA74">
            <v>0</v>
          </cell>
          <cell r="DB74" t="str">
            <v>-</v>
          </cell>
          <cell r="DC74">
            <v>0</v>
          </cell>
          <cell r="DD74" t="str">
            <v>-</v>
          </cell>
          <cell r="DE74">
            <v>0</v>
          </cell>
          <cell r="DF74" t="str">
            <v>-</v>
          </cell>
          <cell r="DG74">
            <v>0</v>
          </cell>
          <cell r="DH74" t="str">
            <v>-</v>
          </cell>
          <cell r="DI74">
            <v>0</v>
          </cell>
          <cell r="DJ74" t="str">
            <v>-</v>
          </cell>
          <cell r="DK74" t="str">
            <v>-</v>
          </cell>
          <cell r="DL74" t="str">
            <v>-</v>
          </cell>
          <cell r="DM74" t="str">
            <v>-</v>
          </cell>
          <cell r="DN74" t="str">
            <v>-</v>
          </cell>
          <cell r="DO74" t="str">
            <v>-</v>
          </cell>
          <cell r="DP74" t="str">
            <v>-</v>
          </cell>
          <cell r="DQ74" t="str">
            <v>-</v>
          </cell>
          <cell r="DR74" t="str">
            <v>-</v>
          </cell>
          <cell r="DS74" t="str">
            <v>-</v>
          </cell>
          <cell r="DT74" t="str">
            <v>-</v>
          </cell>
          <cell r="DU74" t="str">
            <v>-</v>
          </cell>
          <cell r="DV74" t="str">
            <v>-</v>
          </cell>
          <cell r="DW74">
            <v>0</v>
          </cell>
          <cell r="DX74" t="str">
            <v>-</v>
          </cell>
          <cell r="DY74">
            <v>0</v>
          </cell>
          <cell r="DZ74" t="str">
            <v>-</v>
          </cell>
          <cell r="EA74">
            <v>0</v>
          </cell>
          <cell r="EB74" t="str">
            <v>-</v>
          </cell>
          <cell r="EC74">
            <v>0</v>
          </cell>
          <cell r="ED74" t="str">
            <v>-</v>
          </cell>
          <cell r="EE74">
            <v>0</v>
          </cell>
          <cell r="EF74" t="str">
            <v>-</v>
          </cell>
          <cell r="EG74">
            <v>0</v>
          </cell>
        </row>
        <row r="75">
          <cell r="C75">
            <v>700000188</v>
          </cell>
          <cell r="D75" t="str">
            <v>SECTOR PARAÍSO ROSARIO</v>
          </cell>
          <cell r="E75">
            <v>2026</v>
          </cell>
          <cell r="F75">
            <v>202605</v>
          </cell>
          <cell r="G75">
            <v>1751</v>
          </cell>
          <cell r="H75">
            <v>1812</v>
          </cell>
          <cell r="I75">
            <v>527</v>
          </cell>
          <cell r="J75" t="str">
            <v>-</v>
          </cell>
          <cell r="K75">
            <v>-89</v>
          </cell>
          <cell r="L75">
            <v>7</v>
          </cell>
          <cell r="M75">
            <v>310</v>
          </cell>
          <cell r="N75">
            <v>1139</v>
          </cell>
          <cell r="O75">
            <v>0</v>
          </cell>
          <cell r="P75" t="str">
            <v>-</v>
          </cell>
          <cell r="Q75">
            <v>1</v>
          </cell>
          <cell r="R75" t="str">
            <v>-</v>
          </cell>
          <cell r="S75">
            <v>4</v>
          </cell>
          <cell r="T75" t="str">
            <v>-</v>
          </cell>
          <cell r="U75">
            <v>308</v>
          </cell>
          <cell r="V75" t="str">
            <v>-</v>
          </cell>
          <cell r="W75">
            <v>1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269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90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>
            <v>17.704169046259281</v>
          </cell>
          <cell r="AN75">
            <v>61.6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 t="str">
            <v>-</v>
          </cell>
          <cell r="AT75" t="str">
            <v>-</v>
          </cell>
          <cell r="AU75" t="str">
            <v>-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288</v>
          </cell>
          <cell r="BB75">
            <v>1004</v>
          </cell>
          <cell r="BC75">
            <v>16.447744146202169</v>
          </cell>
          <cell r="BD75">
            <v>54.3</v>
          </cell>
          <cell r="BE75">
            <v>1207</v>
          </cell>
          <cell r="BF75" t="str">
            <v>-</v>
          </cell>
          <cell r="BG75">
            <v>729214.38</v>
          </cell>
          <cell r="BH75">
            <v>459795</v>
          </cell>
          <cell r="BI75">
            <v>226056457.5</v>
          </cell>
          <cell r="BJ75">
            <v>523706829</v>
          </cell>
          <cell r="BK75">
            <v>225554000</v>
          </cell>
          <cell r="BL75" t="str">
            <v>-</v>
          </cell>
          <cell r="BM75">
            <v>502457.5</v>
          </cell>
          <cell r="BN75" t="str">
            <v>-</v>
          </cell>
          <cell r="BO75">
            <v>198126587.5</v>
          </cell>
          <cell r="BP75" t="str">
            <v>-</v>
          </cell>
          <cell r="BQ75">
            <v>502457.5</v>
          </cell>
          <cell r="BR75" t="str">
            <v>-</v>
          </cell>
          <cell r="BS75">
            <v>293</v>
          </cell>
          <cell r="BT75" t="str">
            <v>-</v>
          </cell>
          <cell r="BU75">
            <v>197624130</v>
          </cell>
          <cell r="BV75" t="str">
            <v>-</v>
          </cell>
          <cell r="BW75">
            <v>173</v>
          </cell>
          <cell r="BX75" t="str">
            <v>-</v>
          </cell>
          <cell r="BY75" t="str">
            <v>-</v>
          </cell>
          <cell r="BZ75" t="str">
            <v>-</v>
          </cell>
          <cell r="CA75">
            <v>26282355</v>
          </cell>
          <cell r="CB75" t="str">
            <v>-</v>
          </cell>
          <cell r="CC75" t="str">
            <v>-</v>
          </cell>
          <cell r="CD75" t="str">
            <v>-</v>
          </cell>
          <cell r="CE75" t="str">
            <v>-</v>
          </cell>
          <cell r="CF75" t="str">
            <v>-</v>
          </cell>
          <cell r="CG75" t="str">
            <v>-</v>
          </cell>
          <cell r="CH75" t="str">
            <v>-</v>
          </cell>
          <cell r="CI75" t="str">
            <v>-</v>
          </cell>
          <cell r="CJ75" t="str">
            <v>-</v>
          </cell>
          <cell r="CK75" t="str">
            <v>-</v>
          </cell>
          <cell r="CL75" t="str">
            <v>-</v>
          </cell>
          <cell r="CM75">
            <v>1647515</v>
          </cell>
          <cell r="CN75" t="str">
            <v>-</v>
          </cell>
          <cell r="CO75">
            <v>27929870</v>
          </cell>
          <cell r="CP75" t="str">
            <v>-</v>
          </cell>
          <cell r="CQ75">
            <v>0</v>
          </cell>
          <cell r="CR75" t="str">
            <v>-</v>
          </cell>
          <cell r="CS75">
            <v>-48</v>
          </cell>
          <cell r="CT75" t="str">
            <v>-</v>
          </cell>
          <cell r="CU75">
            <v>950</v>
          </cell>
          <cell r="CV75">
            <v>374</v>
          </cell>
          <cell r="CW75">
            <v>351</v>
          </cell>
          <cell r="CX75">
            <v>248</v>
          </cell>
          <cell r="CY75">
            <v>140</v>
          </cell>
          <cell r="CZ75">
            <v>106</v>
          </cell>
          <cell r="DA75">
            <v>109</v>
          </cell>
          <cell r="DB75">
            <v>69</v>
          </cell>
          <cell r="DC75">
            <v>65</v>
          </cell>
          <cell r="DD75">
            <v>52</v>
          </cell>
          <cell r="DE75">
            <v>65</v>
          </cell>
          <cell r="DF75">
            <v>56</v>
          </cell>
          <cell r="DG75">
            <v>239</v>
          </cell>
          <cell r="DH75">
            <v>177</v>
          </cell>
          <cell r="DI75">
            <v>13</v>
          </cell>
          <cell r="DJ75" t="str">
            <v>-</v>
          </cell>
          <cell r="DK75" t="str">
            <v>-</v>
          </cell>
          <cell r="DL75" t="str">
            <v>-</v>
          </cell>
          <cell r="DM75" t="str">
            <v>-</v>
          </cell>
          <cell r="DN75" t="str">
            <v>-</v>
          </cell>
          <cell r="DO75" t="str">
            <v>-</v>
          </cell>
          <cell r="DP75" t="str">
            <v>-</v>
          </cell>
          <cell r="DQ75" t="str">
            <v>-</v>
          </cell>
          <cell r="DR75" t="str">
            <v>-</v>
          </cell>
          <cell r="DS75" t="str">
            <v>-</v>
          </cell>
          <cell r="DT75" t="str">
            <v>-</v>
          </cell>
          <cell r="DU75" t="str">
            <v>-</v>
          </cell>
          <cell r="DV75" t="str">
            <v>-</v>
          </cell>
          <cell r="DW75">
            <v>0</v>
          </cell>
          <cell r="DX75" t="str">
            <v>-</v>
          </cell>
          <cell r="DY75">
            <v>17</v>
          </cell>
          <cell r="DZ75">
            <v>69</v>
          </cell>
          <cell r="EA75">
            <v>33</v>
          </cell>
          <cell r="EB75" t="str">
            <v>-</v>
          </cell>
          <cell r="EC75">
            <v>53.225806451612897</v>
          </cell>
          <cell r="ED75" t="str">
            <v>-</v>
          </cell>
          <cell r="EE75">
            <v>4</v>
          </cell>
          <cell r="EF75" t="str">
            <v>-</v>
          </cell>
          <cell r="EG75">
            <v>5</v>
          </cell>
        </row>
        <row r="76">
          <cell r="C76">
            <v>700000193</v>
          </cell>
          <cell r="D76" t="str">
            <v>SECTOR CEDRO MARILUZ</v>
          </cell>
          <cell r="E76">
            <v>2026</v>
          </cell>
          <cell r="F76">
            <v>202605</v>
          </cell>
          <cell r="G76">
            <v>1294</v>
          </cell>
          <cell r="H76">
            <v>1288</v>
          </cell>
          <cell r="I76">
            <v>361</v>
          </cell>
          <cell r="J76" t="str">
            <v>-</v>
          </cell>
          <cell r="K76">
            <v>-47</v>
          </cell>
          <cell r="L76">
            <v>8</v>
          </cell>
          <cell r="M76">
            <v>312</v>
          </cell>
          <cell r="N76">
            <v>825</v>
          </cell>
          <cell r="O76">
            <v>0</v>
          </cell>
          <cell r="P76" t="str">
            <v>-</v>
          </cell>
          <cell r="Q76">
            <v>0</v>
          </cell>
          <cell r="R76" t="str">
            <v>-</v>
          </cell>
          <cell r="S76">
            <v>2</v>
          </cell>
          <cell r="T76" t="str">
            <v>-</v>
          </cell>
          <cell r="U76">
            <v>311</v>
          </cell>
          <cell r="V76" t="str">
            <v>-</v>
          </cell>
          <cell r="W76">
            <v>1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229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154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>
            <v>24.111282843894898</v>
          </cell>
          <cell r="AN76">
            <v>61.1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 t="str">
            <v>-</v>
          </cell>
          <cell r="AT76" t="str">
            <v>-</v>
          </cell>
          <cell r="AU76" t="str">
            <v>-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273</v>
          </cell>
          <cell r="BB76">
            <v>715</v>
          </cell>
          <cell r="BC76">
            <v>21.097372488408038</v>
          </cell>
          <cell r="BD76">
            <v>53</v>
          </cell>
          <cell r="BE76">
            <v>881</v>
          </cell>
          <cell r="BF76" t="str">
            <v>-</v>
          </cell>
          <cell r="BG76">
            <v>704585.39</v>
          </cell>
          <cell r="BH76">
            <v>543559</v>
          </cell>
          <cell r="BI76">
            <v>219830640.40000001</v>
          </cell>
          <cell r="BJ76">
            <v>448436080</v>
          </cell>
          <cell r="BK76">
            <v>219494575</v>
          </cell>
          <cell r="BL76" t="str">
            <v>-</v>
          </cell>
          <cell r="BM76">
            <v>336065.4</v>
          </cell>
          <cell r="BN76" t="str">
            <v>-</v>
          </cell>
          <cell r="BO76">
            <v>173429702.40000001</v>
          </cell>
          <cell r="BP76" t="str">
            <v>-</v>
          </cell>
          <cell r="BQ76">
            <v>336065.4</v>
          </cell>
          <cell r="BR76" t="str">
            <v>-</v>
          </cell>
          <cell r="BS76">
            <v>285</v>
          </cell>
          <cell r="BT76" t="str">
            <v>-</v>
          </cell>
          <cell r="BU76">
            <v>173093637</v>
          </cell>
          <cell r="BV76" t="str">
            <v>-</v>
          </cell>
          <cell r="BW76">
            <v>200</v>
          </cell>
          <cell r="BX76" t="str">
            <v>-</v>
          </cell>
          <cell r="BY76" t="str">
            <v>-</v>
          </cell>
          <cell r="BZ76" t="str">
            <v>-</v>
          </cell>
          <cell r="CA76">
            <v>43407638</v>
          </cell>
          <cell r="CB76" t="str">
            <v>-</v>
          </cell>
          <cell r="CC76" t="str">
            <v>-</v>
          </cell>
          <cell r="CD76" t="str">
            <v>-</v>
          </cell>
          <cell r="CE76" t="str">
            <v>-</v>
          </cell>
          <cell r="CF76" t="str">
            <v>-</v>
          </cell>
          <cell r="CG76" t="str">
            <v>-</v>
          </cell>
          <cell r="CH76" t="str">
            <v>-</v>
          </cell>
          <cell r="CI76" t="str">
            <v>-</v>
          </cell>
          <cell r="CJ76" t="str">
            <v>-</v>
          </cell>
          <cell r="CK76" t="str">
            <v>-</v>
          </cell>
          <cell r="CL76" t="str">
            <v>-</v>
          </cell>
          <cell r="CM76">
            <v>2993300</v>
          </cell>
          <cell r="CN76" t="str">
            <v>-</v>
          </cell>
          <cell r="CO76">
            <v>46400938</v>
          </cell>
          <cell r="CP76" t="str">
            <v>-</v>
          </cell>
          <cell r="CQ76">
            <v>0</v>
          </cell>
          <cell r="CR76" t="str">
            <v>-</v>
          </cell>
          <cell r="CS76">
            <v>-26</v>
          </cell>
          <cell r="CT76" t="str">
            <v>-</v>
          </cell>
          <cell r="CU76">
            <v>659</v>
          </cell>
          <cell r="CV76">
            <v>305</v>
          </cell>
          <cell r="CW76">
            <v>213</v>
          </cell>
          <cell r="CX76">
            <v>154</v>
          </cell>
          <cell r="CY76">
            <v>110</v>
          </cell>
          <cell r="CZ76">
            <v>82</v>
          </cell>
          <cell r="DA76">
            <v>78</v>
          </cell>
          <cell r="DB76">
            <v>56</v>
          </cell>
          <cell r="DC76">
            <v>42</v>
          </cell>
          <cell r="DD76">
            <v>34</v>
          </cell>
          <cell r="DE76">
            <v>55</v>
          </cell>
          <cell r="DF76">
            <v>47</v>
          </cell>
          <cell r="DG76">
            <v>175</v>
          </cell>
          <cell r="DH76">
            <v>137</v>
          </cell>
          <cell r="DI76">
            <v>21</v>
          </cell>
          <cell r="DJ76" t="str">
            <v>-</v>
          </cell>
          <cell r="DK76" t="str">
            <v>-</v>
          </cell>
          <cell r="DL76" t="str">
            <v>-</v>
          </cell>
          <cell r="DM76" t="str">
            <v>-</v>
          </cell>
          <cell r="DN76" t="str">
            <v>-</v>
          </cell>
          <cell r="DO76" t="str">
            <v>-</v>
          </cell>
          <cell r="DP76" t="str">
            <v>-</v>
          </cell>
          <cell r="DQ76" t="str">
            <v>-</v>
          </cell>
          <cell r="DR76" t="str">
            <v>-</v>
          </cell>
          <cell r="DS76" t="str">
            <v>-</v>
          </cell>
          <cell r="DT76" t="str">
            <v>-</v>
          </cell>
          <cell r="DU76" t="str">
            <v>-</v>
          </cell>
          <cell r="DV76" t="str">
            <v>-</v>
          </cell>
          <cell r="DW76">
            <v>0</v>
          </cell>
          <cell r="DX76" t="str">
            <v>-</v>
          </cell>
          <cell r="DY76">
            <v>29</v>
          </cell>
          <cell r="DZ76">
            <v>62</v>
          </cell>
          <cell r="EA76">
            <v>33</v>
          </cell>
          <cell r="EB76" t="str">
            <v>-</v>
          </cell>
          <cell r="EC76">
            <v>51.5625</v>
          </cell>
          <cell r="ED76" t="str">
            <v>-</v>
          </cell>
          <cell r="EE76">
            <v>8</v>
          </cell>
          <cell r="EF76" t="str">
            <v>-</v>
          </cell>
          <cell r="EG76">
            <v>10</v>
          </cell>
        </row>
        <row r="77">
          <cell r="C77">
            <v>700000194</v>
          </cell>
          <cell r="D77" t="str">
            <v>SECTOR LLUVIA MARCELA</v>
          </cell>
          <cell r="E77">
            <v>2026</v>
          </cell>
          <cell r="F77">
            <v>202605</v>
          </cell>
          <cell r="G77">
            <v>1481</v>
          </cell>
          <cell r="H77">
            <v>1401</v>
          </cell>
          <cell r="I77">
            <v>404</v>
          </cell>
          <cell r="J77" t="str">
            <v>-</v>
          </cell>
          <cell r="K77">
            <v>-4</v>
          </cell>
          <cell r="L77">
            <v>10</v>
          </cell>
          <cell r="M77">
            <v>768</v>
          </cell>
          <cell r="N77">
            <v>897</v>
          </cell>
          <cell r="O77">
            <v>0</v>
          </cell>
          <cell r="P77" t="str">
            <v>-</v>
          </cell>
          <cell r="Q77">
            <v>1</v>
          </cell>
          <cell r="R77" t="str">
            <v>-</v>
          </cell>
          <cell r="S77">
            <v>2</v>
          </cell>
          <cell r="T77" t="str">
            <v>-</v>
          </cell>
          <cell r="U77">
            <v>766</v>
          </cell>
          <cell r="V77" t="str">
            <v>-</v>
          </cell>
          <cell r="W77">
            <v>1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559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471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>
            <v>51.856853477380149</v>
          </cell>
          <cell r="AN77">
            <v>60</v>
          </cell>
          <cell r="AO77" t="str">
            <v>-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 t="str">
            <v>-</v>
          </cell>
          <cell r="AV77" t="str">
            <v>-</v>
          </cell>
          <cell r="AW77" t="str">
            <v>-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688</v>
          </cell>
          <cell r="BB77">
            <v>794</v>
          </cell>
          <cell r="BC77">
            <v>46.455097906819717</v>
          </cell>
          <cell r="BD77">
            <v>53.1</v>
          </cell>
          <cell r="BE77">
            <v>1002</v>
          </cell>
          <cell r="BF77" t="str">
            <v>-</v>
          </cell>
          <cell r="BG77">
            <v>536604.48</v>
          </cell>
          <cell r="BH77">
            <v>524138</v>
          </cell>
          <cell r="BI77">
            <v>412112241.5</v>
          </cell>
          <cell r="BJ77">
            <v>470151797</v>
          </cell>
          <cell r="BK77">
            <v>411761984</v>
          </cell>
          <cell r="BL77" t="str">
            <v>-</v>
          </cell>
          <cell r="BM77">
            <v>350257.5</v>
          </cell>
          <cell r="BN77" t="str">
            <v>-</v>
          </cell>
          <cell r="BO77">
            <v>311486146.5</v>
          </cell>
          <cell r="BP77" t="str">
            <v>-</v>
          </cell>
          <cell r="BQ77">
            <v>350257.5</v>
          </cell>
          <cell r="BR77" t="str">
            <v>-</v>
          </cell>
          <cell r="BS77">
            <v>728</v>
          </cell>
          <cell r="BT77" t="str">
            <v>-</v>
          </cell>
          <cell r="BU77">
            <v>311135889</v>
          </cell>
          <cell r="BV77" t="str">
            <v>-</v>
          </cell>
          <cell r="BW77">
            <v>561</v>
          </cell>
          <cell r="BX77" t="str">
            <v>-</v>
          </cell>
          <cell r="BY77" t="str">
            <v>-</v>
          </cell>
          <cell r="BZ77" t="str">
            <v>-</v>
          </cell>
          <cell r="CA77">
            <v>90701570</v>
          </cell>
          <cell r="CB77" t="str">
            <v>-</v>
          </cell>
          <cell r="CC77" t="str">
            <v>-</v>
          </cell>
          <cell r="CD77" t="str">
            <v>-</v>
          </cell>
          <cell r="CE77" t="str">
            <v>-</v>
          </cell>
          <cell r="CF77" t="str">
            <v>-</v>
          </cell>
          <cell r="CG77" t="str">
            <v>-</v>
          </cell>
          <cell r="CH77" t="str">
            <v>-</v>
          </cell>
          <cell r="CI77" t="str">
            <v>-</v>
          </cell>
          <cell r="CJ77" t="str">
            <v>-</v>
          </cell>
          <cell r="CK77" t="str">
            <v>-</v>
          </cell>
          <cell r="CL77" t="str">
            <v>-</v>
          </cell>
          <cell r="CM77">
            <v>9924525</v>
          </cell>
          <cell r="CN77" t="str">
            <v>-</v>
          </cell>
          <cell r="CO77">
            <v>100626095</v>
          </cell>
          <cell r="CP77" t="str">
            <v>-</v>
          </cell>
          <cell r="CQ77">
            <v>0</v>
          </cell>
          <cell r="CR77" t="str">
            <v>-</v>
          </cell>
          <cell r="CS77">
            <v>-1</v>
          </cell>
          <cell r="CT77" t="str">
            <v>-</v>
          </cell>
          <cell r="CU77">
            <v>381</v>
          </cell>
          <cell r="CV77">
            <v>335</v>
          </cell>
          <cell r="CW77">
            <v>206</v>
          </cell>
          <cell r="CX77">
            <v>177</v>
          </cell>
          <cell r="CY77">
            <v>126</v>
          </cell>
          <cell r="CZ77">
            <v>95</v>
          </cell>
          <cell r="DA77">
            <v>62</v>
          </cell>
          <cell r="DB77">
            <v>48</v>
          </cell>
          <cell r="DC77">
            <v>47</v>
          </cell>
          <cell r="DD77">
            <v>37</v>
          </cell>
          <cell r="DE77">
            <v>41</v>
          </cell>
          <cell r="DF77">
            <v>44</v>
          </cell>
          <cell r="DG77">
            <v>150</v>
          </cell>
          <cell r="DH77">
            <v>129</v>
          </cell>
          <cell r="DI77">
            <v>32</v>
          </cell>
          <cell r="DJ77" t="str">
            <v>-</v>
          </cell>
          <cell r="DK77" t="str">
            <v>-</v>
          </cell>
          <cell r="DL77" t="str">
            <v>-</v>
          </cell>
          <cell r="DM77" t="str">
            <v>-</v>
          </cell>
          <cell r="DN77" t="str">
            <v>-</v>
          </cell>
          <cell r="DO77" t="str">
            <v>-</v>
          </cell>
          <cell r="DP77" t="str">
            <v>-</v>
          </cell>
          <cell r="DQ77" t="str">
            <v>-</v>
          </cell>
          <cell r="DR77" t="str">
            <v>-</v>
          </cell>
          <cell r="DS77" t="str">
            <v>-</v>
          </cell>
          <cell r="DT77" t="str">
            <v>-</v>
          </cell>
          <cell r="DU77" t="str">
            <v>-</v>
          </cell>
          <cell r="DV77" t="str">
            <v>-</v>
          </cell>
          <cell r="DW77">
            <v>0</v>
          </cell>
          <cell r="DX77" t="str">
            <v>-</v>
          </cell>
          <cell r="DY77">
            <v>41</v>
          </cell>
          <cell r="DZ77">
            <v>54</v>
          </cell>
          <cell r="EA77">
            <v>36</v>
          </cell>
          <cell r="EB77" t="str">
            <v>-</v>
          </cell>
          <cell r="EC77">
            <v>64.285714285714292</v>
          </cell>
          <cell r="ED77" t="str">
            <v>-</v>
          </cell>
          <cell r="EE77">
            <v>9</v>
          </cell>
          <cell r="EF77" t="str">
            <v>-</v>
          </cell>
          <cell r="EG77">
            <v>39</v>
          </cell>
        </row>
        <row r="78">
          <cell r="C78">
            <v>700000196</v>
          </cell>
          <cell r="D78" t="str">
            <v>SECTOR YARUMO</v>
          </cell>
          <cell r="E78">
            <v>2026</v>
          </cell>
          <cell r="F78">
            <v>202605</v>
          </cell>
          <cell r="G78">
            <v>0</v>
          </cell>
          <cell r="H78" t="str">
            <v>-</v>
          </cell>
          <cell r="I78">
            <v>0</v>
          </cell>
          <cell r="J78" t="str">
            <v>-</v>
          </cell>
          <cell r="K78">
            <v>0</v>
          </cell>
          <cell r="L78" t="str">
            <v>-</v>
          </cell>
          <cell r="M78">
            <v>0</v>
          </cell>
          <cell r="N78" t="str">
            <v>-</v>
          </cell>
          <cell r="O78">
            <v>0</v>
          </cell>
          <cell r="P78" t="str">
            <v>-</v>
          </cell>
          <cell r="Q78">
            <v>0</v>
          </cell>
          <cell r="R78" t="str">
            <v>-</v>
          </cell>
          <cell r="S78">
            <v>0</v>
          </cell>
          <cell r="T78" t="str">
            <v>-</v>
          </cell>
          <cell r="U78">
            <v>0</v>
          </cell>
          <cell r="V78" t="str">
            <v>-</v>
          </cell>
          <cell r="W78">
            <v>0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0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0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>
            <v>0</v>
          </cell>
          <cell r="AN78" t="str">
            <v>-</v>
          </cell>
          <cell r="AO78" t="str">
            <v>-</v>
          </cell>
          <cell r="AP78" t="str">
            <v>-</v>
          </cell>
          <cell r="AQ78" t="str">
            <v>-</v>
          </cell>
          <cell r="AR78" t="str">
            <v>-</v>
          </cell>
          <cell r="AS78" t="str">
            <v>-</v>
          </cell>
          <cell r="AT78" t="str">
            <v>-</v>
          </cell>
          <cell r="AU78" t="str">
            <v>-</v>
          </cell>
          <cell r="AV78" t="str">
            <v>-</v>
          </cell>
          <cell r="AW78" t="str">
            <v>-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0</v>
          </cell>
          <cell r="BB78" t="str">
            <v>-</v>
          </cell>
          <cell r="BC78">
            <v>0</v>
          </cell>
          <cell r="BD78" t="str">
            <v>-</v>
          </cell>
          <cell r="BE78">
            <v>0</v>
          </cell>
          <cell r="BF78" t="str">
            <v>-</v>
          </cell>
          <cell r="BG78">
            <v>0</v>
          </cell>
          <cell r="BH78" t="str">
            <v>-</v>
          </cell>
          <cell r="BI78">
            <v>0</v>
          </cell>
          <cell r="BJ78" t="str">
            <v>-</v>
          </cell>
          <cell r="BK78">
            <v>0</v>
          </cell>
          <cell r="BL78" t="str">
            <v>-</v>
          </cell>
          <cell r="BM78">
            <v>0</v>
          </cell>
          <cell r="BN78" t="str">
            <v>-</v>
          </cell>
          <cell r="BO78">
            <v>0</v>
          </cell>
          <cell r="BP78" t="str">
            <v>-</v>
          </cell>
          <cell r="BQ78">
            <v>0</v>
          </cell>
          <cell r="BR78" t="str">
            <v>-</v>
          </cell>
          <cell r="BS78">
            <v>0</v>
          </cell>
          <cell r="BT78" t="str">
            <v>-</v>
          </cell>
          <cell r="BU78">
            <v>0</v>
          </cell>
          <cell r="BV78" t="str">
            <v>-</v>
          </cell>
          <cell r="BW78">
            <v>0</v>
          </cell>
          <cell r="BX78" t="str">
            <v>-</v>
          </cell>
          <cell r="BY78" t="str">
            <v>-</v>
          </cell>
          <cell r="BZ78" t="str">
            <v>-</v>
          </cell>
          <cell r="CA78">
            <v>0</v>
          </cell>
          <cell r="CB78" t="str">
            <v>-</v>
          </cell>
          <cell r="CC78" t="str">
            <v>-</v>
          </cell>
          <cell r="CD78" t="str">
            <v>-</v>
          </cell>
          <cell r="CE78" t="str">
            <v>-</v>
          </cell>
          <cell r="CF78" t="str">
            <v>-</v>
          </cell>
          <cell r="CG78" t="str">
            <v>-</v>
          </cell>
          <cell r="CH78" t="str">
            <v>-</v>
          </cell>
          <cell r="CI78" t="str">
            <v>-</v>
          </cell>
          <cell r="CJ78" t="str">
            <v>-</v>
          </cell>
          <cell r="CK78" t="str">
            <v>-</v>
          </cell>
          <cell r="CL78" t="str">
            <v>-</v>
          </cell>
          <cell r="CM78">
            <v>0</v>
          </cell>
          <cell r="CN78" t="str">
            <v>-</v>
          </cell>
          <cell r="CO78">
            <v>0</v>
          </cell>
          <cell r="CP78" t="str">
            <v>-</v>
          </cell>
          <cell r="CQ78">
            <v>0</v>
          </cell>
          <cell r="CR78" t="str">
            <v>-</v>
          </cell>
          <cell r="CS78">
            <v>0</v>
          </cell>
          <cell r="CT78" t="str">
            <v>-</v>
          </cell>
          <cell r="CU78">
            <v>0</v>
          </cell>
          <cell r="CV78" t="str">
            <v>-</v>
          </cell>
          <cell r="CW78">
            <v>0</v>
          </cell>
          <cell r="CX78" t="str">
            <v>-</v>
          </cell>
          <cell r="CY78">
            <v>0</v>
          </cell>
          <cell r="CZ78" t="str">
            <v>-</v>
          </cell>
          <cell r="DA78">
            <v>0</v>
          </cell>
          <cell r="DB78" t="str">
            <v>-</v>
          </cell>
          <cell r="DC78">
            <v>0</v>
          </cell>
          <cell r="DD78" t="str">
            <v>-</v>
          </cell>
          <cell r="DE78">
            <v>0</v>
          </cell>
          <cell r="DF78" t="str">
            <v>-</v>
          </cell>
          <cell r="DG78">
            <v>0</v>
          </cell>
          <cell r="DH78" t="str">
            <v>-</v>
          </cell>
          <cell r="DI78">
            <v>0</v>
          </cell>
          <cell r="DJ78" t="str">
            <v>-</v>
          </cell>
          <cell r="DK78" t="str">
            <v>-</v>
          </cell>
          <cell r="DL78" t="str">
            <v>-</v>
          </cell>
          <cell r="DM78" t="str">
            <v>-</v>
          </cell>
          <cell r="DN78" t="str">
            <v>-</v>
          </cell>
          <cell r="DO78" t="str">
            <v>-</v>
          </cell>
          <cell r="DP78" t="str">
            <v>-</v>
          </cell>
          <cell r="DQ78" t="str">
            <v>-</v>
          </cell>
          <cell r="DR78" t="str">
            <v>-</v>
          </cell>
          <cell r="DS78" t="str">
            <v>-</v>
          </cell>
          <cell r="DT78" t="str">
            <v>-</v>
          </cell>
          <cell r="DU78" t="str">
            <v>-</v>
          </cell>
          <cell r="DV78" t="str">
            <v>-</v>
          </cell>
          <cell r="DW78">
            <v>0</v>
          </cell>
          <cell r="DX78" t="str">
            <v>-</v>
          </cell>
          <cell r="DY78">
            <v>0</v>
          </cell>
          <cell r="DZ78" t="str">
            <v>-</v>
          </cell>
          <cell r="EA78">
            <v>0</v>
          </cell>
          <cell r="EB78" t="str">
            <v>-</v>
          </cell>
          <cell r="EC78">
            <v>0</v>
          </cell>
          <cell r="ED78" t="str">
            <v>-</v>
          </cell>
          <cell r="EE78">
            <v>0</v>
          </cell>
          <cell r="EF78" t="str">
            <v>-</v>
          </cell>
          <cell r="EG78">
            <v>0</v>
          </cell>
        </row>
        <row r="79">
          <cell r="C79">
            <v>700000197</v>
          </cell>
          <cell r="D79" t="str">
            <v>SECTOR BAMBU SANDRA</v>
          </cell>
          <cell r="E79">
            <v>2026</v>
          </cell>
          <cell r="F79">
            <v>202605</v>
          </cell>
          <cell r="G79">
            <v>1345</v>
          </cell>
          <cell r="H79">
            <v>1377</v>
          </cell>
          <cell r="I79">
            <v>432</v>
          </cell>
          <cell r="J79" t="str">
            <v>-</v>
          </cell>
          <cell r="K79">
            <v>-50</v>
          </cell>
          <cell r="L79">
            <v>9</v>
          </cell>
          <cell r="M79">
            <v>389</v>
          </cell>
          <cell r="N79">
            <v>858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3</v>
          </cell>
          <cell r="T79" t="str">
            <v>-</v>
          </cell>
          <cell r="U79">
            <v>389</v>
          </cell>
          <cell r="V79" t="str">
            <v>-</v>
          </cell>
          <cell r="W79">
            <v>0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326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134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>
            <v>28.921933085501863</v>
          </cell>
          <cell r="AN79">
            <v>61.1</v>
          </cell>
          <cell r="AO79" t="str">
            <v>-</v>
          </cell>
          <cell r="AP79" t="str">
            <v>-</v>
          </cell>
          <cell r="AQ79" t="str">
            <v>-</v>
          </cell>
          <cell r="AR79" t="str">
            <v>-</v>
          </cell>
          <cell r="AS79" t="str">
            <v>-</v>
          </cell>
          <cell r="AT79" t="str">
            <v>-</v>
          </cell>
          <cell r="AU79" t="str">
            <v>-</v>
          </cell>
          <cell r="AV79" t="str">
            <v>-</v>
          </cell>
          <cell r="AW79" t="str">
            <v>-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370</v>
          </cell>
          <cell r="BB79">
            <v>759</v>
          </cell>
          <cell r="BC79">
            <v>27.509293680297397</v>
          </cell>
          <cell r="BD79">
            <v>54.1</v>
          </cell>
          <cell r="BE79">
            <v>977</v>
          </cell>
          <cell r="BF79" t="str">
            <v>-</v>
          </cell>
          <cell r="BG79">
            <v>677717.16</v>
          </cell>
          <cell r="BH79">
            <v>498893</v>
          </cell>
          <cell r="BI79">
            <v>263631976.59999999</v>
          </cell>
          <cell r="BJ79">
            <v>428050352</v>
          </cell>
          <cell r="BK79">
            <v>263391745</v>
          </cell>
          <cell r="BL79" t="str">
            <v>-</v>
          </cell>
          <cell r="BM79">
            <v>240231.6</v>
          </cell>
          <cell r="BN79" t="str">
            <v>-</v>
          </cell>
          <cell r="BO79">
            <v>228611303.59999999</v>
          </cell>
          <cell r="BP79" t="str">
            <v>-</v>
          </cell>
          <cell r="BQ79">
            <v>240231.6</v>
          </cell>
          <cell r="BR79" t="str">
            <v>-</v>
          </cell>
          <cell r="BS79">
            <v>374</v>
          </cell>
          <cell r="BT79" t="str">
            <v>-</v>
          </cell>
          <cell r="BU79">
            <v>228371072</v>
          </cell>
          <cell r="BV79" t="str">
            <v>-</v>
          </cell>
          <cell r="BW79">
            <v>232</v>
          </cell>
          <cell r="BX79" t="str">
            <v>-</v>
          </cell>
          <cell r="BY79" t="str">
            <v>-</v>
          </cell>
          <cell r="BZ79" t="str">
            <v>-</v>
          </cell>
          <cell r="CA79">
            <v>31676097</v>
          </cell>
          <cell r="CB79" t="str">
            <v>-</v>
          </cell>
          <cell r="CC79" t="str">
            <v>-</v>
          </cell>
          <cell r="CD79" t="str">
            <v>-</v>
          </cell>
          <cell r="CE79" t="str">
            <v>-</v>
          </cell>
          <cell r="CF79" t="str">
            <v>-</v>
          </cell>
          <cell r="CG79" t="str">
            <v>-</v>
          </cell>
          <cell r="CH79" t="str">
            <v>-</v>
          </cell>
          <cell r="CI79" t="str">
            <v>-</v>
          </cell>
          <cell r="CJ79" t="str">
            <v>-</v>
          </cell>
          <cell r="CK79" t="str">
            <v>-</v>
          </cell>
          <cell r="CL79" t="str">
            <v>-</v>
          </cell>
          <cell r="CM79">
            <v>2792420</v>
          </cell>
          <cell r="CN79" t="str">
            <v>-</v>
          </cell>
          <cell r="CO79">
            <v>34468517</v>
          </cell>
          <cell r="CP79" t="str">
            <v>-</v>
          </cell>
          <cell r="CQ79">
            <v>0</v>
          </cell>
          <cell r="CR79" t="str">
            <v>-</v>
          </cell>
          <cell r="CS79">
            <v>-35</v>
          </cell>
          <cell r="CT79" t="str">
            <v>-</v>
          </cell>
          <cell r="CU79">
            <v>636</v>
          </cell>
          <cell r="CV79">
            <v>301</v>
          </cell>
          <cell r="CW79">
            <v>233</v>
          </cell>
          <cell r="CX79">
            <v>187</v>
          </cell>
          <cell r="CY79">
            <v>87</v>
          </cell>
          <cell r="CZ79">
            <v>79</v>
          </cell>
          <cell r="DA79">
            <v>68</v>
          </cell>
          <cell r="DB79">
            <v>43</v>
          </cell>
          <cell r="DC79">
            <v>47</v>
          </cell>
          <cell r="DD79">
            <v>36</v>
          </cell>
          <cell r="DE79">
            <v>50</v>
          </cell>
          <cell r="DF79">
            <v>42</v>
          </cell>
          <cell r="DG79">
            <v>165</v>
          </cell>
          <cell r="DH79">
            <v>121</v>
          </cell>
          <cell r="DI79">
            <v>14</v>
          </cell>
          <cell r="DJ79" t="str">
            <v>-</v>
          </cell>
          <cell r="DK79" t="str">
            <v>-</v>
          </cell>
          <cell r="DL79" t="str">
            <v>-</v>
          </cell>
          <cell r="DM79" t="str">
            <v>-</v>
          </cell>
          <cell r="DN79" t="str">
            <v>-</v>
          </cell>
          <cell r="DO79" t="str">
            <v>-</v>
          </cell>
          <cell r="DP79" t="str">
            <v>-</v>
          </cell>
          <cell r="DQ79" t="str">
            <v>-</v>
          </cell>
          <cell r="DR79" t="str">
            <v>-</v>
          </cell>
          <cell r="DS79" t="str">
            <v>-</v>
          </cell>
          <cell r="DT79" t="str">
            <v>-</v>
          </cell>
          <cell r="DU79" t="str">
            <v>-</v>
          </cell>
          <cell r="DV79" t="str">
            <v>-</v>
          </cell>
          <cell r="DW79">
            <v>0</v>
          </cell>
          <cell r="DX79" t="str">
            <v>-</v>
          </cell>
          <cell r="DY79">
            <v>17</v>
          </cell>
          <cell r="DZ79">
            <v>53</v>
          </cell>
          <cell r="EA79">
            <v>39</v>
          </cell>
          <cell r="EB79" t="str">
            <v>-</v>
          </cell>
          <cell r="EC79">
            <v>75</v>
          </cell>
          <cell r="ED79" t="str">
            <v>-</v>
          </cell>
          <cell r="EE79">
            <v>3</v>
          </cell>
          <cell r="EF79" t="str">
            <v>-</v>
          </cell>
          <cell r="EG79">
            <v>2</v>
          </cell>
        </row>
        <row r="80">
          <cell r="C80">
            <v>700000202</v>
          </cell>
          <cell r="D80" t="str">
            <v>SECTOR MUSICA DIANA</v>
          </cell>
          <cell r="E80">
            <v>2026</v>
          </cell>
          <cell r="F80">
            <v>202605</v>
          </cell>
          <cell r="G80">
            <v>2466</v>
          </cell>
          <cell r="H80">
            <v>2425</v>
          </cell>
          <cell r="I80">
            <v>559</v>
          </cell>
          <cell r="J80" t="str">
            <v>-</v>
          </cell>
          <cell r="K80">
            <v>53</v>
          </cell>
          <cell r="L80">
            <v>7</v>
          </cell>
          <cell r="M80">
            <v>1228</v>
          </cell>
          <cell r="N80">
            <v>1497</v>
          </cell>
          <cell r="O80">
            <v>0</v>
          </cell>
          <cell r="P80" t="str">
            <v>-</v>
          </cell>
          <cell r="Q80">
            <v>3</v>
          </cell>
          <cell r="R80" t="str">
            <v>-</v>
          </cell>
          <cell r="S80">
            <v>12</v>
          </cell>
          <cell r="T80" t="str">
            <v>-</v>
          </cell>
          <cell r="U80">
            <v>1221</v>
          </cell>
          <cell r="V80" t="str">
            <v>-</v>
          </cell>
          <cell r="W80">
            <v>4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848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805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>
            <v>49.797242497972427</v>
          </cell>
          <cell r="AN80">
            <v>61.3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1066</v>
          </cell>
          <cell r="BB80">
            <v>1320</v>
          </cell>
          <cell r="BC80">
            <v>43.227899432278996</v>
          </cell>
          <cell r="BD80">
            <v>54</v>
          </cell>
          <cell r="BE80">
            <v>1601</v>
          </cell>
          <cell r="BF80" t="str">
            <v>-</v>
          </cell>
          <cell r="BG80">
            <v>445725.19</v>
          </cell>
          <cell r="BH80">
            <v>414366</v>
          </cell>
          <cell r="BI80">
            <v>547350532.14999986</v>
          </cell>
          <cell r="BJ80">
            <v>620305251</v>
          </cell>
          <cell r="BK80">
            <v>544955894</v>
          </cell>
          <cell r="BL80" t="str">
            <v>-</v>
          </cell>
          <cell r="BM80">
            <v>2394638.1500000004</v>
          </cell>
          <cell r="BN80" t="str">
            <v>-</v>
          </cell>
          <cell r="BO80">
            <v>441773551.14999998</v>
          </cell>
          <cell r="BP80" t="str">
            <v>-</v>
          </cell>
          <cell r="BQ80">
            <v>2394638.1500000004</v>
          </cell>
          <cell r="BR80" t="str">
            <v>-</v>
          </cell>
          <cell r="BS80">
            <v>1135</v>
          </cell>
          <cell r="BT80" t="str">
            <v>-</v>
          </cell>
          <cell r="BU80">
            <v>439378913</v>
          </cell>
          <cell r="BV80" t="str">
            <v>-</v>
          </cell>
          <cell r="BW80">
            <v>801</v>
          </cell>
          <cell r="BX80" t="str">
            <v>-</v>
          </cell>
          <cell r="BY80" t="str">
            <v>-</v>
          </cell>
          <cell r="BZ80" t="str">
            <v>-</v>
          </cell>
          <cell r="CA80">
            <v>95386638</v>
          </cell>
          <cell r="CB80" t="str">
            <v>-</v>
          </cell>
          <cell r="CC80" t="str">
            <v>-</v>
          </cell>
          <cell r="CD80" t="str">
            <v>-</v>
          </cell>
          <cell r="CE80" t="str">
            <v>-</v>
          </cell>
          <cell r="CF80" t="str">
            <v>-</v>
          </cell>
          <cell r="CG80" t="str">
            <v>-</v>
          </cell>
          <cell r="CH80" t="str">
            <v>-</v>
          </cell>
          <cell r="CI80" t="str">
            <v>-</v>
          </cell>
          <cell r="CJ80" t="str">
            <v>-</v>
          </cell>
          <cell r="CK80" t="str">
            <v>-</v>
          </cell>
          <cell r="CL80" t="str">
            <v>-</v>
          </cell>
          <cell r="CM80">
            <v>9448438</v>
          </cell>
          <cell r="CN80" t="str">
            <v>-</v>
          </cell>
          <cell r="CO80">
            <v>104835076</v>
          </cell>
          <cell r="CP80" t="str">
            <v>-</v>
          </cell>
          <cell r="CQ80">
            <v>0</v>
          </cell>
          <cell r="CR80" t="str">
            <v>-</v>
          </cell>
          <cell r="CS80">
            <v>5</v>
          </cell>
          <cell r="CT80" t="str">
            <v>-</v>
          </cell>
          <cell r="CU80">
            <v>729</v>
          </cell>
          <cell r="CV80">
            <v>537</v>
          </cell>
          <cell r="CW80">
            <v>352</v>
          </cell>
          <cell r="CX80">
            <v>302</v>
          </cell>
          <cell r="CY80">
            <v>157</v>
          </cell>
          <cell r="CZ80">
            <v>168</v>
          </cell>
          <cell r="DA80">
            <v>73</v>
          </cell>
          <cell r="DB80">
            <v>78</v>
          </cell>
          <cell r="DC80">
            <v>104</v>
          </cell>
          <cell r="DD80">
            <v>103</v>
          </cell>
          <cell r="DE80">
            <v>95</v>
          </cell>
          <cell r="DF80">
            <v>87</v>
          </cell>
          <cell r="DG80">
            <v>272</v>
          </cell>
          <cell r="DH80">
            <v>268</v>
          </cell>
          <cell r="DI80">
            <v>92</v>
          </cell>
          <cell r="DJ80" t="str">
            <v>-</v>
          </cell>
          <cell r="DK80" t="str">
            <v>-</v>
          </cell>
          <cell r="DL80" t="str">
            <v>-</v>
          </cell>
          <cell r="DM80" t="str">
            <v>-</v>
          </cell>
          <cell r="DN80" t="str">
            <v>-</v>
          </cell>
          <cell r="DO80" t="str">
            <v>-</v>
          </cell>
          <cell r="DP80" t="str">
            <v>-</v>
          </cell>
          <cell r="DQ80" t="str">
            <v>-</v>
          </cell>
          <cell r="DR80" t="str">
            <v>-</v>
          </cell>
          <cell r="DS80" t="str">
            <v>-</v>
          </cell>
          <cell r="DT80" t="str">
            <v>-</v>
          </cell>
          <cell r="DU80" t="str">
            <v>-</v>
          </cell>
          <cell r="DV80" t="str">
            <v>-</v>
          </cell>
          <cell r="DW80">
            <v>0</v>
          </cell>
          <cell r="DX80" t="str">
            <v>-</v>
          </cell>
          <cell r="DY80">
            <v>104</v>
          </cell>
          <cell r="DZ80">
            <v>115</v>
          </cell>
          <cell r="EA80">
            <v>62</v>
          </cell>
          <cell r="EB80" t="str">
            <v>-</v>
          </cell>
          <cell r="EC80">
            <v>63.265306122448983</v>
          </cell>
          <cell r="ED80" t="str">
            <v>-</v>
          </cell>
          <cell r="EE80">
            <v>12</v>
          </cell>
          <cell r="EF80" t="str">
            <v>-</v>
          </cell>
          <cell r="EG80">
            <v>58</v>
          </cell>
        </row>
        <row r="81">
          <cell r="C81">
            <v>700000205</v>
          </cell>
          <cell r="D81" t="str">
            <v>SECTOR MERENGUE REMEDIOS</v>
          </cell>
          <cell r="E81">
            <v>2026</v>
          </cell>
          <cell r="F81">
            <v>202605</v>
          </cell>
          <cell r="G81">
            <v>1535</v>
          </cell>
          <cell r="H81">
            <v>1535</v>
          </cell>
          <cell r="I81">
            <v>385</v>
          </cell>
          <cell r="J81" t="str">
            <v>-</v>
          </cell>
          <cell r="K81">
            <v>-35</v>
          </cell>
          <cell r="L81">
            <v>8</v>
          </cell>
          <cell r="M81">
            <v>576</v>
          </cell>
          <cell r="N81">
            <v>939</v>
          </cell>
          <cell r="O81">
            <v>0</v>
          </cell>
          <cell r="P81" t="str">
            <v>-</v>
          </cell>
          <cell r="Q81">
            <v>0</v>
          </cell>
          <cell r="R81" t="str">
            <v>-</v>
          </cell>
          <cell r="S81">
            <v>3</v>
          </cell>
          <cell r="T81" t="str">
            <v>-</v>
          </cell>
          <cell r="U81">
            <v>575</v>
          </cell>
          <cell r="V81" t="str">
            <v>-</v>
          </cell>
          <cell r="W81">
            <v>1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421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326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>
            <v>37.524429967426713</v>
          </cell>
          <cell r="AN81">
            <v>59.2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504</v>
          </cell>
          <cell r="BB81">
            <v>803</v>
          </cell>
          <cell r="BC81">
            <v>32.833876221498372</v>
          </cell>
          <cell r="BD81">
            <v>50.6</v>
          </cell>
          <cell r="BE81">
            <v>994</v>
          </cell>
          <cell r="BF81" t="str">
            <v>-</v>
          </cell>
          <cell r="BG81">
            <v>595766.72</v>
          </cell>
          <cell r="BH81">
            <v>508128</v>
          </cell>
          <cell r="BI81">
            <v>343161630.49000001</v>
          </cell>
          <cell r="BJ81">
            <v>477132640</v>
          </cell>
          <cell r="BK81">
            <v>342210426</v>
          </cell>
          <cell r="BL81" t="str">
            <v>-</v>
          </cell>
          <cell r="BM81">
            <v>951204.49</v>
          </cell>
          <cell r="BN81" t="str">
            <v>-</v>
          </cell>
          <cell r="BO81">
            <v>294017992.49000001</v>
          </cell>
          <cell r="BP81" t="str">
            <v>-</v>
          </cell>
          <cell r="BQ81">
            <v>951204.49</v>
          </cell>
          <cell r="BR81" t="str">
            <v>-</v>
          </cell>
          <cell r="BS81">
            <v>558</v>
          </cell>
          <cell r="BT81" t="str">
            <v>-</v>
          </cell>
          <cell r="BU81">
            <v>293066788</v>
          </cell>
          <cell r="BV81" t="str">
            <v>-</v>
          </cell>
          <cell r="BW81">
            <v>361</v>
          </cell>
          <cell r="BX81" t="str">
            <v>-</v>
          </cell>
          <cell r="BY81" t="str">
            <v>-</v>
          </cell>
          <cell r="BZ81" t="str">
            <v>-</v>
          </cell>
          <cell r="CA81">
            <v>44321728</v>
          </cell>
          <cell r="CB81" t="str">
            <v>-</v>
          </cell>
          <cell r="CC81" t="str">
            <v>-</v>
          </cell>
          <cell r="CD81" t="str">
            <v>-</v>
          </cell>
          <cell r="CE81" t="str">
            <v>-</v>
          </cell>
          <cell r="CF81" t="str">
            <v>-</v>
          </cell>
          <cell r="CG81" t="str">
            <v>-</v>
          </cell>
          <cell r="CH81" t="str">
            <v>-</v>
          </cell>
          <cell r="CI81" t="str">
            <v>-</v>
          </cell>
          <cell r="CJ81" t="str">
            <v>-</v>
          </cell>
          <cell r="CK81" t="str">
            <v>-</v>
          </cell>
          <cell r="CL81" t="str">
            <v>-</v>
          </cell>
          <cell r="CM81">
            <v>4154895</v>
          </cell>
          <cell r="CN81" t="str">
            <v>-</v>
          </cell>
          <cell r="CO81">
            <v>48476623</v>
          </cell>
          <cell r="CP81" t="str">
            <v>-</v>
          </cell>
          <cell r="CQ81">
            <v>0</v>
          </cell>
          <cell r="CR81" t="str">
            <v>-</v>
          </cell>
          <cell r="CS81">
            <v>-40</v>
          </cell>
          <cell r="CT81" t="str">
            <v>-</v>
          </cell>
          <cell r="CU81">
            <v>574</v>
          </cell>
          <cell r="CV81">
            <v>363</v>
          </cell>
          <cell r="CW81">
            <v>282</v>
          </cell>
          <cell r="CX81">
            <v>219</v>
          </cell>
          <cell r="CY81">
            <v>103</v>
          </cell>
          <cell r="CZ81">
            <v>88</v>
          </cell>
          <cell r="DA81">
            <v>100</v>
          </cell>
          <cell r="DB81">
            <v>81</v>
          </cell>
          <cell r="DC81">
            <v>91</v>
          </cell>
          <cell r="DD81">
            <v>83</v>
          </cell>
          <cell r="DE81">
            <v>92</v>
          </cell>
          <cell r="DF81">
            <v>87</v>
          </cell>
          <cell r="DG81">
            <v>283</v>
          </cell>
          <cell r="DH81">
            <v>251</v>
          </cell>
          <cell r="DI81">
            <v>48</v>
          </cell>
          <cell r="DJ81" t="str">
            <v>-</v>
          </cell>
          <cell r="DK81" t="str">
            <v>-</v>
          </cell>
          <cell r="DL81" t="str">
            <v>-</v>
          </cell>
          <cell r="DM81" t="str">
            <v>-</v>
          </cell>
          <cell r="DN81" t="str">
            <v>-</v>
          </cell>
          <cell r="DO81" t="str">
            <v>-</v>
          </cell>
          <cell r="DP81" t="str">
            <v>-</v>
          </cell>
          <cell r="DQ81" t="str">
            <v>-</v>
          </cell>
          <cell r="DR81" t="str">
            <v>-</v>
          </cell>
          <cell r="DS81" t="str">
            <v>-</v>
          </cell>
          <cell r="DT81" t="str">
            <v>-</v>
          </cell>
          <cell r="DU81" t="str">
            <v>-</v>
          </cell>
          <cell r="DV81" t="str">
            <v>-</v>
          </cell>
          <cell r="DW81">
            <v>0</v>
          </cell>
          <cell r="DX81" t="str">
            <v>-</v>
          </cell>
          <cell r="DY81">
            <v>56</v>
          </cell>
          <cell r="DZ81">
            <v>88</v>
          </cell>
          <cell r="EA81">
            <v>20</v>
          </cell>
          <cell r="EB81" t="str">
            <v>-</v>
          </cell>
          <cell r="EC81">
            <v>33.898305084745758</v>
          </cell>
          <cell r="ED81" t="str">
            <v>-</v>
          </cell>
          <cell r="EE81">
            <v>8</v>
          </cell>
          <cell r="EF81" t="str">
            <v>-</v>
          </cell>
          <cell r="EG81">
            <v>16</v>
          </cell>
        </row>
        <row r="82">
          <cell r="C82">
            <v>700000210</v>
          </cell>
          <cell r="D82" t="str">
            <v>SECTOR ANIS DIANA</v>
          </cell>
          <cell r="E82">
            <v>2026</v>
          </cell>
          <cell r="F82">
            <v>202605</v>
          </cell>
          <cell r="G82">
            <v>1751</v>
          </cell>
          <cell r="H82">
            <v>1738</v>
          </cell>
          <cell r="I82">
            <v>438</v>
          </cell>
          <cell r="J82" t="str">
            <v>-</v>
          </cell>
          <cell r="K82">
            <v>7</v>
          </cell>
          <cell r="L82">
            <v>9</v>
          </cell>
          <cell r="M82">
            <v>844</v>
          </cell>
          <cell r="N82">
            <v>1070</v>
          </cell>
          <cell r="O82">
            <v>0</v>
          </cell>
          <cell r="P82" t="str">
            <v>-</v>
          </cell>
          <cell r="Q82">
            <v>1</v>
          </cell>
          <cell r="R82" t="str">
            <v>-</v>
          </cell>
          <cell r="S82">
            <v>10</v>
          </cell>
          <cell r="T82" t="str">
            <v>-</v>
          </cell>
          <cell r="U82">
            <v>838</v>
          </cell>
          <cell r="V82" t="str">
            <v>-</v>
          </cell>
          <cell r="W82">
            <v>5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616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513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>
            <v>48.201027984009137</v>
          </cell>
          <cell r="AN82">
            <v>61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739</v>
          </cell>
          <cell r="BB82">
            <v>925</v>
          </cell>
          <cell r="BC82">
            <v>42.20445459737293</v>
          </cell>
          <cell r="BD82">
            <v>52.7</v>
          </cell>
          <cell r="BE82">
            <v>1145</v>
          </cell>
          <cell r="BF82" t="str">
            <v>-</v>
          </cell>
          <cell r="BG82">
            <v>551781.88</v>
          </cell>
          <cell r="BH82">
            <v>545269</v>
          </cell>
          <cell r="BI82">
            <v>465703906.66999996</v>
          </cell>
          <cell r="BJ82">
            <v>583437344</v>
          </cell>
          <cell r="BK82">
            <v>463576433</v>
          </cell>
          <cell r="BL82" t="str">
            <v>-</v>
          </cell>
          <cell r="BM82">
            <v>2127473.67</v>
          </cell>
          <cell r="BN82" t="str">
            <v>-</v>
          </cell>
          <cell r="BO82">
            <v>309839448.66999996</v>
          </cell>
          <cell r="BP82" t="str">
            <v>-</v>
          </cell>
          <cell r="BQ82">
            <v>2127473.67</v>
          </cell>
          <cell r="BR82" t="str">
            <v>-</v>
          </cell>
          <cell r="BS82">
            <v>739</v>
          </cell>
          <cell r="BT82" t="str">
            <v>-</v>
          </cell>
          <cell r="BU82">
            <v>307711975</v>
          </cell>
          <cell r="BV82" t="str">
            <v>-</v>
          </cell>
          <cell r="BW82">
            <v>653</v>
          </cell>
          <cell r="BX82" t="str">
            <v>-</v>
          </cell>
          <cell r="BY82" t="str">
            <v>-</v>
          </cell>
          <cell r="BZ82" t="str">
            <v>-</v>
          </cell>
          <cell r="CA82">
            <v>140854478</v>
          </cell>
          <cell r="CB82" t="str">
            <v>-</v>
          </cell>
          <cell r="CC82" t="str">
            <v>-</v>
          </cell>
          <cell r="CD82" t="str">
            <v>-</v>
          </cell>
          <cell r="CE82" t="str">
            <v>-</v>
          </cell>
          <cell r="CF82" t="str">
            <v>-</v>
          </cell>
          <cell r="CG82" t="str">
            <v>-</v>
          </cell>
          <cell r="CH82" t="str">
            <v>-</v>
          </cell>
          <cell r="CI82" t="str">
            <v>-</v>
          </cell>
          <cell r="CJ82" t="str">
            <v>-</v>
          </cell>
          <cell r="CK82" t="str">
            <v>-</v>
          </cell>
          <cell r="CL82" t="str">
            <v>-</v>
          </cell>
          <cell r="CM82">
            <v>15009980</v>
          </cell>
          <cell r="CN82" t="str">
            <v>-</v>
          </cell>
          <cell r="CO82">
            <v>155864458</v>
          </cell>
          <cell r="CP82" t="str">
            <v>-</v>
          </cell>
          <cell r="CQ82">
            <v>0</v>
          </cell>
          <cell r="CR82" t="str">
            <v>-</v>
          </cell>
          <cell r="CS82">
            <v>-5</v>
          </cell>
          <cell r="CT82" t="str">
            <v>-</v>
          </cell>
          <cell r="CU82">
            <v>540</v>
          </cell>
          <cell r="CV82">
            <v>400</v>
          </cell>
          <cell r="CW82">
            <v>246</v>
          </cell>
          <cell r="CX82">
            <v>212</v>
          </cell>
          <cell r="CY82">
            <v>121</v>
          </cell>
          <cell r="CZ82">
            <v>110</v>
          </cell>
          <cell r="DA82">
            <v>75</v>
          </cell>
          <cell r="DB82">
            <v>111</v>
          </cell>
          <cell r="DC82">
            <v>64</v>
          </cell>
          <cell r="DD82">
            <v>84</v>
          </cell>
          <cell r="DE82">
            <v>61</v>
          </cell>
          <cell r="DF82">
            <v>63</v>
          </cell>
          <cell r="DG82">
            <v>200</v>
          </cell>
          <cell r="DH82">
            <v>258</v>
          </cell>
          <cell r="DI82">
            <v>46</v>
          </cell>
          <cell r="DJ82" t="str">
            <v>-</v>
          </cell>
          <cell r="DK82" t="str">
            <v>-</v>
          </cell>
          <cell r="DL82" t="str">
            <v>-</v>
          </cell>
          <cell r="DM82" t="str">
            <v>-</v>
          </cell>
          <cell r="DN82" t="str">
            <v>-</v>
          </cell>
          <cell r="DO82" t="str">
            <v>-</v>
          </cell>
          <cell r="DP82" t="str">
            <v>-</v>
          </cell>
          <cell r="DQ82" t="str">
            <v>-</v>
          </cell>
          <cell r="DR82" t="str">
            <v>-</v>
          </cell>
          <cell r="DS82" t="str">
            <v>-</v>
          </cell>
          <cell r="DT82" t="str">
            <v>-</v>
          </cell>
          <cell r="DU82" t="str">
            <v>-</v>
          </cell>
          <cell r="DV82" t="str">
            <v>-</v>
          </cell>
          <cell r="DW82">
            <v>0</v>
          </cell>
          <cell r="DX82" t="str">
            <v>-</v>
          </cell>
          <cell r="DY82">
            <v>60</v>
          </cell>
          <cell r="DZ82">
            <v>64</v>
          </cell>
          <cell r="EA82">
            <v>25</v>
          </cell>
          <cell r="EB82" t="str">
            <v>-</v>
          </cell>
          <cell r="EC82">
            <v>50</v>
          </cell>
          <cell r="ED82" t="str">
            <v>-</v>
          </cell>
          <cell r="EE82">
            <v>14</v>
          </cell>
          <cell r="EF82" t="str">
            <v>-</v>
          </cell>
          <cell r="EG82">
            <v>45</v>
          </cell>
        </row>
        <row r="83">
          <cell r="C83">
            <v>700000218</v>
          </cell>
          <cell r="D83" t="str">
            <v>SECTOR OLEOS MARISOL</v>
          </cell>
          <cell r="E83">
            <v>2026</v>
          </cell>
          <cell r="F83">
            <v>202605</v>
          </cell>
          <cell r="G83" t="str">
            <v>-</v>
          </cell>
          <cell r="H83" t="str">
            <v>-</v>
          </cell>
          <cell r="I83" t="str">
            <v>-</v>
          </cell>
          <cell r="J83" t="str">
            <v>-</v>
          </cell>
          <cell r="K83" t="str">
            <v>-</v>
          </cell>
          <cell r="L83" t="str">
            <v>-</v>
          </cell>
          <cell r="M83" t="str">
            <v>-</v>
          </cell>
          <cell r="N83" t="str">
            <v>-</v>
          </cell>
          <cell r="O83" t="str">
            <v>-</v>
          </cell>
          <cell r="P83" t="str">
            <v>-</v>
          </cell>
          <cell r="Q83" t="str">
            <v>-</v>
          </cell>
          <cell r="R83" t="str">
            <v>-</v>
          </cell>
          <cell r="S83" t="str">
            <v>-</v>
          </cell>
          <cell r="T83" t="str">
            <v>-</v>
          </cell>
          <cell r="U83" t="str">
            <v>-</v>
          </cell>
          <cell r="V83" t="str">
            <v>-</v>
          </cell>
          <cell r="W83" t="str">
            <v>-</v>
          </cell>
          <cell r="X83" t="str">
            <v>-</v>
          </cell>
          <cell r="Y83" t="str">
            <v>-</v>
          </cell>
          <cell r="Z83" t="str">
            <v>-</v>
          </cell>
          <cell r="AA83" t="str">
            <v>-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 t="str">
            <v>-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 t="str">
            <v>-</v>
          </cell>
          <cell r="AN83" t="str">
            <v>-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 t="str">
            <v>-</v>
          </cell>
          <cell r="BB83" t="str">
            <v>-</v>
          </cell>
          <cell r="BC83" t="str">
            <v>-</v>
          </cell>
          <cell r="BD83" t="str">
            <v>-</v>
          </cell>
          <cell r="BE83" t="str">
            <v>-</v>
          </cell>
          <cell r="BF83" t="str">
            <v>-</v>
          </cell>
          <cell r="BG83" t="str">
            <v>-</v>
          </cell>
          <cell r="BH83" t="str">
            <v>-</v>
          </cell>
          <cell r="BI83" t="str">
            <v>-</v>
          </cell>
          <cell r="BJ83" t="str">
            <v>-</v>
          </cell>
          <cell r="BK83" t="str">
            <v>-</v>
          </cell>
          <cell r="BL83" t="str">
            <v>-</v>
          </cell>
          <cell r="BM83" t="str">
            <v>-</v>
          </cell>
          <cell r="BN83" t="str">
            <v>-</v>
          </cell>
          <cell r="BO83" t="str">
            <v>-</v>
          </cell>
          <cell r="BP83" t="str">
            <v>-</v>
          </cell>
          <cell r="BQ83" t="str">
            <v>-</v>
          </cell>
          <cell r="BR83" t="str">
            <v>-</v>
          </cell>
          <cell r="BS83" t="str">
            <v>-</v>
          </cell>
          <cell r="BT83" t="str">
            <v>-</v>
          </cell>
          <cell r="BU83" t="str">
            <v>-</v>
          </cell>
          <cell r="BV83" t="str">
            <v>-</v>
          </cell>
          <cell r="BW83" t="str">
            <v>-</v>
          </cell>
          <cell r="BX83" t="str">
            <v>-</v>
          </cell>
          <cell r="BY83" t="str">
            <v>-</v>
          </cell>
          <cell r="BZ83" t="str">
            <v>-</v>
          </cell>
          <cell r="CA83" t="str">
            <v>-</v>
          </cell>
          <cell r="CB83" t="str">
            <v>-</v>
          </cell>
          <cell r="CC83" t="str">
            <v>-</v>
          </cell>
          <cell r="CD83" t="str">
            <v>-</v>
          </cell>
          <cell r="CE83" t="str">
            <v>-</v>
          </cell>
          <cell r="CF83" t="str">
            <v>-</v>
          </cell>
          <cell r="CG83" t="str">
            <v>-</v>
          </cell>
          <cell r="CH83" t="str">
            <v>-</v>
          </cell>
          <cell r="CI83" t="str">
            <v>-</v>
          </cell>
          <cell r="CJ83" t="str">
            <v>-</v>
          </cell>
          <cell r="CK83" t="str">
            <v>-</v>
          </cell>
          <cell r="CL83" t="str">
            <v>-</v>
          </cell>
          <cell r="CM83" t="str">
            <v>-</v>
          </cell>
          <cell r="CN83" t="str">
            <v>-</v>
          </cell>
          <cell r="CO83" t="str">
            <v>-</v>
          </cell>
          <cell r="CP83" t="str">
            <v>-</v>
          </cell>
          <cell r="CQ83" t="str">
            <v>-</v>
          </cell>
          <cell r="CR83" t="str">
            <v>-</v>
          </cell>
          <cell r="CS83" t="str">
            <v>-</v>
          </cell>
          <cell r="CT83" t="str">
            <v>-</v>
          </cell>
          <cell r="CU83" t="str">
            <v>-</v>
          </cell>
          <cell r="CV83" t="str">
            <v>-</v>
          </cell>
          <cell r="CW83" t="str">
            <v>-</v>
          </cell>
          <cell r="CX83" t="str">
            <v>-</v>
          </cell>
          <cell r="CY83" t="str">
            <v>-</v>
          </cell>
          <cell r="CZ83" t="str">
            <v>-</v>
          </cell>
          <cell r="DA83" t="str">
            <v>-</v>
          </cell>
          <cell r="DB83" t="str">
            <v>-</v>
          </cell>
          <cell r="DC83" t="str">
            <v>-</v>
          </cell>
          <cell r="DD83" t="str">
            <v>-</v>
          </cell>
          <cell r="DE83" t="str">
            <v>-</v>
          </cell>
          <cell r="DF83" t="str">
            <v>-</v>
          </cell>
          <cell r="DG83" t="str">
            <v>-</v>
          </cell>
          <cell r="DH83" t="str">
            <v>-</v>
          </cell>
          <cell r="DI83" t="str">
            <v>-</v>
          </cell>
          <cell r="DJ83" t="str">
            <v>-</v>
          </cell>
          <cell r="DK83" t="str">
            <v>-</v>
          </cell>
          <cell r="DL83" t="str">
            <v>-</v>
          </cell>
          <cell r="DM83" t="str">
            <v>-</v>
          </cell>
          <cell r="DN83" t="str">
            <v>-</v>
          </cell>
          <cell r="DO83" t="str">
            <v>-</v>
          </cell>
          <cell r="DP83" t="str">
            <v>-</v>
          </cell>
          <cell r="DQ83" t="str">
            <v>-</v>
          </cell>
          <cell r="DR83" t="str">
            <v>-</v>
          </cell>
          <cell r="DS83" t="str">
            <v>-</v>
          </cell>
          <cell r="DT83" t="str">
            <v>-</v>
          </cell>
          <cell r="DU83" t="str">
            <v>-</v>
          </cell>
          <cell r="DV83" t="str">
            <v>-</v>
          </cell>
          <cell r="DW83" t="str">
            <v>-</v>
          </cell>
          <cell r="DX83" t="str">
            <v>-</v>
          </cell>
          <cell r="DY83" t="str">
            <v>-</v>
          </cell>
          <cell r="DZ83" t="str">
            <v>-</v>
          </cell>
          <cell r="EA83" t="str">
            <v>-</v>
          </cell>
          <cell r="EB83" t="str">
            <v>-</v>
          </cell>
          <cell r="EC83" t="str">
            <v>-</v>
          </cell>
          <cell r="ED83" t="str">
            <v>-</v>
          </cell>
          <cell r="EE83" t="str">
            <v>-</v>
          </cell>
          <cell r="EF83" t="str">
            <v>-</v>
          </cell>
          <cell r="EG83" t="str">
            <v>-</v>
          </cell>
        </row>
        <row r="84">
          <cell r="C84">
            <v>700000221</v>
          </cell>
          <cell r="D84" t="str">
            <v>SECTOR NUBES VERDES ANA CAROLINA</v>
          </cell>
          <cell r="E84">
            <v>2026</v>
          </cell>
          <cell r="F84">
            <v>202605</v>
          </cell>
          <cell r="G84">
            <v>1240</v>
          </cell>
          <cell r="H84">
            <v>1376</v>
          </cell>
          <cell r="I84">
            <v>284</v>
          </cell>
          <cell r="J84" t="str">
            <v>-</v>
          </cell>
          <cell r="K84">
            <v>-111</v>
          </cell>
          <cell r="L84">
            <v>10</v>
          </cell>
          <cell r="M84">
            <v>194</v>
          </cell>
          <cell r="N84">
            <v>815</v>
          </cell>
          <cell r="O84">
            <v>0</v>
          </cell>
          <cell r="P84" t="str">
            <v>-</v>
          </cell>
          <cell r="Q84">
            <v>0</v>
          </cell>
          <cell r="R84" t="str">
            <v>-</v>
          </cell>
          <cell r="S84">
            <v>3</v>
          </cell>
          <cell r="T84" t="str">
            <v>-</v>
          </cell>
          <cell r="U84">
            <v>194</v>
          </cell>
          <cell r="V84" t="str">
            <v>-</v>
          </cell>
          <cell r="W84">
            <v>0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148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85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>
            <v>15.645161290322582</v>
          </cell>
          <cell r="AN84">
            <v>59.8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175</v>
          </cell>
          <cell r="BB84">
            <v>687</v>
          </cell>
          <cell r="BC84">
            <v>14.112903225806454</v>
          </cell>
          <cell r="BD84">
            <v>50.4</v>
          </cell>
          <cell r="BE84">
            <v>756</v>
          </cell>
          <cell r="BF84" t="str">
            <v>-</v>
          </cell>
          <cell r="BG84">
            <v>700348.89</v>
          </cell>
          <cell r="BH84">
            <v>476301</v>
          </cell>
          <cell r="BI84">
            <v>135867684.5</v>
          </cell>
          <cell r="BJ84">
            <v>388185501</v>
          </cell>
          <cell r="BK84">
            <v>135621023</v>
          </cell>
          <cell r="BL84" t="str">
            <v>-</v>
          </cell>
          <cell r="BM84">
            <v>246661.5</v>
          </cell>
          <cell r="BN84" t="str">
            <v>-</v>
          </cell>
          <cell r="BO84">
            <v>105610601.5</v>
          </cell>
          <cell r="BP84" t="str">
            <v>-</v>
          </cell>
          <cell r="BQ84">
            <v>246661.5</v>
          </cell>
          <cell r="BR84" t="str">
            <v>-</v>
          </cell>
          <cell r="BS84">
            <v>152</v>
          </cell>
          <cell r="BT84" t="str">
            <v>-</v>
          </cell>
          <cell r="BU84">
            <v>105363940</v>
          </cell>
          <cell r="BV84" t="str">
            <v>-</v>
          </cell>
          <cell r="BW84">
            <v>123</v>
          </cell>
          <cell r="BX84" t="str">
            <v>-</v>
          </cell>
          <cell r="BY84" t="str">
            <v>-</v>
          </cell>
          <cell r="BZ84" t="str">
            <v>-</v>
          </cell>
          <cell r="CA84">
            <v>27383825</v>
          </cell>
          <cell r="CB84" t="str">
            <v>-</v>
          </cell>
          <cell r="CC84" t="str">
            <v>-</v>
          </cell>
          <cell r="CD84" t="str">
            <v>-</v>
          </cell>
          <cell r="CE84" t="str">
            <v>-</v>
          </cell>
          <cell r="CF84" t="str">
            <v>-</v>
          </cell>
          <cell r="CG84" t="str">
            <v>-</v>
          </cell>
          <cell r="CH84" t="str">
            <v>-</v>
          </cell>
          <cell r="CI84" t="str">
            <v>-</v>
          </cell>
          <cell r="CJ84" t="str">
            <v>-</v>
          </cell>
          <cell r="CK84" t="str">
            <v>-</v>
          </cell>
          <cell r="CL84" t="str">
            <v>-</v>
          </cell>
          <cell r="CM84">
            <v>2241040</v>
          </cell>
          <cell r="CN84" t="str">
            <v>-</v>
          </cell>
          <cell r="CO84">
            <v>29624865</v>
          </cell>
          <cell r="CP84" t="str">
            <v>-</v>
          </cell>
          <cell r="CQ84">
            <v>0</v>
          </cell>
          <cell r="CR84" t="str">
            <v>-</v>
          </cell>
          <cell r="CS84">
            <v>-56</v>
          </cell>
          <cell r="CT84" t="str">
            <v>-</v>
          </cell>
          <cell r="CU84">
            <v>555</v>
          </cell>
          <cell r="CV84">
            <v>228</v>
          </cell>
          <cell r="CW84">
            <v>319</v>
          </cell>
          <cell r="CX84">
            <v>202</v>
          </cell>
          <cell r="CY84">
            <v>172</v>
          </cell>
          <cell r="CZ84">
            <v>106</v>
          </cell>
          <cell r="DA84">
            <v>127</v>
          </cell>
          <cell r="DB84">
            <v>82</v>
          </cell>
          <cell r="DC84">
            <v>56</v>
          </cell>
          <cell r="DD84">
            <v>46</v>
          </cell>
          <cell r="DE84">
            <v>67</v>
          </cell>
          <cell r="DF84">
            <v>60</v>
          </cell>
          <cell r="DG84">
            <v>250</v>
          </cell>
          <cell r="DH84">
            <v>188</v>
          </cell>
          <cell r="DI84">
            <v>9</v>
          </cell>
          <cell r="DJ84" t="str">
            <v>-</v>
          </cell>
          <cell r="DK84" t="str">
            <v>-</v>
          </cell>
          <cell r="DL84" t="str">
            <v>-</v>
          </cell>
          <cell r="DM84" t="str">
            <v>-</v>
          </cell>
          <cell r="DN84" t="str">
            <v>-</v>
          </cell>
          <cell r="DO84" t="str">
            <v>-</v>
          </cell>
          <cell r="DP84" t="str">
            <v>-</v>
          </cell>
          <cell r="DQ84" t="str">
            <v>-</v>
          </cell>
          <cell r="DR84" t="str">
            <v>-</v>
          </cell>
          <cell r="DS84" t="str">
            <v>-</v>
          </cell>
          <cell r="DT84" t="str">
            <v>-</v>
          </cell>
          <cell r="DU84" t="str">
            <v>-</v>
          </cell>
          <cell r="DV84" t="str">
            <v>-</v>
          </cell>
          <cell r="DW84">
            <v>0</v>
          </cell>
          <cell r="DX84" t="str">
            <v>-</v>
          </cell>
          <cell r="DY84">
            <v>12</v>
          </cell>
          <cell r="DZ84">
            <v>58</v>
          </cell>
          <cell r="EA84">
            <v>26</v>
          </cell>
          <cell r="EB84" t="str">
            <v>-</v>
          </cell>
          <cell r="EC84">
            <v>44.827586206896555</v>
          </cell>
          <cell r="ED84" t="str">
            <v>-</v>
          </cell>
          <cell r="EE84">
            <v>3</v>
          </cell>
          <cell r="EF84" t="str">
            <v>-</v>
          </cell>
          <cell r="EG84">
            <v>7</v>
          </cell>
        </row>
        <row r="85">
          <cell r="C85">
            <v>700000223</v>
          </cell>
          <cell r="D85" t="str">
            <v>SECTOR TINTINDEO GINA</v>
          </cell>
          <cell r="E85">
            <v>2026</v>
          </cell>
          <cell r="F85">
            <v>202605</v>
          </cell>
          <cell r="G85">
            <v>1544</v>
          </cell>
          <cell r="H85">
            <v>1667</v>
          </cell>
          <cell r="I85">
            <v>439</v>
          </cell>
          <cell r="J85" t="str">
            <v>-</v>
          </cell>
          <cell r="K85">
            <v>-108</v>
          </cell>
          <cell r="L85">
            <v>9</v>
          </cell>
          <cell r="M85">
            <v>272</v>
          </cell>
          <cell r="N85">
            <v>1016</v>
          </cell>
          <cell r="O85">
            <v>0</v>
          </cell>
          <cell r="P85" t="str">
            <v>-</v>
          </cell>
          <cell r="Q85">
            <v>2</v>
          </cell>
          <cell r="R85" t="str">
            <v>-</v>
          </cell>
          <cell r="S85">
            <v>6</v>
          </cell>
          <cell r="T85" t="str">
            <v>-</v>
          </cell>
          <cell r="U85">
            <v>270</v>
          </cell>
          <cell r="V85" t="str">
            <v>-</v>
          </cell>
          <cell r="W85">
            <v>0</v>
          </cell>
          <cell r="X85" t="str">
            <v>-</v>
          </cell>
          <cell r="Y85" t="str">
            <v>-</v>
          </cell>
          <cell r="Z85" t="str">
            <v>-</v>
          </cell>
          <cell r="AA85">
            <v>236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>
            <v>98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>
            <v>17.616580310880828</v>
          </cell>
          <cell r="AN85">
            <v>61.1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>
            <v>253</v>
          </cell>
          <cell r="BB85">
            <v>876</v>
          </cell>
          <cell r="BC85">
            <v>16.3860103626943</v>
          </cell>
          <cell r="BD85">
            <v>52.7</v>
          </cell>
          <cell r="BE85">
            <v>1115</v>
          </cell>
          <cell r="BF85" t="str">
            <v>-</v>
          </cell>
          <cell r="BG85">
            <v>608991.93999999994</v>
          </cell>
          <cell r="BH85">
            <v>457915</v>
          </cell>
          <cell r="BI85">
            <v>165645808.5</v>
          </cell>
          <cell r="BJ85">
            <v>465241208</v>
          </cell>
          <cell r="BK85">
            <v>164368745</v>
          </cell>
          <cell r="BL85" t="str">
            <v>-</v>
          </cell>
          <cell r="BM85">
            <v>1277063.5</v>
          </cell>
          <cell r="BN85" t="str">
            <v>-</v>
          </cell>
          <cell r="BO85">
            <v>137732158.5</v>
          </cell>
          <cell r="BP85" t="str">
            <v>-</v>
          </cell>
          <cell r="BQ85">
            <v>1277063.5</v>
          </cell>
          <cell r="BR85" t="str">
            <v>-</v>
          </cell>
          <cell r="BS85">
            <v>262</v>
          </cell>
          <cell r="BT85" t="str">
            <v>-</v>
          </cell>
          <cell r="BU85">
            <v>136455095</v>
          </cell>
          <cell r="BV85" t="str">
            <v>-</v>
          </cell>
          <cell r="BW85">
            <v>185</v>
          </cell>
          <cell r="BX85" t="str">
            <v>-</v>
          </cell>
          <cell r="BY85" t="str">
            <v>-</v>
          </cell>
          <cell r="BZ85" t="str">
            <v>-</v>
          </cell>
          <cell r="CA85">
            <v>26073415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>
            <v>1840235</v>
          </cell>
          <cell r="CN85" t="str">
            <v>-</v>
          </cell>
          <cell r="CO85">
            <v>27913650</v>
          </cell>
          <cell r="CP85" t="str">
            <v>-</v>
          </cell>
          <cell r="CQ85">
            <v>0</v>
          </cell>
          <cell r="CR85" t="str">
            <v>-</v>
          </cell>
          <cell r="CS85">
            <v>-55</v>
          </cell>
          <cell r="CT85" t="str">
            <v>-</v>
          </cell>
          <cell r="CU85">
            <v>831</v>
          </cell>
          <cell r="CV85">
            <v>331</v>
          </cell>
          <cell r="CW85">
            <v>298</v>
          </cell>
          <cell r="CX85">
            <v>218</v>
          </cell>
          <cell r="CY85">
            <v>143</v>
          </cell>
          <cell r="CZ85">
            <v>101</v>
          </cell>
          <cell r="DA85">
            <v>122</v>
          </cell>
          <cell r="DB85">
            <v>78</v>
          </cell>
          <cell r="DC85">
            <v>73</v>
          </cell>
          <cell r="DD85">
            <v>54</v>
          </cell>
          <cell r="DE85">
            <v>65</v>
          </cell>
          <cell r="DF85">
            <v>58</v>
          </cell>
          <cell r="DG85">
            <v>260</v>
          </cell>
          <cell r="DH85">
            <v>190</v>
          </cell>
          <cell r="DI85">
            <v>6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>
            <v>0</v>
          </cell>
          <cell r="DX85" t="str">
            <v>-</v>
          </cell>
          <cell r="DY85">
            <v>11</v>
          </cell>
          <cell r="DZ85">
            <v>62</v>
          </cell>
          <cell r="EA85">
            <v>27</v>
          </cell>
          <cell r="EB85" t="str">
            <v>-</v>
          </cell>
          <cell r="EC85">
            <v>55.102040816326522</v>
          </cell>
          <cell r="ED85" t="str">
            <v>-</v>
          </cell>
          <cell r="EE85">
            <v>5</v>
          </cell>
          <cell r="EF85" t="str">
            <v>-</v>
          </cell>
          <cell r="EG85">
            <v>8</v>
          </cell>
        </row>
        <row r="86">
          <cell r="C86">
            <v>700000224</v>
          </cell>
          <cell r="D86" t="str">
            <v>SECTOR FARALLONES PAOLA</v>
          </cell>
          <cell r="E86">
            <v>2026</v>
          </cell>
          <cell r="F86">
            <v>202605</v>
          </cell>
          <cell r="G86">
            <v>1728</v>
          </cell>
          <cell r="H86">
            <v>1805</v>
          </cell>
          <cell r="I86">
            <v>460</v>
          </cell>
          <cell r="J86" t="str">
            <v>-</v>
          </cell>
          <cell r="K86">
            <v>-72</v>
          </cell>
          <cell r="L86">
            <v>9</v>
          </cell>
          <cell r="M86">
            <v>266</v>
          </cell>
          <cell r="N86">
            <v>1104</v>
          </cell>
          <cell r="O86">
            <v>0</v>
          </cell>
          <cell r="P86" t="str">
            <v>-</v>
          </cell>
          <cell r="Q86">
            <v>0</v>
          </cell>
          <cell r="R86" t="str">
            <v>-</v>
          </cell>
          <cell r="S86">
            <v>4</v>
          </cell>
          <cell r="T86" t="str">
            <v>-</v>
          </cell>
          <cell r="U86">
            <v>266</v>
          </cell>
          <cell r="V86" t="str">
            <v>-</v>
          </cell>
          <cell r="W86">
            <v>0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233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96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>
            <v>15.393518518518517</v>
          </cell>
          <cell r="AN86">
            <v>61.1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255</v>
          </cell>
          <cell r="BB86">
            <v>993</v>
          </cell>
          <cell r="BC86">
            <v>14.756944444444445</v>
          </cell>
          <cell r="BD86">
            <v>55</v>
          </cell>
          <cell r="BE86">
            <v>1151</v>
          </cell>
          <cell r="BF86" t="str">
            <v>-</v>
          </cell>
          <cell r="BG86">
            <v>603796.56999999995</v>
          </cell>
          <cell r="BH86">
            <v>452697</v>
          </cell>
          <cell r="BI86">
            <v>160609886.59999999</v>
          </cell>
          <cell r="BJ86">
            <v>499777058</v>
          </cell>
          <cell r="BK86">
            <v>160292902</v>
          </cell>
          <cell r="BL86" t="str">
            <v>-</v>
          </cell>
          <cell r="BM86">
            <v>316984.59999999998</v>
          </cell>
          <cell r="BN86" t="str">
            <v>-</v>
          </cell>
          <cell r="BO86">
            <v>133633379.59999999</v>
          </cell>
          <cell r="BP86" t="str">
            <v>-</v>
          </cell>
          <cell r="BQ86">
            <v>316984.59999999998</v>
          </cell>
          <cell r="BR86" t="str">
            <v>-</v>
          </cell>
          <cell r="BS86">
            <v>252</v>
          </cell>
          <cell r="BT86" t="str">
            <v>-</v>
          </cell>
          <cell r="BU86">
            <v>133316395</v>
          </cell>
          <cell r="BV86" t="str">
            <v>-</v>
          </cell>
          <cell r="BW86">
            <v>170</v>
          </cell>
          <cell r="BX86" t="str">
            <v>-</v>
          </cell>
          <cell r="BY86" t="str">
            <v>-</v>
          </cell>
          <cell r="BZ86" t="str">
            <v>-</v>
          </cell>
          <cell r="CA86">
            <v>25536627</v>
          </cell>
          <cell r="CB86" t="str">
            <v>-</v>
          </cell>
          <cell r="CC86" t="str">
            <v>-</v>
          </cell>
          <cell r="CD86" t="str">
            <v>-</v>
          </cell>
          <cell r="CE86" t="str">
            <v>-</v>
          </cell>
          <cell r="CF86" t="str">
            <v>-</v>
          </cell>
          <cell r="CG86" t="str">
            <v>-</v>
          </cell>
          <cell r="CH86" t="str">
            <v>-</v>
          </cell>
          <cell r="CI86" t="str">
            <v>-</v>
          </cell>
          <cell r="CJ86" t="str">
            <v>-</v>
          </cell>
          <cell r="CK86" t="str">
            <v>-</v>
          </cell>
          <cell r="CL86" t="str">
            <v>-</v>
          </cell>
          <cell r="CM86">
            <v>1439880</v>
          </cell>
          <cell r="CN86" t="str">
            <v>-</v>
          </cell>
          <cell r="CO86">
            <v>26976507</v>
          </cell>
          <cell r="CP86" t="str">
            <v>-</v>
          </cell>
          <cell r="CQ86">
            <v>0</v>
          </cell>
          <cell r="CR86" t="str">
            <v>-</v>
          </cell>
          <cell r="CS86">
            <v>-46</v>
          </cell>
          <cell r="CT86" t="str">
            <v>-</v>
          </cell>
          <cell r="CU86">
            <v>934</v>
          </cell>
          <cell r="CV86">
            <v>371</v>
          </cell>
          <cell r="CW86">
            <v>356</v>
          </cell>
          <cell r="CX86">
            <v>238</v>
          </cell>
          <cell r="CY86">
            <v>172</v>
          </cell>
          <cell r="CZ86">
            <v>113</v>
          </cell>
          <cell r="DA86">
            <v>79</v>
          </cell>
          <cell r="DB86">
            <v>52</v>
          </cell>
          <cell r="DC86">
            <v>54</v>
          </cell>
          <cell r="DD86">
            <v>43</v>
          </cell>
          <cell r="DE86">
            <v>50</v>
          </cell>
          <cell r="DF86">
            <v>43</v>
          </cell>
          <cell r="DG86">
            <v>183</v>
          </cell>
          <cell r="DH86">
            <v>138</v>
          </cell>
          <cell r="DI86">
            <v>2</v>
          </cell>
          <cell r="DJ86" t="str">
            <v>-</v>
          </cell>
          <cell r="DK86" t="str">
            <v>-</v>
          </cell>
          <cell r="DL86" t="str">
            <v>-</v>
          </cell>
          <cell r="DM86" t="str">
            <v>-</v>
          </cell>
          <cell r="DN86" t="str">
            <v>-</v>
          </cell>
          <cell r="DO86" t="str">
            <v>-</v>
          </cell>
          <cell r="DP86" t="str">
            <v>-</v>
          </cell>
          <cell r="DQ86" t="str">
            <v>-</v>
          </cell>
          <cell r="DR86" t="str">
            <v>-</v>
          </cell>
          <cell r="DS86" t="str">
            <v>-</v>
          </cell>
          <cell r="DT86" t="str">
            <v>-</v>
          </cell>
          <cell r="DU86" t="str">
            <v>-</v>
          </cell>
          <cell r="DV86" t="str">
            <v>-</v>
          </cell>
          <cell r="DW86">
            <v>0</v>
          </cell>
          <cell r="DX86" t="str">
            <v>-</v>
          </cell>
          <cell r="DY86">
            <v>4</v>
          </cell>
          <cell r="DZ86">
            <v>59</v>
          </cell>
          <cell r="EA86">
            <v>33</v>
          </cell>
          <cell r="EB86" t="str">
            <v>-</v>
          </cell>
          <cell r="EC86">
            <v>62.264150943396224</v>
          </cell>
          <cell r="ED86" t="str">
            <v>-</v>
          </cell>
          <cell r="EE86">
            <v>2</v>
          </cell>
          <cell r="EF86" t="str">
            <v>-</v>
          </cell>
          <cell r="EG86">
            <v>7</v>
          </cell>
        </row>
        <row r="87">
          <cell r="C87">
            <v>700000225</v>
          </cell>
          <cell r="D87" t="str">
            <v>SECTOR EMOCIÓN GLORIA</v>
          </cell>
          <cell r="E87">
            <v>2026</v>
          </cell>
          <cell r="F87">
            <v>202605</v>
          </cell>
          <cell r="G87" t="str">
            <v>-</v>
          </cell>
          <cell r="H87" t="str">
            <v>-</v>
          </cell>
          <cell r="I87" t="str">
            <v>-</v>
          </cell>
          <cell r="J87" t="str">
            <v>-</v>
          </cell>
          <cell r="K87" t="str">
            <v>-</v>
          </cell>
          <cell r="L87" t="str">
            <v>-</v>
          </cell>
          <cell r="M87" t="str">
            <v>-</v>
          </cell>
          <cell r="N87" t="str">
            <v>-</v>
          </cell>
          <cell r="O87" t="str">
            <v>-</v>
          </cell>
          <cell r="P87" t="str">
            <v>-</v>
          </cell>
          <cell r="Q87" t="str">
            <v>-</v>
          </cell>
          <cell r="R87" t="str">
            <v>-</v>
          </cell>
          <cell r="S87" t="str">
            <v>-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  <cell r="Z87" t="str">
            <v>-</v>
          </cell>
          <cell r="AA87" t="str">
            <v>-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 t="str">
            <v>-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 t="str">
            <v>-</v>
          </cell>
          <cell r="AN87" t="str">
            <v>-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 t="str">
            <v>-</v>
          </cell>
          <cell r="BB87" t="str">
            <v>-</v>
          </cell>
          <cell r="BC87" t="str">
            <v>-</v>
          </cell>
          <cell r="BD87" t="str">
            <v>-</v>
          </cell>
          <cell r="BE87" t="str">
            <v>-</v>
          </cell>
          <cell r="BF87" t="str">
            <v>-</v>
          </cell>
          <cell r="BG87" t="str">
            <v>-</v>
          </cell>
          <cell r="BH87" t="str">
            <v>-</v>
          </cell>
          <cell r="BI87" t="str">
            <v>-</v>
          </cell>
          <cell r="BJ87" t="str">
            <v>-</v>
          </cell>
          <cell r="BK87" t="str">
            <v>-</v>
          </cell>
          <cell r="BL87" t="str">
            <v>-</v>
          </cell>
          <cell r="BM87" t="str">
            <v>-</v>
          </cell>
          <cell r="BN87" t="str">
            <v>-</v>
          </cell>
          <cell r="BO87" t="str">
            <v>-</v>
          </cell>
          <cell r="BP87" t="str">
            <v>-</v>
          </cell>
          <cell r="BQ87" t="str">
            <v>-</v>
          </cell>
          <cell r="BR87" t="str">
            <v>-</v>
          </cell>
          <cell r="BS87" t="str">
            <v>-</v>
          </cell>
          <cell r="BT87" t="str">
            <v>-</v>
          </cell>
          <cell r="BU87" t="str">
            <v>-</v>
          </cell>
          <cell r="BV87" t="str">
            <v>-</v>
          </cell>
          <cell r="BW87" t="str">
            <v>-</v>
          </cell>
          <cell r="BX87" t="str">
            <v>-</v>
          </cell>
          <cell r="BY87" t="str">
            <v>-</v>
          </cell>
          <cell r="BZ87" t="str">
            <v>-</v>
          </cell>
          <cell r="CA87" t="str">
            <v>-</v>
          </cell>
          <cell r="CB87" t="str">
            <v>-</v>
          </cell>
          <cell r="CC87" t="str">
            <v>-</v>
          </cell>
          <cell r="CD87" t="str">
            <v>-</v>
          </cell>
          <cell r="CE87" t="str">
            <v>-</v>
          </cell>
          <cell r="CF87" t="str">
            <v>-</v>
          </cell>
          <cell r="CG87" t="str">
            <v>-</v>
          </cell>
          <cell r="CH87" t="str">
            <v>-</v>
          </cell>
          <cell r="CI87" t="str">
            <v>-</v>
          </cell>
          <cell r="CJ87" t="str">
            <v>-</v>
          </cell>
          <cell r="CK87" t="str">
            <v>-</v>
          </cell>
          <cell r="CL87" t="str">
            <v>-</v>
          </cell>
          <cell r="CM87" t="str">
            <v>-</v>
          </cell>
          <cell r="CN87" t="str">
            <v>-</v>
          </cell>
          <cell r="CO87" t="str">
            <v>-</v>
          </cell>
          <cell r="CP87" t="str">
            <v>-</v>
          </cell>
          <cell r="CQ87" t="str">
            <v>-</v>
          </cell>
          <cell r="CR87" t="str">
            <v>-</v>
          </cell>
          <cell r="CS87" t="str">
            <v>-</v>
          </cell>
          <cell r="CT87" t="str">
            <v>-</v>
          </cell>
          <cell r="CU87" t="str">
            <v>-</v>
          </cell>
          <cell r="CV87" t="str">
            <v>-</v>
          </cell>
          <cell r="CW87" t="str">
            <v>-</v>
          </cell>
          <cell r="CX87" t="str">
            <v>-</v>
          </cell>
          <cell r="CY87" t="str">
            <v>-</v>
          </cell>
          <cell r="CZ87" t="str">
            <v>-</v>
          </cell>
          <cell r="DA87" t="str">
            <v>-</v>
          </cell>
          <cell r="DB87" t="str">
            <v>-</v>
          </cell>
          <cell r="DC87" t="str">
            <v>-</v>
          </cell>
          <cell r="DD87" t="str">
            <v>-</v>
          </cell>
          <cell r="DE87" t="str">
            <v>-</v>
          </cell>
          <cell r="DF87" t="str">
            <v>-</v>
          </cell>
          <cell r="DG87" t="str">
            <v>-</v>
          </cell>
          <cell r="DH87" t="str">
            <v>-</v>
          </cell>
          <cell r="DI87" t="str">
            <v>-</v>
          </cell>
          <cell r="DJ87" t="str">
            <v>-</v>
          </cell>
          <cell r="DK87" t="str">
            <v>-</v>
          </cell>
          <cell r="DL87" t="str">
            <v>-</v>
          </cell>
          <cell r="DM87" t="str">
            <v>-</v>
          </cell>
          <cell r="DN87" t="str">
            <v>-</v>
          </cell>
          <cell r="DO87" t="str">
            <v>-</v>
          </cell>
          <cell r="DP87" t="str">
            <v>-</v>
          </cell>
          <cell r="DQ87" t="str">
            <v>-</v>
          </cell>
          <cell r="DR87" t="str">
            <v>-</v>
          </cell>
          <cell r="DS87" t="str">
            <v>-</v>
          </cell>
          <cell r="DT87" t="str">
            <v>-</v>
          </cell>
          <cell r="DU87" t="str">
            <v>-</v>
          </cell>
          <cell r="DV87" t="str">
            <v>-</v>
          </cell>
          <cell r="DW87" t="str">
            <v>-</v>
          </cell>
          <cell r="DX87" t="str">
            <v>-</v>
          </cell>
          <cell r="DY87" t="str">
            <v>-</v>
          </cell>
          <cell r="DZ87" t="str">
            <v>-</v>
          </cell>
          <cell r="EA87" t="str">
            <v>-</v>
          </cell>
          <cell r="EB87" t="str">
            <v>-</v>
          </cell>
          <cell r="EC87" t="str">
            <v>-</v>
          </cell>
          <cell r="ED87" t="str">
            <v>-</v>
          </cell>
          <cell r="EE87" t="str">
            <v>-</v>
          </cell>
          <cell r="EF87" t="str">
            <v>-</v>
          </cell>
          <cell r="EG87" t="str">
            <v>-</v>
          </cell>
        </row>
        <row r="88">
          <cell r="C88">
            <v>700000229</v>
          </cell>
          <cell r="D88" t="str">
            <v>SECTOR CASIA CAROLINA</v>
          </cell>
          <cell r="E88">
            <v>2026</v>
          </cell>
          <cell r="F88">
            <v>202605</v>
          </cell>
          <cell r="G88">
            <v>1</v>
          </cell>
          <cell r="H88" t="str">
            <v>-</v>
          </cell>
          <cell r="I88">
            <v>0</v>
          </cell>
          <cell r="J88" t="str">
            <v>-</v>
          </cell>
          <cell r="K88">
            <v>0</v>
          </cell>
          <cell r="L88" t="str">
            <v>-</v>
          </cell>
          <cell r="M88">
            <v>1</v>
          </cell>
          <cell r="N88" t="str">
            <v>-</v>
          </cell>
          <cell r="O88">
            <v>0</v>
          </cell>
          <cell r="P88" t="str">
            <v>-</v>
          </cell>
          <cell r="Q88">
            <v>0</v>
          </cell>
          <cell r="R88" t="str">
            <v>-</v>
          </cell>
          <cell r="S88">
            <v>0</v>
          </cell>
          <cell r="T88" t="str">
            <v>-</v>
          </cell>
          <cell r="U88">
            <v>1</v>
          </cell>
          <cell r="V88" t="str">
            <v>-</v>
          </cell>
          <cell r="W88">
            <v>0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0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1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>
            <v>100</v>
          </cell>
          <cell r="AN88" t="str">
            <v>-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1</v>
          </cell>
          <cell r="BB88" t="str">
            <v>-</v>
          </cell>
          <cell r="BC88">
            <v>100</v>
          </cell>
          <cell r="BD88" t="str">
            <v>-</v>
          </cell>
          <cell r="BE88">
            <v>0</v>
          </cell>
          <cell r="BF88" t="str">
            <v>-</v>
          </cell>
          <cell r="BG88">
            <v>339955</v>
          </cell>
          <cell r="BH88" t="str">
            <v>-</v>
          </cell>
          <cell r="BI88">
            <v>339955</v>
          </cell>
          <cell r="BJ88" t="str">
            <v>-</v>
          </cell>
          <cell r="BK88">
            <v>339955</v>
          </cell>
          <cell r="BL88" t="str">
            <v>-</v>
          </cell>
          <cell r="BM88">
            <v>0</v>
          </cell>
          <cell r="BN88" t="str">
            <v>-</v>
          </cell>
          <cell r="BO88">
            <v>143840</v>
          </cell>
          <cell r="BP88" t="str">
            <v>-</v>
          </cell>
          <cell r="BQ88">
            <v>0</v>
          </cell>
          <cell r="BR88" t="str">
            <v>-</v>
          </cell>
          <cell r="BS88">
            <v>1</v>
          </cell>
          <cell r="BT88" t="str">
            <v>-</v>
          </cell>
          <cell r="BU88">
            <v>143840</v>
          </cell>
          <cell r="BV88" t="str">
            <v>-</v>
          </cell>
          <cell r="BW88">
            <v>1</v>
          </cell>
          <cell r="BX88" t="str">
            <v>-</v>
          </cell>
          <cell r="BY88" t="str">
            <v>-</v>
          </cell>
          <cell r="BZ88" t="str">
            <v>-</v>
          </cell>
          <cell r="CA88">
            <v>177075</v>
          </cell>
          <cell r="CB88" t="str">
            <v>-</v>
          </cell>
          <cell r="CC88" t="str">
            <v>-</v>
          </cell>
          <cell r="CD88" t="str">
            <v>-</v>
          </cell>
          <cell r="CE88" t="str">
            <v>-</v>
          </cell>
          <cell r="CF88" t="str">
            <v>-</v>
          </cell>
          <cell r="CG88" t="str">
            <v>-</v>
          </cell>
          <cell r="CH88" t="str">
            <v>-</v>
          </cell>
          <cell r="CI88" t="str">
            <v>-</v>
          </cell>
          <cell r="CJ88" t="str">
            <v>-</v>
          </cell>
          <cell r="CK88" t="str">
            <v>-</v>
          </cell>
          <cell r="CL88" t="str">
            <v>-</v>
          </cell>
          <cell r="CM88">
            <v>19040</v>
          </cell>
          <cell r="CN88" t="str">
            <v>-</v>
          </cell>
          <cell r="CO88">
            <v>196115</v>
          </cell>
          <cell r="CP88" t="str">
            <v>-</v>
          </cell>
          <cell r="CQ88">
            <v>0</v>
          </cell>
          <cell r="CR88" t="str">
            <v>-</v>
          </cell>
          <cell r="CS88">
            <v>0</v>
          </cell>
          <cell r="CT88" t="str">
            <v>-</v>
          </cell>
          <cell r="CU88">
            <v>0</v>
          </cell>
          <cell r="CV88" t="str">
            <v>-</v>
          </cell>
          <cell r="CW88">
            <v>0</v>
          </cell>
          <cell r="CX88" t="str">
            <v>-</v>
          </cell>
          <cell r="CY88">
            <v>0</v>
          </cell>
          <cell r="CZ88" t="str">
            <v>-</v>
          </cell>
          <cell r="DA88">
            <v>0</v>
          </cell>
          <cell r="DB88" t="str">
            <v>-</v>
          </cell>
          <cell r="DC88">
            <v>0</v>
          </cell>
          <cell r="DD88" t="str">
            <v>-</v>
          </cell>
          <cell r="DE88">
            <v>0</v>
          </cell>
          <cell r="DF88" t="str">
            <v>-</v>
          </cell>
          <cell r="DG88">
            <v>0</v>
          </cell>
          <cell r="DH88" t="str">
            <v>-</v>
          </cell>
          <cell r="DI88">
            <v>0</v>
          </cell>
          <cell r="DJ88" t="str">
            <v>-</v>
          </cell>
          <cell r="DK88" t="str">
            <v>-</v>
          </cell>
          <cell r="DL88" t="str">
            <v>-</v>
          </cell>
          <cell r="DM88" t="str">
            <v>-</v>
          </cell>
          <cell r="DN88" t="str">
            <v>-</v>
          </cell>
          <cell r="DO88" t="str">
            <v>-</v>
          </cell>
          <cell r="DP88" t="str">
            <v>-</v>
          </cell>
          <cell r="DQ88" t="str">
            <v>-</v>
          </cell>
          <cell r="DR88" t="str">
            <v>-</v>
          </cell>
          <cell r="DS88" t="str">
            <v>-</v>
          </cell>
          <cell r="DT88" t="str">
            <v>-</v>
          </cell>
          <cell r="DU88" t="str">
            <v>-</v>
          </cell>
          <cell r="DV88" t="str">
            <v>-</v>
          </cell>
          <cell r="DW88">
            <v>0</v>
          </cell>
          <cell r="DX88" t="str">
            <v>-</v>
          </cell>
          <cell r="DY88">
            <v>0</v>
          </cell>
          <cell r="DZ88" t="str">
            <v>-</v>
          </cell>
          <cell r="EA88">
            <v>0</v>
          </cell>
          <cell r="EB88" t="str">
            <v>-</v>
          </cell>
          <cell r="EC88">
            <v>0</v>
          </cell>
          <cell r="ED88" t="str">
            <v>-</v>
          </cell>
          <cell r="EE88">
            <v>0</v>
          </cell>
          <cell r="EF88" t="str">
            <v>-</v>
          </cell>
          <cell r="EG88">
            <v>0</v>
          </cell>
        </row>
        <row r="89">
          <cell r="C89">
            <v>700000232</v>
          </cell>
          <cell r="D89" t="str">
            <v>SECTOR EXPRESIÓN NAYIBE</v>
          </cell>
          <cell r="E89">
            <v>2026</v>
          </cell>
          <cell r="F89">
            <v>202605</v>
          </cell>
          <cell r="G89">
            <v>1257</v>
          </cell>
          <cell r="H89">
            <v>1226</v>
          </cell>
          <cell r="I89">
            <v>317</v>
          </cell>
          <cell r="J89" t="str">
            <v>-</v>
          </cell>
          <cell r="K89">
            <v>20</v>
          </cell>
          <cell r="L89">
            <v>11</v>
          </cell>
          <cell r="M89">
            <v>746</v>
          </cell>
          <cell r="N89">
            <v>751</v>
          </cell>
          <cell r="O89">
            <v>0</v>
          </cell>
          <cell r="P89" t="str">
            <v>-</v>
          </cell>
          <cell r="Q89">
            <v>1</v>
          </cell>
          <cell r="R89" t="str">
            <v>-</v>
          </cell>
          <cell r="S89">
            <v>13</v>
          </cell>
          <cell r="T89" t="str">
            <v>-</v>
          </cell>
          <cell r="U89">
            <v>744</v>
          </cell>
          <cell r="V89" t="str">
            <v>-</v>
          </cell>
          <cell r="W89">
            <v>1</v>
          </cell>
          <cell r="X89" t="str">
            <v>-</v>
          </cell>
          <cell r="Y89" t="str">
            <v>-</v>
          </cell>
          <cell r="Z89" t="str">
            <v>-</v>
          </cell>
          <cell r="AA89">
            <v>511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>
            <v>491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>
            <v>59.347653142402542</v>
          </cell>
          <cell r="AN89">
            <v>60.1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>
            <v>648</v>
          </cell>
          <cell r="BB89">
            <v>624</v>
          </cell>
          <cell r="BC89">
            <v>51.551312649164686</v>
          </cell>
          <cell r="BD89">
            <v>50</v>
          </cell>
          <cell r="BE89">
            <v>808</v>
          </cell>
          <cell r="BF89" t="str">
            <v>-</v>
          </cell>
          <cell r="BG89">
            <v>567760.68000000005</v>
          </cell>
          <cell r="BH89">
            <v>533241</v>
          </cell>
          <cell r="BI89">
            <v>423549465.05000001</v>
          </cell>
          <cell r="BJ89">
            <v>400464249</v>
          </cell>
          <cell r="BK89">
            <v>422274212</v>
          </cell>
          <cell r="BL89" t="str">
            <v>-</v>
          </cell>
          <cell r="BM89">
            <v>1275253.05</v>
          </cell>
          <cell r="BN89" t="str">
            <v>-</v>
          </cell>
          <cell r="BO89">
            <v>324329507.05000001</v>
          </cell>
          <cell r="BP89" t="str">
            <v>-</v>
          </cell>
          <cell r="BQ89">
            <v>1275253.05</v>
          </cell>
          <cell r="BR89" t="str">
            <v>-</v>
          </cell>
          <cell r="BS89">
            <v>704</v>
          </cell>
          <cell r="BT89" t="str">
            <v>-</v>
          </cell>
          <cell r="BU89">
            <v>323054254</v>
          </cell>
          <cell r="BV89" t="str">
            <v>-</v>
          </cell>
          <cell r="BW89">
            <v>493</v>
          </cell>
          <cell r="BX89" t="str">
            <v>-</v>
          </cell>
          <cell r="BY89" t="str">
            <v>-</v>
          </cell>
          <cell r="BZ89" t="str">
            <v>-</v>
          </cell>
          <cell r="CA89">
            <v>90896013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>
            <v>8323945</v>
          </cell>
          <cell r="CN89" t="str">
            <v>-</v>
          </cell>
          <cell r="CO89">
            <v>99219958</v>
          </cell>
          <cell r="CP89" t="str">
            <v>-</v>
          </cell>
          <cell r="CQ89">
            <v>0</v>
          </cell>
          <cell r="CR89" t="str">
            <v>-</v>
          </cell>
          <cell r="CS89">
            <v>-3</v>
          </cell>
          <cell r="CT89" t="str">
            <v>-</v>
          </cell>
          <cell r="CU89">
            <v>304</v>
          </cell>
          <cell r="CV89">
            <v>297</v>
          </cell>
          <cell r="CW89">
            <v>147</v>
          </cell>
          <cell r="CX89">
            <v>165</v>
          </cell>
          <cell r="CY89">
            <v>60</v>
          </cell>
          <cell r="CZ89">
            <v>74</v>
          </cell>
          <cell r="DA89">
            <v>64</v>
          </cell>
          <cell r="DB89">
            <v>46</v>
          </cell>
          <cell r="DC89">
            <v>50</v>
          </cell>
          <cell r="DD89">
            <v>45</v>
          </cell>
          <cell r="DE89">
            <v>59</v>
          </cell>
          <cell r="DF89">
            <v>62</v>
          </cell>
          <cell r="DG89">
            <v>173</v>
          </cell>
          <cell r="DH89">
            <v>153</v>
          </cell>
          <cell r="DI89">
            <v>41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>
            <v>0</v>
          </cell>
          <cell r="DX89" t="str">
            <v>-</v>
          </cell>
          <cell r="DY89">
            <v>57</v>
          </cell>
          <cell r="DZ89">
            <v>65</v>
          </cell>
          <cell r="EA89">
            <v>24</v>
          </cell>
          <cell r="EB89" t="str">
            <v>-</v>
          </cell>
          <cell r="EC89">
            <v>51.063829787234042</v>
          </cell>
          <cell r="ED89" t="str">
            <v>-</v>
          </cell>
          <cell r="EE89">
            <v>16</v>
          </cell>
          <cell r="EF89" t="str">
            <v>-</v>
          </cell>
          <cell r="EG89">
            <v>41</v>
          </cell>
        </row>
        <row r="90">
          <cell r="C90">
            <v>700000235</v>
          </cell>
          <cell r="D90" t="str">
            <v>SECTOR ISLA EVELIN</v>
          </cell>
          <cell r="E90">
            <v>2026</v>
          </cell>
          <cell r="F90">
            <v>202605</v>
          </cell>
          <cell r="G90">
            <v>1538</v>
          </cell>
          <cell r="H90">
            <v>1463</v>
          </cell>
          <cell r="I90">
            <v>329</v>
          </cell>
          <cell r="J90" t="str">
            <v>-</v>
          </cell>
          <cell r="K90">
            <v>7</v>
          </cell>
          <cell r="L90">
            <v>5</v>
          </cell>
          <cell r="M90">
            <v>850</v>
          </cell>
          <cell r="N90">
            <v>868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2</v>
          </cell>
          <cell r="T90" t="str">
            <v>-</v>
          </cell>
          <cell r="U90">
            <v>848</v>
          </cell>
          <cell r="V90" t="str">
            <v>-</v>
          </cell>
          <cell r="W90">
            <v>2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593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604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>
            <v>55.266579973992201</v>
          </cell>
          <cell r="AN90">
            <v>56.5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723</v>
          </cell>
          <cell r="BB90">
            <v>756</v>
          </cell>
          <cell r="BC90">
            <v>47.009102730819244</v>
          </cell>
          <cell r="BD90">
            <v>49.2</v>
          </cell>
          <cell r="BE90">
            <v>979</v>
          </cell>
          <cell r="BF90" t="str">
            <v>-</v>
          </cell>
          <cell r="BG90">
            <v>449736.41</v>
          </cell>
          <cell r="BH90">
            <v>458786</v>
          </cell>
          <cell r="BI90">
            <v>382275948.19999999</v>
          </cell>
          <cell r="BJ90">
            <v>398226503</v>
          </cell>
          <cell r="BK90">
            <v>381437706</v>
          </cell>
          <cell r="BL90" t="str">
            <v>-</v>
          </cell>
          <cell r="BM90">
            <v>838242.20000000007</v>
          </cell>
          <cell r="BN90" t="str">
            <v>-</v>
          </cell>
          <cell r="BO90">
            <v>276450566.19999999</v>
          </cell>
          <cell r="BP90" t="str">
            <v>-</v>
          </cell>
          <cell r="BQ90">
            <v>838242.20000000007</v>
          </cell>
          <cell r="BR90" t="str">
            <v>-</v>
          </cell>
          <cell r="BS90">
            <v>758</v>
          </cell>
          <cell r="BT90" t="str">
            <v>-</v>
          </cell>
          <cell r="BU90">
            <v>275612324</v>
          </cell>
          <cell r="BV90" t="str">
            <v>-</v>
          </cell>
          <cell r="BW90">
            <v>637</v>
          </cell>
          <cell r="BX90" t="str">
            <v>-</v>
          </cell>
          <cell r="BY90" t="str">
            <v>-</v>
          </cell>
          <cell r="BZ90" t="str">
            <v>-</v>
          </cell>
          <cell r="CA90">
            <v>95364820</v>
          </cell>
          <cell r="CB90" t="str">
            <v>-</v>
          </cell>
          <cell r="CC90" t="str">
            <v>-</v>
          </cell>
          <cell r="CD90" t="str">
            <v>-</v>
          </cell>
          <cell r="CE90" t="str">
            <v>-</v>
          </cell>
          <cell r="CF90" t="str">
            <v>-</v>
          </cell>
          <cell r="CG90" t="str">
            <v>-</v>
          </cell>
          <cell r="CH90" t="str">
            <v>-</v>
          </cell>
          <cell r="CI90" t="str">
            <v>-</v>
          </cell>
          <cell r="CJ90" t="str">
            <v>-</v>
          </cell>
          <cell r="CK90" t="str">
            <v>-</v>
          </cell>
          <cell r="CL90" t="str">
            <v>-</v>
          </cell>
          <cell r="CM90">
            <v>10460562</v>
          </cell>
          <cell r="CN90" t="str">
            <v>-</v>
          </cell>
          <cell r="CO90">
            <v>105825382</v>
          </cell>
          <cell r="CP90" t="str">
            <v>-</v>
          </cell>
          <cell r="CQ90">
            <v>0</v>
          </cell>
          <cell r="CR90" t="str">
            <v>-</v>
          </cell>
          <cell r="CS90">
            <v>-6</v>
          </cell>
          <cell r="CT90" t="str">
            <v>-</v>
          </cell>
          <cell r="CU90">
            <v>384</v>
          </cell>
          <cell r="CV90">
            <v>353</v>
          </cell>
          <cell r="CW90">
            <v>213</v>
          </cell>
          <cell r="CX90">
            <v>195</v>
          </cell>
          <cell r="CY90">
            <v>91</v>
          </cell>
          <cell r="CZ90">
            <v>107</v>
          </cell>
          <cell r="DA90">
            <v>66</v>
          </cell>
          <cell r="DB90">
            <v>76</v>
          </cell>
          <cell r="DC90">
            <v>48</v>
          </cell>
          <cell r="DD90">
            <v>49</v>
          </cell>
          <cell r="DE90">
            <v>51</v>
          </cell>
          <cell r="DF90">
            <v>51</v>
          </cell>
          <cell r="DG90">
            <v>165</v>
          </cell>
          <cell r="DH90">
            <v>176</v>
          </cell>
          <cell r="DI90">
            <v>21</v>
          </cell>
          <cell r="DJ90" t="str">
            <v>-</v>
          </cell>
          <cell r="DK90" t="str">
            <v>-</v>
          </cell>
          <cell r="DL90" t="str">
            <v>-</v>
          </cell>
          <cell r="DM90" t="str">
            <v>-</v>
          </cell>
          <cell r="DN90" t="str">
            <v>-</v>
          </cell>
          <cell r="DO90" t="str">
            <v>-</v>
          </cell>
          <cell r="DP90" t="str">
            <v>-</v>
          </cell>
          <cell r="DQ90" t="str">
            <v>-</v>
          </cell>
          <cell r="DR90" t="str">
            <v>-</v>
          </cell>
          <cell r="DS90" t="str">
            <v>-</v>
          </cell>
          <cell r="DT90" t="str">
            <v>-</v>
          </cell>
          <cell r="DU90" t="str">
            <v>-</v>
          </cell>
          <cell r="DV90" t="str">
            <v>-</v>
          </cell>
          <cell r="DW90">
            <v>0</v>
          </cell>
          <cell r="DX90" t="str">
            <v>-</v>
          </cell>
          <cell r="DY90">
            <v>47</v>
          </cell>
          <cell r="DZ90">
            <v>48</v>
          </cell>
          <cell r="EA90">
            <v>22</v>
          </cell>
          <cell r="EB90" t="str">
            <v>-</v>
          </cell>
          <cell r="EC90">
            <v>48.888888888888886</v>
          </cell>
          <cell r="ED90" t="str">
            <v>-</v>
          </cell>
          <cell r="EE90">
            <v>26</v>
          </cell>
          <cell r="EF90" t="str">
            <v>-</v>
          </cell>
          <cell r="EG90">
            <v>80</v>
          </cell>
        </row>
        <row r="91">
          <cell r="C91">
            <v>700000238</v>
          </cell>
          <cell r="D91" t="str">
            <v>SECTOR GERANIO DIANA</v>
          </cell>
          <cell r="E91">
            <v>2026</v>
          </cell>
          <cell r="F91">
            <v>202605</v>
          </cell>
          <cell r="G91">
            <v>1215</v>
          </cell>
          <cell r="H91">
            <v>1287</v>
          </cell>
          <cell r="I91">
            <v>393</v>
          </cell>
          <cell r="J91" t="str">
            <v>-</v>
          </cell>
          <cell r="K91">
            <v>-21</v>
          </cell>
          <cell r="L91">
            <v>9</v>
          </cell>
          <cell r="M91">
            <v>669</v>
          </cell>
          <cell r="N91">
            <v>758</v>
          </cell>
          <cell r="O91">
            <v>0</v>
          </cell>
          <cell r="P91" t="str">
            <v>-</v>
          </cell>
          <cell r="Q91">
            <v>1</v>
          </cell>
          <cell r="R91" t="str">
            <v>-</v>
          </cell>
          <cell r="S91">
            <v>3</v>
          </cell>
          <cell r="T91" t="str">
            <v>-</v>
          </cell>
          <cell r="U91">
            <v>668</v>
          </cell>
          <cell r="V91" t="str">
            <v>-</v>
          </cell>
          <cell r="W91">
            <v>0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510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355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>
            <v>55.061728395061728</v>
          </cell>
          <cell r="AN91">
            <v>60.9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578</v>
          </cell>
          <cell r="BB91">
            <v>661</v>
          </cell>
          <cell r="BC91">
            <v>47.572016460905346</v>
          </cell>
          <cell r="BD91">
            <v>53.1</v>
          </cell>
          <cell r="BE91">
            <v>861</v>
          </cell>
          <cell r="BF91" t="str">
            <v>-</v>
          </cell>
          <cell r="BG91">
            <v>487465.38</v>
          </cell>
          <cell r="BH91">
            <v>494488</v>
          </cell>
          <cell r="BI91">
            <v>326114341</v>
          </cell>
          <cell r="BJ91">
            <v>374822276</v>
          </cell>
          <cell r="BK91">
            <v>325680366</v>
          </cell>
          <cell r="BL91" t="str">
            <v>-</v>
          </cell>
          <cell r="BM91">
            <v>433975</v>
          </cell>
          <cell r="BN91" t="str">
            <v>-</v>
          </cell>
          <cell r="BO91">
            <v>246704452</v>
          </cell>
          <cell r="BP91" t="str">
            <v>-</v>
          </cell>
          <cell r="BQ91">
            <v>433975</v>
          </cell>
          <cell r="BR91" t="str">
            <v>-</v>
          </cell>
          <cell r="BS91">
            <v>608</v>
          </cell>
          <cell r="BT91" t="str">
            <v>-</v>
          </cell>
          <cell r="BU91">
            <v>246270477</v>
          </cell>
          <cell r="BV91" t="str">
            <v>-</v>
          </cell>
          <cell r="BW91">
            <v>465</v>
          </cell>
          <cell r="BX91" t="str">
            <v>-</v>
          </cell>
          <cell r="BY91" t="str">
            <v>-</v>
          </cell>
          <cell r="BZ91" t="str">
            <v>-</v>
          </cell>
          <cell r="CA91">
            <v>73272839</v>
          </cell>
          <cell r="CB91" t="str">
            <v>-</v>
          </cell>
          <cell r="CC91" t="str">
            <v>-</v>
          </cell>
          <cell r="CD91" t="str">
            <v>-</v>
          </cell>
          <cell r="CE91" t="str">
            <v>-</v>
          </cell>
          <cell r="CF91" t="str">
            <v>-</v>
          </cell>
          <cell r="CG91" t="str">
            <v>-</v>
          </cell>
          <cell r="CH91" t="str">
            <v>-</v>
          </cell>
          <cell r="CI91" t="str">
            <v>-</v>
          </cell>
          <cell r="CJ91" t="str">
            <v>-</v>
          </cell>
          <cell r="CK91" t="str">
            <v>-</v>
          </cell>
          <cell r="CL91" t="str">
            <v>-</v>
          </cell>
          <cell r="CM91">
            <v>6137050</v>
          </cell>
          <cell r="CN91" t="str">
            <v>-</v>
          </cell>
          <cell r="CO91">
            <v>79409889</v>
          </cell>
          <cell r="CP91" t="str">
            <v>-</v>
          </cell>
          <cell r="CQ91">
            <v>0</v>
          </cell>
          <cell r="CR91" t="str">
            <v>-</v>
          </cell>
          <cell r="CS91">
            <v>-3</v>
          </cell>
          <cell r="CT91" t="str">
            <v>-</v>
          </cell>
          <cell r="CU91">
            <v>326</v>
          </cell>
          <cell r="CV91">
            <v>252</v>
          </cell>
          <cell r="CW91">
            <v>134</v>
          </cell>
          <cell r="CX91">
            <v>132</v>
          </cell>
          <cell r="CY91">
            <v>86</v>
          </cell>
          <cell r="CZ91">
            <v>79</v>
          </cell>
          <cell r="DA91">
            <v>73</v>
          </cell>
          <cell r="DB91">
            <v>85</v>
          </cell>
          <cell r="DC91">
            <v>43</v>
          </cell>
          <cell r="DD91">
            <v>99</v>
          </cell>
          <cell r="DE91">
            <v>37</v>
          </cell>
          <cell r="DF91">
            <v>49</v>
          </cell>
          <cell r="DG91">
            <v>153</v>
          </cell>
          <cell r="DH91">
            <v>233</v>
          </cell>
          <cell r="DI91">
            <v>24</v>
          </cell>
          <cell r="DJ91" t="str">
            <v>-</v>
          </cell>
          <cell r="DK91" t="str">
            <v>-</v>
          </cell>
          <cell r="DL91" t="str">
            <v>-</v>
          </cell>
          <cell r="DM91" t="str">
            <v>-</v>
          </cell>
          <cell r="DN91" t="str">
            <v>-</v>
          </cell>
          <cell r="DO91" t="str">
            <v>-</v>
          </cell>
          <cell r="DP91" t="str">
            <v>-</v>
          </cell>
          <cell r="DQ91" t="str">
            <v>-</v>
          </cell>
          <cell r="DR91" t="str">
            <v>-</v>
          </cell>
          <cell r="DS91" t="str">
            <v>-</v>
          </cell>
          <cell r="DT91" t="str">
            <v>-</v>
          </cell>
          <cell r="DU91" t="str">
            <v>-</v>
          </cell>
          <cell r="DV91" t="str">
            <v>-</v>
          </cell>
          <cell r="DW91">
            <v>0</v>
          </cell>
          <cell r="DX91" t="str">
            <v>-</v>
          </cell>
          <cell r="DY91">
            <v>35</v>
          </cell>
          <cell r="DZ91">
            <v>44</v>
          </cell>
          <cell r="EA91">
            <v>18</v>
          </cell>
          <cell r="EB91" t="str">
            <v>-</v>
          </cell>
          <cell r="EC91">
            <v>42.857142857142854</v>
          </cell>
          <cell r="ED91" t="str">
            <v>-</v>
          </cell>
          <cell r="EE91">
            <v>11</v>
          </cell>
          <cell r="EF91" t="str">
            <v>-</v>
          </cell>
          <cell r="EG91">
            <v>56</v>
          </cell>
        </row>
        <row r="92">
          <cell r="C92">
            <v>700000239</v>
          </cell>
          <cell r="D92" t="str">
            <v>SECTOR HIERBABUENA ANDREA</v>
          </cell>
          <cell r="E92">
            <v>2026</v>
          </cell>
          <cell r="F92">
            <v>202605</v>
          </cell>
          <cell r="G92">
            <v>1155</v>
          </cell>
          <cell r="H92">
            <v>1140</v>
          </cell>
          <cell r="I92">
            <v>371</v>
          </cell>
          <cell r="J92" t="str">
            <v>-</v>
          </cell>
          <cell r="K92">
            <v>-1</v>
          </cell>
          <cell r="L92">
            <v>5</v>
          </cell>
          <cell r="M92">
            <v>646</v>
          </cell>
          <cell r="N92">
            <v>720</v>
          </cell>
          <cell r="O92">
            <v>0</v>
          </cell>
          <cell r="P92" t="str">
            <v>-</v>
          </cell>
          <cell r="Q92">
            <v>3</v>
          </cell>
          <cell r="R92" t="str">
            <v>-</v>
          </cell>
          <cell r="S92">
            <v>4</v>
          </cell>
          <cell r="T92" t="str">
            <v>-</v>
          </cell>
          <cell r="U92">
            <v>643</v>
          </cell>
          <cell r="V92" t="str">
            <v>-</v>
          </cell>
          <cell r="W92">
            <v>0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498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338</v>
          </cell>
          <cell r="AH92" t="str">
            <v>-</v>
          </cell>
          <cell r="AI92" t="str">
            <v>-</v>
          </cell>
          <cell r="AJ92" t="str">
            <v>-</v>
          </cell>
          <cell r="AK92" t="str">
            <v>-</v>
          </cell>
          <cell r="AL92" t="str">
            <v>-</v>
          </cell>
          <cell r="AM92">
            <v>55.930735930735928</v>
          </cell>
          <cell r="AN92">
            <v>62</v>
          </cell>
          <cell r="AO92" t="str">
            <v>-</v>
          </cell>
          <cell r="AP92" t="str">
            <v>-</v>
          </cell>
          <cell r="AQ92" t="str">
            <v>-</v>
          </cell>
          <cell r="AR92" t="str">
            <v>-</v>
          </cell>
          <cell r="AS92" t="str">
            <v>-</v>
          </cell>
          <cell r="AT92" t="str">
            <v>-</v>
          </cell>
          <cell r="AU92" t="str">
            <v>-</v>
          </cell>
          <cell r="AV92" t="str">
            <v>-</v>
          </cell>
          <cell r="AW92" t="str">
            <v>-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580</v>
          </cell>
          <cell r="BB92">
            <v>638</v>
          </cell>
          <cell r="BC92">
            <v>50.216450216450212</v>
          </cell>
          <cell r="BD92">
            <v>55</v>
          </cell>
          <cell r="BE92">
            <v>745</v>
          </cell>
          <cell r="BF92" t="str">
            <v>-</v>
          </cell>
          <cell r="BG92">
            <v>638937.68000000005</v>
          </cell>
          <cell r="BH92">
            <v>532720</v>
          </cell>
          <cell r="BI92">
            <v>412753738.19999999</v>
          </cell>
          <cell r="BJ92">
            <v>383558741</v>
          </cell>
          <cell r="BK92">
            <v>411530783</v>
          </cell>
          <cell r="BL92" t="str">
            <v>-</v>
          </cell>
          <cell r="BM92">
            <v>1222955.2</v>
          </cell>
          <cell r="BN92" t="str">
            <v>-</v>
          </cell>
          <cell r="BO92">
            <v>325719063.19999999</v>
          </cell>
          <cell r="BP92" t="str">
            <v>-</v>
          </cell>
          <cell r="BQ92">
            <v>1222955.2</v>
          </cell>
          <cell r="BR92" t="str">
            <v>-</v>
          </cell>
          <cell r="BS92">
            <v>599</v>
          </cell>
          <cell r="BT92" t="str">
            <v>-</v>
          </cell>
          <cell r="BU92">
            <v>324496108</v>
          </cell>
          <cell r="BV92" t="str">
            <v>-</v>
          </cell>
          <cell r="BW92">
            <v>483</v>
          </cell>
          <cell r="BX92" t="str">
            <v>-</v>
          </cell>
          <cell r="BY92" t="str">
            <v>-</v>
          </cell>
          <cell r="BZ92" t="str">
            <v>-</v>
          </cell>
          <cell r="CA92">
            <v>80537750</v>
          </cell>
          <cell r="CB92" t="str">
            <v>-</v>
          </cell>
          <cell r="CC92" t="str">
            <v>-</v>
          </cell>
          <cell r="CD92" t="str">
            <v>-</v>
          </cell>
          <cell r="CE92" t="str">
            <v>-</v>
          </cell>
          <cell r="CF92" t="str">
            <v>-</v>
          </cell>
          <cell r="CG92" t="str">
            <v>-</v>
          </cell>
          <cell r="CH92" t="str">
            <v>-</v>
          </cell>
          <cell r="CI92" t="str">
            <v>-</v>
          </cell>
          <cell r="CJ92" t="str">
            <v>-</v>
          </cell>
          <cell r="CK92" t="str">
            <v>-</v>
          </cell>
          <cell r="CL92" t="str">
            <v>-</v>
          </cell>
          <cell r="CM92">
            <v>6496925</v>
          </cell>
          <cell r="CN92" t="str">
            <v>-</v>
          </cell>
          <cell r="CO92">
            <v>87034675</v>
          </cell>
          <cell r="CP92" t="str">
            <v>-</v>
          </cell>
          <cell r="CQ92">
            <v>0</v>
          </cell>
          <cell r="CR92" t="str">
            <v>-</v>
          </cell>
          <cell r="CS92">
            <v>7</v>
          </cell>
          <cell r="CT92" t="str">
            <v>-</v>
          </cell>
          <cell r="CU92">
            <v>265</v>
          </cell>
          <cell r="CV92">
            <v>249</v>
          </cell>
          <cell r="CW92">
            <v>176</v>
          </cell>
          <cell r="CX92">
            <v>140</v>
          </cell>
          <cell r="CY92">
            <v>68</v>
          </cell>
          <cell r="CZ92">
            <v>62</v>
          </cell>
          <cell r="DA92">
            <v>44</v>
          </cell>
          <cell r="DB92">
            <v>66</v>
          </cell>
          <cell r="DC92">
            <v>36</v>
          </cell>
          <cell r="DD92">
            <v>60</v>
          </cell>
          <cell r="DE92">
            <v>20</v>
          </cell>
          <cell r="DF92">
            <v>41</v>
          </cell>
          <cell r="DG92">
            <v>100</v>
          </cell>
          <cell r="DH92">
            <v>167</v>
          </cell>
          <cell r="DI92">
            <v>24</v>
          </cell>
          <cell r="DJ92" t="str">
            <v>-</v>
          </cell>
          <cell r="DK92" t="str">
            <v>-</v>
          </cell>
          <cell r="DL92" t="str">
            <v>-</v>
          </cell>
          <cell r="DM92" t="str">
            <v>-</v>
          </cell>
          <cell r="DN92" t="str">
            <v>-</v>
          </cell>
          <cell r="DO92" t="str">
            <v>-</v>
          </cell>
          <cell r="DP92" t="str">
            <v>-</v>
          </cell>
          <cell r="DQ92" t="str">
            <v>-</v>
          </cell>
          <cell r="DR92" t="str">
            <v>-</v>
          </cell>
          <cell r="DS92" t="str">
            <v>-</v>
          </cell>
          <cell r="DT92" t="str">
            <v>-</v>
          </cell>
          <cell r="DU92" t="str">
            <v>-</v>
          </cell>
          <cell r="DV92" t="str">
            <v>-</v>
          </cell>
          <cell r="DW92">
            <v>0</v>
          </cell>
          <cell r="DX92" t="str">
            <v>-</v>
          </cell>
          <cell r="DY92">
            <v>27</v>
          </cell>
          <cell r="DZ92">
            <v>42</v>
          </cell>
          <cell r="EA92">
            <v>19</v>
          </cell>
          <cell r="EB92" t="str">
            <v>-</v>
          </cell>
          <cell r="EC92">
            <v>61.29032258064516</v>
          </cell>
          <cell r="ED92" t="str">
            <v>-</v>
          </cell>
          <cell r="EE92">
            <v>3</v>
          </cell>
          <cell r="EF92" t="str">
            <v>-</v>
          </cell>
          <cell r="EG92">
            <v>39</v>
          </cell>
        </row>
        <row r="93">
          <cell r="C93">
            <v>700000240</v>
          </cell>
          <cell r="D93" t="str">
            <v>SECTOR TIERRA DE ORO CLAUDIA</v>
          </cell>
          <cell r="E93">
            <v>2026</v>
          </cell>
          <cell r="F93">
            <v>202605</v>
          </cell>
          <cell r="G93">
            <v>1682</v>
          </cell>
          <cell r="H93">
            <v>1781</v>
          </cell>
          <cell r="I93">
            <v>423</v>
          </cell>
          <cell r="J93" t="str">
            <v>-</v>
          </cell>
          <cell r="K93">
            <v>-97</v>
          </cell>
          <cell r="L93">
            <v>6</v>
          </cell>
          <cell r="M93">
            <v>259</v>
          </cell>
          <cell r="N93">
            <v>1085</v>
          </cell>
          <cell r="O93">
            <v>0</v>
          </cell>
          <cell r="P93" t="str">
            <v>-</v>
          </cell>
          <cell r="Q93">
            <v>0</v>
          </cell>
          <cell r="R93" t="str">
            <v>-</v>
          </cell>
          <cell r="S93">
            <v>0</v>
          </cell>
          <cell r="T93" t="str">
            <v>-</v>
          </cell>
          <cell r="U93">
            <v>259</v>
          </cell>
          <cell r="V93" t="str">
            <v>-</v>
          </cell>
          <cell r="W93">
            <v>0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218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93</v>
          </cell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  <cell r="AM93">
            <v>15.39833531510107</v>
          </cell>
          <cell r="AN93">
            <v>60.8</v>
          </cell>
          <cell r="AO93" t="str">
            <v>-</v>
          </cell>
          <cell r="AP93" t="str">
            <v>-</v>
          </cell>
          <cell r="AQ93" t="str">
            <v>-</v>
          </cell>
          <cell r="AR93" t="str">
            <v>-</v>
          </cell>
          <cell r="AS93" t="str">
            <v>-</v>
          </cell>
          <cell r="AT93" t="str">
            <v>-</v>
          </cell>
          <cell r="AU93" t="str">
            <v>-</v>
          </cell>
          <cell r="AV93" t="str">
            <v>-</v>
          </cell>
          <cell r="AW93" t="str">
            <v>-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236</v>
          </cell>
          <cell r="BB93">
            <v>949</v>
          </cell>
          <cell r="BC93">
            <v>14.030915576694412</v>
          </cell>
          <cell r="BD93">
            <v>53.2</v>
          </cell>
          <cell r="BE93">
            <v>1153</v>
          </cell>
          <cell r="BF93" t="str">
            <v>-</v>
          </cell>
          <cell r="BG93">
            <v>689475.95</v>
          </cell>
          <cell r="BH93">
            <v>446722</v>
          </cell>
          <cell r="BI93">
            <v>178574271</v>
          </cell>
          <cell r="BJ93">
            <v>484693771</v>
          </cell>
          <cell r="BK93">
            <v>178574271</v>
          </cell>
          <cell r="BL93" t="str">
            <v>-</v>
          </cell>
          <cell r="BM93">
            <v>0</v>
          </cell>
          <cell r="BN93" t="str">
            <v>-</v>
          </cell>
          <cell r="BO93">
            <v>146612445</v>
          </cell>
          <cell r="BP93" t="str">
            <v>-</v>
          </cell>
          <cell r="BQ93">
            <v>0</v>
          </cell>
          <cell r="BR93" t="str">
            <v>-</v>
          </cell>
          <cell r="BS93">
            <v>231</v>
          </cell>
          <cell r="BT93" t="str">
            <v>-</v>
          </cell>
          <cell r="BU93">
            <v>146612445</v>
          </cell>
          <cell r="BV93" t="str">
            <v>-</v>
          </cell>
          <cell r="BW93">
            <v>158</v>
          </cell>
          <cell r="BX93" t="str">
            <v>-</v>
          </cell>
          <cell r="BY93" t="str">
            <v>-</v>
          </cell>
          <cell r="BZ93" t="str">
            <v>-</v>
          </cell>
          <cell r="CA93">
            <v>30021653</v>
          </cell>
          <cell r="CB93" t="str">
            <v>-</v>
          </cell>
          <cell r="CC93" t="str">
            <v>-</v>
          </cell>
          <cell r="CD93" t="str">
            <v>-</v>
          </cell>
          <cell r="CE93" t="str">
            <v>-</v>
          </cell>
          <cell r="CF93" t="str">
            <v>-</v>
          </cell>
          <cell r="CG93" t="str">
            <v>-</v>
          </cell>
          <cell r="CH93" t="str">
            <v>-</v>
          </cell>
          <cell r="CI93" t="str">
            <v>-</v>
          </cell>
          <cell r="CJ93" t="str">
            <v>-</v>
          </cell>
          <cell r="CK93" t="str">
            <v>-</v>
          </cell>
          <cell r="CL93" t="str">
            <v>-</v>
          </cell>
          <cell r="CM93">
            <v>1666270</v>
          </cell>
          <cell r="CN93" t="str">
            <v>-</v>
          </cell>
          <cell r="CO93">
            <v>31687923</v>
          </cell>
          <cell r="CP93" t="str">
            <v>-</v>
          </cell>
          <cell r="CQ93">
            <v>0</v>
          </cell>
          <cell r="CR93" t="str">
            <v>-</v>
          </cell>
          <cell r="CS93">
            <v>-59</v>
          </cell>
          <cell r="CT93" t="str">
            <v>-</v>
          </cell>
          <cell r="CU93">
            <v>823</v>
          </cell>
          <cell r="CV93">
            <v>325</v>
          </cell>
          <cell r="CW93">
            <v>419</v>
          </cell>
          <cell r="CX93">
            <v>268</v>
          </cell>
          <cell r="CY93">
            <v>181</v>
          </cell>
          <cell r="CZ93">
            <v>116</v>
          </cell>
          <cell r="DA93">
            <v>109</v>
          </cell>
          <cell r="DB93">
            <v>75</v>
          </cell>
          <cell r="DC93">
            <v>77</v>
          </cell>
          <cell r="DD93">
            <v>63</v>
          </cell>
          <cell r="DE93">
            <v>66</v>
          </cell>
          <cell r="DF93">
            <v>57</v>
          </cell>
          <cell r="DG93">
            <v>252</v>
          </cell>
          <cell r="DH93">
            <v>195</v>
          </cell>
          <cell r="DI93">
            <v>7</v>
          </cell>
          <cell r="DJ93" t="str">
            <v>-</v>
          </cell>
          <cell r="DK93" t="str">
            <v>-</v>
          </cell>
          <cell r="DL93" t="str">
            <v>-</v>
          </cell>
          <cell r="DM93" t="str">
            <v>-</v>
          </cell>
          <cell r="DN93" t="str">
            <v>-</v>
          </cell>
          <cell r="DO93" t="str">
            <v>-</v>
          </cell>
          <cell r="DP93" t="str">
            <v>-</v>
          </cell>
          <cell r="DQ93" t="str">
            <v>-</v>
          </cell>
          <cell r="DR93" t="str">
            <v>-</v>
          </cell>
          <cell r="DS93" t="str">
            <v>-</v>
          </cell>
          <cell r="DT93" t="str">
            <v>-</v>
          </cell>
          <cell r="DU93" t="str">
            <v>-</v>
          </cell>
          <cell r="DV93" t="str">
            <v>-</v>
          </cell>
          <cell r="DW93">
            <v>0</v>
          </cell>
          <cell r="DX93" t="str">
            <v>-</v>
          </cell>
          <cell r="DY93">
            <v>8</v>
          </cell>
          <cell r="DZ93">
            <v>64</v>
          </cell>
          <cell r="EA93">
            <v>21</v>
          </cell>
          <cell r="EB93" t="str">
            <v>-</v>
          </cell>
          <cell r="EC93">
            <v>32.8125</v>
          </cell>
          <cell r="ED93" t="str">
            <v>-</v>
          </cell>
          <cell r="EE93">
            <v>1</v>
          </cell>
          <cell r="EF93" t="str">
            <v>-</v>
          </cell>
          <cell r="EG93">
            <v>15</v>
          </cell>
        </row>
        <row r="94">
          <cell r="C94">
            <v>700000244</v>
          </cell>
          <cell r="D94" t="str">
            <v>SECTOR FLUIR ANA</v>
          </cell>
          <cell r="E94">
            <v>2026</v>
          </cell>
          <cell r="F94">
            <v>202605</v>
          </cell>
          <cell r="G94">
            <v>1096</v>
          </cell>
          <cell r="H94">
            <v>1061</v>
          </cell>
          <cell r="I94">
            <v>387</v>
          </cell>
          <cell r="J94" t="str">
            <v>-</v>
          </cell>
          <cell r="K94">
            <v>17</v>
          </cell>
          <cell r="L94">
            <v>12</v>
          </cell>
          <cell r="M94">
            <v>737</v>
          </cell>
          <cell r="N94">
            <v>700</v>
          </cell>
          <cell r="O94">
            <v>0</v>
          </cell>
          <cell r="P94" t="str">
            <v>-</v>
          </cell>
          <cell r="Q94">
            <v>0</v>
          </cell>
          <cell r="R94" t="str">
            <v>-</v>
          </cell>
          <cell r="S94">
            <v>5</v>
          </cell>
          <cell r="T94" t="str">
            <v>-</v>
          </cell>
          <cell r="U94">
            <v>735</v>
          </cell>
          <cell r="V94" t="str">
            <v>-</v>
          </cell>
          <cell r="W94">
            <v>2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566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398</v>
          </cell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  <cell r="AM94">
            <v>67.244525547445249</v>
          </cell>
          <cell r="AN94">
            <v>64.2</v>
          </cell>
          <cell r="AO94" t="str">
            <v>-</v>
          </cell>
          <cell r="AP94" t="str">
            <v>-</v>
          </cell>
          <cell r="AQ94" t="str">
            <v>-</v>
          </cell>
          <cell r="AR94" t="str">
            <v>-</v>
          </cell>
          <cell r="AS94" t="str">
            <v>-</v>
          </cell>
          <cell r="AT94" t="str">
            <v>-</v>
          </cell>
          <cell r="AU94" t="str">
            <v>-</v>
          </cell>
          <cell r="AV94" t="str">
            <v>-</v>
          </cell>
          <cell r="AW94" t="str">
            <v>-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653</v>
          </cell>
          <cell r="BB94">
            <v>619</v>
          </cell>
          <cell r="BC94">
            <v>59.580291970802925</v>
          </cell>
          <cell r="BD94">
            <v>56.7</v>
          </cell>
          <cell r="BE94">
            <v>787</v>
          </cell>
          <cell r="BF94" t="str">
            <v>-</v>
          </cell>
          <cell r="BG94">
            <v>555659.06000000006</v>
          </cell>
          <cell r="BH94">
            <v>537837</v>
          </cell>
          <cell r="BI94">
            <v>409520728.09999996</v>
          </cell>
          <cell r="BJ94">
            <v>376485695</v>
          </cell>
          <cell r="BK94">
            <v>408585536</v>
          </cell>
          <cell r="BL94" t="str">
            <v>-</v>
          </cell>
          <cell r="BM94">
            <v>935192.1</v>
          </cell>
          <cell r="BN94" t="str">
            <v>-</v>
          </cell>
          <cell r="BO94">
            <v>305861207.10000002</v>
          </cell>
          <cell r="BP94" t="str">
            <v>-</v>
          </cell>
          <cell r="BQ94">
            <v>935192.10000000009</v>
          </cell>
          <cell r="BR94" t="str">
            <v>-</v>
          </cell>
          <cell r="BS94">
            <v>647</v>
          </cell>
          <cell r="BT94" t="str">
            <v>-</v>
          </cell>
          <cell r="BU94">
            <v>304926015</v>
          </cell>
          <cell r="BV94" t="str">
            <v>-</v>
          </cell>
          <cell r="BW94">
            <v>540</v>
          </cell>
          <cell r="BX94" t="str">
            <v>-</v>
          </cell>
          <cell r="BY94" t="str">
            <v>-</v>
          </cell>
          <cell r="BZ94" t="str">
            <v>-</v>
          </cell>
          <cell r="CA94">
            <v>95762711</v>
          </cell>
          <cell r="CB94" t="str">
            <v>-</v>
          </cell>
          <cell r="CC94" t="str">
            <v>-</v>
          </cell>
          <cell r="CD94" t="str">
            <v>-</v>
          </cell>
          <cell r="CE94" t="str">
            <v>-</v>
          </cell>
          <cell r="CF94" t="str">
            <v>-</v>
          </cell>
          <cell r="CG94" t="str">
            <v>-</v>
          </cell>
          <cell r="CH94" t="str">
            <v>-</v>
          </cell>
          <cell r="CI94" t="str">
            <v>-</v>
          </cell>
          <cell r="CJ94" t="str">
            <v>-</v>
          </cell>
          <cell r="CK94" t="str">
            <v>-</v>
          </cell>
          <cell r="CL94" t="str">
            <v>-</v>
          </cell>
          <cell r="CM94">
            <v>7896810</v>
          </cell>
          <cell r="CN94" t="str">
            <v>-</v>
          </cell>
          <cell r="CO94">
            <v>103659521</v>
          </cell>
          <cell r="CP94" t="str">
            <v>-</v>
          </cell>
          <cell r="CQ94">
            <v>0</v>
          </cell>
          <cell r="CR94" t="str">
            <v>-</v>
          </cell>
          <cell r="CS94">
            <v>10</v>
          </cell>
          <cell r="CT94" t="str">
            <v>-</v>
          </cell>
          <cell r="CU94">
            <v>199</v>
          </cell>
          <cell r="CV94">
            <v>230</v>
          </cell>
          <cell r="CW94">
            <v>108</v>
          </cell>
          <cell r="CX94">
            <v>115</v>
          </cell>
          <cell r="CY94">
            <v>52</v>
          </cell>
          <cell r="CZ94">
            <v>48</v>
          </cell>
          <cell r="DA94">
            <v>39</v>
          </cell>
          <cell r="DB94">
            <v>46</v>
          </cell>
          <cell r="DC94">
            <v>22</v>
          </cell>
          <cell r="DD94">
            <v>26</v>
          </cell>
          <cell r="DE94">
            <v>34</v>
          </cell>
          <cell r="DF94">
            <v>33</v>
          </cell>
          <cell r="DG94">
            <v>95</v>
          </cell>
          <cell r="DH94">
            <v>105</v>
          </cell>
          <cell r="DI94">
            <v>25</v>
          </cell>
          <cell r="DJ94" t="str">
            <v>-</v>
          </cell>
          <cell r="DK94" t="str">
            <v>-</v>
          </cell>
          <cell r="DL94" t="str">
            <v>-</v>
          </cell>
          <cell r="DM94" t="str">
            <v>-</v>
          </cell>
          <cell r="DN94" t="str">
            <v>-</v>
          </cell>
          <cell r="DO94" t="str">
            <v>-</v>
          </cell>
          <cell r="DP94" t="str">
            <v>-</v>
          </cell>
          <cell r="DQ94" t="str">
            <v>-</v>
          </cell>
          <cell r="DR94" t="str">
            <v>-</v>
          </cell>
          <cell r="DS94" t="str">
            <v>-</v>
          </cell>
          <cell r="DT94" t="str">
            <v>-</v>
          </cell>
          <cell r="DU94" t="str">
            <v>-</v>
          </cell>
          <cell r="DV94" t="str">
            <v>-</v>
          </cell>
          <cell r="DW94">
            <v>0</v>
          </cell>
          <cell r="DX94" t="str">
            <v>-</v>
          </cell>
          <cell r="DY94">
            <v>44</v>
          </cell>
          <cell r="DZ94">
            <v>43</v>
          </cell>
          <cell r="EA94">
            <v>13</v>
          </cell>
          <cell r="EB94" t="str">
            <v>-</v>
          </cell>
          <cell r="EC94">
            <v>54.166666666666664</v>
          </cell>
          <cell r="ED94" t="str">
            <v>-</v>
          </cell>
          <cell r="EE94">
            <v>19</v>
          </cell>
          <cell r="EF94" t="str">
            <v>-</v>
          </cell>
          <cell r="EG94">
            <v>40</v>
          </cell>
        </row>
        <row r="95">
          <cell r="C95">
            <v>700000245</v>
          </cell>
          <cell r="D95" t="str">
            <v>SECTOR ARTESANÍA FERNANDA</v>
          </cell>
          <cell r="E95">
            <v>2026</v>
          </cell>
          <cell r="F95">
            <v>202605</v>
          </cell>
          <cell r="G95">
            <v>1560</v>
          </cell>
          <cell r="H95">
            <v>1550</v>
          </cell>
          <cell r="I95">
            <v>388</v>
          </cell>
          <cell r="J95" t="str">
            <v>-</v>
          </cell>
          <cell r="K95">
            <v>19</v>
          </cell>
          <cell r="L95">
            <v>10</v>
          </cell>
          <cell r="M95">
            <v>943</v>
          </cell>
          <cell r="N95">
            <v>932</v>
          </cell>
          <cell r="O95">
            <v>0</v>
          </cell>
          <cell r="P95" t="str">
            <v>-</v>
          </cell>
          <cell r="Q95">
            <v>2</v>
          </cell>
          <cell r="R95" t="str">
            <v>-</v>
          </cell>
          <cell r="S95">
            <v>10</v>
          </cell>
          <cell r="T95" t="str">
            <v>-</v>
          </cell>
          <cell r="U95">
            <v>939</v>
          </cell>
          <cell r="V95" t="str">
            <v>-</v>
          </cell>
          <cell r="W95">
            <v>2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701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611</v>
          </cell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>
            <v>60.448717948717942</v>
          </cell>
          <cell r="AN95">
            <v>60.1</v>
          </cell>
          <cell r="AO95" t="str">
            <v>-</v>
          </cell>
          <cell r="AP95" t="str">
            <v>-</v>
          </cell>
          <cell r="AQ95" t="str">
            <v>-</v>
          </cell>
          <cell r="AR95" t="str">
            <v>-</v>
          </cell>
          <cell r="AS95" t="str">
            <v>-</v>
          </cell>
          <cell r="AT95" t="str">
            <v>-</v>
          </cell>
          <cell r="AU95" t="str">
            <v>-</v>
          </cell>
          <cell r="AV95" t="str">
            <v>-</v>
          </cell>
          <cell r="AW95" t="str">
            <v>-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827</v>
          </cell>
          <cell r="BB95">
            <v>828</v>
          </cell>
          <cell r="BC95">
            <v>53.012820512820511</v>
          </cell>
          <cell r="BD95">
            <v>53.4</v>
          </cell>
          <cell r="BE95">
            <v>1042</v>
          </cell>
          <cell r="BF95" t="str">
            <v>-</v>
          </cell>
          <cell r="BG95">
            <v>472355.45</v>
          </cell>
          <cell r="BH95">
            <v>468305</v>
          </cell>
          <cell r="BI95">
            <v>445431193.22000003</v>
          </cell>
          <cell r="BJ95">
            <v>436459911</v>
          </cell>
          <cell r="BK95">
            <v>444083746</v>
          </cell>
          <cell r="BL95" t="str">
            <v>-</v>
          </cell>
          <cell r="BM95">
            <v>1347447.22</v>
          </cell>
          <cell r="BN95" t="str">
            <v>-</v>
          </cell>
          <cell r="BO95">
            <v>333360173.22000003</v>
          </cell>
          <cell r="BP95" t="str">
            <v>-</v>
          </cell>
          <cell r="BQ95">
            <v>1347447.22</v>
          </cell>
          <cell r="BR95" t="str">
            <v>-</v>
          </cell>
          <cell r="BS95">
            <v>841</v>
          </cell>
          <cell r="BT95" t="str">
            <v>-</v>
          </cell>
          <cell r="BU95">
            <v>332012726</v>
          </cell>
          <cell r="BV95" t="str">
            <v>-</v>
          </cell>
          <cell r="BW95">
            <v>698</v>
          </cell>
          <cell r="BX95" t="str">
            <v>-</v>
          </cell>
          <cell r="BY95" t="str">
            <v>-</v>
          </cell>
          <cell r="BZ95" t="str">
            <v>-</v>
          </cell>
          <cell r="CA95">
            <v>99860650</v>
          </cell>
          <cell r="CB95" t="str">
            <v>-</v>
          </cell>
          <cell r="CC95" t="str">
            <v>-</v>
          </cell>
          <cell r="CD95" t="str">
            <v>-</v>
          </cell>
          <cell r="CE95" t="str">
            <v>-</v>
          </cell>
          <cell r="CF95" t="str">
            <v>-</v>
          </cell>
          <cell r="CG95" t="str">
            <v>-</v>
          </cell>
          <cell r="CH95" t="str">
            <v>-</v>
          </cell>
          <cell r="CI95" t="str">
            <v>-</v>
          </cell>
          <cell r="CJ95" t="str">
            <v>-</v>
          </cell>
          <cell r="CK95" t="str">
            <v>-</v>
          </cell>
          <cell r="CL95" t="str">
            <v>-</v>
          </cell>
          <cell r="CM95">
            <v>12210370</v>
          </cell>
          <cell r="CN95" t="str">
            <v>-</v>
          </cell>
          <cell r="CO95">
            <v>112071020</v>
          </cell>
          <cell r="CP95" t="str">
            <v>-</v>
          </cell>
          <cell r="CQ95">
            <v>0</v>
          </cell>
          <cell r="CR95" t="str">
            <v>-</v>
          </cell>
          <cell r="CS95">
            <v>6</v>
          </cell>
          <cell r="CT95" t="str">
            <v>-</v>
          </cell>
          <cell r="CU95">
            <v>339</v>
          </cell>
          <cell r="CV95">
            <v>351</v>
          </cell>
          <cell r="CW95">
            <v>202</v>
          </cell>
          <cell r="CX95">
            <v>186</v>
          </cell>
          <cell r="CY95">
            <v>76</v>
          </cell>
          <cell r="CZ95">
            <v>79</v>
          </cell>
          <cell r="DA95">
            <v>58</v>
          </cell>
          <cell r="DB95">
            <v>65</v>
          </cell>
          <cell r="DC95">
            <v>38</v>
          </cell>
          <cell r="DD95">
            <v>41</v>
          </cell>
          <cell r="DE95">
            <v>44</v>
          </cell>
          <cell r="DF95">
            <v>49</v>
          </cell>
          <cell r="DG95">
            <v>140</v>
          </cell>
          <cell r="DH95">
            <v>155</v>
          </cell>
          <cell r="DI95">
            <v>38</v>
          </cell>
          <cell r="DJ95" t="str">
            <v>-</v>
          </cell>
          <cell r="DK95" t="str">
            <v>-</v>
          </cell>
          <cell r="DL95" t="str">
            <v>-</v>
          </cell>
          <cell r="DM95" t="str">
            <v>-</v>
          </cell>
          <cell r="DN95" t="str">
            <v>-</v>
          </cell>
          <cell r="DO95" t="str">
            <v>-</v>
          </cell>
          <cell r="DP95" t="str">
            <v>-</v>
          </cell>
          <cell r="DQ95" t="str">
            <v>-</v>
          </cell>
          <cell r="DR95" t="str">
            <v>-</v>
          </cell>
          <cell r="DS95" t="str">
            <v>-</v>
          </cell>
          <cell r="DT95" t="str">
            <v>-</v>
          </cell>
          <cell r="DU95" t="str">
            <v>-</v>
          </cell>
          <cell r="DV95" t="str">
            <v>-</v>
          </cell>
          <cell r="DW95">
            <v>0</v>
          </cell>
          <cell r="DX95" t="str">
            <v>-</v>
          </cell>
          <cell r="DY95">
            <v>50</v>
          </cell>
          <cell r="DZ95">
            <v>52</v>
          </cell>
          <cell r="EA95">
            <v>19</v>
          </cell>
          <cell r="EB95" t="str">
            <v>-</v>
          </cell>
          <cell r="EC95">
            <v>47.5</v>
          </cell>
          <cell r="ED95" t="str">
            <v>-</v>
          </cell>
          <cell r="EE95">
            <v>12</v>
          </cell>
          <cell r="EF95" t="str">
            <v>-</v>
          </cell>
          <cell r="EG95">
            <v>66</v>
          </cell>
        </row>
        <row r="96">
          <cell r="C96">
            <v>700000247</v>
          </cell>
          <cell r="D96" t="str">
            <v>SECTOR JAZMÍN DIANA</v>
          </cell>
          <cell r="E96">
            <v>2026</v>
          </cell>
          <cell r="F96">
            <v>202605</v>
          </cell>
          <cell r="G96">
            <v>2098</v>
          </cell>
          <cell r="H96">
            <v>2056</v>
          </cell>
          <cell r="I96">
            <v>572</v>
          </cell>
          <cell r="J96" t="str">
            <v>-</v>
          </cell>
          <cell r="K96">
            <v>-12</v>
          </cell>
          <cell r="L96">
            <v>6</v>
          </cell>
          <cell r="M96">
            <v>1152</v>
          </cell>
          <cell r="N96">
            <v>1317</v>
          </cell>
          <cell r="O96">
            <v>0</v>
          </cell>
          <cell r="P96" t="str">
            <v>-</v>
          </cell>
          <cell r="Q96">
            <v>1</v>
          </cell>
          <cell r="R96" t="str">
            <v>-</v>
          </cell>
          <cell r="S96">
            <v>10</v>
          </cell>
          <cell r="T96" t="str">
            <v>-</v>
          </cell>
          <cell r="U96">
            <v>1149</v>
          </cell>
          <cell r="V96" t="str">
            <v>-</v>
          </cell>
          <cell r="W96">
            <v>2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856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685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>
            <v>54.909437559580553</v>
          </cell>
          <cell r="AN96">
            <v>62</v>
          </cell>
          <cell r="AO96" t="str">
            <v>-</v>
          </cell>
          <cell r="AP96" t="str">
            <v>-</v>
          </cell>
          <cell r="AQ96" t="str">
            <v>-</v>
          </cell>
          <cell r="AR96" t="str">
            <v>-</v>
          </cell>
          <cell r="AS96" t="str">
            <v>-</v>
          </cell>
          <cell r="AT96" t="str">
            <v>-</v>
          </cell>
          <cell r="AU96" t="str">
            <v>-</v>
          </cell>
          <cell r="AV96" t="str">
            <v>-</v>
          </cell>
          <cell r="AW96" t="str">
            <v>-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1022</v>
          </cell>
          <cell r="BB96">
            <v>1175</v>
          </cell>
          <cell r="BC96">
            <v>48.713060057197332</v>
          </cell>
          <cell r="BD96">
            <v>55.3</v>
          </cell>
          <cell r="BE96">
            <v>1369</v>
          </cell>
          <cell r="BF96" t="str">
            <v>-</v>
          </cell>
          <cell r="BG96">
            <v>465403.14</v>
          </cell>
          <cell r="BH96">
            <v>439502</v>
          </cell>
          <cell r="BI96">
            <v>536144419.19999999</v>
          </cell>
          <cell r="BJ96">
            <v>578824268</v>
          </cell>
          <cell r="BK96">
            <v>534985540</v>
          </cell>
          <cell r="BL96" t="str">
            <v>-</v>
          </cell>
          <cell r="BM96">
            <v>1158879.2</v>
          </cell>
          <cell r="BN96" t="str">
            <v>-</v>
          </cell>
          <cell r="BO96">
            <v>406642017.19999999</v>
          </cell>
          <cell r="BP96" t="str">
            <v>-</v>
          </cell>
          <cell r="BQ96">
            <v>1158879.2</v>
          </cell>
          <cell r="BR96" t="str">
            <v>-</v>
          </cell>
          <cell r="BS96">
            <v>1043</v>
          </cell>
          <cell r="BT96" t="str">
            <v>-</v>
          </cell>
          <cell r="BU96">
            <v>405483138</v>
          </cell>
          <cell r="BV96" t="str">
            <v>-</v>
          </cell>
          <cell r="BW96">
            <v>813</v>
          </cell>
          <cell r="BX96" t="str">
            <v>-</v>
          </cell>
          <cell r="BY96" t="str">
            <v>-</v>
          </cell>
          <cell r="BZ96" t="str">
            <v>-</v>
          </cell>
          <cell r="CA96">
            <v>120564027</v>
          </cell>
          <cell r="CB96" t="str">
            <v>-</v>
          </cell>
          <cell r="CC96" t="str">
            <v>-</v>
          </cell>
          <cell r="CD96" t="str">
            <v>-</v>
          </cell>
          <cell r="CE96" t="str">
            <v>-</v>
          </cell>
          <cell r="CF96" t="str">
            <v>-</v>
          </cell>
          <cell r="CG96" t="str">
            <v>-</v>
          </cell>
          <cell r="CH96" t="str">
            <v>-</v>
          </cell>
          <cell r="CI96" t="str">
            <v>-</v>
          </cell>
          <cell r="CJ96" t="str">
            <v>-</v>
          </cell>
          <cell r="CK96" t="str">
            <v>-</v>
          </cell>
          <cell r="CL96" t="str">
            <v>-</v>
          </cell>
          <cell r="CM96">
            <v>8938375</v>
          </cell>
          <cell r="CN96" t="str">
            <v>-</v>
          </cell>
          <cell r="CO96">
            <v>129502402</v>
          </cell>
          <cell r="CP96" t="str">
            <v>-</v>
          </cell>
          <cell r="CQ96">
            <v>0</v>
          </cell>
          <cell r="CR96" t="str">
            <v>-</v>
          </cell>
          <cell r="CS96">
            <v>0</v>
          </cell>
          <cell r="CT96" t="str">
            <v>-</v>
          </cell>
          <cell r="CU96">
            <v>563</v>
          </cell>
          <cell r="CV96">
            <v>450</v>
          </cell>
          <cell r="CW96">
            <v>270</v>
          </cell>
          <cell r="CX96">
            <v>248</v>
          </cell>
          <cell r="CY96">
            <v>113</v>
          </cell>
          <cell r="CZ96">
            <v>102</v>
          </cell>
          <cell r="DA96">
            <v>92</v>
          </cell>
          <cell r="DB96">
            <v>116</v>
          </cell>
          <cell r="DC96">
            <v>71</v>
          </cell>
          <cell r="DD96">
            <v>128</v>
          </cell>
          <cell r="DE96">
            <v>58</v>
          </cell>
          <cell r="DF96">
            <v>71</v>
          </cell>
          <cell r="DG96">
            <v>221</v>
          </cell>
          <cell r="DH96">
            <v>315</v>
          </cell>
          <cell r="DI96">
            <v>55</v>
          </cell>
          <cell r="DJ96" t="str">
            <v>-</v>
          </cell>
          <cell r="DK96" t="str">
            <v>-</v>
          </cell>
          <cell r="DL96" t="str">
            <v>-</v>
          </cell>
          <cell r="DM96" t="str">
            <v>-</v>
          </cell>
          <cell r="DN96" t="str">
            <v>-</v>
          </cell>
          <cell r="DO96" t="str">
            <v>-</v>
          </cell>
          <cell r="DP96" t="str">
            <v>-</v>
          </cell>
          <cell r="DQ96" t="str">
            <v>-</v>
          </cell>
          <cell r="DR96" t="str">
            <v>-</v>
          </cell>
          <cell r="DS96" t="str">
            <v>-</v>
          </cell>
          <cell r="DT96" t="str">
            <v>-</v>
          </cell>
          <cell r="DU96" t="str">
            <v>-</v>
          </cell>
          <cell r="DV96" t="str">
            <v>-</v>
          </cell>
          <cell r="DW96">
            <v>0</v>
          </cell>
          <cell r="DX96" t="str">
            <v>-</v>
          </cell>
          <cell r="DY96">
            <v>66</v>
          </cell>
          <cell r="DZ96">
            <v>70</v>
          </cell>
          <cell r="EA96">
            <v>36</v>
          </cell>
          <cell r="EB96" t="str">
            <v>-</v>
          </cell>
          <cell r="EC96">
            <v>49.315068493150683</v>
          </cell>
          <cell r="ED96" t="str">
            <v>-</v>
          </cell>
          <cell r="EE96">
            <v>11</v>
          </cell>
          <cell r="EF96" t="str">
            <v>-</v>
          </cell>
          <cell r="EG96">
            <v>65</v>
          </cell>
        </row>
        <row r="97">
          <cell r="C97">
            <v>700000248</v>
          </cell>
          <cell r="D97" t="str">
            <v>SECTOR VALLE DE ATRIZ IVONNE</v>
          </cell>
          <cell r="E97">
            <v>2026</v>
          </cell>
          <cell r="F97">
            <v>202605</v>
          </cell>
          <cell r="G97">
            <v>2361</v>
          </cell>
          <cell r="H97">
            <v>2424</v>
          </cell>
          <cell r="I97">
            <v>494</v>
          </cell>
          <cell r="J97" t="str">
            <v>-</v>
          </cell>
          <cell r="K97">
            <v>-206</v>
          </cell>
          <cell r="L97">
            <v>8</v>
          </cell>
          <cell r="M97">
            <v>261</v>
          </cell>
          <cell r="N97">
            <v>1541</v>
          </cell>
          <cell r="O97">
            <v>0</v>
          </cell>
          <cell r="P97" t="str">
            <v>-</v>
          </cell>
          <cell r="Q97">
            <v>1</v>
          </cell>
          <cell r="R97" t="str">
            <v>-</v>
          </cell>
          <cell r="S97">
            <v>2</v>
          </cell>
          <cell r="T97" t="str">
            <v>-</v>
          </cell>
          <cell r="U97">
            <v>260</v>
          </cell>
          <cell r="V97" t="str">
            <v>-</v>
          </cell>
          <cell r="W97">
            <v>0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211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97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>
            <v>11.054637865311308</v>
          </cell>
          <cell r="AN97">
            <v>59.8</v>
          </cell>
          <cell r="AO97" t="str">
            <v>-</v>
          </cell>
          <cell r="AP97" t="str">
            <v>-</v>
          </cell>
          <cell r="AQ97" t="str">
            <v>-</v>
          </cell>
          <cell r="AR97" t="str">
            <v>-</v>
          </cell>
          <cell r="AS97" t="str">
            <v>-</v>
          </cell>
          <cell r="AT97" t="str">
            <v>-</v>
          </cell>
          <cell r="AU97" t="str">
            <v>-</v>
          </cell>
          <cell r="AV97" t="str">
            <v>-</v>
          </cell>
          <cell r="AW97" t="str">
            <v>-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242</v>
          </cell>
          <cell r="BB97">
            <v>1327</v>
          </cell>
          <cell r="BC97">
            <v>10.249894112664125</v>
          </cell>
          <cell r="BD97">
            <v>51.5</v>
          </cell>
          <cell r="BE97">
            <v>1402</v>
          </cell>
          <cell r="BF97" t="str">
            <v>-</v>
          </cell>
          <cell r="BG97">
            <v>931294.46</v>
          </cell>
          <cell r="BH97">
            <v>435965</v>
          </cell>
          <cell r="BI97">
            <v>243067855</v>
          </cell>
          <cell r="BJ97">
            <v>671821691</v>
          </cell>
          <cell r="BK97">
            <v>242790617</v>
          </cell>
          <cell r="BL97" t="str">
            <v>-</v>
          </cell>
          <cell r="BM97">
            <v>277238</v>
          </cell>
          <cell r="BN97" t="str">
            <v>-</v>
          </cell>
          <cell r="BO97">
            <v>218711879</v>
          </cell>
          <cell r="BP97" t="str">
            <v>-</v>
          </cell>
          <cell r="BQ97">
            <v>277238</v>
          </cell>
          <cell r="BR97" t="str">
            <v>-</v>
          </cell>
          <cell r="BS97">
            <v>248</v>
          </cell>
          <cell r="BT97" t="str">
            <v>-</v>
          </cell>
          <cell r="BU97">
            <v>218434641</v>
          </cell>
          <cell r="BV97" t="str">
            <v>-</v>
          </cell>
          <cell r="BW97">
            <v>109</v>
          </cell>
          <cell r="BX97" t="str">
            <v>-</v>
          </cell>
          <cell r="BY97" t="str">
            <v>-</v>
          </cell>
          <cell r="BZ97" t="str">
            <v>-</v>
          </cell>
          <cell r="CA97">
            <v>21244669</v>
          </cell>
          <cell r="CB97" t="str">
            <v>-</v>
          </cell>
          <cell r="CC97" t="str">
            <v>-</v>
          </cell>
          <cell r="CD97" t="str">
            <v>-</v>
          </cell>
          <cell r="CE97" t="str">
            <v>-</v>
          </cell>
          <cell r="CF97" t="str">
            <v>-</v>
          </cell>
          <cell r="CG97" t="str">
            <v>-</v>
          </cell>
          <cell r="CH97" t="str">
            <v>-</v>
          </cell>
          <cell r="CI97" t="str">
            <v>-</v>
          </cell>
          <cell r="CJ97" t="str">
            <v>-</v>
          </cell>
          <cell r="CK97" t="str">
            <v>-</v>
          </cell>
          <cell r="CL97" t="str">
            <v>-</v>
          </cell>
          <cell r="CM97">
            <v>1959590</v>
          </cell>
          <cell r="CN97" t="str">
            <v>-</v>
          </cell>
          <cell r="CO97">
            <v>23204259</v>
          </cell>
          <cell r="CP97" t="str">
            <v>-</v>
          </cell>
          <cell r="CQ97">
            <v>0</v>
          </cell>
          <cell r="CR97" t="str">
            <v>-</v>
          </cell>
          <cell r="CS97">
            <v>-58</v>
          </cell>
          <cell r="CT97" t="str">
            <v>-</v>
          </cell>
          <cell r="CU97">
            <v>1192</v>
          </cell>
          <cell r="CV97">
            <v>460</v>
          </cell>
          <cell r="CW97">
            <v>658</v>
          </cell>
          <cell r="CX97">
            <v>402</v>
          </cell>
          <cell r="CY97">
            <v>250</v>
          </cell>
          <cell r="CZ97">
            <v>156</v>
          </cell>
          <cell r="DA97">
            <v>211</v>
          </cell>
          <cell r="DB97">
            <v>147</v>
          </cell>
          <cell r="DC97">
            <v>110</v>
          </cell>
          <cell r="DD97">
            <v>90</v>
          </cell>
          <cell r="DE97">
            <v>61</v>
          </cell>
          <cell r="DF97">
            <v>54</v>
          </cell>
          <cell r="DG97">
            <v>382</v>
          </cell>
          <cell r="DH97">
            <v>291</v>
          </cell>
          <cell r="DI97">
            <v>4</v>
          </cell>
          <cell r="DJ97" t="str">
            <v>-</v>
          </cell>
          <cell r="DK97" t="str">
            <v>-</v>
          </cell>
          <cell r="DL97" t="str">
            <v>-</v>
          </cell>
          <cell r="DM97" t="str">
            <v>-</v>
          </cell>
          <cell r="DN97" t="str">
            <v>-</v>
          </cell>
          <cell r="DO97" t="str">
            <v>-</v>
          </cell>
          <cell r="DP97" t="str">
            <v>-</v>
          </cell>
          <cell r="DQ97" t="str">
            <v>-</v>
          </cell>
          <cell r="DR97" t="str">
            <v>-</v>
          </cell>
          <cell r="DS97" t="str">
            <v>-</v>
          </cell>
          <cell r="DT97" t="str">
            <v>-</v>
          </cell>
          <cell r="DU97" t="str">
            <v>-</v>
          </cell>
          <cell r="DV97" t="str">
            <v>-</v>
          </cell>
          <cell r="DW97">
            <v>0</v>
          </cell>
          <cell r="DX97" t="str">
            <v>-</v>
          </cell>
          <cell r="DY97">
            <v>4</v>
          </cell>
          <cell r="DZ97">
            <v>106</v>
          </cell>
          <cell r="EA97">
            <v>45</v>
          </cell>
          <cell r="EB97" t="str">
            <v>-</v>
          </cell>
          <cell r="EC97">
            <v>50</v>
          </cell>
          <cell r="ED97" t="str">
            <v>-</v>
          </cell>
          <cell r="EE97">
            <v>0</v>
          </cell>
          <cell r="EF97" t="str">
            <v>-</v>
          </cell>
          <cell r="EG97">
            <v>15</v>
          </cell>
        </row>
        <row r="98">
          <cell r="C98">
            <v>700000252</v>
          </cell>
          <cell r="D98" t="str">
            <v xml:space="preserve">SECTOR ARRAYAN MARIA </v>
          </cell>
          <cell r="E98">
            <v>2026</v>
          </cell>
          <cell r="F98">
            <v>202605</v>
          </cell>
          <cell r="G98" t="str">
            <v>-</v>
          </cell>
          <cell r="H98" t="str">
            <v>-</v>
          </cell>
          <cell r="I98" t="str">
            <v>-</v>
          </cell>
          <cell r="J98" t="str">
            <v>-</v>
          </cell>
          <cell r="K98" t="str">
            <v>-</v>
          </cell>
          <cell r="L98" t="str">
            <v>-</v>
          </cell>
          <cell r="M98" t="str">
            <v>-</v>
          </cell>
          <cell r="N98" t="str">
            <v>-</v>
          </cell>
          <cell r="O98" t="str">
            <v>-</v>
          </cell>
          <cell r="P98" t="str">
            <v>-</v>
          </cell>
          <cell r="Q98" t="str">
            <v>-</v>
          </cell>
          <cell r="R98" t="str">
            <v>-</v>
          </cell>
          <cell r="S98" t="str">
            <v>-</v>
          </cell>
          <cell r="T98" t="str">
            <v>-</v>
          </cell>
          <cell r="U98" t="str">
            <v>-</v>
          </cell>
          <cell r="V98" t="str">
            <v>-</v>
          </cell>
          <cell r="W98" t="str">
            <v>-</v>
          </cell>
          <cell r="X98" t="str">
            <v>-</v>
          </cell>
          <cell r="Y98" t="str">
            <v>-</v>
          </cell>
          <cell r="Z98" t="str">
            <v>-</v>
          </cell>
          <cell r="AA98" t="str">
            <v>-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 t="str">
            <v>-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 t="str">
            <v>-</v>
          </cell>
          <cell r="AN98" t="str">
            <v>-</v>
          </cell>
          <cell r="AO98" t="str">
            <v>-</v>
          </cell>
          <cell r="AP98" t="str">
            <v>-</v>
          </cell>
          <cell r="AQ98" t="str">
            <v>-</v>
          </cell>
          <cell r="AR98" t="str">
            <v>-</v>
          </cell>
          <cell r="AS98" t="str">
            <v>-</v>
          </cell>
          <cell r="AT98" t="str">
            <v>-</v>
          </cell>
          <cell r="AU98" t="str">
            <v>-</v>
          </cell>
          <cell r="AV98" t="str">
            <v>-</v>
          </cell>
          <cell r="AW98" t="str">
            <v>-</v>
          </cell>
          <cell r="AX98" t="str">
            <v>-</v>
          </cell>
          <cell r="AY98" t="str">
            <v>-</v>
          </cell>
          <cell r="AZ98" t="str">
            <v>-</v>
          </cell>
          <cell r="BA98" t="str">
            <v>-</v>
          </cell>
          <cell r="BB98" t="str">
            <v>-</v>
          </cell>
          <cell r="BC98" t="str">
            <v>-</v>
          </cell>
          <cell r="BD98" t="str">
            <v>-</v>
          </cell>
          <cell r="BE98" t="str">
            <v>-</v>
          </cell>
          <cell r="BF98" t="str">
            <v>-</v>
          </cell>
          <cell r="BG98" t="str">
            <v>-</v>
          </cell>
          <cell r="BH98" t="str">
            <v>-</v>
          </cell>
          <cell r="BI98" t="str">
            <v>-</v>
          </cell>
          <cell r="BJ98" t="str">
            <v>-</v>
          </cell>
          <cell r="BK98" t="str">
            <v>-</v>
          </cell>
          <cell r="BL98" t="str">
            <v>-</v>
          </cell>
          <cell r="BM98" t="str">
            <v>-</v>
          </cell>
          <cell r="BN98" t="str">
            <v>-</v>
          </cell>
          <cell r="BO98" t="str">
            <v>-</v>
          </cell>
          <cell r="BP98" t="str">
            <v>-</v>
          </cell>
          <cell r="BQ98" t="str">
            <v>-</v>
          </cell>
          <cell r="BR98" t="str">
            <v>-</v>
          </cell>
          <cell r="BS98" t="str">
            <v>-</v>
          </cell>
          <cell r="BT98" t="str">
            <v>-</v>
          </cell>
          <cell r="BU98" t="str">
            <v>-</v>
          </cell>
          <cell r="BV98" t="str">
            <v>-</v>
          </cell>
          <cell r="BW98" t="str">
            <v>-</v>
          </cell>
          <cell r="BX98" t="str">
            <v>-</v>
          </cell>
          <cell r="BY98" t="str">
            <v>-</v>
          </cell>
          <cell r="BZ98" t="str">
            <v>-</v>
          </cell>
          <cell r="CA98" t="str">
            <v>-</v>
          </cell>
          <cell r="CB98" t="str">
            <v>-</v>
          </cell>
          <cell r="CC98" t="str">
            <v>-</v>
          </cell>
          <cell r="CD98" t="str">
            <v>-</v>
          </cell>
          <cell r="CE98" t="str">
            <v>-</v>
          </cell>
          <cell r="CF98" t="str">
            <v>-</v>
          </cell>
          <cell r="CG98" t="str">
            <v>-</v>
          </cell>
          <cell r="CH98" t="str">
            <v>-</v>
          </cell>
          <cell r="CI98" t="str">
            <v>-</v>
          </cell>
          <cell r="CJ98" t="str">
            <v>-</v>
          </cell>
          <cell r="CK98" t="str">
            <v>-</v>
          </cell>
          <cell r="CL98" t="str">
            <v>-</v>
          </cell>
          <cell r="CM98" t="str">
            <v>-</v>
          </cell>
          <cell r="CN98" t="str">
            <v>-</v>
          </cell>
          <cell r="CO98" t="str">
            <v>-</v>
          </cell>
          <cell r="CP98" t="str">
            <v>-</v>
          </cell>
          <cell r="CQ98" t="str">
            <v>-</v>
          </cell>
          <cell r="CR98" t="str">
            <v>-</v>
          </cell>
          <cell r="CS98" t="str">
            <v>-</v>
          </cell>
          <cell r="CT98" t="str">
            <v>-</v>
          </cell>
          <cell r="CU98" t="str">
            <v>-</v>
          </cell>
          <cell r="CV98" t="str">
            <v>-</v>
          </cell>
          <cell r="CW98" t="str">
            <v>-</v>
          </cell>
          <cell r="CX98" t="str">
            <v>-</v>
          </cell>
          <cell r="CY98" t="str">
            <v>-</v>
          </cell>
          <cell r="CZ98" t="str">
            <v>-</v>
          </cell>
          <cell r="DA98" t="str">
            <v>-</v>
          </cell>
          <cell r="DB98" t="str">
            <v>-</v>
          </cell>
          <cell r="DC98" t="str">
            <v>-</v>
          </cell>
          <cell r="DD98" t="str">
            <v>-</v>
          </cell>
          <cell r="DE98" t="str">
            <v>-</v>
          </cell>
          <cell r="DF98" t="str">
            <v>-</v>
          </cell>
          <cell r="DG98" t="str">
            <v>-</v>
          </cell>
          <cell r="DH98" t="str">
            <v>-</v>
          </cell>
          <cell r="DI98" t="str">
            <v>-</v>
          </cell>
          <cell r="DJ98" t="str">
            <v>-</v>
          </cell>
          <cell r="DK98" t="str">
            <v>-</v>
          </cell>
          <cell r="DL98" t="str">
            <v>-</v>
          </cell>
          <cell r="DM98" t="str">
            <v>-</v>
          </cell>
          <cell r="DN98" t="str">
            <v>-</v>
          </cell>
          <cell r="DO98" t="str">
            <v>-</v>
          </cell>
          <cell r="DP98" t="str">
            <v>-</v>
          </cell>
          <cell r="DQ98" t="str">
            <v>-</v>
          </cell>
          <cell r="DR98" t="str">
            <v>-</v>
          </cell>
          <cell r="DS98" t="str">
            <v>-</v>
          </cell>
          <cell r="DT98" t="str">
            <v>-</v>
          </cell>
          <cell r="DU98" t="str">
            <v>-</v>
          </cell>
          <cell r="DV98" t="str">
            <v>-</v>
          </cell>
          <cell r="DW98" t="str">
            <v>-</v>
          </cell>
          <cell r="DX98" t="str">
            <v>-</v>
          </cell>
          <cell r="DY98" t="str">
            <v>-</v>
          </cell>
          <cell r="DZ98" t="str">
            <v>-</v>
          </cell>
          <cell r="EA98" t="str">
            <v>-</v>
          </cell>
          <cell r="EB98" t="str">
            <v>-</v>
          </cell>
          <cell r="EC98" t="str">
            <v>-</v>
          </cell>
          <cell r="ED98" t="str">
            <v>-</v>
          </cell>
          <cell r="EE98" t="str">
            <v>-</v>
          </cell>
          <cell r="EF98" t="str">
            <v>-</v>
          </cell>
          <cell r="EG98" t="str">
            <v>-</v>
          </cell>
        </row>
        <row r="99">
          <cell r="C99">
            <v>700000253</v>
          </cell>
          <cell r="D99" t="str">
            <v>SECTOR ALAMO LAURA</v>
          </cell>
          <cell r="E99">
            <v>2026</v>
          </cell>
          <cell r="F99">
            <v>202605</v>
          </cell>
          <cell r="G99" t="str">
            <v>-</v>
          </cell>
          <cell r="H99" t="str">
            <v>-</v>
          </cell>
          <cell r="I99" t="str">
            <v>-</v>
          </cell>
          <cell r="J99" t="str">
            <v>-</v>
          </cell>
          <cell r="K99" t="str">
            <v>-</v>
          </cell>
          <cell r="L99" t="str">
            <v>-</v>
          </cell>
          <cell r="M99" t="str">
            <v>-</v>
          </cell>
          <cell r="N99" t="str">
            <v>-</v>
          </cell>
          <cell r="O99" t="str">
            <v>-</v>
          </cell>
          <cell r="P99" t="str">
            <v>-</v>
          </cell>
          <cell r="Q99" t="str">
            <v>-</v>
          </cell>
          <cell r="R99" t="str">
            <v>-</v>
          </cell>
          <cell r="S99" t="str">
            <v>-</v>
          </cell>
          <cell r="T99" t="str">
            <v>-</v>
          </cell>
          <cell r="U99" t="str">
            <v>-</v>
          </cell>
          <cell r="V99" t="str">
            <v>-</v>
          </cell>
          <cell r="W99" t="str">
            <v>-</v>
          </cell>
          <cell r="X99" t="str">
            <v>-</v>
          </cell>
          <cell r="Y99" t="str">
            <v>-</v>
          </cell>
          <cell r="Z99" t="str">
            <v>-</v>
          </cell>
          <cell r="AA99" t="str">
            <v>-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 t="str">
            <v>-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 t="str">
            <v>-</v>
          </cell>
          <cell r="AN99" t="str">
            <v>-</v>
          </cell>
          <cell r="AO99" t="str">
            <v>-</v>
          </cell>
          <cell r="AP99" t="str">
            <v>-</v>
          </cell>
          <cell r="AQ99" t="str">
            <v>-</v>
          </cell>
          <cell r="AR99" t="str">
            <v>-</v>
          </cell>
          <cell r="AS99" t="str">
            <v>-</v>
          </cell>
          <cell r="AT99" t="str">
            <v>-</v>
          </cell>
          <cell r="AU99" t="str">
            <v>-</v>
          </cell>
          <cell r="AV99" t="str">
            <v>-</v>
          </cell>
          <cell r="AW99" t="str">
            <v>-</v>
          </cell>
          <cell r="AX99" t="str">
            <v>-</v>
          </cell>
          <cell r="AY99" t="str">
            <v>-</v>
          </cell>
          <cell r="AZ99" t="str">
            <v>-</v>
          </cell>
          <cell r="BA99" t="str">
            <v>-</v>
          </cell>
          <cell r="BB99" t="str">
            <v>-</v>
          </cell>
          <cell r="BC99" t="str">
            <v>-</v>
          </cell>
          <cell r="BD99" t="str">
            <v>-</v>
          </cell>
          <cell r="BE99" t="str">
            <v>-</v>
          </cell>
          <cell r="BF99" t="str">
            <v>-</v>
          </cell>
          <cell r="BG99" t="str">
            <v>-</v>
          </cell>
          <cell r="BH99" t="str">
            <v>-</v>
          </cell>
          <cell r="BI99" t="str">
            <v>-</v>
          </cell>
          <cell r="BJ99" t="str">
            <v>-</v>
          </cell>
          <cell r="BK99" t="str">
            <v>-</v>
          </cell>
          <cell r="BL99" t="str">
            <v>-</v>
          </cell>
          <cell r="BM99" t="str">
            <v>-</v>
          </cell>
          <cell r="BN99" t="str">
            <v>-</v>
          </cell>
          <cell r="BO99" t="str">
            <v>-</v>
          </cell>
          <cell r="BP99" t="str">
            <v>-</v>
          </cell>
          <cell r="BQ99" t="str">
            <v>-</v>
          </cell>
          <cell r="BR99" t="str">
            <v>-</v>
          </cell>
          <cell r="BS99" t="str">
            <v>-</v>
          </cell>
          <cell r="BT99" t="str">
            <v>-</v>
          </cell>
          <cell r="BU99" t="str">
            <v>-</v>
          </cell>
          <cell r="BV99" t="str">
            <v>-</v>
          </cell>
          <cell r="BW99" t="str">
            <v>-</v>
          </cell>
          <cell r="BX99" t="str">
            <v>-</v>
          </cell>
          <cell r="BY99" t="str">
            <v>-</v>
          </cell>
          <cell r="BZ99" t="str">
            <v>-</v>
          </cell>
          <cell r="CA99" t="str">
            <v>-</v>
          </cell>
          <cell r="CB99" t="str">
            <v>-</v>
          </cell>
          <cell r="CC99" t="str">
            <v>-</v>
          </cell>
          <cell r="CD99" t="str">
            <v>-</v>
          </cell>
          <cell r="CE99" t="str">
            <v>-</v>
          </cell>
          <cell r="CF99" t="str">
            <v>-</v>
          </cell>
          <cell r="CG99" t="str">
            <v>-</v>
          </cell>
          <cell r="CH99" t="str">
            <v>-</v>
          </cell>
          <cell r="CI99" t="str">
            <v>-</v>
          </cell>
          <cell r="CJ99" t="str">
            <v>-</v>
          </cell>
          <cell r="CK99" t="str">
            <v>-</v>
          </cell>
          <cell r="CL99" t="str">
            <v>-</v>
          </cell>
          <cell r="CM99" t="str">
            <v>-</v>
          </cell>
          <cell r="CN99" t="str">
            <v>-</v>
          </cell>
          <cell r="CO99" t="str">
            <v>-</v>
          </cell>
          <cell r="CP99" t="str">
            <v>-</v>
          </cell>
          <cell r="CQ99" t="str">
            <v>-</v>
          </cell>
          <cell r="CR99" t="str">
            <v>-</v>
          </cell>
          <cell r="CS99" t="str">
            <v>-</v>
          </cell>
          <cell r="CT99" t="str">
            <v>-</v>
          </cell>
          <cell r="CU99" t="str">
            <v>-</v>
          </cell>
          <cell r="CV99" t="str">
            <v>-</v>
          </cell>
          <cell r="CW99" t="str">
            <v>-</v>
          </cell>
          <cell r="CX99" t="str">
            <v>-</v>
          </cell>
          <cell r="CY99" t="str">
            <v>-</v>
          </cell>
          <cell r="CZ99" t="str">
            <v>-</v>
          </cell>
          <cell r="DA99" t="str">
            <v>-</v>
          </cell>
          <cell r="DB99" t="str">
            <v>-</v>
          </cell>
          <cell r="DC99" t="str">
            <v>-</v>
          </cell>
          <cell r="DD99" t="str">
            <v>-</v>
          </cell>
          <cell r="DE99" t="str">
            <v>-</v>
          </cell>
          <cell r="DF99" t="str">
            <v>-</v>
          </cell>
          <cell r="DG99" t="str">
            <v>-</v>
          </cell>
          <cell r="DH99" t="str">
            <v>-</v>
          </cell>
          <cell r="DI99" t="str">
            <v>-</v>
          </cell>
          <cell r="DJ99" t="str">
            <v>-</v>
          </cell>
          <cell r="DK99" t="str">
            <v>-</v>
          </cell>
          <cell r="DL99" t="str">
            <v>-</v>
          </cell>
          <cell r="DM99" t="str">
            <v>-</v>
          </cell>
          <cell r="DN99" t="str">
            <v>-</v>
          </cell>
          <cell r="DO99" t="str">
            <v>-</v>
          </cell>
          <cell r="DP99" t="str">
            <v>-</v>
          </cell>
          <cell r="DQ99" t="str">
            <v>-</v>
          </cell>
          <cell r="DR99" t="str">
            <v>-</v>
          </cell>
          <cell r="DS99" t="str">
            <v>-</v>
          </cell>
          <cell r="DT99" t="str">
            <v>-</v>
          </cell>
          <cell r="DU99" t="str">
            <v>-</v>
          </cell>
          <cell r="DV99" t="str">
            <v>-</v>
          </cell>
          <cell r="DW99" t="str">
            <v>-</v>
          </cell>
          <cell r="DX99" t="str">
            <v>-</v>
          </cell>
          <cell r="DY99" t="str">
            <v>-</v>
          </cell>
          <cell r="DZ99" t="str">
            <v>-</v>
          </cell>
          <cell r="EA99" t="str">
            <v>-</v>
          </cell>
          <cell r="EB99" t="str">
            <v>-</v>
          </cell>
          <cell r="EC99" t="str">
            <v>-</v>
          </cell>
          <cell r="ED99" t="str">
            <v>-</v>
          </cell>
          <cell r="EE99" t="str">
            <v>-</v>
          </cell>
          <cell r="EF99" t="str">
            <v>-</v>
          </cell>
          <cell r="EG99" t="str">
            <v>-</v>
          </cell>
        </row>
        <row r="100">
          <cell r="C100">
            <v>700000254</v>
          </cell>
          <cell r="D100" t="str">
            <v>SECTOR CREATIVIDAD YOMAIRA</v>
          </cell>
          <cell r="E100">
            <v>2026</v>
          </cell>
          <cell r="F100">
            <v>202605</v>
          </cell>
          <cell r="G100">
            <v>1168</v>
          </cell>
          <cell r="H100">
            <v>1220</v>
          </cell>
          <cell r="I100">
            <v>316</v>
          </cell>
          <cell r="J100" t="str">
            <v>-</v>
          </cell>
          <cell r="K100">
            <v>11</v>
          </cell>
          <cell r="L100">
            <v>5</v>
          </cell>
          <cell r="M100">
            <v>752</v>
          </cell>
          <cell r="N100">
            <v>706</v>
          </cell>
          <cell r="O100">
            <v>0</v>
          </cell>
          <cell r="P100" t="str">
            <v>-</v>
          </cell>
          <cell r="Q100">
            <v>0</v>
          </cell>
          <cell r="R100" t="str">
            <v>-</v>
          </cell>
          <cell r="S100">
            <v>5</v>
          </cell>
          <cell r="T100" t="str">
            <v>-</v>
          </cell>
          <cell r="U100">
            <v>751</v>
          </cell>
          <cell r="V100" t="str">
            <v>-</v>
          </cell>
          <cell r="W100">
            <v>1</v>
          </cell>
          <cell r="X100" t="str">
            <v>-</v>
          </cell>
          <cell r="Y100" t="str">
            <v>-</v>
          </cell>
          <cell r="Z100" t="str">
            <v>-</v>
          </cell>
          <cell r="AA100">
            <v>549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>
            <v>471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>
            <v>64.38356164383562</v>
          </cell>
          <cell r="AN100">
            <v>60.7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>
            <v>653</v>
          </cell>
          <cell r="BB100">
            <v>588</v>
          </cell>
          <cell r="BC100">
            <v>55.907534246575338</v>
          </cell>
          <cell r="BD100">
            <v>50.6</v>
          </cell>
          <cell r="BE100">
            <v>807</v>
          </cell>
          <cell r="BF100" t="str">
            <v>-</v>
          </cell>
          <cell r="BG100">
            <v>510383.33</v>
          </cell>
          <cell r="BH100">
            <v>449820</v>
          </cell>
          <cell r="BI100">
            <v>383808266</v>
          </cell>
          <cell r="BJ100">
            <v>317573064</v>
          </cell>
          <cell r="BK100">
            <v>382583735</v>
          </cell>
          <cell r="BL100" t="str">
            <v>-</v>
          </cell>
          <cell r="BM100">
            <v>1224531</v>
          </cell>
          <cell r="BN100" t="str">
            <v>-</v>
          </cell>
          <cell r="BO100">
            <v>306377642</v>
          </cell>
          <cell r="BP100" t="str">
            <v>-</v>
          </cell>
          <cell r="BQ100">
            <v>1224531</v>
          </cell>
          <cell r="BR100" t="str">
            <v>-</v>
          </cell>
          <cell r="BS100">
            <v>691</v>
          </cell>
          <cell r="BT100" t="str">
            <v>-</v>
          </cell>
          <cell r="BU100">
            <v>305153111</v>
          </cell>
          <cell r="BV100" t="str">
            <v>-</v>
          </cell>
          <cell r="BW100">
            <v>514</v>
          </cell>
          <cell r="BX100" t="str">
            <v>-</v>
          </cell>
          <cell r="BY100" t="str">
            <v>-</v>
          </cell>
          <cell r="BZ100" t="str">
            <v>-</v>
          </cell>
          <cell r="CA100">
            <v>70628175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>
            <v>6498975</v>
          </cell>
          <cell r="CN100" t="str">
            <v>-</v>
          </cell>
          <cell r="CO100">
            <v>77127150</v>
          </cell>
          <cell r="CP100" t="str">
            <v>-</v>
          </cell>
          <cell r="CQ100">
            <v>0</v>
          </cell>
          <cell r="CR100" t="str">
            <v>-</v>
          </cell>
          <cell r="CS100">
            <v>-3</v>
          </cell>
          <cell r="CT100" t="str">
            <v>-</v>
          </cell>
          <cell r="CU100">
            <v>200</v>
          </cell>
          <cell r="CV100">
            <v>248</v>
          </cell>
          <cell r="CW100">
            <v>166</v>
          </cell>
          <cell r="CX100">
            <v>177</v>
          </cell>
          <cell r="CY100">
            <v>50</v>
          </cell>
          <cell r="CZ100">
            <v>57</v>
          </cell>
          <cell r="DA100">
            <v>66</v>
          </cell>
          <cell r="DB100">
            <v>62</v>
          </cell>
          <cell r="DC100">
            <v>73</v>
          </cell>
          <cell r="DD100">
            <v>68</v>
          </cell>
          <cell r="DE100">
            <v>57</v>
          </cell>
          <cell r="DF100">
            <v>59</v>
          </cell>
          <cell r="DG100">
            <v>196</v>
          </cell>
          <cell r="DH100">
            <v>189</v>
          </cell>
          <cell r="DI100">
            <v>43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>
            <v>0</v>
          </cell>
          <cell r="DX100" t="str">
            <v>-</v>
          </cell>
          <cell r="DY100">
            <v>55</v>
          </cell>
          <cell r="DZ100">
            <v>65</v>
          </cell>
          <cell r="EA100">
            <v>35</v>
          </cell>
          <cell r="EB100" t="str">
            <v>-</v>
          </cell>
          <cell r="EC100">
            <v>58.333333333333336</v>
          </cell>
          <cell r="ED100" t="str">
            <v>-</v>
          </cell>
          <cell r="EE100">
            <v>12</v>
          </cell>
          <cell r="EF100" t="str">
            <v>-</v>
          </cell>
          <cell r="EG100">
            <v>44</v>
          </cell>
        </row>
        <row r="101">
          <cell r="C101">
            <v>700000255</v>
          </cell>
          <cell r="D101" t="str">
            <v xml:space="preserve">SECTOR CEIBA DEYSI </v>
          </cell>
          <cell r="E101">
            <v>2026</v>
          </cell>
          <cell r="F101">
            <v>202605</v>
          </cell>
          <cell r="G101">
            <v>1771</v>
          </cell>
          <cell r="H101">
            <v>1779</v>
          </cell>
          <cell r="I101">
            <v>367</v>
          </cell>
          <cell r="J101" t="str">
            <v>-</v>
          </cell>
          <cell r="K101">
            <v>-97</v>
          </cell>
          <cell r="L101">
            <v>5</v>
          </cell>
          <cell r="M101">
            <v>402</v>
          </cell>
          <cell r="N101">
            <v>1139</v>
          </cell>
          <cell r="O101">
            <v>0</v>
          </cell>
          <cell r="P101" t="str">
            <v>-</v>
          </cell>
          <cell r="Q101">
            <v>0</v>
          </cell>
          <cell r="R101" t="str">
            <v>-</v>
          </cell>
          <cell r="S101">
            <v>2</v>
          </cell>
          <cell r="T101" t="str">
            <v>-</v>
          </cell>
          <cell r="U101">
            <v>401</v>
          </cell>
          <cell r="V101" t="str">
            <v>-</v>
          </cell>
          <cell r="W101">
            <v>1</v>
          </cell>
          <cell r="X101" t="str">
            <v>-</v>
          </cell>
          <cell r="Y101" t="str">
            <v>-</v>
          </cell>
          <cell r="Z101" t="str">
            <v>-</v>
          </cell>
          <cell r="AA101">
            <v>306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>
            <v>227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>
            <v>22.69904009034444</v>
          </cell>
          <cell r="AN101">
            <v>60.5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>
            <v>381</v>
          </cell>
          <cell r="BB101">
            <v>1014</v>
          </cell>
          <cell r="BC101">
            <v>21.513269339356295</v>
          </cell>
          <cell r="BD101">
            <v>53.9</v>
          </cell>
          <cell r="BE101">
            <v>1115</v>
          </cell>
          <cell r="BF101" t="str">
            <v>-</v>
          </cell>
          <cell r="BG101">
            <v>524208.98</v>
          </cell>
          <cell r="BH101">
            <v>438916</v>
          </cell>
          <cell r="BI101">
            <v>210732008</v>
          </cell>
          <cell r="BJ101">
            <v>499924760</v>
          </cell>
          <cell r="BK101">
            <v>210402458</v>
          </cell>
          <cell r="BL101" t="str">
            <v>-</v>
          </cell>
          <cell r="BM101">
            <v>329550</v>
          </cell>
          <cell r="BN101" t="str">
            <v>-</v>
          </cell>
          <cell r="BO101">
            <v>186542912</v>
          </cell>
          <cell r="BP101" t="str">
            <v>-</v>
          </cell>
          <cell r="BQ101">
            <v>329550</v>
          </cell>
          <cell r="BR101" t="str">
            <v>-</v>
          </cell>
          <cell r="BS101">
            <v>378</v>
          </cell>
          <cell r="BT101" t="str">
            <v>-</v>
          </cell>
          <cell r="BU101">
            <v>186213362</v>
          </cell>
          <cell r="BV101" t="str">
            <v>-</v>
          </cell>
          <cell r="BW101">
            <v>192</v>
          </cell>
          <cell r="BX101" t="str">
            <v>-</v>
          </cell>
          <cell r="BY101" t="str">
            <v>-</v>
          </cell>
          <cell r="BZ101" t="str">
            <v>-</v>
          </cell>
          <cell r="CA101">
            <v>21632331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>
            <v>2556765</v>
          </cell>
          <cell r="CN101" t="str">
            <v>-</v>
          </cell>
          <cell r="CO101">
            <v>24189096</v>
          </cell>
          <cell r="CP101" t="str">
            <v>-</v>
          </cell>
          <cell r="CQ101">
            <v>0</v>
          </cell>
          <cell r="CR101" t="str">
            <v>-</v>
          </cell>
          <cell r="CS101">
            <v>-61</v>
          </cell>
          <cell r="CT101" t="str">
            <v>-</v>
          </cell>
          <cell r="CU101">
            <v>870</v>
          </cell>
          <cell r="CV101">
            <v>392</v>
          </cell>
          <cell r="CW101">
            <v>360</v>
          </cell>
          <cell r="CX101">
            <v>252</v>
          </cell>
          <cell r="CY101">
            <v>139</v>
          </cell>
          <cell r="CZ101">
            <v>102</v>
          </cell>
          <cell r="DA101">
            <v>107</v>
          </cell>
          <cell r="DB101">
            <v>84</v>
          </cell>
          <cell r="DC101">
            <v>73</v>
          </cell>
          <cell r="DD101">
            <v>67</v>
          </cell>
          <cell r="DE101">
            <v>62</v>
          </cell>
          <cell r="DF101">
            <v>54</v>
          </cell>
          <cell r="DG101">
            <v>242</v>
          </cell>
          <cell r="DH101">
            <v>205</v>
          </cell>
          <cell r="DI101">
            <v>7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>
            <v>0</v>
          </cell>
          <cell r="DX101" t="str">
            <v>-</v>
          </cell>
          <cell r="DY101">
            <v>7</v>
          </cell>
          <cell r="DZ101">
            <v>72</v>
          </cell>
          <cell r="EA101">
            <v>46</v>
          </cell>
          <cell r="EB101" t="str">
            <v>-</v>
          </cell>
          <cell r="EC101">
            <v>58.22784810126582</v>
          </cell>
          <cell r="ED101" t="str">
            <v>-</v>
          </cell>
          <cell r="EE101">
            <v>0</v>
          </cell>
          <cell r="EF101" t="str">
            <v>-</v>
          </cell>
          <cell r="EG101">
            <v>14</v>
          </cell>
        </row>
        <row r="102">
          <cell r="C102">
            <v>700000256</v>
          </cell>
          <cell r="D102" t="str">
            <v>SECTOR FANDANGO LUISA</v>
          </cell>
          <cell r="E102">
            <v>2026</v>
          </cell>
          <cell r="F102">
            <v>202605</v>
          </cell>
          <cell r="G102">
            <v>1479</v>
          </cell>
          <cell r="H102">
            <v>1505</v>
          </cell>
          <cell r="I102">
            <v>419</v>
          </cell>
          <cell r="J102" t="str">
            <v>-</v>
          </cell>
          <cell r="K102">
            <v>-17</v>
          </cell>
          <cell r="L102">
            <v>9</v>
          </cell>
          <cell r="M102">
            <v>681</v>
          </cell>
          <cell r="N102">
            <v>913</v>
          </cell>
          <cell r="O102">
            <v>0</v>
          </cell>
          <cell r="P102" t="str">
            <v>-</v>
          </cell>
          <cell r="Q102">
            <v>2</v>
          </cell>
          <cell r="R102" t="str">
            <v>-</v>
          </cell>
          <cell r="S102">
            <v>12</v>
          </cell>
          <cell r="T102" t="str">
            <v>-</v>
          </cell>
          <cell r="U102">
            <v>676</v>
          </cell>
          <cell r="V102" t="str">
            <v>-</v>
          </cell>
          <cell r="W102">
            <v>3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522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390</v>
          </cell>
          <cell r="AH102" t="str">
            <v>-</v>
          </cell>
          <cell r="AI102" t="str">
            <v>-</v>
          </cell>
          <cell r="AJ102" t="str">
            <v>-</v>
          </cell>
          <cell r="AK102" t="str">
            <v>-</v>
          </cell>
          <cell r="AL102" t="str">
            <v>-</v>
          </cell>
          <cell r="AM102">
            <v>46.044624746450303</v>
          </cell>
          <cell r="AN102">
            <v>60.6</v>
          </cell>
          <cell r="AO102" t="str">
            <v>-</v>
          </cell>
          <cell r="AP102" t="str">
            <v>-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  <cell r="AU102" t="str">
            <v>-</v>
          </cell>
          <cell r="AV102" t="str">
            <v>-</v>
          </cell>
          <cell r="AW102" t="str">
            <v>-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615</v>
          </cell>
          <cell r="BB102">
            <v>802</v>
          </cell>
          <cell r="BC102">
            <v>41.582150101419877</v>
          </cell>
          <cell r="BD102">
            <v>53.3</v>
          </cell>
          <cell r="BE102">
            <v>1019</v>
          </cell>
          <cell r="BF102" t="str">
            <v>-</v>
          </cell>
          <cell r="BG102">
            <v>542712.35</v>
          </cell>
          <cell r="BH102">
            <v>491818</v>
          </cell>
          <cell r="BI102">
            <v>369587112.80000001</v>
          </cell>
          <cell r="BJ102">
            <v>449029533</v>
          </cell>
          <cell r="BK102">
            <v>367296756</v>
          </cell>
          <cell r="BL102" t="str">
            <v>-</v>
          </cell>
          <cell r="BM102">
            <v>2290356.7999999998</v>
          </cell>
          <cell r="BN102" t="str">
            <v>-</v>
          </cell>
          <cell r="BO102">
            <v>303895543.80000001</v>
          </cell>
          <cell r="BP102" t="str">
            <v>-</v>
          </cell>
          <cell r="BQ102">
            <v>2290356.7999999998</v>
          </cell>
          <cell r="BR102" t="str">
            <v>-</v>
          </cell>
          <cell r="BS102">
            <v>653</v>
          </cell>
          <cell r="BT102" t="str">
            <v>-</v>
          </cell>
          <cell r="BU102">
            <v>301605187</v>
          </cell>
          <cell r="BV102" t="str">
            <v>-</v>
          </cell>
          <cell r="BW102">
            <v>462</v>
          </cell>
          <cell r="BX102" t="str">
            <v>-</v>
          </cell>
          <cell r="BY102" t="str">
            <v>-</v>
          </cell>
          <cell r="BZ102" t="str">
            <v>-</v>
          </cell>
          <cell r="CA102">
            <v>59171049</v>
          </cell>
          <cell r="CB102" t="str">
            <v>-</v>
          </cell>
          <cell r="CC102" t="str">
            <v>-</v>
          </cell>
          <cell r="CD102" t="str">
            <v>-</v>
          </cell>
          <cell r="CE102" t="str">
            <v>-</v>
          </cell>
          <cell r="CF102" t="str">
            <v>-</v>
          </cell>
          <cell r="CG102" t="str">
            <v>-</v>
          </cell>
          <cell r="CH102" t="str">
            <v>-</v>
          </cell>
          <cell r="CI102" t="str">
            <v>-</v>
          </cell>
          <cell r="CJ102" t="str">
            <v>-</v>
          </cell>
          <cell r="CK102" t="str">
            <v>-</v>
          </cell>
          <cell r="CL102" t="str">
            <v>-</v>
          </cell>
          <cell r="CM102">
            <v>6520520</v>
          </cell>
          <cell r="CN102" t="str">
            <v>-</v>
          </cell>
          <cell r="CO102">
            <v>65691569</v>
          </cell>
          <cell r="CP102" t="str">
            <v>-</v>
          </cell>
          <cell r="CQ102">
            <v>0</v>
          </cell>
          <cell r="CR102" t="str">
            <v>-</v>
          </cell>
          <cell r="CS102">
            <v>-18</v>
          </cell>
          <cell r="CT102" t="str">
            <v>-</v>
          </cell>
          <cell r="CU102">
            <v>487</v>
          </cell>
          <cell r="CV102">
            <v>326</v>
          </cell>
          <cell r="CW102">
            <v>210</v>
          </cell>
          <cell r="CX102">
            <v>188</v>
          </cell>
          <cell r="CY102">
            <v>101</v>
          </cell>
          <cell r="CZ102">
            <v>98</v>
          </cell>
          <cell r="DA102">
            <v>65</v>
          </cell>
          <cell r="DB102">
            <v>59</v>
          </cell>
          <cell r="DC102">
            <v>68</v>
          </cell>
          <cell r="DD102">
            <v>62</v>
          </cell>
          <cell r="DE102">
            <v>51</v>
          </cell>
          <cell r="DF102">
            <v>52</v>
          </cell>
          <cell r="DG102">
            <v>184</v>
          </cell>
          <cell r="DH102">
            <v>173</v>
          </cell>
          <cell r="DI102">
            <v>21</v>
          </cell>
          <cell r="DJ102" t="str">
            <v>-</v>
          </cell>
          <cell r="DK102" t="str">
            <v>-</v>
          </cell>
          <cell r="DL102" t="str">
            <v>-</v>
          </cell>
          <cell r="DM102" t="str">
            <v>-</v>
          </cell>
          <cell r="DN102" t="str">
            <v>-</v>
          </cell>
          <cell r="DO102" t="str">
            <v>-</v>
          </cell>
          <cell r="DP102" t="str">
            <v>-</v>
          </cell>
          <cell r="DQ102" t="str">
            <v>-</v>
          </cell>
          <cell r="DR102" t="str">
            <v>-</v>
          </cell>
          <cell r="DS102" t="str">
            <v>-</v>
          </cell>
          <cell r="DT102" t="str">
            <v>-</v>
          </cell>
          <cell r="DU102" t="str">
            <v>-</v>
          </cell>
          <cell r="DV102" t="str">
            <v>-</v>
          </cell>
          <cell r="DW102">
            <v>0</v>
          </cell>
          <cell r="DX102" t="str">
            <v>-</v>
          </cell>
          <cell r="DY102">
            <v>34</v>
          </cell>
          <cell r="DZ102">
            <v>68</v>
          </cell>
          <cell r="EA102">
            <v>36</v>
          </cell>
          <cell r="EB102" t="str">
            <v>-</v>
          </cell>
          <cell r="EC102">
            <v>57.142857142857139</v>
          </cell>
          <cell r="ED102" t="str">
            <v>-</v>
          </cell>
          <cell r="EE102">
            <v>13</v>
          </cell>
          <cell r="EF102" t="str">
            <v>-</v>
          </cell>
          <cell r="EG102">
            <v>32</v>
          </cell>
        </row>
        <row r="103">
          <cell r="C103">
            <v>700000258</v>
          </cell>
          <cell r="D103" t="str">
            <v>SECTOR FAUNA HERCILIA</v>
          </cell>
          <cell r="E103">
            <v>2026</v>
          </cell>
          <cell r="F103">
            <v>202605</v>
          </cell>
          <cell r="G103">
            <v>2331</v>
          </cell>
          <cell r="H103">
            <v>2264</v>
          </cell>
          <cell r="I103">
            <v>705</v>
          </cell>
          <cell r="J103" t="str">
            <v>-</v>
          </cell>
          <cell r="K103">
            <v>11</v>
          </cell>
          <cell r="L103">
            <v>7</v>
          </cell>
          <cell r="M103">
            <v>1533</v>
          </cell>
          <cell r="N103">
            <v>1455</v>
          </cell>
          <cell r="O103">
            <v>0</v>
          </cell>
          <cell r="P103" t="str">
            <v>-</v>
          </cell>
          <cell r="Q103">
            <v>0</v>
          </cell>
          <cell r="R103" t="str">
            <v>-</v>
          </cell>
          <cell r="S103">
            <v>5</v>
          </cell>
          <cell r="T103" t="str">
            <v>-</v>
          </cell>
          <cell r="U103">
            <v>1532</v>
          </cell>
          <cell r="V103" t="str">
            <v>-</v>
          </cell>
          <cell r="W103">
            <v>1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1103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939</v>
          </cell>
          <cell r="AH103" t="str">
            <v>-</v>
          </cell>
          <cell r="AI103" t="str">
            <v>-</v>
          </cell>
          <cell r="AJ103" t="str">
            <v>-</v>
          </cell>
          <cell r="AK103" t="str">
            <v>-</v>
          </cell>
          <cell r="AL103" t="str">
            <v>-</v>
          </cell>
          <cell r="AM103">
            <v>65.765765765765778</v>
          </cell>
          <cell r="AN103">
            <v>62</v>
          </cell>
          <cell r="AO103" t="str">
            <v>-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 t="str">
            <v>-</v>
          </cell>
          <cell r="AV103" t="str">
            <v>-</v>
          </cell>
          <cell r="AW103" t="str">
            <v>-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1317</v>
          </cell>
          <cell r="BB103">
            <v>1233</v>
          </cell>
          <cell r="BC103">
            <v>56.499356499356502</v>
          </cell>
          <cell r="BD103">
            <v>52.6</v>
          </cell>
          <cell r="BE103">
            <v>1643</v>
          </cell>
          <cell r="BF103" t="str">
            <v>-</v>
          </cell>
          <cell r="BG103">
            <v>547762.97</v>
          </cell>
          <cell r="BH103">
            <v>503327</v>
          </cell>
          <cell r="BI103">
            <v>839720630.19999993</v>
          </cell>
          <cell r="BJ103">
            <v>732341175</v>
          </cell>
          <cell r="BK103">
            <v>838973317</v>
          </cell>
          <cell r="BL103" t="str">
            <v>-</v>
          </cell>
          <cell r="BM103">
            <v>747313.20000000007</v>
          </cell>
          <cell r="BN103" t="str">
            <v>-</v>
          </cell>
          <cell r="BO103">
            <v>705227693.19999993</v>
          </cell>
          <cell r="BP103" t="str">
            <v>-</v>
          </cell>
          <cell r="BQ103">
            <v>747313.20000000007</v>
          </cell>
          <cell r="BR103" t="str">
            <v>-</v>
          </cell>
          <cell r="BS103">
            <v>1424</v>
          </cell>
          <cell r="BT103" t="str">
            <v>-</v>
          </cell>
          <cell r="BU103">
            <v>704480380</v>
          </cell>
          <cell r="BV103" t="str">
            <v>-</v>
          </cell>
          <cell r="BW103">
            <v>944</v>
          </cell>
          <cell r="BX103" t="str">
            <v>-</v>
          </cell>
          <cell r="BY103" t="str">
            <v>-</v>
          </cell>
          <cell r="BZ103" t="str">
            <v>-</v>
          </cell>
          <cell r="CA103">
            <v>123044127</v>
          </cell>
          <cell r="CB103" t="str">
            <v>-</v>
          </cell>
          <cell r="CC103" t="str">
            <v>-</v>
          </cell>
          <cell r="CD103" t="str">
            <v>-</v>
          </cell>
          <cell r="CE103" t="str">
            <v>-</v>
          </cell>
          <cell r="CF103" t="str">
            <v>-</v>
          </cell>
          <cell r="CG103" t="str">
            <v>-</v>
          </cell>
          <cell r="CH103" t="str">
            <v>-</v>
          </cell>
          <cell r="CI103" t="str">
            <v>-</v>
          </cell>
          <cell r="CJ103" t="str">
            <v>-</v>
          </cell>
          <cell r="CK103" t="str">
            <v>-</v>
          </cell>
          <cell r="CL103" t="str">
            <v>-</v>
          </cell>
          <cell r="CM103">
            <v>11448810</v>
          </cell>
          <cell r="CN103" t="str">
            <v>-</v>
          </cell>
          <cell r="CO103">
            <v>134492937</v>
          </cell>
          <cell r="CP103" t="str">
            <v>-</v>
          </cell>
          <cell r="CQ103">
            <v>0</v>
          </cell>
          <cell r="CR103" t="str">
            <v>-</v>
          </cell>
          <cell r="CS103">
            <v>-11</v>
          </cell>
          <cell r="CT103" t="str">
            <v>-</v>
          </cell>
          <cell r="CU103">
            <v>410</v>
          </cell>
          <cell r="CV103">
            <v>484</v>
          </cell>
          <cell r="CW103">
            <v>271</v>
          </cell>
          <cell r="CX103">
            <v>290</v>
          </cell>
          <cell r="CY103">
            <v>117</v>
          </cell>
          <cell r="CZ103">
            <v>122</v>
          </cell>
          <cell r="DA103">
            <v>134</v>
          </cell>
          <cell r="DB103">
            <v>140</v>
          </cell>
          <cell r="DC103">
            <v>104</v>
          </cell>
          <cell r="DD103">
            <v>102</v>
          </cell>
          <cell r="DE103">
            <v>115</v>
          </cell>
          <cell r="DF103">
            <v>104</v>
          </cell>
          <cell r="DG103">
            <v>353</v>
          </cell>
          <cell r="DH103">
            <v>346</v>
          </cell>
          <cell r="DI103">
            <v>96</v>
          </cell>
          <cell r="DJ103" t="str">
            <v>-</v>
          </cell>
          <cell r="DK103" t="str">
            <v>-</v>
          </cell>
          <cell r="DL103" t="str">
            <v>-</v>
          </cell>
          <cell r="DM103" t="str">
            <v>-</v>
          </cell>
          <cell r="DN103" t="str">
            <v>-</v>
          </cell>
          <cell r="DO103" t="str">
            <v>-</v>
          </cell>
          <cell r="DP103" t="str">
            <v>-</v>
          </cell>
          <cell r="DQ103" t="str">
            <v>-</v>
          </cell>
          <cell r="DR103" t="str">
            <v>-</v>
          </cell>
          <cell r="DS103" t="str">
            <v>-</v>
          </cell>
          <cell r="DT103" t="str">
            <v>-</v>
          </cell>
          <cell r="DU103" t="str">
            <v>-</v>
          </cell>
          <cell r="DV103" t="str">
            <v>-</v>
          </cell>
          <cell r="DW103">
            <v>0</v>
          </cell>
          <cell r="DX103" t="str">
            <v>-</v>
          </cell>
          <cell r="DY103">
            <v>115</v>
          </cell>
          <cell r="DZ103">
            <v>117</v>
          </cell>
          <cell r="EA103">
            <v>59</v>
          </cell>
          <cell r="EB103" t="str">
            <v>-</v>
          </cell>
          <cell r="EC103">
            <v>62.10526315789474</v>
          </cell>
          <cell r="ED103" t="str">
            <v>-</v>
          </cell>
          <cell r="EE103">
            <v>19</v>
          </cell>
          <cell r="EF103" t="str">
            <v>-</v>
          </cell>
          <cell r="EG103">
            <v>106</v>
          </cell>
        </row>
        <row r="104">
          <cell r="C104">
            <v>700000260</v>
          </cell>
          <cell r="D104" t="str">
            <v>SECTOR CANTO MILENA</v>
          </cell>
          <cell r="E104">
            <v>2026</v>
          </cell>
          <cell r="F104">
            <v>202605</v>
          </cell>
          <cell r="G104">
            <v>0</v>
          </cell>
          <cell r="H104" t="str">
            <v>-</v>
          </cell>
          <cell r="I104">
            <v>0</v>
          </cell>
          <cell r="J104" t="str">
            <v>-</v>
          </cell>
          <cell r="K104">
            <v>0</v>
          </cell>
          <cell r="L104" t="str">
            <v>-</v>
          </cell>
          <cell r="M104">
            <v>0</v>
          </cell>
          <cell r="N104" t="str">
            <v>-</v>
          </cell>
          <cell r="O104">
            <v>0</v>
          </cell>
          <cell r="P104" t="str">
            <v>-</v>
          </cell>
          <cell r="Q104">
            <v>0</v>
          </cell>
          <cell r="R104" t="str">
            <v>-</v>
          </cell>
          <cell r="S104">
            <v>0</v>
          </cell>
          <cell r="T104" t="str">
            <v>-</v>
          </cell>
          <cell r="U104">
            <v>0</v>
          </cell>
          <cell r="V104" t="str">
            <v>-</v>
          </cell>
          <cell r="W104">
            <v>0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0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0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 t="str">
            <v>-</v>
          </cell>
          <cell r="AM104">
            <v>0</v>
          </cell>
          <cell r="AN104" t="str">
            <v>-</v>
          </cell>
          <cell r="AO104" t="str">
            <v>-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 t="str">
            <v>-</v>
          </cell>
          <cell r="AV104" t="str">
            <v>-</v>
          </cell>
          <cell r="AW104" t="str">
            <v>-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0</v>
          </cell>
          <cell r="BB104" t="str">
            <v>-</v>
          </cell>
          <cell r="BC104">
            <v>0</v>
          </cell>
          <cell r="BD104" t="str">
            <v>-</v>
          </cell>
          <cell r="BE104">
            <v>0</v>
          </cell>
          <cell r="BF104" t="str">
            <v>-</v>
          </cell>
          <cell r="BG104">
            <v>0</v>
          </cell>
          <cell r="BH104" t="str">
            <v>-</v>
          </cell>
          <cell r="BI104">
            <v>0</v>
          </cell>
          <cell r="BJ104" t="str">
            <v>-</v>
          </cell>
          <cell r="BK104">
            <v>0</v>
          </cell>
          <cell r="BL104" t="str">
            <v>-</v>
          </cell>
          <cell r="BM104">
            <v>0</v>
          </cell>
          <cell r="BN104" t="str">
            <v>-</v>
          </cell>
          <cell r="BO104">
            <v>0</v>
          </cell>
          <cell r="BP104" t="str">
            <v>-</v>
          </cell>
          <cell r="BQ104">
            <v>0</v>
          </cell>
          <cell r="BR104" t="str">
            <v>-</v>
          </cell>
          <cell r="BS104">
            <v>0</v>
          </cell>
          <cell r="BT104" t="str">
            <v>-</v>
          </cell>
          <cell r="BU104">
            <v>0</v>
          </cell>
          <cell r="BV104" t="str">
            <v>-</v>
          </cell>
          <cell r="BW104">
            <v>0</v>
          </cell>
          <cell r="BX104" t="str">
            <v>-</v>
          </cell>
          <cell r="BY104" t="str">
            <v>-</v>
          </cell>
          <cell r="BZ104" t="str">
            <v>-</v>
          </cell>
          <cell r="CA104">
            <v>0</v>
          </cell>
          <cell r="CB104" t="str">
            <v>-</v>
          </cell>
          <cell r="CC104" t="str">
            <v>-</v>
          </cell>
          <cell r="CD104" t="str">
            <v>-</v>
          </cell>
          <cell r="CE104" t="str">
            <v>-</v>
          </cell>
          <cell r="CF104" t="str">
            <v>-</v>
          </cell>
          <cell r="CG104" t="str">
            <v>-</v>
          </cell>
          <cell r="CH104" t="str">
            <v>-</v>
          </cell>
          <cell r="CI104" t="str">
            <v>-</v>
          </cell>
          <cell r="CJ104" t="str">
            <v>-</v>
          </cell>
          <cell r="CK104" t="str">
            <v>-</v>
          </cell>
          <cell r="CL104" t="str">
            <v>-</v>
          </cell>
          <cell r="CM104">
            <v>0</v>
          </cell>
          <cell r="CN104" t="str">
            <v>-</v>
          </cell>
          <cell r="CO104">
            <v>0</v>
          </cell>
          <cell r="CP104" t="str">
            <v>-</v>
          </cell>
          <cell r="CQ104">
            <v>0</v>
          </cell>
          <cell r="CR104" t="str">
            <v>-</v>
          </cell>
          <cell r="CS104">
            <v>0</v>
          </cell>
          <cell r="CT104" t="str">
            <v>-</v>
          </cell>
          <cell r="CU104">
            <v>0</v>
          </cell>
          <cell r="CV104" t="str">
            <v>-</v>
          </cell>
          <cell r="CW104">
            <v>0</v>
          </cell>
          <cell r="CX104" t="str">
            <v>-</v>
          </cell>
          <cell r="CY104">
            <v>0</v>
          </cell>
          <cell r="CZ104" t="str">
            <v>-</v>
          </cell>
          <cell r="DA104">
            <v>0</v>
          </cell>
          <cell r="DB104" t="str">
            <v>-</v>
          </cell>
          <cell r="DC104">
            <v>0</v>
          </cell>
          <cell r="DD104" t="str">
            <v>-</v>
          </cell>
          <cell r="DE104">
            <v>0</v>
          </cell>
          <cell r="DF104" t="str">
            <v>-</v>
          </cell>
          <cell r="DG104">
            <v>0</v>
          </cell>
          <cell r="DH104" t="str">
            <v>-</v>
          </cell>
          <cell r="DI104">
            <v>0</v>
          </cell>
          <cell r="DJ104" t="str">
            <v>-</v>
          </cell>
          <cell r="DK104" t="str">
            <v>-</v>
          </cell>
          <cell r="DL104" t="str">
            <v>-</v>
          </cell>
          <cell r="DM104" t="str">
            <v>-</v>
          </cell>
          <cell r="DN104" t="str">
            <v>-</v>
          </cell>
          <cell r="DO104" t="str">
            <v>-</v>
          </cell>
          <cell r="DP104" t="str">
            <v>-</v>
          </cell>
          <cell r="DQ104" t="str">
            <v>-</v>
          </cell>
          <cell r="DR104" t="str">
            <v>-</v>
          </cell>
          <cell r="DS104" t="str">
            <v>-</v>
          </cell>
          <cell r="DT104" t="str">
            <v>-</v>
          </cell>
          <cell r="DU104" t="str">
            <v>-</v>
          </cell>
          <cell r="DV104" t="str">
            <v>-</v>
          </cell>
          <cell r="DW104">
            <v>0</v>
          </cell>
          <cell r="DX104" t="str">
            <v>-</v>
          </cell>
          <cell r="DY104">
            <v>0</v>
          </cell>
          <cell r="DZ104" t="str">
            <v>-</v>
          </cell>
          <cell r="EA104">
            <v>0</v>
          </cell>
          <cell r="EB104" t="str">
            <v>-</v>
          </cell>
          <cell r="EC104">
            <v>0</v>
          </cell>
          <cell r="ED104" t="str">
            <v>-</v>
          </cell>
          <cell r="EE104">
            <v>0</v>
          </cell>
          <cell r="EF104" t="str">
            <v>-</v>
          </cell>
          <cell r="EG104">
            <v>0</v>
          </cell>
        </row>
        <row r="105">
          <cell r="C105">
            <v>700000261</v>
          </cell>
          <cell r="D105" t="str">
            <v>SECTOR PAYANÉS JULIANA</v>
          </cell>
          <cell r="E105">
            <v>2026</v>
          </cell>
          <cell r="F105">
            <v>202605</v>
          </cell>
          <cell r="G105">
            <v>1984</v>
          </cell>
          <cell r="H105">
            <v>1985</v>
          </cell>
          <cell r="I105">
            <v>527</v>
          </cell>
          <cell r="J105" t="str">
            <v>-</v>
          </cell>
          <cell r="K105">
            <v>-150</v>
          </cell>
          <cell r="L105">
            <v>7</v>
          </cell>
          <cell r="M105">
            <v>253</v>
          </cell>
          <cell r="N105">
            <v>1302</v>
          </cell>
          <cell r="O105">
            <v>0</v>
          </cell>
          <cell r="P105" t="str">
            <v>-</v>
          </cell>
          <cell r="Q105">
            <v>2</v>
          </cell>
          <cell r="R105" t="str">
            <v>-</v>
          </cell>
          <cell r="S105">
            <v>6</v>
          </cell>
          <cell r="T105" t="str">
            <v>-</v>
          </cell>
          <cell r="U105">
            <v>250</v>
          </cell>
          <cell r="V105" t="str">
            <v>-</v>
          </cell>
          <cell r="W105">
            <v>1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215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78</v>
          </cell>
          <cell r="AH105" t="str">
            <v>-</v>
          </cell>
          <cell r="AI105" t="str">
            <v>-</v>
          </cell>
          <cell r="AJ105" t="str">
            <v>-</v>
          </cell>
          <cell r="AK105" t="str">
            <v>-</v>
          </cell>
          <cell r="AL105" t="str">
            <v>-</v>
          </cell>
          <cell r="AM105">
            <v>12.75201612903226</v>
          </cell>
          <cell r="AN105">
            <v>60.8</v>
          </cell>
          <cell r="AO105" t="str">
            <v>-</v>
          </cell>
          <cell r="AP105" t="str">
            <v>-</v>
          </cell>
          <cell r="AQ105" t="str">
            <v>-</v>
          </cell>
          <cell r="AR105" t="str">
            <v>-</v>
          </cell>
          <cell r="AS105" t="str">
            <v>-</v>
          </cell>
          <cell r="AT105" t="str">
            <v>-</v>
          </cell>
          <cell r="AU105" t="str">
            <v>-</v>
          </cell>
          <cell r="AV105" t="str">
            <v>-</v>
          </cell>
          <cell r="AW105" t="str">
            <v>-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237</v>
          </cell>
          <cell r="BB105">
            <v>1129</v>
          </cell>
          <cell r="BC105">
            <v>11.945564516129032</v>
          </cell>
          <cell r="BD105">
            <v>52.7</v>
          </cell>
          <cell r="BE105">
            <v>1313</v>
          </cell>
          <cell r="BF105" t="str">
            <v>-</v>
          </cell>
          <cell r="BG105">
            <v>804667.58</v>
          </cell>
          <cell r="BH105">
            <v>455845</v>
          </cell>
          <cell r="BI105">
            <v>203580897.75</v>
          </cell>
          <cell r="BJ105">
            <v>593509552</v>
          </cell>
          <cell r="BK105">
            <v>202044201</v>
          </cell>
          <cell r="BL105" t="str">
            <v>-</v>
          </cell>
          <cell r="BM105">
            <v>1536696.75</v>
          </cell>
          <cell r="BN105" t="str">
            <v>-</v>
          </cell>
          <cell r="BO105">
            <v>182857627.75</v>
          </cell>
          <cell r="BP105" t="str">
            <v>-</v>
          </cell>
          <cell r="BQ105">
            <v>1536696.75</v>
          </cell>
          <cell r="BR105" t="str">
            <v>-</v>
          </cell>
          <cell r="BS105">
            <v>239</v>
          </cell>
          <cell r="BT105" t="str">
            <v>-</v>
          </cell>
          <cell r="BU105">
            <v>181320931</v>
          </cell>
          <cell r="BV105" t="str">
            <v>-</v>
          </cell>
          <cell r="BW105">
            <v>142</v>
          </cell>
          <cell r="BX105" t="str">
            <v>-</v>
          </cell>
          <cell r="BY105" t="str">
            <v>-</v>
          </cell>
          <cell r="BZ105" t="str">
            <v>-</v>
          </cell>
          <cell r="CA105">
            <v>19802975</v>
          </cell>
          <cell r="CB105" t="str">
            <v>-</v>
          </cell>
          <cell r="CC105" t="str">
            <v>-</v>
          </cell>
          <cell r="CD105" t="str">
            <v>-</v>
          </cell>
          <cell r="CE105" t="str">
            <v>-</v>
          </cell>
          <cell r="CF105" t="str">
            <v>-</v>
          </cell>
          <cell r="CG105" t="str">
            <v>-</v>
          </cell>
          <cell r="CH105" t="str">
            <v>-</v>
          </cell>
          <cell r="CI105" t="str">
            <v>-</v>
          </cell>
          <cell r="CJ105" t="str">
            <v>-</v>
          </cell>
          <cell r="CK105" t="str">
            <v>-</v>
          </cell>
          <cell r="CL105" t="str">
            <v>-</v>
          </cell>
          <cell r="CM105">
            <v>920295</v>
          </cell>
          <cell r="CN105" t="str">
            <v>-</v>
          </cell>
          <cell r="CO105">
            <v>20723270</v>
          </cell>
          <cell r="CP105" t="str">
            <v>-</v>
          </cell>
          <cell r="CQ105">
            <v>0</v>
          </cell>
          <cell r="CR105" t="str">
            <v>-</v>
          </cell>
          <cell r="CS105">
            <v>-45</v>
          </cell>
          <cell r="CT105" t="str">
            <v>-</v>
          </cell>
          <cell r="CU105">
            <v>1141</v>
          </cell>
          <cell r="CV105">
            <v>437</v>
          </cell>
          <cell r="CW105">
            <v>412</v>
          </cell>
          <cell r="CX105">
            <v>280</v>
          </cell>
          <cell r="CY105">
            <v>178</v>
          </cell>
          <cell r="CZ105">
            <v>123</v>
          </cell>
          <cell r="DA105">
            <v>166</v>
          </cell>
          <cell r="DB105">
            <v>109</v>
          </cell>
          <cell r="DC105">
            <v>86</v>
          </cell>
          <cell r="DD105">
            <v>70</v>
          </cell>
          <cell r="DE105">
            <v>59</v>
          </cell>
          <cell r="DF105">
            <v>51</v>
          </cell>
          <cell r="DG105">
            <v>311</v>
          </cell>
          <cell r="DH105">
            <v>230</v>
          </cell>
          <cell r="DI105">
            <v>13</v>
          </cell>
          <cell r="DJ105" t="str">
            <v>-</v>
          </cell>
          <cell r="DK105" t="str">
            <v>-</v>
          </cell>
          <cell r="DL105" t="str">
            <v>-</v>
          </cell>
          <cell r="DM105" t="str">
            <v>-</v>
          </cell>
          <cell r="DN105" t="str">
            <v>-</v>
          </cell>
          <cell r="DO105" t="str">
            <v>-</v>
          </cell>
          <cell r="DP105" t="str">
            <v>-</v>
          </cell>
          <cell r="DQ105" t="str">
            <v>-</v>
          </cell>
          <cell r="DR105" t="str">
            <v>-</v>
          </cell>
          <cell r="DS105" t="str">
            <v>-</v>
          </cell>
          <cell r="DT105" t="str">
            <v>-</v>
          </cell>
          <cell r="DU105" t="str">
            <v>-</v>
          </cell>
          <cell r="DV105" t="str">
            <v>-</v>
          </cell>
          <cell r="DW105">
            <v>0</v>
          </cell>
          <cell r="DX105" t="str">
            <v>-</v>
          </cell>
          <cell r="DY105">
            <v>15</v>
          </cell>
          <cell r="DZ105">
            <v>91</v>
          </cell>
          <cell r="EA105">
            <v>36</v>
          </cell>
          <cell r="EB105" t="str">
            <v>-</v>
          </cell>
          <cell r="EC105">
            <v>52.173913043478258</v>
          </cell>
          <cell r="ED105" t="str">
            <v>-</v>
          </cell>
          <cell r="EE105">
            <v>2</v>
          </cell>
          <cell r="EF105" t="str">
            <v>-</v>
          </cell>
          <cell r="EG105">
            <v>1</v>
          </cell>
        </row>
        <row r="106">
          <cell r="C106">
            <v>700000262</v>
          </cell>
          <cell r="D106" t="str">
            <v xml:space="preserve">SECTOR BAHÍA ALEJANDRA </v>
          </cell>
          <cell r="E106">
            <v>2026</v>
          </cell>
          <cell r="F106">
            <v>202605</v>
          </cell>
          <cell r="G106">
            <v>1640</v>
          </cell>
          <cell r="H106">
            <v>1640</v>
          </cell>
          <cell r="I106">
            <v>522</v>
          </cell>
          <cell r="J106" t="str">
            <v>-</v>
          </cell>
          <cell r="K106">
            <v>25</v>
          </cell>
          <cell r="L106">
            <v>10</v>
          </cell>
          <cell r="M106">
            <v>1048</v>
          </cell>
          <cell r="N106">
            <v>1013</v>
          </cell>
          <cell r="O106">
            <v>0</v>
          </cell>
          <cell r="P106" t="str">
            <v>-</v>
          </cell>
          <cell r="Q106">
            <v>4</v>
          </cell>
          <cell r="R106" t="str">
            <v>-</v>
          </cell>
          <cell r="S106">
            <v>17</v>
          </cell>
          <cell r="T106" t="str">
            <v>-</v>
          </cell>
          <cell r="U106">
            <v>1038</v>
          </cell>
          <cell r="V106" t="str">
            <v>-</v>
          </cell>
          <cell r="W106">
            <v>6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773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587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 t="str">
            <v>-</v>
          </cell>
          <cell r="AM106">
            <v>63.902439024390247</v>
          </cell>
          <cell r="AN106">
            <v>62.3</v>
          </cell>
          <cell r="AO106" t="str">
            <v>-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 t="str">
            <v>-</v>
          </cell>
          <cell r="AU106" t="str">
            <v>-</v>
          </cell>
          <cell r="AV106" t="str">
            <v>-</v>
          </cell>
          <cell r="AW106" t="str">
            <v>-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895</v>
          </cell>
          <cell r="BB106">
            <v>875</v>
          </cell>
          <cell r="BC106">
            <v>54.573170731707322</v>
          </cell>
          <cell r="BD106">
            <v>53.8</v>
          </cell>
          <cell r="BE106">
            <v>1128</v>
          </cell>
          <cell r="BF106" t="str">
            <v>-</v>
          </cell>
          <cell r="BG106">
            <v>646194.36</v>
          </cell>
          <cell r="BH106">
            <v>606706</v>
          </cell>
          <cell r="BI106">
            <v>677211687.36000001</v>
          </cell>
          <cell r="BJ106">
            <v>614593672</v>
          </cell>
          <cell r="BK106">
            <v>661814696</v>
          </cell>
          <cell r="BL106" t="str">
            <v>-</v>
          </cell>
          <cell r="BM106">
            <v>15396991.360000001</v>
          </cell>
          <cell r="BN106" t="str">
            <v>-</v>
          </cell>
          <cell r="BO106">
            <v>530583939.36000007</v>
          </cell>
          <cell r="BP106" t="str">
            <v>-</v>
          </cell>
          <cell r="BQ106">
            <v>15396991.360000001</v>
          </cell>
          <cell r="BR106" t="str">
            <v>-</v>
          </cell>
          <cell r="BS106">
            <v>942</v>
          </cell>
          <cell r="BT106" t="str">
            <v>-</v>
          </cell>
          <cell r="BU106">
            <v>515186948</v>
          </cell>
          <cell r="BV106" t="str">
            <v>-</v>
          </cell>
          <cell r="BW106">
            <v>770</v>
          </cell>
          <cell r="BX106" t="str">
            <v>-</v>
          </cell>
          <cell r="BY106" t="str">
            <v>-</v>
          </cell>
          <cell r="BZ106" t="str">
            <v>-</v>
          </cell>
          <cell r="CA106">
            <v>133288723</v>
          </cell>
          <cell r="CB106" t="str">
            <v>-</v>
          </cell>
          <cell r="CC106" t="str">
            <v>-</v>
          </cell>
          <cell r="CD106" t="str">
            <v>-</v>
          </cell>
          <cell r="CE106" t="str">
            <v>-</v>
          </cell>
          <cell r="CF106" t="str">
            <v>-</v>
          </cell>
          <cell r="CG106" t="str">
            <v>-</v>
          </cell>
          <cell r="CH106" t="str">
            <v>-</v>
          </cell>
          <cell r="CI106" t="str">
            <v>-</v>
          </cell>
          <cell r="CJ106" t="str">
            <v>-</v>
          </cell>
          <cell r="CK106" t="str">
            <v>-</v>
          </cell>
          <cell r="CL106" t="str">
            <v>-</v>
          </cell>
          <cell r="CM106">
            <v>13339025</v>
          </cell>
          <cell r="CN106" t="str">
            <v>-</v>
          </cell>
          <cell r="CO106">
            <v>146627748</v>
          </cell>
          <cell r="CP106" t="str">
            <v>-</v>
          </cell>
          <cell r="CQ106">
            <v>0</v>
          </cell>
          <cell r="CR106" t="str">
            <v>-</v>
          </cell>
          <cell r="CS106">
            <v>2</v>
          </cell>
          <cell r="CT106" t="str">
            <v>-</v>
          </cell>
          <cell r="CU106">
            <v>355</v>
          </cell>
          <cell r="CV106">
            <v>354</v>
          </cell>
          <cell r="CW106">
            <v>166</v>
          </cell>
          <cell r="CX106">
            <v>178</v>
          </cell>
          <cell r="CY106">
            <v>71</v>
          </cell>
          <cell r="CZ106">
            <v>81</v>
          </cell>
          <cell r="DA106">
            <v>59</v>
          </cell>
          <cell r="DB106">
            <v>83</v>
          </cell>
          <cell r="DC106">
            <v>57</v>
          </cell>
          <cell r="DD106">
            <v>66</v>
          </cell>
          <cell r="DE106">
            <v>39</v>
          </cell>
          <cell r="DF106">
            <v>46</v>
          </cell>
          <cell r="DG106">
            <v>155</v>
          </cell>
          <cell r="DH106">
            <v>195</v>
          </cell>
          <cell r="DI106">
            <v>33</v>
          </cell>
          <cell r="DJ106" t="str">
            <v>-</v>
          </cell>
          <cell r="DK106" t="str">
            <v>-</v>
          </cell>
          <cell r="DL106" t="str">
            <v>-</v>
          </cell>
          <cell r="DM106" t="str">
            <v>-</v>
          </cell>
          <cell r="DN106" t="str">
            <v>-</v>
          </cell>
          <cell r="DO106" t="str">
            <v>-</v>
          </cell>
          <cell r="DP106" t="str">
            <v>-</v>
          </cell>
          <cell r="DQ106" t="str">
            <v>-</v>
          </cell>
          <cell r="DR106" t="str">
            <v>-</v>
          </cell>
          <cell r="DS106" t="str">
            <v>-</v>
          </cell>
          <cell r="DT106" t="str">
            <v>-</v>
          </cell>
          <cell r="DU106" t="str">
            <v>-</v>
          </cell>
          <cell r="DV106" t="str">
            <v>-</v>
          </cell>
          <cell r="DW106">
            <v>0</v>
          </cell>
          <cell r="DX106" t="str">
            <v>-</v>
          </cell>
          <cell r="DY106">
            <v>41</v>
          </cell>
          <cell r="DZ106">
            <v>63</v>
          </cell>
          <cell r="EA106">
            <v>24</v>
          </cell>
          <cell r="EB106" t="str">
            <v>-</v>
          </cell>
          <cell r="EC106">
            <v>50</v>
          </cell>
          <cell r="ED106" t="str">
            <v>-</v>
          </cell>
          <cell r="EE106">
            <v>8</v>
          </cell>
          <cell r="EF106" t="str">
            <v>-</v>
          </cell>
          <cell r="EG106">
            <v>112</v>
          </cell>
        </row>
        <row r="107">
          <cell r="C107">
            <v>700000265</v>
          </cell>
          <cell r="D107" t="str">
            <v>SECTOR NACIMIENTO MARCELA</v>
          </cell>
          <cell r="E107">
            <v>2026</v>
          </cell>
          <cell r="F107">
            <v>202605</v>
          </cell>
          <cell r="G107">
            <v>1651</v>
          </cell>
          <cell r="H107">
            <v>1662</v>
          </cell>
          <cell r="I107">
            <v>648</v>
          </cell>
          <cell r="J107" t="str">
            <v>-</v>
          </cell>
          <cell r="K107">
            <v>9</v>
          </cell>
          <cell r="L107">
            <v>7</v>
          </cell>
          <cell r="M107">
            <v>1143</v>
          </cell>
          <cell r="N107">
            <v>1058</v>
          </cell>
          <cell r="O107">
            <v>0</v>
          </cell>
          <cell r="P107" t="str">
            <v>-</v>
          </cell>
          <cell r="Q107">
            <v>2</v>
          </cell>
          <cell r="R107" t="str">
            <v>-</v>
          </cell>
          <cell r="S107">
            <v>19</v>
          </cell>
          <cell r="T107" t="str">
            <v>-</v>
          </cell>
          <cell r="U107">
            <v>1135</v>
          </cell>
          <cell r="V107" t="str">
            <v>-</v>
          </cell>
          <cell r="W107">
            <v>6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909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561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 t="str">
            <v>-</v>
          </cell>
          <cell r="AM107">
            <v>69.230769230769226</v>
          </cell>
          <cell r="AN107">
            <v>64.2</v>
          </cell>
          <cell r="AO107" t="str">
            <v>-</v>
          </cell>
          <cell r="AP107" t="str">
            <v>-</v>
          </cell>
          <cell r="AQ107" t="str">
            <v>-</v>
          </cell>
          <cell r="AR107" t="str">
            <v>-</v>
          </cell>
          <cell r="AS107" t="str">
            <v>-</v>
          </cell>
          <cell r="AT107" t="str">
            <v>-</v>
          </cell>
          <cell r="AU107" t="str">
            <v>-</v>
          </cell>
          <cell r="AV107" t="str">
            <v>-</v>
          </cell>
          <cell r="AW107" t="str">
            <v>-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1022</v>
          </cell>
          <cell r="BB107">
            <v>940</v>
          </cell>
          <cell r="BC107">
            <v>61.901877649909146</v>
          </cell>
          <cell r="BD107">
            <v>57</v>
          </cell>
          <cell r="BE107">
            <v>1224</v>
          </cell>
          <cell r="BF107" t="str">
            <v>-</v>
          </cell>
          <cell r="BG107">
            <v>620582.66</v>
          </cell>
          <cell r="BH107">
            <v>578486</v>
          </cell>
          <cell r="BI107">
            <v>709325981.88999999</v>
          </cell>
          <cell r="BJ107">
            <v>612037917</v>
          </cell>
          <cell r="BK107">
            <v>699306821</v>
          </cell>
          <cell r="BL107" t="str">
            <v>-</v>
          </cell>
          <cell r="BM107">
            <v>10019160.890000001</v>
          </cell>
          <cell r="BN107" t="str">
            <v>-</v>
          </cell>
          <cell r="BO107">
            <v>559985480.88999999</v>
          </cell>
          <cell r="BP107" t="str">
            <v>-</v>
          </cell>
          <cell r="BQ107">
            <v>10019160.890000001</v>
          </cell>
          <cell r="BR107" t="str">
            <v>-</v>
          </cell>
          <cell r="BS107">
            <v>1072</v>
          </cell>
          <cell r="BT107" t="str">
            <v>-</v>
          </cell>
          <cell r="BU107">
            <v>549966320</v>
          </cell>
          <cell r="BV107" t="str">
            <v>-</v>
          </cell>
          <cell r="BW107">
            <v>852</v>
          </cell>
          <cell r="BX107" t="str">
            <v>-</v>
          </cell>
          <cell r="BY107" t="str">
            <v>-</v>
          </cell>
          <cell r="BZ107" t="str">
            <v>-</v>
          </cell>
          <cell r="CA107">
            <v>138459301</v>
          </cell>
          <cell r="CB107" t="str">
            <v>-</v>
          </cell>
          <cell r="CC107" t="str">
            <v>-</v>
          </cell>
          <cell r="CD107" t="str">
            <v>-</v>
          </cell>
          <cell r="CE107" t="str">
            <v>-</v>
          </cell>
          <cell r="CF107" t="str">
            <v>-</v>
          </cell>
          <cell r="CG107" t="str">
            <v>-</v>
          </cell>
          <cell r="CH107" t="str">
            <v>-</v>
          </cell>
          <cell r="CI107" t="str">
            <v>-</v>
          </cell>
          <cell r="CJ107" t="str">
            <v>-</v>
          </cell>
          <cell r="CK107" t="str">
            <v>-</v>
          </cell>
          <cell r="CL107" t="str">
            <v>-</v>
          </cell>
          <cell r="CM107">
            <v>10881200</v>
          </cell>
          <cell r="CN107" t="str">
            <v>-</v>
          </cell>
          <cell r="CO107">
            <v>149340501</v>
          </cell>
          <cell r="CP107" t="str">
            <v>-</v>
          </cell>
          <cell r="CQ107">
            <v>0</v>
          </cell>
          <cell r="CR107" t="str">
            <v>-</v>
          </cell>
          <cell r="CS107">
            <v>-8</v>
          </cell>
          <cell r="CT107" t="str">
            <v>-</v>
          </cell>
          <cell r="CU107">
            <v>298</v>
          </cell>
          <cell r="CV107">
            <v>357</v>
          </cell>
          <cell r="CW107">
            <v>152</v>
          </cell>
          <cell r="CX107">
            <v>172</v>
          </cell>
          <cell r="CY107">
            <v>58</v>
          </cell>
          <cell r="CZ107">
            <v>60</v>
          </cell>
          <cell r="DA107">
            <v>58</v>
          </cell>
          <cell r="DB107">
            <v>75</v>
          </cell>
          <cell r="DC107">
            <v>59</v>
          </cell>
          <cell r="DD107">
            <v>58</v>
          </cell>
          <cell r="DE107">
            <v>48</v>
          </cell>
          <cell r="DF107">
            <v>52</v>
          </cell>
          <cell r="DG107">
            <v>165</v>
          </cell>
          <cell r="DH107">
            <v>185</v>
          </cell>
          <cell r="DI107">
            <v>28</v>
          </cell>
          <cell r="DJ107" t="str">
            <v>-</v>
          </cell>
          <cell r="DK107" t="str">
            <v>-</v>
          </cell>
          <cell r="DL107" t="str">
            <v>-</v>
          </cell>
          <cell r="DM107" t="str">
            <v>-</v>
          </cell>
          <cell r="DN107" t="str">
            <v>-</v>
          </cell>
          <cell r="DO107" t="str">
            <v>-</v>
          </cell>
          <cell r="DP107" t="str">
            <v>-</v>
          </cell>
          <cell r="DQ107" t="str">
            <v>-</v>
          </cell>
          <cell r="DR107" t="str">
            <v>-</v>
          </cell>
          <cell r="DS107" t="str">
            <v>-</v>
          </cell>
          <cell r="DT107" t="str">
            <v>-</v>
          </cell>
          <cell r="DU107" t="str">
            <v>-</v>
          </cell>
          <cell r="DV107" t="str">
            <v>-</v>
          </cell>
          <cell r="DW107">
            <v>0</v>
          </cell>
          <cell r="DX107" t="str">
            <v>-</v>
          </cell>
          <cell r="DY107">
            <v>40</v>
          </cell>
          <cell r="DZ107">
            <v>52</v>
          </cell>
          <cell r="EA107">
            <v>18</v>
          </cell>
          <cell r="EB107" t="str">
            <v>-</v>
          </cell>
          <cell r="EC107">
            <v>56.25</v>
          </cell>
          <cell r="ED107" t="str">
            <v>-</v>
          </cell>
          <cell r="EE107">
            <v>12</v>
          </cell>
          <cell r="EF107" t="str">
            <v>-</v>
          </cell>
          <cell r="EG107">
            <v>81</v>
          </cell>
        </row>
        <row r="108">
          <cell r="C108">
            <v>700000266</v>
          </cell>
          <cell r="D108" t="str">
            <v>SECTOR POMARROSA NATHALIA</v>
          </cell>
          <cell r="E108">
            <v>2026</v>
          </cell>
          <cell r="F108">
            <v>202605</v>
          </cell>
          <cell r="G108">
            <v>1717</v>
          </cell>
          <cell r="H108">
            <v>1801</v>
          </cell>
          <cell r="I108">
            <v>523</v>
          </cell>
          <cell r="J108" t="str">
            <v>-</v>
          </cell>
          <cell r="K108">
            <v>-95</v>
          </cell>
          <cell r="L108">
            <v>5</v>
          </cell>
          <cell r="M108">
            <v>354</v>
          </cell>
          <cell r="N108">
            <v>1112</v>
          </cell>
          <cell r="O108">
            <v>0</v>
          </cell>
          <cell r="P108" t="str">
            <v>-</v>
          </cell>
          <cell r="Q108">
            <v>4</v>
          </cell>
          <cell r="R108" t="str">
            <v>-</v>
          </cell>
          <cell r="S108">
            <v>17</v>
          </cell>
          <cell r="T108" t="str">
            <v>-</v>
          </cell>
          <cell r="U108">
            <v>343</v>
          </cell>
          <cell r="V108" t="str">
            <v>-</v>
          </cell>
          <cell r="W108">
            <v>7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313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123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>
            <v>20.617355853232382</v>
          </cell>
          <cell r="AN108">
            <v>61.1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331</v>
          </cell>
          <cell r="BB108">
            <v>970</v>
          </cell>
          <cell r="BC108">
            <v>19.277810133954574</v>
          </cell>
          <cell r="BD108">
            <v>53.3</v>
          </cell>
          <cell r="BE108">
            <v>1204</v>
          </cell>
          <cell r="BF108" t="str">
            <v>-</v>
          </cell>
          <cell r="BG108">
            <v>675035.51</v>
          </cell>
          <cell r="BH108">
            <v>473133</v>
          </cell>
          <cell r="BI108">
            <v>238962568.85000002</v>
          </cell>
          <cell r="BJ108">
            <v>526124280</v>
          </cell>
          <cell r="BK108">
            <v>233200654</v>
          </cell>
          <cell r="BL108" t="str">
            <v>-</v>
          </cell>
          <cell r="BM108">
            <v>5761914.8499999996</v>
          </cell>
          <cell r="BN108" t="str">
            <v>-</v>
          </cell>
          <cell r="BO108">
            <v>213547231.85000002</v>
          </cell>
          <cell r="BP108" t="str">
            <v>-</v>
          </cell>
          <cell r="BQ108">
            <v>5761914.8499999996</v>
          </cell>
          <cell r="BR108" t="str">
            <v>-</v>
          </cell>
          <cell r="BS108">
            <v>346</v>
          </cell>
          <cell r="BT108" t="str">
            <v>-</v>
          </cell>
          <cell r="BU108">
            <v>207785317</v>
          </cell>
          <cell r="BV108" t="str">
            <v>-</v>
          </cell>
          <cell r="BW108">
            <v>234</v>
          </cell>
          <cell r="BX108" t="str">
            <v>-</v>
          </cell>
          <cell r="BY108" t="str">
            <v>-</v>
          </cell>
          <cell r="BZ108" t="str">
            <v>-</v>
          </cell>
          <cell r="CA108">
            <v>22980527</v>
          </cell>
          <cell r="CB108" t="str">
            <v>-</v>
          </cell>
          <cell r="CC108" t="str">
            <v>-</v>
          </cell>
          <cell r="CD108" t="str">
            <v>-</v>
          </cell>
          <cell r="CE108" t="str">
            <v>-</v>
          </cell>
          <cell r="CF108" t="str">
            <v>-</v>
          </cell>
          <cell r="CG108" t="str">
            <v>-</v>
          </cell>
          <cell r="CH108" t="str">
            <v>-</v>
          </cell>
          <cell r="CI108" t="str">
            <v>-</v>
          </cell>
          <cell r="CJ108" t="str">
            <v>-</v>
          </cell>
          <cell r="CK108" t="str">
            <v>-</v>
          </cell>
          <cell r="CL108" t="str">
            <v>-</v>
          </cell>
          <cell r="CM108">
            <v>2434810</v>
          </cell>
          <cell r="CN108" t="str">
            <v>-</v>
          </cell>
          <cell r="CO108">
            <v>25415337</v>
          </cell>
          <cell r="CP108" t="str">
            <v>-</v>
          </cell>
          <cell r="CQ108">
            <v>0</v>
          </cell>
          <cell r="CR108" t="str">
            <v>-</v>
          </cell>
          <cell r="CS108">
            <v>-40</v>
          </cell>
          <cell r="CT108" t="str">
            <v>-</v>
          </cell>
          <cell r="CU108">
            <v>881</v>
          </cell>
          <cell r="CV108">
            <v>385</v>
          </cell>
          <cell r="CW108">
            <v>338</v>
          </cell>
          <cell r="CX108">
            <v>236</v>
          </cell>
          <cell r="CY108">
            <v>144</v>
          </cell>
          <cell r="CZ108">
            <v>106</v>
          </cell>
          <cell r="DA108">
            <v>109</v>
          </cell>
          <cell r="DB108">
            <v>67</v>
          </cell>
          <cell r="DC108">
            <v>53</v>
          </cell>
          <cell r="DD108">
            <v>35</v>
          </cell>
          <cell r="DE108">
            <v>48</v>
          </cell>
          <cell r="DF108">
            <v>44</v>
          </cell>
          <cell r="DG108">
            <v>210</v>
          </cell>
          <cell r="DH108">
            <v>146</v>
          </cell>
          <cell r="DI108">
            <v>5</v>
          </cell>
          <cell r="DJ108" t="str">
            <v>-</v>
          </cell>
          <cell r="DK108" t="str">
            <v>-</v>
          </cell>
          <cell r="DL108" t="str">
            <v>-</v>
          </cell>
          <cell r="DM108" t="str">
            <v>-</v>
          </cell>
          <cell r="DN108" t="str">
            <v>-</v>
          </cell>
          <cell r="DO108" t="str">
            <v>-</v>
          </cell>
          <cell r="DP108" t="str">
            <v>-</v>
          </cell>
          <cell r="DQ108" t="str">
            <v>-</v>
          </cell>
          <cell r="DR108" t="str">
            <v>-</v>
          </cell>
          <cell r="DS108" t="str">
            <v>-</v>
          </cell>
          <cell r="DT108" t="str">
            <v>-</v>
          </cell>
          <cell r="DU108" t="str">
            <v>-</v>
          </cell>
          <cell r="DV108" t="str">
            <v>-</v>
          </cell>
          <cell r="DW108">
            <v>0</v>
          </cell>
          <cell r="DX108" t="str">
            <v>-</v>
          </cell>
          <cell r="DY108">
            <v>10</v>
          </cell>
          <cell r="DZ108">
            <v>62</v>
          </cell>
          <cell r="EA108">
            <v>30</v>
          </cell>
          <cell r="EB108" t="str">
            <v>-</v>
          </cell>
          <cell r="EC108">
            <v>60</v>
          </cell>
          <cell r="ED108" t="str">
            <v>-</v>
          </cell>
          <cell r="EE108">
            <v>5</v>
          </cell>
          <cell r="EF108" t="str">
            <v>-</v>
          </cell>
          <cell r="EG108">
            <v>13</v>
          </cell>
        </row>
        <row r="109">
          <cell r="C109">
            <v>700000269</v>
          </cell>
          <cell r="D109" t="str">
            <v>SECTOR OLIVO BLANCA</v>
          </cell>
          <cell r="E109">
            <v>2026</v>
          </cell>
          <cell r="F109">
            <v>202605</v>
          </cell>
          <cell r="G109">
            <v>1611</v>
          </cell>
          <cell r="H109">
            <v>1705</v>
          </cell>
          <cell r="I109">
            <v>468</v>
          </cell>
          <cell r="J109" t="str">
            <v>-</v>
          </cell>
          <cell r="K109">
            <v>-102</v>
          </cell>
          <cell r="L109">
            <v>7</v>
          </cell>
          <cell r="M109">
            <v>339</v>
          </cell>
          <cell r="N109">
            <v>1053</v>
          </cell>
          <cell r="O109">
            <v>0</v>
          </cell>
          <cell r="P109" t="str">
            <v>-</v>
          </cell>
          <cell r="Q109">
            <v>1</v>
          </cell>
          <cell r="R109" t="str">
            <v>-</v>
          </cell>
          <cell r="S109">
            <v>7</v>
          </cell>
          <cell r="T109" t="str">
            <v>-</v>
          </cell>
          <cell r="U109">
            <v>338</v>
          </cell>
          <cell r="V109" t="str">
            <v>-</v>
          </cell>
          <cell r="W109">
            <v>0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280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142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>
            <v>21.042830540037244</v>
          </cell>
          <cell r="AN109">
            <v>61.1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314</v>
          </cell>
          <cell r="BB109">
            <v>914</v>
          </cell>
          <cell r="BC109">
            <v>19.490999379267535</v>
          </cell>
          <cell r="BD109">
            <v>53</v>
          </cell>
          <cell r="BE109">
            <v>1182</v>
          </cell>
          <cell r="BF109" t="str">
            <v>-</v>
          </cell>
          <cell r="BG109">
            <v>626281.96</v>
          </cell>
          <cell r="BH109">
            <v>498166</v>
          </cell>
          <cell r="BI109">
            <v>212309583.69999999</v>
          </cell>
          <cell r="BJ109">
            <v>524568506</v>
          </cell>
          <cell r="BK109">
            <v>211332807</v>
          </cell>
          <cell r="BL109" t="str">
            <v>-</v>
          </cell>
          <cell r="BM109">
            <v>976776.7</v>
          </cell>
          <cell r="BN109" t="str">
            <v>-</v>
          </cell>
          <cell r="BO109">
            <v>186929199.69999999</v>
          </cell>
          <cell r="BP109" t="str">
            <v>-</v>
          </cell>
          <cell r="BQ109">
            <v>976776.7</v>
          </cell>
          <cell r="BR109" t="str">
            <v>-</v>
          </cell>
          <cell r="BS109">
            <v>333</v>
          </cell>
          <cell r="BT109" t="str">
            <v>-</v>
          </cell>
          <cell r="BU109">
            <v>185952423</v>
          </cell>
          <cell r="BV109" t="str">
            <v>-</v>
          </cell>
          <cell r="BW109">
            <v>200</v>
          </cell>
          <cell r="BX109" t="str">
            <v>-</v>
          </cell>
          <cell r="BY109" t="str">
            <v>-</v>
          </cell>
          <cell r="BZ109" t="str">
            <v>-</v>
          </cell>
          <cell r="CA109">
            <v>22512919</v>
          </cell>
          <cell r="CB109" t="str">
            <v>-</v>
          </cell>
          <cell r="CC109" t="str">
            <v>-</v>
          </cell>
          <cell r="CD109" t="str">
            <v>-</v>
          </cell>
          <cell r="CE109" t="str">
            <v>-</v>
          </cell>
          <cell r="CF109" t="str">
            <v>-</v>
          </cell>
          <cell r="CG109" t="str">
            <v>-</v>
          </cell>
          <cell r="CH109" t="str">
            <v>-</v>
          </cell>
          <cell r="CI109" t="str">
            <v>-</v>
          </cell>
          <cell r="CJ109" t="str">
            <v>-</v>
          </cell>
          <cell r="CK109" t="str">
            <v>-</v>
          </cell>
          <cell r="CL109" t="str">
            <v>-</v>
          </cell>
          <cell r="CM109">
            <v>2867465</v>
          </cell>
          <cell r="CN109" t="str">
            <v>-</v>
          </cell>
          <cell r="CO109">
            <v>25380384</v>
          </cell>
          <cell r="CP109" t="str">
            <v>-</v>
          </cell>
          <cell r="CQ109">
            <v>0</v>
          </cell>
          <cell r="CR109" t="str">
            <v>-</v>
          </cell>
          <cell r="CS109">
            <v>-32</v>
          </cell>
          <cell r="CT109" t="str">
            <v>-</v>
          </cell>
          <cell r="CU109">
            <v>806</v>
          </cell>
          <cell r="CV109">
            <v>367</v>
          </cell>
          <cell r="CW109">
            <v>318</v>
          </cell>
          <cell r="CX109">
            <v>210</v>
          </cell>
          <cell r="CY109">
            <v>148</v>
          </cell>
          <cell r="CZ109">
            <v>98</v>
          </cell>
          <cell r="DA109">
            <v>123</v>
          </cell>
          <cell r="DB109">
            <v>83</v>
          </cell>
          <cell r="DC109">
            <v>77</v>
          </cell>
          <cell r="DD109">
            <v>65</v>
          </cell>
          <cell r="DE109">
            <v>47</v>
          </cell>
          <cell r="DF109">
            <v>40</v>
          </cell>
          <cell r="DG109">
            <v>247</v>
          </cell>
          <cell r="DH109">
            <v>188</v>
          </cell>
          <cell r="DI109">
            <v>8</v>
          </cell>
          <cell r="DJ109" t="str">
            <v>-</v>
          </cell>
          <cell r="DK109" t="str">
            <v>-</v>
          </cell>
          <cell r="DL109" t="str">
            <v>-</v>
          </cell>
          <cell r="DM109" t="str">
            <v>-</v>
          </cell>
          <cell r="DN109" t="str">
            <v>-</v>
          </cell>
          <cell r="DO109" t="str">
            <v>-</v>
          </cell>
          <cell r="DP109" t="str">
            <v>-</v>
          </cell>
          <cell r="DQ109" t="str">
            <v>-</v>
          </cell>
          <cell r="DR109" t="str">
            <v>-</v>
          </cell>
          <cell r="DS109" t="str">
            <v>-</v>
          </cell>
          <cell r="DT109" t="str">
            <v>-</v>
          </cell>
          <cell r="DU109" t="str">
            <v>-</v>
          </cell>
          <cell r="DV109" t="str">
            <v>-</v>
          </cell>
          <cell r="DW109">
            <v>0</v>
          </cell>
          <cell r="DX109" t="str">
            <v>-</v>
          </cell>
          <cell r="DY109">
            <v>15</v>
          </cell>
          <cell r="DZ109">
            <v>70</v>
          </cell>
          <cell r="EA109">
            <v>32</v>
          </cell>
          <cell r="EB109" t="str">
            <v>-</v>
          </cell>
          <cell r="EC109">
            <v>49.230769230769234</v>
          </cell>
          <cell r="ED109" t="str">
            <v>-</v>
          </cell>
          <cell r="EE109">
            <v>7</v>
          </cell>
          <cell r="EF109" t="str">
            <v>-</v>
          </cell>
          <cell r="EG109">
            <v>10</v>
          </cell>
        </row>
        <row r="110">
          <cell r="C110">
            <v>700000273</v>
          </cell>
          <cell r="D110" t="str">
            <v>SECTOR PIMIENTA ROSA ADRIANA</v>
          </cell>
          <cell r="E110">
            <v>2026</v>
          </cell>
          <cell r="F110">
            <v>202605</v>
          </cell>
          <cell r="G110">
            <v>1461</v>
          </cell>
          <cell r="H110">
            <v>1435</v>
          </cell>
          <cell r="I110">
            <v>356</v>
          </cell>
          <cell r="J110" t="str">
            <v>-</v>
          </cell>
          <cell r="K110">
            <v>-8</v>
          </cell>
          <cell r="L110">
            <v>8</v>
          </cell>
          <cell r="M110">
            <v>676</v>
          </cell>
          <cell r="N110">
            <v>897</v>
          </cell>
          <cell r="O110">
            <v>0</v>
          </cell>
          <cell r="P110" t="str">
            <v>-</v>
          </cell>
          <cell r="Q110">
            <v>0</v>
          </cell>
          <cell r="R110" t="str">
            <v>-</v>
          </cell>
          <cell r="S110">
            <v>8</v>
          </cell>
          <cell r="T110" t="str">
            <v>-</v>
          </cell>
          <cell r="U110">
            <v>672</v>
          </cell>
          <cell r="V110" t="str">
            <v>-</v>
          </cell>
          <cell r="W110">
            <v>4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511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409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>
            <v>46.269678302532512</v>
          </cell>
          <cell r="AN110">
            <v>60.6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600</v>
          </cell>
          <cell r="BB110">
            <v>792</v>
          </cell>
          <cell r="BC110">
            <v>41.067761806981515</v>
          </cell>
          <cell r="BD110">
            <v>53.5</v>
          </cell>
          <cell r="BE110">
            <v>968</v>
          </cell>
          <cell r="BF110" t="str">
            <v>-</v>
          </cell>
          <cell r="BG110">
            <v>432837.85</v>
          </cell>
          <cell r="BH110">
            <v>420766</v>
          </cell>
          <cell r="BI110">
            <v>292598384.64999998</v>
          </cell>
          <cell r="BJ110">
            <v>377426772</v>
          </cell>
          <cell r="BK110">
            <v>290265506</v>
          </cell>
          <cell r="BL110" t="str">
            <v>-</v>
          </cell>
          <cell r="BM110">
            <v>2332878.65</v>
          </cell>
          <cell r="BN110" t="str">
            <v>-</v>
          </cell>
          <cell r="BO110">
            <v>209944999.65000001</v>
          </cell>
          <cell r="BP110" t="str">
            <v>-</v>
          </cell>
          <cell r="BQ110">
            <v>2332878.65</v>
          </cell>
          <cell r="BR110" t="str">
            <v>-</v>
          </cell>
          <cell r="BS110">
            <v>592</v>
          </cell>
          <cell r="BT110" t="str">
            <v>-</v>
          </cell>
          <cell r="BU110">
            <v>207612121</v>
          </cell>
          <cell r="BV110" t="str">
            <v>-</v>
          </cell>
          <cell r="BW110">
            <v>518</v>
          </cell>
          <cell r="BX110" t="str">
            <v>-</v>
          </cell>
          <cell r="BY110" t="str">
            <v>-</v>
          </cell>
          <cell r="BZ110" t="str">
            <v>-</v>
          </cell>
          <cell r="CA110">
            <v>74613002</v>
          </cell>
          <cell r="CB110" t="str">
            <v>-</v>
          </cell>
          <cell r="CC110" t="str">
            <v>-</v>
          </cell>
          <cell r="CD110" t="str">
            <v>-</v>
          </cell>
          <cell r="CE110" t="str">
            <v>-</v>
          </cell>
          <cell r="CF110" t="str">
            <v>-</v>
          </cell>
          <cell r="CG110" t="str">
            <v>-</v>
          </cell>
          <cell r="CH110" t="str">
            <v>-</v>
          </cell>
          <cell r="CI110" t="str">
            <v>-</v>
          </cell>
          <cell r="CJ110" t="str">
            <v>-</v>
          </cell>
          <cell r="CK110" t="str">
            <v>-</v>
          </cell>
          <cell r="CL110" t="str">
            <v>-</v>
          </cell>
          <cell r="CM110">
            <v>7582730</v>
          </cell>
          <cell r="CN110" t="str">
            <v>-</v>
          </cell>
          <cell r="CO110">
            <v>82195732</v>
          </cell>
          <cell r="CP110" t="str">
            <v>-</v>
          </cell>
          <cell r="CQ110">
            <v>0</v>
          </cell>
          <cell r="CR110" t="str">
            <v>-</v>
          </cell>
          <cell r="CS110">
            <v>1</v>
          </cell>
          <cell r="CT110" t="str">
            <v>-</v>
          </cell>
          <cell r="CU110">
            <v>459</v>
          </cell>
          <cell r="CV110">
            <v>331</v>
          </cell>
          <cell r="CW110">
            <v>227</v>
          </cell>
          <cell r="CX110">
            <v>178</v>
          </cell>
          <cell r="CY110">
            <v>99</v>
          </cell>
          <cell r="CZ110">
            <v>87</v>
          </cell>
          <cell r="DA110">
            <v>64</v>
          </cell>
          <cell r="DB110">
            <v>100</v>
          </cell>
          <cell r="DC110">
            <v>57</v>
          </cell>
          <cell r="DD110">
            <v>80</v>
          </cell>
          <cell r="DE110">
            <v>34</v>
          </cell>
          <cell r="DF110">
            <v>60</v>
          </cell>
          <cell r="DG110">
            <v>155</v>
          </cell>
          <cell r="DH110">
            <v>240</v>
          </cell>
          <cell r="DI110">
            <v>25</v>
          </cell>
          <cell r="DJ110" t="str">
            <v>-</v>
          </cell>
          <cell r="DK110" t="str">
            <v>-</v>
          </cell>
          <cell r="DL110" t="str">
            <v>-</v>
          </cell>
          <cell r="DM110" t="str">
            <v>-</v>
          </cell>
          <cell r="DN110" t="str">
            <v>-</v>
          </cell>
          <cell r="DO110" t="str">
            <v>-</v>
          </cell>
          <cell r="DP110" t="str">
            <v>-</v>
          </cell>
          <cell r="DQ110" t="str">
            <v>-</v>
          </cell>
          <cell r="DR110" t="str">
            <v>-</v>
          </cell>
          <cell r="DS110" t="str">
            <v>-</v>
          </cell>
          <cell r="DT110" t="str">
            <v>-</v>
          </cell>
          <cell r="DU110" t="str">
            <v>-</v>
          </cell>
          <cell r="DV110" t="str">
            <v>-</v>
          </cell>
          <cell r="DW110">
            <v>0</v>
          </cell>
          <cell r="DX110" t="str">
            <v>-</v>
          </cell>
          <cell r="DY110">
            <v>35</v>
          </cell>
          <cell r="DZ110">
            <v>51</v>
          </cell>
          <cell r="EA110">
            <v>25</v>
          </cell>
          <cell r="EB110" t="str">
            <v>-</v>
          </cell>
          <cell r="EC110">
            <v>48.07692307692308</v>
          </cell>
          <cell r="ED110" t="str">
            <v>-</v>
          </cell>
          <cell r="EE110">
            <v>10</v>
          </cell>
          <cell r="EF110" t="str">
            <v>-</v>
          </cell>
          <cell r="EG110">
            <v>41</v>
          </cell>
        </row>
        <row r="111">
          <cell r="C111">
            <v>700000274</v>
          </cell>
          <cell r="D111" t="str">
            <v>SECTOR ÁMBAR LUCIA</v>
          </cell>
          <cell r="E111">
            <v>2026</v>
          </cell>
          <cell r="F111">
            <v>202605</v>
          </cell>
          <cell r="G111">
            <v>1847</v>
          </cell>
          <cell r="H111">
            <v>1892</v>
          </cell>
          <cell r="I111">
            <v>464</v>
          </cell>
          <cell r="J111" t="str">
            <v>-</v>
          </cell>
          <cell r="K111">
            <v>-30</v>
          </cell>
          <cell r="L111">
            <v>8</v>
          </cell>
          <cell r="M111">
            <v>821</v>
          </cell>
          <cell r="N111">
            <v>1129</v>
          </cell>
          <cell r="O111">
            <v>0</v>
          </cell>
          <cell r="P111" t="str">
            <v>-</v>
          </cell>
          <cell r="Q111">
            <v>7</v>
          </cell>
          <cell r="R111" t="str">
            <v>-</v>
          </cell>
          <cell r="S111">
            <v>24</v>
          </cell>
          <cell r="T111" t="str">
            <v>-</v>
          </cell>
          <cell r="U111">
            <v>805</v>
          </cell>
          <cell r="V111" t="str">
            <v>-</v>
          </cell>
          <cell r="W111">
            <v>9</v>
          </cell>
          <cell r="X111" t="str">
            <v>-</v>
          </cell>
          <cell r="Y111" t="str">
            <v>-</v>
          </cell>
          <cell r="Z111" t="str">
            <v>-</v>
          </cell>
          <cell r="AA111">
            <v>620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>
            <v>486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>
            <v>44.450460205739034</v>
          </cell>
          <cell r="AN111">
            <v>59.9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>
            <v>736</v>
          </cell>
          <cell r="BB111">
            <v>984</v>
          </cell>
          <cell r="BC111">
            <v>39.848402815376289</v>
          </cell>
          <cell r="BD111">
            <v>52.2</v>
          </cell>
          <cell r="BE111">
            <v>1248</v>
          </cell>
          <cell r="BF111" t="str">
            <v>-</v>
          </cell>
          <cell r="BG111">
            <v>484967.94</v>
          </cell>
          <cell r="BH111">
            <v>462463</v>
          </cell>
          <cell r="BI111">
            <v>398158681.64999998</v>
          </cell>
          <cell r="BJ111">
            <v>522120217</v>
          </cell>
          <cell r="BK111">
            <v>390782688</v>
          </cell>
          <cell r="BL111" t="str">
            <v>-</v>
          </cell>
          <cell r="BM111">
            <v>7375993.6500000004</v>
          </cell>
          <cell r="BN111" t="str">
            <v>-</v>
          </cell>
          <cell r="BO111">
            <v>315213930.64999998</v>
          </cell>
          <cell r="BP111" t="str">
            <v>-</v>
          </cell>
          <cell r="BQ111">
            <v>7375993.6500000004</v>
          </cell>
          <cell r="BR111" t="str">
            <v>-</v>
          </cell>
          <cell r="BS111">
            <v>771</v>
          </cell>
          <cell r="BT111" t="str">
            <v>-</v>
          </cell>
          <cell r="BU111">
            <v>307837937</v>
          </cell>
          <cell r="BV111" t="str">
            <v>-</v>
          </cell>
          <cell r="BW111">
            <v>559</v>
          </cell>
          <cell r="BX111" t="str">
            <v>-</v>
          </cell>
          <cell r="BY111" t="str">
            <v>-</v>
          </cell>
          <cell r="BZ111" t="str">
            <v>-</v>
          </cell>
          <cell r="CA111">
            <v>73963226</v>
          </cell>
          <cell r="CB111" t="str">
            <v>-</v>
          </cell>
          <cell r="CC111" t="str">
            <v>-</v>
          </cell>
          <cell r="CD111" t="str">
            <v>-</v>
          </cell>
          <cell r="CE111" t="str">
            <v>-</v>
          </cell>
          <cell r="CF111" t="str">
            <v>-</v>
          </cell>
          <cell r="CG111" t="str">
            <v>-</v>
          </cell>
          <cell r="CH111" t="str">
            <v>-</v>
          </cell>
          <cell r="CI111" t="str">
            <v>-</v>
          </cell>
          <cell r="CJ111" t="str">
            <v>-</v>
          </cell>
          <cell r="CK111" t="str">
            <v>-</v>
          </cell>
          <cell r="CL111" t="str">
            <v>-</v>
          </cell>
          <cell r="CM111">
            <v>8981525</v>
          </cell>
          <cell r="CN111" t="str">
            <v>-</v>
          </cell>
          <cell r="CO111">
            <v>82944751</v>
          </cell>
          <cell r="CP111" t="str">
            <v>-</v>
          </cell>
          <cell r="CQ111">
            <v>0</v>
          </cell>
          <cell r="CR111" t="str">
            <v>-</v>
          </cell>
          <cell r="CS111">
            <v>-41</v>
          </cell>
          <cell r="CT111" t="str">
            <v>-</v>
          </cell>
          <cell r="CU111">
            <v>625</v>
          </cell>
          <cell r="CV111">
            <v>440</v>
          </cell>
          <cell r="CW111">
            <v>276</v>
          </cell>
          <cell r="CX111">
            <v>228</v>
          </cell>
          <cell r="CY111">
            <v>125</v>
          </cell>
          <cell r="CZ111">
            <v>110</v>
          </cell>
          <cell r="DA111">
            <v>94</v>
          </cell>
          <cell r="DB111">
            <v>118</v>
          </cell>
          <cell r="DC111">
            <v>87</v>
          </cell>
          <cell r="DD111">
            <v>105</v>
          </cell>
          <cell r="DE111">
            <v>78</v>
          </cell>
          <cell r="DF111">
            <v>83</v>
          </cell>
          <cell r="DG111">
            <v>259</v>
          </cell>
          <cell r="DH111">
            <v>306</v>
          </cell>
          <cell r="DI111">
            <v>26</v>
          </cell>
          <cell r="DJ111" t="str">
            <v>-</v>
          </cell>
          <cell r="DK111" t="str">
            <v>-</v>
          </cell>
          <cell r="DL111" t="str">
            <v>-</v>
          </cell>
          <cell r="DM111" t="str">
            <v>-</v>
          </cell>
          <cell r="DN111" t="str">
            <v>-</v>
          </cell>
          <cell r="DO111" t="str">
            <v>-</v>
          </cell>
          <cell r="DP111" t="str">
            <v>-</v>
          </cell>
          <cell r="DQ111" t="str">
            <v>-</v>
          </cell>
          <cell r="DR111" t="str">
            <v>-</v>
          </cell>
          <cell r="DS111" t="str">
            <v>-</v>
          </cell>
          <cell r="DT111" t="str">
            <v>-</v>
          </cell>
          <cell r="DU111" t="str">
            <v>-</v>
          </cell>
          <cell r="DV111" t="str">
            <v>-</v>
          </cell>
          <cell r="DW111">
            <v>0</v>
          </cell>
          <cell r="DX111" t="str">
            <v>-</v>
          </cell>
          <cell r="DY111">
            <v>40</v>
          </cell>
          <cell r="DZ111">
            <v>75</v>
          </cell>
          <cell r="EA111">
            <v>32</v>
          </cell>
          <cell r="EB111" t="str">
            <v>-</v>
          </cell>
          <cell r="EC111">
            <v>60.377358490566039</v>
          </cell>
          <cell r="ED111" t="str">
            <v>-</v>
          </cell>
          <cell r="EE111">
            <v>14</v>
          </cell>
          <cell r="EF111" t="str">
            <v>-</v>
          </cell>
          <cell r="EG111">
            <v>44</v>
          </cell>
        </row>
        <row r="112">
          <cell r="C112">
            <v>700000276</v>
          </cell>
          <cell r="D112" t="str">
            <v>SECTOR MORICHE EVELIN</v>
          </cell>
          <cell r="E112">
            <v>2026</v>
          </cell>
          <cell r="F112">
            <v>202605</v>
          </cell>
          <cell r="G112">
            <v>1024</v>
          </cell>
          <cell r="H112">
            <v>1017</v>
          </cell>
          <cell r="I112">
            <v>231</v>
          </cell>
          <cell r="J112" t="str">
            <v>-</v>
          </cell>
          <cell r="K112">
            <v>-33</v>
          </cell>
          <cell r="L112">
            <v>7</v>
          </cell>
          <cell r="M112">
            <v>170</v>
          </cell>
          <cell r="N112">
            <v>640</v>
          </cell>
          <cell r="O112">
            <v>0</v>
          </cell>
          <cell r="P112" t="str">
            <v>-</v>
          </cell>
          <cell r="Q112">
            <v>0</v>
          </cell>
          <cell r="R112" t="str">
            <v>-</v>
          </cell>
          <cell r="S112">
            <v>0</v>
          </cell>
          <cell r="T112" t="str">
            <v>-</v>
          </cell>
          <cell r="U112">
            <v>170</v>
          </cell>
          <cell r="V112" t="str">
            <v>-</v>
          </cell>
          <cell r="W112">
            <v>0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147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68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>
            <v>16.6015625</v>
          </cell>
          <cell r="AN112">
            <v>60.1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163</v>
          </cell>
          <cell r="BB112">
            <v>565</v>
          </cell>
          <cell r="BC112">
            <v>15.91796875</v>
          </cell>
          <cell r="BD112">
            <v>53.1</v>
          </cell>
          <cell r="BE112">
            <v>650</v>
          </cell>
          <cell r="BF112" t="str">
            <v>-</v>
          </cell>
          <cell r="BG112">
            <v>595170.21</v>
          </cell>
          <cell r="BH112">
            <v>484368</v>
          </cell>
          <cell r="BI112">
            <v>101178935</v>
          </cell>
          <cell r="BJ112">
            <v>309995608</v>
          </cell>
          <cell r="BK112">
            <v>101178935</v>
          </cell>
          <cell r="BL112" t="str">
            <v>-</v>
          </cell>
          <cell r="BM112">
            <v>0</v>
          </cell>
          <cell r="BN112" t="str">
            <v>-</v>
          </cell>
          <cell r="BO112">
            <v>79011142</v>
          </cell>
          <cell r="BP112" t="str">
            <v>-</v>
          </cell>
          <cell r="BQ112">
            <v>0</v>
          </cell>
          <cell r="BR112" t="str">
            <v>-</v>
          </cell>
          <cell r="BS112">
            <v>157</v>
          </cell>
          <cell r="BT112" t="str">
            <v>-</v>
          </cell>
          <cell r="BU112">
            <v>79011142</v>
          </cell>
          <cell r="BV112" t="str">
            <v>-</v>
          </cell>
          <cell r="BW112">
            <v>103</v>
          </cell>
          <cell r="BX112" t="str">
            <v>-</v>
          </cell>
          <cell r="BY112" t="str">
            <v>-</v>
          </cell>
          <cell r="BZ112" t="str">
            <v>-</v>
          </cell>
          <cell r="CA112">
            <v>19410268</v>
          </cell>
          <cell r="CB112" t="str">
            <v>-</v>
          </cell>
          <cell r="CC112" t="str">
            <v>-</v>
          </cell>
          <cell r="CD112" t="str">
            <v>-</v>
          </cell>
          <cell r="CE112" t="str">
            <v>-</v>
          </cell>
          <cell r="CF112" t="str">
            <v>-</v>
          </cell>
          <cell r="CG112" t="str">
            <v>-</v>
          </cell>
          <cell r="CH112" t="str">
            <v>-</v>
          </cell>
          <cell r="CI112" t="str">
            <v>-</v>
          </cell>
          <cell r="CJ112" t="str">
            <v>-</v>
          </cell>
          <cell r="CK112" t="str">
            <v>-</v>
          </cell>
          <cell r="CL112" t="str">
            <v>-</v>
          </cell>
          <cell r="CM112">
            <v>2757525</v>
          </cell>
          <cell r="CN112" t="str">
            <v>-</v>
          </cell>
          <cell r="CO112">
            <v>22167793</v>
          </cell>
          <cell r="CP112" t="str">
            <v>-</v>
          </cell>
          <cell r="CQ112">
            <v>0</v>
          </cell>
          <cell r="CR112" t="str">
            <v>-</v>
          </cell>
          <cell r="CS112">
            <v>-21</v>
          </cell>
          <cell r="CT112" t="str">
            <v>-</v>
          </cell>
          <cell r="CU112">
            <v>566</v>
          </cell>
          <cell r="CV112">
            <v>255</v>
          </cell>
          <cell r="CW112">
            <v>212</v>
          </cell>
          <cell r="CX112">
            <v>153</v>
          </cell>
          <cell r="CY112">
            <v>76</v>
          </cell>
          <cell r="CZ112">
            <v>45</v>
          </cell>
          <cell r="DA112">
            <v>39</v>
          </cell>
          <cell r="DB112">
            <v>18</v>
          </cell>
          <cell r="DC112">
            <v>27</v>
          </cell>
          <cell r="DD112">
            <v>16</v>
          </cell>
          <cell r="DE112">
            <v>26</v>
          </cell>
          <cell r="DF112">
            <v>22</v>
          </cell>
          <cell r="DG112">
            <v>92</v>
          </cell>
          <cell r="DH112">
            <v>56</v>
          </cell>
          <cell r="DI112">
            <v>2</v>
          </cell>
          <cell r="DJ112" t="str">
            <v>-</v>
          </cell>
          <cell r="DK112" t="str">
            <v>-</v>
          </cell>
          <cell r="DL112" t="str">
            <v>-</v>
          </cell>
          <cell r="DM112" t="str">
            <v>-</v>
          </cell>
          <cell r="DN112" t="str">
            <v>-</v>
          </cell>
          <cell r="DO112" t="str">
            <v>-</v>
          </cell>
          <cell r="DP112" t="str">
            <v>-</v>
          </cell>
          <cell r="DQ112" t="str">
            <v>-</v>
          </cell>
          <cell r="DR112" t="str">
            <v>-</v>
          </cell>
          <cell r="DS112" t="str">
            <v>-</v>
          </cell>
          <cell r="DT112" t="str">
            <v>-</v>
          </cell>
          <cell r="DU112" t="str">
            <v>-</v>
          </cell>
          <cell r="DV112" t="str">
            <v>-</v>
          </cell>
          <cell r="DW112">
            <v>0</v>
          </cell>
          <cell r="DX112" t="str">
            <v>-</v>
          </cell>
          <cell r="DY112">
            <v>5</v>
          </cell>
          <cell r="DZ112">
            <v>37</v>
          </cell>
          <cell r="EA112">
            <v>28</v>
          </cell>
          <cell r="EB112" t="str">
            <v>-</v>
          </cell>
          <cell r="EC112">
            <v>56.000000000000007</v>
          </cell>
          <cell r="ED112" t="str">
            <v>-</v>
          </cell>
          <cell r="EE112">
            <v>3</v>
          </cell>
          <cell r="EF112" t="str">
            <v>-</v>
          </cell>
          <cell r="EG112">
            <v>2</v>
          </cell>
        </row>
        <row r="113">
          <cell r="C113">
            <v>700000278</v>
          </cell>
          <cell r="D113" t="str">
            <v>SECTOR CREACIÓN PERLA</v>
          </cell>
          <cell r="E113">
            <v>2026</v>
          </cell>
          <cell r="F113">
            <v>202605</v>
          </cell>
          <cell r="G113">
            <v>1249</v>
          </cell>
          <cell r="H113">
            <v>1194</v>
          </cell>
          <cell r="I113">
            <v>318</v>
          </cell>
          <cell r="J113" t="str">
            <v>-</v>
          </cell>
          <cell r="K113">
            <v>36</v>
          </cell>
          <cell r="L113">
            <v>10</v>
          </cell>
          <cell r="M113">
            <v>840</v>
          </cell>
          <cell r="N113">
            <v>748</v>
          </cell>
          <cell r="O113">
            <v>0</v>
          </cell>
          <cell r="P113" t="str">
            <v>-</v>
          </cell>
          <cell r="Q113">
            <v>0</v>
          </cell>
          <cell r="R113" t="str">
            <v>-</v>
          </cell>
          <cell r="S113">
            <v>1</v>
          </cell>
          <cell r="T113" t="str">
            <v>-</v>
          </cell>
          <cell r="U113">
            <v>840</v>
          </cell>
          <cell r="V113" t="str">
            <v>-</v>
          </cell>
          <cell r="W113">
            <v>0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584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551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>
            <v>67.253803042433944</v>
          </cell>
          <cell r="AN113">
            <v>61.2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710</v>
          </cell>
          <cell r="BB113">
            <v>629</v>
          </cell>
          <cell r="BC113">
            <v>56.845476381104888</v>
          </cell>
          <cell r="BD113">
            <v>51.5</v>
          </cell>
          <cell r="BE113">
            <v>832</v>
          </cell>
          <cell r="BF113" t="str">
            <v>-</v>
          </cell>
          <cell r="BG113">
            <v>498964.86</v>
          </cell>
          <cell r="BH113">
            <v>460156</v>
          </cell>
          <cell r="BI113">
            <v>419130485</v>
          </cell>
          <cell r="BJ113">
            <v>344196495</v>
          </cell>
          <cell r="BK113">
            <v>419086610</v>
          </cell>
          <cell r="BL113" t="str">
            <v>-</v>
          </cell>
          <cell r="BM113">
            <v>43875</v>
          </cell>
          <cell r="BN113" t="str">
            <v>-</v>
          </cell>
          <cell r="BO113">
            <v>335297571</v>
          </cell>
          <cell r="BP113" t="str">
            <v>-</v>
          </cell>
          <cell r="BQ113">
            <v>43875</v>
          </cell>
          <cell r="BR113" t="str">
            <v>-</v>
          </cell>
          <cell r="BS113">
            <v>769</v>
          </cell>
          <cell r="BT113" t="str">
            <v>-</v>
          </cell>
          <cell r="BU113">
            <v>335253696</v>
          </cell>
          <cell r="BV113" t="str">
            <v>-</v>
          </cell>
          <cell r="BW113">
            <v>554</v>
          </cell>
          <cell r="BX113" t="str">
            <v>-</v>
          </cell>
          <cell r="BY113" t="str">
            <v>-</v>
          </cell>
          <cell r="BZ113" t="str">
            <v>-</v>
          </cell>
          <cell r="CA113">
            <v>77146189</v>
          </cell>
          <cell r="CB113" t="str">
            <v>-</v>
          </cell>
          <cell r="CC113" t="str">
            <v>-</v>
          </cell>
          <cell r="CD113" t="str">
            <v>-</v>
          </cell>
          <cell r="CE113" t="str">
            <v>-</v>
          </cell>
          <cell r="CF113" t="str">
            <v>-</v>
          </cell>
          <cell r="CG113" t="str">
            <v>-</v>
          </cell>
          <cell r="CH113" t="str">
            <v>-</v>
          </cell>
          <cell r="CI113" t="str">
            <v>-</v>
          </cell>
          <cell r="CJ113" t="str">
            <v>-</v>
          </cell>
          <cell r="CK113" t="str">
            <v>-</v>
          </cell>
          <cell r="CL113" t="str">
            <v>-</v>
          </cell>
          <cell r="CM113">
            <v>6686725</v>
          </cell>
          <cell r="CN113" t="str">
            <v>-</v>
          </cell>
          <cell r="CO113">
            <v>83832914</v>
          </cell>
          <cell r="CP113" t="str">
            <v>-</v>
          </cell>
          <cell r="CQ113">
            <v>0</v>
          </cell>
          <cell r="CR113" t="str">
            <v>-</v>
          </cell>
          <cell r="CS113">
            <v>9</v>
          </cell>
          <cell r="CT113" t="str">
            <v>-</v>
          </cell>
          <cell r="CU113">
            <v>226</v>
          </cell>
          <cell r="CV113">
            <v>281</v>
          </cell>
          <cell r="CW113">
            <v>128</v>
          </cell>
          <cell r="CX113">
            <v>148</v>
          </cell>
          <cell r="CY113">
            <v>55</v>
          </cell>
          <cell r="CZ113">
            <v>61</v>
          </cell>
          <cell r="DA113">
            <v>53</v>
          </cell>
          <cell r="DB113">
            <v>68</v>
          </cell>
          <cell r="DC113">
            <v>55</v>
          </cell>
          <cell r="DD113">
            <v>57</v>
          </cell>
          <cell r="DE113">
            <v>57</v>
          </cell>
          <cell r="DF113">
            <v>58</v>
          </cell>
          <cell r="DG113">
            <v>165</v>
          </cell>
          <cell r="DH113">
            <v>183</v>
          </cell>
          <cell r="DI113">
            <v>54</v>
          </cell>
          <cell r="DJ113" t="str">
            <v>-</v>
          </cell>
          <cell r="DK113" t="str">
            <v>-</v>
          </cell>
          <cell r="DL113" t="str">
            <v>-</v>
          </cell>
          <cell r="DM113" t="str">
            <v>-</v>
          </cell>
          <cell r="DN113" t="str">
            <v>-</v>
          </cell>
          <cell r="DO113" t="str">
            <v>-</v>
          </cell>
          <cell r="DP113" t="str">
            <v>-</v>
          </cell>
          <cell r="DQ113" t="str">
            <v>-</v>
          </cell>
          <cell r="DR113" t="str">
            <v>-</v>
          </cell>
          <cell r="DS113" t="str">
            <v>-</v>
          </cell>
          <cell r="DT113" t="str">
            <v>-</v>
          </cell>
          <cell r="DU113" t="str">
            <v>-</v>
          </cell>
          <cell r="DV113" t="str">
            <v>-</v>
          </cell>
          <cell r="DW113">
            <v>0</v>
          </cell>
          <cell r="DX113" t="str">
            <v>-</v>
          </cell>
          <cell r="DY113">
            <v>67</v>
          </cell>
          <cell r="DZ113">
            <v>73</v>
          </cell>
          <cell r="EA113">
            <v>28</v>
          </cell>
          <cell r="EB113" t="str">
            <v>-</v>
          </cell>
          <cell r="EC113">
            <v>63.636363636363633</v>
          </cell>
          <cell r="ED113" t="str">
            <v>-</v>
          </cell>
          <cell r="EE113">
            <v>13</v>
          </cell>
          <cell r="EF113" t="str">
            <v>-</v>
          </cell>
          <cell r="EG113">
            <v>63</v>
          </cell>
        </row>
        <row r="114">
          <cell r="C114">
            <v>700000279</v>
          </cell>
          <cell r="D114" t="str">
            <v>SECTOR GAITA AYSHA</v>
          </cell>
          <cell r="E114">
            <v>2026</v>
          </cell>
          <cell r="F114">
            <v>202605</v>
          </cell>
          <cell r="G114">
            <v>1230</v>
          </cell>
          <cell r="H114">
            <v>1236</v>
          </cell>
          <cell r="I114">
            <v>298</v>
          </cell>
          <cell r="J114" t="str">
            <v>-</v>
          </cell>
          <cell r="K114">
            <v>-26</v>
          </cell>
          <cell r="L114">
            <v>10</v>
          </cell>
          <cell r="M114">
            <v>587</v>
          </cell>
          <cell r="N114">
            <v>759</v>
          </cell>
          <cell r="O114">
            <v>0</v>
          </cell>
          <cell r="P114" t="str">
            <v>-</v>
          </cell>
          <cell r="Q114">
            <v>1</v>
          </cell>
          <cell r="R114" t="str">
            <v>-</v>
          </cell>
          <cell r="S114">
            <v>7</v>
          </cell>
          <cell r="T114" t="str">
            <v>-</v>
          </cell>
          <cell r="U114">
            <v>585</v>
          </cell>
          <cell r="V114" t="str">
            <v>-</v>
          </cell>
          <cell r="W114">
            <v>1</v>
          </cell>
          <cell r="X114" t="str">
            <v>-</v>
          </cell>
          <cell r="Y114" t="str">
            <v>-</v>
          </cell>
          <cell r="Z114" t="str">
            <v>-</v>
          </cell>
          <cell r="AA114">
            <v>430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>
            <v>364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>
            <v>47.72357723577236</v>
          </cell>
          <cell r="AN114">
            <v>60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>
            <v>519</v>
          </cell>
          <cell r="BB114">
            <v>662</v>
          </cell>
          <cell r="BC114">
            <v>42.195121951219512</v>
          </cell>
          <cell r="BD114">
            <v>52.3</v>
          </cell>
          <cell r="BE114">
            <v>803</v>
          </cell>
          <cell r="BF114" t="str">
            <v>-</v>
          </cell>
          <cell r="BG114">
            <v>513799.47</v>
          </cell>
          <cell r="BH114">
            <v>446437</v>
          </cell>
          <cell r="BI114">
            <v>301600288.39999998</v>
          </cell>
          <cell r="BJ114">
            <v>338845589</v>
          </cell>
          <cell r="BK114">
            <v>300733041</v>
          </cell>
          <cell r="BL114" t="str">
            <v>-</v>
          </cell>
          <cell r="BM114">
            <v>867247.4</v>
          </cell>
          <cell r="BN114" t="str">
            <v>-</v>
          </cell>
          <cell r="BO114">
            <v>237692163.40000001</v>
          </cell>
          <cell r="BP114" t="str">
            <v>-</v>
          </cell>
          <cell r="BQ114">
            <v>867247.4</v>
          </cell>
          <cell r="BR114" t="str">
            <v>-</v>
          </cell>
          <cell r="BS114">
            <v>551</v>
          </cell>
          <cell r="BT114" t="str">
            <v>-</v>
          </cell>
          <cell r="BU114">
            <v>236824916</v>
          </cell>
          <cell r="BV114" t="str">
            <v>-</v>
          </cell>
          <cell r="BW114">
            <v>429</v>
          </cell>
          <cell r="BX114" t="str">
            <v>-</v>
          </cell>
          <cell r="BY114" t="str">
            <v>-</v>
          </cell>
          <cell r="BZ114" t="str">
            <v>-</v>
          </cell>
          <cell r="CA114">
            <v>58181360</v>
          </cell>
          <cell r="CB114" t="str">
            <v>-</v>
          </cell>
          <cell r="CC114" t="str">
            <v>-</v>
          </cell>
          <cell r="CD114" t="str">
            <v>-</v>
          </cell>
          <cell r="CE114" t="str">
            <v>-</v>
          </cell>
          <cell r="CF114" t="str">
            <v>-</v>
          </cell>
          <cell r="CG114" t="str">
            <v>-</v>
          </cell>
          <cell r="CH114" t="str">
            <v>-</v>
          </cell>
          <cell r="CI114" t="str">
            <v>-</v>
          </cell>
          <cell r="CJ114" t="str">
            <v>-</v>
          </cell>
          <cell r="CK114" t="str">
            <v>-</v>
          </cell>
          <cell r="CL114" t="str">
            <v>-</v>
          </cell>
          <cell r="CM114">
            <v>5726765</v>
          </cell>
          <cell r="CN114" t="str">
            <v>-</v>
          </cell>
          <cell r="CO114">
            <v>63908125</v>
          </cell>
          <cell r="CP114" t="str">
            <v>-</v>
          </cell>
          <cell r="CQ114">
            <v>0</v>
          </cell>
          <cell r="CR114" t="str">
            <v>-</v>
          </cell>
          <cell r="CS114">
            <v>-12</v>
          </cell>
          <cell r="CT114" t="str">
            <v>-</v>
          </cell>
          <cell r="CU114">
            <v>399</v>
          </cell>
          <cell r="CV114">
            <v>283</v>
          </cell>
          <cell r="CW114">
            <v>178</v>
          </cell>
          <cell r="CX114">
            <v>154</v>
          </cell>
          <cell r="CY114">
            <v>66</v>
          </cell>
          <cell r="CZ114">
            <v>62</v>
          </cell>
          <cell r="DA114">
            <v>75</v>
          </cell>
          <cell r="DB114">
            <v>69</v>
          </cell>
          <cell r="DC114">
            <v>33</v>
          </cell>
          <cell r="DD114">
            <v>35</v>
          </cell>
          <cell r="DE114">
            <v>50</v>
          </cell>
          <cell r="DF114">
            <v>47</v>
          </cell>
          <cell r="DG114">
            <v>158</v>
          </cell>
          <cell r="DH114">
            <v>151</v>
          </cell>
          <cell r="DI114">
            <v>21</v>
          </cell>
          <cell r="DJ114" t="str">
            <v>-</v>
          </cell>
          <cell r="DK114" t="str">
            <v>-</v>
          </cell>
          <cell r="DL114" t="str">
            <v>-</v>
          </cell>
          <cell r="DM114" t="str">
            <v>-</v>
          </cell>
          <cell r="DN114" t="str">
            <v>-</v>
          </cell>
          <cell r="DO114" t="str">
            <v>-</v>
          </cell>
          <cell r="DP114" t="str">
            <v>-</v>
          </cell>
          <cell r="DQ114" t="str">
            <v>-</v>
          </cell>
          <cell r="DR114" t="str">
            <v>-</v>
          </cell>
          <cell r="DS114" t="str">
            <v>-</v>
          </cell>
          <cell r="DT114" t="str">
            <v>-</v>
          </cell>
          <cell r="DU114" t="str">
            <v>-</v>
          </cell>
          <cell r="DV114" t="str">
            <v>-</v>
          </cell>
          <cell r="DW114">
            <v>0</v>
          </cell>
          <cell r="DX114" t="str">
            <v>-</v>
          </cell>
          <cell r="DY114">
            <v>38</v>
          </cell>
          <cell r="DZ114">
            <v>60</v>
          </cell>
          <cell r="EA114">
            <v>28</v>
          </cell>
          <cell r="EB114" t="str">
            <v>-</v>
          </cell>
          <cell r="EC114">
            <v>70</v>
          </cell>
          <cell r="ED114" t="str">
            <v>-</v>
          </cell>
          <cell r="EE114">
            <v>17</v>
          </cell>
          <cell r="EF114" t="str">
            <v>-</v>
          </cell>
          <cell r="EG114">
            <v>30</v>
          </cell>
        </row>
        <row r="115">
          <cell r="C115">
            <v>700000280</v>
          </cell>
          <cell r="D115" t="str">
            <v>SECTOR LAGUNA CATALINA</v>
          </cell>
          <cell r="E115">
            <v>2026</v>
          </cell>
          <cell r="F115">
            <v>202605</v>
          </cell>
          <cell r="G115">
            <v>1860</v>
          </cell>
          <cell r="H115">
            <v>1930</v>
          </cell>
          <cell r="I115">
            <v>643</v>
          </cell>
          <cell r="J115" t="str">
            <v>-</v>
          </cell>
          <cell r="K115">
            <v>4</v>
          </cell>
          <cell r="L115">
            <v>7</v>
          </cell>
          <cell r="M115">
            <v>1159</v>
          </cell>
          <cell r="N115">
            <v>1145</v>
          </cell>
          <cell r="O115">
            <v>0</v>
          </cell>
          <cell r="P115" t="str">
            <v>-</v>
          </cell>
          <cell r="Q115">
            <v>8</v>
          </cell>
          <cell r="R115" t="str">
            <v>-</v>
          </cell>
          <cell r="S115">
            <v>40</v>
          </cell>
          <cell r="T115" t="str">
            <v>-</v>
          </cell>
          <cell r="U115">
            <v>1137</v>
          </cell>
          <cell r="V115" t="str">
            <v>-</v>
          </cell>
          <cell r="W115">
            <v>14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914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621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>
            <v>62.311827956989255</v>
          </cell>
          <cell r="AN115">
            <v>61.4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1015</v>
          </cell>
          <cell r="BB115">
            <v>995</v>
          </cell>
          <cell r="BC115">
            <v>54.569892473118273</v>
          </cell>
          <cell r="BD115">
            <v>53.4</v>
          </cell>
          <cell r="BE115">
            <v>1407</v>
          </cell>
          <cell r="BF115" t="str">
            <v>-</v>
          </cell>
          <cell r="BG115">
            <v>539690.36</v>
          </cell>
          <cell r="BH115">
            <v>541747</v>
          </cell>
          <cell r="BI115">
            <v>625501123.35000002</v>
          </cell>
          <cell r="BJ115">
            <v>620300112</v>
          </cell>
          <cell r="BK115">
            <v>617936532</v>
          </cell>
          <cell r="BL115" t="str">
            <v>-</v>
          </cell>
          <cell r="BM115">
            <v>7564591.3499999996</v>
          </cell>
          <cell r="BN115" t="str">
            <v>-</v>
          </cell>
          <cell r="BO115">
            <v>511541689.34999996</v>
          </cell>
          <cell r="BP115" t="str">
            <v>-</v>
          </cell>
          <cell r="BQ115">
            <v>7564591.3499999996</v>
          </cell>
          <cell r="BR115" t="str">
            <v>-</v>
          </cell>
          <cell r="BS115">
            <v>1131</v>
          </cell>
          <cell r="BT115" t="str">
            <v>-</v>
          </cell>
          <cell r="BU115">
            <v>503977098</v>
          </cell>
          <cell r="BV115" t="str">
            <v>-</v>
          </cell>
          <cell r="BW115">
            <v>827</v>
          </cell>
          <cell r="BX115" t="str">
            <v>-</v>
          </cell>
          <cell r="BY115" t="str">
            <v>-</v>
          </cell>
          <cell r="BZ115" t="str">
            <v>-</v>
          </cell>
          <cell r="CA115">
            <v>103935434</v>
          </cell>
          <cell r="CB115" t="str">
            <v>-</v>
          </cell>
          <cell r="CC115" t="str">
            <v>-</v>
          </cell>
          <cell r="CD115" t="str">
            <v>-</v>
          </cell>
          <cell r="CE115" t="str">
            <v>-</v>
          </cell>
          <cell r="CF115" t="str">
            <v>-</v>
          </cell>
          <cell r="CG115" t="str">
            <v>-</v>
          </cell>
          <cell r="CH115" t="str">
            <v>-</v>
          </cell>
          <cell r="CI115" t="str">
            <v>-</v>
          </cell>
          <cell r="CJ115" t="str">
            <v>-</v>
          </cell>
          <cell r="CK115" t="str">
            <v>-</v>
          </cell>
          <cell r="CL115" t="str">
            <v>-</v>
          </cell>
          <cell r="CM115">
            <v>10024000</v>
          </cell>
          <cell r="CN115" t="str">
            <v>-</v>
          </cell>
          <cell r="CO115">
            <v>113959434</v>
          </cell>
          <cell r="CP115" t="str">
            <v>-</v>
          </cell>
          <cell r="CQ115">
            <v>0</v>
          </cell>
          <cell r="CR115" t="str">
            <v>-</v>
          </cell>
          <cell r="CS115">
            <v>-25</v>
          </cell>
          <cell r="CT115" t="str">
            <v>-</v>
          </cell>
          <cell r="CU115">
            <v>397</v>
          </cell>
          <cell r="CV115">
            <v>412</v>
          </cell>
          <cell r="CW115">
            <v>209</v>
          </cell>
          <cell r="CX115">
            <v>204</v>
          </cell>
          <cell r="CY115">
            <v>95</v>
          </cell>
          <cell r="CZ115">
            <v>106</v>
          </cell>
          <cell r="DA115">
            <v>96</v>
          </cell>
          <cell r="DB115">
            <v>85</v>
          </cell>
          <cell r="DC115">
            <v>89</v>
          </cell>
          <cell r="DD115">
            <v>92</v>
          </cell>
          <cell r="DE115">
            <v>72</v>
          </cell>
          <cell r="DF115">
            <v>79</v>
          </cell>
          <cell r="DG115">
            <v>257</v>
          </cell>
          <cell r="DH115">
            <v>256</v>
          </cell>
          <cell r="DI115">
            <v>36</v>
          </cell>
          <cell r="DJ115" t="str">
            <v>-</v>
          </cell>
          <cell r="DK115" t="str">
            <v>-</v>
          </cell>
          <cell r="DL115" t="str">
            <v>-</v>
          </cell>
          <cell r="DM115" t="str">
            <v>-</v>
          </cell>
          <cell r="DN115" t="str">
            <v>-</v>
          </cell>
          <cell r="DO115" t="str">
            <v>-</v>
          </cell>
          <cell r="DP115" t="str">
            <v>-</v>
          </cell>
          <cell r="DQ115" t="str">
            <v>-</v>
          </cell>
          <cell r="DR115" t="str">
            <v>-</v>
          </cell>
          <cell r="DS115" t="str">
            <v>-</v>
          </cell>
          <cell r="DT115" t="str">
            <v>-</v>
          </cell>
          <cell r="DU115" t="str">
            <v>-</v>
          </cell>
          <cell r="DV115" t="str">
            <v>-</v>
          </cell>
          <cell r="DW115">
            <v>0</v>
          </cell>
          <cell r="DX115" t="str">
            <v>-</v>
          </cell>
          <cell r="DY115">
            <v>47</v>
          </cell>
          <cell r="DZ115">
            <v>55</v>
          </cell>
          <cell r="EA115">
            <v>18</v>
          </cell>
          <cell r="EB115" t="str">
            <v>-</v>
          </cell>
          <cell r="EC115">
            <v>62.068965517241381</v>
          </cell>
          <cell r="ED115" t="str">
            <v>-</v>
          </cell>
          <cell r="EE115">
            <v>11</v>
          </cell>
          <cell r="EF115" t="str">
            <v>-</v>
          </cell>
          <cell r="EG115">
            <v>97</v>
          </cell>
        </row>
        <row r="116">
          <cell r="C116">
            <v>700000281</v>
          </cell>
          <cell r="D116" t="str">
            <v>SECTOR PICASSO REGINA</v>
          </cell>
          <cell r="E116">
            <v>2026</v>
          </cell>
          <cell r="F116">
            <v>202605</v>
          </cell>
          <cell r="G116">
            <v>1389</v>
          </cell>
          <cell r="H116">
            <v>1334</v>
          </cell>
          <cell r="I116">
            <v>379</v>
          </cell>
          <cell r="J116" t="str">
            <v>-</v>
          </cell>
          <cell r="K116">
            <v>31</v>
          </cell>
          <cell r="L116">
            <v>5</v>
          </cell>
          <cell r="M116">
            <v>930</v>
          </cell>
          <cell r="N116">
            <v>833</v>
          </cell>
          <cell r="O116">
            <v>0</v>
          </cell>
          <cell r="P116" t="str">
            <v>-</v>
          </cell>
          <cell r="Q116">
            <v>0</v>
          </cell>
          <cell r="R116" t="str">
            <v>-</v>
          </cell>
          <cell r="S116">
            <v>3</v>
          </cell>
          <cell r="T116" t="str">
            <v>-</v>
          </cell>
          <cell r="U116">
            <v>928</v>
          </cell>
          <cell r="V116" t="str">
            <v>-</v>
          </cell>
          <cell r="W116">
            <v>2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659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595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>
            <v>66.954643628509729</v>
          </cell>
          <cell r="AN116">
            <v>61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798</v>
          </cell>
          <cell r="BB116">
            <v>729</v>
          </cell>
          <cell r="BC116">
            <v>57.45140388768899</v>
          </cell>
          <cell r="BD116">
            <v>53.4</v>
          </cell>
          <cell r="BE116">
            <v>928</v>
          </cell>
          <cell r="BF116" t="str">
            <v>-</v>
          </cell>
          <cell r="BG116">
            <v>507327.49</v>
          </cell>
          <cell r="BH116">
            <v>449418</v>
          </cell>
          <cell r="BI116">
            <v>471814569.10000002</v>
          </cell>
          <cell r="BJ116">
            <v>374365445</v>
          </cell>
          <cell r="BK116">
            <v>470366844</v>
          </cell>
          <cell r="BL116" t="str">
            <v>-</v>
          </cell>
          <cell r="BM116">
            <v>1447725.0999999999</v>
          </cell>
          <cell r="BN116" t="str">
            <v>-</v>
          </cell>
          <cell r="BO116">
            <v>375650425.10000002</v>
          </cell>
          <cell r="BP116" t="str">
            <v>-</v>
          </cell>
          <cell r="BQ116">
            <v>1447725.0999999999</v>
          </cell>
          <cell r="BR116" t="str">
            <v>-</v>
          </cell>
          <cell r="BS116">
            <v>822</v>
          </cell>
          <cell r="BT116" t="str">
            <v>-</v>
          </cell>
          <cell r="BU116">
            <v>374202700</v>
          </cell>
          <cell r="BV116" t="str">
            <v>-</v>
          </cell>
          <cell r="BW116">
            <v>624</v>
          </cell>
          <cell r="BX116" t="str">
            <v>-</v>
          </cell>
          <cell r="BY116" t="str">
            <v>-</v>
          </cell>
          <cell r="BZ116" t="str">
            <v>-</v>
          </cell>
          <cell r="CA116">
            <v>86689394</v>
          </cell>
          <cell r="CB116" t="str">
            <v>-</v>
          </cell>
          <cell r="CC116" t="str">
            <v>-</v>
          </cell>
          <cell r="CD116" t="str">
            <v>-</v>
          </cell>
          <cell r="CE116" t="str">
            <v>-</v>
          </cell>
          <cell r="CF116" t="str">
            <v>-</v>
          </cell>
          <cell r="CG116" t="str">
            <v>-</v>
          </cell>
          <cell r="CH116" t="str">
            <v>-</v>
          </cell>
          <cell r="CI116" t="str">
            <v>-</v>
          </cell>
          <cell r="CJ116" t="str">
            <v>-</v>
          </cell>
          <cell r="CK116" t="str">
            <v>-</v>
          </cell>
          <cell r="CL116" t="str">
            <v>-</v>
          </cell>
          <cell r="CM116">
            <v>9474750</v>
          </cell>
          <cell r="CN116" t="str">
            <v>-</v>
          </cell>
          <cell r="CO116">
            <v>96164144</v>
          </cell>
          <cell r="CP116" t="str">
            <v>-</v>
          </cell>
          <cell r="CQ116">
            <v>0</v>
          </cell>
          <cell r="CR116" t="str">
            <v>-</v>
          </cell>
          <cell r="CS116">
            <v>28</v>
          </cell>
          <cell r="CT116" t="str">
            <v>-</v>
          </cell>
          <cell r="CU116">
            <v>223</v>
          </cell>
          <cell r="CV116">
            <v>278</v>
          </cell>
          <cell r="CW116">
            <v>167</v>
          </cell>
          <cell r="CX116">
            <v>185</v>
          </cell>
          <cell r="CY116">
            <v>69</v>
          </cell>
          <cell r="CZ116">
            <v>67</v>
          </cell>
          <cell r="DA116">
            <v>58</v>
          </cell>
          <cell r="DB116">
            <v>72</v>
          </cell>
          <cell r="DC116">
            <v>50</v>
          </cell>
          <cell r="DD116">
            <v>54</v>
          </cell>
          <cell r="DE116">
            <v>38</v>
          </cell>
          <cell r="DF116">
            <v>39</v>
          </cell>
          <cell r="DG116">
            <v>146</v>
          </cell>
          <cell r="DH116">
            <v>165</v>
          </cell>
          <cell r="DI116">
            <v>60</v>
          </cell>
          <cell r="DJ116" t="str">
            <v>-</v>
          </cell>
          <cell r="DK116" t="str">
            <v>-</v>
          </cell>
          <cell r="DL116" t="str">
            <v>-</v>
          </cell>
          <cell r="DM116" t="str">
            <v>-</v>
          </cell>
          <cell r="DN116" t="str">
            <v>-</v>
          </cell>
          <cell r="DO116" t="str">
            <v>-</v>
          </cell>
          <cell r="DP116" t="str">
            <v>-</v>
          </cell>
          <cell r="DQ116" t="str">
            <v>-</v>
          </cell>
          <cell r="DR116" t="str">
            <v>-</v>
          </cell>
          <cell r="DS116" t="str">
            <v>-</v>
          </cell>
          <cell r="DT116" t="str">
            <v>-</v>
          </cell>
          <cell r="DU116" t="str">
            <v>-</v>
          </cell>
          <cell r="DV116" t="str">
            <v>-</v>
          </cell>
          <cell r="DW116">
            <v>0</v>
          </cell>
          <cell r="DX116" t="str">
            <v>-</v>
          </cell>
          <cell r="DY116">
            <v>69</v>
          </cell>
          <cell r="DZ116">
            <v>59</v>
          </cell>
          <cell r="EA116">
            <v>33</v>
          </cell>
          <cell r="EB116" t="str">
            <v>-</v>
          </cell>
          <cell r="EC116">
            <v>66</v>
          </cell>
          <cell r="ED116" t="str">
            <v>-</v>
          </cell>
          <cell r="EE116">
            <v>9</v>
          </cell>
          <cell r="EF116" t="str">
            <v>-</v>
          </cell>
          <cell r="EG116">
            <v>63</v>
          </cell>
        </row>
        <row r="117">
          <cell r="C117">
            <v>700000287</v>
          </cell>
          <cell r="D117" t="str">
            <v>SECTOR ENERGÍA JULIANA</v>
          </cell>
          <cell r="E117">
            <v>2026</v>
          </cell>
          <cell r="F117">
            <v>202605</v>
          </cell>
          <cell r="G117">
            <v>1726</v>
          </cell>
          <cell r="H117">
            <v>1745</v>
          </cell>
          <cell r="I117">
            <v>517</v>
          </cell>
          <cell r="J117" t="str">
            <v>-</v>
          </cell>
          <cell r="K117">
            <v>-16</v>
          </cell>
          <cell r="L117">
            <v>10</v>
          </cell>
          <cell r="M117">
            <v>1069</v>
          </cell>
          <cell r="N117">
            <v>1077</v>
          </cell>
          <cell r="O117">
            <v>0</v>
          </cell>
          <cell r="P117" t="str">
            <v>-</v>
          </cell>
          <cell r="Q117">
            <v>5</v>
          </cell>
          <cell r="R117" t="str">
            <v>-</v>
          </cell>
          <cell r="S117">
            <v>25</v>
          </cell>
          <cell r="T117" t="str">
            <v>-</v>
          </cell>
          <cell r="U117">
            <v>1059</v>
          </cell>
          <cell r="V117" t="str">
            <v>-</v>
          </cell>
          <cell r="W117">
            <v>5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805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634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>
            <v>61.935110081112398</v>
          </cell>
          <cell r="AN117">
            <v>61.4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940</v>
          </cell>
          <cell r="BB117">
            <v>929</v>
          </cell>
          <cell r="BC117">
            <v>54.461181923522595</v>
          </cell>
          <cell r="BD117">
            <v>52.9</v>
          </cell>
          <cell r="BE117">
            <v>1209</v>
          </cell>
          <cell r="BF117" t="str">
            <v>-</v>
          </cell>
          <cell r="BG117">
            <v>576996.93999999994</v>
          </cell>
          <cell r="BH117">
            <v>563371</v>
          </cell>
          <cell r="BI117">
            <v>616809726.32999992</v>
          </cell>
          <cell r="BJ117">
            <v>606750837</v>
          </cell>
          <cell r="BK117">
            <v>606796993</v>
          </cell>
          <cell r="BL117" t="str">
            <v>-</v>
          </cell>
          <cell r="BM117">
            <v>10012733.33</v>
          </cell>
          <cell r="BN117" t="str">
            <v>-</v>
          </cell>
          <cell r="BO117">
            <v>491559068.32999998</v>
          </cell>
          <cell r="BP117" t="str">
            <v>-</v>
          </cell>
          <cell r="BQ117">
            <v>10012733.33</v>
          </cell>
          <cell r="BR117" t="str">
            <v>-</v>
          </cell>
          <cell r="BS117">
            <v>1017</v>
          </cell>
          <cell r="BT117" t="str">
            <v>-</v>
          </cell>
          <cell r="BU117">
            <v>481546335</v>
          </cell>
          <cell r="BV117" t="str">
            <v>-</v>
          </cell>
          <cell r="BW117">
            <v>745</v>
          </cell>
          <cell r="BX117" t="str">
            <v>-</v>
          </cell>
          <cell r="BY117" t="str">
            <v>-</v>
          </cell>
          <cell r="BZ117" t="str">
            <v>-</v>
          </cell>
          <cell r="CA117">
            <v>115601384</v>
          </cell>
          <cell r="CB117" t="str">
            <v>-</v>
          </cell>
          <cell r="CC117" t="str">
            <v>-</v>
          </cell>
          <cell r="CD117" t="str">
            <v>-</v>
          </cell>
          <cell r="CE117" t="str">
            <v>-</v>
          </cell>
          <cell r="CF117" t="str">
            <v>-</v>
          </cell>
          <cell r="CG117" t="str">
            <v>-</v>
          </cell>
          <cell r="CH117" t="str">
            <v>-</v>
          </cell>
          <cell r="CI117" t="str">
            <v>-</v>
          </cell>
          <cell r="CJ117" t="str">
            <v>-</v>
          </cell>
          <cell r="CK117" t="str">
            <v>-</v>
          </cell>
          <cell r="CL117" t="str">
            <v>-</v>
          </cell>
          <cell r="CM117">
            <v>9046000</v>
          </cell>
          <cell r="CN117" t="str">
            <v>-</v>
          </cell>
          <cell r="CO117">
            <v>124647384</v>
          </cell>
          <cell r="CP117" t="str">
            <v>-</v>
          </cell>
          <cell r="CQ117">
            <v>0</v>
          </cell>
          <cell r="CR117" t="str">
            <v>-</v>
          </cell>
          <cell r="CS117">
            <v>-17</v>
          </cell>
          <cell r="CT117" t="str">
            <v>-</v>
          </cell>
          <cell r="CU117">
            <v>377</v>
          </cell>
          <cell r="CV117">
            <v>386</v>
          </cell>
          <cell r="CW117">
            <v>191</v>
          </cell>
          <cell r="CX117">
            <v>187</v>
          </cell>
          <cell r="CY117">
            <v>89</v>
          </cell>
          <cell r="CZ117">
            <v>98</v>
          </cell>
          <cell r="DA117">
            <v>105</v>
          </cell>
          <cell r="DB117">
            <v>97</v>
          </cell>
          <cell r="DC117">
            <v>53</v>
          </cell>
          <cell r="DD117">
            <v>65</v>
          </cell>
          <cell r="DE117">
            <v>62</v>
          </cell>
          <cell r="DF117">
            <v>66</v>
          </cell>
          <cell r="DG117">
            <v>221</v>
          </cell>
          <cell r="DH117">
            <v>228</v>
          </cell>
          <cell r="DI117">
            <v>37</v>
          </cell>
          <cell r="DJ117" t="str">
            <v>-</v>
          </cell>
          <cell r="DK117" t="str">
            <v>-</v>
          </cell>
          <cell r="DL117" t="str">
            <v>-</v>
          </cell>
          <cell r="DM117" t="str">
            <v>-</v>
          </cell>
          <cell r="DN117" t="str">
            <v>-</v>
          </cell>
          <cell r="DO117" t="str">
            <v>-</v>
          </cell>
          <cell r="DP117" t="str">
            <v>-</v>
          </cell>
          <cell r="DQ117" t="str">
            <v>-</v>
          </cell>
          <cell r="DR117" t="str">
            <v>-</v>
          </cell>
          <cell r="DS117" t="str">
            <v>-</v>
          </cell>
          <cell r="DT117" t="str">
            <v>-</v>
          </cell>
          <cell r="DU117" t="str">
            <v>-</v>
          </cell>
          <cell r="DV117" t="str">
            <v>-</v>
          </cell>
          <cell r="DW117">
            <v>0</v>
          </cell>
          <cell r="DX117" t="str">
            <v>-</v>
          </cell>
          <cell r="DY117">
            <v>48</v>
          </cell>
          <cell r="DZ117">
            <v>72</v>
          </cell>
          <cell r="EA117">
            <v>30</v>
          </cell>
          <cell r="EB117" t="str">
            <v>-</v>
          </cell>
          <cell r="EC117">
            <v>50.847457627118644</v>
          </cell>
          <cell r="ED117" t="str">
            <v>-</v>
          </cell>
          <cell r="EE117">
            <v>11</v>
          </cell>
          <cell r="EF117" t="str">
            <v>-</v>
          </cell>
          <cell r="EG117">
            <v>81</v>
          </cell>
        </row>
        <row r="118">
          <cell r="C118">
            <v>700000293</v>
          </cell>
          <cell r="D118" t="str">
            <v>SECTOR VIDA</v>
          </cell>
          <cell r="E118">
            <v>2026</v>
          </cell>
          <cell r="F118">
            <v>202605</v>
          </cell>
          <cell r="G118">
            <v>0</v>
          </cell>
          <cell r="H118" t="str">
            <v>-</v>
          </cell>
          <cell r="I118">
            <v>0</v>
          </cell>
          <cell r="J118" t="str">
            <v>-</v>
          </cell>
          <cell r="K118">
            <v>0</v>
          </cell>
          <cell r="L118" t="str">
            <v>-</v>
          </cell>
          <cell r="M118">
            <v>0</v>
          </cell>
          <cell r="N118" t="str">
            <v>-</v>
          </cell>
          <cell r="O118">
            <v>0</v>
          </cell>
          <cell r="P118" t="str">
            <v>-</v>
          </cell>
          <cell r="Q118">
            <v>0</v>
          </cell>
          <cell r="R118" t="str">
            <v>-</v>
          </cell>
          <cell r="S118">
            <v>0</v>
          </cell>
          <cell r="T118" t="str">
            <v>-</v>
          </cell>
          <cell r="U118">
            <v>0</v>
          </cell>
          <cell r="V118" t="str">
            <v>-</v>
          </cell>
          <cell r="W118">
            <v>0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0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0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>
            <v>0</v>
          </cell>
          <cell r="AN118" t="str">
            <v>-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0</v>
          </cell>
          <cell r="BB118" t="str">
            <v>-</v>
          </cell>
          <cell r="BC118">
            <v>0</v>
          </cell>
          <cell r="BD118" t="str">
            <v>-</v>
          </cell>
          <cell r="BE118">
            <v>0</v>
          </cell>
          <cell r="BF118" t="str">
            <v>-</v>
          </cell>
          <cell r="BG118">
            <v>0</v>
          </cell>
          <cell r="BH118" t="str">
            <v>-</v>
          </cell>
          <cell r="BI118">
            <v>0</v>
          </cell>
          <cell r="BJ118" t="str">
            <v>-</v>
          </cell>
          <cell r="BK118">
            <v>0</v>
          </cell>
          <cell r="BL118" t="str">
            <v>-</v>
          </cell>
          <cell r="BM118">
            <v>0</v>
          </cell>
          <cell r="BN118" t="str">
            <v>-</v>
          </cell>
          <cell r="BO118">
            <v>0</v>
          </cell>
          <cell r="BP118" t="str">
            <v>-</v>
          </cell>
          <cell r="BQ118">
            <v>0</v>
          </cell>
          <cell r="BR118" t="str">
            <v>-</v>
          </cell>
          <cell r="BS118">
            <v>0</v>
          </cell>
          <cell r="BT118" t="str">
            <v>-</v>
          </cell>
          <cell r="BU118">
            <v>0</v>
          </cell>
          <cell r="BV118" t="str">
            <v>-</v>
          </cell>
          <cell r="BW118">
            <v>0</v>
          </cell>
          <cell r="BX118" t="str">
            <v>-</v>
          </cell>
          <cell r="BY118" t="str">
            <v>-</v>
          </cell>
          <cell r="BZ118" t="str">
            <v>-</v>
          </cell>
          <cell r="CA118">
            <v>0</v>
          </cell>
          <cell r="CB118" t="str">
            <v>-</v>
          </cell>
          <cell r="CC118" t="str">
            <v>-</v>
          </cell>
          <cell r="CD118" t="str">
            <v>-</v>
          </cell>
          <cell r="CE118" t="str">
            <v>-</v>
          </cell>
          <cell r="CF118" t="str">
            <v>-</v>
          </cell>
          <cell r="CG118" t="str">
            <v>-</v>
          </cell>
          <cell r="CH118" t="str">
            <v>-</v>
          </cell>
          <cell r="CI118" t="str">
            <v>-</v>
          </cell>
          <cell r="CJ118" t="str">
            <v>-</v>
          </cell>
          <cell r="CK118" t="str">
            <v>-</v>
          </cell>
          <cell r="CL118" t="str">
            <v>-</v>
          </cell>
          <cell r="CM118">
            <v>0</v>
          </cell>
          <cell r="CN118" t="str">
            <v>-</v>
          </cell>
          <cell r="CO118">
            <v>0</v>
          </cell>
          <cell r="CP118" t="str">
            <v>-</v>
          </cell>
          <cell r="CQ118">
            <v>0</v>
          </cell>
          <cell r="CR118" t="str">
            <v>-</v>
          </cell>
          <cell r="CS118">
            <v>0</v>
          </cell>
          <cell r="CT118" t="str">
            <v>-</v>
          </cell>
          <cell r="CU118">
            <v>0</v>
          </cell>
          <cell r="CV118" t="str">
            <v>-</v>
          </cell>
          <cell r="CW118">
            <v>0</v>
          </cell>
          <cell r="CX118" t="str">
            <v>-</v>
          </cell>
          <cell r="CY118">
            <v>0</v>
          </cell>
          <cell r="CZ118" t="str">
            <v>-</v>
          </cell>
          <cell r="DA118">
            <v>0</v>
          </cell>
          <cell r="DB118" t="str">
            <v>-</v>
          </cell>
          <cell r="DC118">
            <v>0</v>
          </cell>
          <cell r="DD118" t="str">
            <v>-</v>
          </cell>
          <cell r="DE118">
            <v>0</v>
          </cell>
          <cell r="DF118" t="str">
            <v>-</v>
          </cell>
          <cell r="DG118">
            <v>0</v>
          </cell>
          <cell r="DH118" t="str">
            <v>-</v>
          </cell>
          <cell r="DI118">
            <v>0</v>
          </cell>
          <cell r="DJ118" t="str">
            <v>-</v>
          </cell>
          <cell r="DK118" t="str">
            <v>-</v>
          </cell>
          <cell r="DL118" t="str">
            <v>-</v>
          </cell>
          <cell r="DM118" t="str">
            <v>-</v>
          </cell>
          <cell r="DN118" t="str">
            <v>-</v>
          </cell>
          <cell r="DO118" t="str">
            <v>-</v>
          </cell>
          <cell r="DP118" t="str">
            <v>-</v>
          </cell>
          <cell r="DQ118" t="str">
            <v>-</v>
          </cell>
          <cell r="DR118" t="str">
            <v>-</v>
          </cell>
          <cell r="DS118" t="str">
            <v>-</v>
          </cell>
          <cell r="DT118" t="str">
            <v>-</v>
          </cell>
          <cell r="DU118" t="str">
            <v>-</v>
          </cell>
          <cell r="DV118" t="str">
            <v>-</v>
          </cell>
          <cell r="DW118">
            <v>0</v>
          </cell>
          <cell r="DX118" t="str">
            <v>-</v>
          </cell>
          <cell r="DY118">
            <v>0</v>
          </cell>
          <cell r="DZ118" t="str">
            <v>-</v>
          </cell>
          <cell r="EA118">
            <v>0</v>
          </cell>
          <cell r="EB118" t="str">
            <v>-</v>
          </cell>
          <cell r="EC118">
            <v>0</v>
          </cell>
          <cell r="ED118" t="str">
            <v>-</v>
          </cell>
          <cell r="EE118">
            <v>0</v>
          </cell>
          <cell r="EF118" t="str">
            <v>-</v>
          </cell>
          <cell r="EG118">
            <v>0</v>
          </cell>
        </row>
        <row r="119">
          <cell r="C119">
            <v>700000295</v>
          </cell>
          <cell r="D119" t="str">
            <v xml:space="preserve"> SECTOR ARTE</v>
          </cell>
          <cell r="E119">
            <v>2026</v>
          </cell>
          <cell r="F119">
            <v>202605</v>
          </cell>
          <cell r="G119">
            <v>0</v>
          </cell>
          <cell r="H119" t="str">
            <v>-</v>
          </cell>
          <cell r="I119">
            <v>0</v>
          </cell>
          <cell r="J119" t="str">
            <v>-</v>
          </cell>
          <cell r="K119">
            <v>0</v>
          </cell>
          <cell r="L119" t="str">
            <v>-</v>
          </cell>
          <cell r="M119">
            <v>0</v>
          </cell>
          <cell r="N119" t="str">
            <v>-</v>
          </cell>
          <cell r="O119">
            <v>0</v>
          </cell>
          <cell r="P119" t="str">
            <v>-</v>
          </cell>
          <cell r="Q119">
            <v>0</v>
          </cell>
          <cell r="R119" t="str">
            <v>-</v>
          </cell>
          <cell r="S119">
            <v>0</v>
          </cell>
          <cell r="T119" t="str">
            <v>-</v>
          </cell>
          <cell r="U119">
            <v>0</v>
          </cell>
          <cell r="V119" t="str">
            <v>-</v>
          </cell>
          <cell r="W119">
            <v>0</v>
          </cell>
          <cell r="X119" t="str">
            <v>-</v>
          </cell>
          <cell r="Y119" t="str">
            <v>-</v>
          </cell>
          <cell r="Z119" t="str">
            <v>-</v>
          </cell>
          <cell r="AA119">
            <v>0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>
            <v>0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>
            <v>0</v>
          </cell>
          <cell r="AN119" t="str">
            <v>-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>
            <v>0</v>
          </cell>
          <cell r="BB119" t="str">
            <v>-</v>
          </cell>
          <cell r="BC119">
            <v>0</v>
          </cell>
          <cell r="BD119" t="str">
            <v>-</v>
          </cell>
          <cell r="BE119">
            <v>0</v>
          </cell>
          <cell r="BF119" t="str">
            <v>-</v>
          </cell>
          <cell r="BG119">
            <v>0</v>
          </cell>
          <cell r="BH119" t="str">
            <v>-</v>
          </cell>
          <cell r="BI119">
            <v>0</v>
          </cell>
          <cell r="BJ119" t="str">
            <v>-</v>
          </cell>
          <cell r="BK119">
            <v>0</v>
          </cell>
          <cell r="BL119" t="str">
            <v>-</v>
          </cell>
          <cell r="BM119">
            <v>0</v>
          </cell>
          <cell r="BN119" t="str">
            <v>-</v>
          </cell>
          <cell r="BO119">
            <v>0</v>
          </cell>
          <cell r="BP119" t="str">
            <v>-</v>
          </cell>
          <cell r="BQ119">
            <v>0</v>
          </cell>
          <cell r="BR119" t="str">
            <v>-</v>
          </cell>
          <cell r="BS119">
            <v>0</v>
          </cell>
          <cell r="BT119" t="str">
            <v>-</v>
          </cell>
          <cell r="BU119">
            <v>0</v>
          </cell>
          <cell r="BV119" t="str">
            <v>-</v>
          </cell>
          <cell r="BW119">
            <v>0</v>
          </cell>
          <cell r="BX119" t="str">
            <v>-</v>
          </cell>
          <cell r="BY119" t="str">
            <v>-</v>
          </cell>
          <cell r="BZ119" t="str">
            <v>-</v>
          </cell>
          <cell r="CA119">
            <v>0</v>
          </cell>
          <cell r="CB119" t="str">
            <v>-</v>
          </cell>
          <cell r="CC119" t="str">
            <v>-</v>
          </cell>
          <cell r="CD119" t="str">
            <v>-</v>
          </cell>
          <cell r="CE119" t="str">
            <v>-</v>
          </cell>
          <cell r="CF119" t="str">
            <v>-</v>
          </cell>
          <cell r="CG119" t="str">
            <v>-</v>
          </cell>
          <cell r="CH119" t="str">
            <v>-</v>
          </cell>
          <cell r="CI119" t="str">
            <v>-</v>
          </cell>
          <cell r="CJ119" t="str">
            <v>-</v>
          </cell>
          <cell r="CK119" t="str">
            <v>-</v>
          </cell>
          <cell r="CL119" t="str">
            <v>-</v>
          </cell>
          <cell r="CM119">
            <v>0</v>
          </cell>
          <cell r="CN119" t="str">
            <v>-</v>
          </cell>
          <cell r="CO119">
            <v>0</v>
          </cell>
          <cell r="CP119" t="str">
            <v>-</v>
          </cell>
          <cell r="CQ119">
            <v>0</v>
          </cell>
          <cell r="CR119" t="str">
            <v>-</v>
          </cell>
          <cell r="CS119">
            <v>0</v>
          </cell>
          <cell r="CT119" t="str">
            <v>-</v>
          </cell>
          <cell r="CU119">
            <v>0</v>
          </cell>
          <cell r="CV119" t="str">
            <v>-</v>
          </cell>
          <cell r="CW119">
            <v>0</v>
          </cell>
          <cell r="CX119" t="str">
            <v>-</v>
          </cell>
          <cell r="CY119">
            <v>0</v>
          </cell>
          <cell r="CZ119" t="str">
            <v>-</v>
          </cell>
          <cell r="DA119">
            <v>0</v>
          </cell>
          <cell r="DB119" t="str">
            <v>-</v>
          </cell>
          <cell r="DC119">
            <v>0</v>
          </cell>
          <cell r="DD119" t="str">
            <v>-</v>
          </cell>
          <cell r="DE119">
            <v>0</v>
          </cell>
          <cell r="DF119" t="str">
            <v>-</v>
          </cell>
          <cell r="DG119">
            <v>0</v>
          </cell>
          <cell r="DH119" t="str">
            <v>-</v>
          </cell>
          <cell r="DI119">
            <v>0</v>
          </cell>
          <cell r="DJ119" t="str">
            <v>-</v>
          </cell>
          <cell r="DK119" t="str">
            <v>-</v>
          </cell>
          <cell r="DL119" t="str">
            <v>-</v>
          </cell>
          <cell r="DM119" t="str">
            <v>-</v>
          </cell>
          <cell r="DN119" t="str">
            <v>-</v>
          </cell>
          <cell r="DO119" t="str">
            <v>-</v>
          </cell>
          <cell r="DP119" t="str">
            <v>-</v>
          </cell>
          <cell r="DQ119" t="str">
            <v>-</v>
          </cell>
          <cell r="DR119" t="str">
            <v>-</v>
          </cell>
          <cell r="DS119" t="str">
            <v>-</v>
          </cell>
          <cell r="DT119" t="str">
            <v>-</v>
          </cell>
          <cell r="DU119" t="str">
            <v>-</v>
          </cell>
          <cell r="DV119" t="str">
            <v>-</v>
          </cell>
          <cell r="DW119">
            <v>0</v>
          </cell>
          <cell r="DX119" t="str">
            <v>-</v>
          </cell>
          <cell r="DY119">
            <v>0</v>
          </cell>
          <cell r="DZ119" t="str">
            <v>-</v>
          </cell>
          <cell r="EA119">
            <v>0</v>
          </cell>
          <cell r="EB119" t="str">
            <v>-</v>
          </cell>
          <cell r="EC119">
            <v>0</v>
          </cell>
          <cell r="ED119" t="str">
            <v>-</v>
          </cell>
          <cell r="EE119">
            <v>0</v>
          </cell>
          <cell r="EF119" t="str">
            <v>-</v>
          </cell>
          <cell r="EG119">
            <v>0</v>
          </cell>
        </row>
        <row r="120">
          <cell r="C120">
            <v>700000297</v>
          </cell>
          <cell r="D120" t="str">
            <v>SECTOR ESENCIA</v>
          </cell>
          <cell r="E120">
            <v>2026</v>
          </cell>
          <cell r="F120">
            <v>202605</v>
          </cell>
          <cell r="G120">
            <v>0</v>
          </cell>
          <cell r="H120" t="str">
            <v>-</v>
          </cell>
          <cell r="I120">
            <v>0</v>
          </cell>
          <cell r="J120" t="str">
            <v>-</v>
          </cell>
          <cell r="K120">
            <v>0</v>
          </cell>
          <cell r="L120" t="str">
            <v>-</v>
          </cell>
          <cell r="M120">
            <v>0</v>
          </cell>
          <cell r="N120" t="str">
            <v>-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0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0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0</v>
          </cell>
          <cell r="AH120" t="str">
            <v>-</v>
          </cell>
          <cell r="AI120" t="str">
            <v>-</v>
          </cell>
          <cell r="AJ120" t="str">
            <v>-</v>
          </cell>
          <cell r="AK120" t="str">
            <v>-</v>
          </cell>
          <cell r="AL120" t="str">
            <v>-</v>
          </cell>
          <cell r="AM120">
            <v>0</v>
          </cell>
          <cell r="AN120" t="str">
            <v>-</v>
          </cell>
          <cell r="AO120" t="str">
            <v>-</v>
          </cell>
          <cell r="AP120" t="str">
            <v>-</v>
          </cell>
          <cell r="AQ120" t="str">
            <v>-</v>
          </cell>
          <cell r="AR120" t="str">
            <v>-</v>
          </cell>
          <cell r="AS120" t="str">
            <v>-</v>
          </cell>
          <cell r="AT120" t="str">
            <v>-</v>
          </cell>
          <cell r="AU120" t="str">
            <v>-</v>
          </cell>
          <cell r="AV120" t="str">
            <v>-</v>
          </cell>
          <cell r="AW120" t="str">
            <v>-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0</v>
          </cell>
          <cell r="BB120" t="str">
            <v>-</v>
          </cell>
          <cell r="BC120">
            <v>0</v>
          </cell>
          <cell r="BD120" t="str">
            <v>-</v>
          </cell>
          <cell r="BE120">
            <v>0</v>
          </cell>
          <cell r="BF120" t="str">
            <v>-</v>
          </cell>
          <cell r="BG120">
            <v>0</v>
          </cell>
          <cell r="BH120" t="str">
            <v>-</v>
          </cell>
          <cell r="BI120">
            <v>0</v>
          </cell>
          <cell r="BJ120" t="str">
            <v>-</v>
          </cell>
          <cell r="BK120">
            <v>0</v>
          </cell>
          <cell r="BL120" t="str">
            <v>-</v>
          </cell>
          <cell r="BM120">
            <v>0</v>
          </cell>
          <cell r="BN120" t="str">
            <v>-</v>
          </cell>
          <cell r="BO120">
            <v>0</v>
          </cell>
          <cell r="BP120" t="str">
            <v>-</v>
          </cell>
          <cell r="BQ120">
            <v>0</v>
          </cell>
          <cell r="BR120" t="str">
            <v>-</v>
          </cell>
          <cell r="BS120">
            <v>0</v>
          </cell>
          <cell r="BT120" t="str">
            <v>-</v>
          </cell>
          <cell r="BU120">
            <v>0</v>
          </cell>
          <cell r="BV120" t="str">
            <v>-</v>
          </cell>
          <cell r="BW120">
            <v>0</v>
          </cell>
          <cell r="BX120" t="str">
            <v>-</v>
          </cell>
          <cell r="BY120" t="str">
            <v>-</v>
          </cell>
          <cell r="BZ120" t="str">
            <v>-</v>
          </cell>
          <cell r="CA120">
            <v>0</v>
          </cell>
          <cell r="CB120" t="str">
            <v>-</v>
          </cell>
          <cell r="CC120" t="str">
            <v>-</v>
          </cell>
          <cell r="CD120" t="str">
            <v>-</v>
          </cell>
          <cell r="CE120" t="str">
            <v>-</v>
          </cell>
          <cell r="CF120" t="str">
            <v>-</v>
          </cell>
          <cell r="CG120" t="str">
            <v>-</v>
          </cell>
          <cell r="CH120" t="str">
            <v>-</v>
          </cell>
          <cell r="CI120" t="str">
            <v>-</v>
          </cell>
          <cell r="CJ120" t="str">
            <v>-</v>
          </cell>
          <cell r="CK120" t="str">
            <v>-</v>
          </cell>
          <cell r="CL120" t="str">
            <v>-</v>
          </cell>
          <cell r="CM120">
            <v>0</v>
          </cell>
          <cell r="CN120" t="str">
            <v>-</v>
          </cell>
          <cell r="CO120">
            <v>0</v>
          </cell>
          <cell r="CP120" t="str">
            <v>-</v>
          </cell>
          <cell r="CQ120">
            <v>0</v>
          </cell>
          <cell r="CR120" t="str">
            <v>-</v>
          </cell>
          <cell r="CS120">
            <v>0</v>
          </cell>
          <cell r="CT120" t="str">
            <v>-</v>
          </cell>
          <cell r="CU120">
            <v>0</v>
          </cell>
          <cell r="CV120" t="str">
            <v>-</v>
          </cell>
          <cell r="CW120">
            <v>0</v>
          </cell>
          <cell r="CX120" t="str">
            <v>-</v>
          </cell>
          <cell r="CY120">
            <v>0</v>
          </cell>
          <cell r="CZ120" t="str">
            <v>-</v>
          </cell>
          <cell r="DA120">
            <v>0</v>
          </cell>
          <cell r="DB120" t="str">
            <v>-</v>
          </cell>
          <cell r="DC120">
            <v>0</v>
          </cell>
          <cell r="DD120" t="str">
            <v>-</v>
          </cell>
          <cell r="DE120">
            <v>0</v>
          </cell>
          <cell r="DF120" t="str">
            <v>-</v>
          </cell>
          <cell r="DG120">
            <v>0</v>
          </cell>
          <cell r="DH120" t="str">
            <v>-</v>
          </cell>
          <cell r="DI120">
            <v>0</v>
          </cell>
          <cell r="DJ120" t="str">
            <v>-</v>
          </cell>
          <cell r="DK120" t="str">
            <v>-</v>
          </cell>
          <cell r="DL120" t="str">
            <v>-</v>
          </cell>
          <cell r="DM120" t="str">
            <v>-</v>
          </cell>
          <cell r="DN120" t="str">
            <v>-</v>
          </cell>
          <cell r="DO120" t="str">
            <v>-</v>
          </cell>
          <cell r="DP120" t="str">
            <v>-</v>
          </cell>
          <cell r="DQ120" t="str">
            <v>-</v>
          </cell>
          <cell r="DR120" t="str">
            <v>-</v>
          </cell>
          <cell r="DS120" t="str">
            <v>-</v>
          </cell>
          <cell r="DT120" t="str">
            <v>-</v>
          </cell>
          <cell r="DU120" t="str">
            <v>-</v>
          </cell>
          <cell r="DV120" t="str">
            <v>-</v>
          </cell>
          <cell r="DW120">
            <v>0</v>
          </cell>
          <cell r="DX120" t="str">
            <v>-</v>
          </cell>
          <cell r="DY120">
            <v>0</v>
          </cell>
          <cell r="DZ120" t="str">
            <v>-</v>
          </cell>
          <cell r="EA120">
            <v>0</v>
          </cell>
          <cell r="EB120" t="str">
            <v>-</v>
          </cell>
          <cell r="EC120">
            <v>0</v>
          </cell>
          <cell r="ED120" t="str">
            <v>-</v>
          </cell>
          <cell r="EE120">
            <v>0</v>
          </cell>
          <cell r="EF120" t="str">
            <v>-</v>
          </cell>
          <cell r="EG120">
            <v>0</v>
          </cell>
        </row>
        <row r="121">
          <cell r="C121">
            <v>700000298</v>
          </cell>
          <cell r="D121" t="str">
            <v>SECTOR RITMOS</v>
          </cell>
          <cell r="E121">
            <v>2026</v>
          </cell>
          <cell r="F121">
            <v>202605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0</v>
          </cell>
          <cell r="AN121" t="str">
            <v>-</v>
          </cell>
          <cell r="AO121" t="str">
            <v>-</v>
          </cell>
          <cell r="AP121" t="str">
            <v>-</v>
          </cell>
          <cell r="AQ121" t="str">
            <v>-</v>
          </cell>
          <cell r="AR121" t="str">
            <v>-</v>
          </cell>
          <cell r="AS121" t="str">
            <v>-</v>
          </cell>
          <cell r="AT121" t="str">
            <v>-</v>
          </cell>
          <cell r="AU121" t="str">
            <v>-</v>
          </cell>
          <cell r="AV121" t="str">
            <v>-</v>
          </cell>
          <cell r="AW121" t="str">
            <v>-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>
            <v>0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 t="str">
            <v>-</v>
          </cell>
          <cell r="BZ121" t="str">
            <v>-</v>
          </cell>
          <cell r="CA121">
            <v>0</v>
          </cell>
          <cell r="CB121" t="str">
            <v>-</v>
          </cell>
          <cell r="CC121" t="str">
            <v>-</v>
          </cell>
          <cell r="CD121" t="str">
            <v>-</v>
          </cell>
          <cell r="CE121" t="str">
            <v>-</v>
          </cell>
          <cell r="CF121" t="str">
            <v>-</v>
          </cell>
          <cell r="CG121" t="str">
            <v>-</v>
          </cell>
          <cell r="CH121" t="str">
            <v>-</v>
          </cell>
          <cell r="CI121" t="str">
            <v>-</v>
          </cell>
          <cell r="CJ121" t="str">
            <v>-</v>
          </cell>
          <cell r="CK121" t="str">
            <v>-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 t="str">
            <v>-</v>
          </cell>
          <cell r="DL121" t="str">
            <v>-</v>
          </cell>
          <cell r="DM121" t="str">
            <v>-</v>
          </cell>
          <cell r="DN121" t="str">
            <v>-</v>
          </cell>
          <cell r="DO121" t="str">
            <v>-</v>
          </cell>
          <cell r="DP121" t="str">
            <v>-</v>
          </cell>
          <cell r="DQ121" t="str">
            <v>-</v>
          </cell>
          <cell r="DR121" t="str">
            <v>-</v>
          </cell>
          <cell r="DS121" t="str">
            <v>-</v>
          </cell>
          <cell r="DT121" t="str">
            <v>-</v>
          </cell>
          <cell r="DU121" t="str">
            <v>-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  <cell r="DZ121" t="str">
            <v>-</v>
          </cell>
          <cell r="EA121">
            <v>0</v>
          </cell>
          <cell r="EB121" t="str">
            <v>-</v>
          </cell>
          <cell r="EC121">
            <v>0</v>
          </cell>
          <cell r="ED121" t="str">
            <v>-</v>
          </cell>
          <cell r="EE121">
            <v>0</v>
          </cell>
          <cell r="EF121" t="str">
            <v>-</v>
          </cell>
          <cell r="EG121">
            <v>0</v>
          </cell>
        </row>
        <row r="122">
          <cell r="C122">
            <v>700000299</v>
          </cell>
          <cell r="D122" t="str">
            <v>SECTOR RAÍCES</v>
          </cell>
          <cell r="E122">
            <v>2026</v>
          </cell>
          <cell r="F122">
            <v>202605</v>
          </cell>
          <cell r="G122">
            <v>0</v>
          </cell>
          <cell r="H122" t="str">
            <v>-</v>
          </cell>
          <cell r="I122">
            <v>0</v>
          </cell>
          <cell r="J122" t="str">
            <v>-</v>
          </cell>
          <cell r="K122">
            <v>0</v>
          </cell>
          <cell r="L122" t="str">
            <v>-</v>
          </cell>
          <cell r="M122">
            <v>0</v>
          </cell>
          <cell r="N122" t="str">
            <v>-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0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0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0</v>
          </cell>
          <cell r="AH122" t="str">
            <v>-</v>
          </cell>
          <cell r="AI122" t="str">
            <v>-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0</v>
          </cell>
          <cell r="AN122" t="str">
            <v>-</v>
          </cell>
          <cell r="AO122" t="str">
            <v>-</v>
          </cell>
          <cell r="AP122" t="str">
            <v>-</v>
          </cell>
          <cell r="AQ122" t="str">
            <v>-</v>
          </cell>
          <cell r="AR122" t="str">
            <v>-</v>
          </cell>
          <cell r="AS122" t="str">
            <v>-</v>
          </cell>
          <cell r="AT122" t="str">
            <v>-</v>
          </cell>
          <cell r="AU122" t="str">
            <v>-</v>
          </cell>
          <cell r="AV122" t="str">
            <v>-</v>
          </cell>
          <cell r="AW122" t="str">
            <v>-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0</v>
          </cell>
          <cell r="BB122" t="str">
            <v>-</v>
          </cell>
          <cell r="BC122">
            <v>0</v>
          </cell>
          <cell r="BD122" t="str">
            <v>-</v>
          </cell>
          <cell r="BE122">
            <v>0</v>
          </cell>
          <cell r="BF122" t="str">
            <v>-</v>
          </cell>
          <cell r="BG122">
            <v>0</v>
          </cell>
          <cell r="BH122" t="str">
            <v>-</v>
          </cell>
          <cell r="BI122">
            <v>0</v>
          </cell>
          <cell r="BJ122" t="str">
            <v>-</v>
          </cell>
          <cell r="BK122">
            <v>0</v>
          </cell>
          <cell r="BL122" t="str">
            <v>-</v>
          </cell>
          <cell r="BM122">
            <v>0</v>
          </cell>
          <cell r="BN122" t="str">
            <v>-</v>
          </cell>
          <cell r="BO122">
            <v>0</v>
          </cell>
          <cell r="BP122" t="str">
            <v>-</v>
          </cell>
          <cell r="BQ122">
            <v>0</v>
          </cell>
          <cell r="BR122" t="str">
            <v>-</v>
          </cell>
          <cell r="BS122">
            <v>0</v>
          </cell>
          <cell r="BT122" t="str">
            <v>-</v>
          </cell>
          <cell r="BU122">
            <v>0</v>
          </cell>
          <cell r="BV122" t="str">
            <v>-</v>
          </cell>
          <cell r="BW122">
            <v>0</v>
          </cell>
          <cell r="BX122" t="str">
            <v>-</v>
          </cell>
          <cell r="BY122" t="str">
            <v>-</v>
          </cell>
          <cell r="BZ122" t="str">
            <v>-</v>
          </cell>
          <cell r="CA122">
            <v>0</v>
          </cell>
          <cell r="CB122" t="str">
            <v>-</v>
          </cell>
          <cell r="CC122" t="str">
            <v>-</v>
          </cell>
          <cell r="CD122" t="str">
            <v>-</v>
          </cell>
          <cell r="CE122" t="str">
            <v>-</v>
          </cell>
          <cell r="CF122" t="str">
            <v>-</v>
          </cell>
          <cell r="CG122" t="str">
            <v>-</v>
          </cell>
          <cell r="CH122" t="str">
            <v>-</v>
          </cell>
          <cell r="CI122" t="str">
            <v>-</v>
          </cell>
          <cell r="CJ122" t="str">
            <v>-</v>
          </cell>
          <cell r="CK122" t="str">
            <v>-</v>
          </cell>
          <cell r="CL122" t="str">
            <v>-</v>
          </cell>
          <cell r="CM122">
            <v>0</v>
          </cell>
          <cell r="CN122" t="str">
            <v>-</v>
          </cell>
          <cell r="CO122">
            <v>0</v>
          </cell>
          <cell r="CP122" t="str">
            <v>-</v>
          </cell>
          <cell r="CQ122">
            <v>0</v>
          </cell>
          <cell r="CR122" t="str">
            <v>-</v>
          </cell>
          <cell r="CS122">
            <v>0</v>
          </cell>
          <cell r="CT122" t="str">
            <v>-</v>
          </cell>
          <cell r="CU122">
            <v>0</v>
          </cell>
          <cell r="CV122" t="str">
            <v>-</v>
          </cell>
          <cell r="CW122">
            <v>0</v>
          </cell>
          <cell r="CX122" t="str">
            <v>-</v>
          </cell>
          <cell r="CY122">
            <v>0</v>
          </cell>
          <cell r="CZ122" t="str">
            <v>-</v>
          </cell>
          <cell r="DA122">
            <v>0</v>
          </cell>
          <cell r="DB122" t="str">
            <v>-</v>
          </cell>
          <cell r="DC122">
            <v>0</v>
          </cell>
          <cell r="DD122" t="str">
            <v>-</v>
          </cell>
          <cell r="DE122">
            <v>0</v>
          </cell>
          <cell r="DF122" t="str">
            <v>-</v>
          </cell>
          <cell r="DG122">
            <v>0</v>
          </cell>
          <cell r="DH122" t="str">
            <v>-</v>
          </cell>
          <cell r="DI122">
            <v>0</v>
          </cell>
          <cell r="DJ122" t="str">
            <v>-</v>
          </cell>
          <cell r="DK122" t="str">
            <v>-</v>
          </cell>
          <cell r="DL122" t="str">
            <v>-</v>
          </cell>
          <cell r="DM122" t="str">
            <v>-</v>
          </cell>
          <cell r="DN122" t="str">
            <v>-</v>
          </cell>
          <cell r="DO122" t="str">
            <v>-</v>
          </cell>
          <cell r="DP122" t="str">
            <v>-</v>
          </cell>
          <cell r="DQ122" t="str">
            <v>-</v>
          </cell>
          <cell r="DR122" t="str">
            <v>-</v>
          </cell>
          <cell r="DS122" t="str">
            <v>-</v>
          </cell>
          <cell r="DT122" t="str">
            <v>-</v>
          </cell>
          <cell r="DU122" t="str">
            <v>-</v>
          </cell>
          <cell r="DV122" t="str">
            <v>-</v>
          </cell>
          <cell r="DW122">
            <v>0</v>
          </cell>
          <cell r="DX122" t="str">
            <v>-</v>
          </cell>
          <cell r="DY122">
            <v>0</v>
          </cell>
          <cell r="DZ122" t="str">
            <v>-</v>
          </cell>
          <cell r="EA122">
            <v>0</v>
          </cell>
          <cell r="EB122" t="str">
            <v>-</v>
          </cell>
          <cell r="EC122">
            <v>0</v>
          </cell>
          <cell r="ED122" t="str">
            <v>-</v>
          </cell>
          <cell r="EE122">
            <v>0</v>
          </cell>
          <cell r="EF122" t="str">
            <v>-</v>
          </cell>
          <cell r="EG122">
            <v>0</v>
          </cell>
        </row>
        <row r="123">
          <cell r="C123">
            <v>700000301</v>
          </cell>
          <cell r="D123" t="str">
            <v>SECTOR DESTINOS</v>
          </cell>
          <cell r="E123">
            <v>2026</v>
          </cell>
          <cell r="F123">
            <v>202605</v>
          </cell>
          <cell r="G123">
            <v>0</v>
          </cell>
          <cell r="H123" t="str">
            <v>-</v>
          </cell>
          <cell r="I123">
            <v>0</v>
          </cell>
          <cell r="J123" t="str">
            <v>-</v>
          </cell>
          <cell r="K123">
            <v>0</v>
          </cell>
          <cell r="L123" t="str">
            <v>-</v>
          </cell>
          <cell r="M123">
            <v>0</v>
          </cell>
          <cell r="N123" t="str">
            <v>-</v>
          </cell>
          <cell r="O123">
            <v>0</v>
          </cell>
          <cell r="P123" t="str">
            <v>-</v>
          </cell>
          <cell r="Q123">
            <v>0</v>
          </cell>
          <cell r="R123" t="str">
            <v>-</v>
          </cell>
          <cell r="S123">
            <v>0</v>
          </cell>
          <cell r="T123" t="str">
            <v>-</v>
          </cell>
          <cell r="U123">
            <v>0</v>
          </cell>
          <cell r="V123" t="str">
            <v>-</v>
          </cell>
          <cell r="W123">
            <v>0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0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0</v>
          </cell>
          <cell r="AH123" t="str">
            <v>-</v>
          </cell>
          <cell r="AI123" t="str">
            <v>-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0</v>
          </cell>
          <cell r="AN123" t="str">
            <v>-</v>
          </cell>
          <cell r="AO123" t="str">
            <v>-</v>
          </cell>
          <cell r="AP123" t="str">
            <v>-</v>
          </cell>
          <cell r="AQ123" t="str">
            <v>-</v>
          </cell>
          <cell r="AR123" t="str">
            <v>-</v>
          </cell>
          <cell r="AS123" t="str">
            <v>-</v>
          </cell>
          <cell r="AT123" t="str">
            <v>-</v>
          </cell>
          <cell r="AU123" t="str">
            <v>-</v>
          </cell>
          <cell r="AV123" t="str">
            <v>-</v>
          </cell>
          <cell r="AW123" t="str">
            <v>-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0</v>
          </cell>
          <cell r="BB123" t="str">
            <v>-</v>
          </cell>
          <cell r="BC123">
            <v>0</v>
          </cell>
          <cell r="BD123" t="str">
            <v>-</v>
          </cell>
          <cell r="BE123">
            <v>0</v>
          </cell>
          <cell r="BF123" t="str">
            <v>-</v>
          </cell>
          <cell r="BG123">
            <v>0</v>
          </cell>
          <cell r="BH123" t="str">
            <v>-</v>
          </cell>
          <cell r="BI123">
            <v>0</v>
          </cell>
          <cell r="BJ123" t="str">
            <v>-</v>
          </cell>
          <cell r="BK123">
            <v>0</v>
          </cell>
          <cell r="BL123" t="str">
            <v>-</v>
          </cell>
          <cell r="BM123">
            <v>0</v>
          </cell>
          <cell r="BN123" t="str">
            <v>-</v>
          </cell>
          <cell r="BO123">
            <v>0</v>
          </cell>
          <cell r="BP123" t="str">
            <v>-</v>
          </cell>
          <cell r="BQ123">
            <v>0</v>
          </cell>
          <cell r="BR123" t="str">
            <v>-</v>
          </cell>
          <cell r="BS123">
            <v>0</v>
          </cell>
          <cell r="BT123" t="str">
            <v>-</v>
          </cell>
          <cell r="BU123">
            <v>0</v>
          </cell>
          <cell r="BV123" t="str">
            <v>-</v>
          </cell>
          <cell r="BW123">
            <v>0</v>
          </cell>
          <cell r="BX123" t="str">
            <v>-</v>
          </cell>
          <cell r="BY123" t="str">
            <v>-</v>
          </cell>
          <cell r="BZ123" t="str">
            <v>-</v>
          </cell>
          <cell r="CA123">
            <v>0</v>
          </cell>
          <cell r="CB123" t="str">
            <v>-</v>
          </cell>
          <cell r="CC123" t="str">
            <v>-</v>
          </cell>
          <cell r="CD123" t="str">
            <v>-</v>
          </cell>
          <cell r="CE123" t="str">
            <v>-</v>
          </cell>
          <cell r="CF123" t="str">
            <v>-</v>
          </cell>
          <cell r="CG123" t="str">
            <v>-</v>
          </cell>
          <cell r="CH123" t="str">
            <v>-</v>
          </cell>
          <cell r="CI123" t="str">
            <v>-</v>
          </cell>
          <cell r="CJ123" t="str">
            <v>-</v>
          </cell>
          <cell r="CK123" t="str">
            <v>-</v>
          </cell>
          <cell r="CL123" t="str">
            <v>-</v>
          </cell>
          <cell r="CM123">
            <v>0</v>
          </cell>
          <cell r="CN123" t="str">
            <v>-</v>
          </cell>
          <cell r="CO123">
            <v>0</v>
          </cell>
          <cell r="CP123" t="str">
            <v>-</v>
          </cell>
          <cell r="CQ123">
            <v>0</v>
          </cell>
          <cell r="CR123" t="str">
            <v>-</v>
          </cell>
          <cell r="CS123">
            <v>0</v>
          </cell>
          <cell r="CT123" t="str">
            <v>-</v>
          </cell>
          <cell r="CU123">
            <v>0</v>
          </cell>
          <cell r="CV123" t="str">
            <v>-</v>
          </cell>
          <cell r="CW123">
            <v>0</v>
          </cell>
          <cell r="CX123" t="str">
            <v>-</v>
          </cell>
          <cell r="CY123">
            <v>0</v>
          </cell>
          <cell r="CZ123" t="str">
            <v>-</v>
          </cell>
          <cell r="DA123">
            <v>0</v>
          </cell>
          <cell r="DB123" t="str">
            <v>-</v>
          </cell>
          <cell r="DC123">
            <v>0</v>
          </cell>
          <cell r="DD123" t="str">
            <v>-</v>
          </cell>
          <cell r="DE123">
            <v>0</v>
          </cell>
          <cell r="DF123" t="str">
            <v>-</v>
          </cell>
          <cell r="DG123">
            <v>0</v>
          </cell>
          <cell r="DH123" t="str">
            <v>-</v>
          </cell>
          <cell r="DI123">
            <v>0</v>
          </cell>
          <cell r="DJ123" t="str">
            <v>-</v>
          </cell>
          <cell r="DK123" t="str">
            <v>-</v>
          </cell>
          <cell r="DL123" t="str">
            <v>-</v>
          </cell>
          <cell r="DM123" t="str">
            <v>-</v>
          </cell>
          <cell r="DN123" t="str">
            <v>-</v>
          </cell>
          <cell r="DO123" t="str">
            <v>-</v>
          </cell>
          <cell r="DP123" t="str">
            <v>-</v>
          </cell>
          <cell r="DQ123" t="str">
            <v>-</v>
          </cell>
          <cell r="DR123" t="str">
            <v>-</v>
          </cell>
          <cell r="DS123" t="str">
            <v>-</v>
          </cell>
          <cell r="DT123" t="str">
            <v>-</v>
          </cell>
          <cell r="DU123" t="str">
            <v>-</v>
          </cell>
          <cell r="DV123" t="str">
            <v>-</v>
          </cell>
          <cell r="DW123">
            <v>0</v>
          </cell>
          <cell r="DX123" t="str">
            <v>-</v>
          </cell>
          <cell r="DY123">
            <v>0</v>
          </cell>
          <cell r="DZ123" t="str">
            <v>-</v>
          </cell>
          <cell r="EA123">
            <v>0</v>
          </cell>
          <cell r="EB123" t="str">
            <v>-</v>
          </cell>
          <cell r="EC123">
            <v>0</v>
          </cell>
          <cell r="ED123" t="str">
            <v>-</v>
          </cell>
          <cell r="EE123">
            <v>0</v>
          </cell>
          <cell r="EF123" t="str">
            <v>-</v>
          </cell>
          <cell r="EG123">
            <v>0</v>
          </cell>
        </row>
        <row r="124">
          <cell r="C124">
            <v>700000305</v>
          </cell>
          <cell r="D124" t="str">
            <v>SECTOR PRUEBA COMBINADO</v>
          </cell>
          <cell r="E124">
            <v>2026</v>
          </cell>
          <cell r="F124">
            <v>202605</v>
          </cell>
          <cell r="G124" t="str">
            <v>-</v>
          </cell>
          <cell r="H124" t="str">
            <v>-</v>
          </cell>
          <cell r="I124" t="str">
            <v>-</v>
          </cell>
          <cell r="J124" t="str">
            <v>-</v>
          </cell>
          <cell r="K124" t="str">
            <v>-</v>
          </cell>
          <cell r="L124" t="str">
            <v>-</v>
          </cell>
          <cell r="M124" t="str">
            <v>-</v>
          </cell>
          <cell r="N124" t="str">
            <v>-</v>
          </cell>
          <cell r="O124" t="str">
            <v>-</v>
          </cell>
          <cell r="P124" t="str">
            <v>-</v>
          </cell>
          <cell r="Q124" t="str">
            <v>-</v>
          </cell>
          <cell r="R124" t="str">
            <v>-</v>
          </cell>
          <cell r="S124" t="str">
            <v>-</v>
          </cell>
          <cell r="T124" t="str">
            <v>-</v>
          </cell>
          <cell r="U124" t="str">
            <v>-</v>
          </cell>
          <cell r="V124" t="str">
            <v>-</v>
          </cell>
          <cell r="W124" t="str">
            <v>-</v>
          </cell>
          <cell r="X124" t="str">
            <v>-</v>
          </cell>
          <cell r="Y124" t="str">
            <v>-</v>
          </cell>
          <cell r="Z124" t="str">
            <v>-</v>
          </cell>
          <cell r="AA124" t="str">
            <v>-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 t="str">
            <v>-</v>
          </cell>
          <cell r="AH124" t="str">
            <v>-</v>
          </cell>
          <cell r="AI124" t="str">
            <v>-</v>
          </cell>
          <cell r="AJ124" t="str">
            <v>-</v>
          </cell>
          <cell r="AK124" t="str">
            <v>-</v>
          </cell>
          <cell r="AL124" t="str">
            <v>-</v>
          </cell>
          <cell r="AM124" t="str">
            <v>-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 t="str">
            <v>-</v>
          </cell>
          <cell r="AS124" t="str">
            <v>-</v>
          </cell>
          <cell r="AT124" t="str">
            <v>-</v>
          </cell>
          <cell r="AU124" t="str">
            <v>-</v>
          </cell>
          <cell r="AV124" t="str">
            <v>-</v>
          </cell>
          <cell r="AW124" t="str">
            <v>-</v>
          </cell>
          <cell r="AX124" t="str">
            <v>-</v>
          </cell>
          <cell r="AY124" t="str">
            <v>-</v>
          </cell>
          <cell r="AZ124" t="str">
            <v>-</v>
          </cell>
          <cell r="BA124" t="str">
            <v>-</v>
          </cell>
          <cell r="BB124" t="str">
            <v>-</v>
          </cell>
          <cell r="BC124" t="str">
            <v>-</v>
          </cell>
          <cell r="BD124" t="str">
            <v>-</v>
          </cell>
          <cell r="BE124" t="str">
            <v>-</v>
          </cell>
          <cell r="BF124" t="str">
            <v>-</v>
          </cell>
          <cell r="BG124" t="str">
            <v>-</v>
          </cell>
          <cell r="BH124" t="str">
            <v>-</v>
          </cell>
          <cell r="BI124" t="str">
            <v>-</v>
          </cell>
          <cell r="BJ124" t="str">
            <v>-</v>
          </cell>
          <cell r="BK124" t="str">
            <v>-</v>
          </cell>
          <cell r="BL124" t="str">
            <v>-</v>
          </cell>
          <cell r="BM124" t="str">
            <v>-</v>
          </cell>
          <cell r="BN124" t="str">
            <v>-</v>
          </cell>
          <cell r="BO124" t="str">
            <v>-</v>
          </cell>
          <cell r="BP124" t="str">
            <v>-</v>
          </cell>
          <cell r="BQ124" t="str">
            <v>-</v>
          </cell>
          <cell r="BR124" t="str">
            <v>-</v>
          </cell>
          <cell r="BS124" t="str">
            <v>-</v>
          </cell>
          <cell r="BT124" t="str">
            <v>-</v>
          </cell>
          <cell r="BU124" t="str">
            <v>-</v>
          </cell>
          <cell r="BV124" t="str">
            <v>-</v>
          </cell>
          <cell r="BW124" t="str">
            <v>-</v>
          </cell>
          <cell r="BX124" t="str">
            <v>-</v>
          </cell>
          <cell r="BY124" t="str">
            <v>-</v>
          </cell>
          <cell r="BZ124" t="str">
            <v>-</v>
          </cell>
          <cell r="CA124" t="str">
            <v>-</v>
          </cell>
          <cell r="CB124" t="str">
            <v>-</v>
          </cell>
          <cell r="CC124" t="str">
            <v>-</v>
          </cell>
          <cell r="CD124" t="str">
            <v>-</v>
          </cell>
          <cell r="CE124" t="str">
            <v>-</v>
          </cell>
          <cell r="CF124" t="str">
            <v>-</v>
          </cell>
          <cell r="CG124" t="str">
            <v>-</v>
          </cell>
          <cell r="CH124" t="str">
            <v>-</v>
          </cell>
          <cell r="CI124" t="str">
            <v>-</v>
          </cell>
          <cell r="CJ124" t="str">
            <v>-</v>
          </cell>
          <cell r="CK124" t="str">
            <v>-</v>
          </cell>
          <cell r="CL124" t="str">
            <v>-</v>
          </cell>
          <cell r="CM124" t="str">
            <v>-</v>
          </cell>
          <cell r="CN124" t="str">
            <v>-</v>
          </cell>
          <cell r="CO124" t="str">
            <v>-</v>
          </cell>
          <cell r="CP124" t="str">
            <v>-</v>
          </cell>
          <cell r="CQ124" t="str">
            <v>-</v>
          </cell>
          <cell r="CR124" t="str">
            <v>-</v>
          </cell>
          <cell r="CS124" t="str">
            <v>-</v>
          </cell>
          <cell r="CT124" t="str">
            <v>-</v>
          </cell>
          <cell r="CU124" t="str">
            <v>-</v>
          </cell>
          <cell r="CV124" t="str">
            <v>-</v>
          </cell>
          <cell r="CW124" t="str">
            <v>-</v>
          </cell>
          <cell r="CX124" t="str">
            <v>-</v>
          </cell>
          <cell r="CY124" t="str">
            <v>-</v>
          </cell>
          <cell r="CZ124" t="str">
            <v>-</v>
          </cell>
          <cell r="DA124" t="str">
            <v>-</v>
          </cell>
          <cell r="DB124" t="str">
            <v>-</v>
          </cell>
          <cell r="DC124" t="str">
            <v>-</v>
          </cell>
          <cell r="DD124" t="str">
            <v>-</v>
          </cell>
          <cell r="DE124" t="str">
            <v>-</v>
          </cell>
          <cell r="DF124" t="str">
            <v>-</v>
          </cell>
          <cell r="DG124" t="str">
            <v>-</v>
          </cell>
          <cell r="DH124" t="str">
            <v>-</v>
          </cell>
          <cell r="DI124" t="str">
            <v>-</v>
          </cell>
          <cell r="DJ124" t="str">
            <v>-</v>
          </cell>
          <cell r="DK124" t="str">
            <v>-</v>
          </cell>
          <cell r="DL124" t="str">
            <v>-</v>
          </cell>
          <cell r="DM124" t="str">
            <v>-</v>
          </cell>
          <cell r="DN124" t="str">
            <v>-</v>
          </cell>
          <cell r="DO124" t="str">
            <v>-</v>
          </cell>
          <cell r="DP124" t="str">
            <v>-</v>
          </cell>
          <cell r="DQ124" t="str">
            <v>-</v>
          </cell>
          <cell r="DR124" t="str">
            <v>-</v>
          </cell>
          <cell r="DS124" t="str">
            <v>-</v>
          </cell>
          <cell r="DT124" t="str">
            <v>-</v>
          </cell>
          <cell r="DU124" t="str">
            <v>-</v>
          </cell>
          <cell r="DV124" t="str">
            <v>-</v>
          </cell>
          <cell r="DW124" t="str">
            <v>-</v>
          </cell>
          <cell r="DX124" t="str">
            <v>-</v>
          </cell>
          <cell r="DY124" t="str">
            <v>-</v>
          </cell>
          <cell r="DZ124" t="str">
            <v>-</v>
          </cell>
          <cell r="EA124" t="str">
            <v>-</v>
          </cell>
          <cell r="EB124" t="str">
            <v>-</v>
          </cell>
          <cell r="EC124" t="str">
            <v>-</v>
          </cell>
          <cell r="ED124" t="str">
            <v>-</v>
          </cell>
          <cell r="EE124" t="str">
            <v>-</v>
          </cell>
          <cell r="EF124" t="str">
            <v>-</v>
          </cell>
          <cell r="EG124" t="str">
            <v>-</v>
          </cell>
        </row>
        <row r="125">
          <cell r="C125">
            <v>700000404</v>
          </cell>
          <cell r="D125" t="str">
            <v>Sector TERMALES Malca</v>
          </cell>
          <cell r="E125">
            <v>2026</v>
          </cell>
          <cell r="F125">
            <v>202605</v>
          </cell>
          <cell r="G125">
            <v>2028</v>
          </cell>
          <cell r="H125">
            <v>1993</v>
          </cell>
          <cell r="I125">
            <v>657</v>
          </cell>
          <cell r="J125" t="str">
            <v>-</v>
          </cell>
          <cell r="K125">
            <v>20</v>
          </cell>
          <cell r="L125">
            <v>8</v>
          </cell>
          <cell r="M125">
            <v>1386</v>
          </cell>
          <cell r="N125">
            <v>1298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2</v>
          </cell>
          <cell r="T125" t="str">
            <v>-</v>
          </cell>
          <cell r="U125">
            <v>1385</v>
          </cell>
          <cell r="V125" t="str">
            <v>-</v>
          </cell>
          <cell r="W125">
            <v>1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1072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786</v>
          </cell>
          <cell r="AH125" t="str">
            <v>-</v>
          </cell>
          <cell r="AI125" t="str">
            <v>-</v>
          </cell>
          <cell r="AJ125" t="str">
            <v>-</v>
          </cell>
          <cell r="AK125" t="str">
            <v>-</v>
          </cell>
          <cell r="AL125" t="str">
            <v>-</v>
          </cell>
          <cell r="AM125">
            <v>68.34319526627219</v>
          </cell>
          <cell r="AN125">
            <v>64.400000000000006</v>
          </cell>
          <cell r="AO125" t="str">
            <v>-</v>
          </cell>
          <cell r="AP125" t="str">
            <v>-</v>
          </cell>
          <cell r="AQ125" t="str">
            <v>-</v>
          </cell>
          <cell r="AR125" t="str">
            <v>-</v>
          </cell>
          <cell r="AS125" t="str">
            <v>-</v>
          </cell>
          <cell r="AT125" t="str">
            <v>-</v>
          </cell>
          <cell r="AU125" t="str">
            <v>-</v>
          </cell>
          <cell r="AV125" t="str">
            <v>-</v>
          </cell>
          <cell r="AW125" t="str">
            <v>-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1236</v>
          </cell>
          <cell r="BB125">
            <v>1156</v>
          </cell>
          <cell r="BC125">
            <v>60.946745562130175</v>
          </cell>
          <cell r="BD125">
            <v>57.4</v>
          </cell>
          <cell r="BE125">
            <v>1460</v>
          </cell>
          <cell r="BF125" t="str">
            <v>-</v>
          </cell>
          <cell r="BG125">
            <v>514957.87</v>
          </cell>
          <cell r="BH125">
            <v>496550</v>
          </cell>
          <cell r="BI125">
            <v>713731614.39999998</v>
          </cell>
          <cell r="BJ125">
            <v>644522380</v>
          </cell>
          <cell r="BK125">
            <v>713399903</v>
          </cell>
          <cell r="BL125" t="str">
            <v>-</v>
          </cell>
          <cell r="BM125">
            <v>331711.40000000002</v>
          </cell>
          <cell r="BN125" t="str">
            <v>-</v>
          </cell>
          <cell r="BO125">
            <v>429206955.39999998</v>
          </cell>
          <cell r="BP125" t="str">
            <v>-</v>
          </cell>
          <cell r="BQ125">
            <v>331711.40000000002</v>
          </cell>
          <cell r="BR125" t="str">
            <v>-</v>
          </cell>
          <cell r="BS125">
            <v>1161</v>
          </cell>
          <cell r="BT125" t="str">
            <v>-</v>
          </cell>
          <cell r="BU125">
            <v>428875244</v>
          </cell>
          <cell r="BV125" t="str">
            <v>-</v>
          </cell>
          <cell r="BW125">
            <v>1252</v>
          </cell>
          <cell r="BX125" t="str">
            <v>-</v>
          </cell>
          <cell r="BY125" t="str">
            <v>-</v>
          </cell>
          <cell r="BZ125" t="str">
            <v>-</v>
          </cell>
          <cell r="CA125">
            <v>265803154</v>
          </cell>
          <cell r="CB125" t="str">
            <v>-</v>
          </cell>
          <cell r="CC125" t="str">
            <v>-</v>
          </cell>
          <cell r="CD125" t="str">
            <v>-</v>
          </cell>
          <cell r="CE125" t="str">
            <v>-</v>
          </cell>
          <cell r="CF125" t="str">
            <v>-</v>
          </cell>
          <cell r="CG125" t="str">
            <v>-</v>
          </cell>
          <cell r="CH125" t="str">
            <v>-</v>
          </cell>
          <cell r="CI125" t="str">
            <v>-</v>
          </cell>
          <cell r="CJ125" t="str">
            <v>-</v>
          </cell>
          <cell r="CK125" t="str">
            <v>-</v>
          </cell>
          <cell r="CL125" t="str">
            <v>-</v>
          </cell>
          <cell r="CM125">
            <v>18005255</v>
          </cell>
          <cell r="CN125" t="str">
            <v>-</v>
          </cell>
          <cell r="CO125">
            <v>283808409</v>
          </cell>
          <cell r="CP125" t="str">
            <v>-</v>
          </cell>
          <cell r="CQ125">
            <v>0</v>
          </cell>
          <cell r="CR125" t="str">
            <v>-</v>
          </cell>
          <cell r="CS125">
            <v>18</v>
          </cell>
          <cell r="CT125" t="str">
            <v>-</v>
          </cell>
          <cell r="CU125">
            <v>377</v>
          </cell>
          <cell r="CV125">
            <v>438</v>
          </cell>
          <cell r="CW125">
            <v>184</v>
          </cell>
          <cell r="CX125">
            <v>195</v>
          </cell>
          <cell r="CY125">
            <v>81</v>
          </cell>
          <cell r="CZ125">
            <v>87</v>
          </cell>
          <cell r="DA125">
            <v>88</v>
          </cell>
          <cell r="DB125">
            <v>88</v>
          </cell>
          <cell r="DC125">
            <v>82</v>
          </cell>
          <cell r="DD125">
            <v>81</v>
          </cell>
          <cell r="DE125">
            <v>63</v>
          </cell>
          <cell r="DF125">
            <v>61</v>
          </cell>
          <cell r="DG125">
            <v>233</v>
          </cell>
          <cell r="DH125">
            <v>230</v>
          </cell>
          <cell r="DI125">
            <v>60</v>
          </cell>
          <cell r="DJ125" t="str">
            <v>-</v>
          </cell>
          <cell r="DK125" t="str">
            <v>-</v>
          </cell>
          <cell r="DL125" t="str">
            <v>-</v>
          </cell>
          <cell r="DM125" t="str">
            <v>-</v>
          </cell>
          <cell r="DN125" t="str">
            <v>-</v>
          </cell>
          <cell r="DO125" t="str">
            <v>-</v>
          </cell>
          <cell r="DP125" t="str">
            <v>-</v>
          </cell>
          <cell r="DQ125" t="str">
            <v>-</v>
          </cell>
          <cell r="DR125" t="str">
            <v>-</v>
          </cell>
          <cell r="DS125" t="str">
            <v>-</v>
          </cell>
          <cell r="DT125" t="str">
            <v>-</v>
          </cell>
          <cell r="DU125" t="str">
            <v>-</v>
          </cell>
          <cell r="DV125" t="str">
            <v>-</v>
          </cell>
          <cell r="DW125">
            <v>0</v>
          </cell>
          <cell r="DX125" t="str">
            <v>-</v>
          </cell>
          <cell r="DY125">
            <v>82</v>
          </cell>
          <cell r="DZ125">
            <v>69</v>
          </cell>
          <cell r="EA125">
            <v>31</v>
          </cell>
          <cell r="EB125" t="str">
            <v>-</v>
          </cell>
          <cell r="EC125">
            <v>54.385964912280706</v>
          </cell>
          <cell r="ED125" t="str">
            <v>-</v>
          </cell>
          <cell r="EE125">
            <v>22</v>
          </cell>
          <cell r="EF125" t="str">
            <v>-</v>
          </cell>
          <cell r="EG125">
            <v>68</v>
          </cell>
        </row>
        <row r="126">
          <cell r="C126">
            <v>700000405</v>
          </cell>
          <cell r="D126" t="str">
            <v>Sector CORRIENTE Silvia</v>
          </cell>
          <cell r="E126">
            <v>2026</v>
          </cell>
          <cell r="F126">
            <v>202605</v>
          </cell>
          <cell r="G126">
            <v>1709</v>
          </cell>
          <cell r="H126">
            <v>1733</v>
          </cell>
          <cell r="I126">
            <v>508</v>
          </cell>
          <cell r="J126" t="str">
            <v>-</v>
          </cell>
          <cell r="K126">
            <v>13</v>
          </cell>
          <cell r="L126">
            <v>10</v>
          </cell>
          <cell r="M126">
            <v>1143</v>
          </cell>
          <cell r="N126">
            <v>1080</v>
          </cell>
          <cell r="O126">
            <v>0</v>
          </cell>
          <cell r="P126" t="str">
            <v>-</v>
          </cell>
          <cell r="Q126">
            <v>0</v>
          </cell>
          <cell r="R126" t="str">
            <v>-</v>
          </cell>
          <cell r="S126">
            <v>2</v>
          </cell>
          <cell r="T126" t="str">
            <v>-</v>
          </cell>
          <cell r="U126">
            <v>1142</v>
          </cell>
          <cell r="V126" t="str">
            <v>-</v>
          </cell>
          <cell r="W126">
            <v>1</v>
          </cell>
          <cell r="X126" t="str">
            <v>-</v>
          </cell>
          <cell r="Y126" t="str">
            <v>-</v>
          </cell>
          <cell r="Z126" t="str">
            <v>-</v>
          </cell>
          <cell r="AA126">
            <v>856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>
            <v>674</v>
          </cell>
          <cell r="AH126" t="str">
            <v>-</v>
          </cell>
          <cell r="AI126" t="str">
            <v>-</v>
          </cell>
          <cell r="AJ126" t="str">
            <v>-</v>
          </cell>
          <cell r="AK126" t="str">
            <v>-</v>
          </cell>
          <cell r="AL126" t="str">
            <v>-</v>
          </cell>
          <cell r="AM126">
            <v>66.881217086015212</v>
          </cell>
          <cell r="AN126">
            <v>63.3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 t="str">
            <v>-</v>
          </cell>
          <cell r="AW126" t="str">
            <v>-</v>
          </cell>
          <cell r="AX126" t="str">
            <v>-</v>
          </cell>
          <cell r="AY126" t="str">
            <v>-</v>
          </cell>
          <cell r="AZ126" t="str">
            <v>-</v>
          </cell>
          <cell r="BA126">
            <v>985</v>
          </cell>
          <cell r="BB126">
            <v>937</v>
          </cell>
          <cell r="BC126">
            <v>57.636044470450557</v>
          </cell>
          <cell r="BD126">
            <v>54.9</v>
          </cell>
          <cell r="BE126">
            <v>1179</v>
          </cell>
          <cell r="BF126" t="str">
            <v>-</v>
          </cell>
          <cell r="BG126">
            <v>488304.4</v>
          </cell>
          <cell r="BH126">
            <v>500412</v>
          </cell>
          <cell r="BI126">
            <v>558131933.25</v>
          </cell>
          <cell r="BJ126">
            <v>540444988</v>
          </cell>
          <cell r="BK126">
            <v>557689496</v>
          </cell>
          <cell r="BL126" t="str">
            <v>-</v>
          </cell>
          <cell r="BM126">
            <v>442437.25</v>
          </cell>
          <cell r="BN126" t="str">
            <v>-</v>
          </cell>
          <cell r="BO126">
            <v>331568440.25</v>
          </cell>
          <cell r="BP126" t="str">
            <v>-</v>
          </cell>
          <cell r="BQ126">
            <v>442437.25</v>
          </cell>
          <cell r="BR126" t="str">
            <v>-</v>
          </cell>
          <cell r="BS126">
            <v>925</v>
          </cell>
          <cell r="BT126" t="str">
            <v>-</v>
          </cell>
          <cell r="BU126">
            <v>331126003</v>
          </cell>
          <cell r="BV126" t="str">
            <v>-</v>
          </cell>
          <cell r="BW126">
            <v>1011</v>
          </cell>
          <cell r="BX126" t="str">
            <v>-</v>
          </cell>
          <cell r="BY126" t="str">
            <v>-</v>
          </cell>
          <cell r="BZ126" t="str">
            <v>-</v>
          </cell>
          <cell r="CA126">
            <v>213767533</v>
          </cell>
          <cell r="CB126" t="str">
            <v>-</v>
          </cell>
          <cell r="CC126" t="str">
            <v>-</v>
          </cell>
          <cell r="CD126" t="str">
            <v>-</v>
          </cell>
          <cell r="CE126" t="str">
            <v>-</v>
          </cell>
          <cell r="CF126" t="str">
            <v>-</v>
          </cell>
          <cell r="CG126" t="str">
            <v>-</v>
          </cell>
          <cell r="CH126" t="str">
            <v>-</v>
          </cell>
          <cell r="CI126" t="str">
            <v>-</v>
          </cell>
          <cell r="CJ126" t="str">
            <v>-</v>
          </cell>
          <cell r="CK126" t="str">
            <v>-</v>
          </cell>
          <cell r="CL126" t="str">
            <v>-</v>
          </cell>
          <cell r="CM126">
            <v>12795960</v>
          </cell>
          <cell r="CN126" t="str">
            <v>-</v>
          </cell>
          <cell r="CO126">
            <v>226563493</v>
          </cell>
          <cell r="CP126" t="str">
            <v>-</v>
          </cell>
          <cell r="CQ126">
            <v>0</v>
          </cell>
          <cell r="CR126" t="str">
            <v>-</v>
          </cell>
          <cell r="CS126">
            <v>1</v>
          </cell>
          <cell r="CT126" t="str">
            <v>-</v>
          </cell>
          <cell r="CU126">
            <v>311</v>
          </cell>
          <cell r="CV126">
            <v>364</v>
          </cell>
          <cell r="CW126">
            <v>196</v>
          </cell>
          <cell r="CX126">
            <v>186</v>
          </cell>
          <cell r="CY126">
            <v>59</v>
          </cell>
          <cell r="CZ126">
            <v>65</v>
          </cell>
          <cell r="DA126">
            <v>79</v>
          </cell>
          <cell r="DB126">
            <v>96</v>
          </cell>
          <cell r="DC126">
            <v>82</v>
          </cell>
          <cell r="DD126">
            <v>87</v>
          </cell>
          <cell r="DE126">
            <v>51</v>
          </cell>
          <cell r="DF126">
            <v>53</v>
          </cell>
          <cell r="DG126">
            <v>212</v>
          </cell>
          <cell r="DH126">
            <v>236</v>
          </cell>
          <cell r="DI126">
            <v>40</v>
          </cell>
          <cell r="DJ126" t="str">
            <v>-</v>
          </cell>
          <cell r="DK126" t="str">
            <v>-</v>
          </cell>
          <cell r="DL126" t="str">
            <v>-</v>
          </cell>
          <cell r="DM126" t="str">
            <v>-</v>
          </cell>
          <cell r="DN126" t="str">
            <v>-</v>
          </cell>
          <cell r="DO126" t="str">
            <v>-</v>
          </cell>
          <cell r="DP126" t="str">
            <v>-</v>
          </cell>
          <cell r="DQ126" t="str">
            <v>-</v>
          </cell>
          <cell r="DR126" t="str">
            <v>-</v>
          </cell>
          <cell r="DS126" t="str">
            <v>-</v>
          </cell>
          <cell r="DT126" t="str">
            <v>-</v>
          </cell>
          <cell r="DU126" t="str">
            <v>-</v>
          </cell>
          <cell r="DV126" t="str">
            <v>-</v>
          </cell>
          <cell r="DW126">
            <v>0</v>
          </cell>
          <cell r="DX126" t="str">
            <v>-</v>
          </cell>
          <cell r="DY126">
            <v>53</v>
          </cell>
          <cell r="DZ126">
            <v>59</v>
          </cell>
          <cell r="EA126">
            <v>18</v>
          </cell>
          <cell r="EB126" t="str">
            <v>-</v>
          </cell>
          <cell r="EC126">
            <v>60</v>
          </cell>
          <cell r="ED126" t="str">
            <v>-</v>
          </cell>
          <cell r="EE126">
            <v>13</v>
          </cell>
          <cell r="EF126" t="str">
            <v>-</v>
          </cell>
          <cell r="EG126">
            <v>105</v>
          </cell>
        </row>
        <row r="127">
          <cell r="C127">
            <v>700000408</v>
          </cell>
          <cell r="D127" t="str">
            <v>SECTOR VERVENA LINA</v>
          </cell>
          <cell r="E127">
            <v>2026</v>
          </cell>
          <cell r="F127">
            <v>202605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  <cell r="K127" t="str">
            <v>-</v>
          </cell>
          <cell r="L127" t="str">
            <v>-</v>
          </cell>
          <cell r="M127" t="str">
            <v>-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 t="str">
            <v>-</v>
          </cell>
          <cell r="Z127" t="str">
            <v>-</v>
          </cell>
          <cell r="AA127" t="str">
            <v>-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 t="str">
            <v>-</v>
          </cell>
          <cell r="AH127" t="str">
            <v>-</v>
          </cell>
          <cell r="AI127" t="str">
            <v>-</v>
          </cell>
          <cell r="AJ127" t="str">
            <v>-</v>
          </cell>
          <cell r="AK127" t="str">
            <v>-</v>
          </cell>
          <cell r="AL127" t="str">
            <v>-</v>
          </cell>
          <cell r="AM127" t="str">
            <v>-</v>
          </cell>
          <cell r="AN127" t="str">
            <v>-</v>
          </cell>
          <cell r="AO127" t="str">
            <v>-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 t="str">
            <v>-</v>
          </cell>
          <cell r="AX127" t="str">
            <v>-</v>
          </cell>
          <cell r="AY127" t="str">
            <v>-</v>
          </cell>
          <cell r="AZ127" t="str">
            <v>-</v>
          </cell>
          <cell r="BA127" t="str">
            <v>-</v>
          </cell>
          <cell r="BB127" t="str">
            <v>-</v>
          </cell>
          <cell r="BC127" t="str">
            <v>-</v>
          </cell>
          <cell r="BD127" t="str">
            <v>-</v>
          </cell>
          <cell r="BE127" t="str">
            <v>-</v>
          </cell>
          <cell r="BF127" t="str">
            <v>-</v>
          </cell>
          <cell r="BG127" t="str">
            <v>-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 t="str">
            <v>-</v>
          </cell>
          <cell r="BM127" t="str">
            <v>-</v>
          </cell>
          <cell r="BN127" t="str">
            <v>-</v>
          </cell>
          <cell r="BO127" t="str">
            <v>-</v>
          </cell>
          <cell r="BP127" t="str">
            <v>-</v>
          </cell>
          <cell r="BQ127" t="str">
            <v>-</v>
          </cell>
          <cell r="BR127" t="str">
            <v>-</v>
          </cell>
          <cell r="BS127" t="str">
            <v>-</v>
          </cell>
          <cell r="BT127" t="str">
            <v>-</v>
          </cell>
          <cell r="BU127" t="str">
            <v>-</v>
          </cell>
          <cell r="BV127" t="str">
            <v>-</v>
          </cell>
          <cell r="BW127" t="str">
            <v>-</v>
          </cell>
          <cell r="BX127" t="str">
            <v>-</v>
          </cell>
          <cell r="BY127" t="str">
            <v>-</v>
          </cell>
          <cell r="BZ127" t="str">
            <v>-</v>
          </cell>
          <cell r="CA127" t="str">
            <v>-</v>
          </cell>
          <cell r="CB127" t="str">
            <v>-</v>
          </cell>
          <cell r="CC127" t="str">
            <v>-</v>
          </cell>
          <cell r="CD127" t="str">
            <v>-</v>
          </cell>
          <cell r="CE127" t="str">
            <v>-</v>
          </cell>
          <cell r="CF127" t="str">
            <v>-</v>
          </cell>
          <cell r="CG127" t="str">
            <v>-</v>
          </cell>
          <cell r="CH127" t="str">
            <v>-</v>
          </cell>
          <cell r="CI127" t="str">
            <v>-</v>
          </cell>
          <cell r="CJ127" t="str">
            <v>-</v>
          </cell>
          <cell r="CK127" t="str">
            <v>-</v>
          </cell>
          <cell r="CL127" t="str">
            <v>-</v>
          </cell>
          <cell r="CM127" t="str">
            <v>-</v>
          </cell>
          <cell r="CN127" t="str">
            <v>-</v>
          </cell>
          <cell r="CO127" t="str">
            <v>-</v>
          </cell>
          <cell r="CP127" t="str">
            <v>-</v>
          </cell>
          <cell r="CQ127" t="str">
            <v>-</v>
          </cell>
          <cell r="CR127" t="str">
            <v>-</v>
          </cell>
          <cell r="CS127" t="str">
            <v>-</v>
          </cell>
          <cell r="CT127" t="str">
            <v>-</v>
          </cell>
          <cell r="CU127" t="str">
            <v>-</v>
          </cell>
          <cell r="CV127" t="str">
            <v>-</v>
          </cell>
          <cell r="CW127" t="str">
            <v>-</v>
          </cell>
          <cell r="CX127" t="str">
            <v>-</v>
          </cell>
          <cell r="CY127" t="str">
            <v>-</v>
          </cell>
          <cell r="CZ127" t="str">
            <v>-</v>
          </cell>
          <cell r="DA127" t="str">
            <v>-</v>
          </cell>
          <cell r="DB127" t="str">
            <v>-</v>
          </cell>
          <cell r="DC127" t="str">
            <v>-</v>
          </cell>
          <cell r="DD127" t="str">
            <v>-</v>
          </cell>
          <cell r="DE127" t="str">
            <v>-</v>
          </cell>
          <cell r="DF127" t="str">
            <v>-</v>
          </cell>
          <cell r="DG127" t="str">
            <v>-</v>
          </cell>
          <cell r="DH127" t="str">
            <v>-</v>
          </cell>
          <cell r="DI127" t="str">
            <v>-</v>
          </cell>
          <cell r="DJ127" t="str">
            <v>-</v>
          </cell>
          <cell r="DK127" t="str">
            <v>-</v>
          </cell>
          <cell r="DL127" t="str">
            <v>-</v>
          </cell>
          <cell r="DM127" t="str">
            <v>-</v>
          </cell>
          <cell r="DN127" t="str">
            <v>-</v>
          </cell>
          <cell r="DO127" t="str">
            <v>-</v>
          </cell>
          <cell r="DP127" t="str">
            <v>-</v>
          </cell>
          <cell r="DQ127" t="str">
            <v>-</v>
          </cell>
          <cell r="DR127" t="str">
            <v>-</v>
          </cell>
          <cell r="DS127" t="str">
            <v>-</v>
          </cell>
          <cell r="DT127" t="str">
            <v>-</v>
          </cell>
          <cell r="DU127" t="str">
            <v>-</v>
          </cell>
          <cell r="DV127" t="str">
            <v>-</v>
          </cell>
          <cell r="DW127" t="str">
            <v>-</v>
          </cell>
          <cell r="DX127" t="str">
            <v>-</v>
          </cell>
          <cell r="DY127" t="str">
            <v>-</v>
          </cell>
          <cell r="DZ127" t="str">
            <v>-</v>
          </cell>
          <cell r="EA127" t="str">
            <v>-</v>
          </cell>
          <cell r="EB127" t="str">
            <v>-</v>
          </cell>
          <cell r="EC127" t="str">
            <v>-</v>
          </cell>
          <cell r="ED127" t="str">
            <v>-</v>
          </cell>
          <cell r="EE127" t="str">
            <v>-</v>
          </cell>
          <cell r="EF127" t="str">
            <v>-</v>
          </cell>
          <cell r="EG127" t="str">
            <v>-</v>
          </cell>
        </row>
        <row r="128">
          <cell r="C128">
            <v>700000411</v>
          </cell>
          <cell r="D128" t="str">
            <v>SECTOR PILANDERAS ARACELIS</v>
          </cell>
          <cell r="E128">
            <v>2026</v>
          </cell>
          <cell r="F128">
            <v>202605</v>
          </cell>
          <cell r="G128" t="str">
            <v>-</v>
          </cell>
          <cell r="H128" t="str">
            <v>-</v>
          </cell>
          <cell r="I128" t="str">
            <v>-</v>
          </cell>
          <cell r="J128" t="str">
            <v>-</v>
          </cell>
          <cell r="K128" t="str">
            <v>-</v>
          </cell>
          <cell r="L128" t="str">
            <v>-</v>
          </cell>
          <cell r="M128" t="str">
            <v>-</v>
          </cell>
          <cell r="N128" t="str">
            <v>-</v>
          </cell>
          <cell r="O128" t="str">
            <v>-</v>
          </cell>
          <cell r="P128" t="str">
            <v>-</v>
          </cell>
          <cell r="Q128" t="str">
            <v>-</v>
          </cell>
          <cell r="R128" t="str">
            <v>-</v>
          </cell>
          <cell r="S128" t="str">
            <v>-</v>
          </cell>
          <cell r="T128" t="str">
            <v>-</v>
          </cell>
          <cell r="U128" t="str">
            <v>-</v>
          </cell>
          <cell r="V128" t="str">
            <v>-</v>
          </cell>
          <cell r="W128" t="str">
            <v>-</v>
          </cell>
          <cell r="X128" t="str">
            <v>-</v>
          </cell>
          <cell r="Y128" t="str">
            <v>-</v>
          </cell>
          <cell r="Z128" t="str">
            <v>-</v>
          </cell>
          <cell r="AA128" t="str">
            <v>-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 t="str">
            <v>-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-</v>
          </cell>
          <cell r="AL128" t="str">
            <v>-</v>
          </cell>
          <cell r="AM128" t="str">
            <v>-</v>
          </cell>
          <cell r="AN128" t="str">
            <v>-</v>
          </cell>
          <cell r="AO128" t="str">
            <v>-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 t="str">
            <v>-</v>
          </cell>
          <cell r="AY128" t="str">
            <v>-</v>
          </cell>
          <cell r="AZ128" t="str">
            <v>-</v>
          </cell>
          <cell r="BA128" t="str">
            <v>-</v>
          </cell>
          <cell r="BB128" t="str">
            <v>-</v>
          </cell>
          <cell r="BC128" t="str">
            <v>-</v>
          </cell>
          <cell r="BD128" t="str">
            <v>-</v>
          </cell>
          <cell r="BE128" t="str">
            <v>-</v>
          </cell>
          <cell r="BF128" t="str">
            <v>-</v>
          </cell>
          <cell r="BG128" t="str">
            <v>-</v>
          </cell>
          <cell r="BH128" t="str">
            <v>-</v>
          </cell>
          <cell r="BI128" t="str">
            <v>-</v>
          </cell>
          <cell r="BJ128" t="str">
            <v>-</v>
          </cell>
          <cell r="BK128" t="str">
            <v>-</v>
          </cell>
          <cell r="BL128" t="str">
            <v>-</v>
          </cell>
          <cell r="BM128" t="str">
            <v>-</v>
          </cell>
          <cell r="BN128" t="str">
            <v>-</v>
          </cell>
          <cell r="BO128" t="str">
            <v>-</v>
          </cell>
          <cell r="BP128" t="str">
            <v>-</v>
          </cell>
          <cell r="BQ128" t="str">
            <v>-</v>
          </cell>
          <cell r="BR128" t="str">
            <v>-</v>
          </cell>
          <cell r="BS128" t="str">
            <v>-</v>
          </cell>
          <cell r="BT128" t="str">
            <v>-</v>
          </cell>
          <cell r="BU128" t="str">
            <v>-</v>
          </cell>
          <cell r="BV128" t="str">
            <v>-</v>
          </cell>
          <cell r="BW128" t="str">
            <v>-</v>
          </cell>
          <cell r="BX128" t="str">
            <v>-</v>
          </cell>
          <cell r="BY128" t="str">
            <v>-</v>
          </cell>
          <cell r="BZ128" t="str">
            <v>-</v>
          </cell>
          <cell r="CA128" t="str">
            <v>-</v>
          </cell>
          <cell r="CB128" t="str">
            <v>-</v>
          </cell>
          <cell r="CC128" t="str">
            <v>-</v>
          </cell>
          <cell r="CD128" t="str">
            <v>-</v>
          </cell>
          <cell r="CE128" t="str">
            <v>-</v>
          </cell>
          <cell r="CF128" t="str">
            <v>-</v>
          </cell>
          <cell r="CG128" t="str">
            <v>-</v>
          </cell>
          <cell r="CH128" t="str">
            <v>-</v>
          </cell>
          <cell r="CI128" t="str">
            <v>-</v>
          </cell>
          <cell r="CJ128" t="str">
            <v>-</v>
          </cell>
          <cell r="CK128" t="str">
            <v>-</v>
          </cell>
          <cell r="CL128" t="str">
            <v>-</v>
          </cell>
          <cell r="CM128" t="str">
            <v>-</v>
          </cell>
          <cell r="CN128" t="str">
            <v>-</v>
          </cell>
          <cell r="CO128" t="str">
            <v>-</v>
          </cell>
          <cell r="CP128" t="str">
            <v>-</v>
          </cell>
          <cell r="CQ128" t="str">
            <v>-</v>
          </cell>
          <cell r="CR128" t="str">
            <v>-</v>
          </cell>
          <cell r="CS128" t="str">
            <v>-</v>
          </cell>
          <cell r="CT128" t="str">
            <v>-</v>
          </cell>
          <cell r="CU128" t="str">
            <v>-</v>
          </cell>
          <cell r="CV128" t="str">
            <v>-</v>
          </cell>
          <cell r="CW128" t="str">
            <v>-</v>
          </cell>
          <cell r="CX128" t="str">
            <v>-</v>
          </cell>
          <cell r="CY128" t="str">
            <v>-</v>
          </cell>
          <cell r="CZ128" t="str">
            <v>-</v>
          </cell>
          <cell r="DA128" t="str">
            <v>-</v>
          </cell>
          <cell r="DB128" t="str">
            <v>-</v>
          </cell>
          <cell r="DC128" t="str">
            <v>-</v>
          </cell>
          <cell r="DD128" t="str">
            <v>-</v>
          </cell>
          <cell r="DE128" t="str">
            <v>-</v>
          </cell>
          <cell r="DF128" t="str">
            <v>-</v>
          </cell>
          <cell r="DG128" t="str">
            <v>-</v>
          </cell>
          <cell r="DH128" t="str">
            <v>-</v>
          </cell>
          <cell r="DI128" t="str">
            <v>-</v>
          </cell>
          <cell r="DJ128" t="str">
            <v>-</v>
          </cell>
          <cell r="DK128" t="str">
            <v>-</v>
          </cell>
          <cell r="DL128" t="str">
            <v>-</v>
          </cell>
          <cell r="DM128" t="str">
            <v>-</v>
          </cell>
          <cell r="DN128" t="str">
            <v>-</v>
          </cell>
          <cell r="DO128" t="str">
            <v>-</v>
          </cell>
          <cell r="DP128" t="str">
            <v>-</v>
          </cell>
          <cell r="DQ128" t="str">
            <v>-</v>
          </cell>
          <cell r="DR128" t="str">
            <v>-</v>
          </cell>
          <cell r="DS128" t="str">
            <v>-</v>
          </cell>
          <cell r="DT128" t="str">
            <v>-</v>
          </cell>
          <cell r="DU128" t="str">
            <v>-</v>
          </cell>
          <cell r="DV128" t="str">
            <v>-</v>
          </cell>
          <cell r="DW128" t="str">
            <v>-</v>
          </cell>
          <cell r="DX128" t="str">
            <v>-</v>
          </cell>
          <cell r="DY128" t="str">
            <v>-</v>
          </cell>
          <cell r="DZ128" t="str">
            <v>-</v>
          </cell>
          <cell r="EA128" t="str">
            <v>-</v>
          </cell>
          <cell r="EB128" t="str">
            <v>-</v>
          </cell>
          <cell r="EC128" t="str">
            <v>-</v>
          </cell>
          <cell r="ED128" t="str">
            <v>-</v>
          </cell>
          <cell r="EE128" t="str">
            <v>-</v>
          </cell>
          <cell r="EF128" t="str">
            <v>-</v>
          </cell>
          <cell r="EG128" t="str">
            <v>-</v>
          </cell>
        </row>
        <row r="129">
          <cell r="C129">
            <v>700000412</v>
          </cell>
          <cell r="D129" t="str">
            <v xml:space="preserve">SECTOR CARNAVAL LUZ </v>
          </cell>
          <cell r="E129">
            <v>2026</v>
          </cell>
          <cell r="F129">
            <v>202605</v>
          </cell>
          <cell r="G129">
            <v>1892</v>
          </cell>
          <cell r="H129">
            <v>1838</v>
          </cell>
          <cell r="I129">
            <v>362</v>
          </cell>
          <cell r="J129" t="str">
            <v>-</v>
          </cell>
          <cell r="K129">
            <v>-6</v>
          </cell>
          <cell r="L129">
            <v>7</v>
          </cell>
          <cell r="M129">
            <v>771</v>
          </cell>
          <cell r="N129">
            <v>1157</v>
          </cell>
          <cell r="O129">
            <v>0</v>
          </cell>
          <cell r="P129" t="str">
            <v>-</v>
          </cell>
          <cell r="Q129">
            <v>0</v>
          </cell>
          <cell r="R129" t="str">
            <v>-</v>
          </cell>
          <cell r="S129">
            <v>1</v>
          </cell>
          <cell r="T129" t="str">
            <v>-</v>
          </cell>
          <cell r="U129">
            <v>771</v>
          </cell>
          <cell r="V129" t="str">
            <v>-</v>
          </cell>
          <cell r="W129">
            <v>0</v>
          </cell>
          <cell r="X129" t="str">
            <v>-</v>
          </cell>
          <cell r="Y129" t="str">
            <v>-</v>
          </cell>
          <cell r="Z129" t="str">
            <v>-</v>
          </cell>
          <cell r="AA129">
            <v>491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>
            <v>534</v>
          </cell>
          <cell r="AH129" t="str">
            <v>-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  <cell r="AM129">
            <v>40.750528541226217</v>
          </cell>
          <cell r="AN129">
            <v>60.6</v>
          </cell>
          <cell r="AO129" t="str">
            <v>-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 t="str">
            <v>-</v>
          </cell>
          <cell r="AY129" t="str">
            <v>-</v>
          </cell>
          <cell r="AZ129" t="str">
            <v>-</v>
          </cell>
          <cell r="BA129">
            <v>652</v>
          </cell>
          <cell r="BB129">
            <v>1004</v>
          </cell>
          <cell r="BC129">
            <v>34.460887949260041</v>
          </cell>
          <cell r="BD129">
            <v>52.6</v>
          </cell>
          <cell r="BE129">
            <v>1157</v>
          </cell>
          <cell r="BF129" t="str">
            <v>-</v>
          </cell>
          <cell r="BG129">
            <v>424913.67</v>
          </cell>
          <cell r="BH129">
            <v>388456</v>
          </cell>
          <cell r="BI129">
            <v>327608442.75</v>
          </cell>
          <cell r="BJ129">
            <v>449443070</v>
          </cell>
          <cell r="BK129">
            <v>327469716</v>
          </cell>
          <cell r="BL129" t="str">
            <v>-</v>
          </cell>
          <cell r="BM129">
            <v>138726.75</v>
          </cell>
          <cell r="BN129" t="str">
            <v>-</v>
          </cell>
          <cell r="BO129">
            <v>209615206.75</v>
          </cell>
          <cell r="BP129" t="str">
            <v>-</v>
          </cell>
          <cell r="BQ129">
            <v>138726.75</v>
          </cell>
          <cell r="BR129" t="str">
            <v>-</v>
          </cell>
          <cell r="BS129">
            <v>680</v>
          </cell>
          <cell r="BT129" t="str">
            <v>-</v>
          </cell>
          <cell r="BU129">
            <v>209476480</v>
          </cell>
          <cell r="BV129" t="str">
            <v>-</v>
          </cell>
          <cell r="BW129">
            <v>651</v>
          </cell>
          <cell r="BX129" t="str">
            <v>-</v>
          </cell>
          <cell r="BY129" t="str">
            <v>-</v>
          </cell>
          <cell r="BZ129" t="str">
            <v>-</v>
          </cell>
          <cell r="CA129">
            <v>109248516</v>
          </cell>
          <cell r="CB129" t="str">
            <v>-</v>
          </cell>
          <cell r="CC129" t="str">
            <v>-</v>
          </cell>
          <cell r="CD129" t="str">
            <v>-</v>
          </cell>
          <cell r="CE129" t="str">
            <v>-</v>
          </cell>
          <cell r="CF129" t="str">
            <v>-</v>
          </cell>
          <cell r="CG129" t="str">
            <v>-</v>
          </cell>
          <cell r="CH129" t="str">
            <v>-</v>
          </cell>
          <cell r="CI129" t="str">
            <v>-</v>
          </cell>
          <cell r="CJ129" t="str">
            <v>-</v>
          </cell>
          <cell r="CK129" t="str">
            <v>-</v>
          </cell>
          <cell r="CL129" t="str">
            <v>-</v>
          </cell>
          <cell r="CM129">
            <v>8389625</v>
          </cell>
          <cell r="CN129" t="str">
            <v>-</v>
          </cell>
          <cell r="CO129">
            <v>117638141</v>
          </cell>
          <cell r="CP129" t="str">
            <v>-</v>
          </cell>
          <cell r="CQ129">
            <v>0</v>
          </cell>
          <cell r="CR129" t="str">
            <v>-</v>
          </cell>
          <cell r="CS129">
            <v>-2</v>
          </cell>
          <cell r="CT129" t="str">
            <v>-</v>
          </cell>
          <cell r="CU129">
            <v>747</v>
          </cell>
          <cell r="CV129">
            <v>433</v>
          </cell>
          <cell r="CW129">
            <v>235</v>
          </cell>
          <cell r="CX129">
            <v>224</v>
          </cell>
          <cell r="CY129">
            <v>139</v>
          </cell>
          <cell r="CZ129">
            <v>117</v>
          </cell>
          <cell r="DA129">
            <v>114</v>
          </cell>
          <cell r="DB129">
            <v>90</v>
          </cell>
          <cell r="DC129">
            <v>84</v>
          </cell>
          <cell r="DD129">
            <v>75</v>
          </cell>
          <cell r="DE129">
            <v>96</v>
          </cell>
          <cell r="DF129">
            <v>93</v>
          </cell>
          <cell r="DG129">
            <v>294</v>
          </cell>
          <cell r="DH129">
            <v>258</v>
          </cell>
          <cell r="DI129">
            <v>90</v>
          </cell>
          <cell r="DJ129" t="str">
            <v>-</v>
          </cell>
          <cell r="DK129" t="str">
            <v>-</v>
          </cell>
          <cell r="DL129" t="str">
            <v>-</v>
          </cell>
          <cell r="DM129" t="str">
            <v>-</v>
          </cell>
          <cell r="DN129" t="str">
            <v>-</v>
          </cell>
          <cell r="DO129" t="str">
            <v>-</v>
          </cell>
          <cell r="DP129" t="str">
            <v>-</v>
          </cell>
          <cell r="DQ129" t="str">
            <v>-</v>
          </cell>
          <cell r="DR129" t="str">
            <v>-</v>
          </cell>
          <cell r="DS129" t="str">
            <v>-</v>
          </cell>
          <cell r="DT129" t="str">
            <v>-</v>
          </cell>
          <cell r="DU129" t="str">
            <v>-</v>
          </cell>
          <cell r="DV129" t="str">
            <v>-</v>
          </cell>
          <cell r="DW129">
            <v>0</v>
          </cell>
          <cell r="DX129" t="str">
            <v>-</v>
          </cell>
          <cell r="DY129">
            <v>95</v>
          </cell>
          <cell r="DZ129">
            <v>93</v>
          </cell>
          <cell r="EA129">
            <v>72</v>
          </cell>
          <cell r="EB129" t="str">
            <v>-</v>
          </cell>
          <cell r="EC129">
            <v>59.016393442622949</v>
          </cell>
          <cell r="ED129" t="str">
            <v>-</v>
          </cell>
          <cell r="EE129">
            <v>5</v>
          </cell>
          <cell r="EF129" t="str">
            <v>-</v>
          </cell>
          <cell r="EG129">
            <v>24</v>
          </cell>
        </row>
        <row r="130">
          <cell r="C130">
            <v>700000413</v>
          </cell>
          <cell r="D130" t="str">
            <v>SECTOR MAPALE SHARON</v>
          </cell>
          <cell r="E130">
            <v>2026</v>
          </cell>
          <cell r="F130">
            <v>202605</v>
          </cell>
          <cell r="G130">
            <v>1895</v>
          </cell>
          <cell r="H130">
            <v>1907</v>
          </cell>
          <cell r="I130">
            <v>427</v>
          </cell>
          <cell r="J130" t="str">
            <v>-</v>
          </cell>
          <cell r="K130">
            <v>-39</v>
          </cell>
          <cell r="L130">
            <v>7</v>
          </cell>
          <cell r="M130">
            <v>753</v>
          </cell>
          <cell r="N130">
            <v>1192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1</v>
          </cell>
          <cell r="T130" t="str">
            <v>-</v>
          </cell>
          <cell r="U130">
            <v>753</v>
          </cell>
          <cell r="V130" t="str">
            <v>-</v>
          </cell>
          <cell r="W130">
            <v>0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557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468</v>
          </cell>
          <cell r="AH130" t="str">
            <v>-</v>
          </cell>
          <cell r="AI130" t="str">
            <v>-</v>
          </cell>
          <cell r="AJ130" t="str">
            <v>-</v>
          </cell>
          <cell r="AK130" t="str">
            <v>-</v>
          </cell>
          <cell r="AL130" t="str">
            <v>-</v>
          </cell>
          <cell r="AM130">
            <v>39.736147757255935</v>
          </cell>
          <cell r="AN130">
            <v>61.3</v>
          </cell>
          <cell r="AO130" t="str">
            <v>-</v>
          </cell>
          <cell r="AP130" t="str">
            <v>-</v>
          </cell>
          <cell r="AQ130" t="str">
            <v>-</v>
          </cell>
          <cell r="AR130" t="str">
            <v>-</v>
          </cell>
          <cell r="AS130" t="str">
            <v>-</v>
          </cell>
          <cell r="AT130" t="str">
            <v>-</v>
          </cell>
          <cell r="AU130" t="str">
            <v>-</v>
          </cell>
          <cell r="AV130" t="str">
            <v>-</v>
          </cell>
          <cell r="AW130" t="str">
            <v>-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670</v>
          </cell>
          <cell r="BB130">
            <v>1049</v>
          </cell>
          <cell r="BC130">
            <v>35.356200527704488</v>
          </cell>
          <cell r="BD130">
            <v>54</v>
          </cell>
          <cell r="BE130">
            <v>1259</v>
          </cell>
          <cell r="BF130" t="str">
            <v>-</v>
          </cell>
          <cell r="BG130">
            <v>418381.73</v>
          </cell>
          <cell r="BH130">
            <v>392842</v>
          </cell>
          <cell r="BI130">
            <v>315041442.5</v>
          </cell>
          <cell r="BJ130">
            <v>468268035</v>
          </cell>
          <cell r="BK130">
            <v>314924465</v>
          </cell>
          <cell r="BL130" t="str">
            <v>-</v>
          </cell>
          <cell r="BM130">
            <v>116977.5</v>
          </cell>
          <cell r="BN130" t="str">
            <v>-</v>
          </cell>
          <cell r="BO130">
            <v>201971112.5</v>
          </cell>
          <cell r="BP130" t="str">
            <v>-</v>
          </cell>
          <cell r="BQ130">
            <v>116977.5</v>
          </cell>
          <cell r="BR130" t="str">
            <v>-</v>
          </cell>
          <cell r="BS130">
            <v>673</v>
          </cell>
          <cell r="BT130" t="str">
            <v>-</v>
          </cell>
          <cell r="BU130">
            <v>201854135</v>
          </cell>
          <cell r="BV130" t="str">
            <v>-</v>
          </cell>
          <cell r="BW130">
            <v>634</v>
          </cell>
          <cell r="BX130" t="str">
            <v>-</v>
          </cell>
          <cell r="BY130" t="str">
            <v>-</v>
          </cell>
          <cell r="BZ130" t="str">
            <v>-</v>
          </cell>
          <cell r="CA130">
            <v>105140345</v>
          </cell>
          <cell r="CB130" t="str">
            <v>-</v>
          </cell>
          <cell r="CC130" t="str">
            <v>-</v>
          </cell>
          <cell r="CD130" t="str">
            <v>-</v>
          </cell>
          <cell r="CE130" t="str">
            <v>-</v>
          </cell>
          <cell r="CF130" t="str">
            <v>-</v>
          </cell>
          <cell r="CG130" t="str">
            <v>-</v>
          </cell>
          <cell r="CH130" t="str">
            <v>-</v>
          </cell>
          <cell r="CI130" t="str">
            <v>-</v>
          </cell>
          <cell r="CJ130" t="str">
            <v>-</v>
          </cell>
          <cell r="CK130" t="str">
            <v>-</v>
          </cell>
          <cell r="CL130" t="str">
            <v>-</v>
          </cell>
          <cell r="CM130">
            <v>7929985</v>
          </cell>
          <cell r="CN130" t="str">
            <v>-</v>
          </cell>
          <cell r="CO130">
            <v>113070330</v>
          </cell>
          <cell r="CP130" t="str">
            <v>-</v>
          </cell>
          <cell r="CQ130">
            <v>0</v>
          </cell>
          <cell r="CR130" t="str">
            <v>-</v>
          </cell>
          <cell r="CS130">
            <v>-26</v>
          </cell>
          <cell r="CT130" t="str">
            <v>-</v>
          </cell>
          <cell r="CU130">
            <v>778</v>
          </cell>
          <cell r="CV130">
            <v>452</v>
          </cell>
          <cell r="CW130">
            <v>271</v>
          </cell>
          <cell r="CX130">
            <v>229</v>
          </cell>
          <cell r="CY130">
            <v>93</v>
          </cell>
          <cell r="CZ130">
            <v>84</v>
          </cell>
          <cell r="DA130">
            <v>104</v>
          </cell>
          <cell r="DB130">
            <v>89</v>
          </cell>
          <cell r="DC130">
            <v>84</v>
          </cell>
          <cell r="DD130">
            <v>74</v>
          </cell>
          <cell r="DE130">
            <v>84</v>
          </cell>
          <cell r="DF130">
            <v>79</v>
          </cell>
          <cell r="DG130">
            <v>272</v>
          </cell>
          <cell r="DH130">
            <v>242</v>
          </cell>
          <cell r="DI130">
            <v>49</v>
          </cell>
          <cell r="DJ130" t="str">
            <v>-</v>
          </cell>
          <cell r="DK130" t="str">
            <v>-</v>
          </cell>
          <cell r="DL130" t="str">
            <v>-</v>
          </cell>
          <cell r="DM130" t="str">
            <v>-</v>
          </cell>
          <cell r="DN130" t="str">
            <v>-</v>
          </cell>
          <cell r="DO130" t="str">
            <v>-</v>
          </cell>
          <cell r="DP130" t="str">
            <v>-</v>
          </cell>
          <cell r="DQ130" t="str">
            <v>-</v>
          </cell>
          <cell r="DR130" t="str">
            <v>-</v>
          </cell>
          <cell r="DS130" t="str">
            <v>-</v>
          </cell>
          <cell r="DT130" t="str">
            <v>-</v>
          </cell>
          <cell r="DU130" t="str">
            <v>-</v>
          </cell>
          <cell r="DV130" t="str">
            <v>-</v>
          </cell>
          <cell r="DW130">
            <v>0</v>
          </cell>
          <cell r="DX130" t="str">
            <v>-</v>
          </cell>
          <cell r="DY130">
            <v>60</v>
          </cell>
          <cell r="DZ130">
            <v>87</v>
          </cell>
          <cell r="EA130">
            <v>49</v>
          </cell>
          <cell r="EB130" t="str">
            <v>-</v>
          </cell>
          <cell r="EC130">
            <v>54.444444444444443</v>
          </cell>
          <cell r="ED130" t="str">
            <v>-</v>
          </cell>
          <cell r="EE130">
            <v>11</v>
          </cell>
          <cell r="EF130" t="str">
            <v>-</v>
          </cell>
          <cell r="EG130">
            <v>23</v>
          </cell>
        </row>
        <row r="131">
          <cell r="C131">
            <v>700000414</v>
          </cell>
          <cell r="D131" t="str">
            <v>SECTOR ACORDEON ANGÉLA</v>
          </cell>
          <cell r="E131">
            <v>2026</v>
          </cell>
          <cell r="F131">
            <v>202605</v>
          </cell>
          <cell r="G131">
            <v>0</v>
          </cell>
          <cell r="H131" t="str">
            <v>-</v>
          </cell>
          <cell r="I131">
            <v>0</v>
          </cell>
          <cell r="J131" t="str">
            <v>-</v>
          </cell>
          <cell r="K131">
            <v>0</v>
          </cell>
          <cell r="L131" t="str">
            <v>-</v>
          </cell>
          <cell r="M131">
            <v>0</v>
          </cell>
          <cell r="N131" t="str">
            <v>-</v>
          </cell>
          <cell r="O131">
            <v>0</v>
          </cell>
          <cell r="P131" t="str">
            <v>-</v>
          </cell>
          <cell r="Q131">
            <v>0</v>
          </cell>
          <cell r="R131" t="str">
            <v>-</v>
          </cell>
          <cell r="S131">
            <v>0</v>
          </cell>
          <cell r="T131" t="str">
            <v>-</v>
          </cell>
          <cell r="U131">
            <v>0</v>
          </cell>
          <cell r="V131" t="str">
            <v>-</v>
          </cell>
          <cell r="W131">
            <v>0</v>
          </cell>
          <cell r="X131" t="str">
            <v>-</v>
          </cell>
          <cell r="Y131" t="str">
            <v>-</v>
          </cell>
          <cell r="Z131" t="str">
            <v>-</v>
          </cell>
          <cell r="AA131">
            <v>0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>
            <v>0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>
            <v>0</v>
          </cell>
          <cell r="AN131" t="str">
            <v>-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>
            <v>0</v>
          </cell>
          <cell r="BB131" t="str">
            <v>-</v>
          </cell>
          <cell r="BC131">
            <v>0</v>
          </cell>
          <cell r="BD131" t="str">
            <v>-</v>
          </cell>
          <cell r="BE131">
            <v>0</v>
          </cell>
          <cell r="BF131" t="str">
            <v>-</v>
          </cell>
          <cell r="BG131">
            <v>0</v>
          </cell>
          <cell r="BH131" t="str">
            <v>-</v>
          </cell>
          <cell r="BI131">
            <v>0</v>
          </cell>
          <cell r="BJ131" t="str">
            <v>-</v>
          </cell>
          <cell r="BK131">
            <v>0</v>
          </cell>
          <cell r="BL131" t="str">
            <v>-</v>
          </cell>
          <cell r="BM131">
            <v>0</v>
          </cell>
          <cell r="BN131" t="str">
            <v>-</v>
          </cell>
          <cell r="BO131">
            <v>0</v>
          </cell>
          <cell r="BP131" t="str">
            <v>-</v>
          </cell>
          <cell r="BQ131">
            <v>0</v>
          </cell>
          <cell r="BR131" t="str">
            <v>-</v>
          </cell>
          <cell r="BS131">
            <v>0</v>
          </cell>
          <cell r="BT131" t="str">
            <v>-</v>
          </cell>
          <cell r="BU131">
            <v>0</v>
          </cell>
          <cell r="BV131" t="str">
            <v>-</v>
          </cell>
          <cell r="BW131">
            <v>0</v>
          </cell>
          <cell r="BX131" t="str">
            <v>-</v>
          </cell>
          <cell r="BY131" t="str">
            <v>-</v>
          </cell>
          <cell r="BZ131" t="str">
            <v>-</v>
          </cell>
          <cell r="CA131">
            <v>0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>
            <v>0</v>
          </cell>
          <cell r="CN131" t="str">
            <v>-</v>
          </cell>
          <cell r="CO131">
            <v>0</v>
          </cell>
          <cell r="CP131" t="str">
            <v>-</v>
          </cell>
          <cell r="CQ131">
            <v>0</v>
          </cell>
          <cell r="CR131" t="str">
            <v>-</v>
          </cell>
          <cell r="CS131">
            <v>0</v>
          </cell>
          <cell r="CT131" t="str">
            <v>-</v>
          </cell>
          <cell r="CU131">
            <v>0</v>
          </cell>
          <cell r="CV131" t="str">
            <v>-</v>
          </cell>
          <cell r="CW131">
            <v>0</v>
          </cell>
          <cell r="CX131" t="str">
            <v>-</v>
          </cell>
          <cell r="CY131">
            <v>0</v>
          </cell>
          <cell r="CZ131" t="str">
            <v>-</v>
          </cell>
          <cell r="DA131">
            <v>0</v>
          </cell>
          <cell r="DB131" t="str">
            <v>-</v>
          </cell>
          <cell r="DC131">
            <v>0</v>
          </cell>
          <cell r="DD131" t="str">
            <v>-</v>
          </cell>
          <cell r="DE131">
            <v>0</v>
          </cell>
          <cell r="DF131" t="str">
            <v>-</v>
          </cell>
          <cell r="DG131">
            <v>0</v>
          </cell>
          <cell r="DH131" t="str">
            <v>-</v>
          </cell>
          <cell r="DI131">
            <v>0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>
            <v>0</v>
          </cell>
          <cell r="DX131" t="str">
            <v>-</v>
          </cell>
          <cell r="DY131">
            <v>0</v>
          </cell>
          <cell r="DZ131" t="str">
            <v>-</v>
          </cell>
          <cell r="EA131">
            <v>0</v>
          </cell>
          <cell r="EB131" t="str">
            <v>-</v>
          </cell>
          <cell r="EC131">
            <v>0</v>
          </cell>
          <cell r="ED131" t="str">
            <v>-</v>
          </cell>
          <cell r="EE131">
            <v>0</v>
          </cell>
          <cell r="EF131" t="str">
            <v>-</v>
          </cell>
          <cell r="EG131">
            <v>0</v>
          </cell>
        </row>
        <row r="132">
          <cell r="C132">
            <v>700000416</v>
          </cell>
          <cell r="D132" t="str">
            <v xml:space="preserve">SECTOR TIMBALES MARÍA </v>
          </cell>
          <cell r="E132">
            <v>2026</v>
          </cell>
          <cell r="F132">
            <v>202605</v>
          </cell>
          <cell r="G132">
            <v>1616</v>
          </cell>
          <cell r="H132">
            <v>1571</v>
          </cell>
          <cell r="I132">
            <v>379</v>
          </cell>
          <cell r="J132" t="str">
            <v>-</v>
          </cell>
          <cell r="K132">
            <v>-5</v>
          </cell>
          <cell r="L132">
            <v>9</v>
          </cell>
          <cell r="M132">
            <v>670</v>
          </cell>
          <cell r="N132">
            <v>989</v>
          </cell>
          <cell r="O132">
            <v>0</v>
          </cell>
          <cell r="P132" t="str">
            <v>-</v>
          </cell>
          <cell r="Q132">
            <v>0</v>
          </cell>
          <cell r="R132" t="str">
            <v>-</v>
          </cell>
          <cell r="S132">
            <v>4</v>
          </cell>
          <cell r="T132" t="str">
            <v>-</v>
          </cell>
          <cell r="U132">
            <v>667</v>
          </cell>
          <cell r="V132" t="str">
            <v>-</v>
          </cell>
          <cell r="W132">
            <v>3</v>
          </cell>
          <cell r="X132" t="str">
            <v>-</v>
          </cell>
          <cell r="Y132" t="str">
            <v>-</v>
          </cell>
          <cell r="Z132" t="str">
            <v>-</v>
          </cell>
          <cell r="AA132">
            <v>474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>
            <v>404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>
            <v>41.460396039603957</v>
          </cell>
          <cell r="AN132">
            <v>60.4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>
            <v>564</v>
          </cell>
          <cell r="BB132">
            <v>857</v>
          </cell>
          <cell r="BC132">
            <v>34.900990099009896</v>
          </cell>
          <cell r="BD132">
            <v>52.4</v>
          </cell>
          <cell r="BE132">
            <v>1033</v>
          </cell>
          <cell r="BF132" t="str">
            <v>-</v>
          </cell>
          <cell r="BG132">
            <v>512553.27</v>
          </cell>
          <cell r="BH132">
            <v>418819</v>
          </cell>
          <cell r="BI132">
            <v>343410692.38</v>
          </cell>
          <cell r="BJ132">
            <v>414212090</v>
          </cell>
          <cell r="BK132">
            <v>340313339</v>
          </cell>
          <cell r="BL132" t="str">
            <v>-</v>
          </cell>
          <cell r="BM132">
            <v>3097353.38</v>
          </cell>
          <cell r="BN132" t="str">
            <v>-</v>
          </cell>
          <cell r="BO132">
            <v>267849734.38</v>
          </cell>
          <cell r="BP132" t="str">
            <v>-</v>
          </cell>
          <cell r="BQ132">
            <v>3097353.38</v>
          </cell>
          <cell r="BR132" t="str">
            <v>-</v>
          </cell>
          <cell r="BS132">
            <v>620</v>
          </cell>
          <cell r="BT132" t="str">
            <v>-</v>
          </cell>
          <cell r="BU132">
            <v>264752381</v>
          </cell>
          <cell r="BV132" t="str">
            <v>-</v>
          </cell>
          <cell r="BW132">
            <v>481</v>
          </cell>
          <cell r="BX132" t="str">
            <v>-</v>
          </cell>
          <cell r="BY132" t="str">
            <v>-</v>
          </cell>
          <cell r="BZ132" t="str">
            <v>-</v>
          </cell>
          <cell r="CA132">
            <v>68615579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>
            <v>6763275</v>
          </cell>
          <cell r="CN132" t="str">
            <v>-</v>
          </cell>
          <cell r="CO132">
            <v>75378854</v>
          </cell>
          <cell r="CP132" t="str">
            <v>-</v>
          </cell>
          <cell r="CQ132">
            <v>0</v>
          </cell>
          <cell r="CR132" t="str">
            <v>-</v>
          </cell>
          <cell r="CS132">
            <v>-4</v>
          </cell>
          <cell r="CT132" t="str">
            <v>-</v>
          </cell>
          <cell r="CU132">
            <v>612</v>
          </cell>
          <cell r="CV132">
            <v>374</v>
          </cell>
          <cell r="CW132">
            <v>226</v>
          </cell>
          <cell r="CX132">
            <v>191</v>
          </cell>
          <cell r="CY132">
            <v>108</v>
          </cell>
          <cell r="CZ132">
            <v>94</v>
          </cell>
          <cell r="DA132">
            <v>86</v>
          </cell>
          <cell r="DB132">
            <v>81</v>
          </cell>
          <cell r="DC132">
            <v>73</v>
          </cell>
          <cell r="DD132">
            <v>66</v>
          </cell>
          <cell r="DE132">
            <v>75</v>
          </cell>
          <cell r="DF132">
            <v>73</v>
          </cell>
          <cell r="DG132">
            <v>234</v>
          </cell>
          <cell r="DH132">
            <v>220</v>
          </cell>
          <cell r="DI132">
            <v>61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>
            <v>0</v>
          </cell>
          <cell r="DX132" t="str">
            <v>-</v>
          </cell>
          <cell r="DY132">
            <v>72</v>
          </cell>
          <cell r="DZ132">
            <v>81</v>
          </cell>
          <cell r="EA132">
            <v>44</v>
          </cell>
          <cell r="EB132" t="str">
            <v>-</v>
          </cell>
          <cell r="EC132">
            <v>52.380952380952387</v>
          </cell>
          <cell r="ED132" t="str">
            <v>-</v>
          </cell>
          <cell r="EE132">
            <v>11</v>
          </cell>
          <cell r="EF132" t="str">
            <v>-</v>
          </cell>
          <cell r="EG132">
            <v>35</v>
          </cell>
        </row>
        <row r="133">
          <cell r="C133">
            <v>700000418</v>
          </cell>
          <cell r="D133" t="str">
            <v>SECTOR ARMONIA LICETH</v>
          </cell>
          <cell r="E133">
            <v>2026</v>
          </cell>
          <cell r="F133">
            <v>202605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-</v>
          </cell>
          <cell r="R133" t="str">
            <v>-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 t="str">
            <v>-</v>
          </cell>
          <cell r="BB133" t="str">
            <v>-</v>
          </cell>
          <cell r="BC133" t="str">
            <v>-</v>
          </cell>
          <cell r="BD133" t="str">
            <v>-</v>
          </cell>
          <cell r="BE133" t="str">
            <v>-</v>
          </cell>
          <cell r="BF133" t="str">
            <v>-</v>
          </cell>
          <cell r="BG133" t="str">
            <v>-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 t="str">
            <v>-</v>
          </cell>
          <cell r="BM133" t="str">
            <v>-</v>
          </cell>
          <cell r="BN133" t="str">
            <v>-</v>
          </cell>
          <cell r="BO133" t="str">
            <v>-</v>
          </cell>
          <cell r="BP133" t="str">
            <v>-</v>
          </cell>
          <cell r="BQ133" t="str">
            <v>-</v>
          </cell>
          <cell r="BR133" t="str">
            <v>-</v>
          </cell>
          <cell r="BS133" t="str">
            <v>-</v>
          </cell>
          <cell r="BT133" t="str">
            <v>-</v>
          </cell>
          <cell r="BU133" t="str">
            <v>-</v>
          </cell>
          <cell r="BV133" t="str">
            <v>-</v>
          </cell>
          <cell r="BW133" t="str">
            <v>-</v>
          </cell>
          <cell r="BX133" t="str">
            <v>-</v>
          </cell>
          <cell r="BY133" t="str">
            <v>-</v>
          </cell>
          <cell r="BZ133" t="str">
            <v>-</v>
          </cell>
          <cell r="CA133" t="str">
            <v>-</v>
          </cell>
          <cell r="CB133" t="str">
            <v>-</v>
          </cell>
          <cell r="CC133" t="str">
            <v>-</v>
          </cell>
          <cell r="CD133" t="str">
            <v>-</v>
          </cell>
          <cell r="CE133" t="str">
            <v>-</v>
          </cell>
          <cell r="CF133" t="str">
            <v>-</v>
          </cell>
          <cell r="CG133" t="str">
            <v>-</v>
          </cell>
          <cell r="CH133" t="str">
            <v>-</v>
          </cell>
          <cell r="CI133" t="str">
            <v>-</v>
          </cell>
          <cell r="CJ133" t="str">
            <v>-</v>
          </cell>
          <cell r="CK133" t="str">
            <v>-</v>
          </cell>
          <cell r="CL133" t="str">
            <v>-</v>
          </cell>
          <cell r="CM133" t="str">
            <v>-</v>
          </cell>
          <cell r="CN133" t="str">
            <v>-</v>
          </cell>
          <cell r="CO133" t="str">
            <v>-</v>
          </cell>
          <cell r="CP133" t="str">
            <v>-</v>
          </cell>
          <cell r="CQ133" t="str">
            <v>-</v>
          </cell>
          <cell r="CR133" t="str">
            <v>-</v>
          </cell>
          <cell r="CS133" t="str">
            <v>-</v>
          </cell>
          <cell r="CT133" t="str">
            <v>-</v>
          </cell>
          <cell r="CU133" t="str">
            <v>-</v>
          </cell>
          <cell r="CV133" t="str">
            <v>-</v>
          </cell>
          <cell r="CW133" t="str">
            <v>-</v>
          </cell>
          <cell r="CX133" t="str">
            <v>-</v>
          </cell>
          <cell r="CY133" t="str">
            <v>-</v>
          </cell>
          <cell r="CZ133" t="str">
            <v>-</v>
          </cell>
          <cell r="DA133" t="str">
            <v>-</v>
          </cell>
          <cell r="DB133" t="str">
            <v>-</v>
          </cell>
          <cell r="DC133" t="str">
            <v>-</v>
          </cell>
          <cell r="DD133" t="str">
            <v>-</v>
          </cell>
          <cell r="DE133" t="str">
            <v>-</v>
          </cell>
          <cell r="DF133" t="str">
            <v>-</v>
          </cell>
          <cell r="DG133" t="str">
            <v>-</v>
          </cell>
          <cell r="DH133" t="str">
            <v>-</v>
          </cell>
          <cell r="DI133" t="str">
            <v>-</v>
          </cell>
          <cell r="DJ133" t="str">
            <v>-</v>
          </cell>
          <cell r="DK133" t="str">
            <v>-</v>
          </cell>
          <cell r="DL133" t="str">
            <v>-</v>
          </cell>
          <cell r="DM133" t="str">
            <v>-</v>
          </cell>
          <cell r="DN133" t="str">
            <v>-</v>
          </cell>
          <cell r="DO133" t="str">
            <v>-</v>
          </cell>
          <cell r="DP133" t="str">
            <v>-</v>
          </cell>
          <cell r="DQ133" t="str">
            <v>-</v>
          </cell>
          <cell r="DR133" t="str">
            <v>-</v>
          </cell>
          <cell r="DS133" t="str">
            <v>-</v>
          </cell>
          <cell r="DT133" t="str">
            <v>-</v>
          </cell>
          <cell r="DU133" t="str">
            <v>-</v>
          </cell>
          <cell r="DV133" t="str">
            <v>-</v>
          </cell>
          <cell r="DW133" t="str">
            <v>-</v>
          </cell>
          <cell r="DX133" t="str">
            <v>-</v>
          </cell>
          <cell r="DY133" t="str">
            <v>-</v>
          </cell>
          <cell r="DZ133" t="str">
            <v>-</v>
          </cell>
          <cell r="EA133" t="str">
            <v>-</v>
          </cell>
          <cell r="EB133" t="str">
            <v>-</v>
          </cell>
          <cell r="EC133" t="str">
            <v>-</v>
          </cell>
          <cell r="ED133" t="str">
            <v>-</v>
          </cell>
          <cell r="EE133" t="str">
            <v>-</v>
          </cell>
          <cell r="EF133" t="str">
            <v>-</v>
          </cell>
          <cell r="EG133" t="str">
            <v>-</v>
          </cell>
        </row>
        <row r="134">
          <cell r="C134">
            <v>700000420</v>
          </cell>
          <cell r="D134" t="str">
            <v>SECTOR CONGAS MARIA</v>
          </cell>
          <cell r="E134">
            <v>2026</v>
          </cell>
          <cell r="F134">
            <v>202605</v>
          </cell>
          <cell r="G134">
            <v>1575</v>
          </cell>
          <cell r="H134">
            <v>1628</v>
          </cell>
          <cell r="I134">
            <v>347</v>
          </cell>
          <cell r="J134" t="str">
            <v>-</v>
          </cell>
          <cell r="K134">
            <v>-68</v>
          </cell>
          <cell r="L134">
            <v>9</v>
          </cell>
          <cell r="M134">
            <v>634</v>
          </cell>
          <cell r="N134">
            <v>998</v>
          </cell>
          <cell r="O134">
            <v>0</v>
          </cell>
          <cell r="P134" t="str">
            <v>-</v>
          </cell>
          <cell r="Q134">
            <v>0</v>
          </cell>
          <cell r="R134" t="str">
            <v>-</v>
          </cell>
          <cell r="S134">
            <v>0</v>
          </cell>
          <cell r="T134" t="str">
            <v>-</v>
          </cell>
          <cell r="U134">
            <v>634</v>
          </cell>
          <cell r="V134" t="str">
            <v>-</v>
          </cell>
          <cell r="W134">
            <v>0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480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406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>
            <v>40.253968253968253</v>
          </cell>
          <cell r="AN134">
            <v>60.4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562</v>
          </cell>
          <cell r="BB134">
            <v>856</v>
          </cell>
          <cell r="BC134">
            <v>35.682539682539684</v>
          </cell>
          <cell r="BD134">
            <v>51.8</v>
          </cell>
          <cell r="BE134">
            <v>1024</v>
          </cell>
          <cell r="BF134" t="str">
            <v>-</v>
          </cell>
          <cell r="BG134">
            <v>425581.15</v>
          </cell>
          <cell r="BH134">
            <v>398392</v>
          </cell>
          <cell r="BI134">
            <v>269818452</v>
          </cell>
          <cell r="BJ134">
            <v>397595642</v>
          </cell>
          <cell r="BK134">
            <v>269818452</v>
          </cell>
          <cell r="BL134" t="str">
            <v>-</v>
          </cell>
          <cell r="BM134">
            <v>0</v>
          </cell>
          <cell r="BN134" t="str">
            <v>-</v>
          </cell>
          <cell r="BO134">
            <v>163984677</v>
          </cell>
          <cell r="BP134" t="str">
            <v>-</v>
          </cell>
          <cell r="BQ134">
            <v>0</v>
          </cell>
          <cell r="BR134" t="str">
            <v>-</v>
          </cell>
          <cell r="BS134">
            <v>571</v>
          </cell>
          <cell r="BT134" t="str">
            <v>-</v>
          </cell>
          <cell r="BU134">
            <v>163984677</v>
          </cell>
          <cell r="BV134" t="str">
            <v>-</v>
          </cell>
          <cell r="BW134">
            <v>540</v>
          </cell>
          <cell r="BX134" t="str">
            <v>-</v>
          </cell>
          <cell r="BY134" t="str">
            <v>-</v>
          </cell>
          <cell r="BZ134" t="str">
            <v>-</v>
          </cell>
          <cell r="CA134">
            <v>97703915</v>
          </cell>
          <cell r="CB134" t="str">
            <v>-</v>
          </cell>
          <cell r="CC134" t="str">
            <v>-</v>
          </cell>
          <cell r="CD134" t="str">
            <v>-</v>
          </cell>
          <cell r="CE134" t="str">
            <v>-</v>
          </cell>
          <cell r="CF134" t="str">
            <v>-</v>
          </cell>
          <cell r="CG134" t="str">
            <v>-</v>
          </cell>
          <cell r="CH134" t="str">
            <v>-</v>
          </cell>
          <cell r="CI134" t="str">
            <v>-</v>
          </cell>
          <cell r="CJ134" t="str">
            <v>-</v>
          </cell>
          <cell r="CK134" t="str">
            <v>-</v>
          </cell>
          <cell r="CL134" t="str">
            <v>-</v>
          </cell>
          <cell r="CM134">
            <v>8129860</v>
          </cell>
          <cell r="CN134" t="str">
            <v>-</v>
          </cell>
          <cell r="CO134">
            <v>105833775</v>
          </cell>
          <cell r="CP134" t="str">
            <v>-</v>
          </cell>
          <cell r="CQ134">
            <v>0</v>
          </cell>
          <cell r="CR134" t="str">
            <v>-</v>
          </cell>
          <cell r="CS134">
            <v>-32</v>
          </cell>
          <cell r="CT134" t="str">
            <v>-</v>
          </cell>
          <cell r="CU134">
            <v>598</v>
          </cell>
          <cell r="CV134">
            <v>351</v>
          </cell>
          <cell r="CW134">
            <v>230</v>
          </cell>
          <cell r="CX134">
            <v>194</v>
          </cell>
          <cell r="CY134">
            <v>113</v>
          </cell>
          <cell r="CZ134">
            <v>102</v>
          </cell>
          <cell r="DA134">
            <v>123</v>
          </cell>
          <cell r="DB134">
            <v>103</v>
          </cell>
          <cell r="DC134">
            <v>97</v>
          </cell>
          <cell r="DD134">
            <v>89</v>
          </cell>
          <cell r="DE134">
            <v>75</v>
          </cell>
          <cell r="DF134">
            <v>70</v>
          </cell>
          <cell r="DG134">
            <v>295</v>
          </cell>
          <cell r="DH134">
            <v>262</v>
          </cell>
          <cell r="DI134">
            <v>41</v>
          </cell>
          <cell r="DJ134" t="str">
            <v>-</v>
          </cell>
          <cell r="DK134" t="str">
            <v>-</v>
          </cell>
          <cell r="DL134" t="str">
            <v>-</v>
          </cell>
          <cell r="DM134" t="str">
            <v>-</v>
          </cell>
          <cell r="DN134" t="str">
            <v>-</v>
          </cell>
          <cell r="DO134" t="str">
            <v>-</v>
          </cell>
          <cell r="DP134" t="str">
            <v>-</v>
          </cell>
          <cell r="DQ134" t="str">
            <v>-</v>
          </cell>
          <cell r="DR134" t="str">
            <v>-</v>
          </cell>
          <cell r="DS134" t="str">
            <v>-</v>
          </cell>
          <cell r="DT134" t="str">
            <v>-</v>
          </cell>
          <cell r="DU134" t="str">
            <v>-</v>
          </cell>
          <cell r="DV134" t="str">
            <v>-</v>
          </cell>
          <cell r="DW134">
            <v>0</v>
          </cell>
          <cell r="DX134" t="str">
            <v>-</v>
          </cell>
          <cell r="DY134">
            <v>44</v>
          </cell>
          <cell r="DZ134">
            <v>81</v>
          </cell>
          <cell r="EA134">
            <v>29</v>
          </cell>
          <cell r="EB134" t="str">
            <v>-</v>
          </cell>
          <cell r="EC134">
            <v>37.179487179487182</v>
          </cell>
          <cell r="ED134" t="str">
            <v>-</v>
          </cell>
          <cell r="EE134">
            <v>3</v>
          </cell>
          <cell r="EF134" t="str">
            <v>-</v>
          </cell>
          <cell r="EG134">
            <v>28</v>
          </cell>
        </row>
        <row r="135">
          <cell r="C135">
            <v>700000421</v>
          </cell>
          <cell r="D135" t="str">
            <v>SECTOR BANANO PATRICIA</v>
          </cell>
          <cell r="E135">
            <v>2026</v>
          </cell>
          <cell r="F135">
            <v>202605</v>
          </cell>
          <cell r="G135">
            <v>0</v>
          </cell>
          <cell r="H135" t="str">
            <v>-</v>
          </cell>
          <cell r="I135">
            <v>0</v>
          </cell>
          <cell r="J135" t="str">
            <v>-</v>
          </cell>
          <cell r="K135">
            <v>0</v>
          </cell>
          <cell r="L135" t="str">
            <v>-</v>
          </cell>
          <cell r="M135">
            <v>0</v>
          </cell>
          <cell r="N135" t="str">
            <v>-</v>
          </cell>
          <cell r="O135">
            <v>0</v>
          </cell>
          <cell r="P135" t="str">
            <v>-</v>
          </cell>
          <cell r="Q135">
            <v>0</v>
          </cell>
          <cell r="R135" t="str">
            <v>-</v>
          </cell>
          <cell r="S135">
            <v>0</v>
          </cell>
          <cell r="T135" t="str">
            <v>-</v>
          </cell>
          <cell r="U135">
            <v>0</v>
          </cell>
          <cell r="V135" t="str">
            <v>-</v>
          </cell>
          <cell r="W135">
            <v>0</v>
          </cell>
          <cell r="X135" t="str">
            <v>-</v>
          </cell>
          <cell r="Y135" t="str">
            <v>-</v>
          </cell>
          <cell r="Z135" t="str">
            <v>-</v>
          </cell>
          <cell r="AA135">
            <v>0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>
            <v>0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>
            <v>0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>
            <v>0</v>
          </cell>
          <cell r="BB135" t="str">
            <v>-</v>
          </cell>
          <cell r="BC135">
            <v>0</v>
          </cell>
          <cell r="BD135" t="str">
            <v>-</v>
          </cell>
          <cell r="BE135">
            <v>0</v>
          </cell>
          <cell r="BF135" t="str">
            <v>-</v>
          </cell>
          <cell r="BG135">
            <v>0</v>
          </cell>
          <cell r="BH135" t="str">
            <v>-</v>
          </cell>
          <cell r="BI135">
            <v>0</v>
          </cell>
          <cell r="BJ135" t="str">
            <v>-</v>
          </cell>
          <cell r="BK135">
            <v>0</v>
          </cell>
          <cell r="BL135" t="str">
            <v>-</v>
          </cell>
          <cell r="BM135">
            <v>0</v>
          </cell>
          <cell r="BN135" t="str">
            <v>-</v>
          </cell>
          <cell r="BO135">
            <v>0</v>
          </cell>
          <cell r="BP135" t="str">
            <v>-</v>
          </cell>
          <cell r="BQ135">
            <v>0</v>
          </cell>
          <cell r="BR135" t="str">
            <v>-</v>
          </cell>
          <cell r="BS135">
            <v>0</v>
          </cell>
          <cell r="BT135" t="str">
            <v>-</v>
          </cell>
          <cell r="BU135">
            <v>0</v>
          </cell>
          <cell r="BV135" t="str">
            <v>-</v>
          </cell>
          <cell r="BW135">
            <v>0</v>
          </cell>
          <cell r="BX135" t="str">
            <v>-</v>
          </cell>
          <cell r="BY135" t="str">
            <v>-</v>
          </cell>
          <cell r="BZ135" t="str">
            <v>-</v>
          </cell>
          <cell r="CA135">
            <v>0</v>
          </cell>
          <cell r="CB135" t="str">
            <v>-</v>
          </cell>
          <cell r="CC135" t="str">
            <v>-</v>
          </cell>
          <cell r="CD135" t="str">
            <v>-</v>
          </cell>
          <cell r="CE135" t="str">
            <v>-</v>
          </cell>
          <cell r="CF135" t="str">
            <v>-</v>
          </cell>
          <cell r="CG135" t="str">
            <v>-</v>
          </cell>
          <cell r="CH135" t="str">
            <v>-</v>
          </cell>
          <cell r="CI135" t="str">
            <v>-</v>
          </cell>
          <cell r="CJ135" t="str">
            <v>-</v>
          </cell>
          <cell r="CK135" t="str">
            <v>-</v>
          </cell>
          <cell r="CL135" t="str">
            <v>-</v>
          </cell>
          <cell r="CM135">
            <v>0</v>
          </cell>
          <cell r="CN135" t="str">
            <v>-</v>
          </cell>
          <cell r="CO135">
            <v>0</v>
          </cell>
          <cell r="CP135" t="str">
            <v>-</v>
          </cell>
          <cell r="CQ135">
            <v>0</v>
          </cell>
          <cell r="CR135" t="str">
            <v>-</v>
          </cell>
          <cell r="CS135">
            <v>0</v>
          </cell>
          <cell r="CT135" t="str">
            <v>-</v>
          </cell>
          <cell r="CU135">
            <v>0</v>
          </cell>
          <cell r="CV135" t="str">
            <v>-</v>
          </cell>
          <cell r="CW135">
            <v>0</v>
          </cell>
          <cell r="CX135" t="str">
            <v>-</v>
          </cell>
          <cell r="CY135">
            <v>0</v>
          </cell>
          <cell r="CZ135" t="str">
            <v>-</v>
          </cell>
          <cell r="DA135">
            <v>0</v>
          </cell>
          <cell r="DB135" t="str">
            <v>-</v>
          </cell>
          <cell r="DC135">
            <v>0</v>
          </cell>
          <cell r="DD135" t="str">
            <v>-</v>
          </cell>
          <cell r="DE135">
            <v>0</v>
          </cell>
          <cell r="DF135" t="str">
            <v>-</v>
          </cell>
          <cell r="DG135">
            <v>0</v>
          </cell>
          <cell r="DH135" t="str">
            <v>-</v>
          </cell>
          <cell r="DI135">
            <v>0</v>
          </cell>
          <cell r="DJ135" t="str">
            <v>-</v>
          </cell>
          <cell r="DK135" t="str">
            <v>-</v>
          </cell>
          <cell r="DL135" t="str">
            <v>-</v>
          </cell>
          <cell r="DM135" t="str">
            <v>-</v>
          </cell>
          <cell r="DN135" t="str">
            <v>-</v>
          </cell>
          <cell r="DO135" t="str">
            <v>-</v>
          </cell>
          <cell r="DP135" t="str">
            <v>-</v>
          </cell>
          <cell r="DQ135" t="str">
            <v>-</v>
          </cell>
          <cell r="DR135" t="str">
            <v>-</v>
          </cell>
          <cell r="DS135" t="str">
            <v>-</v>
          </cell>
          <cell r="DT135" t="str">
            <v>-</v>
          </cell>
          <cell r="DU135" t="str">
            <v>-</v>
          </cell>
          <cell r="DV135" t="str">
            <v>-</v>
          </cell>
          <cell r="DW135">
            <v>0</v>
          </cell>
          <cell r="DX135" t="str">
            <v>-</v>
          </cell>
          <cell r="DY135">
            <v>0</v>
          </cell>
          <cell r="DZ135" t="str">
            <v>-</v>
          </cell>
          <cell r="EA135">
            <v>0</v>
          </cell>
          <cell r="EB135" t="str">
            <v>-</v>
          </cell>
          <cell r="EC135">
            <v>0</v>
          </cell>
          <cell r="ED135" t="str">
            <v>-</v>
          </cell>
          <cell r="EE135">
            <v>0</v>
          </cell>
          <cell r="EF135" t="str">
            <v>-</v>
          </cell>
          <cell r="EG135">
            <v>0</v>
          </cell>
        </row>
        <row r="136">
          <cell r="C136">
            <v>700000422</v>
          </cell>
          <cell r="D136" t="str">
            <v>SECTOR SINTONÍA YULIETH</v>
          </cell>
          <cell r="E136">
            <v>2026</v>
          </cell>
          <cell r="F136">
            <v>202605</v>
          </cell>
          <cell r="G136">
            <v>1537</v>
          </cell>
          <cell r="H136">
            <v>1485</v>
          </cell>
          <cell r="I136">
            <v>368</v>
          </cell>
          <cell r="J136" t="str">
            <v>-</v>
          </cell>
          <cell r="K136">
            <v>-7</v>
          </cell>
          <cell r="L136">
            <v>9</v>
          </cell>
          <cell r="M136">
            <v>697</v>
          </cell>
          <cell r="N136">
            <v>938</v>
          </cell>
          <cell r="O136">
            <v>0</v>
          </cell>
          <cell r="P136" t="str">
            <v>-</v>
          </cell>
          <cell r="Q136">
            <v>0</v>
          </cell>
          <cell r="R136" t="str">
            <v>-</v>
          </cell>
          <cell r="S136">
            <v>0</v>
          </cell>
          <cell r="T136" t="str">
            <v>-</v>
          </cell>
          <cell r="U136">
            <v>697</v>
          </cell>
          <cell r="V136" t="str">
            <v>-</v>
          </cell>
          <cell r="W136">
            <v>0</v>
          </cell>
          <cell r="X136" t="str">
            <v>-</v>
          </cell>
          <cell r="Y136" t="str">
            <v>-</v>
          </cell>
          <cell r="Z136" t="str">
            <v>-</v>
          </cell>
          <cell r="AA136">
            <v>478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>
            <v>440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>
            <v>45.348080676642809</v>
          </cell>
          <cell r="AN136">
            <v>60.4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 t="str">
            <v>-</v>
          </cell>
          <cell r="AU136" t="str">
            <v>-</v>
          </cell>
          <cell r="AV136" t="str">
            <v>-</v>
          </cell>
          <cell r="AW136" t="str">
            <v>-</v>
          </cell>
          <cell r="AX136" t="str">
            <v>-</v>
          </cell>
          <cell r="AY136" t="str">
            <v>-</v>
          </cell>
          <cell r="AZ136" t="str">
            <v>-</v>
          </cell>
          <cell r="BA136">
            <v>609</v>
          </cell>
          <cell r="BB136">
            <v>809</v>
          </cell>
          <cell r="BC136">
            <v>39.622641509433961</v>
          </cell>
          <cell r="BD136">
            <v>52.1</v>
          </cell>
          <cell r="BE136">
            <v>970</v>
          </cell>
          <cell r="BF136" t="str">
            <v>-</v>
          </cell>
          <cell r="BG136">
            <v>485353.54</v>
          </cell>
          <cell r="BH136">
            <v>423047</v>
          </cell>
          <cell r="BI136">
            <v>338291418</v>
          </cell>
          <cell r="BJ136">
            <v>396817813</v>
          </cell>
          <cell r="BK136">
            <v>338291418</v>
          </cell>
          <cell r="BL136" t="str">
            <v>-</v>
          </cell>
          <cell r="BM136">
            <v>0</v>
          </cell>
          <cell r="BN136" t="str">
            <v>-</v>
          </cell>
          <cell r="BO136">
            <v>268597363</v>
          </cell>
          <cell r="BP136" t="str">
            <v>-</v>
          </cell>
          <cell r="BQ136">
            <v>0</v>
          </cell>
          <cell r="BR136" t="str">
            <v>-</v>
          </cell>
          <cell r="BS136">
            <v>638</v>
          </cell>
          <cell r="BT136" t="str">
            <v>-</v>
          </cell>
          <cell r="BU136">
            <v>268597363</v>
          </cell>
          <cell r="BV136" t="str">
            <v>-</v>
          </cell>
          <cell r="BW136">
            <v>505</v>
          </cell>
          <cell r="BX136" t="str">
            <v>-</v>
          </cell>
          <cell r="BY136" t="str">
            <v>-</v>
          </cell>
          <cell r="BZ136" t="str">
            <v>-</v>
          </cell>
          <cell r="CA136">
            <v>64142935</v>
          </cell>
          <cell r="CB136" t="str">
            <v>-</v>
          </cell>
          <cell r="CC136" t="str">
            <v>-</v>
          </cell>
          <cell r="CD136" t="str">
            <v>-</v>
          </cell>
          <cell r="CE136" t="str">
            <v>-</v>
          </cell>
          <cell r="CF136" t="str">
            <v>-</v>
          </cell>
          <cell r="CG136" t="str">
            <v>-</v>
          </cell>
          <cell r="CH136" t="str">
            <v>-</v>
          </cell>
          <cell r="CI136" t="str">
            <v>-</v>
          </cell>
          <cell r="CJ136" t="str">
            <v>-</v>
          </cell>
          <cell r="CK136" t="str">
            <v>-</v>
          </cell>
          <cell r="CL136" t="str">
            <v>-</v>
          </cell>
          <cell r="CM136">
            <v>5551120</v>
          </cell>
          <cell r="CN136" t="str">
            <v>-</v>
          </cell>
          <cell r="CO136">
            <v>69694055</v>
          </cell>
          <cell r="CP136" t="str">
            <v>-</v>
          </cell>
          <cell r="CQ136">
            <v>0</v>
          </cell>
          <cell r="CR136" t="str">
            <v>-</v>
          </cell>
          <cell r="CS136">
            <v>-35</v>
          </cell>
          <cell r="CT136" t="str">
            <v>-</v>
          </cell>
          <cell r="CU136">
            <v>504</v>
          </cell>
          <cell r="CV136">
            <v>342</v>
          </cell>
          <cell r="CW136">
            <v>242</v>
          </cell>
          <cell r="CX136">
            <v>214</v>
          </cell>
          <cell r="CY136">
            <v>94</v>
          </cell>
          <cell r="CZ136">
            <v>84</v>
          </cell>
          <cell r="DA136">
            <v>75</v>
          </cell>
          <cell r="DB136">
            <v>68</v>
          </cell>
          <cell r="DC136">
            <v>65</v>
          </cell>
          <cell r="DD136">
            <v>56</v>
          </cell>
          <cell r="DE136">
            <v>89</v>
          </cell>
          <cell r="DF136">
            <v>88</v>
          </cell>
          <cell r="DG136">
            <v>229</v>
          </cell>
          <cell r="DH136">
            <v>212</v>
          </cell>
          <cell r="DI136">
            <v>47</v>
          </cell>
          <cell r="DJ136" t="str">
            <v>-</v>
          </cell>
          <cell r="DK136" t="str">
            <v>-</v>
          </cell>
          <cell r="DL136" t="str">
            <v>-</v>
          </cell>
          <cell r="DM136" t="str">
            <v>-</v>
          </cell>
          <cell r="DN136" t="str">
            <v>-</v>
          </cell>
          <cell r="DO136" t="str">
            <v>-</v>
          </cell>
          <cell r="DP136" t="str">
            <v>-</v>
          </cell>
          <cell r="DQ136" t="str">
            <v>-</v>
          </cell>
          <cell r="DR136" t="str">
            <v>-</v>
          </cell>
          <cell r="DS136" t="str">
            <v>-</v>
          </cell>
          <cell r="DT136" t="str">
            <v>-</v>
          </cell>
          <cell r="DU136" t="str">
            <v>-</v>
          </cell>
          <cell r="DV136" t="str">
            <v>-</v>
          </cell>
          <cell r="DW136">
            <v>0</v>
          </cell>
          <cell r="DX136" t="str">
            <v>-</v>
          </cell>
          <cell r="DY136">
            <v>56</v>
          </cell>
          <cell r="DZ136">
            <v>80</v>
          </cell>
          <cell r="EA136">
            <v>60</v>
          </cell>
          <cell r="EB136" t="str">
            <v>-</v>
          </cell>
          <cell r="EC136">
            <v>65.217391304347828</v>
          </cell>
          <cell r="ED136" t="str">
            <v>-</v>
          </cell>
          <cell r="EE136">
            <v>9</v>
          </cell>
          <cell r="EF136" t="str">
            <v>-</v>
          </cell>
          <cell r="EG136">
            <v>32</v>
          </cell>
        </row>
        <row r="137">
          <cell r="C137">
            <v>700000423</v>
          </cell>
          <cell r="D137" t="str">
            <v>SECTOR ARMONÍA CLAUDIA</v>
          </cell>
          <cell r="E137">
            <v>2026</v>
          </cell>
          <cell r="F137">
            <v>202605</v>
          </cell>
          <cell r="G137">
            <v>1646</v>
          </cell>
          <cell r="H137">
            <v>1565</v>
          </cell>
          <cell r="I137">
            <v>370</v>
          </cell>
          <cell r="J137" t="str">
            <v>-</v>
          </cell>
          <cell r="K137">
            <v>63</v>
          </cell>
          <cell r="L137">
            <v>10</v>
          </cell>
          <cell r="M137">
            <v>1075</v>
          </cell>
          <cell r="N137">
            <v>975</v>
          </cell>
          <cell r="O137">
            <v>0</v>
          </cell>
          <cell r="P137" t="str">
            <v>-</v>
          </cell>
          <cell r="Q137">
            <v>0</v>
          </cell>
          <cell r="R137" t="str">
            <v>-</v>
          </cell>
          <cell r="S137">
            <v>4</v>
          </cell>
          <cell r="T137" t="str">
            <v>-</v>
          </cell>
          <cell r="U137">
            <v>1075</v>
          </cell>
          <cell r="V137" t="str">
            <v>-</v>
          </cell>
          <cell r="W137">
            <v>0</v>
          </cell>
          <cell r="X137" t="str">
            <v>-</v>
          </cell>
          <cell r="Y137" t="str">
            <v>-</v>
          </cell>
          <cell r="Z137" t="str">
            <v>-</v>
          </cell>
          <cell r="AA137">
            <v>738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>
            <v>758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>
            <v>65.309842041312265</v>
          </cell>
          <cell r="AN137">
            <v>61.2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>
            <v>902</v>
          </cell>
          <cell r="BB137">
            <v>834</v>
          </cell>
          <cell r="BC137">
            <v>54.799513973268532</v>
          </cell>
          <cell r="BD137">
            <v>52.3</v>
          </cell>
          <cell r="BE137">
            <v>1055</v>
          </cell>
          <cell r="BF137" t="str">
            <v>-</v>
          </cell>
          <cell r="BG137">
            <v>468023.6</v>
          </cell>
          <cell r="BH137">
            <v>434578</v>
          </cell>
          <cell r="BI137">
            <v>503125373.39999998</v>
          </cell>
          <cell r="BJ137">
            <v>423713311</v>
          </cell>
          <cell r="BK137">
            <v>502820406</v>
          </cell>
          <cell r="BL137" t="str">
            <v>-</v>
          </cell>
          <cell r="BM137">
            <v>304967.40000000002</v>
          </cell>
          <cell r="BN137" t="str">
            <v>-</v>
          </cell>
          <cell r="BO137">
            <v>373169394.39999998</v>
          </cell>
          <cell r="BP137" t="str">
            <v>-</v>
          </cell>
          <cell r="BQ137">
            <v>304967.40000000002</v>
          </cell>
          <cell r="BR137" t="str">
            <v>-</v>
          </cell>
          <cell r="BS137">
            <v>944</v>
          </cell>
          <cell r="BT137" t="str">
            <v>-</v>
          </cell>
          <cell r="BU137">
            <v>372864427</v>
          </cell>
          <cell r="BV137" t="str">
            <v>-</v>
          </cell>
          <cell r="BW137">
            <v>791</v>
          </cell>
          <cell r="BX137" t="str">
            <v>-</v>
          </cell>
          <cell r="BY137" t="str">
            <v>-</v>
          </cell>
          <cell r="BZ137" t="str">
            <v>-</v>
          </cell>
          <cell r="CA137">
            <v>119239224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>
            <v>10015640</v>
          </cell>
          <cell r="CN137" t="str">
            <v>-</v>
          </cell>
          <cell r="CO137">
            <v>129254864</v>
          </cell>
          <cell r="CP137" t="str">
            <v>-</v>
          </cell>
          <cell r="CQ137">
            <v>0</v>
          </cell>
          <cell r="CR137" t="str">
            <v>-</v>
          </cell>
          <cell r="CS137">
            <v>13</v>
          </cell>
          <cell r="CT137" t="str">
            <v>-</v>
          </cell>
          <cell r="CU137">
            <v>317</v>
          </cell>
          <cell r="CV137">
            <v>352</v>
          </cell>
          <cell r="CW137">
            <v>181</v>
          </cell>
          <cell r="CX137">
            <v>198</v>
          </cell>
          <cell r="CY137">
            <v>73</v>
          </cell>
          <cell r="CZ137">
            <v>90</v>
          </cell>
          <cell r="DA137">
            <v>58</v>
          </cell>
          <cell r="DB137">
            <v>83</v>
          </cell>
          <cell r="DC137">
            <v>75</v>
          </cell>
          <cell r="DD137">
            <v>80</v>
          </cell>
          <cell r="DE137">
            <v>81</v>
          </cell>
          <cell r="DF137">
            <v>78</v>
          </cell>
          <cell r="DG137">
            <v>214</v>
          </cell>
          <cell r="DH137">
            <v>241</v>
          </cell>
          <cell r="DI137">
            <v>85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>
            <v>0</v>
          </cell>
          <cell r="DX137" t="str">
            <v>-</v>
          </cell>
          <cell r="DY137">
            <v>95</v>
          </cell>
          <cell r="DZ137">
            <v>90</v>
          </cell>
          <cell r="EA137">
            <v>44</v>
          </cell>
          <cell r="EB137" t="str">
            <v>-</v>
          </cell>
          <cell r="EC137">
            <v>54.320987654320987</v>
          </cell>
          <cell r="ED137" t="str">
            <v>-</v>
          </cell>
          <cell r="EE137">
            <v>10</v>
          </cell>
          <cell r="EF137" t="str">
            <v>-</v>
          </cell>
          <cell r="EG137">
            <v>78</v>
          </cell>
        </row>
        <row r="138">
          <cell r="C138">
            <v>700000425</v>
          </cell>
          <cell r="D138" t="str">
            <v>SECTOR CURUBA</v>
          </cell>
          <cell r="E138">
            <v>2026</v>
          </cell>
          <cell r="F138">
            <v>202605</v>
          </cell>
          <cell r="G138">
            <v>0</v>
          </cell>
          <cell r="H138" t="str">
            <v>-</v>
          </cell>
          <cell r="I138">
            <v>0</v>
          </cell>
          <cell r="J138" t="str">
            <v>-</v>
          </cell>
          <cell r="K138">
            <v>0</v>
          </cell>
          <cell r="L138" t="str">
            <v>-</v>
          </cell>
          <cell r="M138">
            <v>0</v>
          </cell>
          <cell r="N138" t="str">
            <v>-</v>
          </cell>
          <cell r="O138">
            <v>0</v>
          </cell>
          <cell r="P138" t="str">
            <v>-</v>
          </cell>
          <cell r="Q138">
            <v>0</v>
          </cell>
          <cell r="R138" t="str">
            <v>-</v>
          </cell>
          <cell r="S138">
            <v>0</v>
          </cell>
          <cell r="T138" t="str">
            <v>-</v>
          </cell>
          <cell r="U138">
            <v>0</v>
          </cell>
          <cell r="V138" t="str">
            <v>-</v>
          </cell>
          <cell r="W138">
            <v>0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0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0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>
            <v>0</v>
          </cell>
          <cell r="AN138" t="str">
            <v>-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 t="str">
            <v>-</v>
          </cell>
          <cell r="AU138" t="str">
            <v>-</v>
          </cell>
          <cell r="AV138" t="str">
            <v>-</v>
          </cell>
          <cell r="AW138" t="str">
            <v>-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0</v>
          </cell>
          <cell r="BB138" t="str">
            <v>-</v>
          </cell>
          <cell r="BC138">
            <v>0</v>
          </cell>
          <cell r="BD138" t="str">
            <v>-</v>
          </cell>
          <cell r="BE138">
            <v>0</v>
          </cell>
          <cell r="BF138" t="str">
            <v>-</v>
          </cell>
          <cell r="BG138">
            <v>0</v>
          </cell>
          <cell r="BH138" t="str">
            <v>-</v>
          </cell>
          <cell r="BI138">
            <v>0</v>
          </cell>
          <cell r="BJ138" t="str">
            <v>-</v>
          </cell>
          <cell r="BK138">
            <v>0</v>
          </cell>
          <cell r="BL138" t="str">
            <v>-</v>
          </cell>
          <cell r="BM138">
            <v>0</v>
          </cell>
          <cell r="BN138" t="str">
            <v>-</v>
          </cell>
          <cell r="BO138">
            <v>0</v>
          </cell>
          <cell r="BP138" t="str">
            <v>-</v>
          </cell>
          <cell r="BQ138">
            <v>0</v>
          </cell>
          <cell r="BR138" t="str">
            <v>-</v>
          </cell>
          <cell r="BS138">
            <v>0</v>
          </cell>
          <cell r="BT138" t="str">
            <v>-</v>
          </cell>
          <cell r="BU138">
            <v>0</v>
          </cell>
          <cell r="BV138" t="str">
            <v>-</v>
          </cell>
          <cell r="BW138">
            <v>0</v>
          </cell>
          <cell r="BX138" t="str">
            <v>-</v>
          </cell>
          <cell r="BY138" t="str">
            <v>-</v>
          </cell>
          <cell r="BZ138" t="str">
            <v>-</v>
          </cell>
          <cell r="CA138">
            <v>0</v>
          </cell>
          <cell r="CB138" t="str">
            <v>-</v>
          </cell>
          <cell r="CC138" t="str">
            <v>-</v>
          </cell>
          <cell r="CD138" t="str">
            <v>-</v>
          </cell>
          <cell r="CE138" t="str">
            <v>-</v>
          </cell>
          <cell r="CF138" t="str">
            <v>-</v>
          </cell>
          <cell r="CG138" t="str">
            <v>-</v>
          </cell>
          <cell r="CH138" t="str">
            <v>-</v>
          </cell>
          <cell r="CI138" t="str">
            <v>-</v>
          </cell>
          <cell r="CJ138" t="str">
            <v>-</v>
          </cell>
          <cell r="CK138" t="str">
            <v>-</v>
          </cell>
          <cell r="CL138" t="str">
            <v>-</v>
          </cell>
          <cell r="CM138">
            <v>0</v>
          </cell>
          <cell r="CN138" t="str">
            <v>-</v>
          </cell>
          <cell r="CO138">
            <v>0</v>
          </cell>
          <cell r="CP138" t="str">
            <v>-</v>
          </cell>
          <cell r="CQ138">
            <v>0</v>
          </cell>
          <cell r="CR138" t="str">
            <v>-</v>
          </cell>
          <cell r="CS138">
            <v>0</v>
          </cell>
          <cell r="CT138" t="str">
            <v>-</v>
          </cell>
          <cell r="CU138">
            <v>0</v>
          </cell>
          <cell r="CV138" t="str">
            <v>-</v>
          </cell>
          <cell r="CW138">
            <v>0</v>
          </cell>
          <cell r="CX138" t="str">
            <v>-</v>
          </cell>
          <cell r="CY138">
            <v>0</v>
          </cell>
          <cell r="CZ138" t="str">
            <v>-</v>
          </cell>
          <cell r="DA138">
            <v>0</v>
          </cell>
          <cell r="DB138" t="str">
            <v>-</v>
          </cell>
          <cell r="DC138">
            <v>0</v>
          </cell>
          <cell r="DD138" t="str">
            <v>-</v>
          </cell>
          <cell r="DE138">
            <v>0</v>
          </cell>
          <cell r="DF138" t="str">
            <v>-</v>
          </cell>
          <cell r="DG138">
            <v>0</v>
          </cell>
          <cell r="DH138" t="str">
            <v>-</v>
          </cell>
          <cell r="DI138">
            <v>0</v>
          </cell>
          <cell r="DJ138" t="str">
            <v>-</v>
          </cell>
          <cell r="DK138" t="str">
            <v>-</v>
          </cell>
          <cell r="DL138" t="str">
            <v>-</v>
          </cell>
          <cell r="DM138" t="str">
            <v>-</v>
          </cell>
          <cell r="DN138" t="str">
            <v>-</v>
          </cell>
          <cell r="DO138" t="str">
            <v>-</v>
          </cell>
          <cell r="DP138" t="str">
            <v>-</v>
          </cell>
          <cell r="DQ138" t="str">
            <v>-</v>
          </cell>
          <cell r="DR138" t="str">
            <v>-</v>
          </cell>
          <cell r="DS138" t="str">
            <v>-</v>
          </cell>
          <cell r="DT138" t="str">
            <v>-</v>
          </cell>
          <cell r="DU138" t="str">
            <v>-</v>
          </cell>
          <cell r="DV138" t="str">
            <v>-</v>
          </cell>
          <cell r="DW138">
            <v>0</v>
          </cell>
          <cell r="DX138" t="str">
            <v>-</v>
          </cell>
          <cell r="DY138">
            <v>0</v>
          </cell>
          <cell r="DZ138" t="str">
            <v>-</v>
          </cell>
          <cell r="EA138">
            <v>0</v>
          </cell>
          <cell r="EB138" t="str">
            <v>-</v>
          </cell>
          <cell r="EC138">
            <v>0</v>
          </cell>
          <cell r="ED138" t="str">
            <v>-</v>
          </cell>
          <cell r="EE138">
            <v>0</v>
          </cell>
          <cell r="EF138" t="str">
            <v>-</v>
          </cell>
          <cell r="EG138">
            <v>0</v>
          </cell>
        </row>
        <row r="139">
          <cell r="C139">
            <v>700000427</v>
          </cell>
          <cell r="D139" t="str">
            <v>SECTOR GROSELLA CLAUDIA</v>
          </cell>
          <cell r="E139">
            <v>2026</v>
          </cell>
          <cell r="F139">
            <v>202605</v>
          </cell>
          <cell r="G139">
            <v>0</v>
          </cell>
          <cell r="H139" t="str">
            <v>-</v>
          </cell>
          <cell r="I139">
            <v>0</v>
          </cell>
          <cell r="J139" t="str">
            <v>-</v>
          </cell>
          <cell r="K139">
            <v>0</v>
          </cell>
          <cell r="L139" t="str">
            <v>-</v>
          </cell>
          <cell r="M139">
            <v>0</v>
          </cell>
          <cell r="N139" t="str">
            <v>-</v>
          </cell>
          <cell r="O139">
            <v>0</v>
          </cell>
          <cell r="P139" t="str">
            <v>-</v>
          </cell>
          <cell r="Q139">
            <v>0</v>
          </cell>
          <cell r="R139" t="str">
            <v>-</v>
          </cell>
          <cell r="S139">
            <v>0</v>
          </cell>
          <cell r="T139" t="str">
            <v>-</v>
          </cell>
          <cell r="U139">
            <v>0</v>
          </cell>
          <cell r="V139" t="str">
            <v>-</v>
          </cell>
          <cell r="W139">
            <v>0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0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0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-</v>
          </cell>
          <cell r="AL139" t="str">
            <v>-</v>
          </cell>
          <cell r="AM139">
            <v>0</v>
          </cell>
          <cell r="AN139" t="str">
            <v>-</v>
          </cell>
          <cell r="AO139" t="str">
            <v>-</v>
          </cell>
          <cell r="AP139" t="str">
            <v>-</v>
          </cell>
          <cell r="AQ139" t="str">
            <v>-</v>
          </cell>
          <cell r="AR139" t="str">
            <v>-</v>
          </cell>
          <cell r="AS139" t="str">
            <v>-</v>
          </cell>
          <cell r="AT139" t="str">
            <v>-</v>
          </cell>
          <cell r="AU139" t="str">
            <v>-</v>
          </cell>
          <cell r="AV139" t="str">
            <v>-</v>
          </cell>
          <cell r="AW139" t="str">
            <v>-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0</v>
          </cell>
          <cell r="BB139" t="str">
            <v>-</v>
          </cell>
          <cell r="BC139">
            <v>0</v>
          </cell>
          <cell r="BD139" t="str">
            <v>-</v>
          </cell>
          <cell r="BE139">
            <v>0</v>
          </cell>
          <cell r="BF139" t="str">
            <v>-</v>
          </cell>
          <cell r="BG139">
            <v>0</v>
          </cell>
          <cell r="BH139" t="str">
            <v>-</v>
          </cell>
          <cell r="BI139">
            <v>0</v>
          </cell>
          <cell r="BJ139" t="str">
            <v>-</v>
          </cell>
          <cell r="BK139">
            <v>0</v>
          </cell>
          <cell r="BL139" t="str">
            <v>-</v>
          </cell>
          <cell r="BM139">
            <v>0</v>
          </cell>
          <cell r="BN139" t="str">
            <v>-</v>
          </cell>
          <cell r="BO139">
            <v>0</v>
          </cell>
          <cell r="BP139" t="str">
            <v>-</v>
          </cell>
          <cell r="BQ139">
            <v>0</v>
          </cell>
          <cell r="BR139" t="str">
            <v>-</v>
          </cell>
          <cell r="BS139">
            <v>0</v>
          </cell>
          <cell r="BT139" t="str">
            <v>-</v>
          </cell>
          <cell r="BU139">
            <v>0</v>
          </cell>
          <cell r="BV139" t="str">
            <v>-</v>
          </cell>
          <cell r="BW139">
            <v>0</v>
          </cell>
          <cell r="BX139" t="str">
            <v>-</v>
          </cell>
          <cell r="BY139" t="str">
            <v>-</v>
          </cell>
          <cell r="BZ139" t="str">
            <v>-</v>
          </cell>
          <cell r="CA139">
            <v>0</v>
          </cell>
          <cell r="CB139" t="str">
            <v>-</v>
          </cell>
          <cell r="CC139" t="str">
            <v>-</v>
          </cell>
          <cell r="CD139" t="str">
            <v>-</v>
          </cell>
          <cell r="CE139" t="str">
            <v>-</v>
          </cell>
          <cell r="CF139" t="str">
            <v>-</v>
          </cell>
          <cell r="CG139" t="str">
            <v>-</v>
          </cell>
          <cell r="CH139" t="str">
            <v>-</v>
          </cell>
          <cell r="CI139" t="str">
            <v>-</v>
          </cell>
          <cell r="CJ139" t="str">
            <v>-</v>
          </cell>
          <cell r="CK139" t="str">
            <v>-</v>
          </cell>
          <cell r="CL139" t="str">
            <v>-</v>
          </cell>
          <cell r="CM139">
            <v>0</v>
          </cell>
          <cell r="CN139" t="str">
            <v>-</v>
          </cell>
          <cell r="CO139">
            <v>0</v>
          </cell>
          <cell r="CP139" t="str">
            <v>-</v>
          </cell>
          <cell r="CQ139">
            <v>0</v>
          </cell>
          <cell r="CR139" t="str">
            <v>-</v>
          </cell>
          <cell r="CS139">
            <v>0</v>
          </cell>
          <cell r="CT139" t="str">
            <v>-</v>
          </cell>
          <cell r="CU139">
            <v>0</v>
          </cell>
          <cell r="CV139" t="str">
            <v>-</v>
          </cell>
          <cell r="CW139">
            <v>0</v>
          </cell>
          <cell r="CX139" t="str">
            <v>-</v>
          </cell>
          <cell r="CY139">
            <v>0</v>
          </cell>
          <cell r="CZ139" t="str">
            <v>-</v>
          </cell>
          <cell r="DA139">
            <v>0</v>
          </cell>
          <cell r="DB139" t="str">
            <v>-</v>
          </cell>
          <cell r="DC139">
            <v>0</v>
          </cell>
          <cell r="DD139" t="str">
            <v>-</v>
          </cell>
          <cell r="DE139">
            <v>0</v>
          </cell>
          <cell r="DF139" t="str">
            <v>-</v>
          </cell>
          <cell r="DG139">
            <v>0</v>
          </cell>
          <cell r="DH139" t="str">
            <v>-</v>
          </cell>
          <cell r="DI139">
            <v>0</v>
          </cell>
          <cell r="DJ139" t="str">
            <v>-</v>
          </cell>
          <cell r="DK139" t="str">
            <v>-</v>
          </cell>
          <cell r="DL139" t="str">
            <v>-</v>
          </cell>
          <cell r="DM139" t="str">
            <v>-</v>
          </cell>
          <cell r="DN139" t="str">
            <v>-</v>
          </cell>
          <cell r="DO139" t="str">
            <v>-</v>
          </cell>
          <cell r="DP139" t="str">
            <v>-</v>
          </cell>
          <cell r="DQ139" t="str">
            <v>-</v>
          </cell>
          <cell r="DR139" t="str">
            <v>-</v>
          </cell>
          <cell r="DS139" t="str">
            <v>-</v>
          </cell>
          <cell r="DT139" t="str">
            <v>-</v>
          </cell>
          <cell r="DU139" t="str">
            <v>-</v>
          </cell>
          <cell r="DV139" t="str">
            <v>-</v>
          </cell>
          <cell r="DW139">
            <v>0</v>
          </cell>
          <cell r="DX139" t="str">
            <v>-</v>
          </cell>
          <cell r="DY139">
            <v>0</v>
          </cell>
          <cell r="DZ139" t="str">
            <v>-</v>
          </cell>
          <cell r="EA139">
            <v>0</v>
          </cell>
          <cell r="EB139" t="str">
            <v>-</v>
          </cell>
          <cell r="EC139">
            <v>0</v>
          </cell>
          <cell r="ED139" t="str">
            <v>-</v>
          </cell>
          <cell r="EE139">
            <v>0</v>
          </cell>
          <cell r="EF139" t="str">
            <v>-</v>
          </cell>
          <cell r="EG139">
            <v>0</v>
          </cell>
        </row>
        <row r="140">
          <cell r="C140">
            <v>700000428</v>
          </cell>
          <cell r="D140" t="str">
            <v>SECTOR GALERÍA YURIETH</v>
          </cell>
          <cell r="E140">
            <v>2026</v>
          </cell>
          <cell r="F140">
            <v>202605</v>
          </cell>
          <cell r="G140">
            <v>1587</v>
          </cell>
          <cell r="H140">
            <v>1517</v>
          </cell>
          <cell r="I140">
            <v>329</v>
          </cell>
          <cell r="J140" t="str">
            <v>-</v>
          </cell>
          <cell r="K140">
            <v>68</v>
          </cell>
          <cell r="L140">
            <v>5</v>
          </cell>
          <cell r="M140">
            <v>1065</v>
          </cell>
          <cell r="N140">
            <v>930</v>
          </cell>
          <cell r="O140">
            <v>0</v>
          </cell>
          <cell r="P140" t="str">
            <v>-</v>
          </cell>
          <cell r="Q140">
            <v>0</v>
          </cell>
          <cell r="R140" t="str">
            <v>-</v>
          </cell>
          <cell r="S140">
            <v>0</v>
          </cell>
          <cell r="T140" t="str">
            <v>-</v>
          </cell>
          <cell r="U140">
            <v>1065</v>
          </cell>
          <cell r="V140" t="str">
            <v>-</v>
          </cell>
          <cell r="W140">
            <v>0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748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775</v>
          </cell>
          <cell r="AH140" t="str">
            <v>-</v>
          </cell>
          <cell r="AI140" t="str">
            <v>-</v>
          </cell>
          <cell r="AJ140" t="str">
            <v>-</v>
          </cell>
          <cell r="AK140" t="str">
            <v>-</v>
          </cell>
          <cell r="AL140" t="str">
            <v>-</v>
          </cell>
          <cell r="AM140">
            <v>67.107750472589785</v>
          </cell>
          <cell r="AN140">
            <v>61</v>
          </cell>
          <cell r="AO140" t="str">
            <v>-</v>
          </cell>
          <cell r="AP140" t="str">
            <v>-</v>
          </cell>
          <cell r="AQ140" t="str">
            <v>-</v>
          </cell>
          <cell r="AR140" t="str">
            <v>-</v>
          </cell>
          <cell r="AS140" t="str">
            <v>-</v>
          </cell>
          <cell r="AT140" t="str">
            <v>-</v>
          </cell>
          <cell r="AU140" t="str">
            <v>-</v>
          </cell>
          <cell r="AV140" t="str">
            <v>-</v>
          </cell>
          <cell r="AW140" t="str">
            <v>-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921</v>
          </cell>
          <cell r="BB140">
            <v>803</v>
          </cell>
          <cell r="BC140">
            <v>58.034026465028354</v>
          </cell>
          <cell r="BD140">
            <v>52.7</v>
          </cell>
          <cell r="BE140">
            <v>1060</v>
          </cell>
          <cell r="BF140" t="str">
            <v>-</v>
          </cell>
          <cell r="BG140">
            <v>401815.39</v>
          </cell>
          <cell r="BH140">
            <v>392600</v>
          </cell>
          <cell r="BI140">
            <v>427933395</v>
          </cell>
          <cell r="BJ140">
            <v>365117716</v>
          </cell>
          <cell r="BK140">
            <v>427933395</v>
          </cell>
          <cell r="BL140" t="str">
            <v>-</v>
          </cell>
          <cell r="BM140">
            <v>0</v>
          </cell>
          <cell r="BN140" t="str">
            <v>-</v>
          </cell>
          <cell r="BO140">
            <v>300592679</v>
          </cell>
          <cell r="BP140" t="str">
            <v>-</v>
          </cell>
          <cell r="BQ140">
            <v>0</v>
          </cell>
          <cell r="BR140" t="str">
            <v>-</v>
          </cell>
          <cell r="BS140">
            <v>934</v>
          </cell>
          <cell r="BT140" t="str">
            <v>-</v>
          </cell>
          <cell r="BU140">
            <v>300592679</v>
          </cell>
          <cell r="BV140" t="str">
            <v>-</v>
          </cell>
          <cell r="BW140">
            <v>856</v>
          </cell>
          <cell r="BX140" t="str">
            <v>-</v>
          </cell>
          <cell r="BY140" t="str">
            <v>-</v>
          </cell>
          <cell r="BZ140" t="str">
            <v>-</v>
          </cell>
          <cell r="CA140">
            <v>116803686</v>
          </cell>
          <cell r="CB140" t="str">
            <v>-</v>
          </cell>
          <cell r="CC140" t="str">
            <v>-</v>
          </cell>
          <cell r="CD140" t="str">
            <v>-</v>
          </cell>
          <cell r="CE140" t="str">
            <v>-</v>
          </cell>
          <cell r="CF140" t="str">
            <v>-</v>
          </cell>
          <cell r="CG140" t="str">
            <v>-</v>
          </cell>
          <cell r="CH140" t="str">
            <v>-</v>
          </cell>
          <cell r="CI140" t="str">
            <v>-</v>
          </cell>
          <cell r="CJ140" t="str">
            <v>-</v>
          </cell>
          <cell r="CK140" t="str">
            <v>-</v>
          </cell>
          <cell r="CL140" t="str">
            <v>-</v>
          </cell>
          <cell r="CM140">
            <v>10537030</v>
          </cell>
          <cell r="CN140" t="str">
            <v>-</v>
          </cell>
          <cell r="CO140">
            <v>127340716</v>
          </cell>
          <cell r="CP140" t="str">
            <v>-</v>
          </cell>
          <cell r="CQ140">
            <v>0</v>
          </cell>
          <cell r="CR140" t="str">
            <v>-</v>
          </cell>
          <cell r="CS140">
            <v>11</v>
          </cell>
          <cell r="CT140" t="str">
            <v>-</v>
          </cell>
          <cell r="CU140">
            <v>282</v>
          </cell>
          <cell r="CV140">
            <v>355</v>
          </cell>
          <cell r="CW140">
            <v>150</v>
          </cell>
          <cell r="CX140">
            <v>192</v>
          </cell>
          <cell r="CY140">
            <v>90</v>
          </cell>
          <cell r="CZ140">
            <v>93</v>
          </cell>
          <cell r="DA140">
            <v>47</v>
          </cell>
          <cell r="DB140">
            <v>57</v>
          </cell>
          <cell r="DC140">
            <v>75</v>
          </cell>
          <cell r="DD140">
            <v>75</v>
          </cell>
          <cell r="DE140">
            <v>80</v>
          </cell>
          <cell r="DF140">
            <v>76</v>
          </cell>
          <cell r="DG140">
            <v>202</v>
          </cell>
          <cell r="DH140">
            <v>208</v>
          </cell>
          <cell r="DI140">
            <v>70</v>
          </cell>
          <cell r="DJ140" t="str">
            <v>-</v>
          </cell>
          <cell r="DK140" t="str">
            <v>-</v>
          </cell>
          <cell r="DL140" t="str">
            <v>-</v>
          </cell>
          <cell r="DM140" t="str">
            <v>-</v>
          </cell>
          <cell r="DN140" t="str">
            <v>-</v>
          </cell>
          <cell r="DO140" t="str">
            <v>-</v>
          </cell>
          <cell r="DP140" t="str">
            <v>-</v>
          </cell>
          <cell r="DQ140" t="str">
            <v>-</v>
          </cell>
          <cell r="DR140" t="str">
            <v>-</v>
          </cell>
          <cell r="DS140" t="str">
            <v>-</v>
          </cell>
          <cell r="DT140" t="str">
            <v>-</v>
          </cell>
          <cell r="DU140" t="str">
            <v>-</v>
          </cell>
          <cell r="DV140" t="str">
            <v>-</v>
          </cell>
          <cell r="DW140">
            <v>0</v>
          </cell>
          <cell r="DX140" t="str">
            <v>-</v>
          </cell>
          <cell r="DY140">
            <v>92</v>
          </cell>
          <cell r="DZ140">
            <v>81</v>
          </cell>
          <cell r="EA140">
            <v>56</v>
          </cell>
          <cell r="EB140" t="str">
            <v>-</v>
          </cell>
          <cell r="EC140">
            <v>53.846153846153847</v>
          </cell>
          <cell r="ED140" t="str">
            <v>-</v>
          </cell>
          <cell r="EE140">
            <v>22</v>
          </cell>
          <cell r="EF140" t="str">
            <v>-</v>
          </cell>
          <cell r="EG140">
            <v>52</v>
          </cell>
        </row>
        <row r="141">
          <cell r="C141">
            <v>700000429</v>
          </cell>
          <cell r="D141" t="str">
            <v>SECTOR FRESA ALI</v>
          </cell>
          <cell r="E141">
            <v>2026</v>
          </cell>
          <cell r="F141">
            <v>202605</v>
          </cell>
          <cell r="G141" t="str">
            <v>-</v>
          </cell>
          <cell r="H141" t="str">
            <v>-</v>
          </cell>
          <cell r="I141" t="str">
            <v>-</v>
          </cell>
          <cell r="J141" t="str">
            <v>-</v>
          </cell>
          <cell r="K141" t="str">
            <v>-</v>
          </cell>
          <cell r="L141" t="str">
            <v>-</v>
          </cell>
          <cell r="M141" t="str">
            <v>-</v>
          </cell>
          <cell r="N141" t="str">
            <v>-</v>
          </cell>
          <cell r="O141" t="str">
            <v>-</v>
          </cell>
          <cell r="P141" t="str">
            <v>-</v>
          </cell>
          <cell r="Q141" t="str">
            <v>-</v>
          </cell>
          <cell r="R141" t="str">
            <v>-</v>
          </cell>
          <cell r="S141" t="str">
            <v>-</v>
          </cell>
          <cell r="T141" t="str">
            <v>-</v>
          </cell>
          <cell r="U141" t="str">
            <v>-</v>
          </cell>
          <cell r="V141" t="str">
            <v>-</v>
          </cell>
          <cell r="W141" t="str">
            <v>-</v>
          </cell>
          <cell r="X141" t="str">
            <v>-</v>
          </cell>
          <cell r="Y141" t="str">
            <v>-</v>
          </cell>
          <cell r="Z141" t="str">
            <v>-</v>
          </cell>
          <cell r="AA141" t="str">
            <v>-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 t="str">
            <v>-</v>
          </cell>
          <cell r="AH141" t="str">
            <v>-</v>
          </cell>
          <cell r="AI141" t="str">
            <v>-</v>
          </cell>
          <cell r="AJ141" t="str">
            <v>-</v>
          </cell>
          <cell r="AK141" t="str">
            <v>-</v>
          </cell>
          <cell r="AL141" t="str">
            <v>-</v>
          </cell>
          <cell r="AM141" t="str">
            <v>-</v>
          </cell>
          <cell r="AN141" t="str">
            <v>-</v>
          </cell>
          <cell r="AO141" t="str">
            <v>-</v>
          </cell>
          <cell r="AP141" t="str">
            <v>-</v>
          </cell>
          <cell r="AQ141" t="str">
            <v>-</v>
          </cell>
          <cell r="AR141" t="str">
            <v>-</v>
          </cell>
          <cell r="AS141" t="str">
            <v>-</v>
          </cell>
          <cell r="AT141" t="str">
            <v>-</v>
          </cell>
          <cell r="AU141" t="str">
            <v>-</v>
          </cell>
          <cell r="AV141" t="str">
            <v>-</v>
          </cell>
          <cell r="AW141" t="str">
            <v>-</v>
          </cell>
          <cell r="AX141" t="str">
            <v>-</v>
          </cell>
          <cell r="AY141" t="str">
            <v>-</v>
          </cell>
          <cell r="AZ141" t="str">
            <v>-</v>
          </cell>
          <cell r="BA141" t="str">
            <v>-</v>
          </cell>
          <cell r="BB141" t="str">
            <v>-</v>
          </cell>
          <cell r="BC141" t="str">
            <v>-</v>
          </cell>
          <cell r="BD141" t="str">
            <v>-</v>
          </cell>
          <cell r="BE141" t="str">
            <v>-</v>
          </cell>
          <cell r="BF141" t="str">
            <v>-</v>
          </cell>
          <cell r="BG141" t="str">
            <v>-</v>
          </cell>
          <cell r="BH141" t="str">
            <v>-</v>
          </cell>
          <cell r="BI141" t="str">
            <v>-</v>
          </cell>
          <cell r="BJ141" t="str">
            <v>-</v>
          </cell>
          <cell r="BK141" t="str">
            <v>-</v>
          </cell>
          <cell r="BL141" t="str">
            <v>-</v>
          </cell>
          <cell r="BM141" t="str">
            <v>-</v>
          </cell>
          <cell r="BN141" t="str">
            <v>-</v>
          </cell>
          <cell r="BO141" t="str">
            <v>-</v>
          </cell>
          <cell r="BP141" t="str">
            <v>-</v>
          </cell>
          <cell r="BQ141" t="str">
            <v>-</v>
          </cell>
          <cell r="BR141" t="str">
            <v>-</v>
          </cell>
          <cell r="BS141" t="str">
            <v>-</v>
          </cell>
          <cell r="BT141" t="str">
            <v>-</v>
          </cell>
          <cell r="BU141" t="str">
            <v>-</v>
          </cell>
          <cell r="BV141" t="str">
            <v>-</v>
          </cell>
          <cell r="BW141" t="str">
            <v>-</v>
          </cell>
          <cell r="BX141" t="str">
            <v>-</v>
          </cell>
          <cell r="BY141" t="str">
            <v>-</v>
          </cell>
          <cell r="BZ141" t="str">
            <v>-</v>
          </cell>
          <cell r="CA141" t="str">
            <v>-</v>
          </cell>
          <cell r="CB141" t="str">
            <v>-</v>
          </cell>
          <cell r="CC141" t="str">
            <v>-</v>
          </cell>
          <cell r="CD141" t="str">
            <v>-</v>
          </cell>
          <cell r="CE141" t="str">
            <v>-</v>
          </cell>
          <cell r="CF141" t="str">
            <v>-</v>
          </cell>
          <cell r="CG141" t="str">
            <v>-</v>
          </cell>
          <cell r="CH141" t="str">
            <v>-</v>
          </cell>
          <cell r="CI141" t="str">
            <v>-</v>
          </cell>
          <cell r="CJ141" t="str">
            <v>-</v>
          </cell>
          <cell r="CK141" t="str">
            <v>-</v>
          </cell>
          <cell r="CL141" t="str">
            <v>-</v>
          </cell>
          <cell r="CM141" t="str">
            <v>-</v>
          </cell>
          <cell r="CN141" t="str">
            <v>-</v>
          </cell>
          <cell r="CO141" t="str">
            <v>-</v>
          </cell>
          <cell r="CP141" t="str">
            <v>-</v>
          </cell>
          <cell r="CQ141" t="str">
            <v>-</v>
          </cell>
          <cell r="CR141" t="str">
            <v>-</v>
          </cell>
          <cell r="CS141" t="str">
            <v>-</v>
          </cell>
          <cell r="CT141" t="str">
            <v>-</v>
          </cell>
          <cell r="CU141" t="str">
            <v>-</v>
          </cell>
          <cell r="CV141" t="str">
            <v>-</v>
          </cell>
          <cell r="CW141" t="str">
            <v>-</v>
          </cell>
          <cell r="CX141" t="str">
            <v>-</v>
          </cell>
          <cell r="CY141" t="str">
            <v>-</v>
          </cell>
          <cell r="CZ141" t="str">
            <v>-</v>
          </cell>
          <cell r="DA141" t="str">
            <v>-</v>
          </cell>
          <cell r="DB141" t="str">
            <v>-</v>
          </cell>
          <cell r="DC141" t="str">
            <v>-</v>
          </cell>
          <cell r="DD141" t="str">
            <v>-</v>
          </cell>
          <cell r="DE141" t="str">
            <v>-</v>
          </cell>
          <cell r="DF141" t="str">
            <v>-</v>
          </cell>
          <cell r="DG141" t="str">
            <v>-</v>
          </cell>
          <cell r="DH141" t="str">
            <v>-</v>
          </cell>
          <cell r="DI141" t="str">
            <v>-</v>
          </cell>
          <cell r="DJ141" t="str">
            <v>-</v>
          </cell>
          <cell r="DK141" t="str">
            <v>-</v>
          </cell>
          <cell r="DL141" t="str">
            <v>-</v>
          </cell>
          <cell r="DM141" t="str">
            <v>-</v>
          </cell>
          <cell r="DN141" t="str">
            <v>-</v>
          </cell>
          <cell r="DO141" t="str">
            <v>-</v>
          </cell>
          <cell r="DP141" t="str">
            <v>-</v>
          </cell>
          <cell r="DQ141" t="str">
            <v>-</v>
          </cell>
          <cell r="DR141" t="str">
            <v>-</v>
          </cell>
          <cell r="DS141" t="str">
            <v>-</v>
          </cell>
          <cell r="DT141" t="str">
            <v>-</v>
          </cell>
          <cell r="DU141" t="str">
            <v>-</v>
          </cell>
          <cell r="DV141" t="str">
            <v>-</v>
          </cell>
          <cell r="DW141" t="str">
            <v>-</v>
          </cell>
          <cell r="DX141" t="str">
            <v>-</v>
          </cell>
          <cell r="DY141" t="str">
            <v>-</v>
          </cell>
          <cell r="DZ141" t="str">
            <v>-</v>
          </cell>
          <cell r="EA141" t="str">
            <v>-</v>
          </cell>
          <cell r="EB141" t="str">
            <v>-</v>
          </cell>
          <cell r="EC141" t="str">
            <v>-</v>
          </cell>
          <cell r="ED141" t="str">
            <v>-</v>
          </cell>
          <cell r="EE141" t="str">
            <v>-</v>
          </cell>
          <cell r="EF141" t="str">
            <v>-</v>
          </cell>
          <cell r="EG141" t="str">
            <v>-</v>
          </cell>
        </row>
        <row r="142">
          <cell r="C142">
            <v>700000435</v>
          </cell>
          <cell r="D142" t="str">
            <v>SECTOR SALVIA VALENTINA</v>
          </cell>
          <cell r="E142">
            <v>2026</v>
          </cell>
          <cell r="F142">
            <v>202605</v>
          </cell>
          <cell r="G142">
            <v>1660</v>
          </cell>
          <cell r="H142">
            <v>1602</v>
          </cell>
          <cell r="I142">
            <v>412</v>
          </cell>
          <cell r="J142" t="str">
            <v>-</v>
          </cell>
          <cell r="K142">
            <v>-16</v>
          </cell>
          <cell r="L142">
            <v>8</v>
          </cell>
          <cell r="M142">
            <v>805</v>
          </cell>
          <cell r="N142">
            <v>1042</v>
          </cell>
          <cell r="O142">
            <v>0</v>
          </cell>
          <cell r="P142" t="str">
            <v>-</v>
          </cell>
          <cell r="Q142">
            <v>0</v>
          </cell>
          <cell r="R142" t="str">
            <v>-</v>
          </cell>
          <cell r="S142">
            <v>5</v>
          </cell>
          <cell r="T142" t="str">
            <v>-</v>
          </cell>
          <cell r="U142">
            <v>803</v>
          </cell>
          <cell r="V142" t="str">
            <v>-</v>
          </cell>
          <cell r="W142">
            <v>2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600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469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>
            <v>48.493975903614455</v>
          </cell>
          <cell r="AN142">
            <v>61.8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697</v>
          </cell>
          <cell r="BB142">
            <v>935</v>
          </cell>
          <cell r="BC142">
            <v>41.987951807228917</v>
          </cell>
          <cell r="BD142">
            <v>55.5</v>
          </cell>
          <cell r="BE142">
            <v>1001</v>
          </cell>
          <cell r="BF142" t="str">
            <v>-</v>
          </cell>
          <cell r="BG142">
            <v>437781.82</v>
          </cell>
          <cell r="BH142">
            <v>415094</v>
          </cell>
          <cell r="BI142">
            <v>352414362.39999998</v>
          </cell>
          <cell r="BJ142">
            <v>432527654</v>
          </cell>
          <cell r="BK142">
            <v>351657718</v>
          </cell>
          <cell r="BL142" t="str">
            <v>-</v>
          </cell>
          <cell r="BM142">
            <v>756644.4</v>
          </cell>
          <cell r="BN142" t="str">
            <v>-</v>
          </cell>
          <cell r="BO142">
            <v>233669837.40000001</v>
          </cell>
          <cell r="BP142" t="str">
            <v>-</v>
          </cell>
          <cell r="BQ142">
            <v>756644.4</v>
          </cell>
          <cell r="BR142" t="str">
            <v>-</v>
          </cell>
          <cell r="BS142">
            <v>701</v>
          </cell>
          <cell r="BT142" t="str">
            <v>-</v>
          </cell>
          <cell r="BU142">
            <v>232913193</v>
          </cell>
          <cell r="BV142" t="str">
            <v>-</v>
          </cell>
          <cell r="BW142">
            <v>631</v>
          </cell>
          <cell r="BX142" t="str">
            <v>-</v>
          </cell>
          <cell r="BY142" t="str">
            <v>-</v>
          </cell>
          <cell r="BZ142" t="str">
            <v>-</v>
          </cell>
          <cell r="CA142">
            <v>110356995</v>
          </cell>
          <cell r="CB142" t="str">
            <v>-</v>
          </cell>
          <cell r="CC142" t="str">
            <v>-</v>
          </cell>
          <cell r="CD142" t="str">
            <v>-</v>
          </cell>
          <cell r="CE142" t="str">
            <v>-</v>
          </cell>
          <cell r="CF142" t="str">
            <v>-</v>
          </cell>
          <cell r="CG142" t="str">
            <v>-</v>
          </cell>
          <cell r="CH142" t="str">
            <v>-</v>
          </cell>
          <cell r="CI142" t="str">
            <v>-</v>
          </cell>
          <cell r="CJ142" t="str">
            <v>-</v>
          </cell>
          <cell r="CK142" t="str">
            <v>-</v>
          </cell>
          <cell r="CL142" t="str">
            <v>-</v>
          </cell>
          <cell r="CM142">
            <v>8387530</v>
          </cell>
          <cell r="CN142" t="str">
            <v>-</v>
          </cell>
          <cell r="CO142">
            <v>118744525</v>
          </cell>
          <cell r="CP142" t="str">
            <v>-</v>
          </cell>
          <cell r="CQ142">
            <v>0</v>
          </cell>
          <cell r="CR142" t="str">
            <v>-</v>
          </cell>
          <cell r="CS142">
            <v>8</v>
          </cell>
          <cell r="CT142" t="str">
            <v>-</v>
          </cell>
          <cell r="CU142">
            <v>460</v>
          </cell>
          <cell r="CV142">
            <v>338</v>
          </cell>
          <cell r="CW142">
            <v>287</v>
          </cell>
          <cell r="CX142">
            <v>199</v>
          </cell>
          <cell r="CY142">
            <v>108</v>
          </cell>
          <cell r="CZ142">
            <v>81</v>
          </cell>
          <cell r="DA142">
            <v>72</v>
          </cell>
          <cell r="DB142">
            <v>99</v>
          </cell>
          <cell r="DC142">
            <v>45</v>
          </cell>
          <cell r="DD142">
            <v>112</v>
          </cell>
          <cell r="DE142">
            <v>38</v>
          </cell>
          <cell r="DF142">
            <v>44</v>
          </cell>
          <cell r="DG142">
            <v>155</v>
          </cell>
          <cell r="DH142">
            <v>255</v>
          </cell>
          <cell r="DI142">
            <v>38</v>
          </cell>
          <cell r="DJ142" t="str">
            <v>-</v>
          </cell>
          <cell r="DK142" t="str">
            <v>-</v>
          </cell>
          <cell r="DL142" t="str">
            <v>-</v>
          </cell>
          <cell r="DM142" t="str">
            <v>-</v>
          </cell>
          <cell r="DN142" t="str">
            <v>-</v>
          </cell>
          <cell r="DO142" t="str">
            <v>-</v>
          </cell>
          <cell r="DP142" t="str">
            <v>-</v>
          </cell>
          <cell r="DQ142" t="str">
            <v>-</v>
          </cell>
          <cell r="DR142" t="str">
            <v>-</v>
          </cell>
          <cell r="DS142" t="str">
            <v>-</v>
          </cell>
          <cell r="DT142" t="str">
            <v>-</v>
          </cell>
          <cell r="DU142" t="str">
            <v>-</v>
          </cell>
          <cell r="DV142" t="str">
            <v>-</v>
          </cell>
          <cell r="DW142">
            <v>0</v>
          </cell>
          <cell r="DX142" t="str">
            <v>-</v>
          </cell>
          <cell r="DY142">
            <v>48</v>
          </cell>
          <cell r="DZ142">
            <v>53</v>
          </cell>
          <cell r="EA142">
            <v>35</v>
          </cell>
          <cell r="EB142" t="str">
            <v>-</v>
          </cell>
          <cell r="EC142">
            <v>55.555555555555557</v>
          </cell>
          <cell r="ED142" t="str">
            <v>-</v>
          </cell>
          <cell r="EE142">
            <v>10</v>
          </cell>
          <cell r="EF142" t="str">
            <v>-</v>
          </cell>
          <cell r="EG142">
            <v>60</v>
          </cell>
        </row>
        <row r="143">
          <cell r="C143">
            <v>700000436</v>
          </cell>
          <cell r="D143" t="str">
            <v>SECTOR CANELA CYNTHIA</v>
          </cell>
          <cell r="E143">
            <v>2026</v>
          </cell>
          <cell r="F143">
            <v>202605</v>
          </cell>
          <cell r="G143" t="str">
            <v>-</v>
          </cell>
          <cell r="H143" t="str">
            <v>-</v>
          </cell>
          <cell r="I143" t="str">
            <v>-</v>
          </cell>
          <cell r="J143" t="str">
            <v>-</v>
          </cell>
          <cell r="K143" t="str">
            <v>-</v>
          </cell>
          <cell r="L143" t="str">
            <v>-</v>
          </cell>
          <cell r="M143" t="str">
            <v>-</v>
          </cell>
          <cell r="N143" t="str">
            <v>-</v>
          </cell>
          <cell r="O143" t="str">
            <v>-</v>
          </cell>
          <cell r="P143" t="str">
            <v>-</v>
          </cell>
          <cell r="Q143" t="str">
            <v>-</v>
          </cell>
          <cell r="R143" t="str">
            <v>-</v>
          </cell>
          <cell r="S143" t="str">
            <v>-</v>
          </cell>
          <cell r="T143" t="str">
            <v>-</v>
          </cell>
          <cell r="U143" t="str">
            <v>-</v>
          </cell>
          <cell r="V143" t="str">
            <v>-</v>
          </cell>
          <cell r="W143" t="str">
            <v>-</v>
          </cell>
          <cell r="X143" t="str">
            <v>-</v>
          </cell>
          <cell r="Y143" t="str">
            <v>-</v>
          </cell>
          <cell r="Z143" t="str">
            <v>-</v>
          </cell>
          <cell r="AA143" t="str">
            <v>-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 t="str">
            <v>-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 t="str">
            <v>-</v>
          </cell>
          <cell r="AN143" t="str">
            <v>-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 t="str">
            <v>-</v>
          </cell>
          <cell r="BB143" t="str">
            <v>-</v>
          </cell>
          <cell r="BC143" t="str">
            <v>-</v>
          </cell>
          <cell r="BD143" t="str">
            <v>-</v>
          </cell>
          <cell r="BE143" t="str">
            <v>-</v>
          </cell>
          <cell r="BF143" t="str">
            <v>-</v>
          </cell>
          <cell r="BG143" t="str">
            <v>-</v>
          </cell>
          <cell r="BH143" t="str">
            <v>-</v>
          </cell>
          <cell r="BI143" t="str">
            <v>-</v>
          </cell>
          <cell r="BJ143" t="str">
            <v>-</v>
          </cell>
          <cell r="BK143" t="str">
            <v>-</v>
          </cell>
          <cell r="BL143" t="str">
            <v>-</v>
          </cell>
          <cell r="BM143" t="str">
            <v>-</v>
          </cell>
          <cell r="BN143" t="str">
            <v>-</v>
          </cell>
          <cell r="BO143" t="str">
            <v>-</v>
          </cell>
          <cell r="BP143" t="str">
            <v>-</v>
          </cell>
          <cell r="BQ143" t="str">
            <v>-</v>
          </cell>
          <cell r="BR143" t="str">
            <v>-</v>
          </cell>
          <cell r="BS143" t="str">
            <v>-</v>
          </cell>
          <cell r="BT143" t="str">
            <v>-</v>
          </cell>
          <cell r="BU143" t="str">
            <v>-</v>
          </cell>
          <cell r="BV143" t="str">
            <v>-</v>
          </cell>
          <cell r="BW143" t="str">
            <v>-</v>
          </cell>
          <cell r="BX143" t="str">
            <v>-</v>
          </cell>
          <cell r="BY143" t="str">
            <v>-</v>
          </cell>
          <cell r="BZ143" t="str">
            <v>-</v>
          </cell>
          <cell r="CA143" t="str">
            <v>-</v>
          </cell>
          <cell r="CB143" t="str">
            <v>-</v>
          </cell>
          <cell r="CC143" t="str">
            <v>-</v>
          </cell>
          <cell r="CD143" t="str">
            <v>-</v>
          </cell>
          <cell r="CE143" t="str">
            <v>-</v>
          </cell>
          <cell r="CF143" t="str">
            <v>-</v>
          </cell>
          <cell r="CG143" t="str">
            <v>-</v>
          </cell>
          <cell r="CH143" t="str">
            <v>-</v>
          </cell>
          <cell r="CI143" t="str">
            <v>-</v>
          </cell>
          <cell r="CJ143" t="str">
            <v>-</v>
          </cell>
          <cell r="CK143" t="str">
            <v>-</v>
          </cell>
          <cell r="CL143" t="str">
            <v>-</v>
          </cell>
          <cell r="CM143" t="str">
            <v>-</v>
          </cell>
          <cell r="CN143" t="str">
            <v>-</v>
          </cell>
          <cell r="CO143" t="str">
            <v>-</v>
          </cell>
          <cell r="CP143" t="str">
            <v>-</v>
          </cell>
          <cell r="CQ143" t="str">
            <v>-</v>
          </cell>
          <cell r="CR143" t="str">
            <v>-</v>
          </cell>
          <cell r="CS143" t="str">
            <v>-</v>
          </cell>
          <cell r="CT143" t="str">
            <v>-</v>
          </cell>
          <cell r="CU143" t="str">
            <v>-</v>
          </cell>
          <cell r="CV143" t="str">
            <v>-</v>
          </cell>
          <cell r="CW143" t="str">
            <v>-</v>
          </cell>
          <cell r="CX143" t="str">
            <v>-</v>
          </cell>
          <cell r="CY143" t="str">
            <v>-</v>
          </cell>
          <cell r="CZ143" t="str">
            <v>-</v>
          </cell>
          <cell r="DA143" t="str">
            <v>-</v>
          </cell>
          <cell r="DB143" t="str">
            <v>-</v>
          </cell>
          <cell r="DC143" t="str">
            <v>-</v>
          </cell>
          <cell r="DD143" t="str">
            <v>-</v>
          </cell>
          <cell r="DE143" t="str">
            <v>-</v>
          </cell>
          <cell r="DF143" t="str">
            <v>-</v>
          </cell>
          <cell r="DG143" t="str">
            <v>-</v>
          </cell>
          <cell r="DH143" t="str">
            <v>-</v>
          </cell>
          <cell r="DI143" t="str">
            <v>-</v>
          </cell>
          <cell r="DJ143" t="str">
            <v>-</v>
          </cell>
          <cell r="DK143" t="str">
            <v>-</v>
          </cell>
          <cell r="DL143" t="str">
            <v>-</v>
          </cell>
          <cell r="DM143" t="str">
            <v>-</v>
          </cell>
          <cell r="DN143" t="str">
            <v>-</v>
          </cell>
          <cell r="DO143" t="str">
            <v>-</v>
          </cell>
          <cell r="DP143" t="str">
            <v>-</v>
          </cell>
          <cell r="DQ143" t="str">
            <v>-</v>
          </cell>
          <cell r="DR143" t="str">
            <v>-</v>
          </cell>
          <cell r="DS143" t="str">
            <v>-</v>
          </cell>
          <cell r="DT143" t="str">
            <v>-</v>
          </cell>
          <cell r="DU143" t="str">
            <v>-</v>
          </cell>
          <cell r="DV143" t="str">
            <v>-</v>
          </cell>
          <cell r="DW143" t="str">
            <v>-</v>
          </cell>
          <cell r="DX143" t="str">
            <v>-</v>
          </cell>
          <cell r="DY143" t="str">
            <v>-</v>
          </cell>
          <cell r="DZ143" t="str">
            <v>-</v>
          </cell>
          <cell r="EA143" t="str">
            <v>-</v>
          </cell>
          <cell r="EB143" t="str">
            <v>-</v>
          </cell>
          <cell r="EC143" t="str">
            <v>-</v>
          </cell>
          <cell r="ED143" t="str">
            <v>-</v>
          </cell>
          <cell r="EE143" t="str">
            <v>-</v>
          </cell>
          <cell r="EF143" t="str">
            <v>-</v>
          </cell>
          <cell r="EG143" t="str">
            <v>-</v>
          </cell>
        </row>
        <row r="144">
          <cell r="C144">
            <v>700000439</v>
          </cell>
          <cell r="D144" t="str">
            <v>SECTOR CAÑA DULCE NATALIA</v>
          </cell>
          <cell r="E144">
            <v>2026</v>
          </cell>
          <cell r="F144">
            <v>202605</v>
          </cell>
          <cell r="G144">
            <v>1782</v>
          </cell>
          <cell r="H144">
            <v>1919</v>
          </cell>
          <cell r="I144">
            <v>626</v>
          </cell>
          <cell r="J144" t="str">
            <v>-</v>
          </cell>
          <cell r="K144">
            <v>-126</v>
          </cell>
          <cell r="L144">
            <v>7</v>
          </cell>
          <cell r="M144">
            <v>271</v>
          </cell>
          <cell r="N144">
            <v>1180</v>
          </cell>
          <cell r="O144">
            <v>0</v>
          </cell>
          <cell r="P144" t="str">
            <v>-</v>
          </cell>
          <cell r="Q144">
            <v>0</v>
          </cell>
          <cell r="R144" t="str">
            <v>-</v>
          </cell>
          <cell r="S144">
            <v>5</v>
          </cell>
          <cell r="T144" t="str">
            <v>-</v>
          </cell>
          <cell r="U144">
            <v>269</v>
          </cell>
          <cell r="V144" t="str">
            <v>-</v>
          </cell>
          <cell r="W144">
            <v>2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237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78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>
            <v>15.20763187429854</v>
          </cell>
          <cell r="AN144">
            <v>61.6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256</v>
          </cell>
          <cell r="BB144">
            <v>1058</v>
          </cell>
          <cell r="BC144">
            <v>14.365881032547701</v>
          </cell>
          <cell r="BD144">
            <v>55.2</v>
          </cell>
          <cell r="BE144">
            <v>1302</v>
          </cell>
          <cell r="BF144" t="str">
            <v>-</v>
          </cell>
          <cell r="BG144">
            <v>757189.53</v>
          </cell>
          <cell r="BH144">
            <v>496602</v>
          </cell>
          <cell r="BI144">
            <v>205198363.75</v>
          </cell>
          <cell r="BJ144">
            <v>585990357</v>
          </cell>
          <cell r="BK144">
            <v>204395877</v>
          </cell>
          <cell r="BL144" t="str">
            <v>-</v>
          </cell>
          <cell r="BM144">
            <v>802486.75</v>
          </cell>
          <cell r="BN144" t="str">
            <v>-</v>
          </cell>
          <cell r="BO144">
            <v>179861935.75</v>
          </cell>
          <cell r="BP144" t="str">
            <v>-</v>
          </cell>
          <cell r="BQ144">
            <v>802486.75</v>
          </cell>
          <cell r="BR144" t="str">
            <v>-</v>
          </cell>
          <cell r="BS144">
            <v>259</v>
          </cell>
          <cell r="BT144" t="str">
            <v>-</v>
          </cell>
          <cell r="BU144">
            <v>179059449</v>
          </cell>
          <cell r="BV144" t="str">
            <v>-</v>
          </cell>
          <cell r="BW144">
            <v>147</v>
          </cell>
          <cell r="BX144" t="str">
            <v>-</v>
          </cell>
          <cell r="BY144" t="str">
            <v>-</v>
          </cell>
          <cell r="BZ144" t="str">
            <v>-</v>
          </cell>
          <cell r="CA144">
            <v>23589823</v>
          </cell>
          <cell r="CB144" t="str">
            <v>-</v>
          </cell>
          <cell r="CC144" t="str">
            <v>-</v>
          </cell>
          <cell r="CD144" t="str">
            <v>-</v>
          </cell>
          <cell r="CE144" t="str">
            <v>-</v>
          </cell>
          <cell r="CF144" t="str">
            <v>-</v>
          </cell>
          <cell r="CG144" t="str">
            <v>-</v>
          </cell>
          <cell r="CH144" t="str">
            <v>-</v>
          </cell>
          <cell r="CI144" t="str">
            <v>-</v>
          </cell>
          <cell r="CJ144" t="str">
            <v>-</v>
          </cell>
          <cell r="CK144" t="str">
            <v>-</v>
          </cell>
          <cell r="CL144" t="str">
            <v>-</v>
          </cell>
          <cell r="CM144">
            <v>1746605</v>
          </cell>
          <cell r="CN144" t="str">
            <v>-</v>
          </cell>
          <cell r="CO144">
            <v>25336428</v>
          </cell>
          <cell r="CP144" t="str">
            <v>-</v>
          </cell>
          <cell r="CQ144">
            <v>0</v>
          </cell>
          <cell r="CR144" t="str">
            <v>-</v>
          </cell>
          <cell r="CS144">
            <v>-53</v>
          </cell>
          <cell r="CT144" t="str">
            <v>-</v>
          </cell>
          <cell r="CU144">
            <v>978</v>
          </cell>
          <cell r="CV144">
            <v>350</v>
          </cell>
          <cell r="CW144">
            <v>369</v>
          </cell>
          <cell r="CX144">
            <v>249</v>
          </cell>
          <cell r="CY144">
            <v>164</v>
          </cell>
          <cell r="CZ144">
            <v>110</v>
          </cell>
          <cell r="DA144">
            <v>132</v>
          </cell>
          <cell r="DB144">
            <v>89</v>
          </cell>
          <cell r="DC144">
            <v>47</v>
          </cell>
          <cell r="DD144">
            <v>35</v>
          </cell>
          <cell r="DE144">
            <v>59</v>
          </cell>
          <cell r="DF144">
            <v>51</v>
          </cell>
          <cell r="DG144">
            <v>238</v>
          </cell>
          <cell r="DH144">
            <v>175</v>
          </cell>
          <cell r="DI144">
            <v>5</v>
          </cell>
          <cell r="DJ144" t="str">
            <v>-</v>
          </cell>
          <cell r="DK144" t="str">
            <v>-</v>
          </cell>
          <cell r="DL144" t="str">
            <v>-</v>
          </cell>
          <cell r="DM144" t="str">
            <v>-</v>
          </cell>
          <cell r="DN144" t="str">
            <v>-</v>
          </cell>
          <cell r="DO144" t="str">
            <v>-</v>
          </cell>
          <cell r="DP144" t="str">
            <v>-</v>
          </cell>
          <cell r="DQ144" t="str">
            <v>-</v>
          </cell>
          <cell r="DR144" t="str">
            <v>-</v>
          </cell>
          <cell r="DS144" t="str">
            <v>-</v>
          </cell>
          <cell r="DT144" t="str">
            <v>-</v>
          </cell>
          <cell r="DU144" t="str">
            <v>-</v>
          </cell>
          <cell r="DV144" t="str">
            <v>-</v>
          </cell>
          <cell r="DW144">
            <v>0</v>
          </cell>
          <cell r="DX144" t="str">
            <v>-</v>
          </cell>
          <cell r="DY144">
            <v>6</v>
          </cell>
          <cell r="DZ144">
            <v>50</v>
          </cell>
          <cell r="EA144">
            <v>27</v>
          </cell>
          <cell r="EB144" t="str">
            <v>-</v>
          </cell>
          <cell r="EC144">
            <v>58.695652173913047</v>
          </cell>
          <cell r="ED144" t="str">
            <v>-</v>
          </cell>
          <cell r="EE144">
            <v>1</v>
          </cell>
          <cell r="EF144" t="str">
            <v>-</v>
          </cell>
          <cell r="EG144">
            <v>9</v>
          </cell>
        </row>
        <row r="145">
          <cell r="C145">
            <v>700000441</v>
          </cell>
          <cell r="D145" t="str">
            <v>SECTOR BOULEVARD DEL RÍO PAOLA</v>
          </cell>
          <cell r="E145">
            <v>2026</v>
          </cell>
          <cell r="F145">
            <v>202605</v>
          </cell>
          <cell r="G145">
            <v>1659</v>
          </cell>
          <cell r="H145">
            <v>1747</v>
          </cell>
          <cell r="I145">
            <v>487</v>
          </cell>
          <cell r="J145" t="str">
            <v>-</v>
          </cell>
          <cell r="K145">
            <v>-107</v>
          </cell>
          <cell r="L145">
            <v>9</v>
          </cell>
          <cell r="M145">
            <v>194</v>
          </cell>
          <cell r="N145">
            <v>1087</v>
          </cell>
          <cell r="O145">
            <v>0</v>
          </cell>
          <cell r="P145" t="str">
            <v>-</v>
          </cell>
          <cell r="Q145">
            <v>0</v>
          </cell>
          <cell r="R145" t="str">
            <v>-</v>
          </cell>
          <cell r="S145">
            <v>0</v>
          </cell>
          <cell r="T145" t="str">
            <v>-</v>
          </cell>
          <cell r="U145">
            <v>194</v>
          </cell>
          <cell r="V145" t="str">
            <v>-</v>
          </cell>
          <cell r="W145">
            <v>0</v>
          </cell>
          <cell r="X145" t="str">
            <v>-</v>
          </cell>
          <cell r="Y145" t="str">
            <v>-</v>
          </cell>
          <cell r="Z145" t="str">
            <v>-</v>
          </cell>
          <cell r="AA145">
            <v>171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>
            <v>64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>
            <v>11.693791440626883</v>
          </cell>
          <cell r="AN145">
            <v>61.1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>
            <v>183</v>
          </cell>
          <cell r="BB145">
            <v>958</v>
          </cell>
          <cell r="BC145">
            <v>11.030741410488245</v>
          </cell>
          <cell r="BD145">
            <v>53.9</v>
          </cell>
          <cell r="BE145">
            <v>1162</v>
          </cell>
          <cell r="BF145" t="str">
            <v>-</v>
          </cell>
          <cell r="BG145">
            <v>673549.79</v>
          </cell>
          <cell r="BH145">
            <v>446651</v>
          </cell>
          <cell r="BI145">
            <v>130668660</v>
          </cell>
          <cell r="BJ145">
            <v>485509256</v>
          </cell>
          <cell r="BK145">
            <v>130668660</v>
          </cell>
          <cell r="BL145" t="str">
            <v>-</v>
          </cell>
          <cell r="BM145">
            <v>0</v>
          </cell>
          <cell r="BN145" t="str">
            <v>-</v>
          </cell>
          <cell r="BO145">
            <v>96342641</v>
          </cell>
          <cell r="BP145" t="str">
            <v>-</v>
          </cell>
          <cell r="BQ145">
            <v>0</v>
          </cell>
          <cell r="BR145" t="str">
            <v>-</v>
          </cell>
          <cell r="BS145">
            <v>172</v>
          </cell>
          <cell r="BT145" t="str">
            <v>-</v>
          </cell>
          <cell r="BU145">
            <v>96342641</v>
          </cell>
          <cell r="BV145" t="str">
            <v>-</v>
          </cell>
          <cell r="BW145">
            <v>148</v>
          </cell>
          <cell r="BX145" t="str">
            <v>-</v>
          </cell>
          <cell r="BY145" t="str">
            <v>-</v>
          </cell>
          <cell r="BZ145" t="str">
            <v>-</v>
          </cell>
          <cell r="CA145">
            <v>32441104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>
            <v>1884915</v>
          </cell>
          <cell r="CN145" t="str">
            <v>-</v>
          </cell>
          <cell r="CO145">
            <v>34326019</v>
          </cell>
          <cell r="CP145" t="str">
            <v>-</v>
          </cell>
          <cell r="CQ145">
            <v>0</v>
          </cell>
          <cell r="CR145" t="str">
            <v>-</v>
          </cell>
          <cell r="CS145">
            <v>-40</v>
          </cell>
          <cell r="CT145" t="str">
            <v>-</v>
          </cell>
          <cell r="CU145">
            <v>966</v>
          </cell>
          <cell r="CV145">
            <v>358</v>
          </cell>
          <cell r="CW145">
            <v>344</v>
          </cell>
          <cell r="CX145">
            <v>229</v>
          </cell>
          <cell r="CY145">
            <v>155</v>
          </cell>
          <cell r="CZ145">
            <v>107</v>
          </cell>
          <cell r="DA145">
            <v>111</v>
          </cell>
          <cell r="DB145">
            <v>73</v>
          </cell>
          <cell r="DC145">
            <v>58</v>
          </cell>
          <cell r="DD145">
            <v>44</v>
          </cell>
          <cell r="DE145">
            <v>46</v>
          </cell>
          <cell r="DF145">
            <v>40</v>
          </cell>
          <cell r="DG145">
            <v>215</v>
          </cell>
          <cell r="DH145">
            <v>157</v>
          </cell>
          <cell r="DI145">
            <v>6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>
            <v>0</v>
          </cell>
          <cell r="DX145" t="str">
            <v>-</v>
          </cell>
          <cell r="DY145">
            <v>6</v>
          </cell>
          <cell r="DZ145">
            <v>64</v>
          </cell>
          <cell r="EA145">
            <v>14</v>
          </cell>
          <cell r="EB145" t="str">
            <v>-</v>
          </cell>
          <cell r="EC145">
            <v>31.818181818181817</v>
          </cell>
          <cell r="ED145" t="str">
            <v>-</v>
          </cell>
          <cell r="EE145">
            <v>0</v>
          </cell>
          <cell r="EF145" t="str">
            <v>-</v>
          </cell>
          <cell r="EG145">
            <v>5</v>
          </cell>
        </row>
        <row r="146">
          <cell r="C146">
            <v>700000442</v>
          </cell>
          <cell r="D146" t="str">
            <v>SECTOR PALMAR AURA</v>
          </cell>
          <cell r="E146">
            <v>2026</v>
          </cell>
          <cell r="F146">
            <v>202605</v>
          </cell>
          <cell r="G146">
            <v>0</v>
          </cell>
          <cell r="H146" t="str">
            <v>-</v>
          </cell>
          <cell r="I146">
            <v>0</v>
          </cell>
          <cell r="J146" t="str">
            <v>-</v>
          </cell>
          <cell r="K146">
            <v>0</v>
          </cell>
          <cell r="L146" t="str">
            <v>-</v>
          </cell>
          <cell r="M146">
            <v>0</v>
          </cell>
          <cell r="N146" t="str">
            <v>-</v>
          </cell>
          <cell r="O146">
            <v>0</v>
          </cell>
          <cell r="P146" t="str">
            <v>-</v>
          </cell>
          <cell r="Q146">
            <v>0</v>
          </cell>
          <cell r="R146" t="str">
            <v>-</v>
          </cell>
          <cell r="S146">
            <v>0</v>
          </cell>
          <cell r="T146" t="str">
            <v>-</v>
          </cell>
          <cell r="U146">
            <v>0</v>
          </cell>
          <cell r="V146" t="str">
            <v>-</v>
          </cell>
          <cell r="W146">
            <v>0</v>
          </cell>
          <cell r="X146" t="str">
            <v>-</v>
          </cell>
          <cell r="Y146" t="str">
            <v>-</v>
          </cell>
          <cell r="Z146" t="str">
            <v>-</v>
          </cell>
          <cell r="AA146">
            <v>0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>
            <v>0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>
            <v>0</v>
          </cell>
          <cell r="AN146" t="str">
            <v>-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>
            <v>0</v>
          </cell>
          <cell r="BB146" t="str">
            <v>-</v>
          </cell>
          <cell r="BC146">
            <v>0</v>
          </cell>
          <cell r="BD146" t="str">
            <v>-</v>
          </cell>
          <cell r="BE146">
            <v>0</v>
          </cell>
          <cell r="BF146" t="str">
            <v>-</v>
          </cell>
          <cell r="BG146">
            <v>0</v>
          </cell>
          <cell r="BH146" t="str">
            <v>-</v>
          </cell>
          <cell r="BI146">
            <v>0</v>
          </cell>
          <cell r="BJ146" t="str">
            <v>-</v>
          </cell>
          <cell r="BK146">
            <v>0</v>
          </cell>
          <cell r="BL146" t="str">
            <v>-</v>
          </cell>
          <cell r="BM146">
            <v>0</v>
          </cell>
          <cell r="BN146" t="str">
            <v>-</v>
          </cell>
          <cell r="BO146">
            <v>0</v>
          </cell>
          <cell r="BP146" t="str">
            <v>-</v>
          </cell>
          <cell r="BQ146">
            <v>0</v>
          </cell>
          <cell r="BR146" t="str">
            <v>-</v>
          </cell>
          <cell r="BS146">
            <v>0</v>
          </cell>
          <cell r="BT146" t="str">
            <v>-</v>
          </cell>
          <cell r="BU146">
            <v>0</v>
          </cell>
          <cell r="BV146" t="str">
            <v>-</v>
          </cell>
          <cell r="BW146">
            <v>0</v>
          </cell>
          <cell r="BX146" t="str">
            <v>-</v>
          </cell>
          <cell r="BY146" t="str">
            <v>-</v>
          </cell>
          <cell r="BZ146" t="str">
            <v>-</v>
          </cell>
          <cell r="CA146">
            <v>0</v>
          </cell>
          <cell r="CB146" t="str">
            <v>-</v>
          </cell>
          <cell r="CC146" t="str">
            <v>-</v>
          </cell>
          <cell r="CD146" t="str">
            <v>-</v>
          </cell>
          <cell r="CE146" t="str">
            <v>-</v>
          </cell>
          <cell r="CF146" t="str">
            <v>-</v>
          </cell>
          <cell r="CG146" t="str">
            <v>-</v>
          </cell>
          <cell r="CH146" t="str">
            <v>-</v>
          </cell>
          <cell r="CI146" t="str">
            <v>-</v>
          </cell>
          <cell r="CJ146" t="str">
            <v>-</v>
          </cell>
          <cell r="CK146" t="str">
            <v>-</v>
          </cell>
          <cell r="CL146" t="str">
            <v>-</v>
          </cell>
          <cell r="CM146">
            <v>0</v>
          </cell>
          <cell r="CN146" t="str">
            <v>-</v>
          </cell>
          <cell r="CO146">
            <v>0</v>
          </cell>
          <cell r="CP146" t="str">
            <v>-</v>
          </cell>
          <cell r="CQ146">
            <v>0</v>
          </cell>
          <cell r="CR146" t="str">
            <v>-</v>
          </cell>
          <cell r="CS146">
            <v>0</v>
          </cell>
          <cell r="CT146" t="str">
            <v>-</v>
          </cell>
          <cell r="CU146">
            <v>0</v>
          </cell>
          <cell r="CV146" t="str">
            <v>-</v>
          </cell>
          <cell r="CW146">
            <v>0</v>
          </cell>
          <cell r="CX146" t="str">
            <v>-</v>
          </cell>
          <cell r="CY146">
            <v>0</v>
          </cell>
          <cell r="CZ146" t="str">
            <v>-</v>
          </cell>
          <cell r="DA146">
            <v>0</v>
          </cell>
          <cell r="DB146" t="str">
            <v>-</v>
          </cell>
          <cell r="DC146">
            <v>0</v>
          </cell>
          <cell r="DD146" t="str">
            <v>-</v>
          </cell>
          <cell r="DE146">
            <v>0</v>
          </cell>
          <cell r="DF146" t="str">
            <v>-</v>
          </cell>
          <cell r="DG146">
            <v>0</v>
          </cell>
          <cell r="DH146" t="str">
            <v>-</v>
          </cell>
          <cell r="DI146">
            <v>0</v>
          </cell>
          <cell r="DJ146" t="str">
            <v>-</v>
          </cell>
          <cell r="DK146" t="str">
            <v>-</v>
          </cell>
          <cell r="DL146" t="str">
            <v>-</v>
          </cell>
          <cell r="DM146" t="str">
            <v>-</v>
          </cell>
          <cell r="DN146" t="str">
            <v>-</v>
          </cell>
          <cell r="DO146" t="str">
            <v>-</v>
          </cell>
          <cell r="DP146" t="str">
            <v>-</v>
          </cell>
          <cell r="DQ146" t="str">
            <v>-</v>
          </cell>
          <cell r="DR146" t="str">
            <v>-</v>
          </cell>
          <cell r="DS146" t="str">
            <v>-</v>
          </cell>
          <cell r="DT146" t="str">
            <v>-</v>
          </cell>
          <cell r="DU146" t="str">
            <v>-</v>
          </cell>
          <cell r="DV146" t="str">
            <v>-</v>
          </cell>
          <cell r="DW146">
            <v>0</v>
          </cell>
          <cell r="DX146" t="str">
            <v>-</v>
          </cell>
          <cell r="DY146">
            <v>0</v>
          </cell>
          <cell r="DZ146" t="str">
            <v>-</v>
          </cell>
          <cell r="EA146">
            <v>0</v>
          </cell>
          <cell r="EB146" t="str">
            <v>-</v>
          </cell>
          <cell r="EC146">
            <v>0</v>
          </cell>
          <cell r="ED146" t="str">
            <v>-</v>
          </cell>
          <cell r="EE146">
            <v>0</v>
          </cell>
          <cell r="EF146" t="str">
            <v>-</v>
          </cell>
          <cell r="EG146">
            <v>0</v>
          </cell>
        </row>
        <row r="147">
          <cell r="C147">
            <v>700000443</v>
          </cell>
          <cell r="D147" t="str">
            <v>SECTOR RÍO CAUCA SANDRA</v>
          </cell>
          <cell r="E147">
            <v>2026</v>
          </cell>
          <cell r="F147">
            <v>202605</v>
          </cell>
          <cell r="G147" t="str">
            <v>-</v>
          </cell>
          <cell r="H147" t="str">
            <v>-</v>
          </cell>
          <cell r="I147" t="str">
            <v>-</v>
          </cell>
          <cell r="J147" t="str">
            <v>-</v>
          </cell>
          <cell r="K147" t="str">
            <v>-</v>
          </cell>
          <cell r="L147" t="str">
            <v>-</v>
          </cell>
          <cell r="M147" t="str">
            <v>-</v>
          </cell>
          <cell r="N147" t="str">
            <v>-</v>
          </cell>
          <cell r="O147" t="str">
            <v>-</v>
          </cell>
          <cell r="P147" t="str">
            <v>-</v>
          </cell>
          <cell r="Q147" t="str">
            <v>-</v>
          </cell>
          <cell r="R147" t="str">
            <v>-</v>
          </cell>
          <cell r="S147" t="str">
            <v>-</v>
          </cell>
          <cell r="T147" t="str">
            <v>-</v>
          </cell>
          <cell r="U147" t="str">
            <v>-</v>
          </cell>
          <cell r="V147" t="str">
            <v>-</v>
          </cell>
          <cell r="W147" t="str">
            <v>-</v>
          </cell>
          <cell r="X147" t="str">
            <v>-</v>
          </cell>
          <cell r="Y147" t="str">
            <v>-</v>
          </cell>
          <cell r="Z147" t="str">
            <v>-</v>
          </cell>
          <cell r="AA147" t="str">
            <v>-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 t="str">
            <v>-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 t="str">
            <v>-</v>
          </cell>
          <cell r="AN147" t="str">
            <v>-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 t="str">
            <v>-</v>
          </cell>
          <cell r="BB147" t="str">
            <v>-</v>
          </cell>
          <cell r="BC147" t="str">
            <v>-</v>
          </cell>
          <cell r="BD147" t="str">
            <v>-</v>
          </cell>
          <cell r="BE147" t="str">
            <v>-</v>
          </cell>
          <cell r="BF147" t="str">
            <v>-</v>
          </cell>
          <cell r="BG147" t="str">
            <v>-</v>
          </cell>
          <cell r="BH147" t="str">
            <v>-</v>
          </cell>
          <cell r="BI147" t="str">
            <v>-</v>
          </cell>
          <cell r="BJ147" t="str">
            <v>-</v>
          </cell>
          <cell r="BK147" t="str">
            <v>-</v>
          </cell>
          <cell r="BL147" t="str">
            <v>-</v>
          </cell>
          <cell r="BM147" t="str">
            <v>-</v>
          </cell>
          <cell r="BN147" t="str">
            <v>-</v>
          </cell>
          <cell r="BO147" t="str">
            <v>-</v>
          </cell>
          <cell r="BP147" t="str">
            <v>-</v>
          </cell>
          <cell r="BQ147" t="str">
            <v>-</v>
          </cell>
          <cell r="BR147" t="str">
            <v>-</v>
          </cell>
          <cell r="BS147" t="str">
            <v>-</v>
          </cell>
          <cell r="BT147" t="str">
            <v>-</v>
          </cell>
          <cell r="BU147" t="str">
            <v>-</v>
          </cell>
          <cell r="BV147" t="str">
            <v>-</v>
          </cell>
          <cell r="BW147" t="str">
            <v>-</v>
          </cell>
          <cell r="BX147" t="str">
            <v>-</v>
          </cell>
          <cell r="BY147" t="str">
            <v>-</v>
          </cell>
          <cell r="BZ147" t="str">
            <v>-</v>
          </cell>
          <cell r="CA147" t="str">
            <v>-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 t="str">
            <v>-</v>
          </cell>
          <cell r="CN147" t="str">
            <v>-</v>
          </cell>
          <cell r="CO147" t="str">
            <v>-</v>
          </cell>
          <cell r="CP147" t="str">
            <v>-</v>
          </cell>
          <cell r="CQ147" t="str">
            <v>-</v>
          </cell>
          <cell r="CR147" t="str">
            <v>-</v>
          </cell>
          <cell r="CS147" t="str">
            <v>-</v>
          </cell>
          <cell r="CT147" t="str">
            <v>-</v>
          </cell>
          <cell r="CU147" t="str">
            <v>-</v>
          </cell>
          <cell r="CV147" t="str">
            <v>-</v>
          </cell>
          <cell r="CW147" t="str">
            <v>-</v>
          </cell>
          <cell r="CX147" t="str">
            <v>-</v>
          </cell>
          <cell r="CY147" t="str">
            <v>-</v>
          </cell>
          <cell r="CZ147" t="str">
            <v>-</v>
          </cell>
          <cell r="DA147" t="str">
            <v>-</v>
          </cell>
          <cell r="DB147" t="str">
            <v>-</v>
          </cell>
          <cell r="DC147" t="str">
            <v>-</v>
          </cell>
          <cell r="DD147" t="str">
            <v>-</v>
          </cell>
          <cell r="DE147" t="str">
            <v>-</v>
          </cell>
          <cell r="DF147" t="str">
            <v>-</v>
          </cell>
          <cell r="DG147" t="str">
            <v>-</v>
          </cell>
          <cell r="DH147" t="str">
            <v>-</v>
          </cell>
          <cell r="DI147" t="str">
            <v>-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 t="str">
            <v>-</v>
          </cell>
          <cell r="DX147" t="str">
            <v>-</v>
          </cell>
          <cell r="DY147" t="str">
            <v>-</v>
          </cell>
          <cell r="DZ147" t="str">
            <v>-</v>
          </cell>
          <cell r="EA147" t="str">
            <v>-</v>
          </cell>
          <cell r="EB147" t="str">
            <v>-</v>
          </cell>
          <cell r="EC147" t="str">
            <v>-</v>
          </cell>
          <cell r="ED147" t="str">
            <v>-</v>
          </cell>
          <cell r="EE147" t="str">
            <v>-</v>
          </cell>
          <cell r="EF147" t="str">
            <v>-</v>
          </cell>
          <cell r="EG147" t="str">
            <v>-</v>
          </cell>
        </row>
        <row r="148">
          <cell r="C148">
            <v>700000445</v>
          </cell>
          <cell r="D148" t="str">
            <v>SECTOR CHICAO VANESSA</v>
          </cell>
          <cell r="E148">
            <v>2026</v>
          </cell>
          <cell r="F148">
            <v>202605</v>
          </cell>
          <cell r="G148">
            <v>0</v>
          </cell>
          <cell r="H148" t="str">
            <v>-</v>
          </cell>
          <cell r="I148">
            <v>0</v>
          </cell>
          <cell r="J148" t="str">
            <v>-</v>
          </cell>
          <cell r="K148">
            <v>0</v>
          </cell>
          <cell r="L148" t="str">
            <v>-</v>
          </cell>
          <cell r="M148">
            <v>0</v>
          </cell>
          <cell r="N148" t="str">
            <v>-</v>
          </cell>
          <cell r="O148">
            <v>0</v>
          </cell>
          <cell r="P148" t="str">
            <v>-</v>
          </cell>
          <cell r="Q148">
            <v>0</v>
          </cell>
          <cell r="R148" t="str">
            <v>-</v>
          </cell>
          <cell r="S148">
            <v>0</v>
          </cell>
          <cell r="T148" t="str">
            <v>-</v>
          </cell>
          <cell r="U148">
            <v>0</v>
          </cell>
          <cell r="V148" t="str">
            <v>-</v>
          </cell>
          <cell r="W148">
            <v>0</v>
          </cell>
          <cell r="X148" t="str">
            <v>-</v>
          </cell>
          <cell r="Y148" t="str">
            <v>-</v>
          </cell>
          <cell r="Z148" t="str">
            <v>-</v>
          </cell>
          <cell r="AA148">
            <v>0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>
            <v>0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>
            <v>0</v>
          </cell>
          <cell r="AN148" t="str">
            <v>-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>
            <v>0</v>
          </cell>
          <cell r="BB148" t="str">
            <v>-</v>
          </cell>
          <cell r="BC148">
            <v>0</v>
          </cell>
          <cell r="BD148" t="str">
            <v>-</v>
          </cell>
          <cell r="BE148">
            <v>0</v>
          </cell>
          <cell r="BF148" t="str">
            <v>-</v>
          </cell>
          <cell r="BG148">
            <v>0</v>
          </cell>
          <cell r="BH148" t="str">
            <v>-</v>
          </cell>
          <cell r="BI148">
            <v>0</v>
          </cell>
          <cell r="BJ148" t="str">
            <v>-</v>
          </cell>
          <cell r="BK148">
            <v>0</v>
          </cell>
          <cell r="BL148" t="str">
            <v>-</v>
          </cell>
          <cell r="BM148">
            <v>0</v>
          </cell>
          <cell r="BN148" t="str">
            <v>-</v>
          </cell>
          <cell r="BO148">
            <v>0</v>
          </cell>
          <cell r="BP148" t="str">
            <v>-</v>
          </cell>
          <cell r="BQ148">
            <v>0</v>
          </cell>
          <cell r="BR148" t="str">
            <v>-</v>
          </cell>
          <cell r="BS148">
            <v>0</v>
          </cell>
          <cell r="BT148" t="str">
            <v>-</v>
          </cell>
          <cell r="BU148">
            <v>0</v>
          </cell>
          <cell r="BV148" t="str">
            <v>-</v>
          </cell>
          <cell r="BW148">
            <v>0</v>
          </cell>
          <cell r="BX148" t="str">
            <v>-</v>
          </cell>
          <cell r="BY148" t="str">
            <v>-</v>
          </cell>
          <cell r="BZ148" t="str">
            <v>-</v>
          </cell>
          <cell r="CA148">
            <v>0</v>
          </cell>
          <cell r="CB148" t="str">
            <v>-</v>
          </cell>
          <cell r="CC148" t="str">
            <v>-</v>
          </cell>
          <cell r="CD148" t="str">
            <v>-</v>
          </cell>
          <cell r="CE148" t="str">
            <v>-</v>
          </cell>
          <cell r="CF148" t="str">
            <v>-</v>
          </cell>
          <cell r="CG148" t="str">
            <v>-</v>
          </cell>
          <cell r="CH148" t="str">
            <v>-</v>
          </cell>
          <cell r="CI148" t="str">
            <v>-</v>
          </cell>
          <cell r="CJ148" t="str">
            <v>-</v>
          </cell>
          <cell r="CK148" t="str">
            <v>-</v>
          </cell>
          <cell r="CL148" t="str">
            <v>-</v>
          </cell>
          <cell r="CM148">
            <v>0</v>
          </cell>
          <cell r="CN148" t="str">
            <v>-</v>
          </cell>
          <cell r="CO148">
            <v>0</v>
          </cell>
          <cell r="CP148" t="str">
            <v>-</v>
          </cell>
          <cell r="CQ148">
            <v>0</v>
          </cell>
          <cell r="CR148" t="str">
            <v>-</v>
          </cell>
          <cell r="CS148">
            <v>0</v>
          </cell>
          <cell r="CT148" t="str">
            <v>-</v>
          </cell>
          <cell r="CU148">
            <v>0</v>
          </cell>
          <cell r="CV148" t="str">
            <v>-</v>
          </cell>
          <cell r="CW148">
            <v>0</v>
          </cell>
          <cell r="CX148" t="str">
            <v>-</v>
          </cell>
          <cell r="CY148">
            <v>0</v>
          </cell>
          <cell r="CZ148" t="str">
            <v>-</v>
          </cell>
          <cell r="DA148">
            <v>0</v>
          </cell>
          <cell r="DB148" t="str">
            <v>-</v>
          </cell>
          <cell r="DC148">
            <v>0</v>
          </cell>
          <cell r="DD148" t="str">
            <v>-</v>
          </cell>
          <cell r="DE148">
            <v>0</v>
          </cell>
          <cell r="DF148" t="str">
            <v>-</v>
          </cell>
          <cell r="DG148">
            <v>0</v>
          </cell>
          <cell r="DH148" t="str">
            <v>-</v>
          </cell>
          <cell r="DI148">
            <v>0</v>
          </cell>
          <cell r="DJ148" t="str">
            <v>-</v>
          </cell>
          <cell r="DK148" t="str">
            <v>-</v>
          </cell>
          <cell r="DL148" t="str">
            <v>-</v>
          </cell>
          <cell r="DM148" t="str">
            <v>-</v>
          </cell>
          <cell r="DN148" t="str">
            <v>-</v>
          </cell>
          <cell r="DO148" t="str">
            <v>-</v>
          </cell>
          <cell r="DP148" t="str">
            <v>-</v>
          </cell>
          <cell r="DQ148" t="str">
            <v>-</v>
          </cell>
          <cell r="DR148" t="str">
            <v>-</v>
          </cell>
          <cell r="DS148" t="str">
            <v>-</v>
          </cell>
          <cell r="DT148" t="str">
            <v>-</v>
          </cell>
          <cell r="DU148" t="str">
            <v>-</v>
          </cell>
          <cell r="DV148" t="str">
            <v>-</v>
          </cell>
          <cell r="DW148">
            <v>0</v>
          </cell>
          <cell r="DX148" t="str">
            <v>-</v>
          </cell>
          <cell r="DY148">
            <v>0</v>
          </cell>
          <cell r="DZ148" t="str">
            <v>-</v>
          </cell>
          <cell r="EA148">
            <v>0</v>
          </cell>
          <cell r="EB148" t="str">
            <v>-</v>
          </cell>
          <cell r="EC148">
            <v>0</v>
          </cell>
          <cell r="ED148" t="str">
            <v>-</v>
          </cell>
          <cell r="EE148">
            <v>0</v>
          </cell>
          <cell r="EF148" t="str">
            <v>-</v>
          </cell>
          <cell r="EG148">
            <v>0</v>
          </cell>
        </row>
        <row r="149">
          <cell r="C149">
            <v>700000446</v>
          </cell>
          <cell r="D149" t="str">
            <v>SECTOR JUAN DE DIOS AURA</v>
          </cell>
          <cell r="E149">
            <v>2026</v>
          </cell>
          <cell r="F149">
            <v>202605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 t="str">
            <v>-</v>
          </cell>
          <cell r="BB149" t="str">
            <v>-</v>
          </cell>
          <cell r="BC149" t="str">
            <v>-</v>
          </cell>
          <cell r="BD149" t="str">
            <v>-</v>
          </cell>
          <cell r="BE149" t="str">
            <v>-</v>
          </cell>
          <cell r="BF149" t="str">
            <v>-</v>
          </cell>
          <cell r="BG149" t="str">
            <v>-</v>
          </cell>
          <cell r="BH149" t="str">
            <v>-</v>
          </cell>
          <cell r="BI149" t="str">
            <v>-</v>
          </cell>
          <cell r="BJ149" t="str">
            <v>-</v>
          </cell>
          <cell r="BK149" t="str">
            <v>-</v>
          </cell>
          <cell r="BL149" t="str">
            <v>-</v>
          </cell>
          <cell r="BM149" t="str">
            <v>-</v>
          </cell>
          <cell r="BN149" t="str">
            <v>-</v>
          </cell>
          <cell r="BO149" t="str">
            <v>-</v>
          </cell>
          <cell r="BP149" t="str">
            <v>-</v>
          </cell>
          <cell r="BQ149" t="str">
            <v>-</v>
          </cell>
          <cell r="BR149" t="str">
            <v>-</v>
          </cell>
          <cell r="BS149" t="str">
            <v>-</v>
          </cell>
          <cell r="BT149" t="str">
            <v>-</v>
          </cell>
          <cell r="BU149" t="str">
            <v>-</v>
          </cell>
          <cell r="BV149" t="str">
            <v>-</v>
          </cell>
          <cell r="BW149" t="str">
            <v>-</v>
          </cell>
          <cell r="BX149" t="str">
            <v>-</v>
          </cell>
          <cell r="BY149" t="str">
            <v>-</v>
          </cell>
          <cell r="BZ149" t="str">
            <v>-</v>
          </cell>
          <cell r="CA149" t="str">
            <v>-</v>
          </cell>
          <cell r="CB149" t="str">
            <v>-</v>
          </cell>
          <cell r="CC149" t="str">
            <v>-</v>
          </cell>
          <cell r="CD149" t="str">
            <v>-</v>
          </cell>
          <cell r="CE149" t="str">
            <v>-</v>
          </cell>
          <cell r="CF149" t="str">
            <v>-</v>
          </cell>
          <cell r="CG149" t="str">
            <v>-</v>
          </cell>
          <cell r="CH149" t="str">
            <v>-</v>
          </cell>
          <cell r="CI149" t="str">
            <v>-</v>
          </cell>
          <cell r="CJ149" t="str">
            <v>-</v>
          </cell>
          <cell r="CK149" t="str">
            <v>-</v>
          </cell>
          <cell r="CL149" t="str">
            <v>-</v>
          </cell>
          <cell r="CM149" t="str">
            <v>-</v>
          </cell>
          <cell r="CN149" t="str">
            <v>-</v>
          </cell>
          <cell r="CO149" t="str">
            <v>-</v>
          </cell>
          <cell r="CP149" t="str">
            <v>-</v>
          </cell>
          <cell r="CQ149" t="str">
            <v>-</v>
          </cell>
          <cell r="CR149" t="str">
            <v>-</v>
          </cell>
          <cell r="CS149" t="str">
            <v>-</v>
          </cell>
          <cell r="CT149" t="str">
            <v>-</v>
          </cell>
          <cell r="CU149" t="str">
            <v>-</v>
          </cell>
          <cell r="CV149" t="str">
            <v>-</v>
          </cell>
          <cell r="CW149" t="str">
            <v>-</v>
          </cell>
          <cell r="CX149" t="str">
            <v>-</v>
          </cell>
          <cell r="CY149" t="str">
            <v>-</v>
          </cell>
          <cell r="CZ149" t="str">
            <v>-</v>
          </cell>
          <cell r="DA149" t="str">
            <v>-</v>
          </cell>
          <cell r="DB149" t="str">
            <v>-</v>
          </cell>
          <cell r="DC149" t="str">
            <v>-</v>
          </cell>
          <cell r="DD149" t="str">
            <v>-</v>
          </cell>
          <cell r="DE149" t="str">
            <v>-</v>
          </cell>
          <cell r="DF149" t="str">
            <v>-</v>
          </cell>
          <cell r="DG149" t="str">
            <v>-</v>
          </cell>
          <cell r="DH149" t="str">
            <v>-</v>
          </cell>
          <cell r="DI149" t="str">
            <v>-</v>
          </cell>
          <cell r="DJ149" t="str">
            <v>-</v>
          </cell>
          <cell r="DK149" t="str">
            <v>-</v>
          </cell>
          <cell r="DL149" t="str">
            <v>-</v>
          </cell>
          <cell r="DM149" t="str">
            <v>-</v>
          </cell>
          <cell r="DN149" t="str">
            <v>-</v>
          </cell>
          <cell r="DO149" t="str">
            <v>-</v>
          </cell>
          <cell r="DP149" t="str">
            <v>-</v>
          </cell>
          <cell r="DQ149" t="str">
            <v>-</v>
          </cell>
          <cell r="DR149" t="str">
            <v>-</v>
          </cell>
          <cell r="DS149" t="str">
            <v>-</v>
          </cell>
          <cell r="DT149" t="str">
            <v>-</v>
          </cell>
          <cell r="DU149" t="str">
            <v>-</v>
          </cell>
          <cell r="DV149" t="str">
            <v>-</v>
          </cell>
          <cell r="DW149" t="str">
            <v>-</v>
          </cell>
          <cell r="DX149" t="str">
            <v>-</v>
          </cell>
          <cell r="DY149" t="str">
            <v>-</v>
          </cell>
          <cell r="DZ149" t="str">
            <v>-</v>
          </cell>
          <cell r="EA149" t="str">
            <v>-</v>
          </cell>
          <cell r="EB149" t="str">
            <v>-</v>
          </cell>
          <cell r="EC149" t="str">
            <v>-</v>
          </cell>
          <cell r="ED149" t="str">
            <v>-</v>
          </cell>
          <cell r="EE149" t="str">
            <v>-</v>
          </cell>
          <cell r="EF149" t="str">
            <v>-</v>
          </cell>
          <cell r="EG149" t="str">
            <v>-</v>
          </cell>
        </row>
        <row r="150">
          <cell r="C150">
            <v>700000447</v>
          </cell>
          <cell r="D150" t="str">
            <v>SECTOR LA PERLA DEL PACIFICO JANETH</v>
          </cell>
          <cell r="E150">
            <v>2026</v>
          </cell>
          <cell r="F150">
            <v>202605</v>
          </cell>
          <cell r="G150" t="str">
            <v>-</v>
          </cell>
          <cell r="H150" t="str">
            <v>-</v>
          </cell>
          <cell r="I150" t="str">
            <v>-</v>
          </cell>
          <cell r="J150" t="str">
            <v>-</v>
          </cell>
          <cell r="K150" t="str">
            <v>-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 t="str">
            <v>-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 t="str">
            <v>-</v>
          </cell>
          <cell r="BB150" t="str">
            <v>-</v>
          </cell>
          <cell r="BC150" t="str">
            <v>-</v>
          </cell>
          <cell r="BD150" t="str">
            <v>-</v>
          </cell>
          <cell r="BE150" t="str">
            <v>-</v>
          </cell>
          <cell r="BF150" t="str">
            <v>-</v>
          </cell>
          <cell r="BG150" t="str">
            <v>-</v>
          </cell>
          <cell r="BH150" t="str">
            <v>-</v>
          </cell>
          <cell r="BI150" t="str">
            <v>-</v>
          </cell>
          <cell r="BJ150" t="str">
            <v>-</v>
          </cell>
          <cell r="BK150" t="str">
            <v>-</v>
          </cell>
          <cell r="BL150" t="str">
            <v>-</v>
          </cell>
          <cell r="BM150" t="str">
            <v>-</v>
          </cell>
          <cell r="BN150" t="str">
            <v>-</v>
          </cell>
          <cell r="BO150" t="str">
            <v>-</v>
          </cell>
          <cell r="BP150" t="str">
            <v>-</v>
          </cell>
          <cell r="BQ150" t="str">
            <v>-</v>
          </cell>
          <cell r="BR150" t="str">
            <v>-</v>
          </cell>
          <cell r="BS150" t="str">
            <v>-</v>
          </cell>
          <cell r="BT150" t="str">
            <v>-</v>
          </cell>
          <cell r="BU150" t="str">
            <v>-</v>
          </cell>
          <cell r="BV150" t="str">
            <v>-</v>
          </cell>
          <cell r="BW150" t="str">
            <v>-</v>
          </cell>
          <cell r="BX150" t="str">
            <v>-</v>
          </cell>
          <cell r="BY150" t="str">
            <v>-</v>
          </cell>
          <cell r="BZ150" t="str">
            <v>-</v>
          </cell>
          <cell r="CA150" t="str">
            <v>-</v>
          </cell>
          <cell r="CB150" t="str">
            <v>-</v>
          </cell>
          <cell r="CC150" t="str">
            <v>-</v>
          </cell>
          <cell r="CD150" t="str">
            <v>-</v>
          </cell>
          <cell r="CE150" t="str">
            <v>-</v>
          </cell>
          <cell r="CF150" t="str">
            <v>-</v>
          </cell>
          <cell r="CG150" t="str">
            <v>-</v>
          </cell>
          <cell r="CH150" t="str">
            <v>-</v>
          </cell>
          <cell r="CI150" t="str">
            <v>-</v>
          </cell>
          <cell r="CJ150" t="str">
            <v>-</v>
          </cell>
          <cell r="CK150" t="str">
            <v>-</v>
          </cell>
          <cell r="CL150" t="str">
            <v>-</v>
          </cell>
          <cell r="CM150" t="str">
            <v>-</v>
          </cell>
          <cell r="CN150" t="str">
            <v>-</v>
          </cell>
          <cell r="CO150" t="str">
            <v>-</v>
          </cell>
          <cell r="CP150" t="str">
            <v>-</v>
          </cell>
          <cell r="CQ150" t="str">
            <v>-</v>
          </cell>
          <cell r="CR150" t="str">
            <v>-</v>
          </cell>
          <cell r="CS150" t="str">
            <v>-</v>
          </cell>
          <cell r="CT150" t="str">
            <v>-</v>
          </cell>
          <cell r="CU150" t="str">
            <v>-</v>
          </cell>
          <cell r="CV150" t="str">
            <v>-</v>
          </cell>
          <cell r="CW150" t="str">
            <v>-</v>
          </cell>
          <cell r="CX150" t="str">
            <v>-</v>
          </cell>
          <cell r="CY150" t="str">
            <v>-</v>
          </cell>
          <cell r="CZ150" t="str">
            <v>-</v>
          </cell>
          <cell r="DA150" t="str">
            <v>-</v>
          </cell>
          <cell r="DB150" t="str">
            <v>-</v>
          </cell>
          <cell r="DC150" t="str">
            <v>-</v>
          </cell>
          <cell r="DD150" t="str">
            <v>-</v>
          </cell>
          <cell r="DE150" t="str">
            <v>-</v>
          </cell>
          <cell r="DF150" t="str">
            <v>-</v>
          </cell>
          <cell r="DG150" t="str">
            <v>-</v>
          </cell>
          <cell r="DH150" t="str">
            <v>-</v>
          </cell>
          <cell r="DI150" t="str">
            <v>-</v>
          </cell>
          <cell r="DJ150" t="str">
            <v>-</v>
          </cell>
          <cell r="DK150" t="str">
            <v>-</v>
          </cell>
          <cell r="DL150" t="str">
            <v>-</v>
          </cell>
          <cell r="DM150" t="str">
            <v>-</v>
          </cell>
          <cell r="DN150" t="str">
            <v>-</v>
          </cell>
          <cell r="DO150" t="str">
            <v>-</v>
          </cell>
          <cell r="DP150" t="str">
            <v>-</v>
          </cell>
          <cell r="DQ150" t="str">
            <v>-</v>
          </cell>
          <cell r="DR150" t="str">
            <v>-</v>
          </cell>
          <cell r="DS150" t="str">
            <v>-</v>
          </cell>
          <cell r="DT150" t="str">
            <v>-</v>
          </cell>
          <cell r="DU150" t="str">
            <v>-</v>
          </cell>
          <cell r="DV150" t="str">
            <v>-</v>
          </cell>
          <cell r="DW150" t="str">
            <v>-</v>
          </cell>
          <cell r="DX150" t="str">
            <v>-</v>
          </cell>
          <cell r="DY150" t="str">
            <v>-</v>
          </cell>
          <cell r="DZ150" t="str">
            <v>-</v>
          </cell>
          <cell r="EA150" t="str">
            <v>-</v>
          </cell>
          <cell r="EB150" t="str">
            <v>-</v>
          </cell>
          <cell r="EC150" t="str">
            <v>-</v>
          </cell>
          <cell r="ED150" t="str">
            <v>-</v>
          </cell>
          <cell r="EE150" t="str">
            <v>-</v>
          </cell>
          <cell r="EF150" t="str">
            <v>-</v>
          </cell>
          <cell r="EG150" t="str">
            <v>-</v>
          </cell>
        </row>
        <row r="151">
          <cell r="C151">
            <v>700000449</v>
          </cell>
          <cell r="D151" t="str">
            <v>SECTOR LA CATEDRAL SILVIA</v>
          </cell>
          <cell r="E151">
            <v>2026</v>
          </cell>
          <cell r="F151">
            <v>202605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  <cell r="K151" t="str">
            <v>-</v>
          </cell>
          <cell r="L151" t="str">
            <v>-</v>
          </cell>
          <cell r="M151" t="str">
            <v>-</v>
          </cell>
          <cell r="N151" t="str">
            <v>-</v>
          </cell>
          <cell r="O151" t="str">
            <v>-</v>
          </cell>
          <cell r="P151" t="str">
            <v>-</v>
          </cell>
          <cell r="Q151" t="str">
            <v>-</v>
          </cell>
          <cell r="R151" t="str">
            <v>-</v>
          </cell>
          <cell r="S151" t="str">
            <v>-</v>
          </cell>
          <cell r="T151" t="str">
            <v>-</v>
          </cell>
          <cell r="U151" t="str">
            <v>-</v>
          </cell>
          <cell r="V151" t="str">
            <v>-</v>
          </cell>
          <cell r="W151" t="str">
            <v>-</v>
          </cell>
          <cell r="X151" t="str">
            <v>-</v>
          </cell>
          <cell r="Y151" t="str">
            <v>-</v>
          </cell>
          <cell r="Z151" t="str">
            <v>-</v>
          </cell>
          <cell r="AA151" t="str">
            <v>-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 t="str">
            <v>-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 t="str">
            <v>-</v>
          </cell>
          <cell r="AN151" t="str">
            <v>-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 t="str">
            <v>-</v>
          </cell>
          <cell r="BB151" t="str">
            <v>-</v>
          </cell>
          <cell r="BC151" t="str">
            <v>-</v>
          </cell>
          <cell r="BD151" t="str">
            <v>-</v>
          </cell>
          <cell r="BE151" t="str">
            <v>-</v>
          </cell>
          <cell r="BF151" t="str">
            <v>-</v>
          </cell>
          <cell r="BG151" t="str">
            <v>-</v>
          </cell>
          <cell r="BH151" t="str">
            <v>-</v>
          </cell>
          <cell r="BI151" t="str">
            <v>-</v>
          </cell>
          <cell r="BJ151" t="str">
            <v>-</v>
          </cell>
          <cell r="BK151" t="str">
            <v>-</v>
          </cell>
          <cell r="BL151" t="str">
            <v>-</v>
          </cell>
          <cell r="BM151" t="str">
            <v>-</v>
          </cell>
          <cell r="BN151" t="str">
            <v>-</v>
          </cell>
          <cell r="BO151" t="str">
            <v>-</v>
          </cell>
          <cell r="BP151" t="str">
            <v>-</v>
          </cell>
          <cell r="BQ151" t="str">
            <v>-</v>
          </cell>
          <cell r="BR151" t="str">
            <v>-</v>
          </cell>
          <cell r="BS151" t="str">
            <v>-</v>
          </cell>
          <cell r="BT151" t="str">
            <v>-</v>
          </cell>
          <cell r="BU151" t="str">
            <v>-</v>
          </cell>
          <cell r="BV151" t="str">
            <v>-</v>
          </cell>
          <cell r="BW151" t="str">
            <v>-</v>
          </cell>
          <cell r="BX151" t="str">
            <v>-</v>
          </cell>
          <cell r="BY151" t="str">
            <v>-</v>
          </cell>
          <cell r="BZ151" t="str">
            <v>-</v>
          </cell>
          <cell r="CA151" t="str">
            <v>-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 t="str">
            <v>-</v>
          </cell>
          <cell r="CN151" t="str">
            <v>-</v>
          </cell>
          <cell r="CO151" t="str">
            <v>-</v>
          </cell>
          <cell r="CP151" t="str">
            <v>-</v>
          </cell>
          <cell r="CQ151" t="str">
            <v>-</v>
          </cell>
          <cell r="CR151" t="str">
            <v>-</v>
          </cell>
          <cell r="CS151" t="str">
            <v>-</v>
          </cell>
          <cell r="CT151" t="str">
            <v>-</v>
          </cell>
          <cell r="CU151" t="str">
            <v>-</v>
          </cell>
          <cell r="CV151" t="str">
            <v>-</v>
          </cell>
          <cell r="CW151" t="str">
            <v>-</v>
          </cell>
          <cell r="CX151" t="str">
            <v>-</v>
          </cell>
          <cell r="CY151" t="str">
            <v>-</v>
          </cell>
          <cell r="CZ151" t="str">
            <v>-</v>
          </cell>
          <cell r="DA151" t="str">
            <v>-</v>
          </cell>
          <cell r="DB151" t="str">
            <v>-</v>
          </cell>
          <cell r="DC151" t="str">
            <v>-</v>
          </cell>
          <cell r="DD151" t="str">
            <v>-</v>
          </cell>
          <cell r="DE151" t="str">
            <v>-</v>
          </cell>
          <cell r="DF151" t="str">
            <v>-</v>
          </cell>
          <cell r="DG151" t="str">
            <v>-</v>
          </cell>
          <cell r="DH151" t="str">
            <v>-</v>
          </cell>
          <cell r="DI151" t="str">
            <v>-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 t="str">
            <v>-</v>
          </cell>
          <cell r="DX151" t="str">
            <v>-</v>
          </cell>
          <cell r="DY151" t="str">
            <v>-</v>
          </cell>
          <cell r="DZ151" t="str">
            <v>-</v>
          </cell>
          <cell r="EA151" t="str">
            <v>-</v>
          </cell>
          <cell r="EB151" t="str">
            <v>-</v>
          </cell>
          <cell r="EC151" t="str">
            <v>-</v>
          </cell>
          <cell r="ED151" t="str">
            <v>-</v>
          </cell>
          <cell r="EE151" t="str">
            <v>-</v>
          </cell>
          <cell r="EF151" t="str">
            <v>-</v>
          </cell>
          <cell r="EG151" t="str">
            <v>-</v>
          </cell>
        </row>
        <row r="152">
          <cell r="C152">
            <v>700000452</v>
          </cell>
          <cell r="D152" t="str">
            <v>SECTOR PALO SANTO DOLLY</v>
          </cell>
          <cell r="E152">
            <v>2026</v>
          </cell>
          <cell r="F152">
            <v>202605</v>
          </cell>
          <cell r="G152">
            <v>2016</v>
          </cell>
          <cell r="H152">
            <v>2061</v>
          </cell>
          <cell r="I152">
            <v>437</v>
          </cell>
          <cell r="J152" t="str">
            <v>-</v>
          </cell>
          <cell r="K152">
            <v>-57</v>
          </cell>
          <cell r="L152">
            <v>8</v>
          </cell>
          <cell r="M152">
            <v>848</v>
          </cell>
          <cell r="N152">
            <v>1257</v>
          </cell>
          <cell r="O152">
            <v>0</v>
          </cell>
          <cell r="P152" t="str">
            <v>-</v>
          </cell>
          <cell r="Q152">
            <v>2</v>
          </cell>
          <cell r="R152" t="str">
            <v>-</v>
          </cell>
          <cell r="S152">
            <v>8</v>
          </cell>
          <cell r="T152" t="str">
            <v>-</v>
          </cell>
          <cell r="U152">
            <v>843</v>
          </cell>
          <cell r="V152" t="str">
            <v>-</v>
          </cell>
          <cell r="W152">
            <v>3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658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526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>
            <v>42.063492063492063</v>
          </cell>
          <cell r="AN152">
            <v>60.4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780</v>
          </cell>
          <cell r="BB152">
            <v>1127</v>
          </cell>
          <cell r="BC152">
            <v>38.69047619047619</v>
          </cell>
          <cell r="BD152">
            <v>54.2</v>
          </cell>
          <cell r="BE152">
            <v>1246</v>
          </cell>
          <cell r="BF152" t="str">
            <v>-</v>
          </cell>
          <cell r="BG152">
            <v>496779.69</v>
          </cell>
          <cell r="BH152">
            <v>460169</v>
          </cell>
          <cell r="BI152">
            <v>421269175.5</v>
          </cell>
          <cell r="BJ152">
            <v>578432969</v>
          </cell>
          <cell r="BK152">
            <v>418791056</v>
          </cell>
          <cell r="BL152" t="str">
            <v>-</v>
          </cell>
          <cell r="BM152">
            <v>2478119.5</v>
          </cell>
          <cell r="BN152" t="str">
            <v>-</v>
          </cell>
          <cell r="BO152">
            <v>245236674.5</v>
          </cell>
          <cell r="BP152" t="str">
            <v>-</v>
          </cell>
          <cell r="BQ152">
            <v>2478119.5</v>
          </cell>
          <cell r="BR152" t="str">
            <v>-</v>
          </cell>
          <cell r="BS152">
            <v>680</v>
          </cell>
          <cell r="BT152" t="str">
            <v>-</v>
          </cell>
          <cell r="BU152">
            <v>242758555</v>
          </cell>
          <cell r="BV152" t="str">
            <v>-</v>
          </cell>
          <cell r="BW152">
            <v>766</v>
          </cell>
          <cell r="BX152" t="str">
            <v>-</v>
          </cell>
          <cell r="BY152" t="str">
            <v>-</v>
          </cell>
          <cell r="BZ152" t="str">
            <v>-</v>
          </cell>
          <cell r="CA152">
            <v>155950591</v>
          </cell>
          <cell r="CB152" t="str">
            <v>-</v>
          </cell>
          <cell r="CC152" t="str">
            <v>-</v>
          </cell>
          <cell r="CD152" t="str">
            <v>-</v>
          </cell>
          <cell r="CE152" t="str">
            <v>-</v>
          </cell>
          <cell r="CF152" t="str">
            <v>-</v>
          </cell>
          <cell r="CG152" t="str">
            <v>-</v>
          </cell>
          <cell r="CH152" t="str">
            <v>-</v>
          </cell>
          <cell r="CI152" t="str">
            <v>-</v>
          </cell>
          <cell r="CJ152" t="str">
            <v>-</v>
          </cell>
          <cell r="CK152" t="str">
            <v>-</v>
          </cell>
          <cell r="CL152" t="str">
            <v>-</v>
          </cell>
          <cell r="CM152">
            <v>20081910</v>
          </cell>
          <cell r="CN152" t="str">
            <v>-</v>
          </cell>
          <cell r="CO152">
            <v>176032501</v>
          </cell>
          <cell r="CP152" t="str">
            <v>-</v>
          </cell>
          <cell r="CQ152">
            <v>0</v>
          </cell>
          <cell r="CR152" t="str">
            <v>-</v>
          </cell>
          <cell r="CS152">
            <v>-32</v>
          </cell>
          <cell r="CT152" t="str">
            <v>-</v>
          </cell>
          <cell r="CU152">
            <v>704</v>
          </cell>
          <cell r="CV152">
            <v>453</v>
          </cell>
          <cell r="CW152">
            <v>331</v>
          </cell>
          <cell r="CX152">
            <v>254</v>
          </cell>
          <cell r="CY152">
            <v>133</v>
          </cell>
          <cell r="CZ152">
            <v>114</v>
          </cell>
          <cell r="DA152">
            <v>98</v>
          </cell>
          <cell r="DB152">
            <v>117</v>
          </cell>
          <cell r="DC152">
            <v>61</v>
          </cell>
          <cell r="DD152">
            <v>111</v>
          </cell>
          <cell r="DE152">
            <v>62</v>
          </cell>
          <cell r="DF152">
            <v>57</v>
          </cell>
          <cell r="DG152">
            <v>221</v>
          </cell>
          <cell r="DH152">
            <v>285</v>
          </cell>
          <cell r="DI152">
            <v>23</v>
          </cell>
          <cell r="DJ152" t="str">
            <v>-</v>
          </cell>
          <cell r="DK152" t="str">
            <v>-</v>
          </cell>
          <cell r="DL152" t="str">
            <v>-</v>
          </cell>
          <cell r="DM152" t="str">
            <v>-</v>
          </cell>
          <cell r="DN152" t="str">
            <v>-</v>
          </cell>
          <cell r="DO152" t="str">
            <v>-</v>
          </cell>
          <cell r="DP152" t="str">
            <v>-</v>
          </cell>
          <cell r="DQ152" t="str">
            <v>-</v>
          </cell>
          <cell r="DR152" t="str">
            <v>-</v>
          </cell>
          <cell r="DS152" t="str">
            <v>-</v>
          </cell>
          <cell r="DT152" t="str">
            <v>-</v>
          </cell>
          <cell r="DU152" t="str">
            <v>-</v>
          </cell>
          <cell r="DV152" t="str">
            <v>-</v>
          </cell>
          <cell r="DW152">
            <v>0</v>
          </cell>
          <cell r="DX152" t="str">
            <v>-</v>
          </cell>
          <cell r="DY152">
            <v>30</v>
          </cell>
          <cell r="DZ152">
            <v>57</v>
          </cell>
          <cell r="EA152">
            <v>27</v>
          </cell>
          <cell r="EB152" t="str">
            <v>-</v>
          </cell>
          <cell r="EC152">
            <v>40.298507462686565</v>
          </cell>
          <cell r="ED152" t="str">
            <v>-</v>
          </cell>
          <cell r="EE152">
            <v>7</v>
          </cell>
          <cell r="EF152" t="str">
            <v>-</v>
          </cell>
          <cell r="EG152">
            <v>38</v>
          </cell>
        </row>
        <row r="153">
          <cell r="C153">
            <v>700000453</v>
          </cell>
          <cell r="D153" t="str">
            <v>SECTOR CANELA KATHERIN</v>
          </cell>
          <cell r="E153">
            <v>2026</v>
          </cell>
          <cell r="F153">
            <v>202605</v>
          </cell>
          <cell r="G153">
            <v>2177</v>
          </cell>
          <cell r="H153">
            <v>2104</v>
          </cell>
          <cell r="I153">
            <v>371</v>
          </cell>
          <cell r="J153" t="str">
            <v>-</v>
          </cell>
          <cell r="K153">
            <v>17</v>
          </cell>
          <cell r="L153">
            <v>8</v>
          </cell>
          <cell r="M153">
            <v>944</v>
          </cell>
          <cell r="N153">
            <v>1334</v>
          </cell>
          <cell r="O153">
            <v>0</v>
          </cell>
          <cell r="P153" t="str">
            <v>-</v>
          </cell>
          <cell r="Q153">
            <v>0</v>
          </cell>
          <cell r="R153" t="str">
            <v>-</v>
          </cell>
          <cell r="S153">
            <v>5</v>
          </cell>
          <cell r="T153" t="str">
            <v>-</v>
          </cell>
          <cell r="U153">
            <v>943</v>
          </cell>
          <cell r="V153" t="str">
            <v>-</v>
          </cell>
          <cell r="W153">
            <v>1</v>
          </cell>
          <cell r="X153" t="str">
            <v>-</v>
          </cell>
          <cell r="Y153" t="str">
            <v>-</v>
          </cell>
          <cell r="Z153" t="str">
            <v>-</v>
          </cell>
          <cell r="AA153">
            <v>664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>
            <v>654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>
            <v>43.362425355994489</v>
          </cell>
          <cell r="AN153">
            <v>60.4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>
            <v>835</v>
          </cell>
          <cell r="BB153">
            <v>1150</v>
          </cell>
          <cell r="BC153">
            <v>38.355535140101054</v>
          </cell>
          <cell r="BD153">
            <v>52</v>
          </cell>
          <cell r="BE153">
            <v>1258</v>
          </cell>
          <cell r="BF153" t="str">
            <v>-</v>
          </cell>
          <cell r="BG153">
            <v>413189.41</v>
          </cell>
          <cell r="BH153">
            <v>395301</v>
          </cell>
          <cell r="BI153">
            <v>390050803</v>
          </cell>
          <cell r="BJ153">
            <v>527330953</v>
          </cell>
          <cell r="BK153">
            <v>389550859</v>
          </cell>
          <cell r="BL153" t="str">
            <v>-</v>
          </cell>
          <cell r="BM153">
            <v>499944</v>
          </cell>
          <cell r="BN153" t="str">
            <v>-</v>
          </cell>
          <cell r="BO153">
            <v>210211177</v>
          </cell>
          <cell r="BP153" t="str">
            <v>-</v>
          </cell>
          <cell r="BQ153">
            <v>499944</v>
          </cell>
          <cell r="BR153" t="str">
            <v>-</v>
          </cell>
          <cell r="BS153">
            <v>706</v>
          </cell>
          <cell r="BT153" t="str">
            <v>-</v>
          </cell>
          <cell r="BU153">
            <v>209711233</v>
          </cell>
          <cell r="BV153" t="str">
            <v>-</v>
          </cell>
          <cell r="BW153">
            <v>846</v>
          </cell>
          <cell r="BX153" t="str">
            <v>-</v>
          </cell>
          <cell r="BY153" t="str">
            <v>-</v>
          </cell>
          <cell r="BZ153" t="str">
            <v>-</v>
          </cell>
          <cell r="CA153">
            <v>164997831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>
            <v>14841795</v>
          </cell>
          <cell r="CN153" t="str">
            <v>-</v>
          </cell>
          <cell r="CO153">
            <v>179839626</v>
          </cell>
          <cell r="CP153" t="str">
            <v>-</v>
          </cell>
          <cell r="CQ153">
            <v>0</v>
          </cell>
          <cell r="CR153" t="str">
            <v>-</v>
          </cell>
          <cell r="CS153">
            <v>-31</v>
          </cell>
          <cell r="CT153" t="str">
            <v>-</v>
          </cell>
          <cell r="CU153">
            <v>694</v>
          </cell>
          <cell r="CV153">
            <v>525</v>
          </cell>
          <cell r="CW153">
            <v>371</v>
          </cell>
          <cell r="CX153">
            <v>290</v>
          </cell>
          <cell r="CY153">
            <v>168</v>
          </cell>
          <cell r="CZ153">
            <v>144</v>
          </cell>
          <cell r="DA153">
            <v>80</v>
          </cell>
          <cell r="DB153">
            <v>139</v>
          </cell>
          <cell r="DC153">
            <v>119</v>
          </cell>
          <cell r="DD153">
            <v>90</v>
          </cell>
          <cell r="DE153">
            <v>100</v>
          </cell>
          <cell r="DF153">
            <v>112</v>
          </cell>
          <cell r="DG153">
            <v>299</v>
          </cell>
          <cell r="DH153">
            <v>341</v>
          </cell>
          <cell r="DI153">
            <v>46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>
            <v>0</v>
          </cell>
          <cell r="DX153" t="str">
            <v>-</v>
          </cell>
          <cell r="DY153">
            <v>76</v>
          </cell>
          <cell r="DZ153">
            <v>106</v>
          </cell>
          <cell r="EA153">
            <v>23</v>
          </cell>
          <cell r="EB153" t="str">
            <v>-</v>
          </cell>
          <cell r="EC153">
            <v>21.296296296296298</v>
          </cell>
          <cell r="ED153" t="str">
            <v>-</v>
          </cell>
          <cell r="EE153">
            <v>30</v>
          </cell>
          <cell r="EF153" t="str">
            <v>-</v>
          </cell>
          <cell r="EG153">
            <v>33</v>
          </cell>
        </row>
        <row r="154">
          <cell r="C154">
            <v>700000454</v>
          </cell>
          <cell r="D154" t="str">
            <v xml:space="preserve">Sector ABÁNICO Judy </v>
          </cell>
          <cell r="E154">
            <v>2026</v>
          </cell>
          <cell r="F154">
            <v>202605</v>
          </cell>
          <cell r="G154">
            <v>1788</v>
          </cell>
          <cell r="H154">
            <v>1835</v>
          </cell>
          <cell r="I154">
            <v>358</v>
          </cell>
          <cell r="J154" t="str">
            <v>-</v>
          </cell>
          <cell r="K154">
            <v>9</v>
          </cell>
          <cell r="L154">
            <v>10</v>
          </cell>
          <cell r="M154">
            <v>973</v>
          </cell>
          <cell r="N154">
            <v>1064</v>
          </cell>
          <cell r="O154">
            <v>0</v>
          </cell>
          <cell r="P154" t="str">
            <v>-</v>
          </cell>
          <cell r="Q154">
            <v>1</v>
          </cell>
          <cell r="R154" t="str">
            <v>-</v>
          </cell>
          <cell r="S154">
            <v>21</v>
          </cell>
          <cell r="T154" t="str">
            <v>-</v>
          </cell>
          <cell r="U154">
            <v>963</v>
          </cell>
          <cell r="V154" t="str">
            <v>-</v>
          </cell>
          <cell r="W154">
            <v>9</v>
          </cell>
          <cell r="X154" t="str">
            <v>-</v>
          </cell>
          <cell r="Y154" t="str">
            <v>-</v>
          </cell>
          <cell r="Z154" t="str">
            <v>-</v>
          </cell>
          <cell r="AA154">
            <v>702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>
            <v>665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>
            <v>54.418344519015662</v>
          </cell>
          <cell r="AN154">
            <v>59.4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>
            <v>839</v>
          </cell>
          <cell r="BB154">
            <v>893</v>
          </cell>
          <cell r="BC154">
            <v>46.923937360178968</v>
          </cell>
          <cell r="BD154">
            <v>49.9</v>
          </cell>
          <cell r="BE154">
            <v>1068</v>
          </cell>
          <cell r="BF154" t="str">
            <v>-</v>
          </cell>
          <cell r="BG154">
            <v>412608.89</v>
          </cell>
          <cell r="BH154">
            <v>423090</v>
          </cell>
          <cell r="BI154">
            <v>401468446.35000002</v>
          </cell>
          <cell r="BJ154">
            <v>450167255</v>
          </cell>
          <cell r="BK154">
            <v>396740481</v>
          </cell>
          <cell r="BL154" t="str">
            <v>-</v>
          </cell>
          <cell r="BM154">
            <v>4727965.3499999996</v>
          </cell>
          <cell r="BN154" t="str">
            <v>-</v>
          </cell>
          <cell r="BO154">
            <v>258202008.34999999</v>
          </cell>
          <cell r="BP154" t="str">
            <v>-</v>
          </cell>
          <cell r="BQ154">
            <v>4727965.3499999996</v>
          </cell>
          <cell r="BR154" t="str">
            <v>-</v>
          </cell>
          <cell r="BS154">
            <v>815</v>
          </cell>
          <cell r="BT154" t="str">
            <v>-</v>
          </cell>
          <cell r="BU154">
            <v>253474043</v>
          </cell>
          <cell r="BV154" t="str">
            <v>-</v>
          </cell>
          <cell r="BW154">
            <v>790</v>
          </cell>
          <cell r="BX154" t="str">
            <v>-</v>
          </cell>
          <cell r="BY154" t="str">
            <v>-</v>
          </cell>
          <cell r="BZ154" t="str">
            <v>-</v>
          </cell>
          <cell r="CA154">
            <v>129944343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>
            <v>13322095</v>
          </cell>
          <cell r="CN154" t="str">
            <v>-</v>
          </cell>
          <cell r="CO154">
            <v>143266438</v>
          </cell>
          <cell r="CP154" t="str">
            <v>-</v>
          </cell>
          <cell r="CQ154">
            <v>0</v>
          </cell>
          <cell r="CR154" t="str">
            <v>-</v>
          </cell>
          <cell r="CS154">
            <v>-30</v>
          </cell>
          <cell r="CT154" t="str">
            <v>-</v>
          </cell>
          <cell r="CU154">
            <v>468</v>
          </cell>
          <cell r="CV154">
            <v>416</v>
          </cell>
          <cell r="CW154">
            <v>235</v>
          </cell>
          <cell r="CX154">
            <v>239</v>
          </cell>
          <cell r="CY154">
            <v>112</v>
          </cell>
          <cell r="CZ154">
            <v>108</v>
          </cell>
          <cell r="DA154">
            <v>89</v>
          </cell>
          <cell r="DB154">
            <v>71</v>
          </cell>
          <cell r="DC154">
            <v>94</v>
          </cell>
          <cell r="DD154">
            <v>76</v>
          </cell>
          <cell r="DE154">
            <v>98</v>
          </cell>
          <cell r="DF154">
            <v>91</v>
          </cell>
          <cell r="DG154">
            <v>281</v>
          </cell>
          <cell r="DH154">
            <v>238</v>
          </cell>
          <cell r="DI154">
            <v>52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>
            <v>0</v>
          </cell>
          <cell r="DX154" t="str">
            <v>-</v>
          </cell>
          <cell r="DY154">
            <v>71</v>
          </cell>
          <cell r="DZ154">
            <v>65</v>
          </cell>
          <cell r="EA154">
            <v>21</v>
          </cell>
          <cell r="EB154" t="str">
            <v>-</v>
          </cell>
          <cell r="EC154">
            <v>31.343283582089555</v>
          </cell>
          <cell r="ED154" t="str">
            <v>-</v>
          </cell>
          <cell r="EE154">
            <v>19</v>
          </cell>
          <cell r="EF154" t="str">
            <v>-</v>
          </cell>
          <cell r="EG154">
            <v>62</v>
          </cell>
        </row>
        <row r="155">
          <cell r="C155">
            <v>700000455</v>
          </cell>
          <cell r="D155" t="str">
            <v>Sector ESPLENDOR Carolina</v>
          </cell>
          <cell r="E155">
            <v>2026</v>
          </cell>
          <cell r="F155">
            <v>202605</v>
          </cell>
          <cell r="G155">
            <v>1802</v>
          </cell>
          <cell r="H155">
            <v>1850</v>
          </cell>
          <cell r="I155">
            <v>334</v>
          </cell>
          <cell r="J155" t="str">
            <v>-</v>
          </cell>
          <cell r="K155">
            <v>-2</v>
          </cell>
          <cell r="L155">
            <v>9</v>
          </cell>
          <cell r="M155">
            <v>983</v>
          </cell>
          <cell r="N155">
            <v>1077</v>
          </cell>
          <cell r="O155">
            <v>0</v>
          </cell>
          <cell r="P155" t="str">
            <v>-</v>
          </cell>
          <cell r="Q155">
            <v>3</v>
          </cell>
          <cell r="R155" t="str">
            <v>-</v>
          </cell>
          <cell r="S155">
            <v>22</v>
          </cell>
          <cell r="T155" t="str">
            <v>-</v>
          </cell>
          <cell r="U155">
            <v>975</v>
          </cell>
          <cell r="V155" t="str">
            <v>-</v>
          </cell>
          <cell r="W155">
            <v>5</v>
          </cell>
          <cell r="X155" t="str">
            <v>-</v>
          </cell>
          <cell r="Y155" t="str">
            <v>-</v>
          </cell>
          <cell r="Z155" t="str">
            <v>-</v>
          </cell>
          <cell r="AA155">
            <v>672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>
            <v>685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>
            <v>54.550499445061043</v>
          </cell>
          <cell r="AN155">
            <v>59.4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>
            <v>852</v>
          </cell>
          <cell r="BB155">
            <v>928</v>
          </cell>
          <cell r="BC155">
            <v>47.280799112097668</v>
          </cell>
          <cell r="BD155">
            <v>51.2</v>
          </cell>
          <cell r="BE155">
            <v>1045</v>
          </cell>
          <cell r="BF155" t="str">
            <v>-</v>
          </cell>
          <cell r="BG155">
            <v>384273.58</v>
          </cell>
          <cell r="BH155">
            <v>412334</v>
          </cell>
          <cell r="BI155">
            <v>377740925.85000002</v>
          </cell>
          <cell r="BJ155">
            <v>444083458</v>
          </cell>
          <cell r="BK155">
            <v>373814774</v>
          </cell>
          <cell r="BL155" t="str">
            <v>-</v>
          </cell>
          <cell r="BM155">
            <v>3926151.85</v>
          </cell>
          <cell r="BN155" t="str">
            <v>-</v>
          </cell>
          <cell r="BO155">
            <v>239975193.85000002</v>
          </cell>
          <cell r="BP155" t="str">
            <v>-</v>
          </cell>
          <cell r="BQ155">
            <v>3926151.85</v>
          </cell>
          <cell r="BR155" t="str">
            <v>-</v>
          </cell>
          <cell r="BS155">
            <v>836</v>
          </cell>
          <cell r="BT155" t="str">
            <v>-</v>
          </cell>
          <cell r="BU155">
            <v>236049042</v>
          </cell>
          <cell r="BV155" t="str">
            <v>-</v>
          </cell>
          <cell r="BW155">
            <v>811</v>
          </cell>
          <cell r="BX155" t="str">
            <v>-</v>
          </cell>
          <cell r="BY155" t="str">
            <v>-</v>
          </cell>
          <cell r="BZ155" t="str">
            <v>-</v>
          </cell>
          <cell r="CA155">
            <v>124531087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>
            <v>12498270</v>
          </cell>
          <cell r="CN155" t="str">
            <v>-</v>
          </cell>
          <cell r="CO155">
            <v>137029357</v>
          </cell>
          <cell r="CP155" t="str">
            <v>-</v>
          </cell>
          <cell r="CQ155">
            <v>0</v>
          </cell>
          <cell r="CR155" t="str">
            <v>-</v>
          </cell>
          <cell r="CS155">
            <v>-17</v>
          </cell>
          <cell r="CT155" t="str">
            <v>-</v>
          </cell>
          <cell r="CU155">
            <v>422</v>
          </cell>
          <cell r="CV155">
            <v>407</v>
          </cell>
          <cell r="CW155">
            <v>249</v>
          </cell>
          <cell r="CX155">
            <v>230</v>
          </cell>
          <cell r="CY155">
            <v>148</v>
          </cell>
          <cell r="CZ155">
            <v>106</v>
          </cell>
          <cell r="DA155">
            <v>97</v>
          </cell>
          <cell r="DB155">
            <v>106</v>
          </cell>
          <cell r="DC155">
            <v>125</v>
          </cell>
          <cell r="DD155">
            <v>124</v>
          </cell>
          <cell r="DE155">
            <v>87</v>
          </cell>
          <cell r="DF155">
            <v>82</v>
          </cell>
          <cell r="DG155">
            <v>309</v>
          </cell>
          <cell r="DH155">
            <v>312</v>
          </cell>
          <cell r="DI155">
            <v>52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>
            <v>0</v>
          </cell>
          <cell r="DX155" t="str">
            <v>-</v>
          </cell>
          <cell r="DY155">
            <v>71</v>
          </cell>
          <cell r="DZ155">
            <v>91</v>
          </cell>
          <cell r="EA155">
            <v>19</v>
          </cell>
          <cell r="EB155" t="str">
            <v>-</v>
          </cell>
          <cell r="EC155">
            <v>29.230769230769234</v>
          </cell>
          <cell r="ED155" t="str">
            <v>-</v>
          </cell>
          <cell r="EE155">
            <v>19</v>
          </cell>
          <cell r="EF155" t="str">
            <v>-</v>
          </cell>
          <cell r="EG155">
            <v>61</v>
          </cell>
        </row>
        <row r="156">
          <cell r="C156">
            <v>700000456</v>
          </cell>
          <cell r="D156" t="str">
            <v>Sector ACUARELA Yeimi</v>
          </cell>
          <cell r="E156">
            <v>2026</v>
          </cell>
          <cell r="F156">
            <v>202605</v>
          </cell>
          <cell r="G156">
            <v>2011</v>
          </cell>
          <cell r="H156">
            <v>1986</v>
          </cell>
          <cell r="I156">
            <v>452</v>
          </cell>
          <cell r="J156" t="str">
            <v>-</v>
          </cell>
          <cell r="K156">
            <v>16</v>
          </cell>
          <cell r="L156">
            <v>8</v>
          </cell>
          <cell r="M156">
            <v>1141</v>
          </cell>
          <cell r="N156">
            <v>1192</v>
          </cell>
          <cell r="O156">
            <v>0</v>
          </cell>
          <cell r="P156" t="str">
            <v>-</v>
          </cell>
          <cell r="Q156">
            <v>4</v>
          </cell>
          <cell r="R156" t="str">
            <v>-</v>
          </cell>
          <cell r="S156">
            <v>27</v>
          </cell>
          <cell r="T156" t="str">
            <v>-</v>
          </cell>
          <cell r="U156">
            <v>1128</v>
          </cell>
          <cell r="V156" t="str">
            <v>-</v>
          </cell>
          <cell r="W156">
            <v>9</v>
          </cell>
          <cell r="X156" t="str">
            <v>-</v>
          </cell>
          <cell r="Y156" t="str">
            <v>-</v>
          </cell>
          <cell r="Z156" t="str">
            <v>-</v>
          </cell>
          <cell r="AA156">
            <v>798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>
            <v>752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>
            <v>56.737941322725014</v>
          </cell>
          <cell r="AN156">
            <v>59.5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>
            <v>992</v>
          </cell>
          <cell r="BB156">
            <v>1034</v>
          </cell>
          <cell r="BC156">
            <v>49.328692192938838</v>
          </cell>
          <cell r="BD156">
            <v>51.6</v>
          </cell>
          <cell r="BE156">
            <v>1257</v>
          </cell>
          <cell r="BF156" t="str">
            <v>-</v>
          </cell>
          <cell r="BG156">
            <v>425282.67</v>
          </cell>
          <cell r="BH156">
            <v>435953</v>
          </cell>
          <cell r="BI156">
            <v>485247529.69</v>
          </cell>
          <cell r="BJ156">
            <v>519655406</v>
          </cell>
          <cell r="BK156">
            <v>480362860</v>
          </cell>
          <cell r="BL156" t="str">
            <v>-</v>
          </cell>
          <cell r="BM156">
            <v>4884669.6900000004</v>
          </cell>
          <cell r="BN156" t="str">
            <v>-</v>
          </cell>
          <cell r="BO156">
            <v>340153676.69</v>
          </cell>
          <cell r="BP156" t="str">
            <v>-</v>
          </cell>
          <cell r="BQ156">
            <v>4884669.6900000004</v>
          </cell>
          <cell r="BR156" t="str">
            <v>-</v>
          </cell>
          <cell r="BS156">
            <v>969</v>
          </cell>
          <cell r="BT156" t="str">
            <v>-</v>
          </cell>
          <cell r="BU156">
            <v>335269007</v>
          </cell>
          <cell r="BV156" t="str">
            <v>-</v>
          </cell>
          <cell r="BW156">
            <v>868</v>
          </cell>
          <cell r="BX156" t="str">
            <v>-</v>
          </cell>
          <cell r="BY156" t="str">
            <v>-</v>
          </cell>
          <cell r="BZ156" t="str">
            <v>-</v>
          </cell>
          <cell r="CA156">
            <v>131959758</v>
          </cell>
          <cell r="CB156" t="str">
            <v>-</v>
          </cell>
          <cell r="CC156" t="str">
            <v>-</v>
          </cell>
          <cell r="CD156" t="str">
            <v>-</v>
          </cell>
          <cell r="CE156" t="str">
            <v>-</v>
          </cell>
          <cell r="CF156" t="str">
            <v>-</v>
          </cell>
          <cell r="CG156" t="str">
            <v>-</v>
          </cell>
          <cell r="CH156" t="str">
            <v>-</v>
          </cell>
          <cell r="CI156" t="str">
            <v>-</v>
          </cell>
          <cell r="CJ156" t="str">
            <v>-</v>
          </cell>
          <cell r="CK156" t="str">
            <v>-</v>
          </cell>
          <cell r="CL156" t="str">
            <v>-</v>
          </cell>
          <cell r="CM156">
            <v>13134095</v>
          </cell>
          <cell r="CN156" t="str">
            <v>-</v>
          </cell>
          <cell r="CO156">
            <v>145093853</v>
          </cell>
          <cell r="CP156" t="str">
            <v>-</v>
          </cell>
          <cell r="CQ156">
            <v>0</v>
          </cell>
          <cell r="CR156" t="str">
            <v>-</v>
          </cell>
          <cell r="CS156">
            <v>5</v>
          </cell>
          <cell r="CT156" t="str">
            <v>-</v>
          </cell>
          <cell r="CU156">
            <v>487</v>
          </cell>
          <cell r="CV156">
            <v>452</v>
          </cell>
          <cell r="CW156">
            <v>263</v>
          </cell>
          <cell r="CX156">
            <v>257</v>
          </cell>
          <cell r="CY156">
            <v>120</v>
          </cell>
          <cell r="CZ156">
            <v>119</v>
          </cell>
          <cell r="DA156">
            <v>86</v>
          </cell>
          <cell r="DB156">
            <v>83</v>
          </cell>
          <cell r="DC156">
            <v>91</v>
          </cell>
          <cell r="DD156">
            <v>87</v>
          </cell>
          <cell r="DE156">
            <v>63</v>
          </cell>
          <cell r="DF156">
            <v>58</v>
          </cell>
          <cell r="DG156">
            <v>240</v>
          </cell>
          <cell r="DH156">
            <v>228</v>
          </cell>
          <cell r="DI156">
            <v>47</v>
          </cell>
          <cell r="DJ156" t="str">
            <v>-</v>
          </cell>
          <cell r="DK156" t="str">
            <v>-</v>
          </cell>
          <cell r="DL156" t="str">
            <v>-</v>
          </cell>
          <cell r="DM156" t="str">
            <v>-</v>
          </cell>
          <cell r="DN156" t="str">
            <v>-</v>
          </cell>
          <cell r="DO156" t="str">
            <v>-</v>
          </cell>
          <cell r="DP156" t="str">
            <v>-</v>
          </cell>
          <cell r="DQ156" t="str">
            <v>-</v>
          </cell>
          <cell r="DR156" t="str">
            <v>-</v>
          </cell>
          <cell r="DS156" t="str">
            <v>-</v>
          </cell>
          <cell r="DT156" t="str">
            <v>-</v>
          </cell>
          <cell r="DU156" t="str">
            <v>-</v>
          </cell>
          <cell r="DV156" t="str">
            <v>-</v>
          </cell>
          <cell r="DW156">
            <v>0</v>
          </cell>
          <cell r="DX156" t="str">
            <v>-</v>
          </cell>
          <cell r="DY156">
            <v>70</v>
          </cell>
          <cell r="DZ156">
            <v>66</v>
          </cell>
          <cell r="EA156">
            <v>33</v>
          </cell>
          <cell r="EB156" t="str">
            <v>-</v>
          </cell>
          <cell r="EC156">
            <v>46.478873239436616</v>
          </cell>
          <cell r="ED156" t="str">
            <v>-</v>
          </cell>
          <cell r="EE156">
            <v>23</v>
          </cell>
          <cell r="EF156" t="str">
            <v>-</v>
          </cell>
          <cell r="EG156">
            <v>79</v>
          </cell>
        </row>
        <row r="157">
          <cell r="C157">
            <v>700000457</v>
          </cell>
          <cell r="D157" t="str">
            <v>Sector PINCEL Iliana</v>
          </cell>
          <cell r="E157">
            <v>2026</v>
          </cell>
          <cell r="F157">
            <v>202605</v>
          </cell>
          <cell r="G157">
            <v>1864</v>
          </cell>
          <cell r="H157">
            <v>1855</v>
          </cell>
          <cell r="I157">
            <v>418</v>
          </cell>
          <cell r="J157" t="str">
            <v>-</v>
          </cell>
          <cell r="K157">
            <v>2</v>
          </cell>
          <cell r="L157">
            <v>9</v>
          </cell>
          <cell r="M157">
            <v>1111</v>
          </cell>
          <cell r="N157">
            <v>1104</v>
          </cell>
          <cell r="O157">
            <v>0</v>
          </cell>
          <cell r="P157" t="str">
            <v>-</v>
          </cell>
          <cell r="Q157">
            <v>5</v>
          </cell>
          <cell r="R157" t="str">
            <v>-</v>
          </cell>
          <cell r="S157">
            <v>18</v>
          </cell>
          <cell r="T157" t="str">
            <v>-</v>
          </cell>
          <cell r="U157">
            <v>1103</v>
          </cell>
          <cell r="V157" t="str">
            <v>-</v>
          </cell>
          <cell r="W157">
            <v>3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832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744</v>
          </cell>
          <cell r="AH157" t="str">
            <v>-</v>
          </cell>
          <cell r="AI157" t="str">
            <v>-</v>
          </cell>
          <cell r="AJ157" t="str">
            <v>-</v>
          </cell>
          <cell r="AK157" t="str">
            <v>-</v>
          </cell>
          <cell r="AL157" t="str">
            <v>-</v>
          </cell>
          <cell r="AM157">
            <v>59.603004291845494</v>
          </cell>
          <cell r="AN157">
            <v>59</v>
          </cell>
          <cell r="AO157" t="str">
            <v>-</v>
          </cell>
          <cell r="AP157" t="str">
            <v>-</v>
          </cell>
          <cell r="AQ157" t="str">
            <v>-</v>
          </cell>
          <cell r="AR157" t="str">
            <v>-</v>
          </cell>
          <cell r="AS157" t="str">
            <v>-</v>
          </cell>
          <cell r="AT157" t="str">
            <v>-</v>
          </cell>
          <cell r="AU157" t="str">
            <v>-</v>
          </cell>
          <cell r="AV157" t="str">
            <v>-</v>
          </cell>
          <cell r="AW157" t="str">
            <v>-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974</v>
          </cell>
          <cell r="BB157">
            <v>974</v>
          </cell>
          <cell r="BC157">
            <v>52.253218884120166</v>
          </cell>
          <cell r="BD157">
            <v>52.1</v>
          </cell>
          <cell r="BE157">
            <v>1264</v>
          </cell>
          <cell r="BF157" t="str">
            <v>-</v>
          </cell>
          <cell r="BG157">
            <v>402513.26</v>
          </cell>
          <cell r="BH157">
            <v>437464</v>
          </cell>
          <cell r="BI157">
            <v>447192237.25999999</v>
          </cell>
          <cell r="BJ157">
            <v>482960306</v>
          </cell>
          <cell r="BK157">
            <v>442939045</v>
          </cell>
          <cell r="BL157" t="str">
            <v>-</v>
          </cell>
          <cell r="BM157">
            <v>4253192.26</v>
          </cell>
          <cell r="BN157" t="str">
            <v>-</v>
          </cell>
          <cell r="BO157">
            <v>282633601.25999999</v>
          </cell>
          <cell r="BP157" t="str">
            <v>-</v>
          </cell>
          <cell r="BQ157">
            <v>4179832.2600000002</v>
          </cell>
          <cell r="BR157" t="str">
            <v>-</v>
          </cell>
          <cell r="BS157">
            <v>915</v>
          </cell>
          <cell r="BT157" t="str">
            <v>-</v>
          </cell>
          <cell r="BU157">
            <v>278453769</v>
          </cell>
          <cell r="BV157" t="str">
            <v>-</v>
          </cell>
          <cell r="BW157">
            <v>889</v>
          </cell>
          <cell r="BX157" t="str">
            <v>-</v>
          </cell>
          <cell r="BY157" t="str">
            <v>-</v>
          </cell>
          <cell r="BZ157" t="str">
            <v>-</v>
          </cell>
          <cell r="CA157">
            <v>147820506</v>
          </cell>
          <cell r="CB157" t="str">
            <v>-</v>
          </cell>
          <cell r="CC157" t="str">
            <v>-</v>
          </cell>
          <cell r="CD157" t="str">
            <v>-</v>
          </cell>
          <cell r="CE157" t="str">
            <v>-</v>
          </cell>
          <cell r="CF157" t="str">
            <v>-</v>
          </cell>
          <cell r="CG157" t="str">
            <v>-</v>
          </cell>
          <cell r="CH157" t="str">
            <v>-</v>
          </cell>
          <cell r="CI157" t="str">
            <v>-</v>
          </cell>
          <cell r="CJ157" t="str">
            <v>-</v>
          </cell>
          <cell r="CK157" t="str">
            <v>-</v>
          </cell>
          <cell r="CL157" t="str">
            <v>-</v>
          </cell>
          <cell r="CM157">
            <v>15978090</v>
          </cell>
          <cell r="CN157" t="str">
            <v>-</v>
          </cell>
          <cell r="CO157">
            <v>163798596</v>
          </cell>
          <cell r="CP157" t="str">
            <v>-</v>
          </cell>
          <cell r="CQ157">
            <v>0</v>
          </cell>
          <cell r="CR157" t="str">
            <v>-</v>
          </cell>
          <cell r="CS157">
            <v>-14</v>
          </cell>
          <cell r="CT157" t="str">
            <v>-</v>
          </cell>
          <cell r="CU157">
            <v>431</v>
          </cell>
          <cell r="CV157">
            <v>430</v>
          </cell>
          <cell r="CW157">
            <v>217</v>
          </cell>
          <cell r="CX157">
            <v>224</v>
          </cell>
          <cell r="CY157">
            <v>105</v>
          </cell>
          <cell r="CZ157">
            <v>99</v>
          </cell>
          <cell r="DA157">
            <v>77</v>
          </cell>
          <cell r="DB157">
            <v>90</v>
          </cell>
          <cell r="DC157">
            <v>82</v>
          </cell>
          <cell r="DD157">
            <v>82</v>
          </cell>
          <cell r="DE157">
            <v>58</v>
          </cell>
          <cell r="DF157">
            <v>55</v>
          </cell>
          <cell r="DG157">
            <v>217</v>
          </cell>
          <cell r="DH157">
            <v>227</v>
          </cell>
          <cell r="DI157">
            <v>28</v>
          </cell>
          <cell r="DJ157" t="str">
            <v>-</v>
          </cell>
          <cell r="DK157" t="str">
            <v>-</v>
          </cell>
          <cell r="DL157" t="str">
            <v>-</v>
          </cell>
          <cell r="DM157" t="str">
            <v>-</v>
          </cell>
          <cell r="DN157" t="str">
            <v>-</v>
          </cell>
          <cell r="DO157" t="str">
            <v>-</v>
          </cell>
          <cell r="DP157" t="str">
            <v>-</v>
          </cell>
          <cell r="DQ157" t="str">
            <v>-</v>
          </cell>
          <cell r="DR157" t="str">
            <v>-</v>
          </cell>
          <cell r="DS157" t="str">
            <v>-</v>
          </cell>
          <cell r="DT157" t="str">
            <v>-</v>
          </cell>
          <cell r="DU157" t="str">
            <v>-</v>
          </cell>
          <cell r="DV157" t="str">
            <v>-</v>
          </cell>
          <cell r="DW157">
            <v>0</v>
          </cell>
          <cell r="DX157" t="str">
            <v>-</v>
          </cell>
          <cell r="DY157">
            <v>49</v>
          </cell>
          <cell r="DZ157">
            <v>52</v>
          </cell>
          <cell r="EA157">
            <v>19</v>
          </cell>
          <cell r="EB157" t="str">
            <v>-</v>
          </cell>
          <cell r="EC157">
            <v>45.238095238095241</v>
          </cell>
          <cell r="ED157" t="str">
            <v>-</v>
          </cell>
          <cell r="EE157">
            <v>21</v>
          </cell>
          <cell r="EF157" t="str">
            <v>-</v>
          </cell>
          <cell r="EG157">
            <v>88</v>
          </cell>
        </row>
        <row r="158">
          <cell r="C158">
            <v>700000458</v>
          </cell>
          <cell r="D158" t="str">
            <v>Sector LIENZO Ángela</v>
          </cell>
          <cell r="E158">
            <v>2026</v>
          </cell>
          <cell r="F158">
            <v>202605</v>
          </cell>
          <cell r="G158">
            <v>1350</v>
          </cell>
          <cell r="H158">
            <v>1340</v>
          </cell>
          <cell r="I158">
            <v>339</v>
          </cell>
          <cell r="J158" t="str">
            <v>-</v>
          </cell>
          <cell r="K158">
            <v>20</v>
          </cell>
          <cell r="L158">
            <v>11</v>
          </cell>
          <cell r="M158">
            <v>820</v>
          </cell>
          <cell r="N158">
            <v>806</v>
          </cell>
          <cell r="O158">
            <v>0</v>
          </cell>
          <cell r="P158" t="str">
            <v>-</v>
          </cell>
          <cell r="Q158">
            <v>4</v>
          </cell>
          <cell r="R158" t="str">
            <v>-</v>
          </cell>
          <cell r="S158">
            <v>9</v>
          </cell>
          <cell r="T158" t="str">
            <v>-</v>
          </cell>
          <cell r="U158">
            <v>815</v>
          </cell>
          <cell r="V158" t="str">
            <v>-</v>
          </cell>
          <cell r="W158">
            <v>1</v>
          </cell>
          <cell r="X158" t="str">
            <v>-</v>
          </cell>
          <cell r="Y158" t="str">
            <v>-</v>
          </cell>
          <cell r="Z158" t="str">
            <v>-</v>
          </cell>
          <cell r="AA158">
            <v>604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>
            <v>538</v>
          </cell>
          <cell r="AH158" t="str">
            <v>-</v>
          </cell>
          <cell r="AI158" t="str">
            <v>-</v>
          </cell>
          <cell r="AJ158" t="str">
            <v>-</v>
          </cell>
          <cell r="AK158" t="str">
            <v>-</v>
          </cell>
          <cell r="AL158" t="str">
            <v>-</v>
          </cell>
          <cell r="AM158">
            <v>60.74074074074074</v>
          </cell>
          <cell r="AN158">
            <v>60.1</v>
          </cell>
          <cell r="AO158" t="str">
            <v>-</v>
          </cell>
          <cell r="AP158" t="str">
            <v>-</v>
          </cell>
          <cell r="AQ158" t="str">
            <v>-</v>
          </cell>
          <cell r="AR158" t="str">
            <v>-</v>
          </cell>
          <cell r="AS158" t="str">
            <v>-</v>
          </cell>
          <cell r="AT158" t="str">
            <v>-</v>
          </cell>
          <cell r="AU158" t="str">
            <v>-</v>
          </cell>
          <cell r="AV158" t="str">
            <v>-</v>
          </cell>
          <cell r="AW158" t="str">
            <v>-</v>
          </cell>
          <cell r="AX158" t="str">
            <v>-</v>
          </cell>
          <cell r="AY158" t="str">
            <v>-</v>
          </cell>
          <cell r="AZ158" t="str">
            <v>-</v>
          </cell>
          <cell r="BA158">
            <v>734</v>
          </cell>
          <cell r="BB158">
            <v>709</v>
          </cell>
          <cell r="BC158">
            <v>54.370370370370367</v>
          </cell>
          <cell r="BD158">
            <v>52.9</v>
          </cell>
          <cell r="BE158">
            <v>903</v>
          </cell>
          <cell r="BF158" t="str">
            <v>-</v>
          </cell>
          <cell r="BG158">
            <v>414701.76</v>
          </cell>
          <cell r="BH158">
            <v>434152</v>
          </cell>
          <cell r="BI158">
            <v>340055443.25</v>
          </cell>
          <cell r="BJ158">
            <v>349926617</v>
          </cell>
          <cell r="BK158">
            <v>337775534</v>
          </cell>
          <cell r="BL158" t="str">
            <v>-</v>
          </cell>
          <cell r="BM158">
            <v>2279909.25</v>
          </cell>
          <cell r="BN158" t="str">
            <v>-</v>
          </cell>
          <cell r="BO158">
            <v>211245337.25</v>
          </cell>
          <cell r="BP158" t="str">
            <v>-</v>
          </cell>
          <cell r="BQ158">
            <v>2279909.25</v>
          </cell>
          <cell r="BR158" t="str">
            <v>-</v>
          </cell>
          <cell r="BS158">
            <v>677</v>
          </cell>
          <cell r="BT158" t="str">
            <v>-</v>
          </cell>
          <cell r="BU158">
            <v>208965428</v>
          </cell>
          <cell r="BV158" t="str">
            <v>-</v>
          </cell>
          <cell r="BW158">
            <v>689</v>
          </cell>
          <cell r="BX158" t="str">
            <v>-</v>
          </cell>
          <cell r="BY158" t="str">
            <v>-</v>
          </cell>
          <cell r="BZ158" t="str">
            <v>-</v>
          </cell>
          <cell r="CA158">
            <v>116385401</v>
          </cell>
          <cell r="CB158" t="str">
            <v>-</v>
          </cell>
          <cell r="CC158" t="str">
            <v>-</v>
          </cell>
          <cell r="CD158" t="str">
            <v>-</v>
          </cell>
          <cell r="CE158" t="str">
            <v>-</v>
          </cell>
          <cell r="CF158" t="str">
            <v>-</v>
          </cell>
          <cell r="CG158" t="str">
            <v>-</v>
          </cell>
          <cell r="CH158" t="str">
            <v>-</v>
          </cell>
          <cell r="CI158" t="str">
            <v>-</v>
          </cell>
          <cell r="CJ158" t="str">
            <v>-</v>
          </cell>
          <cell r="CK158" t="str">
            <v>-</v>
          </cell>
          <cell r="CL158" t="str">
            <v>-</v>
          </cell>
          <cell r="CM158">
            <v>12424705</v>
          </cell>
          <cell r="CN158" t="str">
            <v>-</v>
          </cell>
          <cell r="CO158">
            <v>128810106</v>
          </cell>
          <cell r="CP158" t="str">
            <v>-</v>
          </cell>
          <cell r="CQ158">
            <v>0</v>
          </cell>
          <cell r="CR158" t="str">
            <v>-</v>
          </cell>
          <cell r="CS158">
            <v>-8</v>
          </cell>
          <cell r="CT158" t="str">
            <v>-</v>
          </cell>
          <cell r="CU158">
            <v>308</v>
          </cell>
          <cell r="CV158">
            <v>306</v>
          </cell>
          <cell r="CW158">
            <v>158</v>
          </cell>
          <cell r="CX158">
            <v>172</v>
          </cell>
          <cell r="CY158">
            <v>64</v>
          </cell>
          <cell r="CZ158">
            <v>77</v>
          </cell>
          <cell r="DA158">
            <v>45</v>
          </cell>
          <cell r="DB158">
            <v>45</v>
          </cell>
          <cell r="DC158">
            <v>55</v>
          </cell>
          <cell r="DD158">
            <v>54</v>
          </cell>
          <cell r="DE158">
            <v>53</v>
          </cell>
          <cell r="DF158">
            <v>51</v>
          </cell>
          <cell r="DG158">
            <v>153</v>
          </cell>
          <cell r="DH158">
            <v>150</v>
          </cell>
          <cell r="DI158">
            <v>27</v>
          </cell>
          <cell r="DJ158" t="str">
            <v>-</v>
          </cell>
          <cell r="DK158" t="str">
            <v>-</v>
          </cell>
          <cell r="DL158" t="str">
            <v>-</v>
          </cell>
          <cell r="DM158" t="str">
            <v>-</v>
          </cell>
          <cell r="DN158" t="str">
            <v>-</v>
          </cell>
          <cell r="DO158" t="str">
            <v>-</v>
          </cell>
          <cell r="DP158" t="str">
            <v>-</v>
          </cell>
          <cell r="DQ158" t="str">
            <v>-</v>
          </cell>
          <cell r="DR158" t="str">
            <v>-</v>
          </cell>
          <cell r="DS158" t="str">
            <v>-</v>
          </cell>
          <cell r="DT158" t="str">
            <v>-</v>
          </cell>
          <cell r="DU158" t="str">
            <v>-</v>
          </cell>
          <cell r="DV158" t="str">
            <v>-</v>
          </cell>
          <cell r="DW158">
            <v>0</v>
          </cell>
          <cell r="DX158" t="str">
            <v>-</v>
          </cell>
          <cell r="DY158">
            <v>45</v>
          </cell>
          <cell r="DZ158">
            <v>53</v>
          </cell>
          <cell r="EA158">
            <v>18</v>
          </cell>
          <cell r="EB158" t="str">
            <v>-</v>
          </cell>
          <cell r="EC158">
            <v>52.941176470588239</v>
          </cell>
          <cell r="ED158" t="str">
            <v>-</v>
          </cell>
          <cell r="EE158">
            <v>18</v>
          </cell>
          <cell r="EF158" t="str">
            <v>-</v>
          </cell>
          <cell r="EG158">
            <v>41</v>
          </cell>
        </row>
        <row r="159">
          <cell r="C159">
            <v>700000459</v>
          </cell>
          <cell r="D159" t="str">
            <v>SECTOR MATICES CLERY</v>
          </cell>
          <cell r="E159">
            <v>2026</v>
          </cell>
          <cell r="F159">
            <v>202605</v>
          </cell>
          <cell r="G159">
            <v>1082</v>
          </cell>
          <cell r="H159">
            <v>1024</v>
          </cell>
          <cell r="I159">
            <v>232</v>
          </cell>
          <cell r="J159" t="str">
            <v>-</v>
          </cell>
          <cell r="K159">
            <v>13</v>
          </cell>
          <cell r="L159">
            <v>11</v>
          </cell>
          <cell r="M159">
            <v>681</v>
          </cell>
          <cell r="N159">
            <v>645</v>
          </cell>
          <cell r="O159">
            <v>0</v>
          </cell>
          <cell r="P159" t="str">
            <v>-</v>
          </cell>
          <cell r="Q159">
            <v>0</v>
          </cell>
          <cell r="R159" t="str">
            <v>-</v>
          </cell>
          <cell r="S159">
            <v>1</v>
          </cell>
          <cell r="T159" t="str">
            <v>-</v>
          </cell>
          <cell r="U159">
            <v>681</v>
          </cell>
          <cell r="V159" t="str">
            <v>-</v>
          </cell>
          <cell r="W159">
            <v>0</v>
          </cell>
          <cell r="X159" t="str">
            <v>-</v>
          </cell>
          <cell r="Y159" t="str">
            <v>-</v>
          </cell>
          <cell r="Z159" t="str">
            <v>-</v>
          </cell>
          <cell r="AA159">
            <v>444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>
            <v>480</v>
          </cell>
          <cell r="AH159" t="str">
            <v>-</v>
          </cell>
          <cell r="AI159" t="str">
            <v>-</v>
          </cell>
          <cell r="AJ159" t="str">
            <v>-</v>
          </cell>
          <cell r="AK159" t="str">
            <v>-</v>
          </cell>
          <cell r="AL159" t="str">
            <v>-</v>
          </cell>
          <cell r="AM159">
            <v>62.93900184842883</v>
          </cell>
          <cell r="AN159">
            <v>59.7</v>
          </cell>
          <cell r="AO159" t="str">
            <v>-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-</v>
          </cell>
          <cell r="AT159" t="str">
            <v>-</v>
          </cell>
          <cell r="AU159" t="str">
            <v>-</v>
          </cell>
          <cell r="AV159" t="str">
            <v>-</v>
          </cell>
          <cell r="AW159" t="str">
            <v>-</v>
          </cell>
          <cell r="AX159" t="str">
            <v>-</v>
          </cell>
          <cell r="AY159" t="str">
            <v>-</v>
          </cell>
          <cell r="AZ159" t="str">
            <v>-</v>
          </cell>
          <cell r="BA159">
            <v>586</v>
          </cell>
          <cell r="BB159">
            <v>551</v>
          </cell>
          <cell r="BC159">
            <v>54.158964879852121</v>
          </cell>
          <cell r="BD159">
            <v>51</v>
          </cell>
          <cell r="BE159">
            <v>672</v>
          </cell>
          <cell r="BF159" t="str">
            <v>-</v>
          </cell>
          <cell r="BG159">
            <v>397426.08</v>
          </cell>
          <cell r="BH159">
            <v>413651</v>
          </cell>
          <cell r="BI159">
            <v>270647157.5</v>
          </cell>
          <cell r="BJ159">
            <v>266804913</v>
          </cell>
          <cell r="BK159">
            <v>270537170</v>
          </cell>
          <cell r="BL159" t="str">
            <v>-</v>
          </cell>
          <cell r="BM159">
            <v>109987.5</v>
          </cell>
          <cell r="BN159" t="str">
            <v>-</v>
          </cell>
          <cell r="BO159">
            <v>158529990.5</v>
          </cell>
          <cell r="BP159" t="str">
            <v>-</v>
          </cell>
          <cell r="BQ159">
            <v>109987.5</v>
          </cell>
          <cell r="BR159" t="str">
            <v>-</v>
          </cell>
          <cell r="BS159">
            <v>517</v>
          </cell>
          <cell r="BT159" t="str">
            <v>-</v>
          </cell>
          <cell r="BU159">
            <v>158420003</v>
          </cell>
          <cell r="BV159" t="str">
            <v>-</v>
          </cell>
          <cell r="BW159">
            <v>567</v>
          </cell>
          <cell r="BX159" t="str">
            <v>-</v>
          </cell>
          <cell r="BY159" t="str">
            <v>-</v>
          </cell>
          <cell r="BZ159" t="str">
            <v>-</v>
          </cell>
          <cell r="CA159">
            <v>101080227</v>
          </cell>
          <cell r="CB159" t="str">
            <v>-</v>
          </cell>
          <cell r="CC159" t="str">
            <v>-</v>
          </cell>
          <cell r="CD159" t="str">
            <v>-</v>
          </cell>
          <cell r="CE159" t="str">
            <v>-</v>
          </cell>
          <cell r="CF159" t="str">
            <v>-</v>
          </cell>
          <cell r="CG159" t="str">
            <v>-</v>
          </cell>
          <cell r="CH159" t="str">
            <v>-</v>
          </cell>
          <cell r="CI159" t="str">
            <v>-</v>
          </cell>
          <cell r="CJ159" t="str">
            <v>-</v>
          </cell>
          <cell r="CK159" t="str">
            <v>-</v>
          </cell>
          <cell r="CL159" t="str">
            <v>-</v>
          </cell>
          <cell r="CM159">
            <v>11036940</v>
          </cell>
          <cell r="CN159" t="str">
            <v>-</v>
          </cell>
          <cell r="CO159">
            <v>112117167</v>
          </cell>
          <cell r="CP159" t="str">
            <v>-</v>
          </cell>
          <cell r="CQ159">
            <v>0</v>
          </cell>
          <cell r="CR159" t="str">
            <v>-</v>
          </cell>
          <cell r="CS159">
            <v>12</v>
          </cell>
          <cell r="CT159" t="str">
            <v>-</v>
          </cell>
          <cell r="CU159">
            <v>237</v>
          </cell>
          <cell r="CV159">
            <v>245</v>
          </cell>
          <cell r="CW159">
            <v>107</v>
          </cell>
          <cell r="CX159">
            <v>129</v>
          </cell>
          <cell r="CY159">
            <v>57</v>
          </cell>
          <cell r="CZ159">
            <v>63</v>
          </cell>
          <cell r="DA159">
            <v>57</v>
          </cell>
          <cell r="DB159">
            <v>57</v>
          </cell>
          <cell r="DC159">
            <v>37</v>
          </cell>
          <cell r="DD159">
            <v>35</v>
          </cell>
          <cell r="DE159">
            <v>51</v>
          </cell>
          <cell r="DF159">
            <v>46</v>
          </cell>
          <cell r="DG159">
            <v>145</v>
          </cell>
          <cell r="DH159">
            <v>138</v>
          </cell>
          <cell r="DI159">
            <v>49</v>
          </cell>
          <cell r="DJ159" t="str">
            <v>-</v>
          </cell>
          <cell r="DK159" t="str">
            <v>-</v>
          </cell>
          <cell r="DL159" t="str">
            <v>-</v>
          </cell>
          <cell r="DM159" t="str">
            <v>-</v>
          </cell>
          <cell r="DN159" t="str">
            <v>-</v>
          </cell>
          <cell r="DO159" t="str">
            <v>-</v>
          </cell>
          <cell r="DP159" t="str">
            <v>-</v>
          </cell>
          <cell r="DQ159" t="str">
            <v>-</v>
          </cell>
          <cell r="DR159" t="str">
            <v>-</v>
          </cell>
          <cell r="DS159" t="str">
            <v>-</v>
          </cell>
          <cell r="DT159" t="str">
            <v>-</v>
          </cell>
          <cell r="DU159" t="str">
            <v>-</v>
          </cell>
          <cell r="DV159" t="str">
            <v>-</v>
          </cell>
          <cell r="DW159">
            <v>0</v>
          </cell>
          <cell r="DX159" t="str">
            <v>-</v>
          </cell>
          <cell r="DY159">
            <v>63</v>
          </cell>
          <cell r="DZ159">
            <v>53</v>
          </cell>
          <cell r="EA159">
            <v>21</v>
          </cell>
          <cell r="EB159" t="str">
            <v>-</v>
          </cell>
          <cell r="EC159">
            <v>53.846153846153847</v>
          </cell>
          <cell r="ED159" t="str">
            <v>-</v>
          </cell>
          <cell r="EE159">
            <v>14</v>
          </cell>
          <cell r="EF159" t="str">
            <v>-</v>
          </cell>
          <cell r="EG159">
            <v>32</v>
          </cell>
        </row>
        <row r="160">
          <cell r="C160">
            <v>700000460</v>
          </cell>
          <cell r="D160" t="str">
            <v>SECTOR GUACARI SANDRA</v>
          </cell>
          <cell r="E160">
            <v>2026</v>
          </cell>
          <cell r="F160">
            <v>202605</v>
          </cell>
          <cell r="G160" t="str">
            <v>-</v>
          </cell>
          <cell r="H160" t="str">
            <v>-</v>
          </cell>
          <cell r="I160" t="str">
            <v>-</v>
          </cell>
          <cell r="J160" t="str">
            <v>-</v>
          </cell>
          <cell r="K160" t="str">
            <v>-</v>
          </cell>
          <cell r="L160" t="str">
            <v>-</v>
          </cell>
          <cell r="M160" t="str">
            <v>-</v>
          </cell>
          <cell r="N160" t="str">
            <v>-</v>
          </cell>
          <cell r="O160" t="str">
            <v>-</v>
          </cell>
          <cell r="P160" t="str">
            <v>-</v>
          </cell>
          <cell r="Q160" t="str">
            <v>-</v>
          </cell>
          <cell r="R160" t="str">
            <v>-</v>
          </cell>
          <cell r="S160" t="str">
            <v>-</v>
          </cell>
          <cell r="T160" t="str">
            <v>-</v>
          </cell>
          <cell r="U160" t="str">
            <v>-</v>
          </cell>
          <cell r="V160" t="str">
            <v>-</v>
          </cell>
          <cell r="W160" t="str">
            <v>-</v>
          </cell>
          <cell r="X160" t="str">
            <v>-</v>
          </cell>
          <cell r="Y160" t="str">
            <v>-</v>
          </cell>
          <cell r="Z160" t="str">
            <v>-</v>
          </cell>
          <cell r="AA160" t="str">
            <v>-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 t="str">
            <v>-</v>
          </cell>
          <cell r="AH160" t="str">
            <v>-</v>
          </cell>
          <cell r="AI160" t="str">
            <v>-</v>
          </cell>
          <cell r="AJ160" t="str">
            <v>-</v>
          </cell>
          <cell r="AK160" t="str">
            <v>-</v>
          </cell>
          <cell r="AL160" t="str">
            <v>-</v>
          </cell>
          <cell r="AM160" t="str">
            <v>-</v>
          </cell>
          <cell r="AN160" t="str">
            <v>-</v>
          </cell>
          <cell r="AO160" t="str">
            <v>-</v>
          </cell>
          <cell r="AP160" t="str">
            <v>-</v>
          </cell>
          <cell r="AQ160" t="str">
            <v>-</v>
          </cell>
          <cell r="AR160" t="str">
            <v>-</v>
          </cell>
          <cell r="AS160" t="str">
            <v>-</v>
          </cell>
          <cell r="AT160" t="str">
            <v>-</v>
          </cell>
          <cell r="AU160" t="str">
            <v>-</v>
          </cell>
          <cell r="AV160" t="str">
            <v>-</v>
          </cell>
          <cell r="AW160" t="str">
            <v>-</v>
          </cell>
          <cell r="AX160" t="str">
            <v>-</v>
          </cell>
          <cell r="AY160" t="str">
            <v>-</v>
          </cell>
          <cell r="AZ160" t="str">
            <v>-</v>
          </cell>
          <cell r="BA160" t="str">
            <v>-</v>
          </cell>
          <cell r="BB160" t="str">
            <v>-</v>
          </cell>
          <cell r="BC160" t="str">
            <v>-</v>
          </cell>
          <cell r="BD160" t="str">
            <v>-</v>
          </cell>
          <cell r="BE160" t="str">
            <v>-</v>
          </cell>
          <cell r="BF160" t="str">
            <v>-</v>
          </cell>
          <cell r="BG160" t="str">
            <v>-</v>
          </cell>
          <cell r="BH160" t="str">
            <v>-</v>
          </cell>
          <cell r="BI160" t="str">
            <v>-</v>
          </cell>
          <cell r="BJ160" t="str">
            <v>-</v>
          </cell>
          <cell r="BK160" t="str">
            <v>-</v>
          </cell>
          <cell r="BL160" t="str">
            <v>-</v>
          </cell>
          <cell r="BM160" t="str">
            <v>-</v>
          </cell>
          <cell r="BN160" t="str">
            <v>-</v>
          </cell>
          <cell r="BO160" t="str">
            <v>-</v>
          </cell>
          <cell r="BP160" t="str">
            <v>-</v>
          </cell>
          <cell r="BQ160" t="str">
            <v>-</v>
          </cell>
          <cell r="BR160" t="str">
            <v>-</v>
          </cell>
          <cell r="BS160" t="str">
            <v>-</v>
          </cell>
          <cell r="BT160" t="str">
            <v>-</v>
          </cell>
          <cell r="BU160" t="str">
            <v>-</v>
          </cell>
          <cell r="BV160" t="str">
            <v>-</v>
          </cell>
          <cell r="BW160" t="str">
            <v>-</v>
          </cell>
          <cell r="BX160" t="str">
            <v>-</v>
          </cell>
          <cell r="BY160" t="str">
            <v>-</v>
          </cell>
          <cell r="BZ160" t="str">
            <v>-</v>
          </cell>
          <cell r="CA160" t="str">
            <v>-</v>
          </cell>
          <cell r="CB160" t="str">
            <v>-</v>
          </cell>
          <cell r="CC160" t="str">
            <v>-</v>
          </cell>
          <cell r="CD160" t="str">
            <v>-</v>
          </cell>
          <cell r="CE160" t="str">
            <v>-</v>
          </cell>
          <cell r="CF160" t="str">
            <v>-</v>
          </cell>
          <cell r="CG160" t="str">
            <v>-</v>
          </cell>
          <cell r="CH160" t="str">
            <v>-</v>
          </cell>
          <cell r="CI160" t="str">
            <v>-</v>
          </cell>
          <cell r="CJ160" t="str">
            <v>-</v>
          </cell>
          <cell r="CK160" t="str">
            <v>-</v>
          </cell>
          <cell r="CL160" t="str">
            <v>-</v>
          </cell>
          <cell r="CM160" t="str">
            <v>-</v>
          </cell>
          <cell r="CN160" t="str">
            <v>-</v>
          </cell>
          <cell r="CO160" t="str">
            <v>-</v>
          </cell>
          <cell r="CP160" t="str">
            <v>-</v>
          </cell>
          <cell r="CQ160" t="str">
            <v>-</v>
          </cell>
          <cell r="CR160" t="str">
            <v>-</v>
          </cell>
          <cell r="CS160" t="str">
            <v>-</v>
          </cell>
          <cell r="CT160" t="str">
            <v>-</v>
          </cell>
          <cell r="CU160" t="str">
            <v>-</v>
          </cell>
          <cell r="CV160" t="str">
            <v>-</v>
          </cell>
          <cell r="CW160" t="str">
            <v>-</v>
          </cell>
          <cell r="CX160" t="str">
            <v>-</v>
          </cell>
          <cell r="CY160" t="str">
            <v>-</v>
          </cell>
          <cell r="CZ160" t="str">
            <v>-</v>
          </cell>
          <cell r="DA160" t="str">
            <v>-</v>
          </cell>
          <cell r="DB160" t="str">
            <v>-</v>
          </cell>
          <cell r="DC160" t="str">
            <v>-</v>
          </cell>
          <cell r="DD160" t="str">
            <v>-</v>
          </cell>
          <cell r="DE160" t="str">
            <v>-</v>
          </cell>
          <cell r="DF160" t="str">
            <v>-</v>
          </cell>
          <cell r="DG160" t="str">
            <v>-</v>
          </cell>
          <cell r="DH160" t="str">
            <v>-</v>
          </cell>
          <cell r="DI160" t="str">
            <v>-</v>
          </cell>
          <cell r="DJ160" t="str">
            <v>-</v>
          </cell>
          <cell r="DK160" t="str">
            <v>-</v>
          </cell>
          <cell r="DL160" t="str">
            <v>-</v>
          </cell>
          <cell r="DM160" t="str">
            <v>-</v>
          </cell>
          <cell r="DN160" t="str">
            <v>-</v>
          </cell>
          <cell r="DO160" t="str">
            <v>-</v>
          </cell>
          <cell r="DP160" t="str">
            <v>-</v>
          </cell>
          <cell r="DQ160" t="str">
            <v>-</v>
          </cell>
          <cell r="DR160" t="str">
            <v>-</v>
          </cell>
          <cell r="DS160" t="str">
            <v>-</v>
          </cell>
          <cell r="DT160" t="str">
            <v>-</v>
          </cell>
          <cell r="DU160" t="str">
            <v>-</v>
          </cell>
          <cell r="DV160" t="str">
            <v>-</v>
          </cell>
          <cell r="DW160" t="str">
            <v>-</v>
          </cell>
          <cell r="DX160" t="str">
            <v>-</v>
          </cell>
          <cell r="DY160" t="str">
            <v>-</v>
          </cell>
          <cell r="DZ160" t="str">
            <v>-</v>
          </cell>
          <cell r="EA160" t="str">
            <v>-</v>
          </cell>
          <cell r="EB160" t="str">
            <v>-</v>
          </cell>
          <cell r="EC160" t="str">
            <v>-</v>
          </cell>
          <cell r="ED160" t="str">
            <v>-</v>
          </cell>
          <cell r="EE160" t="str">
            <v>-</v>
          </cell>
          <cell r="EF160" t="str">
            <v>-</v>
          </cell>
          <cell r="EG160" t="str">
            <v>-</v>
          </cell>
        </row>
        <row r="161">
          <cell r="C161">
            <v>700000462</v>
          </cell>
          <cell r="D161" t="str">
            <v>SECTOR VIOLETA XIMENA</v>
          </cell>
          <cell r="E161">
            <v>2026</v>
          </cell>
          <cell r="F161">
            <v>202605</v>
          </cell>
          <cell r="G161">
            <v>1845</v>
          </cell>
          <cell r="H161">
            <v>1820</v>
          </cell>
          <cell r="I161">
            <v>388</v>
          </cell>
          <cell r="J161" t="str">
            <v>-</v>
          </cell>
          <cell r="K161">
            <v>-23</v>
          </cell>
          <cell r="L161">
            <v>8</v>
          </cell>
          <cell r="M161">
            <v>803</v>
          </cell>
          <cell r="N161">
            <v>1134</v>
          </cell>
          <cell r="O161">
            <v>0</v>
          </cell>
          <cell r="P161" t="str">
            <v>-</v>
          </cell>
          <cell r="Q161">
            <v>0</v>
          </cell>
          <cell r="R161" t="str">
            <v>-</v>
          </cell>
          <cell r="S161">
            <v>6</v>
          </cell>
          <cell r="T161" t="str">
            <v>-</v>
          </cell>
          <cell r="U161">
            <v>801</v>
          </cell>
          <cell r="V161" t="str">
            <v>-</v>
          </cell>
          <cell r="W161">
            <v>2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614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527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>
            <v>43.523035230352306</v>
          </cell>
          <cell r="AN161">
            <v>60.4</v>
          </cell>
          <cell r="AO161" t="str">
            <v>-</v>
          </cell>
          <cell r="AP161" t="str">
            <v>-</v>
          </cell>
          <cell r="AQ161" t="str">
            <v>-</v>
          </cell>
          <cell r="AR161" t="str">
            <v>-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>-</v>
          </cell>
          <cell r="AW161" t="str">
            <v>-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721</v>
          </cell>
          <cell r="BB161">
            <v>1012</v>
          </cell>
          <cell r="BC161">
            <v>39.078590785907856</v>
          </cell>
          <cell r="BD161">
            <v>53.9</v>
          </cell>
          <cell r="BE161">
            <v>1213</v>
          </cell>
          <cell r="BF161" t="str">
            <v>-</v>
          </cell>
          <cell r="BG161">
            <v>446587.73</v>
          </cell>
          <cell r="BH161">
            <v>433093</v>
          </cell>
          <cell r="BI161">
            <v>358609946</v>
          </cell>
          <cell r="BJ161">
            <v>491127295</v>
          </cell>
          <cell r="BK161">
            <v>356818683</v>
          </cell>
          <cell r="BL161" t="str">
            <v>-</v>
          </cell>
          <cell r="BM161">
            <v>1791263</v>
          </cell>
          <cell r="BN161" t="str">
            <v>-</v>
          </cell>
          <cell r="BO161">
            <v>203774164</v>
          </cell>
          <cell r="BP161" t="str">
            <v>-</v>
          </cell>
          <cell r="BQ161">
            <v>1791263</v>
          </cell>
          <cell r="BR161" t="str">
            <v>-</v>
          </cell>
          <cell r="BS161">
            <v>655</v>
          </cell>
          <cell r="BT161" t="str">
            <v>-</v>
          </cell>
          <cell r="BU161">
            <v>201982901</v>
          </cell>
          <cell r="BV161" t="str">
            <v>-</v>
          </cell>
          <cell r="BW161">
            <v>701</v>
          </cell>
          <cell r="BX161" t="str">
            <v>-</v>
          </cell>
          <cell r="BY161" t="str">
            <v>-</v>
          </cell>
          <cell r="BZ161" t="str">
            <v>-</v>
          </cell>
          <cell r="CA161">
            <v>140168502</v>
          </cell>
          <cell r="CB161" t="str">
            <v>-</v>
          </cell>
          <cell r="CC161" t="str">
            <v>-</v>
          </cell>
          <cell r="CD161" t="str">
            <v>-</v>
          </cell>
          <cell r="CE161" t="str">
            <v>-</v>
          </cell>
          <cell r="CF161" t="str">
            <v>-</v>
          </cell>
          <cell r="CG161" t="str">
            <v>-</v>
          </cell>
          <cell r="CH161" t="str">
            <v>-</v>
          </cell>
          <cell r="CI161" t="str">
            <v>-</v>
          </cell>
          <cell r="CJ161" t="str">
            <v>-</v>
          </cell>
          <cell r="CK161" t="str">
            <v>-</v>
          </cell>
          <cell r="CL161" t="str">
            <v>-</v>
          </cell>
          <cell r="CM161">
            <v>14270390</v>
          </cell>
          <cell r="CN161" t="str">
            <v>-</v>
          </cell>
          <cell r="CO161">
            <v>154438892</v>
          </cell>
          <cell r="CP161" t="str">
            <v>-</v>
          </cell>
          <cell r="CQ161">
            <v>0</v>
          </cell>
          <cell r="CR161" t="str">
            <v>-</v>
          </cell>
          <cell r="CS161">
            <v>-24</v>
          </cell>
          <cell r="CT161" t="str">
            <v>-</v>
          </cell>
          <cell r="CU161">
            <v>672</v>
          </cell>
          <cell r="CV161">
            <v>433</v>
          </cell>
          <cell r="CW161">
            <v>265</v>
          </cell>
          <cell r="CX161">
            <v>225</v>
          </cell>
          <cell r="CY161">
            <v>105</v>
          </cell>
          <cell r="CZ161">
            <v>94</v>
          </cell>
          <cell r="DA161">
            <v>82</v>
          </cell>
          <cell r="DB161">
            <v>106</v>
          </cell>
          <cell r="DC161">
            <v>61</v>
          </cell>
          <cell r="DD161">
            <v>97</v>
          </cell>
          <cell r="DE161">
            <v>63</v>
          </cell>
          <cell r="DF161">
            <v>63</v>
          </cell>
          <cell r="DG161">
            <v>206</v>
          </cell>
          <cell r="DH161">
            <v>266</v>
          </cell>
          <cell r="DI161">
            <v>29</v>
          </cell>
          <cell r="DJ161" t="str">
            <v>-</v>
          </cell>
          <cell r="DK161" t="str">
            <v>-</v>
          </cell>
          <cell r="DL161" t="str">
            <v>-</v>
          </cell>
          <cell r="DM161" t="str">
            <v>-</v>
          </cell>
          <cell r="DN161" t="str">
            <v>-</v>
          </cell>
          <cell r="DO161" t="str">
            <v>-</v>
          </cell>
          <cell r="DP161" t="str">
            <v>-</v>
          </cell>
          <cell r="DQ161" t="str">
            <v>-</v>
          </cell>
          <cell r="DR161" t="str">
            <v>-</v>
          </cell>
          <cell r="DS161" t="str">
            <v>-</v>
          </cell>
          <cell r="DT161" t="str">
            <v>-</v>
          </cell>
          <cell r="DU161" t="str">
            <v>-</v>
          </cell>
          <cell r="DV161" t="str">
            <v>-</v>
          </cell>
          <cell r="DW161">
            <v>0</v>
          </cell>
          <cell r="DX161" t="str">
            <v>-</v>
          </cell>
          <cell r="DY161">
            <v>41</v>
          </cell>
          <cell r="DZ161">
            <v>62</v>
          </cell>
          <cell r="EA161">
            <v>24</v>
          </cell>
          <cell r="EB161" t="str">
            <v>-</v>
          </cell>
          <cell r="EC161">
            <v>61.53846153846154</v>
          </cell>
          <cell r="ED161" t="str">
            <v>-</v>
          </cell>
          <cell r="EE161">
            <v>12</v>
          </cell>
          <cell r="EF161" t="str">
            <v>-</v>
          </cell>
          <cell r="EG161">
            <v>41</v>
          </cell>
        </row>
        <row r="162">
          <cell r="C162">
            <v>700000463</v>
          </cell>
          <cell r="D162" t="str">
            <v>SECTOR CORAJE LEIDY</v>
          </cell>
          <cell r="E162">
            <v>2026</v>
          </cell>
          <cell r="F162">
            <v>202605</v>
          </cell>
          <cell r="G162" t="str">
            <v>-</v>
          </cell>
          <cell r="H162" t="str">
            <v>-</v>
          </cell>
          <cell r="I162" t="str">
            <v>-</v>
          </cell>
          <cell r="J162" t="str">
            <v>-</v>
          </cell>
          <cell r="K162" t="str">
            <v>-</v>
          </cell>
          <cell r="L162" t="str">
            <v>-</v>
          </cell>
          <cell r="M162" t="str">
            <v>-</v>
          </cell>
          <cell r="N162" t="str">
            <v>-</v>
          </cell>
          <cell r="O162" t="str">
            <v>-</v>
          </cell>
          <cell r="P162" t="str">
            <v>-</v>
          </cell>
          <cell r="Q162" t="str">
            <v>-</v>
          </cell>
          <cell r="R162" t="str">
            <v>-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 t="str">
            <v>-</v>
          </cell>
          <cell r="Z162" t="str">
            <v>-</v>
          </cell>
          <cell r="AA162" t="str">
            <v>-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 t="str">
            <v>-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 t="str">
            <v>-</v>
          </cell>
          <cell r="AN162" t="str">
            <v>-</v>
          </cell>
          <cell r="AO162" t="str">
            <v>-</v>
          </cell>
          <cell r="AP162" t="str">
            <v>-</v>
          </cell>
          <cell r="AQ162" t="str">
            <v>-</v>
          </cell>
          <cell r="AR162" t="str">
            <v>-</v>
          </cell>
          <cell r="AS162" t="str">
            <v>-</v>
          </cell>
          <cell r="AT162" t="str">
            <v>-</v>
          </cell>
          <cell r="AU162" t="str">
            <v>-</v>
          </cell>
          <cell r="AV162" t="str">
            <v>-</v>
          </cell>
          <cell r="AW162" t="str">
            <v>-</v>
          </cell>
          <cell r="AX162" t="str">
            <v>-</v>
          </cell>
          <cell r="AY162" t="str">
            <v>-</v>
          </cell>
          <cell r="AZ162" t="str">
            <v>-</v>
          </cell>
          <cell r="BA162" t="str">
            <v>-</v>
          </cell>
          <cell r="BB162" t="str">
            <v>-</v>
          </cell>
          <cell r="BC162" t="str">
            <v>-</v>
          </cell>
          <cell r="BD162" t="str">
            <v>-</v>
          </cell>
          <cell r="BE162" t="str">
            <v>-</v>
          </cell>
          <cell r="BF162" t="str">
            <v>-</v>
          </cell>
          <cell r="BG162" t="str">
            <v>-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 t="str">
            <v>-</v>
          </cell>
          <cell r="BM162" t="str">
            <v>-</v>
          </cell>
          <cell r="BN162" t="str">
            <v>-</v>
          </cell>
          <cell r="BO162" t="str">
            <v>-</v>
          </cell>
          <cell r="BP162" t="str">
            <v>-</v>
          </cell>
          <cell r="BQ162" t="str">
            <v>-</v>
          </cell>
          <cell r="BR162" t="str">
            <v>-</v>
          </cell>
          <cell r="BS162" t="str">
            <v>-</v>
          </cell>
          <cell r="BT162" t="str">
            <v>-</v>
          </cell>
          <cell r="BU162" t="str">
            <v>-</v>
          </cell>
          <cell r="BV162" t="str">
            <v>-</v>
          </cell>
          <cell r="BW162" t="str">
            <v>-</v>
          </cell>
          <cell r="BX162" t="str">
            <v>-</v>
          </cell>
          <cell r="BY162" t="str">
            <v>-</v>
          </cell>
          <cell r="BZ162" t="str">
            <v>-</v>
          </cell>
          <cell r="CA162" t="str">
            <v>-</v>
          </cell>
          <cell r="CB162" t="str">
            <v>-</v>
          </cell>
          <cell r="CC162" t="str">
            <v>-</v>
          </cell>
          <cell r="CD162" t="str">
            <v>-</v>
          </cell>
          <cell r="CE162" t="str">
            <v>-</v>
          </cell>
          <cell r="CF162" t="str">
            <v>-</v>
          </cell>
          <cell r="CG162" t="str">
            <v>-</v>
          </cell>
          <cell r="CH162" t="str">
            <v>-</v>
          </cell>
          <cell r="CI162" t="str">
            <v>-</v>
          </cell>
          <cell r="CJ162" t="str">
            <v>-</v>
          </cell>
          <cell r="CK162" t="str">
            <v>-</v>
          </cell>
          <cell r="CL162" t="str">
            <v>-</v>
          </cell>
          <cell r="CM162" t="str">
            <v>-</v>
          </cell>
          <cell r="CN162" t="str">
            <v>-</v>
          </cell>
          <cell r="CO162" t="str">
            <v>-</v>
          </cell>
          <cell r="CP162" t="str">
            <v>-</v>
          </cell>
          <cell r="CQ162" t="str">
            <v>-</v>
          </cell>
          <cell r="CR162" t="str">
            <v>-</v>
          </cell>
          <cell r="CS162" t="str">
            <v>-</v>
          </cell>
          <cell r="CT162" t="str">
            <v>-</v>
          </cell>
          <cell r="CU162" t="str">
            <v>-</v>
          </cell>
          <cell r="CV162" t="str">
            <v>-</v>
          </cell>
          <cell r="CW162" t="str">
            <v>-</v>
          </cell>
          <cell r="CX162" t="str">
            <v>-</v>
          </cell>
          <cell r="CY162" t="str">
            <v>-</v>
          </cell>
          <cell r="CZ162" t="str">
            <v>-</v>
          </cell>
          <cell r="DA162" t="str">
            <v>-</v>
          </cell>
          <cell r="DB162" t="str">
            <v>-</v>
          </cell>
          <cell r="DC162" t="str">
            <v>-</v>
          </cell>
          <cell r="DD162" t="str">
            <v>-</v>
          </cell>
          <cell r="DE162" t="str">
            <v>-</v>
          </cell>
          <cell r="DF162" t="str">
            <v>-</v>
          </cell>
          <cell r="DG162" t="str">
            <v>-</v>
          </cell>
          <cell r="DH162" t="str">
            <v>-</v>
          </cell>
          <cell r="DI162" t="str">
            <v>-</v>
          </cell>
          <cell r="DJ162" t="str">
            <v>-</v>
          </cell>
          <cell r="DK162" t="str">
            <v>-</v>
          </cell>
          <cell r="DL162" t="str">
            <v>-</v>
          </cell>
          <cell r="DM162" t="str">
            <v>-</v>
          </cell>
          <cell r="DN162" t="str">
            <v>-</v>
          </cell>
          <cell r="DO162" t="str">
            <v>-</v>
          </cell>
          <cell r="DP162" t="str">
            <v>-</v>
          </cell>
          <cell r="DQ162" t="str">
            <v>-</v>
          </cell>
          <cell r="DR162" t="str">
            <v>-</v>
          </cell>
          <cell r="DS162" t="str">
            <v>-</v>
          </cell>
          <cell r="DT162" t="str">
            <v>-</v>
          </cell>
          <cell r="DU162" t="str">
            <v>-</v>
          </cell>
          <cell r="DV162" t="str">
            <v>-</v>
          </cell>
          <cell r="DW162" t="str">
            <v>-</v>
          </cell>
          <cell r="DX162" t="str">
            <v>-</v>
          </cell>
          <cell r="DY162" t="str">
            <v>-</v>
          </cell>
          <cell r="DZ162" t="str">
            <v>-</v>
          </cell>
          <cell r="EA162" t="str">
            <v>-</v>
          </cell>
          <cell r="EB162" t="str">
            <v>-</v>
          </cell>
          <cell r="EC162" t="str">
            <v>-</v>
          </cell>
          <cell r="ED162" t="str">
            <v>-</v>
          </cell>
          <cell r="EE162" t="str">
            <v>-</v>
          </cell>
          <cell r="EF162" t="str">
            <v>-</v>
          </cell>
          <cell r="EG162" t="str">
            <v>-</v>
          </cell>
        </row>
        <row r="163">
          <cell r="C163">
            <v>700000464</v>
          </cell>
          <cell r="D163" t="str">
            <v>SECTOR LIBERTAD</v>
          </cell>
          <cell r="E163">
            <v>2026</v>
          </cell>
          <cell r="F163">
            <v>202605</v>
          </cell>
          <cell r="G163" t="str">
            <v>-</v>
          </cell>
          <cell r="H163" t="str">
            <v>-</v>
          </cell>
          <cell r="I163" t="str">
            <v>-</v>
          </cell>
          <cell r="J163" t="str">
            <v>-</v>
          </cell>
          <cell r="K163" t="str">
            <v>-</v>
          </cell>
          <cell r="L163" t="str">
            <v>-</v>
          </cell>
          <cell r="M163" t="str">
            <v>-</v>
          </cell>
          <cell r="N163" t="str">
            <v>-</v>
          </cell>
          <cell r="O163" t="str">
            <v>-</v>
          </cell>
          <cell r="P163" t="str">
            <v>-</v>
          </cell>
          <cell r="Q163" t="str">
            <v>-</v>
          </cell>
          <cell r="R163" t="str">
            <v>-</v>
          </cell>
          <cell r="S163" t="str">
            <v>-</v>
          </cell>
          <cell r="T163" t="str">
            <v>-</v>
          </cell>
          <cell r="U163" t="str">
            <v>-</v>
          </cell>
          <cell r="V163" t="str">
            <v>-</v>
          </cell>
          <cell r="W163" t="str">
            <v>-</v>
          </cell>
          <cell r="X163" t="str">
            <v>-</v>
          </cell>
          <cell r="Y163" t="str">
            <v>-</v>
          </cell>
          <cell r="Z163" t="str">
            <v>-</v>
          </cell>
          <cell r="AA163" t="str">
            <v>-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 t="str">
            <v>-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 t="str">
            <v>-</v>
          </cell>
          <cell r="AN163" t="str">
            <v>-</v>
          </cell>
          <cell r="AO163" t="str">
            <v>-</v>
          </cell>
          <cell r="AP163" t="str">
            <v>-</v>
          </cell>
          <cell r="AQ163" t="str">
            <v>-</v>
          </cell>
          <cell r="AR163" t="str">
            <v>-</v>
          </cell>
          <cell r="AS163" t="str">
            <v>-</v>
          </cell>
          <cell r="AT163" t="str">
            <v>-</v>
          </cell>
          <cell r="AU163" t="str">
            <v>-</v>
          </cell>
          <cell r="AV163" t="str">
            <v>-</v>
          </cell>
          <cell r="AW163" t="str">
            <v>-</v>
          </cell>
          <cell r="AX163" t="str">
            <v>-</v>
          </cell>
          <cell r="AY163" t="str">
            <v>-</v>
          </cell>
          <cell r="AZ163" t="str">
            <v>-</v>
          </cell>
          <cell r="BA163" t="str">
            <v>-</v>
          </cell>
          <cell r="BB163" t="str">
            <v>-</v>
          </cell>
          <cell r="BC163" t="str">
            <v>-</v>
          </cell>
          <cell r="BD163" t="str">
            <v>-</v>
          </cell>
          <cell r="BE163" t="str">
            <v>-</v>
          </cell>
          <cell r="BF163" t="str">
            <v>-</v>
          </cell>
          <cell r="BG163" t="str">
            <v>-</v>
          </cell>
          <cell r="BH163" t="str">
            <v>-</v>
          </cell>
          <cell r="BI163" t="str">
            <v>-</v>
          </cell>
          <cell r="BJ163" t="str">
            <v>-</v>
          </cell>
          <cell r="BK163" t="str">
            <v>-</v>
          </cell>
          <cell r="BL163" t="str">
            <v>-</v>
          </cell>
          <cell r="BM163" t="str">
            <v>-</v>
          </cell>
          <cell r="BN163" t="str">
            <v>-</v>
          </cell>
          <cell r="BO163" t="str">
            <v>-</v>
          </cell>
          <cell r="BP163" t="str">
            <v>-</v>
          </cell>
          <cell r="BQ163" t="str">
            <v>-</v>
          </cell>
          <cell r="BR163" t="str">
            <v>-</v>
          </cell>
          <cell r="BS163" t="str">
            <v>-</v>
          </cell>
          <cell r="BT163" t="str">
            <v>-</v>
          </cell>
          <cell r="BU163" t="str">
            <v>-</v>
          </cell>
          <cell r="BV163" t="str">
            <v>-</v>
          </cell>
          <cell r="BW163" t="str">
            <v>-</v>
          </cell>
          <cell r="BX163" t="str">
            <v>-</v>
          </cell>
          <cell r="BY163" t="str">
            <v>-</v>
          </cell>
          <cell r="BZ163" t="str">
            <v>-</v>
          </cell>
          <cell r="CA163" t="str">
            <v>-</v>
          </cell>
          <cell r="CB163" t="str">
            <v>-</v>
          </cell>
          <cell r="CC163" t="str">
            <v>-</v>
          </cell>
          <cell r="CD163" t="str">
            <v>-</v>
          </cell>
          <cell r="CE163" t="str">
            <v>-</v>
          </cell>
          <cell r="CF163" t="str">
            <v>-</v>
          </cell>
          <cell r="CG163" t="str">
            <v>-</v>
          </cell>
          <cell r="CH163" t="str">
            <v>-</v>
          </cell>
          <cell r="CI163" t="str">
            <v>-</v>
          </cell>
          <cell r="CJ163" t="str">
            <v>-</v>
          </cell>
          <cell r="CK163" t="str">
            <v>-</v>
          </cell>
          <cell r="CL163" t="str">
            <v>-</v>
          </cell>
          <cell r="CM163" t="str">
            <v>-</v>
          </cell>
          <cell r="CN163" t="str">
            <v>-</v>
          </cell>
          <cell r="CO163" t="str">
            <v>-</v>
          </cell>
          <cell r="CP163" t="str">
            <v>-</v>
          </cell>
          <cell r="CQ163" t="str">
            <v>-</v>
          </cell>
          <cell r="CR163" t="str">
            <v>-</v>
          </cell>
          <cell r="CS163" t="str">
            <v>-</v>
          </cell>
          <cell r="CT163" t="str">
            <v>-</v>
          </cell>
          <cell r="CU163" t="str">
            <v>-</v>
          </cell>
          <cell r="CV163" t="str">
            <v>-</v>
          </cell>
          <cell r="CW163" t="str">
            <v>-</v>
          </cell>
          <cell r="CX163" t="str">
            <v>-</v>
          </cell>
          <cell r="CY163" t="str">
            <v>-</v>
          </cell>
          <cell r="CZ163" t="str">
            <v>-</v>
          </cell>
          <cell r="DA163" t="str">
            <v>-</v>
          </cell>
          <cell r="DB163" t="str">
            <v>-</v>
          </cell>
          <cell r="DC163" t="str">
            <v>-</v>
          </cell>
          <cell r="DD163" t="str">
            <v>-</v>
          </cell>
          <cell r="DE163" t="str">
            <v>-</v>
          </cell>
          <cell r="DF163" t="str">
            <v>-</v>
          </cell>
          <cell r="DG163" t="str">
            <v>-</v>
          </cell>
          <cell r="DH163" t="str">
            <v>-</v>
          </cell>
          <cell r="DI163" t="str">
            <v>-</v>
          </cell>
          <cell r="DJ163" t="str">
            <v>-</v>
          </cell>
          <cell r="DK163" t="str">
            <v>-</v>
          </cell>
          <cell r="DL163" t="str">
            <v>-</v>
          </cell>
          <cell r="DM163" t="str">
            <v>-</v>
          </cell>
          <cell r="DN163" t="str">
            <v>-</v>
          </cell>
          <cell r="DO163" t="str">
            <v>-</v>
          </cell>
          <cell r="DP163" t="str">
            <v>-</v>
          </cell>
          <cell r="DQ163" t="str">
            <v>-</v>
          </cell>
          <cell r="DR163" t="str">
            <v>-</v>
          </cell>
          <cell r="DS163" t="str">
            <v>-</v>
          </cell>
          <cell r="DT163" t="str">
            <v>-</v>
          </cell>
          <cell r="DU163" t="str">
            <v>-</v>
          </cell>
          <cell r="DV163" t="str">
            <v>-</v>
          </cell>
          <cell r="DW163" t="str">
            <v>-</v>
          </cell>
          <cell r="DX163" t="str">
            <v>-</v>
          </cell>
          <cell r="DY163" t="str">
            <v>-</v>
          </cell>
          <cell r="DZ163" t="str">
            <v>-</v>
          </cell>
          <cell r="EA163" t="str">
            <v>-</v>
          </cell>
          <cell r="EB163" t="str">
            <v>-</v>
          </cell>
          <cell r="EC163" t="str">
            <v>-</v>
          </cell>
          <cell r="ED163" t="str">
            <v>-</v>
          </cell>
          <cell r="EE163" t="str">
            <v>-</v>
          </cell>
          <cell r="EF163" t="str">
            <v>-</v>
          </cell>
          <cell r="EG163" t="str">
            <v>-</v>
          </cell>
        </row>
        <row r="164">
          <cell r="C164">
            <v>700000465</v>
          </cell>
          <cell r="D164" t="str">
            <v>SECTOR AVENTURA JOHANNA</v>
          </cell>
          <cell r="E164">
            <v>2026</v>
          </cell>
          <cell r="F164">
            <v>202605</v>
          </cell>
          <cell r="G164" t="str">
            <v>-</v>
          </cell>
          <cell r="H164" t="str">
            <v>-</v>
          </cell>
          <cell r="I164" t="str">
            <v>-</v>
          </cell>
          <cell r="J164" t="str">
            <v>-</v>
          </cell>
          <cell r="K164" t="str">
            <v>-</v>
          </cell>
          <cell r="L164" t="str">
            <v>-</v>
          </cell>
          <cell r="M164" t="str">
            <v>-</v>
          </cell>
          <cell r="N164" t="str">
            <v>-</v>
          </cell>
          <cell r="O164" t="str">
            <v>-</v>
          </cell>
          <cell r="P164" t="str">
            <v>-</v>
          </cell>
          <cell r="Q164" t="str">
            <v>-</v>
          </cell>
          <cell r="R164" t="str">
            <v>-</v>
          </cell>
          <cell r="S164" t="str">
            <v>-</v>
          </cell>
          <cell r="T164" t="str">
            <v>-</v>
          </cell>
          <cell r="U164" t="str">
            <v>-</v>
          </cell>
          <cell r="V164" t="str">
            <v>-</v>
          </cell>
          <cell r="W164" t="str">
            <v>-</v>
          </cell>
          <cell r="X164" t="str">
            <v>-</v>
          </cell>
          <cell r="Y164" t="str">
            <v>-</v>
          </cell>
          <cell r="Z164" t="str">
            <v>-</v>
          </cell>
          <cell r="AA164" t="str">
            <v>-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 t="str">
            <v>-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 t="str">
            <v>-</v>
          </cell>
          <cell r="AN164" t="str">
            <v>-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 t="str">
            <v>-</v>
          </cell>
          <cell r="BB164" t="str">
            <v>-</v>
          </cell>
          <cell r="BC164" t="str">
            <v>-</v>
          </cell>
          <cell r="BD164" t="str">
            <v>-</v>
          </cell>
          <cell r="BE164" t="str">
            <v>-</v>
          </cell>
          <cell r="BF164" t="str">
            <v>-</v>
          </cell>
          <cell r="BG164" t="str">
            <v>-</v>
          </cell>
          <cell r="BH164" t="str">
            <v>-</v>
          </cell>
          <cell r="BI164" t="str">
            <v>-</v>
          </cell>
          <cell r="BJ164" t="str">
            <v>-</v>
          </cell>
          <cell r="BK164" t="str">
            <v>-</v>
          </cell>
          <cell r="BL164" t="str">
            <v>-</v>
          </cell>
          <cell r="BM164" t="str">
            <v>-</v>
          </cell>
          <cell r="BN164" t="str">
            <v>-</v>
          </cell>
          <cell r="BO164" t="str">
            <v>-</v>
          </cell>
          <cell r="BP164" t="str">
            <v>-</v>
          </cell>
          <cell r="BQ164" t="str">
            <v>-</v>
          </cell>
          <cell r="BR164" t="str">
            <v>-</v>
          </cell>
          <cell r="BS164" t="str">
            <v>-</v>
          </cell>
          <cell r="BT164" t="str">
            <v>-</v>
          </cell>
          <cell r="BU164" t="str">
            <v>-</v>
          </cell>
          <cell r="BV164" t="str">
            <v>-</v>
          </cell>
          <cell r="BW164" t="str">
            <v>-</v>
          </cell>
          <cell r="BX164" t="str">
            <v>-</v>
          </cell>
          <cell r="BY164" t="str">
            <v>-</v>
          </cell>
          <cell r="BZ164" t="str">
            <v>-</v>
          </cell>
          <cell r="CA164" t="str">
            <v>-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 t="str">
            <v>-</v>
          </cell>
          <cell r="CN164" t="str">
            <v>-</v>
          </cell>
          <cell r="CO164" t="str">
            <v>-</v>
          </cell>
          <cell r="CP164" t="str">
            <v>-</v>
          </cell>
          <cell r="CQ164" t="str">
            <v>-</v>
          </cell>
          <cell r="CR164" t="str">
            <v>-</v>
          </cell>
          <cell r="CS164" t="str">
            <v>-</v>
          </cell>
          <cell r="CT164" t="str">
            <v>-</v>
          </cell>
          <cell r="CU164" t="str">
            <v>-</v>
          </cell>
          <cell r="CV164" t="str">
            <v>-</v>
          </cell>
          <cell r="CW164" t="str">
            <v>-</v>
          </cell>
          <cell r="CX164" t="str">
            <v>-</v>
          </cell>
          <cell r="CY164" t="str">
            <v>-</v>
          </cell>
          <cell r="CZ164" t="str">
            <v>-</v>
          </cell>
          <cell r="DA164" t="str">
            <v>-</v>
          </cell>
          <cell r="DB164" t="str">
            <v>-</v>
          </cell>
          <cell r="DC164" t="str">
            <v>-</v>
          </cell>
          <cell r="DD164" t="str">
            <v>-</v>
          </cell>
          <cell r="DE164" t="str">
            <v>-</v>
          </cell>
          <cell r="DF164" t="str">
            <v>-</v>
          </cell>
          <cell r="DG164" t="str">
            <v>-</v>
          </cell>
          <cell r="DH164" t="str">
            <v>-</v>
          </cell>
          <cell r="DI164" t="str">
            <v>-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 t="str">
            <v>-</v>
          </cell>
          <cell r="DX164" t="str">
            <v>-</v>
          </cell>
          <cell r="DY164" t="str">
            <v>-</v>
          </cell>
          <cell r="DZ164" t="str">
            <v>-</v>
          </cell>
          <cell r="EA164" t="str">
            <v>-</v>
          </cell>
          <cell r="EB164" t="str">
            <v>-</v>
          </cell>
          <cell r="EC164" t="str">
            <v>-</v>
          </cell>
          <cell r="ED164" t="str">
            <v>-</v>
          </cell>
          <cell r="EE164" t="str">
            <v>-</v>
          </cell>
          <cell r="EF164" t="str">
            <v>-</v>
          </cell>
          <cell r="EG164" t="str">
            <v>-</v>
          </cell>
        </row>
        <row r="165">
          <cell r="C165">
            <v>700000466</v>
          </cell>
          <cell r="D165" t="str">
            <v xml:space="preserve">SECTOR EMOCIONES DOLLY  </v>
          </cell>
          <cell r="E165">
            <v>2026</v>
          </cell>
          <cell r="F165">
            <v>202605</v>
          </cell>
          <cell r="G165">
            <v>1428</v>
          </cell>
          <cell r="H165">
            <v>1390</v>
          </cell>
          <cell r="I165">
            <v>350</v>
          </cell>
          <cell r="J165" t="str">
            <v>-</v>
          </cell>
          <cell r="K165">
            <v>32</v>
          </cell>
          <cell r="L165">
            <v>12</v>
          </cell>
          <cell r="M165">
            <v>845</v>
          </cell>
          <cell r="N165">
            <v>845</v>
          </cell>
          <cell r="O165">
            <v>0</v>
          </cell>
          <cell r="P165" t="str">
            <v>-</v>
          </cell>
          <cell r="Q165">
            <v>4</v>
          </cell>
          <cell r="R165" t="str">
            <v>-</v>
          </cell>
          <cell r="S165">
            <v>10</v>
          </cell>
          <cell r="T165" t="str">
            <v>-</v>
          </cell>
          <cell r="U165">
            <v>839</v>
          </cell>
          <cell r="V165" t="str">
            <v>-</v>
          </cell>
          <cell r="W165">
            <v>2</v>
          </cell>
          <cell r="X165" t="str">
            <v>-</v>
          </cell>
          <cell r="Y165" t="str">
            <v>-</v>
          </cell>
          <cell r="Z165" t="str">
            <v>-</v>
          </cell>
          <cell r="AA165">
            <v>600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>
            <v>550</v>
          </cell>
          <cell r="AH165" t="str">
            <v>-</v>
          </cell>
          <cell r="AI165" t="str">
            <v>-</v>
          </cell>
          <cell r="AJ165" t="str">
            <v>-</v>
          </cell>
          <cell r="AK165" t="str">
            <v>-</v>
          </cell>
          <cell r="AL165" t="str">
            <v>-</v>
          </cell>
          <cell r="AM165">
            <v>59.173669467787114</v>
          </cell>
          <cell r="AN165">
            <v>60.1</v>
          </cell>
          <cell r="AO165" t="str">
            <v>-</v>
          </cell>
          <cell r="AP165" t="str">
            <v>-</v>
          </cell>
          <cell r="AQ165" t="str">
            <v>-</v>
          </cell>
          <cell r="AR165" t="str">
            <v>-</v>
          </cell>
          <cell r="AS165" t="str">
            <v>-</v>
          </cell>
          <cell r="AT165" t="str">
            <v>-</v>
          </cell>
          <cell r="AU165" t="str">
            <v>-</v>
          </cell>
          <cell r="AV165" t="str">
            <v>-</v>
          </cell>
          <cell r="AW165" t="str">
            <v>-</v>
          </cell>
          <cell r="AX165" t="str">
            <v>-</v>
          </cell>
          <cell r="AY165" t="str">
            <v>-</v>
          </cell>
          <cell r="AZ165" t="str">
            <v>-</v>
          </cell>
          <cell r="BA165">
            <v>734</v>
          </cell>
          <cell r="BB165">
            <v>729</v>
          </cell>
          <cell r="BC165">
            <v>51.400560224089631</v>
          </cell>
          <cell r="BD165">
            <v>51.8</v>
          </cell>
          <cell r="BE165">
            <v>924</v>
          </cell>
          <cell r="BF165" t="str">
            <v>-</v>
          </cell>
          <cell r="BG165">
            <v>456639.36</v>
          </cell>
          <cell r="BH165">
            <v>448713</v>
          </cell>
          <cell r="BI165">
            <v>385860259.90000004</v>
          </cell>
          <cell r="BJ165">
            <v>379162078</v>
          </cell>
          <cell r="BK165">
            <v>382474320</v>
          </cell>
          <cell r="BL165" t="str">
            <v>-</v>
          </cell>
          <cell r="BM165">
            <v>3385939.9000000004</v>
          </cell>
          <cell r="BN165" t="str">
            <v>-</v>
          </cell>
          <cell r="BO165">
            <v>285450224.89999998</v>
          </cell>
          <cell r="BP165" t="str">
            <v>-</v>
          </cell>
          <cell r="BQ165">
            <v>3385939.9000000004</v>
          </cell>
          <cell r="BR165" t="str">
            <v>-</v>
          </cell>
          <cell r="BS165">
            <v>737</v>
          </cell>
          <cell r="BT165" t="str">
            <v>-</v>
          </cell>
          <cell r="BU165">
            <v>282064285</v>
          </cell>
          <cell r="BV165" t="str">
            <v>-</v>
          </cell>
          <cell r="BW165">
            <v>594</v>
          </cell>
          <cell r="BX165" t="str">
            <v>-</v>
          </cell>
          <cell r="BY165" t="str">
            <v>-</v>
          </cell>
          <cell r="BZ165" t="str">
            <v>-</v>
          </cell>
          <cell r="CA165">
            <v>90552410</v>
          </cell>
          <cell r="CB165" t="str">
            <v>-</v>
          </cell>
          <cell r="CC165" t="str">
            <v>-</v>
          </cell>
          <cell r="CD165" t="str">
            <v>-</v>
          </cell>
          <cell r="CE165" t="str">
            <v>-</v>
          </cell>
          <cell r="CF165" t="str">
            <v>-</v>
          </cell>
          <cell r="CG165" t="str">
            <v>-</v>
          </cell>
          <cell r="CH165" t="str">
            <v>-</v>
          </cell>
          <cell r="CI165" t="str">
            <v>-</v>
          </cell>
          <cell r="CJ165" t="str">
            <v>-</v>
          </cell>
          <cell r="CK165" t="str">
            <v>-</v>
          </cell>
          <cell r="CL165" t="str">
            <v>-</v>
          </cell>
          <cell r="CM165">
            <v>9857625</v>
          </cell>
          <cell r="CN165" t="str">
            <v>-</v>
          </cell>
          <cell r="CO165">
            <v>100410035</v>
          </cell>
          <cell r="CP165" t="str">
            <v>-</v>
          </cell>
          <cell r="CQ165">
            <v>0</v>
          </cell>
          <cell r="CR165" t="str">
            <v>-</v>
          </cell>
          <cell r="CS165">
            <v>5</v>
          </cell>
          <cell r="CT165" t="str">
            <v>-</v>
          </cell>
          <cell r="CU165">
            <v>327</v>
          </cell>
          <cell r="CV165">
            <v>323</v>
          </cell>
          <cell r="CW165">
            <v>177</v>
          </cell>
          <cell r="CX165">
            <v>178</v>
          </cell>
          <cell r="CY165">
            <v>79</v>
          </cell>
          <cell r="CZ165">
            <v>87</v>
          </cell>
          <cell r="DA165">
            <v>36</v>
          </cell>
          <cell r="DB165">
            <v>42</v>
          </cell>
          <cell r="DC165">
            <v>36</v>
          </cell>
          <cell r="DD165">
            <v>26</v>
          </cell>
          <cell r="DE165">
            <v>44</v>
          </cell>
          <cell r="DF165">
            <v>45</v>
          </cell>
          <cell r="DG165">
            <v>116</v>
          </cell>
          <cell r="DH165">
            <v>113</v>
          </cell>
          <cell r="DI165">
            <v>36</v>
          </cell>
          <cell r="DJ165" t="str">
            <v>-</v>
          </cell>
          <cell r="DK165" t="str">
            <v>-</v>
          </cell>
          <cell r="DL165" t="str">
            <v>-</v>
          </cell>
          <cell r="DM165" t="str">
            <v>-</v>
          </cell>
          <cell r="DN165" t="str">
            <v>-</v>
          </cell>
          <cell r="DO165" t="str">
            <v>-</v>
          </cell>
          <cell r="DP165" t="str">
            <v>-</v>
          </cell>
          <cell r="DQ165" t="str">
            <v>-</v>
          </cell>
          <cell r="DR165" t="str">
            <v>-</v>
          </cell>
          <cell r="DS165" t="str">
            <v>-</v>
          </cell>
          <cell r="DT165" t="str">
            <v>-</v>
          </cell>
          <cell r="DU165" t="str">
            <v>-</v>
          </cell>
          <cell r="DV165" t="str">
            <v>-</v>
          </cell>
          <cell r="DW165">
            <v>0</v>
          </cell>
          <cell r="DX165" t="str">
            <v>-</v>
          </cell>
          <cell r="DY165">
            <v>50</v>
          </cell>
          <cell r="DZ165">
            <v>53</v>
          </cell>
          <cell r="EA165">
            <v>22</v>
          </cell>
          <cell r="EB165" t="str">
            <v>-</v>
          </cell>
          <cell r="EC165">
            <v>47.826086956521742</v>
          </cell>
          <cell r="ED165" t="str">
            <v>-</v>
          </cell>
          <cell r="EE165">
            <v>14</v>
          </cell>
          <cell r="EF165" t="str">
            <v>-</v>
          </cell>
          <cell r="EG165">
            <v>60</v>
          </cell>
        </row>
        <row r="166">
          <cell r="C166">
            <v>700000468</v>
          </cell>
          <cell r="D166" t="str">
            <v>SECTOR SAMÁN SANY</v>
          </cell>
          <cell r="E166">
            <v>2026</v>
          </cell>
          <cell r="F166">
            <v>202605</v>
          </cell>
          <cell r="G166">
            <v>1387</v>
          </cell>
          <cell r="H166">
            <v>1443</v>
          </cell>
          <cell r="I166">
            <v>371</v>
          </cell>
          <cell r="J166" t="str">
            <v>-</v>
          </cell>
          <cell r="K166">
            <v>-91</v>
          </cell>
          <cell r="L166">
            <v>7</v>
          </cell>
          <cell r="M166">
            <v>231</v>
          </cell>
          <cell r="N166">
            <v>907</v>
          </cell>
          <cell r="O166">
            <v>0</v>
          </cell>
          <cell r="P166" t="str">
            <v>-</v>
          </cell>
          <cell r="Q166">
            <v>2</v>
          </cell>
          <cell r="R166" t="str">
            <v>-</v>
          </cell>
          <cell r="S166">
            <v>6</v>
          </cell>
          <cell r="T166" t="str">
            <v>-</v>
          </cell>
          <cell r="U166">
            <v>229</v>
          </cell>
          <cell r="V166" t="str">
            <v>-</v>
          </cell>
          <cell r="W166">
            <v>0</v>
          </cell>
          <cell r="X166" t="str">
            <v>-</v>
          </cell>
          <cell r="Y166" t="str">
            <v>-</v>
          </cell>
          <cell r="Z166" t="str">
            <v>-</v>
          </cell>
          <cell r="AA166">
            <v>196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>
            <v>89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>
            <v>16.654650324441238</v>
          </cell>
          <cell r="AN166">
            <v>61.1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>
            <v>210</v>
          </cell>
          <cell r="BB166">
            <v>798</v>
          </cell>
          <cell r="BC166">
            <v>15.14059120403749</v>
          </cell>
          <cell r="BD166">
            <v>53.7</v>
          </cell>
          <cell r="BE166">
            <v>978</v>
          </cell>
          <cell r="BF166" t="str">
            <v>-</v>
          </cell>
          <cell r="BG166">
            <v>538148.05000000005</v>
          </cell>
          <cell r="BH166">
            <v>436066</v>
          </cell>
          <cell r="BI166">
            <v>124312198.66000001</v>
          </cell>
          <cell r="BJ166">
            <v>395511553</v>
          </cell>
          <cell r="BK166">
            <v>123879185</v>
          </cell>
          <cell r="BL166" t="str">
            <v>-</v>
          </cell>
          <cell r="BM166">
            <v>433013.66000000003</v>
          </cell>
          <cell r="BN166" t="str">
            <v>-</v>
          </cell>
          <cell r="BO166">
            <v>103081498.66000001</v>
          </cell>
          <cell r="BP166" t="str">
            <v>-</v>
          </cell>
          <cell r="BQ166">
            <v>433013.66000000003</v>
          </cell>
          <cell r="BR166" t="str">
            <v>-</v>
          </cell>
          <cell r="BS166">
            <v>218</v>
          </cell>
          <cell r="BT166" t="str">
            <v>-</v>
          </cell>
          <cell r="BU166">
            <v>102648485</v>
          </cell>
          <cell r="BV166" t="str">
            <v>-</v>
          </cell>
          <cell r="BW166">
            <v>138</v>
          </cell>
          <cell r="BX166" t="str">
            <v>-</v>
          </cell>
          <cell r="BY166" t="str">
            <v>-</v>
          </cell>
          <cell r="BZ166" t="str">
            <v>-</v>
          </cell>
          <cell r="CA166">
            <v>18851320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>
            <v>2379380</v>
          </cell>
          <cell r="CN166" t="str">
            <v>-</v>
          </cell>
          <cell r="CO166">
            <v>21230700</v>
          </cell>
          <cell r="CP166" t="str">
            <v>-</v>
          </cell>
          <cell r="CQ166">
            <v>0</v>
          </cell>
          <cell r="CR166" t="str">
            <v>-</v>
          </cell>
          <cell r="CS166">
            <v>-51</v>
          </cell>
          <cell r="CT166" t="str">
            <v>-</v>
          </cell>
          <cell r="CU166">
            <v>799</v>
          </cell>
          <cell r="CV166">
            <v>319</v>
          </cell>
          <cell r="CW166">
            <v>264</v>
          </cell>
          <cell r="CX166">
            <v>181</v>
          </cell>
          <cell r="CY166">
            <v>93</v>
          </cell>
          <cell r="CZ166">
            <v>68</v>
          </cell>
          <cell r="DA166">
            <v>105</v>
          </cell>
          <cell r="DB166">
            <v>78</v>
          </cell>
          <cell r="DC166">
            <v>60</v>
          </cell>
          <cell r="DD166">
            <v>55</v>
          </cell>
          <cell r="DE166">
            <v>61</v>
          </cell>
          <cell r="DF166">
            <v>53</v>
          </cell>
          <cell r="DG166">
            <v>226</v>
          </cell>
          <cell r="DH166">
            <v>186</v>
          </cell>
          <cell r="DI166">
            <v>5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>
            <v>0</v>
          </cell>
          <cell r="DX166" t="str">
            <v>-</v>
          </cell>
          <cell r="DY166">
            <v>10</v>
          </cell>
          <cell r="DZ166">
            <v>58</v>
          </cell>
          <cell r="EA166">
            <v>28</v>
          </cell>
          <cell r="EB166" t="str">
            <v>-</v>
          </cell>
          <cell r="EC166">
            <v>47.457627118644069</v>
          </cell>
          <cell r="ED166" t="str">
            <v>-</v>
          </cell>
          <cell r="EE166">
            <v>5</v>
          </cell>
          <cell r="EF166" t="str">
            <v>-</v>
          </cell>
          <cell r="EG166">
            <v>11</v>
          </cell>
        </row>
        <row r="167">
          <cell r="C167">
            <v>700000469</v>
          </cell>
          <cell r="D167" t="str">
            <v>SECTOR WINKAT VICTORIA</v>
          </cell>
          <cell r="E167">
            <v>2026</v>
          </cell>
          <cell r="F167">
            <v>202605</v>
          </cell>
          <cell r="G167" t="str">
            <v>-</v>
          </cell>
          <cell r="H167" t="str">
            <v>-</v>
          </cell>
          <cell r="I167" t="str">
            <v>-</v>
          </cell>
          <cell r="J167" t="str">
            <v>-</v>
          </cell>
          <cell r="K167" t="str">
            <v>-</v>
          </cell>
          <cell r="L167" t="str">
            <v>-</v>
          </cell>
          <cell r="M167" t="str">
            <v>-</v>
          </cell>
          <cell r="N167" t="str">
            <v>-</v>
          </cell>
          <cell r="O167" t="str">
            <v>-</v>
          </cell>
          <cell r="P167" t="str">
            <v>-</v>
          </cell>
          <cell r="Q167" t="str">
            <v>-</v>
          </cell>
          <cell r="R167" t="str">
            <v>-</v>
          </cell>
          <cell r="S167" t="str">
            <v>-</v>
          </cell>
          <cell r="T167" t="str">
            <v>-</v>
          </cell>
          <cell r="U167" t="str">
            <v>-</v>
          </cell>
          <cell r="V167" t="str">
            <v>-</v>
          </cell>
          <cell r="W167" t="str">
            <v>-</v>
          </cell>
          <cell r="X167" t="str">
            <v>-</v>
          </cell>
          <cell r="Y167" t="str">
            <v>-</v>
          </cell>
          <cell r="Z167" t="str">
            <v>-</v>
          </cell>
          <cell r="AA167" t="str">
            <v>-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 t="str">
            <v>-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 t="str">
            <v>-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 t="str">
            <v>-</v>
          </cell>
          <cell r="BB167" t="str">
            <v>-</v>
          </cell>
          <cell r="BC167" t="str">
            <v>-</v>
          </cell>
          <cell r="BD167" t="str">
            <v>-</v>
          </cell>
          <cell r="BE167" t="str">
            <v>-</v>
          </cell>
          <cell r="BF167" t="str">
            <v>-</v>
          </cell>
          <cell r="BG167" t="str">
            <v>-</v>
          </cell>
          <cell r="BH167" t="str">
            <v>-</v>
          </cell>
          <cell r="BI167" t="str">
            <v>-</v>
          </cell>
          <cell r="BJ167" t="str">
            <v>-</v>
          </cell>
          <cell r="BK167" t="str">
            <v>-</v>
          </cell>
          <cell r="BL167" t="str">
            <v>-</v>
          </cell>
          <cell r="BM167" t="str">
            <v>-</v>
          </cell>
          <cell r="BN167" t="str">
            <v>-</v>
          </cell>
          <cell r="BO167" t="str">
            <v>-</v>
          </cell>
          <cell r="BP167" t="str">
            <v>-</v>
          </cell>
          <cell r="BQ167" t="str">
            <v>-</v>
          </cell>
          <cell r="BR167" t="str">
            <v>-</v>
          </cell>
          <cell r="BS167" t="str">
            <v>-</v>
          </cell>
          <cell r="BT167" t="str">
            <v>-</v>
          </cell>
          <cell r="BU167" t="str">
            <v>-</v>
          </cell>
          <cell r="BV167" t="str">
            <v>-</v>
          </cell>
          <cell r="BW167" t="str">
            <v>-</v>
          </cell>
          <cell r="BX167" t="str">
            <v>-</v>
          </cell>
          <cell r="BY167" t="str">
            <v>-</v>
          </cell>
          <cell r="BZ167" t="str">
            <v>-</v>
          </cell>
          <cell r="CA167" t="str">
            <v>-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 t="str">
            <v>-</v>
          </cell>
          <cell r="CN167" t="str">
            <v>-</v>
          </cell>
          <cell r="CO167" t="str">
            <v>-</v>
          </cell>
          <cell r="CP167" t="str">
            <v>-</v>
          </cell>
          <cell r="CQ167" t="str">
            <v>-</v>
          </cell>
          <cell r="CR167" t="str">
            <v>-</v>
          </cell>
          <cell r="CS167" t="str">
            <v>-</v>
          </cell>
          <cell r="CT167" t="str">
            <v>-</v>
          </cell>
          <cell r="CU167" t="str">
            <v>-</v>
          </cell>
          <cell r="CV167" t="str">
            <v>-</v>
          </cell>
          <cell r="CW167" t="str">
            <v>-</v>
          </cell>
          <cell r="CX167" t="str">
            <v>-</v>
          </cell>
          <cell r="CY167" t="str">
            <v>-</v>
          </cell>
          <cell r="CZ167" t="str">
            <v>-</v>
          </cell>
          <cell r="DA167" t="str">
            <v>-</v>
          </cell>
          <cell r="DB167" t="str">
            <v>-</v>
          </cell>
          <cell r="DC167" t="str">
            <v>-</v>
          </cell>
          <cell r="DD167" t="str">
            <v>-</v>
          </cell>
          <cell r="DE167" t="str">
            <v>-</v>
          </cell>
          <cell r="DF167" t="str">
            <v>-</v>
          </cell>
          <cell r="DG167" t="str">
            <v>-</v>
          </cell>
          <cell r="DH167" t="str">
            <v>-</v>
          </cell>
          <cell r="DI167" t="str">
            <v>-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 t="str">
            <v>-</v>
          </cell>
          <cell r="DX167" t="str">
            <v>-</v>
          </cell>
          <cell r="DY167" t="str">
            <v>-</v>
          </cell>
          <cell r="DZ167" t="str">
            <v>-</v>
          </cell>
          <cell r="EA167" t="str">
            <v>-</v>
          </cell>
          <cell r="EB167" t="str">
            <v>-</v>
          </cell>
          <cell r="EC167" t="str">
            <v>-</v>
          </cell>
          <cell r="ED167" t="str">
            <v>-</v>
          </cell>
          <cell r="EE167" t="str">
            <v>-</v>
          </cell>
          <cell r="EF167" t="str">
            <v>-</v>
          </cell>
          <cell r="EG167" t="str">
            <v>-</v>
          </cell>
        </row>
        <row r="168">
          <cell r="C168">
            <v>700000473</v>
          </cell>
          <cell r="D168" t="str">
            <v>SECTOR CHIPRE MARÍA</v>
          </cell>
          <cell r="E168">
            <v>2026</v>
          </cell>
          <cell r="F168">
            <v>202605</v>
          </cell>
          <cell r="G168">
            <v>0</v>
          </cell>
          <cell r="H168" t="str">
            <v>-</v>
          </cell>
          <cell r="I168">
            <v>0</v>
          </cell>
          <cell r="J168" t="str">
            <v>-</v>
          </cell>
          <cell r="K168">
            <v>0</v>
          </cell>
          <cell r="L168" t="str">
            <v>-</v>
          </cell>
          <cell r="M168">
            <v>0</v>
          </cell>
          <cell r="N168" t="str">
            <v>-</v>
          </cell>
          <cell r="O168">
            <v>0</v>
          </cell>
          <cell r="P168" t="str">
            <v>-</v>
          </cell>
          <cell r="Q168">
            <v>0</v>
          </cell>
          <cell r="R168" t="str">
            <v>-</v>
          </cell>
          <cell r="S168">
            <v>0</v>
          </cell>
          <cell r="T168" t="str">
            <v>-</v>
          </cell>
          <cell r="U168">
            <v>0</v>
          </cell>
          <cell r="V168" t="str">
            <v>-</v>
          </cell>
          <cell r="W168">
            <v>0</v>
          </cell>
          <cell r="X168" t="str">
            <v>-</v>
          </cell>
          <cell r="Y168" t="str">
            <v>-</v>
          </cell>
          <cell r="Z168" t="str">
            <v>-</v>
          </cell>
          <cell r="AA168">
            <v>0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>
            <v>0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>
            <v>0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>
            <v>0</v>
          </cell>
          <cell r="BB168" t="str">
            <v>-</v>
          </cell>
          <cell r="BC168">
            <v>0</v>
          </cell>
          <cell r="BD168" t="str">
            <v>-</v>
          </cell>
          <cell r="BE168">
            <v>0</v>
          </cell>
          <cell r="BF168" t="str">
            <v>-</v>
          </cell>
          <cell r="BG168">
            <v>0</v>
          </cell>
          <cell r="BH168" t="str">
            <v>-</v>
          </cell>
          <cell r="BI168">
            <v>0</v>
          </cell>
          <cell r="BJ168" t="str">
            <v>-</v>
          </cell>
          <cell r="BK168">
            <v>0</v>
          </cell>
          <cell r="BL168" t="str">
            <v>-</v>
          </cell>
          <cell r="BM168">
            <v>0</v>
          </cell>
          <cell r="BN168" t="str">
            <v>-</v>
          </cell>
          <cell r="BO168">
            <v>0</v>
          </cell>
          <cell r="BP168" t="str">
            <v>-</v>
          </cell>
          <cell r="BQ168">
            <v>0</v>
          </cell>
          <cell r="BR168" t="str">
            <v>-</v>
          </cell>
          <cell r="BS168">
            <v>0</v>
          </cell>
          <cell r="BT168" t="str">
            <v>-</v>
          </cell>
          <cell r="BU168">
            <v>0</v>
          </cell>
          <cell r="BV168" t="str">
            <v>-</v>
          </cell>
          <cell r="BW168">
            <v>0</v>
          </cell>
          <cell r="BX168" t="str">
            <v>-</v>
          </cell>
          <cell r="BY168" t="str">
            <v>-</v>
          </cell>
          <cell r="BZ168" t="str">
            <v>-</v>
          </cell>
          <cell r="CA168">
            <v>0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>
            <v>0</v>
          </cell>
          <cell r="CN168" t="str">
            <v>-</v>
          </cell>
          <cell r="CO168">
            <v>0</v>
          </cell>
          <cell r="CP168" t="str">
            <v>-</v>
          </cell>
          <cell r="CQ168">
            <v>0</v>
          </cell>
          <cell r="CR168" t="str">
            <v>-</v>
          </cell>
          <cell r="CS168">
            <v>0</v>
          </cell>
          <cell r="CT168" t="str">
            <v>-</v>
          </cell>
          <cell r="CU168">
            <v>0</v>
          </cell>
          <cell r="CV168" t="str">
            <v>-</v>
          </cell>
          <cell r="CW168">
            <v>0</v>
          </cell>
          <cell r="CX168" t="str">
            <v>-</v>
          </cell>
          <cell r="CY168">
            <v>0</v>
          </cell>
          <cell r="CZ168" t="str">
            <v>-</v>
          </cell>
          <cell r="DA168">
            <v>0</v>
          </cell>
          <cell r="DB168" t="str">
            <v>-</v>
          </cell>
          <cell r="DC168">
            <v>0</v>
          </cell>
          <cell r="DD168" t="str">
            <v>-</v>
          </cell>
          <cell r="DE168">
            <v>0</v>
          </cell>
          <cell r="DF168" t="str">
            <v>-</v>
          </cell>
          <cell r="DG168">
            <v>0</v>
          </cell>
          <cell r="DH168" t="str">
            <v>-</v>
          </cell>
          <cell r="DI168">
            <v>0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>
            <v>0</v>
          </cell>
          <cell r="DX168" t="str">
            <v>-</v>
          </cell>
          <cell r="DY168">
            <v>0</v>
          </cell>
          <cell r="DZ168" t="str">
            <v>-</v>
          </cell>
          <cell r="EA168">
            <v>0</v>
          </cell>
          <cell r="EB168" t="str">
            <v>-</v>
          </cell>
          <cell r="EC168">
            <v>0</v>
          </cell>
          <cell r="ED168" t="str">
            <v>-</v>
          </cell>
          <cell r="EE168">
            <v>0</v>
          </cell>
          <cell r="EF168" t="str">
            <v>-</v>
          </cell>
          <cell r="EG168">
            <v>0</v>
          </cell>
        </row>
        <row r="169">
          <cell r="C169">
            <v>700000474</v>
          </cell>
          <cell r="D169" t="str">
            <v>SECTOR PANCHES MARTHA</v>
          </cell>
          <cell r="E169">
            <v>2026</v>
          </cell>
          <cell r="F169">
            <v>202605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  <cell r="K169" t="str">
            <v>-</v>
          </cell>
          <cell r="L169" t="str">
            <v>-</v>
          </cell>
          <cell r="M169" t="str">
            <v>-</v>
          </cell>
          <cell r="N169" t="str">
            <v>-</v>
          </cell>
          <cell r="O169" t="str">
            <v>-</v>
          </cell>
          <cell r="P169" t="str">
            <v>-</v>
          </cell>
          <cell r="Q169" t="str">
            <v>-</v>
          </cell>
          <cell r="R169" t="str">
            <v>-</v>
          </cell>
          <cell r="S169" t="str">
            <v>-</v>
          </cell>
          <cell r="T169" t="str">
            <v>-</v>
          </cell>
          <cell r="U169" t="str">
            <v>-</v>
          </cell>
          <cell r="V169" t="str">
            <v>-</v>
          </cell>
          <cell r="W169" t="str">
            <v>-</v>
          </cell>
          <cell r="X169" t="str">
            <v>-</v>
          </cell>
          <cell r="Y169" t="str">
            <v>-</v>
          </cell>
          <cell r="Z169" t="str">
            <v>-</v>
          </cell>
          <cell r="AA169" t="str">
            <v>-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 t="str">
            <v>-</v>
          </cell>
          <cell r="AH169" t="str">
            <v>-</v>
          </cell>
          <cell r="AI169" t="str">
            <v>-</v>
          </cell>
          <cell r="AJ169" t="str">
            <v>-</v>
          </cell>
          <cell r="AK169" t="str">
            <v>-</v>
          </cell>
          <cell r="AL169" t="str">
            <v>-</v>
          </cell>
          <cell r="AM169" t="str">
            <v>-</v>
          </cell>
          <cell r="AN169" t="str">
            <v>-</v>
          </cell>
          <cell r="AO169" t="str">
            <v>-</v>
          </cell>
          <cell r="AP169" t="str">
            <v>-</v>
          </cell>
          <cell r="AQ169" t="str">
            <v>-</v>
          </cell>
          <cell r="AR169" t="str">
            <v>-</v>
          </cell>
          <cell r="AS169" t="str">
            <v>-</v>
          </cell>
          <cell r="AT169" t="str">
            <v>-</v>
          </cell>
          <cell r="AU169" t="str">
            <v>-</v>
          </cell>
          <cell r="AV169" t="str">
            <v>-</v>
          </cell>
          <cell r="AW169" t="str">
            <v>-</v>
          </cell>
          <cell r="AX169" t="str">
            <v>-</v>
          </cell>
          <cell r="AY169" t="str">
            <v>-</v>
          </cell>
          <cell r="AZ169" t="str">
            <v>-</v>
          </cell>
          <cell r="BA169" t="str">
            <v>-</v>
          </cell>
          <cell r="BB169" t="str">
            <v>-</v>
          </cell>
          <cell r="BC169" t="str">
            <v>-</v>
          </cell>
          <cell r="BD169" t="str">
            <v>-</v>
          </cell>
          <cell r="BE169" t="str">
            <v>-</v>
          </cell>
          <cell r="BF169" t="str">
            <v>-</v>
          </cell>
          <cell r="BG169" t="str">
            <v>-</v>
          </cell>
          <cell r="BH169" t="str">
            <v>-</v>
          </cell>
          <cell r="BI169" t="str">
            <v>-</v>
          </cell>
          <cell r="BJ169" t="str">
            <v>-</v>
          </cell>
          <cell r="BK169" t="str">
            <v>-</v>
          </cell>
          <cell r="BL169" t="str">
            <v>-</v>
          </cell>
          <cell r="BM169" t="str">
            <v>-</v>
          </cell>
          <cell r="BN169" t="str">
            <v>-</v>
          </cell>
          <cell r="BO169" t="str">
            <v>-</v>
          </cell>
          <cell r="BP169" t="str">
            <v>-</v>
          </cell>
          <cell r="BQ169" t="str">
            <v>-</v>
          </cell>
          <cell r="BR169" t="str">
            <v>-</v>
          </cell>
          <cell r="BS169" t="str">
            <v>-</v>
          </cell>
          <cell r="BT169" t="str">
            <v>-</v>
          </cell>
          <cell r="BU169" t="str">
            <v>-</v>
          </cell>
          <cell r="BV169" t="str">
            <v>-</v>
          </cell>
          <cell r="BW169" t="str">
            <v>-</v>
          </cell>
          <cell r="BX169" t="str">
            <v>-</v>
          </cell>
          <cell r="BY169" t="str">
            <v>-</v>
          </cell>
          <cell r="BZ169" t="str">
            <v>-</v>
          </cell>
          <cell r="CA169" t="str">
            <v>-</v>
          </cell>
          <cell r="CB169" t="str">
            <v>-</v>
          </cell>
          <cell r="CC169" t="str">
            <v>-</v>
          </cell>
          <cell r="CD169" t="str">
            <v>-</v>
          </cell>
          <cell r="CE169" t="str">
            <v>-</v>
          </cell>
          <cell r="CF169" t="str">
            <v>-</v>
          </cell>
          <cell r="CG169" t="str">
            <v>-</v>
          </cell>
          <cell r="CH169" t="str">
            <v>-</v>
          </cell>
          <cell r="CI169" t="str">
            <v>-</v>
          </cell>
          <cell r="CJ169" t="str">
            <v>-</v>
          </cell>
          <cell r="CK169" t="str">
            <v>-</v>
          </cell>
          <cell r="CL169" t="str">
            <v>-</v>
          </cell>
          <cell r="CM169" t="str">
            <v>-</v>
          </cell>
          <cell r="CN169" t="str">
            <v>-</v>
          </cell>
          <cell r="CO169" t="str">
            <v>-</v>
          </cell>
          <cell r="CP169" t="str">
            <v>-</v>
          </cell>
          <cell r="CQ169" t="str">
            <v>-</v>
          </cell>
          <cell r="CR169" t="str">
            <v>-</v>
          </cell>
          <cell r="CS169" t="str">
            <v>-</v>
          </cell>
          <cell r="CT169" t="str">
            <v>-</v>
          </cell>
          <cell r="CU169" t="str">
            <v>-</v>
          </cell>
          <cell r="CV169" t="str">
            <v>-</v>
          </cell>
          <cell r="CW169" t="str">
            <v>-</v>
          </cell>
          <cell r="CX169" t="str">
            <v>-</v>
          </cell>
          <cell r="CY169" t="str">
            <v>-</v>
          </cell>
          <cell r="CZ169" t="str">
            <v>-</v>
          </cell>
          <cell r="DA169" t="str">
            <v>-</v>
          </cell>
          <cell r="DB169" t="str">
            <v>-</v>
          </cell>
          <cell r="DC169" t="str">
            <v>-</v>
          </cell>
          <cell r="DD169" t="str">
            <v>-</v>
          </cell>
          <cell r="DE169" t="str">
            <v>-</v>
          </cell>
          <cell r="DF169" t="str">
            <v>-</v>
          </cell>
          <cell r="DG169" t="str">
            <v>-</v>
          </cell>
          <cell r="DH169" t="str">
            <v>-</v>
          </cell>
          <cell r="DI169" t="str">
            <v>-</v>
          </cell>
          <cell r="DJ169" t="str">
            <v>-</v>
          </cell>
          <cell r="DK169" t="str">
            <v>-</v>
          </cell>
          <cell r="DL169" t="str">
            <v>-</v>
          </cell>
          <cell r="DM169" t="str">
            <v>-</v>
          </cell>
          <cell r="DN169" t="str">
            <v>-</v>
          </cell>
          <cell r="DO169" t="str">
            <v>-</v>
          </cell>
          <cell r="DP169" t="str">
            <v>-</v>
          </cell>
          <cell r="DQ169" t="str">
            <v>-</v>
          </cell>
          <cell r="DR169" t="str">
            <v>-</v>
          </cell>
          <cell r="DS169" t="str">
            <v>-</v>
          </cell>
          <cell r="DT169" t="str">
            <v>-</v>
          </cell>
          <cell r="DU169" t="str">
            <v>-</v>
          </cell>
          <cell r="DV169" t="str">
            <v>-</v>
          </cell>
          <cell r="DW169" t="str">
            <v>-</v>
          </cell>
          <cell r="DX169" t="str">
            <v>-</v>
          </cell>
          <cell r="DY169" t="str">
            <v>-</v>
          </cell>
          <cell r="DZ169" t="str">
            <v>-</v>
          </cell>
          <cell r="EA169" t="str">
            <v>-</v>
          </cell>
          <cell r="EB169" t="str">
            <v>-</v>
          </cell>
          <cell r="EC169" t="str">
            <v>-</v>
          </cell>
          <cell r="ED169" t="str">
            <v>-</v>
          </cell>
          <cell r="EE169" t="str">
            <v>-</v>
          </cell>
          <cell r="EF169" t="str">
            <v>-</v>
          </cell>
          <cell r="EG169" t="str">
            <v>-</v>
          </cell>
        </row>
        <row r="170">
          <cell r="C170">
            <v>700000477</v>
          </cell>
          <cell r="D170" t="str">
            <v>Sector Anica Yuliana</v>
          </cell>
          <cell r="E170">
            <v>2026</v>
          </cell>
          <cell r="F170">
            <v>202605</v>
          </cell>
          <cell r="G170" t="str">
            <v>-</v>
          </cell>
          <cell r="H170" t="str">
            <v>-</v>
          </cell>
          <cell r="I170" t="str">
            <v>-</v>
          </cell>
          <cell r="J170" t="str">
            <v>-</v>
          </cell>
          <cell r="K170" t="str">
            <v>-</v>
          </cell>
          <cell r="L170" t="str">
            <v>-</v>
          </cell>
          <cell r="M170" t="str">
            <v>-</v>
          </cell>
          <cell r="N170" t="str">
            <v>-</v>
          </cell>
          <cell r="O170" t="str">
            <v>-</v>
          </cell>
          <cell r="P170" t="str">
            <v>-</v>
          </cell>
          <cell r="Q170" t="str">
            <v>-</v>
          </cell>
          <cell r="R170" t="str">
            <v>-</v>
          </cell>
          <cell r="S170" t="str">
            <v>-</v>
          </cell>
          <cell r="T170" t="str">
            <v>-</v>
          </cell>
          <cell r="U170" t="str">
            <v>-</v>
          </cell>
          <cell r="V170" t="str">
            <v>-</v>
          </cell>
          <cell r="W170" t="str">
            <v>-</v>
          </cell>
          <cell r="X170" t="str">
            <v>-</v>
          </cell>
          <cell r="Y170" t="str">
            <v>-</v>
          </cell>
          <cell r="Z170" t="str">
            <v>-</v>
          </cell>
          <cell r="AA170" t="str">
            <v>-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 t="str">
            <v>-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 t="str">
            <v>-</v>
          </cell>
          <cell r="AN170" t="str">
            <v>-</v>
          </cell>
          <cell r="AO170" t="str">
            <v>-</v>
          </cell>
          <cell r="AP170" t="str">
            <v>-</v>
          </cell>
          <cell r="AQ170" t="str">
            <v>-</v>
          </cell>
          <cell r="AR170" t="str">
            <v>-</v>
          </cell>
          <cell r="AS170" t="str">
            <v>-</v>
          </cell>
          <cell r="AT170" t="str">
            <v>-</v>
          </cell>
          <cell r="AU170" t="str">
            <v>-</v>
          </cell>
          <cell r="AV170" t="str">
            <v>-</v>
          </cell>
          <cell r="AW170" t="str">
            <v>-</v>
          </cell>
          <cell r="AX170" t="str">
            <v>-</v>
          </cell>
          <cell r="AY170" t="str">
            <v>-</v>
          </cell>
          <cell r="AZ170" t="str">
            <v>-</v>
          </cell>
          <cell r="BA170" t="str">
            <v>-</v>
          </cell>
          <cell r="BB170" t="str">
            <v>-</v>
          </cell>
          <cell r="BC170" t="str">
            <v>-</v>
          </cell>
          <cell r="BD170" t="str">
            <v>-</v>
          </cell>
          <cell r="BE170" t="str">
            <v>-</v>
          </cell>
          <cell r="BF170" t="str">
            <v>-</v>
          </cell>
          <cell r="BG170" t="str">
            <v>-</v>
          </cell>
          <cell r="BH170" t="str">
            <v>-</v>
          </cell>
          <cell r="BI170" t="str">
            <v>-</v>
          </cell>
          <cell r="BJ170" t="str">
            <v>-</v>
          </cell>
          <cell r="BK170" t="str">
            <v>-</v>
          </cell>
          <cell r="BL170" t="str">
            <v>-</v>
          </cell>
          <cell r="BM170" t="str">
            <v>-</v>
          </cell>
          <cell r="BN170" t="str">
            <v>-</v>
          </cell>
          <cell r="BO170" t="str">
            <v>-</v>
          </cell>
          <cell r="BP170" t="str">
            <v>-</v>
          </cell>
          <cell r="BQ170" t="str">
            <v>-</v>
          </cell>
          <cell r="BR170" t="str">
            <v>-</v>
          </cell>
          <cell r="BS170" t="str">
            <v>-</v>
          </cell>
          <cell r="BT170" t="str">
            <v>-</v>
          </cell>
          <cell r="BU170" t="str">
            <v>-</v>
          </cell>
          <cell r="BV170" t="str">
            <v>-</v>
          </cell>
          <cell r="BW170" t="str">
            <v>-</v>
          </cell>
          <cell r="BX170" t="str">
            <v>-</v>
          </cell>
          <cell r="BY170" t="str">
            <v>-</v>
          </cell>
          <cell r="BZ170" t="str">
            <v>-</v>
          </cell>
          <cell r="CA170" t="str">
            <v>-</v>
          </cell>
          <cell r="CB170" t="str">
            <v>-</v>
          </cell>
          <cell r="CC170" t="str">
            <v>-</v>
          </cell>
          <cell r="CD170" t="str">
            <v>-</v>
          </cell>
          <cell r="CE170" t="str">
            <v>-</v>
          </cell>
          <cell r="CF170" t="str">
            <v>-</v>
          </cell>
          <cell r="CG170" t="str">
            <v>-</v>
          </cell>
          <cell r="CH170" t="str">
            <v>-</v>
          </cell>
          <cell r="CI170" t="str">
            <v>-</v>
          </cell>
          <cell r="CJ170" t="str">
            <v>-</v>
          </cell>
          <cell r="CK170" t="str">
            <v>-</v>
          </cell>
          <cell r="CL170" t="str">
            <v>-</v>
          </cell>
          <cell r="CM170" t="str">
            <v>-</v>
          </cell>
          <cell r="CN170" t="str">
            <v>-</v>
          </cell>
          <cell r="CO170" t="str">
            <v>-</v>
          </cell>
          <cell r="CP170" t="str">
            <v>-</v>
          </cell>
          <cell r="CQ170" t="str">
            <v>-</v>
          </cell>
          <cell r="CR170" t="str">
            <v>-</v>
          </cell>
          <cell r="CS170" t="str">
            <v>-</v>
          </cell>
          <cell r="CT170" t="str">
            <v>-</v>
          </cell>
          <cell r="CU170" t="str">
            <v>-</v>
          </cell>
          <cell r="CV170" t="str">
            <v>-</v>
          </cell>
          <cell r="CW170" t="str">
            <v>-</v>
          </cell>
          <cell r="CX170" t="str">
            <v>-</v>
          </cell>
          <cell r="CY170" t="str">
            <v>-</v>
          </cell>
          <cell r="CZ170" t="str">
            <v>-</v>
          </cell>
          <cell r="DA170" t="str">
            <v>-</v>
          </cell>
          <cell r="DB170" t="str">
            <v>-</v>
          </cell>
          <cell r="DC170" t="str">
            <v>-</v>
          </cell>
          <cell r="DD170" t="str">
            <v>-</v>
          </cell>
          <cell r="DE170" t="str">
            <v>-</v>
          </cell>
          <cell r="DF170" t="str">
            <v>-</v>
          </cell>
          <cell r="DG170" t="str">
            <v>-</v>
          </cell>
          <cell r="DH170" t="str">
            <v>-</v>
          </cell>
          <cell r="DI170" t="str">
            <v>-</v>
          </cell>
          <cell r="DJ170" t="str">
            <v>-</v>
          </cell>
          <cell r="DK170" t="str">
            <v>-</v>
          </cell>
          <cell r="DL170" t="str">
            <v>-</v>
          </cell>
          <cell r="DM170" t="str">
            <v>-</v>
          </cell>
          <cell r="DN170" t="str">
            <v>-</v>
          </cell>
          <cell r="DO170" t="str">
            <v>-</v>
          </cell>
          <cell r="DP170" t="str">
            <v>-</v>
          </cell>
          <cell r="DQ170" t="str">
            <v>-</v>
          </cell>
          <cell r="DR170" t="str">
            <v>-</v>
          </cell>
          <cell r="DS170" t="str">
            <v>-</v>
          </cell>
          <cell r="DT170" t="str">
            <v>-</v>
          </cell>
          <cell r="DU170" t="str">
            <v>-</v>
          </cell>
          <cell r="DV170" t="str">
            <v>-</v>
          </cell>
          <cell r="DW170" t="str">
            <v>-</v>
          </cell>
          <cell r="DX170" t="str">
            <v>-</v>
          </cell>
          <cell r="DY170" t="str">
            <v>-</v>
          </cell>
          <cell r="DZ170" t="str">
            <v>-</v>
          </cell>
          <cell r="EA170" t="str">
            <v>-</v>
          </cell>
          <cell r="EB170" t="str">
            <v>-</v>
          </cell>
          <cell r="EC170" t="str">
            <v>-</v>
          </cell>
          <cell r="ED170" t="str">
            <v>-</v>
          </cell>
          <cell r="EE170" t="str">
            <v>-</v>
          </cell>
          <cell r="EF170" t="str">
            <v>-</v>
          </cell>
          <cell r="EG170" t="str">
            <v>-</v>
          </cell>
        </row>
        <row r="171">
          <cell r="C171">
            <v>700000478</v>
          </cell>
          <cell r="D171" t="str">
            <v>SECTOR RÍO SELVA OLGA</v>
          </cell>
          <cell r="E171">
            <v>2026</v>
          </cell>
          <cell r="F171">
            <v>202605</v>
          </cell>
          <cell r="G171">
            <v>894</v>
          </cell>
          <cell r="H171">
            <v>902</v>
          </cell>
          <cell r="I171">
            <v>239</v>
          </cell>
          <cell r="J171" t="str">
            <v>-</v>
          </cell>
          <cell r="K171">
            <v>-111</v>
          </cell>
          <cell r="L171">
            <v>8</v>
          </cell>
          <cell r="M171">
            <v>177</v>
          </cell>
          <cell r="N171">
            <v>606</v>
          </cell>
          <cell r="O171">
            <v>0</v>
          </cell>
          <cell r="P171" t="str">
            <v>-</v>
          </cell>
          <cell r="Q171">
            <v>0</v>
          </cell>
          <cell r="R171" t="str">
            <v>-</v>
          </cell>
          <cell r="S171">
            <v>0</v>
          </cell>
          <cell r="T171" t="str">
            <v>-</v>
          </cell>
          <cell r="U171">
            <v>177</v>
          </cell>
          <cell r="V171" t="str">
            <v>-</v>
          </cell>
          <cell r="W171">
            <v>0</v>
          </cell>
          <cell r="X171" t="str">
            <v>-</v>
          </cell>
          <cell r="Y171" t="str">
            <v>-</v>
          </cell>
          <cell r="Z171" t="str">
            <v>-</v>
          </cell>
          <cell r="AA171">
            <v>133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>
            <v>73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>
            <v>19.798657718120804</v>
          </cell>
          <cell r="AN171">
            <v>59.8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>
            <v>149</v>
          </cell>
          <cell r="BB171">
            <v>482</v>
          </cell>
          <cell r="BC171">
            <v>16.666666666666664</v>
          </cell>
          <cell r="BD171">
            <v>47.5</v>
          </cell>
          <cell r="BE171">
            <v>559</v>
          </cell>
          <cell r="BF171" t="str">
            <v>-</v>
          </cell>
          <cell r="BG171">
            <v>775167.99</v>
          </cell>
          <cell r="BH171">
            <v>495952</v>
          </cell>
          <cell r="BI171">
            <v>137204735</v>
          </cell>
          <cell r="BJ171">
            <v>300546859</v>
          </cell>
          <cell r="BK171">
            <v>137204735</v>
          </cell>
          <cell r="BL171" t="str">
            <v>-</v>
          </cell>
          <cell r="BM171">
            <v>0</v>
          </cell>
          <cell r="BN171" t="str">
            <v>-</v>
          </cell>
          <cell r="BO171">
            <v>125022002</v>
          </cell>
          <cell r="BP171" t="str">
            <v>-</v>
          </cell>
          <cell r="BQ171">
            <v>0</v>
          </cell>
          <cell r="BR171" t="str">
            <v>-</v>
          </cell>
          <cell r="BS171">
            <v>172</v>
          </cell>
          <cell r="BT171" t="str">
            <v>-</v>
          </cell>
          <cell r="BU171">
            <v>125022002</v>
          </cell>
          <cell r="BV171" t="str">
            <v>-</v>
          </cell>
          <cell r="BW171">
            <v>89</v>
          </cell>
          <cell r="BX171" t="str">
            <v>-</v>
          </cell>
          <cell r="BY171" t="str">
            <v>-</v>
          </cell>
          <cell r="BZ171" t="str">
            <v>-</v>
          </cell>
          <cell r="CA171">
            <v>10806593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 t="str">
            <v>-</v>
          </cell>
          <cell r="CL171" t="str">
            <v>-</v>
          </cell>
          <cell r="CM171">
            <v>1376140</v>
          </cell>
          <cell r="CN171" t="str">
            <v>-</v>
          </cell>
          <cell r="CO171">
            <v>12182733</v>
          </cell>
          <cell r="CP171" t="str">
            <v>-</v>
          </cell>
          <cell r="CQ171">
            <v>0</v>
          </cell>
          <cell r="CR171" t="str">
            <v>-</v>
          </cell>
          <cell r="CS171">
            <v>-79</v>
          </cell>
          <cell r="CT171" t="str">
            <v>-</v>
          </cell>
          <cell r="CU171">
            <v>442</v>
          </cell>
          <cell r="CV171">
            <v>191</v>
          </cell>
          <cell r="CW171">
            <v>184</v>
          </cell>
          <cell r="CX171">
            <v>131</v>
          </cell>
          <cell r="CY171">
            <v>91</v>
          </cell>
          <cell r="CZ171">
            <v>63</v>
          </cell>
          <cell r="DA171">
            <v>131</v>
          </cell>
          <cell r="DB171">
            <v>94</v>
          </cell>
          <cell r="DC171">
            <v>59</v>
          </cell>
          <cell r="DD171">
            <v>53</v>
          </cell>
          <cell r="DE171">
            <v>97</v>
          </cell>
          <cell r="DF171">
            <v>84</v>
          </cell>
          <cell r="DG171">
            <v>287</v>
          </cell>
          <cell r="DH171">
            <v>231</v>
          </cell>
          <cell r="DI171">
            <v>11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>
            <v>0</v>
          </cell>
          <cell r="DX171" t="str">
            <v>-</v>
          </cell>
          <cell r="DY171">
            <v>18</v>
          </cell>
          <cell r="DZ171">
            <v>58</v>
          </cell>
          <cell r="EA171">
            <v>18</v>
          </cell>
          <cell r="EB171" t="str">
            <v>-</v>
          </cell>
          <cell r="EC171">
            <v>51.428571428571423</v>
          </cell>
          <cell r="ED171" t="str">
            <v>-</v>
          </cell>
          <cell r="EE171">
            <v>7</v>
          </cell>
          <cell r="EF171" t="str">
            <v>-</v>
          </cell>
          <cell r="EG171">
            <v>10</v>
          </cell>
        </row>
        <row r="172">
          <cell r="C172">
            <v>700000479</v>
          </cell>
          <cell r="D172" t="str">
            <v>SECTOR MOTIVACIÓN YURY</v>
          </cell>
          <cell r="E172">
            <v>2026</v>
          </cell>
          <cell r="F172">
            <v>202605</v>
          </cell>
          <cell r="G172" t="str">
            <v>-</v>
          </cell>
          <cell r="H172" t="str">
            <v>-</v>
          </cell>
          <cell r="I172" t="str">
            <v>-</v>
          </cell>
          <cell r="J172" t="str">
            <v>-</v>
          </cell>
          <cell r="K172" t="str">
            <v>-</v>
          </cell>
          <cell r="L172" t="str">
            <v>-</v>
          </cell>
          <cell r="M172" t="str">
            <v>-</v>
          </cell>
          <cell r="N172" t="str">
            <v>-</v>
          </cell>
          <cell r="O172" t="str">
            <v>-</v>
          </cell>
          <cell r="P172" t="str">
            <v>-</v>
          </cell>
          <cell r="Q172" t="str">
            <v>-</v>
          </cell>
          <cell r="R172" t="str">
            <v>-</v>
          </cell>
          <cell r="S172" t="str">
            <v>-</v>
          </cell>
          <cell r="T172" t="str">
            <v>-</v>
          </cell>
          <cell r="U172" t="str">
            <v>-</v>
          </cell>
          <cell r="V172" t="str">
            <v>-</v>
          </cell>
          <cell r="W172" t="str">
            <v>-</v>
          </cell>
          <cell r="X172" t="str">
            <v>-</v>
          </cell>
          <cell r="Y172" t="str">
            <v>-</v>
          </cell>
          <cell r="Z172" t="str">
            <v>-</v>
          </cell>
          <cell r="AA172" t="str">
            <v>-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 t="str">
            <v>-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 t="str">
            <v>-</v>
          </cell>
          <cell r="AN172" t="str">
            <v>-</v>
          </cell>
          <cell r="AO172" t="str">
            <v>-</v>
          </cell>
          <cell r="AP172" t="str">
            <v>-</v>
          </cell>
          <cell r="AQ172" t="str">
            <v>-</v>
          </cell>
          <cell r="AR172" t="str">
            <v>-</v>
          </cell>
          <cell r="AS172" t="str">
            <v>-</v>
          </cell>
          <cell r="AT172" t="str">
            <v>-</v>
          </cell>
          <cell r="AU172" t="str">
            <v>-</v>
          </cell>
          <cell r="AV172" t="str">
            <v>-</v>
          </cell>
          <cell r="AW172" t="str">
            <v>-</v>
          </cell>
          <cell r="AX172" t="str">
            <v>-</v>
          </cell>
          <cell r="AY172" t="str">
            <v>-</v>
          </cell>
          <cell r="AZ172" t="str">
            <v>-</v>
          </cell>
          <cell r="BA172" t="str">
            <v>-</v>
          </cell>
          <cell r="BB172" t="str">
            <v>-</v>
          </cell>
          <cell r="BC172" t="str">
            <v>-</v>
          </cell>
          <cell r="BD172" t="str">
            <v>-</v>
          </cell>
          <cell r="BE172" t="str">
            <v>-</v>
          </cell>
          <cell r="BF172" t="str">
            <v>-</v>
          </cell>
          <cell r="BG172" t="str">
            <v>-</v>
          </cell>
          <cell r="BH172" t="str">
            <v>-</v>
          </cell>
          <cell r="BI172" t="str">
            <v>-</v>
          </cell>
          <cell r="BJ172" t="str">
            <v>-</v>
          </cell>
          <cell r="BK172" t="str">
            <v>-</v>
          </cell>
          <cell r="BL172" t="str">
            <v>-</v>
          </cell>
          <cell r="BM172" t="str">
            <v>-</v>
          </cell>
          <cell r="BN172" t="str">
            <v>-</v>
          </cell>
          <cell r="BO172" t="str">
            <v>-</v>
          </cell>
          <cell r="BP172" t="str">
            <v>-</v>
          </cell>
          <cell r="BQ172" t="str">
            <v>-</v>
          </cell>
          <cell r="BR172" t="str">
            <v>-</v>
          </cell>
          <cell r="BS172" t="str">
            <v>-</v>
          </cell>
          <cell r="BT172" t="str">
            <v>-</v>
          </cell>
          <cell r="BU172" t="str">
            <v>-</v>
          </cell>
          <cell r="BV172" t="str">
            <v>-</v>
          </cell>
          <cell r="BW172" t="str">
            <v>-</v>
          </cell>
          <cell r="BX172" t="str">
            <v>-</v>
          </cell>
          <cell r="BY172" t="str">
            <v>-</v>
          </cell>
          <cell r="BZ172" t="str">
            <v>-</v>
          </cell>
          <cell r="CA172" t="str">
            <v>-</v>
          </cell>
          <cell r="CB172" t="str">
            <v>-</v>
          </cell>
          <cell r="CC172" t="str">
            <v>-</v>
          </cell>
          <cell r="CD172" t="str">
            <v>-</v>
          </cell>
          <cell r="CE172" t="str">
            <v>-</v>
          </cell>
          <cell r="CF172" t="str">
            <v>-</v>
          </cell>
          <cell r="CG172" t="str">
            <v>-</v>
          </cell>
          <cell r="CH172" t="str">
            <v>-</v>
          </cell>
          <cell r="CI172" t="str">
            <v>-</v>
          </cell>
          <cell r="CJ172" t="str">
            <v>-</v>
          </cell>
          <cell r="CK172" t="str">
            <v>-</v>
          </cell>
          <cell r="CL172" t="str">
            <v>-</v>
          </cell>
          <cell r="CM172" t="str">
            <v>-</v>
          </cell>
          <cell r="CN172" t="str">
            <v>-</v>
          </cell>
          <cell r="CO172" t="str">
            <v>-</v>
          </cell>
          <cell r="CP172" t="str">
            <v>-</v>
          </cell>
          <cell r="CQ172" t="str">
            <v>-</v>
          </cell>
          <cell r="CR172" t="str">
            <v>-</v>
          </cell>
          <cell r="CS172" t="str">
            <v>-</v>
          </cell>
          <cell r="CT172" t="str">
            <v>-</v>
          </cell>
          <cell r="CU172" t="str">
            <v>-</v>
          </cell>
          <cell r="CV172" t="str">
            <v>-</v>
          </cell>
          <cell r="CW172" t="str">
            <v>-</v>
          </cell>
          <cell r="CX172" t="str">
            <v>-</v>
          </cell>
          <cell r="CY172" t="str">
            <v>-</v>
          </cell>
          <cell r="CZ172" t="str">
            <v>-</v>
          </cell>
          <cell r="DA172" t="str">
            <v>-</v>
          </cell>
          <cell r="DB172" t="str">
            <v>-</v>
          </cell>
          <cell r="DC172" t="str">
            <v>-</v>
          </cell>
          <cell r="DD172" t="str">
            <v>-</v>
          </cell>
          <cell r="DE172" t="str">
            <v>-</v>
          </cell>
          <cell r="DF172" t="str">
            <v>-</v>
          </cell>
          <cell r="DG172" t="str">
            <v>-</v>
          </cell>
          <cell r="DH172" t="str">
            <v>-</v>
          </cell>
          <cell r="DI172" t="str">
            <v>-</v>
          </cell>
          <cell r="DJ172" t="str">
            <v>-</v>
          </cell>
          <cell r="DK172" t="str">
            <v>-</v>
          </cell>
          <cell r="DL172" t="str">
            <v>-</v>
          </cell>
          <cell r="DM172" t="str">
            <v>-</v>
          </cell>
          <cell r="DN172" t="str">
            <v>-</v>
          </cell>
          <cell r="DO172" t="str">
            <v>-</v>
          </cell>
          <cell r="DP172" t="str">
            <v>-</v>
          </cell>
          <cell r="DQ172" t="str">
            <v>-</v>
          </cell>
          <cell r="DR172" t="str">
            <v>-</v>
          </cell>
          <cell r="DS172" t="str">
            <v>-</v>
          </cell>
          <cell r="DT172" t="str">
            <v>-</v>
          </cell>
          <cell r="DU172" t="str">
            <v>-</v>
          </cell>
          <cell r="DV172" t="str">
            <v>-</v>
          </cell>
          <cell r="DW172" t="str">
            <v>-</v>
          </cell>
          <cell r="DX172" t="str">
            <v>-</v>
          </cell>
          <cell r="DY172" t="str">
            <v>-</v>
          </cell>
          <cell r="DZ172" t="str">
            <v>-</v>
          </cell>
          <cell r="EA172" t="str">
            <v>-</v>
          </cell>
          <cell r="EB172" t="str">
            <v>-</v>
          </cell>
          <cell r="EC172" t="str">
            <v>-</v>
          </cell>
          <cell r="ED172" t="str">
            <v>-</v>
          </cell>
          <cell r="EE172" t="str">
            <v>-</v>
          </cell>
          <cell r="EF172" t="str">
            <v>-</v>
          </cell>
          <cell r="EG172" t="str">
            <v>-</v>
          </cell>
        </row>
        <row r="173">
          <cell r="C173">
            <v>700000480</v>
          </cell>
          <cell r="D173" t="str">
            <v>SECTOR CUENCA TATIANA</v>
          </cell>
          <cell r="E173">
            <v>2026</v>
          </cell>
          <cell r="F173">
            <v>202605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  <cell r="DZ173" t="str">
            <v>-</v>
          </cell>
          <cell r="EA173" t="str">
            <v>-</v>
          </cell>
          <cell r="EB173" t="str">
            <v>-</v>
          </cell>
          <cell r="EC173" t="str">
            <v>-</v>
          </cell>
          <cell r="ED173" t="str">
            <v>-</v>
          </cell>
          <cell r="EE173" t="str">
            <v>-</v>
          </cell>
          <cell r="EF173" t="str">
            <v>-</v>
          </cell>
          <cell r="EG173" t="str">
            <v>-</v>
          </cell>
        </row>
        <row r="174">
          <cell r="C174">
            <v>700000483</v>
          </cell>
          <cell r="D174" t="str">
            <v>SECTOR MANANTIAL LUISA</v>
          </cell>
          <cell r="E174">
            <v>2026</v>
          </cell>
          <cell r="F174">
            <v>202605</v>
          </cell>
          <cell r="G174">
            <v>1463</v>
          </cell>
          <cell r="H174">
            <v>1433</v>
          </cell>
          <cell r="I174">
            <v>474</v>
          </cell>
          <cell r="J174" t="str">
            <v>-</v>
          </cell>
          <cell r="K174">
            <v>21</v>
          </cell>
          <cell r="L174">
            <v>11</v>
          </cell>
          <cell r="M174">
            <v>959</v>
          </cell>
          <cell r="N174">
            <v>906</v>
          </cell>
          <cell r="O174">
            <v>0</v>
          </cell>
          <cell r="P174" t="str">
            <v>-</v>
          </cell>
          <cell r="Q174">
            <v>0</v>
          </cell>
          <cell r="R174" t="str">
            <v>-</v>
          </cell>
          <cell r="S174">
            <v>1</v>
          </cell>
          <cell r="T174" t="str">
            <v>-</v>
          </cell>
          <cell r="U174">
            <v>958</v>
          </cell>
          <cell r="V174" t="str">
            <v>-</v>
          </cell>
          <cell r="W174">
            <v>1</v>
          </cell>
          <cell r="X174" t="str">
            <v>-</v>
          </cell>
          <cell r="Y174" t="str">
            <v>-</v>
          </cell>
          <cell r="Z174" t="str">
            <v>-</v>
          </cell>
          <cell r="AA174">
            <v>717</v>
          </cell>
          <cell r="AB174" t="str">
            <v>-</v>
          </cell>
          <cell r="AC174" t="str">
            <v>-</v>
          </cell>
          <cell r="AD174" t="str">
            <v>-</v>
          </cell>
          <cell r="AE174" t="str">
            <v>-</v>
          </cell>
          <cell r="AF174" t="str">
            <v>-</v>
          </cell>
          <cell r="AG174">
            <v>553</v>
          </cell>
          <cell r="AH174" t="str">
            <v>-</v>
          </cell>
          <cell r="AI174" t="str">
            <v>-</v>
          </cell>
          <cell r="AJ174" t="str">
            <v>-</v>
          </cell>
          <cell r="AK174" t="str">
            <v>-</v>
          </cell>
          <cell r="AL174" t="str">
            <v>-</v>
          </cell>
          <cell r="AM174">
            <v>65.550239234449762</v>
          </cell>
          <cell r="AN174">
            <v>62.4</v>
          </cell>
          <cell r="AO174" t="str">
            <v>-</v>
          </cell>
          <cell r="AP174" t="str">
            <v>-</v>
          </cell>
          <cell r="AQ174" t="str">
            <v>-</v>
          </cell>
          <cell r="AR174" t="str">
            <v>-</v>
          </cell>
          <cell r="AS174" t="str">
            <v>-</v>
          </cell>
          <cell r="AT174" t="str">
            <v>-</v>
          </cell>
          <cell r="AU174" t="str">
            <v>-</v>
          </cell>
          <cell r="AV174" t="str">
            <v>-</v>
          </cell>
          <cell r="AW174" t="str">
            <v>-</v>
          </cell>
          <cell r="AX174" t="str">
            <v>-</v>
          </cell>
          <cell r="AY174" t="str">
            <v>-</v>
          </cell>
          <cell r="AZ174" t="str">
            <v>-</v>
          </cell>
          <cell r="BA174">
            <v>829</v>
          </cell>
          <cell r="BB174">
            <v>783</v>
          </cell>
          <cell r="BC174">
            <v>56.664388243335615</v>
          </cell>
          <cell r="BD174">
            <v>53.9</v>
          </cell>
          <cell r="BE174">
            <v>1032</v>
          </cell>
          <cell r="BF174" t="str">
            <v>-</v>
          </cell>
          <cell r="BG174">
            <v>546233.56000000006</v>
          </cell>
          <cell r="BH174">
            <v>538849</v>
          </cell>
          <cell r="BI174">
            <v>523837986</v>
          </cell>
          <cell r="BJ174">
            <v>488197347</v>
          </cell>
          <cell r="BK174">
            <v>523454538</v>
          </cell>
          <cell r="BL174" t="str">
            <v>-</v>
          </cell>
          <cell r="BM174">
            <v>383448</v>
          </cell>
          <cell r="BN174" t="str">
            <v>-</v>
          </cell>
          <cell r="BO174">
            <v>440243903</v>
          </cell>
          <cell r="BP174" t="str">
            <v>-</v>
          </cell>
          <cell r="BQ174">
            <v>383448</v>
          </cell>
          <cell r="BR174" t="str">
            <v>-</v>
          </cell>
          <cell r="BS174">
            <v>893</v>
          </cell>
          <cell r="BT174" t="str">
            <v>-</v>
          </cell>
          <cell r="BU174">
            <v>439860455</v>
          </cell>
          <cell r="BV174" t="str">
            <v>-</v>
          </cell>
          <cell r="BW174">
            <v>595</v>
          </cell>
          <cell r="BX174" t="str">
            <v>-</v>
          </cell>
          <cell r="BY174" t="str">
            <v>-</v>
          </cell>
          <cell r="BZ174" t="str">
            <v>-</v>
          </cell>
          <cell r="CA174">
            <v>75240473</v>
          </cell>
          <cell r="CB174" t="str">
            <v>-</v>
          </cell>
          <cell r="CC174" t="str">
            <v>-</v>
          </cell>
          <cell r="CD174" t="str">
            <v>-</v>
          </cell>
          <cell r="CE174" t="str">
            <v>-</v>
          </cell>
          <cell r="CF174" t="str">
            <v>-</v>
          </cell>
          <cell r="CG174" t="str">
            <v>-</v>
          </cell>
          <cell r="CH174" t="str">
            <v>-</v>
          </cell>
          <cell r="CI174" t="str">
            <v>-</v>
          </cell>
          <cell r="CJ174" t="str">
            <v>-</v>
          </cell>
          <cell r="CK174" t="str">
            <v>-</v>
          </cell>
          <cell r="CL174" t="str">
            <v>-</v>
          </cell>
          <cell r="CM174">
            <v>8353610</v>
          </cell>
          <cell r="CN174" t="str">
            <v>-</v>
          </cell>
          <cell r="CO174">
            <v>83594083</v>
          </cell>
          <cell r="CP174" t="str">
            <v>-</v>
          </cell>
          <cell r="CQ174">
            <v>0</v>
          </cell>
          <cell r="CR174" t="str">
            <v>-</v>
          </cell>
          <cell r="CS174">
            <v>6</v>
          </cell>
          <cell r="CT174" t="str">
            <v>-</v>
          </cell>
          <cell r="CU174">
            <v>294</v>
          </cell>
          <cell r="CV174">
            <v>346</v>
          </cell>
          <cell r="CW174">
            <v>152</v>
          </cell>
          <cell r="CX174">
            <v>151</v>
          </cell>
          <cell r="CY174">
            <v>58</v>
          </cell>
          <cell r="CZ174">
            <v>53</v>
          </cell>
          <cell r="DA174">
            <v>56</v>
          </cell>
          <cell r="DB174">
            <v>74</v>
          </cell>
          <cell r="DC174">
            <v>54</v>
          </cell>
          <cell r="DD174">
            <v>56</v>
          </cell>
          <cell r="DE174">
            <v>49</v>
          </cell>
          <cell r="DF174">
            <v>48</v>
          </cell>
          <cell r="DG174">
            <v>159</v>
          </cell>
          <cell r="DH174">
            <v>178</v>
          </cell>
          <cell r="DI174">
            <v>46</v>
          </cell>
          <cell r="DJ174" t="str">
            <v>-</v>
          </cell>
          <cell r="DK174" t="str">
            <v>-</v>
          </cell>
          <cell r="DL174" t="str">
            <v>-</v>
          </cell>
          <cell r="DM174" t="str">
            <v>-</v>
          </cell>
          <cell r="DN174" t="str">
            <v>-</v>
          </cell>
          <cell r="DO174" t="str">
            <v>-</v>
          </cell>
          <cell r="DP174" t="str">
            <v>-</v>
          </cell>
          <cell r="DQ174" t="str">
            <v>-</v>
          </cell>
          <cell r="DR174" t="str">
            <v>-</v>
          </cell>
          <cell r="DS174" t="str">
            <v>-</v>
          </cell>
          <cell r="DT174" t="str">
            <v>-</v>
          </cell>
          <cell r="DU174" t="str">
            <v>-</v>
          </cell>
          <cell r="DV174" t="str">
            <v>-</v>
          </cell>
          <cell r="DW174">
            <v>0</v>
          </cell>
          <cell r="DX174" t="str">
            <v>-</v>
          </cell>
          <cell r="DY174">
            <v>55</v>
          </cell>
          <cell r="DZ174">
            <v>62</v>
          </cell>
          <cell r="EA174">
            <v>19</v>
          </cell>
          <cell r="EB174" t="str">
            <v>-</v>
          </cell>
          <cell r="EC174">
            <v>57.575757575757578</v>
          </cell>
          <cell r="ED174" t="str">
            <v>-</v>
          </cell>
          <cell r="EE174">
            <v>9</v>
          </cell>
          <cell r="EF174" t="str">
            <v>-</v>
          </cell>
          <cell r="EG174">
            <v>75</v>
          </cell>
        </row>
        <row r="175">
          <cell r="C175">
            <v>700000486</v>
          </cell>
          <cell r="D175" t="str">
            <v>SECTOR ENCENILLO DARLY</v>
          </cell>
          <cell r="E175">
            <v>2026</v>
          </cell>
          <cell r="F175">
            <v>202605</v>
          </cell>
          <cell r="G175">
            <v>1951</v>
          </cell>
          <cell r="H175">
            <v>1952</v>
          </cell>
          <cell r="I175">
            <v>449</v>
          </cell>
          <cell r="J175" t="str">
            <v>-</v>
          </cell>
          <cell r="K175">
            <v>-45</v>
          </cell>
          <cell r="L175">
            <v>7</v>
          </cell>
          <cell r="M175">
            <v>300</v>
          </cell>
          <cell r="N175">
            <v>1226</v>
          </cell>
          <cell r="O175">
            <v>0</v>
          </cell>
          <cell r="P175" t="str">
            <v>-</v>
          </cell>
          <cell r="Q175">
            <v>0</v>
          </cell>
          <cell r="R175" t="str">
            <v>-</v>
          </cell>
          <cell r="S175">
            <v>0</v>
          </cell>
          <cell r="T175" t="str">
            <v>-</v>
          </cell>
          <cell r="U175">
            <v>300</v>
          </cell>
          <cell r="V175" t="str">
            <v>-</v>
          </cell>
          <cell r="W175">
            <v>0</v>
          </cell>
          <cell r="X175" t="str">
            <v>-</v>
          </cell>
          <cell r="Y175" t="str">
            <v>-</v>
          </cell>
          <cell r="Z175" t="str">
            <v>-</v>
          </cell>
          <cell r="AA175">
            <v>229</v>
          </cell>
          <cell r="AB175" t="str">
            <v>-</v>
          </cell>
          <cell r="AC175" t="str">
            <v>-</v>
          </cell>
          <cell r="AD175" t="str">
            <v>-</v>
          </cell>
          <cell r="AE175" t="str">
            <v>-</v>
          </cell>
          <cell r="AF175" t="str">
            <v>-</v>
          </cell>
          <cell r="AG175">
            <v>146</v>
          </cell>
          <cell r="AH175" t="str">
            <v>-</v>
          </cell>
          <cell r="AI175" t="str">
            <v>-</v>
          </cell>
          <cell r="AJ175" t="str">
            <v>-</v>
          </cell>
          <cell r="AK175" t="str">
            <v>-</v>
          </cell>
          <cell r="AL175" t="str">
            <v>-</v>
          </cell>
          <cell r="AM175">
            <v>15.376729882111736</v>
          </cell>
          <cell r="AN175">
            <v>61.1</v>
          </cell>
          <cell r="AO175" t="str">
            <v>-</v>
          </cell>
          <cell r="AP175" t="str">
            <v>-</v>
          </cell>
          <cell r="AQ175" t="str">
            <v>-</v>
          </cell>
          <cell r="AR175" t="str">
            <v>-</v>
          </cell>
          <cell r="AS175" t="str">
            <v>-</v>
          </cell>
          <cell r="AT175" t="str">
            <v>-</v>
          </cell>
          <cell r="AU175" t="str">
            <v>-</v>
          </cell>
          <cell r="AV175" t="str">
            <v>-</v>
          </cell>
          <cell r="AW175" t="str">
            <v>-</v>
          </cell>
          <cell r="AX175" t="str">
            <v>-</v>
          </cell>
          <cell r="AY175" t="str">
            <v>-</v>
          </cell>
          <cell r="AZ175" t="str">
            <v>-</v>
          </cell>
          <cell r="BA175">
            <v>267</v>
          </cell>
          <cell r="BB175">
            <v>1061</v>
          </cell>
          <cell r="BC175">
            <v>13.685289595079448</v>
          </cell>
          <cell r="BD175">
            <v>52.9</v>
          </cell>
          <cell r="BE175">
            <v>1212</v>
          </cell>
          <cell r="BF175" t="str">
            <v>-</v>
          </cell>
          <cell r="BG175">
            <v>592752.75</v>
          </cell>
          <cell r="BH175">
            <v>438641</v>
          </cell>
          <cell r="BI175">
            <v>177825826</v>
          </cell>
          <cell r="BJ175">
            <v>537774239</v>
          </cell>
          <cell r="BK175">
            <v>177825826</v>
          </cell>
          <cell r="BL175" t="str">
            <v>-</v>
          </cell>
          <cell r="BM175">
            <v>0</v>
          </cell>
          <cell r="BN175" t="str">
            <v>-</v>
          </cell>
          <cell r="BO175">
            <v>104322608</v>
          </cell>
          <cell r="BP175" t="str">
            <v>-</v>
          </cell>
          <cell r="BQ175">
            <v>0</v>
          </cell>
          <cell r="BR175" t="str">
            <v>-</v>
          </cell>
          <cell r="BS175">
            <v>213</v>
          </cell>
          <cell r="BT175" t="str">
            <v>-</v>
          </cell>
          <cell r="BU175">
            <v>104322608</v>
          </cell>
          <cell r="BV175" t="str">
            <v>-</v>
          </cell>
          <cell r="BW175">
            <v>255</v>
          </cell>
          <cell r="BX175" t="str">
            <v>-</v>
          </cell>
          <cell r="BY175" t="str">
            <v>-</v>
          </cell>
          <cell r="BZ175" t="str">
            <v>-</v>
          </cell>
          <cell r="CA175">
            <v>68287288</v>
          </cell>
          <cell r="CB175" t="str">
            <v>-</v>
          </cell>
          <cell r="CC175" t="str">
            <v>-</v>
          </cell>
          <cell r="CD175" t="str">
            <v>-</v>
          </cell>
          <cell r="CE175" t="str">
            <v>-</v>
          </cell>
          <cell r="CF175" t="str">
            <v>-</v>
          </cell>
          <cell r="CG175" t="str">
            <v>-</v>
          </cell>
          <cell r="CH175" t="str">
            <v>-</v>
          </cell>
          <cell r="CI175" t="str">
            <v>-</v>
          </cell>
          <cell r="CJ175" t="str">
            <v>-</v>
          </cell>
          <cell r="CK175" t="str">
            <v>-</v>
          </cell>
          <cell r="CL175" t="str">
            <v>-</v>
          </cell>
          <cell r="CM175">
            <v>5215930</v>
          </cell>
          <cell r="CN175" t="str">
            <v>-</v>
          </cell>
          <cell r="CO175">
            <v>73503218</v>
          </cell>
          <cell r="CP175" t="str">
            <v>-</v>
          </cell>
          <cell r="CQ175">
            <v>0</v>
          </cell>
          <cell r="CR175" t="str">
            <v>-</v>
          </cell>
          <cell r="CS175">
            <v>-90</v>
          </cell>
          <cell r="CT175" t="str">
            <v>-</v>
          </cell>
          <cell r="CU175">
            <v>1145</v>
          </cell>
          <cell r="CV175">
            <v>446</v>
          </cell>
          <cell r="CW175">
            <v>338</v>
          </cell>
          <cell r="CX175">
            <v>282</v>
          </cell>
          <cell r="CY175">
            <v>168</v>
          </cell>
          <cell r="CZ175">
            <v>131</v>
          </cell>
          <cell r="DA175">
            <v>69</v>
          </cell>
          <cell r="DB175">
            <v>42</v>
          </cell>
          <cell r="DC175">
            <v>79</v>
          </cell>
          <cell r="DD175">
            <v>56</v>
          </cell>
          <cell r="DE175">
            <v>109</v>
          </cell>
          <cell r="DF175">
            <v>95</v>
          </cell>
          <cell r="DG175">
            <v>257</v>
          </cell>
          <cell r="DH175">
            <v>193</v>
          </cell>
          <cell r="DI175">
            <v>14</v>
          </cell>
          <cell r="DJ175" t="str">
            <v>-</v>
          </cell>
          <cell r="DK175" t="str">
            <v>-</v>
          </cell>
          <cell r="DL175" t="str">
            <v>-</v>
          </cell>
          <cell r="DM175" t="str">
            <v>-</v>
          </cell>
          <cell r="DN175" t="str">
            <v>-</v>
          </cell>
          <cell r="DO175" t="str">
            <v>-</v>
          </cell>
          <cell r="DP175" t="str">
            <v>-</v>
          </cell>
          <cell r="DQ175" t="str">
            <v>-</v>
          </cell>
          <cell r="DR175" t="str">
            <v>-</v>
          </cell>
          <cell r="DS175" t="str">
            <v>-</v>
          </cell>
          <cell r="DT175" t="str">
            <v>-</v>
          </cell>
          <cell r="DU175" t="str">
            <v>-</v>
          </cell>
          <cell r="DV175" t="str">
            <v>-</v>
          </cell>
          <cell r="DW175">
            <v>0</v>
          </cell>
          <cell r="DX175" t="str">
            <v>-</v>
          </cell>
          <cell r="DY175">
            <v>19</v>
          </cell>
          <cell r="DZ175">
            <v>86</v>
          </cell>
          <cell r="EA175">
            <v>55</v>
          </cell>
          <cell r="EB175" t="str">
            <v>-</v>
          </cell>
          <cell r="EC175">
            <v>59.13978494623656</v>
          </cell>
          <cell r="ED175" t="str">
            <v>-</v>
          </cell>
          <cell r="EE175">
            <v>5</v>
          </cell>
          <cell r="EF175" t="str">
            <v>-</v>
          </cell>
          <cell r="EG175">
            <v>14</v>
          </cell>
        </row>
        <row r="176">
          <cell r="C176">
            <v>700000492</v>
          </cell>
          <cell r="D176" t="str">
            <v>SECTOR MARACUYA KAREN</v>
          </cell>
          <cell r="E176">
            <v>2026</v>
          </cell>
          <cell r="F176">
            <v>202605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  <cell r="K176" t="str">
            <v>-</v>
          </cell>
          <cell r="L176" t="str">
            <v>-</v>
          </cell>
          <cell r="M176" t="str">
            <v>-</v>
          </cell>
          <cell r="N176" t="str">
            <v>-</v>
          </cell>
          <cell r="O176" t="str">
            <v>-</v>
          </cell>
          <cell r="P176" t="str">
            <v>-</v>
          </cell>
          <cell r="Q176" t="str">
            <v>-</v>
          </cell>
          <cell r="R176" t="str">
            <v>-</v>
          </cell>
          <cell r="S176" t="str">
            <v>-</v>
          </cell>
          <cell r="T176" t="str">
            <v>-</v>
          </cell>
          <cell r="U176" t="str">
            <v>-</v>
          </cell>
          <cell r="V176" t="str">
            <v>-</v>
          </cell>
          <cell r="W176" t="str">
            <v>-</v>
          </cell>
          <cell r="X176" t="str">
            <v>-</v>
          </cell>
          <cell r="Y176" t="str">
            <v>-</v>
          </cell>
          <cell r="Z176" t="str">
            <v>-</v>
          </cell>
          <cell r="AA176" t="str">
            <v>-</v>
          </cell>
          <cell r="AB176" t="str">
            <v>-</v>
          </cell>
          <cell r="AC176" t="str">
            <v>-</v>
          </cell>
          <cell r="AD176" t="str">
            <v>-</v>
          </cell>
          <cell r="AE176" t="str">
            <v>-</v>
          </cell>
          <cell r="AF176" t="str">
            <v>-</v>
          </cell>
          <cell r="AG176" t="str">
            <v>-</v>
          </cell>
          <cell r="AH176" t="str">
            <v>-</v>
          </cell>
          <cell r="AI176" t="str">
            <v>-</v>
          </cell>
          <cell r="AJ176" t="str">
            <v>-</v>
          </cell>
          <cell r="AK176" t="str">
            <v>-</v>
          </cell>
          <cell r="AL176" t="str">
            <v>-</v>
          </cell>
          <cell r="AM176" t="str">
            <v>-</v>
          </cell>
          <cell r="AN176" t="str">
            <v>-</v>
          </cell>
          <cell r="AO176" t="str">
            <v>-</v>
          </cell>
          <cell r="AP176" t="str">
            <v>-</v>
          </cell>
          <cell r="AQ176" t="str">
            <v>-</v>
          </cell>
          <cell r="AR176" t="str">
            <v>-</v>
          </cell>
          <cell r="AS176" t="str">
            <v>-</v>
          </cell>
          <cell r="AT176" t="str">
            <v>-</v>
          </cell>
          <cell r="AU176" t="str">
            <v>-</v>
          </cell>
          <cell r="AV176" t="str">
            <v>-</v>
          </cell>
          <cell r="AW176" t="str">
            <v>-</v>
          </cell>
          <cell r="AX176" t="str">
            <v>-</v>
          </cell>
          <cell r="AY176" t="str">
            <v>-</v>
          </cell>
          <cell r="AZ176" t="str">
            <v>-</v>
          </cell>
          <cell r="BA176" t="str">
            <v>-</v>
          </cell>
          <cell r="BB176" t="str">
            <v>-</v>
          </cell>
          <cell r="BC176" t="str">
            <v>-</v>
          </cell>
          <cell r="BD176" t="str">
            <v>-</v>
          </cell>
          <cell r="BE176" t="str">
            <v>-</v>
          </cell>
          <cell r="BF176" t="str">
            <v>-</v>
          </cell>
          <cell r="BG176" t="str">
            <v>-</v>
          </cell>
          <cell r="BH176" t="str">
            <v>-</v>
          </cell>
          <cell r="BI176" t="str">
            <v>-</v>
          </cell>
          <cell r="BJ176" t="str">
            <v>-</v>
          </cell>
          <cell r="BK176" t="str">
            <v>-</v>
          </cell>
          <cell r="BL176" t="str">
            <v>-</v>
          </cell>
          <cell r="BM176" t="str">
            <v>-</v>
          </cell>
          <cell r="BN176" t="str">
            <v>-</v>
          </cell>
          <cell r="BO176" t="str">
            <v>-</v>
          </cell>
          <cell r="BP176" t="str">
            <v>-</v>
          </cell>
          <cell r="BQ176" t="str">
            <v>-</v>
          </cell>
          <cell r="BR176" t="str">
            <v>-</v>
          </cell>
          <cell r="BS176" t="str">
            <v>-</v>
          </cell>
          <cell r="BT176" t="str">
            <v>-</v>
          </cell>
          <cell r="BU176" t="str">
            <v>-</v>
          </cell>
          <cell r="BV176" t="str">
            <v>-</v>
          </cell>
          <cell r="BW176" t="str">
            <v>-</v>
          </cell>
          <cell r="BX176" t="str">
            <v>-</v>
          </cell>
          <cell r="BY176" t="str">
            <v>-</v>
          </cell>
          <cell r="BZ176" t="str">
            <v>-</v>
          </cell>
          <cell r="CA176" t="str">
            <v>-</v>
          </cell>
          <cell r="CB176" t="str">
            <v>-</v>
          </cell>
          <cell r="CC176" t="str">
            <v>-</v>
          </cell>
          <cell r="CD176" t="str">
            <v>-</v>
          </cell>
          <cell r="CE176" t="str">
            <v>-</v>
          </cell>
          <cell r="CF176" t="str">
            <v>-</v>
          </cell>
          <cell r="CG176" t="str">
            <v>-</v>
          </cell>
          <cell r="CH176" t="str">
            <v>-</v>
          </cell>
          <cell r="CI176" t="str">
            <v>-</v>
          </cell>
          <cell r="CJ176" t="str">
            <v>-</v>
          </cell>
          <cell r="CK176" t="str">
            <v>-</v>
          </cell>
          <cell r="CL176" t="str">
            <v>-</v>
          </cell>
          <cell r="CM176" t="str">
            <v>-</v>
          </cell>
          <cell r="CN176" t="str">
            <v>-</v>
          </cell>
          <cell r="CO176" t="str">
            <v>-</v>
          </cell>
          <cell r="CP176" t="str">
            <v>-</v>
          </cell>
          <cell r="CQ176" t="str">
            <v>-</v>
          </cell>
          <cell r="CR176" t="str">
            <v>-</v>
          </cell>
          <cell r="CS176" t="str">
            <v>-</v>
          </cell>
          <cell r="CT176" t="str">
            <v>-</v>
          </cell>
          <cell r="CU176" t="str">
            <v>-</v>
          </cell>
          <cell r="CV176" t="str">
            <v>-</v>
          </cell>
          <cell r="CW176" t="str">
            <v>-</v>
          </cell>
          <cell r="CX176" t="str">
            <v>-</v>
          </cell>
          <cell r="CY176" t="str">
            <v>-</v>
          </cell>
          <cell r="CZ176" t="str">
            <v>-</v>
          </cell>
          <cell r="DA176" t="str">
            <v>-</v>
          </cell>
          <cell r="DB176" t="str">
            <v>-</v>
          </cell>
          <cell r="DC176" t="str">
            <v>-</v>
          </cell>
          <cell r="DD176" t="str">
            <v>-</v>
          </cell>
          <cell r="DE176" t="str">
            <v>-</v>
          </cell>
          <cell r="DF176" t="str">
            <v>-</v>
          </cell>
          <cell r="DG176" t="str">
            <v>-</v>
          </cell>
          <cell r="DH176" t="str">
            <v>-</v>
          </cell>
          <cell r="DI176" t="str">
            <v>-</v>
          </cell>
          <cell r="DJ176" t="str">
            <v>-</v>
          </cell>
          <cell r="DK176" t="str">
            <v>-</v>
          </cell>
          <cell r="DL176" t="str">
            <v>-</v>
          </cell>
          <cell r="DM176" t="str">
            <v>-</v>
          </cell>
          <cell r="DN176" t="str">
            <v>-</v>
          </cell>
          <cell r="DO176" t="str">
            <v>-</v>
          </cell>
          <cell r="DP176" t="str">
            <v>-</v>
          </cell>
          <cell r="DQ176" t="str">
            <v>-</v>
          </cell>
          <cell r="DR176" t="str">
            <v>-</v>
          </cell>
          <cell r="DS176" t="str">
            <v>-</v>
          </cell>
          <cell r="DT176" t="str">
            <v>-</v>
          </cell>
          <cell r="DU176" t="str">
            <v>-</v>
          </cell>
          <cell r="DV176" t="str">
            <v>-</v>
          </cell>
          <cell r="DW176" t="str">
            <v>-</v>
          </cell>
          <cell r="DX176" t="str">
            <v>-</v>
          </cell>
          <cell r="DY176" t="str">
            <v>-</v>
          </cell>
          <cell r="DZ176" t="str">
            <v>-</v>
          </cell>
          <cell r="EA176" t="str">
            <v>-</v>
          </cell>
          <cell r="EB176" t="str">
            <v>-</v>
          </cell>
          <cell r="EC176" t="str">
            <v>-</v>
          </cell>
          <cell r="ED176" t="str">
            <v>-</v>
          </cell>
          <cell r="EE176" t="str">
            <v>-</v>
          </cell>
          <cell r="EF176" t="str">
            <v>-</v>
          </cell>
          <cell r="EG176" t="str">
            <v>-</v>
          </cell>
        </row>
        <row r="177">
          <cell r="C177">
            <v>700000493</v>
          </cell>
          <cell r="D177" t="str">
            <v>SECTOR PUYA GLORIA</v>
          </cell>
          <cell r="E177">
            <v>2026</v>
          </cell>
          <cell r="F177">
            <v>202605</v>
          </cell>
          <cell r="G177">
            <v>1448</v>
          </cell>
          <cell r="H177">
            <v>1440</v>
          </cell>
          <cell r="I177">
            <v>281</v>
          </cell>
          <cell r="J177" t="str">
            <v>-</v>
          </cell>
          <cell r="K177">
            <v>-19</v>
          </cell>
          <cell r="L177">
            <v>9</v>
          </cell>
          <cell r="M177">
            <v>639</v>
          </cell>
          <cell r="N177">
            <v>891</v>
          </cell>
          <cell r="O177">
            <v>0</v>
          </cell>
          <cell r="P177" t="str">
            <v>-</v>
          </cell>
          <cell r="Q177">
            <v>0</v>
          </cell>
          <cell r="R177" t="str">
            <v>-</v>
          </cell>
          <cell r="S177">
            <v>1</v>
          </cell>
          <cell r="T177" t="str">
            <v>-</v>
          </cell>
          <cell r="U177">
            <v>639</v>
          </cell>
          <cell r="V177" t="str">
            <v>-</v>
          </cell>
          <cell r="W177">
            <v>0</v>
          </cell>
          <cell r="X177" t="str">
            <v>-</v>
          </cell>
          <cell r="Y177" t="str">
            <v>-</v>
          </cell>
          <cell r="Z177" t="str">
            <v>-</v>
          </cell>
          <cell r="AA177">
            <v>417</v>
          </cell>
          <cell r="AB177" t="str">
            <v>-</v>
          </cell>
          <cell r="AC177" t="str">
            <v>-</v>
          </cell>
          <cell r="AD177" t="str">
            <v>-</v>
          </cell>
          <cell r="AE177" t="str">
            <v>-</v>
          </cell>
          <cell r="AF177" t="str">
            <v>-</v>
          </cell>
          <cell r="AG177">
            <v>438</v>
          </cell>
          <cell r="AH177" t="str">
            <v>-</v>
          </cell>
          <cell r="AI177" t="str">
            <v>-</v>
          </cell>
          <cell r="AJ177" t="str">
            <v>-</v>
          </cell>
          <cell r="AK177" t="str">
            <v>-</v>
          </cell>
          <cell r="AL177" t="str">
            <v>-</v>
          </cell>
          <cell r="AM177">
            <v>44.129834254143645</v>
          </cell>
          <cell r="AN177">
            <v>60.4</v>
          </cell>
          <cell r="AO177" t="str">
            <v>-</v>
          </cell>
          <cell r="AP177" t="str">
            <v>-</v>
          </cell>
          <cell r="AQ177" t="str">
            <v>-</v>
          </cell>
          <cell r="AR177" t="str">
            <v>-</v>
          </cell>
          <cell r="AS177" t="str">
            <v>-</v>
          </cell>
          <cell r="AT177" t="str">
            <v>-</v>
          </cell>
          <cell r="AU177" t="str">
            <v>-</v>
          </cell>
          <cell r="AV177" t="str">
            <v>-</v>
          </cell>
          <cell r="AW177" t="str">
            <v>-</v>
          </cell>
          <cell r="AX177" t="str">
            <v>-</v>
          </cell>
          <cell r="AY177" t="str">
            <v>-</v>
          </cell>
          <cell r="AZ177" t="str">
            <v>-</v>
          </cell>
          <cell r="BA177">
            <v>549</v>
          </cell>
          <cell r="BB177">
            <v>760</v>
          </cell>
          <cell r="BC177">
            <v>37.914364640883981</v>
          </cell>
          <cell r="BD177">
            <v>51.5</v>
          </cell>
          <cell r="BE177">
            <v>870</v>
          </cell>
          <cell r="BF177" t="str">
            <v>-</v>
          </cell>
          <cell r="BG177">
            <v>417260.93</v>
          </cell>
          <cell r="BH177">
            <v>381661</v>
          </cell>
          <cell r="BI177">
            <v>266629737</v>
          </cell>
          <cell r="BJ177">
            <v>340059985</v>
          </cell>
          <cell r="BK177">
            <v>266545737</v>
          </cell>
          <cell r="BL177" t="str">
            <v>-</v>
          </cell>
          <cell r="BM177">
            <v>84000</v>
          </cell>
          <cell r="BN177" t="str">
            <v>-</v>
          </cell>
          <cell r="BO177">
            <v>170530012</v>
          </cell>
          <cell r="BP177" t="str">
            <v>-</v>
          </cell>
          <cell r="BQ177">
            <v>84000</v>
          </cell>
          <cell r="BR177" t="str">
            <v>-</v>
          </cell>
          <cell r="BS177">
            <v>558</v>
          </cell>
          <cell r="BT177" t="str">
            <v>-</v>
          </cell>
          <cell r="BU177">
            <v>170446012</v>
          </cell>
          <cell r="BV177" t="str">
            <v>-</v>
          </cell>
          <cell r="BW177">
            <v>557</v>
          </cell>
          <cell r="BX177" t="str">
            <v>-</v>
          </cell>
          <cell r="BY177" t="str">
            <v>-</v>
          </cell>
          <cell r="BZ177" t="str">
            <v>-</v>
          </cell>
          <cell r="CA177">
            <v>89042230</v>
          </cell>
          <cell r="CB177" t="str">
            <v>-</v>
          </cell>
          <cell r="CC177" t="str">
            <v>-</v>
          </cell>
          <cell r="CD177" t="str">
            <v>-</v>
          </cell>
          <cell r="CE177" t="str">
            <v>-</v>
          </cell>
          <cell r="CF177" t="str">
            <v>-</v>
          </cell>
          <cell r="CG177" t="str">
            <v>-</v>
          </cell>
          <cell r="CH177" t="str">
            <v>-</v>
          </cell>
          <cell r="CI177" t="str">
            <v>-</v>
          </cell>
          <cell r="CJ177" t="str">
            <v>-</v>
          </cell>
          <cell r="CK177" t="str">
            <v>-</v>
          </cell>
          <cell r="CL177" t="str">
            <v>-</v>
          </cell>
          <cell r="CM177">
            <v>7057495</v>
          </cell>
          <cell r="CN177" t="str">
            <v>-</v>
          </cell>
          <cell r="CO177">
            <v>96099725</v>
          </cell>
          <cell r="CP177" t="str">
            <v>-</v>
          </cell>
          <cell r="CQ177">
            <v>0</v>
          </cell>
          <cell r="CR177" t="str">
            <v>-</v>
          </cell>
          <cell r="CS177">
            <v>-24</v>
          </cell>
          <cell r="CT177" t="str">
            <v>-</v>
          </cell>
          <cell r="CU177">
            <v>527</v>
          </cell>
          <cell r="CV177">
            <v>343</v>
          </cell>
          <cell r="CW177">
            <v>213</v>
          </cell>
          <cell r="CX177">
            <v>190</v>
          </cell>
          <cell r="CY177">
            <v>69</v>
          </cell>
          <cell r="CZ177">
            <v>65</v>
          </cell>
          <cell r="DA177">
            <v>94</v>
          </cell>
          <cell r="DB177">
            <v>78</v>
          </cell>
          <cell r="DC177">
            <v>83</v>
          </cell>
          <cell r="DD177">
            <v>76</v>
          </cell>
          <cell r="DE177">
            <v>85</v>
          </cell>
          <cell r="DF177">
            <v>83</v>
          </cell>
          <cell r="DG177">
            <v>262</v>
          </cell>
          <cell r="DH177">
            <v>237</v>
          </cell>
          <cell r="DI177">
            <v>49</v>
          </cell>
          <cell r="DJ177" t="str">
            <v>-</v>
          </cell>
          <cell r="DK177" t="str">
            <v>-</v>
          </cell>
          <cell r="DL177" t="str">
            <v>-</v>
          </cell>
          <cell r="DM177" t="str">
            <v>-</v>
          </cell>
          <cell r="DN177" t="str">
            <v>-</v>
          </cell>
          <cell r="DO177" t="str">
            <v>-</v>
          </cell>
          <cell r="DP177" t="str">
            <v>-</v>
          </cell>
          <cell r="DQ177" t="str">
            <v>-</v>
          </cell>
          <cell r="DR177" t="str">
            <v>-</v>
          </cell>
          <cell r="DS177" t="str">
            <v>-</v>
          </cell>
          <cell r="DT177" t="str">
            <v>-</v>
          </cell>
          <cell r="DU177" t="str">
            <v>-</v>
          </cell>
          <cell r="DV177" t="str">
            <v>-</v>
          </cell>
          <cell r="DW177">
            <v>0</v>
          </cell>
          <cell r="DX177" t="str">
            <v>-</v>
          </cell>
          <cell r="DY177">
            <v>61</v>
          </cell>
          <cell r="DZ177">
            <v>76</v>
          </cell>
          <cell r="EA177">
            <v>31</v>
          </cell>
          <cell r="EB177" t="str">
            <v>-</v>
          </cell>
          <cell r="EC177">
            <v>50</v>
          </cell>
          <cell r="ED177" t="str">
            <v>-</v>
          </cell>
          <cell r="EE177">
            <v>12</v>
          </cell>
          <cell r="EF177" t="str">
            <v>-</v>
          </cell>
          <cell r="EG177">
            <v>29</v>
          </cell>
        </row>
        <row r="178">
          <cell r="C178">
            <v>700000494</v>
          </cell>
          <cell r="D178" t="str">
            <v>SECTOR SAMBA DIANA</v>
          </cell>
          <cell r="E178">
            <v>2026</v>
          </cell>
          <cell r="F178">
            <v>202605</v>
          </cell>
          <cell r="G178">
            <v>1794</v>
          </cell>
          <cell r="H178">
            <v>1720</v>
          </cell>
          <cell r="I178">
            <v>324</v>
          </cell>
          <cell r="J178" t="str">
            <v>-</v>
          </cell>
          <cell r="K178">
            <v>11</v>
          </cell>
          <cell r="L178">
            <v>8</v>
          </cell>
          <cell r="M178">
            <v>719</v>
          </cell>
          <cell r="N178">
            <v>1062</v>
          </cell>
          <cell r="O178">
            <v>0</v>
          </cell>
          <cell r="P178" t="str">
            <v>-</v>
          </cell>
          <cell r="Q178">
            <v>0</v>
          </cell>
          <cell r="R178" t="str">
            <v>-</v>
          </cell>
          <cell r="S178">
            <v>0</v>
          </cell>
          <cell r="T178" t="str">
            <v>-</v>
          </cell>
          <cell r="U178">
            <v>719</v>
          </cell>
          <cell r="V178" t="str">
            <v>-</v>
          </cell>
          <cell r="W178">
            <v>0</v>
          </cell>
          <cell r="X178" t="str">
            <v>-</v>
          </cell>
          <cell r="Y178" t="str">
            <v>-</v>
          </cell>
          <cell r="Z178" t="str">
            <v>-</v>
          </cell>
          <cell r="AA178">
            <v>478</v>
          </cell>
          <cell r="AB178" t="str">
            <v>-</v>
          </cell>
          <cell r="AC178" t="str">
            <v>-</v>
          </cell>
          <cell r="AD178" t="str">
            <v>-</v>
          </cell>
          <cell r="AE178" t="str">
            <v>-</v>
          </cell>
          <cell r="AF178" t="str">
            <v>-</v>
          </cell>
          <cell r="AG178">
            <v>508</v>
          </cell>
          <cell r="AH178" t="str">
            <v>-</v>
          </cell>
          <cell r="AI178" t="str">
            <v>-</v>
          </cell>
          <cell r="AJ178" t="str">
            <v>-</v>
          </cell>
          <cell r="AK178" t="str">
            <v>-</v>
          </cell>
          <cell r="AL178" t="str">
            <v>-</v>
          </cell>
          <cell r="AM178">
            <v>40.078037904124855</v>
          </cell>
          <cell r="AN178">
            <v>59.3</v>
          </cell>
          <cell r="AO178" t="str">
            <v>-</v>
          </cell>
          <cell r="AP178" t="str">
            <v>-</v>
          </cell>
          <cell r="AQ178" t="str">
            <v>-</v>
          </cell>
          <cell r="AR178" t="str">
            <v>-</v>
          </cell>
          <cell r="AS178" t="str">
            <v>-</v>
          </cell>
          <cell r="AT178" t="str">
            <v>-</v>
          </cell>
          <cell r="AU178" t="str">
            <v>-</v>
          </cell>
          <cell r="AV178" t="str">
            <v>-</v>
          </cell>
          <cell r="AW178" t="str">
            <v>-</v>
          </cell>
          <cell r="AX178" t="str">
            <v>-</v>
          </cell>
          <cell r="AY178" t="str">
            <v>-</v>
          </cell>
          <cell r="AZ178" t="str">
            <v>-</v>
          </cell>
          <cell r="BA178">
            <v>630</v>
          </cell>
          <cell r="BB178">
            <v>917</v>
          </cell>
          <cell r="BC178">
            <v>35.11705685618729</v>
          </cell>
          <cell r="BD178">
            <v>51.2</v>
          </cell>
          <cell r="BE178">
            <v>1017</v>
          </cell>
          <cell r="BF178" t="str">
            <v>-</v>
          </cell>
          <cell r="BG178">
            <v>422890.03</v>
          </cell>
          <cell r="BH178">
            <v>404066</v>
          </cell>
          <cell r="BI178">
            <v>304057931</v>
          </cell>
          <cell r="BJ178">
            <v>429118550</v>
          </cell>
          <cell r="BK178">
            <v>304057931</v>
          </cell>
          <cell r="BL178" t="str">
            <v>-</v>
          </cell>
          <cell r="BM178">
            <v>0</v>
          </cell>
          <cell r="BN178" t="str">
            <v>-</v>
          </cell>
          <cell r="BO178">
            <v>137829061</v>
          </cell>
          <cell r="BP178" t="str">
            <v>-</v>
          </cell>
          <cell r="BQ178">
            <v>0</v>
          </cell>
          <cell r="BR178" t="str">
            <v>-</v>
          </cell>
          <cell r="BS178">
            <v>561</v>
          </cell>
          <cell r="BT178" t="str">
            <v>-</v>
          </cell>
          <cell r="BU178">
            <v>137829061</v>
          </cell>
          <cell r="BV178" t="str">
            <v>-</v>
          </cell>
          <cell r="BW178">
            <v>630</v>
          </cell>
          <cell r="BX178" t="str">
            <v>-</v>
          </cell>
          <cell r="BY178" t="str">
            <v>-</v>
          </cell>
          <cell r="BZ178" t="str">
            <v>-</v>
          </cell>
          <cell r="CA178">
            <v>154807935</v>
          </cell>
          <cell r="CB178" t="str">
            <v>-</v>
          </cell>
          <cell r="CC178" t="str">
            <v>-</v>
          </cell>
          <cell r="CD178" t="str">
            <v>-</v>
          </cell>
          <cell r="CE178" t="str">
            <v>-</v>
          </cell>
          <cell r="CF178" t="str">
            <v>-</v>
          </cell>
          <cell r="CG178" t="str">
            <v>-</v>
          </cell>
          <cell r="CH178" t="str">
            <v>-</v>
          </cell>
          <cell r="CI178" t="str">
            <v>-</v>
          </cell>
          <cell r="CJ178" t="str">
            <v>-</v>
          </cell>
          <cell r="CK178" t="str">
            <v>-</v>
          </cell>
          <cell r="CL178" t="str">
            <v>-</v>
          </cell>
          <cell r="CM178">
            <v>11420935</v>
          </cell>
          <cell r="CN178" t="str">
            <v>-</v>
          </cell>
          <cell r="CO178">
            <v>166228870</v>
          </cell>
          <cell r="CP178" t="str">
            <v>-</v>
          </cell>
          <cell r="CQ178">
            <v>0</v>
          </cell>
          <cell r="CR178" t="str">
            <v>-</v>
          </cell>
          <cell r="CS178">
            <v>-25</v>
          </cell>
          <cell r="CT178" t="str">
            <v>-</v>
          </cell>
          <cell r="CU178">
            <v>649</v>
          </cell>
          <cell r="CV178">
            <v>411</v>
          </cell>
          <cell r="CW178">
            <v>282</v>
          </cell>
          <cell r="CX178">
            <v>241</v>
          </cell>
          <cell r="CY178">
            <v>144</v>
          </cell>
          <cell r="CZ178">
            <v>135</v>
          </cell>
          <cell r="DA178">
            <v>63</v>
          </cell>
          <cell r="DB178">
            <v>55</v>
          </cell>
          <cell r="DC178">
            <v>93</v>
          </cell>
          <cell r="DD178">
            <v>80</v>
          </cell>
          <cell r="DE178">
            <v>88</v>
          </cell>
          <cell r="DF178">
            <v>83</v>
          </cell>
          <cell r="DG178">
            <v>244</v>
          </cell>
          <cell r="DH178">
            <v>218</v>
          </cell>
          <cell r="DI178">
            <v>53</v>
          </cell>
          <cell r="DJ178" t="str">
            <v>-</v>
          </cell>
          <cell r="DK178" t="str">
            <v>-</v>
          </cell>
          <cell r="DL178" t="str">
            <v>-</v>
          </cell>
          <cell r="DM178" t="str">
            <v>-</v>
          </cell>
          <cell r="DN178" t="str">
            <v>-</v>
          </cell>
          <cell r="DO178" t="str">
            <v>-</v>
          </cell>
          <cell r="DP178" t="str">
            <v>-</v>
          </cell>
          <cell r="DQ178" t="str">
            <v>-</v>
          </cell>
          <cell r="DR178" t="str">
            <v>-</v>
          </cell>
          <cell r="DS178" t="str">
            <v>-</v>
          </cell>
          <cell r="DT178" t="str">
            <v>-</v>
          </cell>
          <cell r="DU178" t="str">
            <v>-</v>
          </cell>
          <cell r="DV178" t="str">
            <v>-</v>
          </cell>
          <cell r="DW178">
            <v>0</v>
          </cell>
          <cell r="DX178" t="str">
            <v>-</v>
          </cell>
          <cell r="DY178">
            <v>65</v>
          </cell>
          <cell r="DZ178">
            <v>95</v>
          </cell>
          <cell r="EA178">
            <v>63</v>
          </cell>
          <cell r="EB178" t="str">
            <v>-</v>
          </cell>
          <cell r="EC178">
            <v>51.219512195121951</v>
          </cell>
          <cell r="ED178" t="str">
            <v>-</v>
          </cell>
          <cell r="EE178">
            <v>12</v>
          </cell>
          <cell r="EF178" t="str">
            <v>-</v>
          </cell>
          <cell r="EG178">
            <v>24</v>
          </cell>
        </row>
        <row r="179">
          <cell r="C179">
            <v>700000496</v>
          </cell>
          <cell r="D179" t="str">
            <v>SECTOR HIGUERON PAOLA</v>
          </cell>
          <cell r="E179">
            <v>2026</v>
          </cell>
          <cell r="F179">
            <v>202605</v>
          </cell>
          <cell r="G179" t="str">
            <v>-</v>
          </cell>
          <cell r="H179" t="str">
            <v>-</v>
          </cell>
          <cell r="I179" t="str">
            <v>-</v>
          </cell>
          <cell r="J179" t="str">
            <v>-</v>
          </cell>
          <cell r="K179" t="str">
            <v>-</v>
          </cell>
          <cell r="L179" t="str">
            <v>-</v>
          </cell>
          <cell r="M179" t="str">
            <v>-</v>
          </cell>
          <cell r="N179" t="str">
            <v>-</v>
          </cell>
          <cell r="O179" t="str">
            <v>-</v>
          </cell>
          <cell r="P179" t="str">
            <v>-</v>
          </cell>
          <cell r="Q179" t="str">
            <v>-</v>
          </cell>
          <cell r="R179" t="str">
            <v>-</v>
          </cell>
          <cell r="S179" t="str">
            <v>-</v>
          </cell>
          <cell r="T179" t="str">
            <v>-</v>
          </cell>
          <cell r="U179" t="str">
            <v>-</v>
          </cell>
          <cell r="V179" t="str">
            <v>-</v>
          </cell>
          <cell r="W179" t="str">
            <v>-</v>
          </cell>
          <cell r="X179" t="str">
            <v>-</v>
          </cell>
          <cell r="Y179" t="str">
            <v>-</v>
          </cell>
          <cell r="Z179" t="str">
            <v>-</v>
          </cell>
          <cell r="AA179" t="str">
            <v>-</v>
          </cell>
          <cell r="AB179" t="str">
            <v>-</v>
          </cell>
          <cell r="AC179" t="str">
            <v>-</v>
          </cell>
          <cell r="AD179" t="str">
            <v>-</v>
          </cell>
          <cell r="AE179" t="str">
            <v>-</v>
          </cell>
          <cell r="AF179" t="str">
            <v>-</v>
          </cell>
          <cell r="AG179" t="str">
            <v>-</v>
          </cell>
          <cell r="AH179" t="str">
            <v>-</v>
          </cell>
          <cell r="AI179" t="str">
            <v>-</v>
          </cell>
          <cell r="AJ179" t="str">
            <v>-</v>
          </cell>
          <cell r="AK179" t="str">
            <v>-</v>
          </cell>
          <cell r="AL179" t="str">
            <v>-</v>
          </cell>
          <cell r="AM179" t="str">
            <v>-</v>
          </cell>
          <cell r="AN179" t="str">
            <v>-</v>
          </cell>
          <cell r="AO179" t="str">
            <v>-</v>
          </cell>
          <cell r="AP179" t="str">
            <v>-</v>
          </cell>
          <cell r="AQ179" t="str">
            <v>-</v>
          </cell>
          <cell r="AR179" t="str">
            <v>-</v>
          </cell>
          <cell r="AS179" t="str">
            <v>-</v>
          </cell>
          <cell r="AT179" t="str">
            <v>-</v>
          </cell>
          <cell r="AU179" t="str">
            <v>-</v>
          </cell>
          <cell r="AV179" t="str">
            <v>-</v>
          </cell>
          <cell r="AW179" t="str">
            <v>-</v>
          </cell>
          <cell r="AX179" t="str">
            <v>-</v>
          </cell>
          <cell r="AY179" t="str">
            <v>-</v>
          </cell>
          <cell r="AZ179" t="str">
            <v>-</v>
          </cell>
          <cell r="BA179" t="str">
            <v>-</v>
          </cell>
          <cell r="BB179" t="str">
            <v>-</v>
          </cell>
          <cell r="BC179" t="str">
            <v>-</v>
          </cell>
          <cell r="BD179" t="str">
            <v>-</v>
          </cell>
          <cell r="BE179" t="str">
            <v>-</v>
          </cell>
          <cell r="BF179" t="str">
            <v>-</v>
          </cell>
          <cell r="BG179" t="str">
            <v>-</v>
          </cell>
          <cell r="BH179" t="str">
            <v>-</v>
          </cell>
          <cell r="BI179" t="str">
            <v>-</v>
          </cell>
          <cell r="BJ179" t="str">
            <v>-</v>
          </cell>
          <cell r="BK179" t="str">
            <v>-</v>
          </cell>
          <cell r="BL179" t="str">
            <v>-</v>
          </cell>
          <cell r="BM179" t="str">
            <v>-</v>
          </cell>
          <cell r="BN179" t="str">
            <v>-</v>
          </cell>
          <cell r="BO179" t="str">
            <v>-</v>
          </cell>
          <cell r="BP179" t="str">
            <v>-</v>
          </cell>
          <cell r="BQ179" t="str">
            <v>-</v>
          </cell>
          <cell r="BR179" t="str">
            <v>-</v>
          </cell>
          <cell r="BS179" t="str">
            <v>-</v>
          </cell>
          <cell r="BT179" t="str">
            <v>-</v>
          </cell>
          <cell r="BU179" t="str">
            <v>-</v>
          </cell>
          <cell r="BV179" t="str">
            <v>-</v>
          </cell>
          <cell r="BW179" t="str">
            <v>-</v>
          </cell>
          <cell r="BX179" t="str">
            <v>-</v>
          </cell>
          <cell r="BY179" t="str">
            <v>-</v>
          </cell>
          <cell r="BZ179" t="str">
            <v>-</v>
          </cell>
          <cell r="CA179" t="str">
            <v>-</v>
          </cell>
          <cell r="CB179" t="str">
            <v>-</v>
          </cell>
          <cell r="CC179" t="str">
            <v>-</v>
          </cell>
          <cell r="CD179" t="str">
            <v>-</v>
          </cell>
          <cell r="CE179" t="str">
            <v>-</v>
          </cell>
          <cell r="CF179" t="str">
            <v>-</v>
          </cell>
          <cell r="CG179" t="str">
            <v>-</v>
          </cell>
          <cell r="CH179" t="str">
            <v>-</v>
          </cell>
          <cell r="CI179" t="str">
            <v>-</v>
          </cell>
          <cell r="CJ179" t="str">
            <v>-</v>
          </cell>
          <cell r="CK179" t="str">
            <v>-</v>
          </cell>
          <cell r="CL179" t="str">
            <v>-</v>
          </cell>
          <cell r="CM179" t="str">
            <v>-</v>
          </cell>
          <cell r="CN179" t="str">
            <v>-</v>
          </cell>
          <cell r="CO179" t="str">
            <v>-</v>
          </cell>
          <cell r="CP179" t="str">
            <v>-</v>
          </cell>
          <cell r="CQ179" t="str">
            <v>-</v>
          </cell>
          <cell r="CR179" t="str">
            <v>-</v>
          </cell>
          <cell r="CS179" t="str">
            <v>-</v>
          </cell>
          <cell r="CT179" t="str">
            <v>-</v>
          </cell>
          <cell r="CU179" t="str">
            <v>-</v>
          </cell>
          <cell r="CV179" t="str">
            <v>-</v>
          </cell>
          <cell r="CW179" t="str">
            <v>-</v>
          </cell>
          <cell r="CX179" t="str">
            <v>-</v>
          </cell>
          <cell r="CY179" t="str">
            <v>-</v>
          </cell>
          <cell r="CZ179" t="str">
            <v>-</v>
          </cell>
          <cell r="DA179" t="str">
            <v>-</v>
          </cell>
          <cell r="DB179" t="str">
            <v>-</v>
          </cell>
          <cell r="DC179" t="str">
            <v>-</v>
          </cell>
          <cell r="DD179" t="str">
            <v>-</v>
          </cell>
          <cell r="DE179" t="str">
            <v>-</v>
          </cell>
          <cell r="DF179" t="str">
            <v>-</v>
          </cell>
          <cell r="DG179" t="str">
            <v>-</v>
          </cell>
          <cell r="DH179" t="str">
            <v>-</v>
          </cell>
          <cell r="DI179" t="str">
            <v>-</v>
          </cell>
          <cell r="DJ179" t="str">
            <v>-</v>
          </cell>
          <cell r="DK179" t="str">
            <v>-</v>
          </cell>
          <cell r="DL179" t="str">
            <v>-</v>
          </cell>
          <cell r="DM179" t="str">
            <v>-</v>
          </cell>
          <cell r="DN179" t="str">
            <v>-</v>
          </cell>
          <cell r="DO179" t="str">
            <v>-</v>
          </cell>
          <cell r="DP179" t="str">
            <v>-</v>
          </cell>
          <cell r="DQ179" t="str">
            <v>-</v>
          </cell>
          <cell r="DR179" t="str">
            <v>-</v>
          </cell>
          <cell r="DS179" t="str">
            <v>-</v>
          </cell>
          <cell r="DT179" t="str">
            <v>-</v>
          </cell>
          <cell r="DU179" t="str">
            <v>-</v>
          </cell>
          <cell r="DV179" t="str">
            <v>-</v>
          </cell>
          <cell r="DW179" t="str">
            <v>-</v>
          </cell>
          <cell r="DX179" t="str">
            <v>-</v>
          </cell>
          <cell r="DY179" t="str">
            <v>-</v>
          </cell>
          <cell r="DZ179" t="str">
            <v>-</v>
          </cell>
          <cell r="EA179" t="str">
            <v>-</v>
          </cell>
          <cell r="EB179" t="str">
            <v>-</v>
          </cell>
          <cell r="EC179" t="str">
            <v>-</v>
          </cell>
          <cell r="ED179" t="str">
            <v>-</v>
          </cell>
          <cell r="EE179" t="str">
            <v>-</v>
          </cell>
          <cell r="EF179" t="str">
            <v>-</v>
          </cell>
          <cell r="EG179" t="str">
            <v>-</v>
          </cell>
        </row>
        <row r="180">
          <cell r="C180">
            <v>700000505</v>
          </cell>
          <cell r="D180" t="str">
            <v>700000505 - REGISTRO INICIOS</v>
          </cell>
          <cell r="E180">
            <v>2026</v>
          </cell>
          <cell r="F180">
            <v>202605</v>
          </cell>
          <cell r="G180">
            <v>0</v>
          </cell>
          <cell r="H180" t="str">
            <v>-</v>
          </cell>
          <cell r="I180">
            <v>0</v>
          </cell>
          <cell r="J180" t="str">
            <v>-</v>
          </cell>
          <cell r="K180">
            <v>0</v>
          </cell>
          <cell r="L180" t="str">
            <v>-</v>
          </cell>
          <cell r="M180">
            <v>0</v>
          </cell>
          <cell r="N180" t="str">
            <v>-</v>
          </cell>
          <cell r="O180">
            <v>0</v>
          </cell>
          <cell r="P180" t="str">
            <v>-</v>
          </cell>
          <cell r="Q180">
            <v>0</v>
          </cell>
          <cell r="R180" t="str">
            <v>-</v>
          </cell>
          <cell r="S180">
            <v>0</v>
          </cell>
          <cell r="T180" t="str">
            <v>-</v>
          </cell>
          <cell r="U180">
            <v>0</v>
          </cell>
          <cell r="V180" t="str">
            <v>-</v>
          </cell>
          <cell r="W180">
            <v>0</v>
          </cell>
          <cell r="X180" t="str">
            <v>-</v>
          </cell>
          <cell r="Y180" t="str">
            <v>-</v>
          </cell>
          <cell r="Z180" t="str">
            <v>-</v>
          </cell>
          <cell r="AA180">
            <v>0</v>
          </cell>
          <cell r="AB180" t="str">
            <v>-</v>
          </cell>
          <cell r="AC180" t="str">
            <v>-</v>
          </cell>
          <cell r="AD180" t="str">
            <v>-</v>
          </cell>
          <cell r="AE180" t="str">
            <v>-</v>
          </cell>
          <cell r="AF180" t="str">
            <v>-</v>
          </cell>
          <cell r="AG180">
            <v>0</v>
          </cell>
          <cell r="AH180" t="str">
            <v>-</v>
          </cell>
          <cell r="AI180" t="str">
            <v>-</v>
          </cell>
          <cell r="AJ180" t="str">
            <v>-</v>
          </cell>
          <cell r="AK180" t="str">
            <v>-</v>
          </cell>
          <cell r="AL180" t="str">
            <v>-</v>
          </cell>
          <cell r="AM180">
            <v>0</v>
          </cell>
          <cell r="AN180" t="str">
            <v>-</v>
          </cell>
          <cell r="AO180" t="str">
            <v>-</v>
          </cell>
          <cell r="AP180" t="str">
            <v>-</v>
          </cell>
          <cell r="AQ180" t="str">
            <v>-</v>
          </cell>
          <cell r="AR180" t="str">
            <v>-</v>
          </cell>
          <cell r="AS180" t="str">
            <v>-</v>
          </cell>
          <cell r="AT180" t="str">
            <v>-</v>
          </cell>
          <cell r="AU180" t="str">
            <v>-</v>
          </cell>
          <cell r="AV180" t="str">
            <v>-</v>
          </cell>
          <cell r="AW180" t="str">
            <v>-</v>
          </cell>
          <cell r="AX180" t="str">
            <v>-</v>
          </cell>
          <cell r="AY180" t="str">
            <v>-</v>
          </cell>
          <cell r="AZ180" t="str">
            <v>-</v>
          </cell>
          <cell r="BA180">
            <v>0</v>
          </cell>
          <cell r="BB180" t="str">
            <v>-</v>
          </cell>
          <cell r="BC180">
            <v>0</v>
          </cell>
          <cell r="BD180" t="str">
            <v>-</v>
          </cell>
          <cell r="BE180">
            <v>0</v>
          </cell>
          <cell r="BF180" t="str">
            <v>-</v>
          </cell>
          <cell r="BG180">
            <v>0</v>
          </cell>
          <cell r="BH180" t="str">
            <v>-</v>
          </cell>
          <cell r="BI180">
            <v>0</v>
          </cell>
          <cell r="BJ180" t="str">
            <v>-</v>
          </cell>
          <cell r="BK180">
            <v>0</v>
          </cell>
          <cell r="BL180" t="str">
            <v>-</v>
          </cell>
          <cell r="BM180">
            <v>0</v>
          </cell>
          <cell r="BN180" t="str">
            <v>-</v>
          </cell>
          <cell r="BO180">
            <v>0</v>
          </cell>
          <cell r="BP180" t="str">
            <v>-</v>
          </cell>
          <cell r="BQ180">
            <v>0</v>
          </cell>
          <cell r="BR180" t="str">
            <v>-</v>
          </cell>
          <cell r="BS180">
            <v>0</v>
          </cell>
          <cell r="BT180" t="str">
            <v>-</v>
          </cell>
          <cell r="BU180">
            <v>0</v>
          </cell>
          <cell r="BV180" t="str">
            <v>-</v>
          </cell>
          <cell r="BW180">
            <v>0</v>
          </cell>
          <cell r="BX180" t="str">
            <v>-</v>
          </cell>
          <cell r="BY180" t="str">
            <v>-</v>
          </cell>
          <cell r="BZ180" t="str">
            <v>-</v>
          </cell>
          <cell r="CA180">
            <v>0</v>
          </cell>
          <cell r="CB180" t="str">
            <v>-</v>
          </cell>
          <cell r="CC180" t="str">
            <v>-</v>
          </cell>
          <cell r="CD180" t="str">
            <v>-</v>
          </cell>
          <cell r="CE180" t="str">
            <v>-</v>
          </cell>
          <cell r="CF180" t="str">
            <v>-</v>
          </cell>
          <cell r="CG180" t="str">
            <v>-</v>
          </cell>
          <cell r="CH180" t="str">
            <v>-</v>
          </cell>
          <cell r="CI180" t="str">
            <v>-</v>
          </cell>
          <cell r="CJ180" t="str">
            <v>-</v>
          </cell>
          <cell r="CK180" t="str">
            <v>-</v>
          </cell>
          <cell r="CL180" t="str">
            <v>-</v>
          </cell>
          <cell r="CM180">
            <v>0</v>
          </cell>
          <cell r="CN180" t="str">
            <v>-</v>
          </cell>
          <cell r="CO180">
            <v>0</v>
          </cell>
          <cell r="CP180" t="str">
            <v>-</v>
          </cell>
          <cell r="CQ180">
            <v>0</v>
          </cell>
          <cell r="CR180" t="str">
            <v>-</v>
          </cell>
          <cell r="CS180">
            <v>0</v>
          </cell>
          <cell r="CT180" t="str">
            <v>-</v>
          </cell>
          <cell r="CU180">
            <v>0</v>
          </cell>
          <cell r="CV180" t="str">
            <v>-</v>
          </cell>
          <cell r="CW180">
            <v>0</v>
          </cell>
          <cell r="CX180" t="str">
            <v>-</v>
          </cell>
          <cell r="CY180">
            <v>0</v>
          </cell>
          <cell r="CZ180" t="str">
            <v>-</v>
          </cell>
          <cell r="DA180">
            <v>0</v>
          </cell>
          <cell r="DB180" t="str">
            <v>-</v>
          </cell>
          <cell r="DC180">
            <v>0</v>
          </cell>
          <cell r="DD180" t="str">
            <v>-</v>
          </cell>
          <cell r="DE180">
            <v>0</v>
          </cell>
          <cell r="DF180" t="str">
            <v>-</v>
          </cell>
          <cell r="DG180">
            <v>0</v>
          </cell>
          <cell r="DH180" t="str">
            <v>-</v>
          </cell>
          <cell r="DI180">
            <v>0</v>
          </cell>
          <cell r="DJ180" t="str">
            <v>-</v>
          </cell>
          <cell r="DK180" t="str">
            <v>-</v>
          </cell>
          <cell r="DL180" t="str">
            <v>-</v>
          </cell>
          <cell r="DM180" t="str">
            <v>-</v>
          </cell>
          <cell r="DN180" t="str">
            <v>-</v>
          </cell>
          <cell r="DO180" t="str">
            <v>-</v>
          </cell>
          <cell r="DP180" t="str">
            <v>-</v>
          </cell>
          <cell r="DQ180" t="str">
            <v>-</v>
          </cell>
          <cell r="DR180" t="str">
            <v>-</v>
          </cell>
          <cell r="DS180" t="str">
            <v>-</v>
          </cell>
          <cell r="DT180" t="str">
            <v>-</v>
          </cell>
          <cell r="DU180" t="str">
            <v>-</v>
          </cell>
          <cell r="DV180" t="str">
            <v>-</v>
          </cell>
          <cell r="DW180">
            <v>0</v>
          </cell>
          <cell r="DX180" t="str">
            <v>-</v>
          </cell>
          <cell r="DY180">
            <v>0</v>
          </cell>
          <cell r="DZ180" t="str">
            <v>-</v>
          </cell>
          <cell r="EA180">
            <v>0</v>
          </cell>
          <cell r="EB180" t="str">
            <v>-</v>
          </cell>
          <cell r="EC180">
            <v>0</v>
          </cell>
          <cell r="ED180" t="str">
            <v>-</v>
          </cell>
          <cell r="EE180">
            <v>0</v>
          </cell>
          <cell r="EF180" t="str">
            <v>-</v>
          </cell>
          <cell r="EG180">
            <v>0</v>
          </cell>
        </row>
        <row r="181">
          <cell r="C181">
            <v>700000508</v>
          </cell>
          <cell r="D181" t="str">
            <v>SECTOR VENTAS INSTITUCIONAL</v>
          </cell>
          <cell r="E181">
            <v>2026</v>
          </cell>
          <cell r="F181">
            <v>202605</v>
          </cell>
          <cell r="G181">
            <v>0</v>
          </cell>
          <cell r="H181" t="str">
            <v>-</v>
          </cell>
          <cell r="I181">
            <v>0</v>
          </cell>
          <cell r="J181" t="str">
            <v>-</v>
          </cell>
          <cell r="K181">
            <v>0</v>
          </cell>
          <cell r="L181" t="str">
            <v>-</v>
          </cell>
          <cell r="M181">
            <v>0</v>
          </cell>
          <cell r="N181" t="str">
            <v>-</v>
          </cell>
          <cell r="O181">
            <v>0</v>
          </cell>
          <cell r="P181" t="str">
            <v>-</v>
          </cell>
          <cell r="Q181">
            <v>0</v>
          </cell>
          <cell r="R181" t="str">
            <v>-</v>
          </cell>
          <cell r="S181">
            <v>0</v>
          </cell>
          <cell r="T181" t="str">
            <v>-</v>
          </cell>
          <cell r="U181">
            <v>0</v>
          </cell>
          <cell r="V181" t="str">
            <v>-</v>
          </cell>
          <cell r="W181">
            <v>0</v>
          </cell>
          <cell r="X181" t="str">
            <v>-</v>
          </cell>
          <cell r="Y181" t="str">
            <v>-</v>
          </cell>
          <cell r="Z181" t="str">
            <v>-</v>
          </cell>
          <cell r="AA181">
            <v>0</v>
          </cell>
          <cell r="AB181" t="str">
            <v>-</v>
          </cell>
          <cell r="AC181" t="str">
            <v>-</v>
          </cell>
          <cell r="AD181" t="str">
            <v>-</v>
          </cell>
          <cell r="AE181" t="str">
            <v>-</v>
          </cell>
          <cell r="AF181" t="str">
            <v>-</v>
          </cell>
          <cell r="AG181">
            <v>0</v>
          </cell>
          <cell r="AH181" t="str">
            <v>-</v>
          </cell>
          <cell r="AI181" t="str">
            <v>-</v>
          </cell>
          <cell r="AJ181" t="str">
            <v>-</v>
          </cell>
          <cell r="AK181" t="str">
            <v>-</v>
          </cell>
          <cell r="AL181" t="str">
            <v>-</v>
          </cell>
          <cell r="AM181">
            <v>0</v>
          </cell>
          <cell r="AN181" t="str">
            <v>-</v>
          </cell>
          <cell r="AO181" t="str">
            <v>-</v>
          </cell>
          <cell r="AP181" t="str">
            <v>-</v>
          </cell>
          <cell r="AQ181" t="str">
            <v>-</v>
          </cell>
          <cell r="AR181" t="str">
            <v>-</v>
          </cell>
          <cell r="AS181" t="str">
            <v>-</v>
          </cell>
          <cell r="AT181" t="str">
            <v>-</v>
          </cell>
          <cell r="AU181" t="str">
            <v>-</v>
          </cell>
          <cell r="AV181" t="str">
            <v>-</v>
          </cell>
          <cell r="AW181" t="str">
            <v>-</v>
          </cell>
          <cell r="AX181" t="str">
            <v>-</v>
          </cell>
          <cell r="AY181" t="str">
            <v>-</v>
          </cell>
          <cell r="AZ181" t="str">
            <v>-</v>
          </cell>
          <cell r="BA181">
            <v>0</v>
          </cell>
          <cell r="BB181" t="str">
            <v>-</v>
          </cell>
          <cell r="BC181">
            <v>0</v>
          </cell>
          <cell r="BD181" t="str">
            <v>-</v>
          </cell>
          <cell r="BE181">
            <v>0</v>
          </cell>
          <cell r="BF181" t="str">
            <v>-</v>
          </cell>
          <cell r="BG181">
            <v>0</v>
          </cell>
          <cell r="BH181" t="str">
            <v>-</v>
          </cell>
          <cell r="BI181">
            <v>0</v>
          </cell>
          <cell r="BJ181" t="str">
            <v>-</v>
          </cell>
          <cell r="BK181">
            <v>0</v>
          </cell>
          <cell r="BL181" t="str">
            <v>-</v>
          </cell>
          <cell r="BM181">
            <v>0</v>
          </cell>
          <cell r="BN181" t="str">
            <v>-</v>
          </cell>
          <cell r="BO181">
            <v>0</v>
          </cell>
          <cell r="BP181" t="str">
            <v>-</v>
          </cell>
          <cell r="BQ181">
            <v>0</v>
          </cell>
          <cell r="BR181" t="str">
            <v>-</v>
          </cell>
          <cell r="BS181">
            <v>0</v>
          </cell>
          <cell r="BT181" t="str">
            <v>-</v>
          </cell>
          <cell r="BU181">
            <v>0</v>
          </cell>
          <cell r="BV181" t="str">
            <v>-</v>
          </cell>
          <cell r="BW181">
            <v>0</v>
          </cell>
          <cell r="BX181" t="str">
            <v>-</v>
          </cell>
          <cell r="BY181" t="str">
            <v>-</v>
          </cell>
          <cell r="BZ181" t="str">
            <v>-</v>
          </cell>
          <cell r="CA181">
            <v>0</v>
          </cell>
          <cell r="CB181" t="str">
            <v>-</v>
          </cell>
          <cell r="CC181" t="str">
            <v>-</v>
          </cell>
          <cell r="CD181" t="str">
            <v>-</v>
          </cell>
          <cell r="CE181" t="str">
            <v>-</v>
          </cell>
          <cell r="CF181" t="str">
            <v>-</v>
          </cell>
          <cell r="CG181" t="str">
            <v>-</v>
          </cell>
          <cell r="CH181" t="str">
            <v>-</v>
          </cell>
          <cell r="CI181" t="str">
            <v>-</v>
          </cell>
          <cell r="CJ181" t="str">
            <v>-</v>
          </cell>
          <cell r="CK181" t="str">
            <v>-</v>
          </cell>
          <cell r="CL181" t="str">
            <v>-</v>
          </cell>
          <cell r="CM181">
            <v>0</v>
          </cell>
          <cell r="CN181" t="str">
            <v>-</v>
          </cell>
          <cell r="CO181">
            <v>0</v>
          </cell>
          <cell r="CP181" t="str">
            <v>-</v>
          </cell>
          <cell r="CQ181">
            <v>0</v>
          </cell>
          <cell r="CR181" t="str">
            <v>-</v>
          </cell>
          <cell r="CS181">
            <v>0</v>
          </cell>
          <cell r="CT181" t="str">
            <v>-</v>
          </cell>
          <cell r="CU181">
            <v>0</v>
          </cell>
          <cell r="CV181" t="str">
            <v>-</v>
          </cell>
          <cell r="CW181">
            <v>0</v>
          </cell>
          <cell r="CX181" t="str">
            <v>-</v>
          </cell>
          <cell r="CY181">
            <v>0</v>
          </cell>
          <cell r="CZ181" t="str">
            <v>-</v>
          </cell>
          <cell r="DA181">
            <v>0</v>
          </cell>
          <cell r="DB181" t="str">
            <v>-</v>
          </cell>
          <cell r="DC181">
            <v>0</v>
          </cell>
          <cell r="DD181" t="str">
            <v>-</v>
          </cell>
          <cell r="DE181">
            <v>0</v>
          </cell>
          <cell r="DF181" t="str">
            <v>-</v>
          </cell>
          <cell r="DG181">
            <v>0</v>
          </cell>
          <cell r="DH181" t="str">
            <v>-</v>
          </cell>
          <cell r="DI181">
            <v>0</v>
          </cell>
          <cell r="DJ181" t="str">
            <v>-</v>
          </cell>
          <cell r="DK181" t="str">
            <v>-</v>
          </cell>
          <cell r="DL181" t="str">
            <v>-</v>
          </cell>
          <cell r="DM181" t="str">
            <v>-</v>
          </cell>
          <cell r="DN181" t="str">
            <v>-</v>
          </cell>
          <cell r="DO181" t="str">
            <v>-</v>
          </cell>
          <cell r="DP181" t="str">
            <v>-</v>
          </cell>
          <cell r="DQ181" t="str">
            <v>-</v>
          </cell>
          <cell r="DR181" t="str">
            <v>-</v>
          </cell>
          <cell r="DS181" t="str">
            <v>-</v>
          </cell>
          <cell r="DT181" t="str">
            <v>-</v>
          </cell>
          <cell r="DU181" t="str">
            <v>-</v>
          </cell>
          <cell r="DV181" t="str">
            <v>-</v>
          </cell>
          <cell r="DW181">
            <v>0</v>
          </cell>
          <cell r="DX181" t="str">
            <v>-</v>
          </cell>
          <cell r="DY181">
            <v>0</v>
          </cell>
          <cell r="DZ181" t="str">
            <v>-</v>
          </cell>
          <cell r="EA181">
            <v>0</v>
          </cell>
          <cell r="EB181" t="str">
            <v>-</v>
          </cell>
          <cell r="EC181">
            <v>0</v>
          </cell>
          <cell r="ED181" t="str">
            <v>-</v>
          </cell>
          <cell r="EE181">
            <v>0</v>
          </cell>
          <cell r="EF181" t="str">
            <v>-</v>
          </cell>
          <cell r="EG181">
            <v>0</v>
          </cell>
        </row>
        <row r="182">
          <cell r="C182">
            <v>700000513</v>
          </cell>
          <cell r="D182" t="str">
            <v>SECTOR IMPULSO CARLA.</v>
          </cell>
          <cell r="E182">
            <v>2026</v>
          </cell>
          <cell r="F182">
            <v>202605</v>
          </cell>
          <cell r="G182">
            <v>0</v>
          </cell>
          <cell r="H182" t="str">
            <v>-</v>
          </cell>
          <cell r="I182">
            <v>0</v>
          </cell>
          <cell r="J182" t="str">
            <v>-</v>
          </cell>
          <cell r="K182">
            <v>0</v>
          </cell>
          <cell r="L182" t="str">
            <v>-</v>
          </cell>
          <cell r="M182">
            <v>0</v>
          </cell>
          <cell r="N182" t="str">
            <v>-</v>
          </cell>
          <cell r="O182">
            <v>0</v>
          </cell>
          <cell r="P182" t="str">
            <v>-</v>
          </cell>
          <cell r="Q182">
            <v>0</v>
          </cell>
          <cell r="R182" t="str">
            <v>-</v>
          </cell>
          <cell r="S182">
            <v>0</v>
          </cell>
          <cell r="T182" t="str">
            <v>-</v>
          </cell>
          <cell r="U182">
            <v>0</v>
          </cell>
          <cell r="V182" t="str">
            <v>-</v>
          </cell>
          <cell r="W182">
            <v>0</v>
          </cell>
          <cell r="X182" t="str">
            <v>-</v>
          </cell>
          <cell r="Y182" t="str">
            <v>-</v>
          </cell>
          <cell r="Z182" t="str">
            <v>-</v>
          </cell>
          <cell r="AA182">
            <v>0</v>
          </cell>
          <cell r="AB182" t="str">
            <v>-</v>
          </cell>
          <cell r="AC182" t="str">
            <v>-</v>
          </cell>
          <cell r="AD182" t="str">
            <v>-</v>
          </cell>
          <cell r="AE182" t="str">
            <v>-</v>
          </cell>
          <cell r="AF182" t="str">
            <v>-</v>
          </cell>
          <cell r="AG182">
            <v>0</v>
          </cell>
          <cell r="AH182" t="str">
            <v>-</v>
          </cell>
          <cell r="AI182" t="str">
            <v>-</v>
          </cell>
          <cell r="AJ182" t="str">
            <v>-</v>
          </cell>
          <cell r="AK182" t="str">
            <v>-</v>
          </cell>
          <cell r="AL182" t="str">
            <v>-</v>
          </cell>
          <cell r="AM182">
            <v>0</v>
          </cell>
          <cell r="AN182" t="str">
            <v>-</v>
          </cell>
          <cell r="AO182" t="str">
            <v>-</v>
          </cell>
          <cell r="AP182" t="str">
            <v>-</v>
          </cell>
          <cell r="AQ182" t="str">
            <v>-</v>
          </cell>
          <cell r="AR182" t="str">
            <v>-</v>
          </cell>
          <cell r="AS182" t="str">
            <v>-</v>
          </cell>
          <cell r="AT182" t="str">
            <v>-</v>
          </cell>
          <cell r="AU182" t="str">
            <v>-</v>
          </cell>
          <cell r="AV182" t="str">
            <v>-</v>
          </cell>
          <cell r="AW182" t="str">
            <v>-</v>
          </cell>
          <cell r="AX182" t="str">
            <v>-</v>
          </cell>
          <cell r="AY182" t="str">
            <v>-</v>
          </cell>
          <cell r="AZ182" t="str">
            <v>-</v>
          </cell>
          <cell r="BA182">
            <v>0</v>
          </cell>
          <cell r="BB182" t="str">
            <v>-</v>
          </cell>
          <cell r="BC182">
            <v>0</v>
          </cell>
          <cell r="BD182" t="str">
            <v>-</v>
          </cell>
          <cell r="BE182">
            <v>0</v>
          </cell>
          <cell r="BF182" t="str">
            <v>-</v>
          </cell>
          <cell r="BG182">
            <v>0</v>
          </cell>
          <cell r="BH182" t="str">
            <v>-</v>
          </cell>
          <cell r="BI182">
            <v>0</v>
          </cell>
          <cell r="BJ182" t="str">
            <v>-</v>
          </cell>
          <cell r="BK182">
            <v>0</v>
          </cell>
          <cell r="BL182" t="str">
            <v>-</v>
          </cell>
          <cell r="BM182">
            <v>0</v>
          </cell>
          <cell r="BN182" t="str">
            <v>-</v>
          </cell>
          <cell r="BO182">
            <v>0</v>
          </cell>
          <cell r="BP182" t="str">
            <v>-</v>
          </cell>
          <cell r="BQ182">
            <v>0</v>
          </cell>
          <cell r="BR182" t="str">
            <v>-</v>
          </cell>
          <cell r="BS182">
            <v>0</v>
          </cell>
          <cell r="BT182" t="str">
            <v>-</v>
          </cell>
          <cell r="BU182">
            <v>0</v>
          </cell>
          <cell r="BV182" t="str">
            <v>-</v>
          </cell>
          <cell r="BW182">
            <v>0</v>
          </cell>
          <cell r="BX182" t="str">
            <v>-</v>
          </cell>
          <cell r="BY182" t="str">
            <v>-</v>
          </cell>
          <cell r="BZ182" t="str">
            <v>-</v>
          </cell>
          <cell r="CA182">
            <v>0</v>
          </cell>
          <cell r="CB182" t="str">
            <v>-</v>
          </cell>
          <cell r="CC182" t="str">
            <v>-</v>
          </cell>
          <cell r="CD182" t="str">
            <v>-</v>
          </cell>
          <cell r="CE182" t="str">
            <v>-</v>
          </cell>
          <cell r="CF182" t="str">
            <v>-</v>
          </cell>
          <cell r="CG182" t="str">
            <v>-</v>
          </cell>
          <cell r="CH182" t="str">
            <v>-</v>
          </cell>
          <cell r="CI182" t="str">
            <v>-</v>
          </cell>
          <cell r="CJ182" t="str">
            <v>-</v>
          </cell>
          <cell r="CK182" t="str">
            <v>-</v>
          </cell>
          <cell r="CL182" t="str">
            <v>-</v>
          </cell>
          <cell r="CM182">
            <v>0</v>
          </cell>
          <cell r="CN182" t="str">
            <v>-</v>
          </cell>
          <cell r="CO182">
            <v>0</v>
          </cell>
          <cell r="CP182" t="str">
            <v>-</v>
          </cell>
          <cell r="CQ182">
            <v>0</v>
          </cell>
          <cell r="CR182" t="str">
            <v>-</v>
          </cell>
          <cell r="CS182">
            <v>0</v>
          </cell>
          <cell r="CT182" t="str">
            <v>-</v>
          </cell>
          <cell r="CU182">
            <v>0</v>
          </cell>
          <cell r="CV182" t="str">
            <v>-</v>
          </cell>
          <cell r="CW182">
            <v>0</v>
          </cell>
          <cell r="CX182" t="str">
            <v>-</v>
          </cell>
          <cell r="CY182">
            <v>0</v>
          </cell>
          <cell r="CZ182" t="str">
            <v>-</v>
          </cell>
          <cell r="DA182">
            <v>0</v>
          </cell>
          <cell r="DB182" t="str">
            <v>-</v>
          </cell>
          <cell r="DC182">
            <v>0</v>
          </cell>
          <cell r="DD182" t="str">
            <v>-</v>
          </cell>
          <cell r="DE182">
            <v>0</v>
          </cell>
          <cell r="DF182" t="str">
            <v>-</v>
          </cell>
          <cell r="DG182">
            <v>0</v>
          </cell>
          <cell r="DH182" t="str">
            <v>-</v>
          </cell>
          <cell r="DI182">
            <v>0</v>
          </cell>
          <cell r="DJ182" t="str">
            <v>-</v>
          </cell>
          <cell r="DK182" t="str">
            <v>-</v>
          </cell>
          <cell r="DL182" t="str">
            <v>-</v>
          </cell>
          <cell r="DM182" t="str">
            <v>-</v>
          </cell>
          <cell r="DN182" t="str">
            <v>-</v>
          </cell>
          <cell r="DO182" t="str">
            <v>-</v>
          </cell>
          <cell r="DP182" t="str">
            <v>-</v>
          </cell>
          <cell r="DQ182" t="str">
            <v>-</v>
          </cell>
          <cell r="DR182" t="str">
            <v>-</v>
          </cell>
          <cell r="DS182" t="str">
            <v>-</v>
          </cell>
          <cell r="DT182" t="str">
            <v>-</v>
          </cell>
          <cell r="DU182" t="str">
            <v>-</v>
          </cell>
          <cell r="DV182" t="str">
            <v>-</v>
          </cell>
          <cell r="DW182">
            <v>0</v>
          </cell>
          <cell r="DX182" t="str">
            <v>-</v>
          </cell>
          <cell r="DY182">
            <v>0</v>
          </cell>
          <cell r="DZ182" t="str">
            <v>-</v>
          </cell>
          <cell r="EA182">
            <v>0</v>
          </cell>
          <cell r="EB182" t="str">
            <v>-</v>
          </cell>
          <cell r="EC182">
            <v>0</v>
          </cell>
          <cell r="ED182" t="str">
            <v>-</v>
          </cell>
          <cell r="EE182">
            <v>0</v>
          </cell>
          <cell r="EF182" t="str">
            <v>-</v>
          </cell>
          <cell r="EG182">
            <v>0</v>
          </cell>
        </row>
        <row r="183">
          <cell r="C183">
            <v>700000514</v>
          </cell>
          <cell r="D183" t="str">
            <v>SECTOR TUMBAO ANGELICA.</v>
          </cell>
          <cell r="E183">
            <v>2026</v>
          </cell>
          <cell r="F183">
            <v>202605</v>
          </cell>
          <cell r="G183">
            <v>208</v>
          </cell>
          <cell r="H183" t="str">
            <v>-</v>
          </cell>
          <cell r="I183">
            <v>18</v>
          </cell>
          <cell r="J183" t="str">
            <v>-</v>
          </cell>
          <cell r="K183">
            <v>10</v>
          </cell>
          <cell r="L183" t="str">
            <v>-</v>
          </cell>
          <cell r="M183">
            <v>90</v>
          </cell>
          <cell r="N183" t="str">
            <v>-</v>
          </cell>
          <cell r="O183">
            <v>0</v>
          </cell>
          <cell r="P183" t="str">
            <v>-</v>
          </cell>
          <cell r="Q183">
            <v>0</v>
          </cell>
          <cell r="R183" t="str">
            <v>-</v>
          </cell>
          <cell r="S183">
            <v>0</v>
          </cell>
          <cell r="T183" t="str">
            <v>-</v>
          </cell>
          <cell r="U183">
            <v>90</v>
          </cell>
          <cell r="V183" t="str">
            <v>-</v>
          </cell>
          <cell r="W183">
            <v>0</v>
          </cell>
          <cell r="X183" t="str">
            <v>-</v>
          </cell>
          <cell r="Y183" t="str">
            <v>-</v>
          </cell>
          <cell r="Z183" t="str">
            <v>-</v>
          </cell>
          <cell r="AA183">
            <v>41</v>
          </cell>
          <cell r="AB183" t="str">
            <v>-</v>
          </cell>
          <cell r="AC183" t="str">
            <v>-</v>
          </cell>
          <cell r="AD183" t="str">
            <v>-</v>
          </cell>
          <cell r="AE183" t="str">
            <v>-</v>
          </cell>
          <cell r="AF183" t="str">
            <v>-</v>
          </cell>
          <cell r="AG183">
            <v>81</v>
          </cell>
          <cell r="AH183" t="str">
            <v>-</v>
          </cell>
          <cell r="AI183" t="str">
            <v>-</v>
          </cell>
          <cell r="AJ183" t="str">
            <v>-</v>
          </cell>
          <cell r="AK183" t="str">
            <v>-</v>
          </cell>
          <cell r="AL183" t="str">
            <v>-</v>
          </cell>
          <cell r="AM183">
            <v>43.269230769230774</v>
          </cell>
          <cell r="AN183" t="str">
            <v>-</v>
          </cell>
          <cell r="AO183" t="str">
            <v>-</v>
          </cell>
          <cell r="AP183" t="str">
            <v>-</v>
          </cell>
          <cell r="AQ183" t="str">
            <v>-</v>
          </cell>
          <cell r="AR183" t="str">
            <v>-</v>
          </cell>
          <cell r="AS183" t="str">
            <v>-</v>
          </cell>
          <cell r="AT183" t="str">
            <v>-</v>
          </cell>
          <cell r="AU183" t="str">
            <v>-</v>
          </cell>
          <cell r="AV183" t="str">
            <v>-</v>
          </cell>
          <cell r="AW183" t="str">
            <v>-</v>
          </cell>
          <cell r="AX183" t="str">
            <v>-</v>
          </cell>
          <cell r="AY183" t="str">
            <v>-</v>
          </cell>
          <cell r="AZ183" t="str">
            <v>-</v>
          </cell>
          <cell r="BA183">
            <v>64</v>
          </cell>
          <cell r="BB183" t="str">
            <v>-</v>
          </cell>
          <cell r="BC183">
            <v>30.76923076923077</v>
          </cell>
          <cell r="BD183" t="str">
            <v>-</v>
          </cell>
          <cell r="BE183">
            <v>98</v>
          </cell>
          <cell r="BF183" t="str">
            <v>-</v>
          </cell>
          <cell r="BG183">
            <v>306671.53000000003</v>
          </cell>
          <cell r="BH183" t="str">
            <v>-</v>
          </cell>
          <cell r="BI183">
            <v>27600438</v>
          </cell>
          <cell r="BJ183" t="str">
            <v>-</v>
          </cell>
          <cell r="BK183">
            <v>27600438</v>
          </cell>
          <cell r="BL183" t="str">
            <v>-</v>
          </cell>
          <cell r="BM183">
            <v>0</v>
          </cell>
          <cell r="BN183" t="str">
            <v>-</v>
          </cell>
          <cell r="BO183">
            <v>19397608</v>
          </cell>
          <cell r="BP183" t="str">
            <v>-</v>
          </cell>
          <cell r="BQ183">
            <v>0</v>
          </cell>
          <cell r="BR183" t="str">
            <v>-</v>
          </cell>
          <cell r="BS183">
            <v>75</v>
          </cell>
          <cell r="BT183" t="str">
            <v>-</v>
          </cell>
          <cell r="BU183">
            <v>19397608</v>
          </cell>
          <cell r="BV183" t="str">
            <v>-</v>
          </cell>
          <cell r="BW183">
            <v>61</v>
          </cell>
          <cell r="BX183" t="str">
            <v>-</v>
          </cell>
          <cell r="BY183" t="str">
            <v>-</v>
          </cell>
          <cell r="BZ183" t="str">
            <v>-</v>
          </cell>
          <cell r="CA183">
            <v>7281190</v>
          </cell>
          <cell r="CB183" t="str">
            <v>-</v>
          </cell>
          <cell r="CC183" t="str">
            <v>-</v>
          </cell>
          <cell r="CD183" t="str">
            <v>-</v>
          </cell>
          <cell r="CE183" t="str">
            <v>-</v>
          </cell>
          <cell r="CF183" t="str">
            <v>-</v>
          </cell>
          <cell r="CG183" t="str">
            <v>-</v>
          </cell>
          <cell r="CH183" t="str">
            <v>-</v>
          </cell>
          <cell r="CI183" t="str">
            <v>-</v>
          </cell>
          <cell r="CJ183" t="str">
            <v>-</v>
          </cell>
          <cell r="CK183" t="str">
            <v>-</v>
          </cell>
          <cell r="CL183" t="str">
            <v>-</v>
          </cell>
          <cell r="CM183">
            <v>921640</v>
          </cell>
          <cell r="CN183" t="str">
            <v>-</v>
          </cell>
          <cell r="CO183">
            <v>8202830</v>
          </cell>
          <cell r="CP183" t="str">
            <v>-</v>
          </cell>
          <cell r="CQ183">
            <v>0</v>
          </cell>
          <cell r="CR183" t="str">
            <v>-</v>
          </cell>
          <cell r="CS183">
            <v>12</v>
          </cell>
          <cell r="CT183" t="str">
            <v>-</v>
          </cell>
          <cell r="CU183">
            <v>69</v>
          </cell>
          <cell r="CV183" t="str">
            <v>-</v>
          </cell>
          <cell r="CW183">
            <v>30</v>
          </cell>
          <cell r="CX183" t="str">
            <v>-</v>
          </cell>
          <cell r="CY183">
            <v>19</v>
          </cell>
          <cell r="CZ183" t="str">
            <v>-</v>
          </cell>
          <cell r="DA183">
            <v>12</v>
          </cell>
          <cell r="DB183" t="str">
            <v>-</v>
          </cell>
          <cell r="DC183">
            <v>19</v>
          </cell>
          <cell r="DD183" t="str">
            <v>-</v>
          </cell>
          <cell r="DE183">
            <v>9</v>
          </cell>
          <cell r="DF183" t="str">
            <v>-</v>
          </cell>
          <cell r="DG183">
            <v>40</v>
          </cell>
          <cell r="DH183" t="str">
            <v>-</v>
          </cell>
          <cell r="DI183">
            <v>17</v>
          </cell>
          <cell r="DJ183" t="str">
            <v>-</v>
          </cell>
          <cell r="DK183" t="str">
            <v>-</v>
          </cell>
          <cell r="DL183" t="str">
            <v>-</v>
          </cell>
          <cell r="DM183" t="str">
            <v>-</v>
          </cell>
          <cell r="DN183" t="str">
            <v>-</v>
          </cell>
          <cell r="DO183" t="str">
            <v>-</v>
          </cell>
          <cell r="DP183" t="str">
            <v>-</v>
          </cell>
          <cell r="DQ183" t="str">
            <v>-</v>
          </cell>
          <cell r="DR183" t="str">
            <v>-</v>
          </cell>
          <cell r="DS183" t="str">
            <v>-</v>
          </cell>
          <cell r="DT183" t="str">
            <v>-</v>
          </cell>
          <cell r="DU183" t="str">
            <v>-</v>
          </cell>
          <cell r="DV183" t="str">
            <v>-</v>
          </cell>
          <cell r="DW183">
            <v>0</v>
          </cell>
          <cell r="DX183" t="str">
            <v>-</v>
          </cell>
          <cell r="DY183">
            <v>21</v>
          </cell>
          <cell r="DZ183" t="str">
            <v>-</v>
          </cell>
          <cell r="EA183">
            <v>10</v>
          </cell>
          <cell r="EB183" t="str">
            <v>-</v>
          </cell>
          <cell r="EC183">
            <v>40</v>
          </cell>
          <cell r="ED183" t="str">
            <v>-</v>
          </cell>
          <cell r="EE183">
            <v>4</v>
          </cell>
          <cell r="EF183" t="str">
            <v>-</v>
          </cell>
          <cell r="EG183">
            <v>5</v>
          </cell>
        </row>
        <row r="184">
          <cell r="C184">
            <v>700000515</v>
          </cell>
          <cell r="D184" t="str">
            <v>SECTOR PRUEBAS CORA</v>
          </cell>
          <cell r="E184">
            <v>2026</v>
          </cell>
          <cell r="F184">
            <v>202605</v>
          </cell>
          <cell r="G184">
            <v>0</v>
          </cell>
          <cell r="H184" t="str">
            <v>-</v>
          </cell>
          <cell r="I184">
            <v>0</v>
          </cell>
          <cell r="J184" t="str">
            <v>-</v>
          </cell>
          <cell r="K184">
            <v>0</v>
          </cell>
          <cell r="L184" t="str">
            <v>-</v>
          </cell>
          <cell r="M184">
            <v>0</v>
          </cell>
          <cell r="N184" t="str">
            <v>-</v>
          </cell>
          <cell r="O184">
            <v>0</v>
          </cell>
          <cell r="P184" t="str">
            <v>-</v>
          </cell>
          <cell r="Q184">
            <v>0</v>
          </cell>
          <cell r="R184" t="str">
            <v>-</v>
          </cell>
          <cell r="S184">
            <v>0</v>
          </cell>
          <cell r="T184" t="str">
            <v>-</v>
          </cell>
          <cell r="U184">
            <v>0</v>
          </cell>
          <cell r="V184" t="str">
            <v>-</v>
          </cell>
          <cell r="W184">
            <v>0</v>
          </cell>
          <cell r="X184" t="str">
            <v>-</v>
          </cell>
          <cell r="Y184" t="str">
            <v>-</v>
          </cell>
          <cell r="Z184" t="str">
            <v>-</v>
          </cell>
          <cell r="AA184">
            <v>0</v>
          </cell>
          <cell r="AB184" t="str">
            <v>-</v>
          </cell>
          <cell r="AC184" t="str">
            <v>-</v>
          </cell>
          <cell r="AD184" t="str">
            <v>-</v>
          </cell>
          <cell r="AE184" t="str">
            <v>-</v>
          </cell>
          <cell r="AF184" t="str">
            <v>-</v>
          </cell>
          <cell r="AG184">
            <v>0</v>
          </cell>
          <cell r="AH184" t="str">
            <v>-</v>
          </cell>
          <cell r="AI184" t="str">
            <v>-</v>
          </cell>
          <cell r="AJ184" t="str">
            <v>-</v>
          </cell>
          <cell r="AK184" t="str">
            <v>-</v>
          </cell>
          <cell r="AL184" t="str">
            <v>-</v>
          </cell>
          <cell r="AM184">
            <v>0</v>
          </cell>
          <cell r="AN184" t="str">
            <v>-</v>
          </cell>
          <cell r="AO184" t="str">
            <v>-</v>
          </cell>
          <cell r="AP184" t="str">
            <v>-</v>
          </cell>
          <cell r="AQ184" t="str">
            <v>-</v>
          </cell>
          <cell r="AR184" t="str">
            <v>-</v>
          </cell>
          <cell r="AS184" t="str">
            <v>-</v>
          </cell>
          <cell r="AT184" t="str">
            <v>-</v>
          </cell>
          <cell r="AU184" t="str">
            <v>-</v>
          </cell>
          <cell r="AV184" t="str">
            <v>-</v>
          </cell>
          <cell r="AW184" t="str">
            <v>-</v>
          </cell>
          <cell r="AX184" t="str">
            <v>-</v>
          </cell>
          <cell r="AY184" t="str">
            <v>-</v>
          </cell>
          <cell r="AZ184" t="str">
            <v>-</v>
          </cell>
          <cell r="BA184">
            <v>0</v>
          </cell>
          <cell r="BB184" t="str">
            <v>-</v>
          </cell>
          <cell r="BC184">
            <v>0</v>
          </cell>
          <cell r="BD184" t="str">
            <v>-</v>
          </cell>
          <cell r="BE184">
            <v>0</v>
          </cell>
          <cell r="BF184" t="str">
            <v>-</v>
          </cell>
          <cell r="BG184">
            <v>0</v>
          </cell>
          <cell r="BH184" t="str">
            <v>-</v>
          </cell>
          <cell r="BI184">
            <v>0</v>
          </cell>
          <cell r="BJ184" t="str">
            <v>-</v>
          </cell>
          <cell r="BK184">
            <v>0</v>
          </cell>
          <cell r="BL184" t="str">
            <v>-</v>
          </cell>
          <cell r="BM184">
            <v>0</v>
          </cell>
          <cell r="BN184" t="str">
            <v>-</v>
          </cell>
          <cell r="BO184">
            <v>0</v>
          </cell>
          <cell r="BP184" t="str">
            <v>-</v>
          </cell>
          <cell r="BQ184">
            <v>0</v>
          </cell>
          <cell r="BR184" t="str">
            <v>-</v>
          </cell>
          <cell r="BS184">
            <v>0</v>
          </cell>
          <cell r="BT184" t="str">
            <v>-</v>
          </cell>
          <cell r="BU184">
            <v>0</v>
          </cell>
          <cell r="BV184" t="str">
            <v>-</v>
          </cell>
          <cell r="BW184">
            <v>0</v>
          </cell>
          <cell r="BX184" t="str">
            <v>-</v>
          </cell>
          <cell r="BY184" t="str">
            <v>-</v>
          </cell>
          <cell r="BZ184" t="str">
            <v>-</v>
          </cell>
          <cell r="CA184">
            <v>0</v>
          </cell>
          <cell r="CB184" t="str">
            <v>-</v>
          </cell>
          <cell r="CC184" t="str">
            <v>-</v>
          </cell>
          <cell r="CD184" t="str">
            <v>-</v>
          </cell>
          <cell r="CE184" t="str">
            <v>-</v>
          </cell>
          <cell r="CF184" t="str">
            <v>-</v>
          </cell>
          <cell r="CG184" t="str">
            <v>-</v>
          </cell>
          <cell r="CH184" t="str">
            <v>-</v>
          </cell>
          <cell r="CI184" t="str">
            <v>-</v>
          </cell>
          <cell r="CJ184" t="str">
            <v>-</v>
          </cell>
          <cell r="CK184" t="str">
            <v>-</v>
          </cell>
          <cell r="CL184" t="str">
            <v>-</v>
          </cell>
          <cell r="CM184">
            <v>0</v>
          </cell>
          <cell r="CN184" t="str">
            <v>-</v>
          </cell>
          <cell r="CO184">
            <v>0</v>
          </cell>
          <cell r="CP184" t="str">
            <v>-</v>
          </cell>
          <cell r="CQ184">
            <v>0</v>
          </cell>
          <cell r="CR184" t="str">
            <v>-</v>
          </cell>
          <cell r="CS184">
            <v>0</v>
          </cell>
          <cell r="CT184" t="str">
            <v>-</v>
          </cell>
          <cell r="CU184">
            <v>0</v>
          </cell>
          <cell r="CV184" t="str">
            <v>-</v>
          </cell>
          <cell r="CW184">
            <v>0</v>
          </cell>
          <cell r="CX184" t="str">
            <v>-</v>
          </cell>
          <cell r="CY184">
            <v>0</v>
          </cell>
          <cell r="CZ184" t="str">
            <v>-</v>
          </cell>
          <cell r="DA184">
            <v>0</v>
          </cell>
          <cell r="DB184" t="str">
            <v>-</v>
          </cell>
          <cell r="DC184">
            <v>0</v>
          </cell>
          <cell r="DD184" t="str">
            <v>-</v>
          </cell>
          <cell r="DE184">
            <v>0</v>
          </cell>
          <cell r="DF184" t="str">
            <v>-</v>
          </cell>
          <cell r="DG184">
            <v>0</v>
          </cell>
          <cell r="DH184" t="str">
            <v>-</v>
          </cell>
          <cell r="DI184">
            <v>0</v>
          </cell>
          <cell r="DJ184" t="str">
            <v>-</v>
          </cell>
          <cell r="DK184" t="str">
            <v>-</v>
          </cell>
          <cell r="DL184" t="str">
            <v>-</v>
          </cell>
          <cell r="DM184" t="str">
            <v>-</v>
          </cell>
          <cell r="DN184" t="str">
            <v>-</v>
          </cell>
          <cell r="DO184" t="str">
            <v>-</v>
          </cell>
          <cell r="DP184" t="str">
            <v>-</v>
          </cell>
          <cell r="DQ184" t="str">
            <v>-</v>
          </cell>
          <cell r="DR184" t="str">
            <v>-</v>
          </cell>
          <cell r="DS184" t="str">
            <v>-</v>
          </cell>
          <cell r="DT184" t="str">
            <v>-</v>
          </cell>
          <cell r="DU184" t="str">
            <v>-</v>
          </cell>
          <cell r="DV184" t="str">
            <v>-</v>
          </cell>
          <cell r="DW184">
            <v>0</v>
          </cell>
          <cell r="DX184" t="str">
            <v>-</v>
          </cell>
          <cell r="DY184">
            <v>0</v>
          </cell>
          <cell r="DZ184" t="str">
            <v>-</v>
          </cell>
          <cell r="EA184">
            <v>0</v>
          </cell>
          <cell r="EB184" t="str">
            <v>-</v>
          </cell>
          <cell r="EC184">
            <v>0</v>
          </cell>
          <cell r="ED184" t="str">
            <v>-</v>
          </cell>
          <cell r="EE184">
            <v>0</v>
          </cell>
          <cell r="EF184" t="str">
            <v>-</v>
          </cell>
          <cell r="EG184">
            <v>0</v>
          </cell>
        </row>
        <row r="185">
          <cell r="C185">
            <v>700000516</v>
          </cell>
          <cell r="D185" t="str">
            <v>SECTOR PUEBAS CORA</v>
          </cell>
          <cell r="E185">
            <v>2026</v>
          </cell>
          <cell r="F185">
            <v>202605</v>
          </cell>
          <cell r="G185">
            <v>0</v>
          </cell>
          <cell r="H185" t="str">
            <v>-</v>
          </cell>
          <cell r="I185">
            <v>0</v>
          </cell>
          <cell r="J185" t="str">
            <v>-</v>
          </cell>
          <cell r="K185">
            <v>0</v>
          </cell>
          <cell r="L185" t="str">
            <v>-</v>
          </cell>
          <cell r="M185">
            <v>0</v>
          </cell>
          <cell r="N185" t="str">
            <v>-</v>
          </cell>
          <cell r="O185">
            <v>0</v>
          </cell>
          <cell r="P185" t="str">
            <v>-</v>
          </cell>
          <cell r="Q185">
            <v>0</v>
          </cell>
          <cell r="R185" t="str">
            <v>-</v>
          </cell>
          <cell r="S185">
            <v>0</v>
          </cell>
          <cell r="T185" t="str">
            <v>-</v>
          </cell>
          <cell r="U185">
            <v>0</v>
          </cell>
          <cell r="V185" t="str">
            <v>-</v>
          </cell>
          <cell r="W185">
            <v>0</v>
          </cell>
          <cell r="X185" t="str">
            <v>-</v>
          </cell>
          <cell r="Y185" t="str">
            <v>-</v>
          </cell>
          <cell r="Z185" t="str">
            <v>-</v>
          </cell>
          <cell r="AA185">
            <v>0</v>
          </cell>
          <cell r="AB185" t="str">
            <v>-</v>
          </cell>
          <cell r="AC185" t="str">
            <v>-</v>
          </cell>
          <cell r="AD185" t="str">
            <v>-</v>
          </cell>
          <cell r="AE185" t="str">
            <v>-</v>
          </cell>
          <cell r="AF185" t="str">
            <v>-</v>
          </cell>
          <cell r="AG185">
            <v>0</v>
          </cell>
          <cell r="AH185" t="str">
            <v>-</v>
          </cell>
          <cell r="AI185" t="str">
            <v>-</v>
          </cell>
          <cell r="AJ185" t="str">
            <v>-</v>
          </cell>
          <cell r="AK185" t="str">
            <v>-</v>
          </cell>
          <cell r="AL185" t="str">
            <v>-</v>
          </cell>
          <cell r="AM185">
            <v>0</v>
          </cell>
          <cell r="AN185" t="str">
            <v>-</v>
          </cell>
          <cell r="AO185" t="str">
            <v>-</v>
          </cell>
          <cell r="AP185" t="str">
            <v>-</v>
          </cell>
          <cell r="AQ185" t="str">
            <v>-</v>
          </cell>
          <cell r="AR185" t="str">
            <v>-</v>
          </cell>
          <cell r="AS185" t="str">
            <v>-</v>
          </cell>
          <cell r="AT185" t="str">
            <v>-</v>
          </cell>
          <cell r="AU185" t="str">
            <v>-</v>
          </cell>
          <cell r="AV185" t="str">
            <v>-</v>
          </cell>
          <cell r="AW185" t="str">
            <v>-</v>
          </cell>
          <cell r="AX185" t="str">
            <v>-</v>
          </cell>
          <cell r="AY185" t="str">
            <v>-</v>
          </cell>
          <cell r="AZ185" t="str">
            <v>-</v>
          </cell>
          <cell r="BA185">
            <v>0</v>
          </cell>
          <cell r="BB185" t="str">
            <v>-</v>
          </cell>
          <cell r="BC185">
            <v>0</v>
          </cell>
          <cell r="BD185" t="str">
            <v>-</v>
          </cell>
          <cell r="BE185">
            <v>0</v>
          </cell>
          <cell r="BF185" t="str">
            <v>-</v>
          </cell>
          <cell r="BG185">
            <v>0</v>
          </cell>
          <cell r="BH185" t="str">
            <v>-</v>
          </cell>
          <cell r="BI185">
            <v>0</v>
          </cell>
          <cell r="BJ185" t="str">
            <v>-</v>
          </cell>
          <cell r="BK185">
            <v>0</v>
          </cell>
          <cell r="BL185" t="str">
            <v>-</v>
          </cell>
          <cell r="BM185">
            <v>0</v>
          </cell>
          <cell r="BN185" t="str">
            <v>-</v>
          </cell>
          <cell r="BO185">
            <v>0</v>
          </cell>
          <cell r="BP185" t="str">
            <v>-</v>
          </cell>
          <cell r="BQ185">
            <v>0</v>
          </cell>
          <cell r="BR185" t="str">
            <v>-</v>
          </cell>
          <cell r="BS185">
            <v>0</v>
          </cell>
          <cell r="BT185" t="str">
            <v>-</v>
          </cell>
          <cell r="BU185">
            <v>0</v>
          </cell>
          <cell r="BV185" t="str">
            <v>-</v>
          </cell>
          <cell r="BW185">
            <v>0</v>
          </cell>
          <cell r="BX185" t="str">
            <v>-</v>
          </cell>
          <cell r="BY185" t="str">
            <v>-</v>
          </cell>
          <cell r="BZ185" t="str">
            <v>-</v>
          </cell>
          <cell r="CA185">
            <v>0</v>
          </cell>
          <cell r="CB185" t="str">
            <v>-</v>
          </cell>
          <cell r="CC185" t="str">
            <v>-</v>
          </cell>
          <cell r="CD185" t="str">
            <v>-</v>
          </cell>
          <cell r="CE185" t="str">
            <v>-</v>
          </cell>
          <cell r="CF185" t="str">
            <v>-</v>
          </cell>
          <cell r="CG185" t="str">
            <v>-</v>
          </cell>
          <cell r="CH185" t="str">
            <v>-</v>
          </cell>
          <cell r="CI185" t="str">
            <v>-</v>
          </cell>
          <cell r="CJ185" t="str">
            <v>-</v>
          </cell>
          <cell r="CK185" t="str">
            <v>-</v>
          </cell>
          <cell r="CL185" t="str">
            <v>-</v>
          </cell>
          <cell r="CM185">
            <v>0</v>
          </cell>
          <cell r="CN185" t="str">
            <v>-</v>
          </cell>
          <cell r="CO185">
            <v>0</v>
          </cell>
          <cell r="CP185" t="str">
            <v>-</v>
          </cell>
          <cell r="CQ185">
            <v>0</v>
          </cell>
          <cell r="CR185" t="str">
            <v>-</v>
          </cell>
          <cell r="CS185">
            <v>0</v>
          </cell>
          <cell r="CT185" t="str">
            <v>-</v>
          </cell>
          <cell r="CU185">
            <v>0</v>
          </cell>
          <cell r="CV185" t="str">
            <v>-</v>
          </cell>
          <cell r="CW185">
            <v>0</v>
          </cell>
          <cell r="CX185" t="str">
            <v>-</v>
          </cell>
          <cell r="CY185">
            <v>0</v>
          </cell>
          <cell r="CZ185" t="str">
            <v>-</v>
          </cell>
          <cell r="DA185">
            <v>0</v>
          </cell>
          <cell r="DB185" t="str">
            <v>-</v>
          </cell>
          <cell r="DC185">
            <v>0</v>
          </cell>
          <cell r="DD185" t="str">
            <v>-</v>
          </cell>
          <cell r="DE185">
            <v>0</v>
          </cell>
          <cell r="DF185" t="str">
            <v>-</v>
          </cell>
          <cell r="DG185">
            <v>0</v>
          </cell>
          <cell r="DH185" t="str">
            <v>-</v>
          </cell>
          <cell r="DI185">
            <v>0</v>
          </cell>
          <cell r="DJ185" t="str">
            <v>-</v>
          </cell>
          <cell r="DK185" t="str">
            <v>-</v>
          </cell>
          <cell r="DL185" t="str">
            <v>-</v>
          </cell>
          <cell r="DM185" t="str">
            <v>-</v>
          </cell>
          <cell r="DN185" t="str">
            <v>-</v>
          </cell>
          <cell r="DO185" t="str">
            <v>-</v>
          </cell>
          <cell r="DP185" t="str">
            <v>-</v>
          </cell>
          <cell r="DQ185" t="str">
            <v>-</v>
          </cell>
          <cell r="DR185" t="str">
            <v>-</v>
          </cell>
          <cell r="DS185" t="str">
            <v>-</v>
          </cell>
          <cell r="DT185" t="str">
            <v>-</v>
          </cell>
          <cell r="DU185" t="str">
            <v>-</v>
          </cell>
          <cell r="DV185" t="str">
            <v>-</v>
          </cell>
          <cell r="DW185">
            <v>0</v>
          </cell>
          <cell r="DX185" t="str">
            <v>-</v>
          </cell>
          <cell r="DY185">
            <v>0</v>
          </cell>
          <cell r="DZ185" t="str">
            <v>-</v>
          </cell>
          <cell r="EA185">
            <v>0</v>
          </cell>
          <cell r="EB185" t="str">
            <v>-</v>
          </cell>
          <cell r="EC185">
            <v>0</v>
          </cell>
          <cell r="ED185" t="str">
            <v>-</v>
          </cell>
          <cell r="EE185">
            <v>0</v>
          </cell>
          <cell r="EF185" t="str">
            <v>-</v>
          </cell>
          <cell r="EG185">
            <v>0</v>
          </cell>
        </row>
        <row r="186">
          <cell r="C186">
            <v>700000517</v>
          </cell>
          <cell r="D186" t="str">
            <v>SECTOR CORA KITS</v>
          </cell>
          <cell r="E186">
            <v>2026</v>
          </cell>
          <cell r="F186">
            <v>202605</v>
          </cell>
          <cell r="G186">
            <v>0</v>
          </cell>
          <cell r="H186" t="str">
            <v>-</v>
          </cell>
          <cell r="I186">
            <v>0</v>
          </cell>
          <cell r="J186" t="str">
            <v>-</v>
          </cell>
          <cell r="K186">
            <v>0</v>
          </cell>
          <cell r="L186" t="str">
            <v>-</v>
          </cell>
          <cell r="M186">
            <v>0</v>
          </cell>
          <cell r="N186" t="str">
            <v>-</v>
          </cell>
          <cell r="O186">
            <v>0</v>
          </cell>
          <cell r="P186" t="str">
            <v>-</v>
          </cell>
          <cell r="Q186">
            <v>0</v>
          </cell>
          <cell r="R186" t="str">
            <v>-</v>
          </cell>
          <cell r="S186">
            <v>0</v>
          </cell>
          <cell r="T186" t="str">
            <v>-</v>
          </cell>
          <cell r="U186">
            <v>0</v>
          </cell>
          <cell r="V186" t="str">
            <v>-</v>
          </cell>
          <cell r="W186">
            <v>0</v>
          </cell>
          <cell r="X186" t="str">
            <v>-</v>
          </cell>
          <cell r="Y186" t="str">
            <v>-</v>
          </cell>
          <cell r="Z186" t="str">
            <v>-</v>
          </cell>
          <cell r="AA186">
            <v>0</v>
          </cell>
          <cell r="AB186" t="str">
            <v>-</v>
          </cell>
          <cell r="AC186" t="str">
            <v>-</v>
          </cell>
          <cell r="AD186" t="str">
            <v>-</v>
          </cell>
          <cell r="AE186" t="str">
            <v>-</v>
          </cell>
          <cell r="AF186" t="str">
            <v>-</v>
          </cell>
          <cell r="AG186">
            <v>0</v>
          </cell>
          <cell r="AH186" t="str">
            <v>-</v>
          </cell>
          <cell r="AI186" t="str">
            <v>-</v>
          </cell>
          <cell r="AJ186" t="str">
            <v>-</v>
          </cell>
          <cell r="AK186" t="str">
            <v>-</v>
          </cell>
          <cell r="AL186" t="str">
            <v>-</v>
          </cell>
          <cell r="AM186">
            <v>0</v>
          </cell>
          <cell r="AN186" t="str">
            <v>-</v>
          </cell>
          <cell r="AO186" t="str">
            <v>-</v>
          </cell>
          <cell r="AP186" t="str">
            <v>-</v>
          </cell>
          <cell r="AQ186" t="str">
            <v>-</v>
          </cell>
          <cell r="AR186" t="str">
            <v>-</v>
          </cell>
          <cell r="AS186" t="str">
            <v>-</v>
          </cell>
          <cell r="AT186" t="str">
            <v>-</v>
          </cell>
          <cell r="AU186" t="str">
            <v>-</v>
          </cell>
          <cell r="AV186" t="str">
            <v>-</v>
          </cell>
          <cell r="AW186" t="str">
            <v>-</v>
          </cell>
          <cell r="AX186" t="str">
            <v>-</v>
          </cell>
          <cell r="AY186" t="str">
            <v>-</v>
          </cell>
          <cell r="AZ186" t="str">
            <v>-</v>
          </cell>
          <cell r="BA186">
            <v>0</v>
          </cell>
          <cell r="BB186" t="str">
            <v>-</v>
          </cell>
          <cell r="BC186">
            <v>0</v>
          </cell>
          <cell r="BD186" t="str">
            <v>-</v>
          </cell>
          <cell r="BE186">
            <v>0</v>
          </cell>
          <cell r="BF186" t="str">
            <v>-</v>
          </cell>
          <cell r="BG186">
            <v>0</v>
          </cell>
          <cell r="BH186" t="str">
            <v>-</v>
          </cell>
          <cell r="BI186">
            <v>0</v>
          </cell>
          <cell r="BJ186" t="str">
            <v>-</v>
          </cell>
          <cell r="BK186">
            <v>0</v>
          </cell>
          <cell r="BL186" t="str">
            <v>-</v>
          </cell>
          <cell r="BM186">
            <v>0</v>
          </cell>
          <cell r="BN186" t="str">
            <v>-</v>
          </cell>
          <cell r="BO186">
            <v>0</v>
          </cell>
          <cell r="BP186" t="str">
            <v>-</v>
          </cell>
          <cell r="BQ186">
            <v>0</v>
          </cell>
          <cell r="BR186" t="str">
            <v>-</v>
          </cell>
          <cell r="BS186">
            <v>0</v>
          </cell>
          <cell r="BT186" t="str">
            <v>-</v>
          </cell>
          <cell r="BU186">
            <v>0</v>
          </cell>
          <cell r="BV186" t="str">
            <v>-</v>
          </cell>
          <cell r="BW186">
            <v>0</v>
          </cell>
          <cell r="BX186" t="str">
            <v>-</v>
          </cell>
          <cell r="BY186" t="str">
            <v>-</v>
          </cell>
          <cell r="BZ186" t="str">
            <v>-</v>
          </cell>
          <cell r="CA186">
            <v>0</v>
          </cell>
          <cell r="CB186" t="str">
            <v>-</v>
          </cell>
          <cell r="CC186" t="str">
            <v>-</v>
          </cell>
          <cell r="CD186" t="str">
            <v>-</v>
          </cell>
          <cell r="CE186" t="str">
            <v>-</v>
          </cell>
          <cell r="CF186" t="str">
            <v>-</v>
          </cell>
          <cell r="CG186" t="str">
            <v>-</v>
          </cell>
          <cell r="CH186" t="str">
            <v>-</v>
          </cell>
          <cell r="CI186" t="str">
            <v>-</v>
          </cell>
          <cell r="CJ186" t="str">
            <v>-</v>
          </cell>
          <cell r="CK186" t="str">
            <v>-</v>
          </cell>
          <cell r="CL186" t="str">
            <v>-</v>
          </cell>
          <cell r="CM186">
            <v>0</v>
          </cell>
          <cell r="CN186" t="str">
            <v>-</v>
          </cell>
          <cell r="CO186">
            <v>0</v>
          </cell>
          <cell r="CP186" t="str">
            <v>-</v>
          </cell>
          <cell r="CQ186">
            <v>0</v>
          </cell>
          <cell r="CR186" t="str">
            <v>-</v>
          </cell>
          <cell r="CS186">
            <v>0</v>
          </cell>
          <cell r="CT186" t="str">
            <v>-</v>
          </cell>
          <cell r="CU186">
            <v>0</v>
          </cell>
          <cell r="CV186" t="str">
            <v>-</v>
          </cell>
          <cell r="CW186">
            <v>0</v>
          </cell>
          <cell r="CX186" t="str">
            <v>-</v>
          </cell>
          <cell r="CY186">
            <v>0</v>
          </cell>
          <cell r="CZ186" t="str">
            <v>-</v>
          </cell>
          <cell r="DA186">
            <v>0</v>
          </cell>
          <cell r="DB186" t="str">
            <v>-</v>
          </cell>
          <cell r="DC186">
            <v>0</v>
          </cell>
          <cell r="DD186" t="str">
            <v>-</v>
          </cell>
          <cell r="DE186">
            <v>0</v>
          </cell>
          <cell r="DF186" t="str">
            <v>-</v>
          </cell>
          <cell r="DG186">
            <v>0</v>
          </cell>
          <cell r="DH186" t="str">
            <v>-</v>
          </cell>
          <cell r="DI186">
            <v>0</v>
          </cell>
          <cell r="DJ186" t="str">
            <v>-</v>
          </cell>
          <cell r="DK186" t="str">
            <v>-</v>
          </cell>
          <cell r="DL186" t="str">
            <v>-</v>
          </cell>
          <cell r="DM186" t="str">
            <v>-</v>
          </cell>
          <cell r="DN186" t="str">
            <v>-</v>
          </cell>
          <cell r="DO186" t="str">
            <v>-</v>
          </cell>
          <cell r="DP186" t="str">
            <v>-</v>
          </cell>
          <cell r="DQ186" t="str">
            <v>-</v>
          </cell>
          <cell r="DR186" t="str">
            <v>-</v>
          </cell>
          <cell r="DS186" t="str">
            <v>-</v>
          </cell>
          <cell r="DT186" t="str">
            <v>-</v>
          </cell>
          <cell r="DU186" t="str">
            <v>-</v>
          </cell>
          <cell r="DV186" t="str">
            <v>-</v>
          </cell>
          <cell r="DW186">
            <v>0</v>
          </cell>
          <cell r="DX186" t="str">
            <v>-</v>
          </cell>
          <cell r="DY186">
            <v>0</v>
          </cell>
          <cell r="DZ186" t="str">
            <v>-</v>
          </cell>
          <cell r="EA186">
            <v>0</v>
          </cell>
          <cell r="EB186" t="str">
            <v>-</v>
          </cell>
          <cell r="EC186">
            <v>0</v>
          </cell>
          <cell r="ED186" t="str">
            <v>-</v>
          </cell>
          <cell r="EE186">
            <v>0</v>
          </cell>
          <cell r="EF186" t="str">
            <v>-</v>
          </cell>
          <cell r="EG186">
            <v>0</v>
          </cell>
        </row>
        <row r="187">
          <cell r="C187">
            <v>700000521</v>
          </cell>
          <cell r="D187" t="str">
            <v>SECTOR DIGITAL AUTOCADASTRO</v>
          </cell>
          <cell r="E187">
            <v>2026</v>
          </cell>
          <cell r="F187">
            <v>202605</v>
          </cell>
          <cell r="G187">
            <v>81</v>
          </cell>
          <cell r="H187" t="str">
            <v>-</v>
          </cell>
          <cell r="I187">
            <v>0</v>
          </cell>
          <cell r="J187" t="str">
            <v>-</v>
          </cell>
          <cell r="K187">
            <v>79</v>
          </cell>
          <cell r="L187" t="str">
            <v>-</v>
          </cell>
          <cell r="M187">
            <v>80</v>
          </cell>
          <cell r="N187" t="str">
            <v>-</v>
          </cell>
          <cell r="O187">
            <v>0</v>
          </cell>
          <cell r="P187" t="str">
            <v>-</v>
          </cell>
          <cell r="Q187">
            <v>0</v>
          </cell>
          <cell r="R187" t="str">
            <v>-</v>
          </cell>
          <cell r="S187">
            <v>0</v>
          </cell>
          <cell r="T187" t="str">
            <v>-</v>
          </cell>
          <cell r="U187">
            <v>80</v>
          </cell>
          <cell r="V187" t="str">
            <v>-</v>
          </cell>
          <cell r="W187">
            <v>0</v>
          </cell>
          <cell r="X187" t="str">
            <v>-</v>
          </cell>
          <cell r="Y187" t="str">
            <v>-</v>
          </cell>
          <cell r="Z187" t="str">
            <v>-</v>
          </cell>
          <cell r="AA187">
            <v>0</v>
          </cell>
          <cell r="AB187" t="str">
            <v>-</v>
          </cell>
          <cell r="AC187" t="str">
            <v>-</v>
          </cell>
          <cell r="AD187" t="str">
            <v>-</v>
          </cell>
          <cell r="AE187" t="str">
            <v>-</v>
          </cell>
          <cell r="AF187" t="str">
            <v>-</v>
          </cell>
          <cell r="AG187">
            <v>80</v>
          </cell>
          <cell r="AH187" t="str">
            <v>-</v>
          </cell>
          <cell r="AI187" t="str">
            <v>-</v>
          </cell>
          <cell r="AJ187" t="str">
            <v>-</v>
          </cell>
          <cell r="AK187" t="str">
            <v>-</v>
          </cell>
          <cell r="AL187" t="str">
            <v>-</v>
          </cell>
          <cell r="AM187">
            <v>98.76543209876543</v>
          </cell>
          <cell r="AN187" t="str">
            <v>-</v>
          </cell>
          <cell r="AO187" t="str">
            <v>-</v>
          </cell>
          <cell r="AP187" t="str">
            <v>-</v>
          </cell>
          <cell r="AQ187" t="str">
            <v>-</v>
          </cell>
          <cell r="AR187" t="str">
            <v>-</v>
          </cell>
          <cell r="AS187" t="str">
            <v>-</v>
          </cell>
          <cell r="AT187" t="str">
            <v>-</v>
          </cell>
          <cell r="AU187" t="str">
            <v>-</v>
          </cell>
          <cell r="AV187" t="str">
            <v>-</v>
          </cell>
          <cell r="AW187" t="str">
            <v>-</v>
          </cell>
          <cell r="AX187" t="str">
            <v>-</v>
          </cell>
          <cell r="AY187" t="str">
            <v>-</v>
          </cell>
          <cell r="AZ187" t="str">
            <v>-</v>
          </cell>
          <cell r="BA187">
            <v>0</v>
          </cell>
          <cell r="BB187" t="str">
            <v>-</v>
          </cell>
          <cell r="BC187">
            <v>0</v>
          </cell>
          <cell r="BD187" t="str">
            <v>-</v>
          </cell>
          <cell r="BE187">
            <v>0</v>
          </cell>
          <cell r="BF187" t="str">
            <v>-</v>
          </cell>
          <cell r="BG187">
            <v>314025.15000000002</v>
          </cell>
          <cell r="BH187" t="str">
            <v>-</v>
          </cell>
          <cell r="BI187">
            <v>25122012</v>
          </cell>
          <cell r="BJ187" t="str">
            <v>-</v>
          </cell>
          <cell r="BK187">
            <v>25122012</v>
          </cell>
          <cell r="BL187" t="str">
            <v>-</v>
          </cell>
          <cell r="BM187">
            <v>0</v>
          </cell>
          <cell r="BN187" t="str">
            <v>-</v>
          </cell>
          <cell r="BO187">
            <v>19727111</v>
          </cell>
          <cell r="BP187" t="str">
            <v>-</v>
          </cell>
          <cell r="BQ187">
            <v>0</v>
          </cell>
          <cell r="BR187" t="str">
            <v>-</v>
          </cell>
          <cell r="BS187">
            <v>72</v>
          </cell>
          <cell r="BT187" t="str">
            <v>-</v>
          </cell>
          <cell r="BU187">
            <v>19727111</v>
          </cell>
          <cell r="BV187" t="str">
            <v>-</v>
          </cell>
          <cell r="BW187">
            <v>51</v>
          </cell>
          <cell r="BX187" t="str">
            <v>-</v>
          </cell>
          <cell r="BY187" t="str">
            <v>-</v>
          </cell>
          <cell r="BZ187" t="str">
            <v>-</v>
          </cell>
          <cell r="CA187">
            <v>3809236</v>
          </cell>
          <cell r="CB187" t="str">
            <v>-</v>
          </cell>
          <cell r="CC187" t="str">
            <v>-</v>
          </cell>
          <cell r="CD187" t="str">
            <v>-</v>
          </cell>
          <cell r="CE187" t="str">
            <v>-</v>
          </cell>
          <cell r="CF187" t="str">
            <v>-</v>
          </cell>
          <cell r="CG187" t="str">
            <v>-</v>
          </cell>
          <cell r="CH187" t="str">
            <v>-</v>
          </cell>
          <cell r="CI187" t="str">
            <v>-</v>
          </cell>
          <cell r="CJ187" t="str">
            <v>-</v>
          </cell>
          <cell r="CK187" t="str">
            <v>-</v>
          </cell>
          <cell r="CL187" t="str">
            <v>-</v>
          </cell>
          <cell r="CM187">
            <v>327340</v>
          </cell>
          <cell r="CN187" t="str">
            <v>-</v>
          </cell>
          <cell r="CO187">
            <v>4136576</v>
          </cell>
          <cell r="CP187" t="str">
            <v>-</v>
          </cell>
          <cell r="CQ187">
            <v>0</v>
          </cell>
          <cell r="CR187" t="str">
            <v>-</v>
          </cell>
          <cell r="CS187">
            <v>76</v>
          </cell>
          <cell r="CT187" t="str">
            <v>-</v>
          </cell>
          <cell r="CU187">
            <v>1</v>
          </cell>
          <cell r="CV187" t="str">
            <v>-</v>
          </cell>
          <cell r="CW187">
            <v>0</v>
          </cell>
          <cell r="CX187" t="str">
            <v>-</v>
          </cell>
          <cell r="CY187">
            <v>0</v>
          </cell>
          <cell r="CZ187" t="str">
            <v>-</v>
          </cell>
          <cell r="DA187">
            <v>0</v>
          </cell>
          <cell r="DB187" t="str">
            <v>-</v>
          </cell>
          <cell r="DC187">
            <v>0</v>
          </cell>
          <cell r="DD187" t="str">
            <v>-</v>
          </cell>
          <cell r="DE187">
            <v>0</v>
          </cell>
          <cell r="DF187" t="str">
            <v>-</v>
          </cell>
          <cell r="DG187">
            <v>0</v>
          </cell>
          <cell r="DH187" t="str">
            <v>-</v>
          </cell>
          <cell r="DI187">
            <v>63</v>
          </cell>
          <cell r="DJ187" t="str">
            <v>-</v>
          </cell>
          <cell r="DK187" t="str">
            <v>-</v>
          </cell>
          <cell r="DL187" t="str">
            <v>-</v>
          </cell>
          <cell r="DM187" t="str">
            <v>-</v>
          </cell>
          <cell r="DN187" t="str">
            <v>-</v>
          </cell>
          <cell r="DO187" t="str">
            <v>-</v>
          </cell>
          <cell r="DP187" t="str">
            <v>-</v>
          </cell>
          <cell r="DQ187" t="str">
            <v>-</v>
          </cell>
          <cell r="DR187" t="str">
            <v>-</v>
          </cell>
          <cell r="DS187" t="str">
            <v>-</v>
          </cell>
          <cell r="DT187" t="str">
            <v>-</v>
          </cell>
          <cell r="DU187" t="str">
            <v>-</v>
          </cell>
          <cell r="DV187" t="str">
            <v>-</v>
          </cell>
          <cell r="DW187">
            <v>0</v>
          </cell>
          <cell r="DX187" t="str">
            <v>-</v>
          </cell>
          <cell r="DY187">
            <v>79</v>
          </cell>
          <cell r="DZ187" t="str">
            <v>-</v>
          </cell>
          <cell r="EA187">
            <v>0</v>
          </cell>
          <cell r="EB187" t="str">
            <v>-</v>
          </cell>
          <cell r="EC187">
            <v>0</v>
          </cell>
          <cell r="ED187" t="str">
            <v>-</v>
          </cell>
          <cell r="EE187">
            <v>16</v>
          </cell>
          <cell r="EF187" t="str">
            <v>-</v>
          </cell>
          <cell r="EG187">
            <v>0</v>
          </cell>
        </row>
        <row r="188">
          <cell r="C188">
            <v>700000998</v>
          </cell>
          <cell r="D188" t="str">
            <v>SETOR PRUEBAS_LEGO</v>
          </cell>
          <cell r="E188">
            <v>2026</v>
          </cell>
          <cell r="F188">
            <v>202605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  <cell r="K188" t="str">
            <v>-</v>
          </cell>
          <cell r="L188" t="str">
            <v>-</v>
          </cell>
          <cell r="M188" t="str">
            <v>-</v>
          </cell>
          <cell r="N188" t="str">
            <v>-</v>
          </cell>
          <cell r="O188" t="str">
            <v>-</v>
          </cell>
          <cell r="P188" t="str">
            <v>-</v>
          </cell>
          <cell r="Q188" t="str">
            <v>-</v>
          </cell>
          <cell r="R188" t="str">
            <v>-</v>
          </cell>
          <cell r="S188" t="str">
            <v>-</v>
          </cell>
          <cell r="T188" t="str">
            <v>-</v>
          </cell>
          <cell r="U188" t="str">
            <v>-</v>
          </cell>
          <cell r="V188" t="str">
            <v>-</v>
          </cell>
          <cell r="W188" t="str">
            <v>-</v>
          </cell>
          <cell r="X188" t="str">
            <v>-</v>
          </cell>
          <cell r="Y188" t="str">
            <v>-</v>
          </cell>
          <cell r="Z188" t="str">
            <v>-</v>
          </cell>
          <cell r="AA188" t="str">
            <v>-</v>
          </cell>
          <cell r="AB188" t="str">
            <v>-</v>
          </cell>
          <cell r="AC188" t="str">
            <v>-</v>
          </cell>
          <cell r="AD188" t="str">
            <v>-</v>
          </cell>
          <cell r="AE188" t="str">
            <v>-</v>
          </cell>
          <cell r="AF188" t="str">
            <v>-</v>
          </cell>
          <cell r="AG188" t="str">
            <v>-</v>
          </cell>
          <cell r="AH188" t="str">
            <v>-</v>
          </cell>
          <cell r="AI188" t="str">
            <v>-</v>
          </cell>
          <cell r="AJ188" t="str">
            <v>-</v>
          </cell>
          <cell r="AK188" t="str">
            <v>-</v>
          </cell>
          <cell r="AL188" t="str">
            <v>-</v>
          </cell>
          <cell r="AM188" t="str">
            <v>-</v>
          </cell>
          <cell r="AN188" t="str">
            <v>-</v>
          </cell>
          <cell r="AO188" t="str">
            <v>-</v>
          </cell>
          <cell r="AP188" t="str">
            <v>-</v>
          </cell>
          <cell r="AQ188" t="str">
            <v>-</v>
          </cell>
          <cell r="AR188" t="str">
            <v>-</v>
          </cell>
          <cell r="AS188" t="str">
            <v>-</v>
          </cell>
          <cell r="AT188" t="str">
            <v>-</v>
          </cell>
          <cell r="AU188" t="str">
            <v>-</v>
          </cell>
          <cell r="AV188" t="str">
            <v>-</v>
          </cell>
          <cell r="AW188" t="str">
            <v>-</v>
          </cell>
          <cell r="AX188" t="str">
            <v>-</v>
          </cell>
          <cell r="AY188" t="str">
            <v>-</v>
          </cell>
          <cell r="AZ188" t="str">
            <v>-</v>
          </cell>
          <cell r="BA188" t="str">
            <v>-</v>
          </cell>
          <cell r="BB188" t="str">
            <v>-</v>
          </cell>
          <cell r="BC188" t="str">
            <v>-</v>
          </cell>
          <cell r="BD188" t="str">
            <v>-</v>
          </cell>
          <cell r="BE188" t="str">
            <v>-</v>
          </cell>
          <cell r="BF188" t="str">
            <v>-</v>
          </cell>
          <cell r="BG188" t="str">
            <v>-</v>
          </cell>
          <cell r="BH188" t="str">
            <v>-</v>
          </cell>
          <cell r="BI188" t="str">
            <v>-</v>
          </cell>
          <cell r="BJ188" t="str">
            <v>-</v>
          </cell>
          <cell r="BK188" t="str">
            <v>-</v>
          </cell>
          <cell r="BL188" t="str">
            <v>-</v>
          </cell>
          <cell r="BM188" t="str">
            <v>-</v>
          </cell>
          <cell r="BN188" t="str">
            <v>-</v>
          </cell>
          <cell r="BO188" t="str">
            <v>-</v>
          </cell>
          <cell r="BP188" t="str">
            <v>-</v>
          </cell>
          <cell r="BQ188" t="str">
            <v>-</v>
          </cell>
          <cell r="BR188" t="str">
            <v>-</v>
          </cell>
          <cell r="BS188" t="str">
            <v>-</v>
          </cell>
          <cell r="BT188" t="str">
            <v>-</v>
          </cell>
          <cell r="BU188" t="str">
            <v>-</v>
          </cell>
          <cell r="BV188" t="str">
            <v>-</v>
          </cell>
          <cell r="BW188" t="str">
            <v>-</v>
          </cell>
          <cell r="BX188" t="str">
            <v>-</v>
          </cell>
          <cell r="BY188" t="str">
            <v>-</v>
          </cell>
          <cell r="BZ188" t="str">
            <v>-</v>
          </cell>
          <cell r="CA188" t="str">
            <v>-</v>
          </cell>
          <cell r="CB188" t="str">
            <v>-</v>
          </cell>
          <cell r="CC188" t="str">
            <v>-</v>
          </cell>
          <cell r="CD188" t="str">
            <v>-</v>
          </cell>
          <cell r="CE188" t="str">
            <v>-</v>
          </cell>
          <cell r="CF188" t="str">
            <v>-</v>
          </cell>
          <cell r="CG188" t="str">
            <v>-</v>
          </cell>
          <cell r="CH188" t="str">
            <v>-</v>
          </cell>
          <cell r="CI188" t="str">
            <v>-</v>
          </cell>
          <cell r="CJ188" t="str">
            <v>-</v>
          </cell>
          <cell r="CK188" t="str">
            <v>-</v>
          </cell>
          <cell r="CL188" t="str">
            <v>-</v>
          </cell>
          <cell r="CM188" t="str">
            <v>-</v>
          </cell>
          <cell r="CN188" t="str">
            <v>-</v>
          </cell>
          <cell r="CO188" t="str">
            <v>-</v>
          </cell>
          <cell r="CP188" t="str">
            <v>-</v>
          </cell>
          <cell r="CQ188" t="str">
            <v>-</v>
          </cell>
          <cell r="CR188" t="str">
            <v>-</v>
          </cell>
          <cell r="CS188" t="str">
            <v>-</v>
          </cell>
          <cell r="CT188" t="str">
            <v>-</v>
          </cell>
          <cell r="CU188" t="str">
            <v>-</v>
          </cell>
          <cell r="CV188" t="str">
            <v>-</v>
          </cell>
          <cell r="CW188" t="str">
            <v>-</v>
          </cell>
          <cell r="CX188" t="str">
            <v>-</v>
          </cell>
          <cell r="CY188" t="str">
            <v>-</v>
          </cell>
          <cell r="CZ188" t="str">
            <v>-</v>
          </cell>
          <cell r="DA188" t="str">
            <v>-</v>
          </cell>
          <cell r="DB188" t="str">
            <v>-</v>
          </cell>
          <cell r="DC188" t="str">
            <v>-</v>
          </cell>
          <cell r="DD188" t="str">
            <v>-</v>
          </cell>
          <cell r="DE188" t="str">
            <v>-</v>
          </cell>
          <cell r="DF188" t="str">
            <v>-</v>
          </cell>
          <cell r="DG188" t="str">
            <v>-</v>
          </cell>
          <cell r="DH188" t="str">
            <v>-</v>
          </cell>
          <cell r="DI188" t="str">
            <v>-</v>
          </cell>
          <cell r="DJ188" t="str">
            <v>-</v>
          </cell>
          <cell r="DK188" t="str">
            <v>-</v>
          </cell>
          <cell r="DL188" t="str">
            <v>-</v>
          </cell>
          <cell r="DM188" t="str">
            <v>-</v>
          </cell>
          <cell r="DN188" t="str">
            <v>-</v>
          </cell>
          <cell r="DO188" t="str">
            <v>-</v>
          </cell>
          <cell r="DP188" t="str">
            <v>-</v>
          </cell>
          <cell r="DQ188" t="str">
            <v>-</v>
          </cell>
          <cell r="DR188" t="str">
            <v>-</v>
          </cell>
          <cell r="DS188" t="str">
            <v>-</v>
          </cell>
          <cell r="DT188" t="str">
            <v>-</v>
          </cell>
          <cell r="DU188" t="str">
            <v>-</v>
          </cell>
          <cell r="DV188" t="str">
            <v>-</v>
          </cell>
          <cell r="DW188" t="str">
            <v>-</v>
          </cell>
          <cell r="DX188" t="str">
            <v>-</v>
          </cell>
          <cell r="DY188" t="str">
            <v>-</v>
          </cell>
          <cell r="DZ188" t="str">
            <v>-</v>
          </cell>
          <cell r="EA188" t="str">
            <v>-</v>
          </cell>
          <cell r="EB188" t="str">
            <v>-</v>
          </cell>
          <cell r="EC188" t="str">
            <v>-</v>
          </cell>
          <cell r="ED188" t="str">
            <v>-</v>
          </cell>
          <cell r="EE188" t="str">
            <v>-</v>
          </cell>
          <cell r="EF188" t="str">
            <v>-</v>
          </cell>
          <cell r="EG188" t="str">
            <v>-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CUBO"/>
    </sheetNames>
    <sheetDataSet>
      <sheetData sheetId="0"/>
      <sheetData sheetId="1">
        <row r="1">
          <cell r="C1" t="str">
            <v>Código Sector</v>
          </cell>
          <cell r="D1" t="str">
            <v>Nombre Sector</v>
          </cell>
          <cell r="E1" t="str">
            <v>Año</v>
          </cell>
          <cell r="F1" t="str">
            <v>Ciclo</v>
          </cell>
          <cell r="G1" t="str">
            <v>Disponibles Real</v>
          </cell>
          <cell r="H1" t="str">
            <v>Disponibles Meta</v>
          </cell>
          <cell r="I1" t="str">
            <v>Disponibles Oro o Más Real</v>
          </cell>
          <cell r="J1" t="str">
            <v>Disponibles Oro o Más Meta</v>
          </cell>
          <cell r="K1" t="str">
            <v>Saldo Disponibles Real</v>
          </cell>
          <cell r="L1" t="str">
            <v>Saldo Disponibles Meta</v>
          </cell>
          <cell r="M1" t="str">
            <v>Activas Total Real</v>
          </cell>
          <cell r="N1" t="str">
            <v>Activas Total Meta</v>
          </cell>
          <cell r="O1" t="str">
            <v>Espacios Digitales Abiertos Real</v>
          </cell>
          <cell r="P1" t="str">
            <v>Espacios Digitales Abiertos Meta</v>
          </cell>
          <cell r="Q1" t="str">
            <v>Activas VOL Real</v>
          </cell>
          <cell r="R1" t="str">
            <v>Activas VOL Meta</v>
          </cell>
          <cell r="S1" t="str">
            <v>Espa os Digitais com Venda Real</v>
          </cell>
          <cell r="T1" t="str">
            <v>Espa os Digitais com Venda Meta</v>
          </cell>
          <cell r="U1" t="str">
            <v>Activas VD Real</v>
          </cell>
          <cell r="V1" t="str">
            <v>Activas VD Meta</v>
          </cell>
          <cell r="W1" t="str">
            <v>Activas Ambos Real</v>
          </cell>
          <cell r="X1" t="str">
            <v>Activas Ambos Meta</v>
          </cell>
          <cell r="Y1" t="str">
            <v>Cantidad de registros de consultores de semillas Real</v>
          </cell>
          <cell r="Z1" t="str">
            <v>Cantidad de registros de consultores de semillas Meta</v>
          </cell>
          <cell r="AA1" t="str">
            <v>Activas Plata o Más Real</v>
          </cell>
          <cell r="AB1" t="str">
            <v>Activas Plata o Más Meta</v>
          </cell>
          <cell r="AC1" t="str">
            <v>Semente Consultoras de Belleza Activase Real</v>
          </cell>
          <cell r="AD1" t="str">
            <v>Semente Consultoras de Belleza Activase Meta</v>
          </cell>
          <cell r="AE1" t="str">
            <v>Quantidade de Cadastros de Consultoras Bronze Real</v>
          </cell>
          <cell r="AF1" t="str">
            <v>Quantidade de Cadastros de Consultoras Bronze Meta</v>
          </cell>
          <cell r="AG1" t="str">
            <v>Activas Bronce más Plata Real</v>
          </cell>
          <cell r="AH1" t="str">
            <v>Activas Bronce más Plata Meta</v>
          </cell>
          <cell r="AI1" t="str">
            <v>Consultoras de Belleza Activas Bronce Real</v>
          </cell>
          <cell r="AJ1" t="str">
            <v>Consultoras de Belleza Activas Bronce Meta</v>
          </cell>
          <cell r="AK1" t="str">
            <v>Activas Bronce Real</v>
          </cell>
          <cell r="AL1" t="str">
            <v>Activas Bronce Meta</v>
          </cell>
          <cell r="AM1" t="str">
            <v>% Actividad Real</v>
          </cell>
          <cell r="AN1" t="str">
            <v>% Actividad Meta</v>
          </cell>
          <cell r="AO1" t="str">
            <v>Activas Plata Real</v>
          </cell>
          <cell r="AP1" t="str">
            <v>Activas Plata Meta</v>
          </cell>
          <cell r="AQ1" t="str">
            <v>Activas Oro Real</v>
          </cell>
          <cell r="AR1" t="str">
            <v>Activas Oro Meta</v>
          </cell>
          <cell r="AS1" t="str">
            <v>Activas Platino Real</v>
          </cell>
          <cell r="AT1" t="str">
            <v>Activas Platino Meta</v>
          </cell>
          <cell r="AU1" t="str">
            <v>Activas Zafiro Real</v>
          </cell>
          <cell r="AV1" t="str">
            <v>Activas Zafiro Meta</v>
          </cell>
          <cell r="AW1" t="str">
            <v>Activas Diamante Real</v>
          </cell>
          <cell r="AX1" t="str">
            <v>Activas Diamante Meta</v>
          </cell>
          <cell r="AY1" t="str">
            <v>Actividad Semilla + Bronce Real</v>
          </cell>
          <cell r="AZ1" t="str">
            <v>Actividad Semilla + Bronce Meta</v>
          </cell>
          <cell r="BA1" t="str">
            <v>Activas Frecuentes Real</v>
          </cell>
          <cell r="BB1" t="str">
            <v>Activas Frecuentes Meta</v>
          </cell>
          <cell r="BC1" t="str">
            <v>% Actividad Frecuente Real</v>
          </cell>
          <cell r="BD1" t="str">
            <v>% Actividad Frecuente Meta</v>
          </cell>
          <cell r="BE1" t="str">
            <v>Registro Plata M s Real</v>
          </cell>
          <cell r="BF1" t="str">
            <v>Registro Plata M s Meta</v>
          </cell>
          <cell r="BG1" t="str">
            <v>Productividad Real</v>
          </cell>
          <cell r="BH1" t="str">
            <v>Productividad Meta</v>
          </cell>
          <cell r="BI1" t="str">
            <v>Facturación Total Real</v>
          </cell>
          <cell r="BJ1" t="str">
            <v>Facturación Total Meta</v>
          </cell>
          <cell r="BK1" t="str">
            <v>Facturación VD Real</v>
          </cell>
          <cell r="BL1" t="str">
            <v>Facturación VD Meta</v>
          </cell>
          <cell r="BM1" t="str">
            <v>Facturación VOL Real</v>
          </cell>
          <cell r="BN1" t="str">
            <v>Facturación VOL Meta</v>
          </cell>
          <cell r="BO1" t="str">
            <v>Facturación Total Natura Real</v>
          </cell>
          <cell r="BP1" t="str">
            <v>Facturación Total Natura Meta</v>
          </cell>
          <cell r="BQ1" t="str">
            <v>Facturación Natura VOL Real</v>
          </cell>
          <cell r="BR1" t="str">
            <v>Facturación Natura VOL Meta</v>
          </cell>
          <cell r="BS1" t="str">
            <v>Activas Natura Real</v>
          </cell>
          <cell r="BT1" t="str">
            <v>Activas Natura Meta</v>
          </cell>
          <cell r="BU1" t="str">
            <v>Facturación Natura VD Real</v>
          </cell>
          <cell r="BV1" t="str">
            <v>Facturación Natura VD Meta</v>
          </cell>
          <cell r="BW1" t="str">
            <v>Activas Avon Real</v>
          </cell>
          <cell r="BX1" t="str">
            <v>Activas Avon Meta</v>
          </cell>
          <cell r="BY1" t="str">
            <v>Cadastro Bronce Real</v>
          </cell>
          <cell r="BZ1" t="str">
            <v>Cadastro Bronce Meta</v>
          </cell>
          <cell r="CA1" t="str">
            <v>Facturación Avon Real</v>
          </cell>
          <cell r="CB1" t="str">
            <v>Facturación Avon Meta</v>
          </cell>
          <cell r="CC1" t="str">
            <v>Cadastro Plata Real</v>
          </cell>
          <cell r="CD1" t="str">
            <v>Cadastro Plata Meta</v>
          </cell>
          <cell r="CE1" t="str">
            <v>Cadastro Oro Real</v>
          </cell>
          <cell r="CF1" t="str">
            <v>Cadastro Oro Meta</v>
          </cell>
          <cell r="CG1" t="str">
            <v>Cadastro Platino Real</v>
          </cell>
          <cell r="CH1" t="str">
            <v>Cadastro Platino Meta</v>
          </cell>
          <cell r="CI1" t="str">
            <v>Cadastro Zafiro Real</v>
          </cell>
          <cell r="CJ1" t="str">
            <v>Cadastro Zafiro Meta</v>
          </cell>
          <cell r="CK1" t="str">
            <v>Cadastro Diamante Real</v>
          </cell>
          <cell r="CL1" t="str">
            <v>Cadastro Diamante Meta</v>
          </cell>
          <cell r="CM1" t="str">
            <v>Facturación C&amp;E Real</v>
          </cell>
          <cell r="CN1" t="str">
            <v>Facturación C&amp;E Meta</v>
          </cell>
          <cell r="CO1" t="str">
            <v>Facturación Avon + C&amp;E Real</v>
          </cell>
          <cell r="CP1" t="str">
            <v>Facturación Avon + C&amp;E Meta</v>
          </cell>
          <cell r="CQ1" t="str">
            <v>% de penetra磯 del canal Real</v>
          </cell>
          <cell r="CR1" t="str">
            <v>% de penetra磯 del canal Meta</v>
          </cell>
          <cell r="CS1" t="str">
            <v>Saldo Real</v>
          </cell>
          <cell r="CT1" t="str">
            <v>Saldo Meta</v>
          </cell>
          <cell r="CU1" t="str">
            <v>Inactiva 1 Real</v>
          </cell>
          <cell r="CV1" t="str">
            <v>Inactiva 1 Meta</v>
          </cell>
          <cell r="CW1" t="str">
            <v>Inactiva 2 Real</v>
          </cell>
          <cell r="CX1" t="str">
            <v>Inactiva 2 Meta</v>
          </cell>
          <cell r="CY1" t="str">
            <v>Inactiva 3 Real</v>
          </cell>
          <cell r="CZ1" t="str">
            <v>Inactiva 3 Meta</v>
          </cell>
          <cell r="DA1" t="str">
            <v>Inactiva 4 Real</v>
          </cell>
          <cell r="DB1" t="str">
            <v>Inactiva 4 Meta</v>
          </cell>
          <cell r="DC1" t="str">
            <v>Inactiva 5 Real</v>
          </cell>
          <cell r="DD1" t="str">
            <v>Inactiva 5 Meta</v>
          </cell>
          <cell r="DE1" t="str">
            <v>Inactiva 6 Real</v>
          </cell>
          <cell r="DF1" t="str">
            <v>Inactiva 6 Meta</v>
          </cell>
          <cell r="DG1" t="str">
            <v>Indisponibles Real</v>
          </cell>
          <cell r="DH1" t="str">
            <v>Indisponibles Meta</v>
          </cell>
          <cell r="DI1" t="str">
            <v>Inicios Real</v>
          </cell>
          <cell r="DJ1" t="str">
            <v>Inicios Meta</v>
          </cell>
          <cell r="DK1" t="str">
            <v>Disponibles Bronce Real</v>
          </cell>
          <cell r="DL1" t="str">
            <v>Disponibles Bronce Meta</v>
          </cell>
          <cell r="DM1" t="str">
            <v>Disponibles Plata Real</v>
          </cell>
          <cell r="DN1" t="str">
            <v>Disponibles Plata Meta</v>
          </cell>
          <cell r="DO1" t="str">
            <v>Disponibles Oro Real</v>
          </cell>
          <cell r="DP1" t="str">
            <v>Disponibles Oro Meta</v>
          </cell>
          <cell r="DQ1" t="str">
            <v>Disponibles Platino Real</v>
          </cell>
          <cell r="DR1" t="str">
            <v>Disponibles Platino Meta</v>
          </cell>
          <cell r="DS1" t="str">
            <v>Disponibles Zafiro Real</v>
          </cell>
          <cell r="DT1" t="str">
            <v>Disponibles Zafiro Meta</v>
          </cell>
          <cell r="DU1" t="str">
            <v>Disponibles Diamante Real</v>
          </cell>
          <cell r="DV1" t="str">
            <v>Disponibles Diamante Meta</v>
          </cell>
          <cell r="DW1" t="str">
            <v>Inicios Completos Puros Real</v>
          </cell>
          <cell r="DX1" t="str">
            <v>Inicios Completos Puros Meta</v>
          </cell>
          <cell r="DY1" t="str">
            <v>Inicios + Reinicios Real</v>
          </cell>
          <cell r="DZ1" t="str">
            <v>Inicios + Reinicios Meta</v>
          </cell>
          <cell r="EA1" t="str">
            <v>Inicios Completos Total Real</v>
          </cell>
          <cell r="EB1" t="str">
            <v>Inicios Completos Total Meta</v>
          </cell>
          <cell r="EC1" t="str">
            <v>% Inicios Completos Puros Real</v>
          </cell>
          <cell r="ED1" t="str">
            <v>% Inicios Completos Puros Meta</v>
          </cell>
          <cell r="EE1" t="str">
            <v>Reinicios Real</v>
          </cell>
          <cell r="EF1" t="str">
            <v>Reinicios Meta</v>
          </cell>
          <cell r="EG1" t="str">
            <v>Recuperos Real</v>
          </cell>
        </row>
        <row r="2">
          <cell r="C2">
            <v>700000005</v>
          </cell>
          <cell r="D2" t="str">
            <v>SECTOR MAGIA CATALINA</v>
          </cell>
          <cell r="E2">
            <v>2026</v>
          </cell>
          <cell r="F2">
            <v>202606</v>
          </cell>
          <cell r="G2">
            <v>0</v>
          </cell>
          <cell r="H2" t="str">
            <v>-</v>
          </cell>
          <cell r="I2">
            <v>0</v>
          </cell>
          <cell r="J2" t="str">
            <v>-</v>
          </cell>
          <cell r="K2">
            <v>0</v>
          </cell>
          <cell r="L2" t="str">
            <v>-</v>
          </cell>
          <cell r="M2">
            <v>0</v>
          </cell>
          <cell r="N2" t="str">
            <v>-</v>
          </cell>
          <cell r="O2">
            <v>0</v>
          </cell>
          <cell r="P2" t="str">
            <v>-</v>
          </cell>
          <cell r="Q2">
            <v>0</v>
          </cell>
          <cell r="R2" t="str">
            <v>-</v>
          </cell>
          <cell r="S2">
            <v>0</v>
          </cell>
          <cell r="T2" t="str">
            <v>-</v>
          </cell>
          <cell r="U2">
            <v>0</v>
          </cell>
          <cell r="V2" t="str">
            <v>-</v>
          </cell>
          <cell r="W2">
            <v>0</v>
          </cell>
          <cell r="X2" t="str">
            <v>-</v>
          </cell>
          <cell r="Y2" t="str">
            <v>-</v>
          </cell>
          <cell r="Z2" t="str">
            <v>-</v>
          </cell>
          <cell r="AA2">
            <v>0</v>
          </cell>
          <cell r="AB2" t="str">
            <v>-</v>
          </cell>
          <cell r="AC2" t="str">
            <v>-</v>
          </cell>
          <cell r="AD2" t="str">
            <v>-</v>
          </cell>
          <cell r="AE2" t="str">
            <v>-</v>
          </cell>
          <cell r="AF2" t="str">
            <v>-</v>
          </cell>
          <cell r="AG2">
            <v>0</v>
          </cell>
          <cell r="AH2" t="str">
            <v>-</v>
          </cell>
          <cell r="AI2" t="str">
            <v>-</v>
          </cell>
          <cell r="AJ2" t="str">
            <v>-</v>
          </cell>
          <cell r="AK2" t="str">
            <v>-</v>
          </cell>
          <cell r="AL2" t="str">
            <v>-</v>
          </cell>
          <cell r="AM2">
            <v>0</v>
          </cell>
          <cell r="AN2" t="str">
            <v>-</v>
          </cell>
          <cell r="AO2" t="str">
            <v>-</v>
          </cell>
          <cell r="AP2" t="str">
            <v>-</v>
          </cell>
          <cell r="AQ2" t="str">
            <v>-</v>
          </cell>
          <cell r="AR2" t="str">
            <v>-</v>
          </cell>
          <cell r="AS2" t="str">
            <v>-</v>
          </cell>
          <cell r="AT2" t="str">
            <v>-</v>
          </cell>
          <cell r="AU2" t="str">
            <v>-</v>
          </cell>
          <cell r="AV2" t="str">
            <v>-</v>
          </cell>
          <cell r="AW2" t="str">
            <v>-</v>
          </cell>
          <cell r="AX2" t="str">
            <v>-</v>
          </cell>
          <cell r="AY2" t="str">
            <v>-</v>
          </cell>
          <cell r="AZ2" t="str">
            <v>-</v>
          </cell>
          <cell r="BA2">
            <v>0</v>
          </cell>
          <cell r="BB2" t="str">
            <v>-</v>
          </cell>
          <cell r="BC2">
            <v>0</v>
          </cell>
          <cell r="BD2" t="str">
            <v>-</v>
          </cell>
          <cell r="BE2">
            <v>0</v>
          </cell>
          <cell r="BF2" t="str">
            <v>-</v>
          </cell>
          <cell r="BG2">
            <v>0</v>
          </cell>
          <cell r="BH2" t="str">
            <v>-</v>
          </cell>
          <cell r="BI2">
            <v>0</v>
          </cell>
          <cell r="BJ2" t="str">
            <v>-</v>
          </cell>
          <cell r="BK2">
            <v>0</v>
          </cell>
          <cell r="BL2" t="str">
            <v>-</v>
          </cell>
          <cell r="BM2">
            <v>0</v>
          </cell>
          <cell r="BN2" t="str">
            <v>-</v>
          </cell>
          <cell r="BO2">
            <v>0</v>
          </cell>
          <cell r="BP2" t="str">
            <v>-</v>
          </cell>
          <cell r="BQ2">
            <v>0</v>
          </cell>
          <cell r="BR2" t="str">
            <v>-</v>
          </cell>
          <cell r="BS2">
            <v>0</v>
          </cell>
          <cell r="BT2" t="str">
            <v>-</v>
          </cell>
          <cell r="BU2">
            <v>0</v>
          </cell>
          <cell r="BV2" t="str">
            <v>-</v>
          </cell>
          <cell r="BW2">
            <v>0</v>
          </cell>
          <cell r="BX2" t="str">
            <v>-</v>
          </cell>
          <cell r="BY2" t="str">
            <v>-</v>
          </cell>
          <cell r="BZ2" t="str">
            <v>-</v>
          </cell>
          <cell r="CA2">
            <v>0</v>
          </cell>
          <cell r="CB2" t="str">
            <v>-</v>
          </cell>
          <cell r="CC2" t="str">
            <v>-</v>
          </cell>
          <cell r="CD2" t="str">
            <v>-</v>
          </cell>
          <cell r="CE2" t="str">
            <v>-</v>
          </cell>
          <cell r="CF2" t="str">
            <v>-</v>
          </cell>
          <cell r="CG2" t="str">
            <v>-</v>
          </cell>
          <cell r="CH2" t="str">
            <v>-</v>
          </cell>
          <cell r="CI2" t="str">
            <v>-</v>
          </cell>
          <cell r="CJ2" t="str">
            <v>-</v>
          </cell>
          <cell r="CK2" t="str">
            <v>-</v>
          </cell>
          <cell r="CL2" t="str">
            <v>-</v>
          </cell>
          <cell r="CM2">
            <v>0</v>
          </cell>
          <cell r="CN2" t="str">
            <v>-</v>
          </cell>
          <cell r="CO2">
            <v>0</v>
          </cell>
          <cell r="CP2" t="str">
            <v>-</v>
          </cell>
          <cell r="CQ2">
            <v>0</v>
          </cell>
          <cell r="CR2" t="str">
            <v>-</v>
          </cell>
          <cell r="CS2">
            <v>0</v>
          </cell>
          <cell r="CT2" t="str">
            <v>-</v>
          </cell>
          <cell r="CU2">
            <v>0</v>
          </cell>
          <cell r="CV2" t="str">
            <v>-</v>
          </cell>
          <cell r="CW2">
            <v>0</v>
          </cell>
          <cell r="CX2" t="str">
            <v>-</v>
          </cell>
          <cell r="CY2">
            <v>0</v>
          </cell>
          <cell r="CZ2" t="str">
            <v>-</v>
          </cell>
          <cell r="DA2">
            <v>0</v>
          </cell>
          <cell r="DB2" t="str">
            <v>-</v>
          </cell>
          <cell r="DC2">
            <v>0</v>
          </cell>
          <cell r="DD2" t="str">
            <v>-</v>
          </cell>
          <cell r="DE2">
            <v>0</v>
          </cell>
          <cell r="DF2" t="str">
            <v>-</v>
          </cell>
          <cell r="DG2">
            <v>0</v>
          </cell>
          <cell r="DH2" t="str">
            <v>-</v>
          </cell>
          <cell r="DI2">
            <v>0</v>
          </cell>
          <cell r="DJ2" t="str">
            <v>-</v>
          </cell>
          <cell r="DK2" t="str">
            <v>-</v>
          </cell>
          <cell r="DL2" t="str">
            <v>-</v>
          </cell>
          <cell r="DM2" t="str">
            <v>-</v>
          </cell>
          <cell r="DN2" t="str">
            <v>-</v>
          </cell>
          <cell r="DO2" t="str">
            <v>-</v>
          </cell>
          <cell r="DP2" t="str">
            <v>-</v>
          </cell>
          <cell r="DQ2" t="str">
            <v>-</v>
          </cell>
          <cell r="DR2" t="str">
            <v>-</v>
          </cell>
          <cell r="DS2" t="str">
            <v>-</v>
          </cell>
          <cell r="DT2" t="str">
            <v>-</v>
          </cell>
          <cell r="DU2" t="str">
            <v>-</v>
          </cell>
          <cell r="DV2" t="str">
            <v>-</v>
          </cell>
          <cell r="DW2">
            <v>0</v>
          </cell>
          <cell r="DX2" t="str">
            <v>-</v>
          </cell>
          <cell r="DY2">
            <v>0</v>
          </cell>
          <cell r="DZ2" t="str">
            <v>-</v>
          </cell>
          <cell r="EA2">
            <v>0</v>
          </cell>
          <cell r="EB2" t="str">
            <v>-</v>
          </cell>
          <cell r="EC2">
            <v>0</v>
          </cell>
          <cell r="ED2" t="str">
            <v>-</v>
          </cell>
          <cell r="EE2">
            <v>0</v>
          </cell>
          <cell r="EF2" t="str">
            <v>-</v>
          </cell>
          <cell r="EG2">
            <v>0</v>
          </cell>
        </row>
        <row r="3">
          <cell r="C3">
            <v>700000011</v>
          </cell>
          <cell r="D3" t="str">
            <v>SECTOR FILIGRANA JULIANA</v>
          </cell>
          <cell r="E3">
            <v>2026</v>
          </cell>
          <cell r="F3">
            <v>202606</v>
          </cell>
          <cell r="G3">
            <v>0</v>
          </cell>
          <cell r="H3" t="str">
            <v>-</v>
          </cell>
          <cell r="I3">
            <v>0</v>
          </cell>
          <cell r="J3" t="str">
            <v>-</v>
          </cell>
          <cell r="K3">
            <v>0</v>
          </cell>
          <cell r="L3" t="str">
            <v>-</v>
          </cell>
          <cell r="M3">
            <v>0</v>
          </cell>
          <cell r="N3" t="str">
            <v>-</v>
          </cell>
          <cell r="O3">
            <v>0</v>
          </cell>
          <cell r="P3" t="str">
            <v>-</v>
          </cell>
          <cell r="Q3">
            <v>0</v>
          </cell>
          <cell r="R3" t="str">
            <v>-</v>
          </cell>
          <cell r="S3">
            <v>0</v>
          </cell>
          <cell r="T3" t="str">
            <v>-</v>
          </cell>
          <cell r="U3">
            <v>0</v>
          </cell>
          <cell r="V3" t="str">
            <v>-</v>
          </cell>
          <cell r="W3">
            <v>0</v>
          </cell>
          <cell r="X3" t="str">
            <v>-</v>
          </cell>
          <cell r="Y3" t="str">
            <v>-</v>
          </cell>
          <cell r="Z3" t="str">
            <v>-</v>
          </cell>
          <cell r="AA3">
            <v>0</v>
          </cell>
          <cell r="AB3" t="str">
            <v>-</v>
          </cell>
          <cell r="AC3" t="str">
            <v>-</v>
          </cell>
          <cell r="AD3" t="str">
            <v>-</v>
          </cell>
          <cell r="AE3" t="str">
            <v>-</v>
          </cell>
          <cell r="AF3" t="str">
            <v>-</v>
          </cell>
          <cell r="AG3">
            <v>0</v>
          </cell>
          <cell r="AH3" t="str">
            <v>-</v>
          </cell>
          <cell r="AI3" t="str">
            <v>-</v>
          </cell>
          <cell r="AJ3" t="str">
            <v>-</v>
          </cell>
          <cell r="AK3" t="str">
            <v>-</v>
          </cell>
          <cell r="AL3" t="str">
            <v>-</v>
          </cell>
          <cell r="AM3">
            <v>0</v>
          </cell>
          <cell r="AN3" t="str">
            <v>-</v>
          </cell>
          <cell r="AO3" t="str">
            <v>-</v>
          </cell>
          <cell r="AP3" t="str">
            <v>-</v>
          </cell>
          <cell r="AQ3" t="str">
            <v>-</v>
          </cell>
          <cell r="AR3" t="str">
            <v>-</v>
          </cell>
          <cell r="AS3" t="str">
            <v>-</v>
          </cell>
          <cell r="AT3" t="str">
            <v>-</v>
          </cell>
          <cell r="AU3" t="str">
            <v>-</v>
          </cell>
          <cell r="AV3" t="str">
            <v>-</v>
          </cell>
          <cell r="AW3" t="str">
            <v>-</v>
          </cell>
          <cell r="AX3" t="str">
            <v>-</v>
          </cell>
          <cell r="AY3" t="str">
            <v>-</v>
          </cell>
          <cell r="AZ3" t="str">
            <v>-</v>
          </cell>
          <cell r="BA3">
            <v>0</v>
          </cell>
          <cell r="BB3" t="str">
            <v>-</v>
          </cell>
          <cell r="BC3">
            <v>0</v>
          </cell>
          <cell r="BD3" t="str">
            <v>-</v>
          </cell>
          <cell r="BE3">
            <v>0</v>
          </cell>
          <cell r="BF3" t="str">
            <v>-</v>
          </cell>
          <cell r="BG3">
            <v>0</v>
          </cell>
          <cell r="BH3" t="str">
            <v>-</v>
          </cell>
          <cell r="BI3">
            <v>0</v>
          </cell>
          <cell r="BJ3" t="str">
            <v>-</v>
          </cell>
          <cell r="BK3">
            <v>0</v>
          </cell>
          <cell r="BL3" t="str">
            <v>-</v>
          </cell>
          <cell r="BM3">
            <v>0</v>
          </cell>
          <cell r="BN3" t="str">
            <v>-</v>
          </cell>
          <cell r="BO3">
            <v>0</v>
          </cell>
          <cell r="BP3" t="str">
            <v>-</v>
          </cell>
          <cell r="BQ3">
            <v>0</v>
          </cell>
          <cell r="BR3" t="str">
            <v>-</v>
          </cell>
          <cell r="BS3">
            <v>0</v>
          </cell>
          <cell r="BT3" t="str">
            <v>-</v>
          </cell>
          <cell r="BU3">
            <v>0</v>
          </cell>
          <cell r="BV3" t="str">
            <v>-</v>
          </cell>
          <cell r="BW3">
            <v>0</v>
          </cell>
          <cell r="BX3" t="str">
            <v>-</v>
          </cell>
          <cell r="BY3" t="str">
            <v>-</v>
          </cell>
          <cell r="BZ3" t="str">
            <v>-</v>
          </cell>
          <cell r="CA3">
            <v>0</v>
          </cell>
          <cell r="CB3" t="str">
            <v>-</v>
          </cell>
          <cell r="CC3" t="str">
            <v>-</v>
          </cell>
          <cell r="CD3" t="str">
            <v>-</v>
          </cell>
          <cell r="CE3" t="str">
            <v>-</v>
          </cell>
          <cell r="CF3" t="str">
            <v>-</v>
          </cell>
          <cell r="CG3" t="str">
            <v>-</v>
          </cell>
          <cell r="CH3" t="str">
            <v>-</v>
          </cell>
          <cell r="CI3" t="str">
            <v>-</v>
          </cell>
          <cell r="CJ3" t="str">
            <v>-</v>
          </cell>
          <cell r="CK3" t="str">
            <v>-</v>
          </cell>
          <cell r="CL3" t="str">
            <v>-</v>
          </cell>
          <cell r="CM3">
            <v>0</v>
          </cell>
          <cell r="CN3" t="str">
            <v>-</v>
          </cell>
          <cell r="CO3">
            <v>0</v>
          </cell>
          <cell r="CP3" t="str">
            <v>-</v>
          </cell>
          <cell r="CQ3">
            <v>0</v>
          </cell>
          <cell r="CR3" t="str">
            <v>-</v>
          </cell>
          <cell r="CS3">
            <v>0</v>
          </cell>
          <cell r="CT3" t="str">
            <v>-</v>
          </cell>
          <cell r="CU3">
            <v>0</v>
          </cell>
          <cell r="CV3" t="str">
            <v>-</v>
          </cell>
          <cell r="CW3">
            <v>0</v>
          </cell>
          <cell r="CX3" t="str">
            <v>-</v>
          </cell>
          <cell r="CY3">
            <v>0</v>
          </cell>
          <cell r="CZ3" t="str">
            <v>-</v>
          </cell>
          <cell r="DA3">
            <v>0</v>
          </cell>
          <cell r="DB3" t="str">
            <v>-</v>
          </cell>
          <cell r="DC3">
            <v>0</v>
          </cell>
          <cell r="DD3" t="str">
            <v>-</v>
          </cell>
          <cell r="DE3">
            <v>0</v>
          </cell>
          <cell r="DF3" t="str">
            <v>-</v>
          </cell>
          <cell r="DG3">
            <v>0</v>
          </cell>
          <cell r="DH3" t="str">
            <v>-</v>
          </cell>
          <cell r="DI3">
            <v>0</v>
          </cell>
          <cell r="DJ3" t="str">
            <v>-</v>
          </cell>
          <cell r="DK3" t="str">
            <v>-</v>
          </cell>
          <cell r="DL3" t="str">
            <v>-</v>
          </cell>
          <cell r="DM3" t="str">
            <v>-</v>
          </cell>
          <cell r="DN3" t="str">
            <v>-</v>
          </cell>
          <cell r="DO3" t="str">
            <v>-</v>
          </cell>
          <cell r="DP3" t="str">
            <v>-</v>
          </cell>
          <cell r="DQ3" t="str">
            <v>-</v>
          </cell>
          <cell r="DR3" t="str">
            <v>-</v>
          </cell>
          <cell r="DS3" t="str">
            <v>-</v>
          </cell>
          <cell r="DT3" t="str">
            <v>-</v>
          </cell>
          <cell r="DU3" t="str">
            <v>-</v>
          </cell>
          <cell r="DV3" t="str">
            <v>-</v>
          </cell>
          <cell r="DW3">
            <v>0</v>
          </cell>
          <cell r="DX3" t="str">
            <v>-</v>
          </cell>
          <cell r="DY3">
            <v>0</v>
          </cell>
          <cell r="DZ3" t="str">
            <v>-</v>
          </cell>
          <cell r="EA3">
            <v>0</v>
          </cell>
          <cell r="EB3" t="str">
            <v>-</v>
          </cell>
          <cell r="EC3">
            <v>0</v>
          </cell>
          <cell r="ED3" t="str">
            <v>-</v>
          </cell>
          <cell r="EE3">
            <v>0</v>
          </cell>
          <cell r="EF3" t="str">
            <v>-</v>
          </cell>
          <cell r="EG3">
            <v>0</v>
          </cell>
        </row>
        <row r="4">
          <cell r="C4">
            <v>700000021</v>
          </cell>
          <cell r="D4" t="str">
            <v>SECTOR COLORES  KAREN</v>
          </cell>
          <cell r="E4">
            <v>2026</v>
          </cell>
          <cell r="F4">
            <v>202606</v>
          </cell>
          <cell r="G4">
            <v>2110</v>
          </cell>
          <cell r="H4">
            <v>2040</v>
          </cell>
          <cell r="I4">
            <v>499</v>
          </cell>
          <cell r="J4" t="str">
            <v>-</v>
          </cell>
          <cell r="K4">
            <v>30</v>
          </cell>
          <cell r="L4">
            <v>11</v>
          </cell>
          <cell r="M4">
            <v>1265</v>
          </cell>
          <cell r="N4">
            <v>1321</v>
          </cell>
          <cell r="O4">
            <v>0</v>
          </cell>
          <cell r="P4" t="str">
            <v>-</v>
          </cell>
          <cell r="Q4">
            <v>4</v>
          </cell>
          <cell r="R4" t="str">
            <v>-</v>
          </cell>
          <cell r="S4">
            <v>32</v>
          </cell>
          <cell r="T4" t="str">
            <v>-</v>
          </cell>
          <cell r="U4">
            <v>1253</v>
          </cell>
          <cell r="V4" t="str">
            <v>-</v>
          </cell>
          <cell r="W4">
            <v>8</v>
          </cell>
          <cell r="X4" t="str">
            <v>-</v>
          </cell>
          <cell r="Y4" t="str">
            <v>-</v>
          </cell>
          <cell r="Z4" t="str">
            <v>-</v>
          </cell>
          <cell r="AA4">
            <v>912</v>
          </cell>
          <cell r="AB4" t="str">
            <v>-</v>
          </cell>
          <cell r="AC4" t="str">
            <v>-</v>
          </cell>
          <cell r="AD4" t="str">
            <v>-</v>
          </cell>
          <cell r="AE4" t="str">
            <v>-</v>
          </cell>
          <cell r="AF4" t="str">
            <v>-</v>
          </cell>
          <cell r="AG4">
            <v>838</v>
          </cell>
          <cell r="AH4" t="str">
            <v>-</v>
          </cell>
          <cell r="AI4" t="str">
            <v>-</v>
          </cell>
          <cell r="AJ4" t="str">
            <v>-</v>
          </cell>
          <cell r="AK4" t="str">
            <v>-</v>
          </cell>
          <cell r="AL4" t="str">
            <v>-</v>
          </cell>
          <cell r="AM4">
            <v>59.952606635071092</v>
          </cell>
          <cell r="AN4">
            <v>63</v>
          </cell>
          <cell r="AO4" t="str">
            <v>-</v>
          </cell>
          <cell r="AP4" t="str">
            <v>-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-</v>
          </cell>
          <cell r="AU4" t="str">
            <v>-</v>
          </cell>
          <cell r="AV4" t="str">
            <v>-</v>
          </cell>
          <cell r="AW4" t="str">
            <v>-</v>
          </cell>
          <cell r="AX4" t="str">
            <v>-</v>
          </cell>
          <cell r="AY4" t="str">
            <v>-</v>
          </cell>
          <cell r="AZ4" t="str">
            <v>-</v>
          </cell>
          <cell r="BA4">
            <v>1110</v>
          </cell>
          <cell r="BB4">
            <v>1184</v>
          </cell>
          <cell r="BC4">
            <v>52.606635071090047</v>
          </cell>
          <cell r="BD4">
            <v>56.5</v>
          </cell>
          <cell r="BE4">
            <v>1336</v>
          </cell>
          <cell r="BF4" t="str">
            <v>-</v>
          </cell>
          <cell r="BG4">
            <v>443700.66</v>
          </cell>
          <cell r="BH4">
            <v>500181</v>
          </cell>
          <cell r="BI4">
            <v>561281337.00999999</v>
          </cell>
          <cell r="BJ4">
            <v>660739621</v>
          </cell>
          <cell r="BK4">
            <v>555527082</v>
          </cell>
          <cell r="BL4" t="str">
            <v>-</v>
          </cell>
          <cell r="BM4">
            <v>5754255.0099999998</v>
          </cell>
          <cell r="BN4" t="str">
            <v>-</v>
          </cell>
          <cell r="BO4">
            <v>466036303.00999999</v>
          </cell>
          <cell r="BP4" t="str">
            <v>-</v>
          </cell>
          <cell r="BQ4">
            <v>5754255.0099999998</v>
          </cell>
          <cell r="BR4" t="str">
            <v>-</v>
          </cell>
          <cell r="BS4">
            <v>1211</v>
          </cell>
          <cell r="BT4" t="str">
            <v>-</v>
          </cell>
          <cell r="BU4">
            <v>460282048</v>
          </cell>
          <cell r="BV4" t="str">
            <v>-</v>
          </cell>
          <cell r="BW4">
            <v>700</v>
          </cell>
          <cell r="BX4" t="str">
            <v>-</v>
          </cell>
          <cell r="BY4" t="str">
            <v>-</v>
          </cell>
          <cell r="BZ4" t="str">
            <v>-</v>
          </cell>
          <cell r="CA4">
            <v>85254910</v>
          </cell>
          <cell r="CB4" t="str">
            <v>-</v>
          </cell>
          <cell r="CC4" t="str">
            <v>-</v>
          </cell>
          <cell r="CD4" t="str">
            <v>-</v>
          </cell>
          <cell r="CE4" t="str">
            <v>-</v>
          </cell>
          <cell r="CF4" t="str">
            <v>-</v>
          </cell>
          <cell r="CG4" t="str">
            <v>-</v>
          </cell>
          <cell r="CH4" t="str">
            <v>-</v>
          </cell>
          <cell r="CI4" t="str">
            <v>-</v>
          </cell>
          <cell r="CJ4" t="str">
            <v>-</v>
          </cell>
          <cell r="CK4" t="str">
            <v>-</v>
          </cell>
          <cell r="CL4" t="str">
            <v>-</v>
          </cell>
          <cell r="CM4">
            <v>9990124</v>
          </cell>
          <cell r="CN4" t="str">
            <v>-</v>
          </cell>
          <cell r="CO4">
            <v>95245034</v>
          </cell>
          <cell r="CP4" t="str">
            <v>-</v>
          </cell>
          <cell r="CQ4">
            <v>0</v>
          </cell>
          <cell r="CR4" t="str">
            <v>-</v>
          </cell>
          <cell r="CS4">
            <v>-5</v>
          </cell>
          <cell r="CT4" t="str">
            <v>-</v>
          </cell>
          <cell r="CU4">
            <v>383</v>
          </cell>
          <cell r="CV4">
            <v>354</v>
          </cell>
          <cell r="CW4">
            <v>297</v>
          </cell>
          <cell r="CX4">
            <v>276</v>
          </cell>
          <cell r="CY4">
            <v>165</v>
          </cell>
          <cell r="CZ4">
            <v>147</v>
          </cell>
          <cell r="DA4">
            <v>78</v>
          </cell>
          <cell r="DB4">
            <v>75</v>
          </cell>
          <cell r="DC4">
            <v>57</v>
          </cell>
          <cell r="DD4">
            <v>52</v>
          </cell>
          <cell r="DE4">
            <v>63</v>
          </cell>
          <cell r="DF4">
            <v>72</v>
          </cell>
          <cell r="DG4">
            <v>198</v>
          </cell>
          <cell r="DH4">
            <v>199</v>
          </cell>
          <cell r="DI4">
            <v>30</v>
          </cell>
          <cell r="DJ4" t="str">
            <v>-</v>
          </cell>
          <cell r="DK4" t="str">
            <v>-</v>
          </cell>
          <cell r="DL4" t="str">
            <v>-</v>
          </cell>
          <cell r="DM4" t="str">
            <v>-</v>
          </cell>
          <cell r="DN4" t="str">
            <v>-</v>
          </cell>
          <cell r="DO4" t="str">
            <v>-</v>
          </cell>
          <cell r="DP4" t="str">
            <v>-</v>
          </cell>
          <cell r="DQ4" t="str">
            <v>-</v>
          </cell>
          <cell r="DR4" t="str">
            <v>-</v>
          </cell>
          <cell r="DS4" t="str">
            <v>-</v>
          </cell>
          <cell r="DT4" t="str">
            <v>-</v>
          </cell>
          <cell r="DU4" t="str">
            <v>-</v>
          </cell>
          <cell r="DV4" t="str">
            <v>-</v>
          </cell>
          <cell r="DW4">
            <v>0</v>
          </cell>
          <cell r="DX4" t="str">
            <v>-</v>
          </cell>
          <cell r="DY4">
            <v>66</v>
          </cell>
          <cell r="DZ4">
            <v>50</v>
          </cell>
          <cell r="EA4">
            <v>21</v>
          </cell>
          <cell r="EB4" t="str">
            <v>-</v>
          </cell>
          <cell r="EC4">
            <v>44.680851063829785</v>
          </cell>
          <cell r="ED4" t="str">
            <v>-</v>
          </cell>
          <cell r="EE4">
            <v>36</v>
          </cell>
          <cell r="EF4" t="str">
            <v>-</v>
          </cell>
          <cell r="EG4">
            <v>89</v>
          </cell>
        </row>
        <row r="5">
          <cell r="C5">
            <v>700000022</v>
          </cell>
          <cell r="D5" t="str">
            <v>SECTOR BRILLO KELLY</v>
          </cell>
          <cell r="E5">
            <v>2026</v>
          </cell>
          <cell r="F5">
            <v>202606</v>
          </cell>
          <cell r="G5">
            <v>1819</v>
          </cell>
          <cell r="H5">
            <v>1815</v>
          </cell>
          <cell r="I5">
            <v>414</v>
          </cell>
          <cell r="J5" t="str">
            <v>-</v>
          </cell>
          <cell r="K5">
            <v>14</v>
          </cell>
          <cell r="L5">
            <v>12</v>
          </cell>
          <cell r="M5">
            <v>1097</v>
          </cell>
          <cell r="N5">
            <v>1147</v>
          </cell>
          <cell r="O5">
            <v>0</v>
          </cell>
          <cell r="P5" t="str">
            <v>-</v>
          </cell>
          <cell r="Q5">
            <v>2</v>
          </cell>
          <cell r="R5" t="str">
            <v>-</v>
          </cell>
          <cell r="S5">
            <v>28</v>
          </cell>
          <cell r="T5" t="str">
            <v>-</v>
          </cell>
          <cell r="U5">
            <v>1080</v>
          </cell>
          <cell r="V5" t="str">
            <v>-</v>
          </cell>
          <cell r="W5">
            <v>15</v>
          </cell>
          <cell r="X5" t="str">
            <v>-</v>
          </cell>
          <cell r="Y5" t="str">
            <v>-</v>
          </cell>
          <cell r="Z5" t="str">
            <v>-</v>
          </cell>
          <cell r="AA5">
            <v>794</v>
          </cell>
          <cell r="AB5" t="str">
            <v>-</v>
          </cell>
          <cell r="AC5" t="str">
            <v>-</v>
          </cell>
          <cell r="AD5" t="str">
            <v>-</v>
          </cell>
          <cell r="AE5" t="str">
            <v>-</v>
          </cell>
          <cell r="AF5" t="str">
            <v>-</v>
          </cell>
          <cell r="AG5">
            <v>743</v>
          </cell>
          <cell r="AH5" t="str">
            <v>-</v>
          </cell>
          <cell r="AI5" t="str">
            <v>-</v>
          </cell>
          <cell r="AJ5" t="str">
            <v>-</v>
          </cell>
          <cell r="AK5" t="str">
            <v>-</v>
          </cell>
          <cell r="AL5" t="str">
            <v>-</v>
          </cell>
          <cell r="AM5">
            <v>60.307861462341947</v>
          </cell>
          <cell r="AN5">
            <v>63.2</v>
          </cell>
          <cell r="AO5" t="str">
            <v>-</v>
          </cell>
          <cell r="AP5" t="str">
            <v>-</v>
          </cell>
          <cell r="AQ5" t="str">
            <v>-</v>
          </cell>
          <cell r="AR5" t="str">
            <v>-</v>
          </cell>
          <cell r="AS5" t="str">
            <v>-</v>
          </cell>
          <cell r="AT5" t="str">
            <v>-</v>
          </cell>
          <cell r="AU5" t="str">
            <v>-</v>
          </cell>
          <cell r="AV5" t="str">
            <v>-</v>
          </cell>
          <cell r="AW5" t="str">
            <v>-</v>
          </cell>
          <cell r="AX5" t="str">
            <v>-</v>
          </cell>
          <cell r="AY5" t="str">
            <v>-</v>
          </cell>
          <cell r="AZ5" t="str">
            <v>-</v>
          </cell>
          <cell r="BA5">
            <v>952</v>
          </cell>
          <cell r="BB5">
            <v>1031</v>
          </cell>
          <cell r="BC5">
            <v>52.336448598130836</v>
          </cell>
          <cell r="BD5">
            <v>56.8</v>
          </cell>
          <cell r="BE5">
            <v>1149</v>
          </cell>
          <cell r="BF5" t="str">
            <v>-</v>
          </cell>
          <cell r="BG5">
            <v>469694.73</v>
          </cell>
          <cell r="BH5">
            <v>515444</v>
          </cell>
          <cell r="BI5">
            <v>515255113.47999996</v>
          </cell>
          <cell r="BJ5">
            <v>591214773</v>
          </cell>
          <cell r="BK5">
            <v>508109460</v>
          </cell>
          <cell r="BL5" t="str">
            <v>-</v>
          </cell>
          <cell r="BM5">
            <v>7145653.4800000004</v>
          </cell>
          <cell r="BN5" t="str">
            <v>-</v>
          </cell>
          <cell r="BO5">
            <v>431273681.47999996</v>
          </cell>
          <cell r="BP5" t="str">
            <v>-</v>
          </cell>
          <cell r="BQ5">
            <v>7145653.4800000004</v>
          </cell>
          <cell r="BR5" t="str">
            <v>-</v>
          </cell>
          <cell r="BS5">
            <v>1032</v>
          </cell>
          <cell r="BT5" t="str">
            <v>-</v>
          </cell>
          <cell r="BU5">
            <v>424128028</v>
          </cell>
          <cell r="BV5" t="str">
            <v>-</v>
          </cell>
          <cell r="BW5">
            <v>672</v>
          </cell>
          <cell r="BX5" t="str">
            <v>-</v>
          </cell>
          <cell r="BY5" t="str">
            <v>-</v>
          </cell>
          <cell r="BZ5" t="str">
            <v>-</v>
          </cell>
          <cell r="CA5">
            <v>74319776</v>
          </cell>
          <cell r="CB5" t="str">
            <v>-</v>
          </cell>
          <cell r="CC5" t="str">
            <v>-</v>
          </cell>
          <cell r="CD5" t="str">
            <v>-</v>
          </cell>
          <cell r="CE5" t="str">
            <v>-</v>
          </cell>
          <cell r="CF5" t="str">
            <v>-</v>
          </cell>
          <cell r="CG5" t="str">
            <v>-</v>
          </cell>
          <cell r="CH5" t="str">
            <v>-</v>
          </cell>
          <cell r="CI5" t="str">
            <v>-</v>
          </cell>
          <cell r="CJ5" t="str">
            <v>-</v>
          </cell>
          <cell r="CK5" t="str">
            <v>-</v>
          </cell>
          <cell r="CL5" t="str">
            <v>-</v>
          </cell>
          <cell r="CM5">
            <v>9661656</v>
          </cell>
          <cell r="CN5" t="str">
            <v>-</v>
          </cell>
          <cell r="CO5">
            <v>83981432</v>
          </cell>
          <cell r="CP5" t="str">
            <v>-</v>
          </cell>
          <cell r="CQ5">
            <v>0</v>
          </cell>
          <cell r="CR5" t="str">
            <v>-</v>
          </cell>
          <cell r="CS5">
            <v>6</v>
          </cell>
          <cell r="CT5" t="str">
            <v>-</v>
          </cell>
          <cell r="CU5">
            <v>340</v>
          </cell>
          <cell r="CV5">
            <v>285</v>
          </cell>
          <cell r="CW5">
            <v>244</v>
          </cell>
          <cell r="CX5">
            <v>233</v>
          </cell>
          <cell r="CY5">
            <v>138</v>
          </cell>
          <cell r="CZ5">
            <v>123</v>
          </cell>
          <cell r="DA5">
            <v>69</v>
          </cell>
          <cell r="DB5">
            <v>84</v>
          </cell>
          <cell r="DC5">
            <v>27</v>
          </cell>
          <cell r="DD5">
            <v>44</v>
          </cell>
          <cell r="DE5">
            <v>39</v>
          </cell>
          <cell r="DF5">
            <v>39</v>
          </cell>
          <cell r="DG5">
            <v>135</v>
          </cell>
          <cell r="DH5">
            <v>167</v>
          </cell>
          <cell r="DI5">
            <v>31</v>
          </cell>
          <cell r="DJ5" t="str">
            <v>-</v>
          </cell>
          <cell r="DK5" t="str">
            <v>-</v>
          </cell>
          <cell r="DL5" t="str">
            <v>-</v>
          </cell>
          <cell r="DM5" t="str">
            <v>-</v>
          </cell>
          <cell r="DN5" t="str">
            <v>-</v>
          </cell>
          <cell r="DO5" t="str">
            <v>-</v>
          </cell>
          <cell r="DP5" t="str">
            <v>-</v>
          </cell>
          <cell r="DQ5" t="str">
            <v>-</v>
          </cell>
          <cell r="DR5" t="str">
            <v>-</v>
          </cell>
          <cell r="DS5" t="str">
            <v>-</v>
          </cell>
          <cell r="DT5" t="str">
            <v>-</v>
          </cell>
          <cell r="DU5" t="str">
            <v>-</v>
          </cell>
          <cell r="DV5" t="str">
            <v>-</v>
          </cell>
          <cell r="DW5">
            <v>0</v>
          </cell>
          <cell r="DX5" t="str">
            <v>-</v>
          </cell>
          <cell r="DY5">
            <v>45</v>
          </cell>
          <cell r="DZ5">
            <v>46</v>
          </cell>
          <cell r="EA5">
            <v>20</v>
          </cell>
          <cell r="EB5" t="str">
            <v>-</v>
          </cell>
          <cell r="EC5">
            <v>51.282051282051277</v>
          </cell>
          <cell r="ED5" t="str">
            <v>-</v>
          </cell>
          <cell r="EE5">
            <v>14</v>
          </cell>
          <cell r="EF5" t="str">
            <v>-</v>
          </cell>
          <cell r="EG5">
            <v>100</v>
          </cell>
        </row>
        <row r="6">
          <cell r="C6">
            <v>700000023</v>
          </cell>
          <cell r="D6" t="str">
            <v>SECTOR POESIA YULIETH</v>
          </cell>
          <cell r="E6">
            <v>2026</v>
          </cell>
          <cell r="F6">
            <v>202606</v>
          </cell>
          <cell r="G6">
            <v>2099</v>
          </cell>
          <cell r="H6">
            <v>2128</v>
          </cell>
          <cell r="I6">
            <v>543</v>
          </cell>
          <cell r="J6" t="str">
            <v>-</v>
          </cell>
          <cell r="K6">
            <v>30</v>
          </cell>
          <cell r="L6">
            <v>10</v>
          </cell>
          <cell r="M6">
            <v>1301</v>
          </cell>
          <cell r="N6">
            <v>1318</v>
          </cell>
          <cell r="O6">
            <v>0</v>
          </cell>
          <cell r="P6" t="str">
            <v>-</v>
          </cell>
          <cell r="Q6">
            <v>7</v>
          </cell>
          <cell r="R6" t="str">
            <v>-</v>
          </cell>
          <cell r="S6">
            <v>33</v>
          </cell>
          <cell r="T6" t="str">
            <v>-</v>
          </cell>
          <cell r="U6">
            <v>1284</v>
          </cell>
          <cell r="V6" t="str">
            <v>-</v>
          </cell>
          <cell r="W6">
            <v>10</v>
          </cell>
          <cell r="X6" t="str">
            <v>-</v>
          </cell>
          <cell r="Y6" t="str">
            <v>-</v>
          </cell>
          <cell r="Z6" t="str">
            <v>-</v>
          </cell>
          <cell r="AA6">
            <v>975</v>
          </cell>
          <cell r="AB6" t="str">
            <v>-</v>
          </cell>
          <cell r="AC6" t="str">
            <v>-</v>
          </cell>
          <cell r="AD6" t="str">
            <v>-</v>
          </cell>
          <cell r="AE6" t="str">
            <v>-</v>
          </cell>
          <cell r="AF6" t="str">
            <v>-</v>
          </cell>
          <cell r="AG6">
            <v>820</v>
          </cell>
          <cell r="AH6" t="str">
            <v>-</v>
          </cell>
          <cell r="AI6" t="str">
            <v>-</v>
          </cell>
          <cell r="AJ6" t="str">
            <v>-</v>
          </cell>
          <cell r="AK6" t="str">
            <v>-</v>
          </cell>
          <cell r="AL6" t="str">
            <v>-</v>
          </cell>
          <cell r="AM6">
            <v>61.981896141019533</v>
          </cell>
          <cell r="AN6">
            <v>63.3</v>
          </cell>
          <cell r="AO6" t="str">
            <v>-</v>
          </cell>
          <cell r="AP6" t="str">
            <v>-</v>
          </cell>
          <cell r="AQ6" t="str">
            <v>-</v>
          </cell>
          <cell r="AR6" t="str">
            <v>-</v>
          </cell>
          <cell r="AS6" t="str">
            <v>-</v>
          </cell>
          <cell r="AT6" t="str">
            <v>-</v>
          </cell>
          <cell r="AU6" t="str">
            <v>-</v>
          </cell>
          <cell r="AV6" t="str">
            <v>-</v>
          </cell>
          <cell r="AW6" t="str">
            <v>-</v>
          </cell>
          <cell r="AX6" t="str">
            <v>-</v>
          </cell>
          <cell r="AY6" t="str">
            <v>-</v>
          </cell>
          <cell r="AZ6" t="str">
            <v>-</v>
          </cell>
          <cell r="BA6">
            <v>1158</v>
          </cell>
          <cell r="BB6">
            <v>1158</v>
          </cell>
          <cell r="BC6">
            <v>55.16912815626489</v>
          </cell>
          <cell r="BD6">
            <v>55.6</v>
          </cell>
          <cell r="BE6">
            <v>1416</v>
          </cell>
          <cell r="BF6" t="str">
            <v>-</v>
          </cell>
          <cell r="BG6">
            <v>532976</v>
          </cell>
          <cell r="BH6">
            <v>540935</v>
          </cell>
          <cell r="BI6">
            <v>693401769.64999998</v>
          </cell>
          <cell r="BJ6">
            <v>712952389</v>
          </cell>
          <cell r="BK6">
            <v>686234586</v>
          </cell>
          <cell r="BL6" t="str">
            <v>-</v>
          </cell>
          <cell r="BM6">
            <v>7167183.6499999994</v>
          </cell>
          <cell r="BN6" t="str">
            <v>-</v>
          </cell>
          <cell r="BO6">
            <v>566956411.64999998</v>
          </cell>
          <cell r="BP6" t="str">
            <v>-</v>
          </cell>
          <cell r="BQ6">
            <v>7167183.6499999994</v>
          </cell>
          <cell r="BR6" t="str">
            <v>-</v>
          </cell>
          <cell r="BS6">
            <v>1253</v>
          </cell>
          <cell r="BT6" t="str">
            <v>-</v>
          </cell>
          <cell r="BU6">
            <v>559789228</v>
          </cell>
          <cell r="BV6" t="str">
            <v>-</v>
          </cell>
          <cell r="BW6">
            <v>752</v>
          </cell>
          <cell r="BX6" t="str">
            <v>-</v>
          </cell>
          <cell r="BY6" t="str">
            <v>-</v>
          </cell>
          <cell r="BZ6" t="str">
            <v>-</v>
          </cell>
          <cell r="CA6">
            <v>104016409</v>
          </cell>
          <cell r="CB6" t="str">
            <v>-</v>
          </cell>
          <cell r="CC6" t="str">
            <v>-</v>
          </cell>
          <cell r="CD6" t="str">
            <v>-</v>
          </cell>
          <cell r="CE6" t="str">
            <v>-</v>
          </cell>
          <cell r="CF6" t="str">
            <v>-</v>
          </cell>
          <cell r="CG6" t="str">
            <v>-</v>
          </cell>
          <cell r="CH6" t="str">
            <v>-</v>
          </cell>
          <cell r="CI6" t="str">
            <v>-</v>
          </cell>
          <cell r="CJ6" t="str">
            <v>-</v>
          </cell>
          <cell r="CK6" t="str">
            <v>-</v>
          </cell>
          <cell r="CL6" t="str">
            <v>-</v>
          </cell>
          <cell r="CM6">
            <v>22428949</v>
          </cell>
          <cell r="CN6" t="str">
            <v>-</v>
          </cell>
          <cell r="CO6">
            <v>126445358</v>
          </cell>
          <cell r="CP6" t="str">
            <v>-</v>
          </cell>
          <cell r="CQ6">
            <v>0</v>
          </cell>
          <cell r="CR6" t="str">
            <v>-</v>
          </cell>
          <cell r="CS6">
            <v>-14</v>
          </cell>
          <cell r="CT6" t="str">
            <v>-</v>
          </cell>
          <cell r="CU6">
            <v>330</v>
          </cell>
          <cell r="CV6">
            <v>350</v>
          </cell>
          <cell r="CW6">
            <v>327</v>
          </cell>
          <cell r="CX6">
            <v>303</v>
          </cell>
          <cell r="CY6">
            <v>141</v>
          </cell>
          <cell r="CZ6">
            <v>147</v>
          </cell>
          <cell r="DA6">
            <v>81</v>
          </cell>
          <cell r="DB6">
            <v>74</v>
          </cell>
          <cell r="DC6">
            <v>64</v>
          </cell>
          <cell r="DD6">
            <v>72</v>
          </cell>
          <cell r="DE6">
            <v>78</v>
          </cell>
          <cell r="DF6">
            <v>78</v>
          </cell>
          <cell r="DG6">
            <v>223</v>
          </cell>
          <cell r="DH6">
            <v>224</v>
          </cell>
          <cell r="DI6">
            <v>46</v>
          </cell>
          <cell r="DJ6" t="str">
            <v>-</v>
          </cell>
          <cell r="DK6" t="str">
            <v>-</v>
          </cell>
          <cell r="DL6" t="str">
            <v>-</v>
          </cell>
          <cell r="DM6" t="str">
            <v>-</v>
          </cell>
          <cell r="DN6" t="str">
            <v>-</v>
          </cell>
          <cell r="DO6" t="str">
            <v>-</v>
          </cell>
          <cell r="DP6" t="str">
            <v>-</v>
          </cell>
          <cell r="DQ6" t="str">
            <v>-</v>
          </cell>
          <cell r="DR6" t="str">
            <v>-</v>
          </cell>
          <cell r="DS6" t="str">
            <v>-</v>
          </cell>
          <cell r="DT6" t="str">
            <v>-</v>
          </cell>
          <cell r="DU6" t="str">
            <v>-</v>
          </cell>
          <cell r="DV6" t="str">
            <v>-</v>
          </cell>
          <cell r="DW6">
            <v>0</v>
          </cell>
          <cell r="DX6" t="str">
            <v>-</v>
          </cell>
          <cell r="DY6">
            <v>67</v>
          </cell>
          <cell r="DZ6">
            <v>83</v>
          </cell>
          <cell r="EA6">
            <v>40</v>
          </cell>
          <cell r="EB6" t="str">
            <v>-</v>
          </cell>
          <cell r="EC6">
            <v>55.555555555555557</v>
          </cell>
          <cell r="ED6" t="str">
            <v>-</v>
          </cell>
          <cell r="EE6">
            <v>21</v>
          </cell>
          <cell r="EF6" t="str">
            <v>-</v>
          </cell>
          <cell r="EG6">
            <v>76</v>
          </cell>
        </row>
        <row r="7">
          <cell r="C7">
            <v>700000032</v>
          </cell>
          <cell r="D7" t="str">
            <v>Sector Colaborador</v>
          </cell>
          <cell r="E7">
            <v>2026</v>
          </cell>
          <cell r="F7">
            <v>202606</v>
          </cell>
          <cell r="G7">
            <v>10</v>
          </cell>
          <cell r="H7" t="str">
            <v>-</v>
          </cell>
          <cell r="I7">
            <v>0</v>
          </cell>
          <cell r="J7" t="str">
            <v>-</v>
          </cell>
          <cell r="K7">
            <v>1</v>
          </cell>
          <cell r="L7" t="str">
            <v>-</v>
          </cell>
          <cell r="M7">
            <v>5</v>
          </cell>
          <cell r="N7" t="str">
            <v>-</v>
          </cell>
          <cell r="O7">
            <v>0</v>
          </cell>
          <cell r="P7" t="str">
            <v>-</v>
          </cell>
          <cell r="Q7">
            <v>0</v>
          </cell>
          <cell r="R7" t="str">
            <v>-</v>
          </cell>
          <cell r="S7">
            <v>0</v>
          </cell>
          <cell r="T7" t="str">
            <v>-</v>
          </cell>
          <cell r="U7">
            <v>5</v>
          </cell>
          <cell r="V7" t="str">
            <v>-</v>
          </cell>
          <cell r="W7">
            <v>0</v>
          </cell>
          <cell r="X7" t="str">
            <v>-</v>
          </cell>
          <cell r="Y7" t="str">
            <v>-</v>
          </cell>
          <cell r="Z7" t="str">
            <v>-</v>
          </cell>
          <cell r="AA7">
            <v>0</v>
          </cell>
          <cell r="AB7" t="str">
            <v>-</v>
          </cell>
          <cell r="AC7" t="str">
            <v>-</v>
          </cell>
          <cell r="AD7" t="str">
            <v>-</v>
          </cell>
          <cell r="AE7" t="str">
            <v>-</v>
          </cell>
          <cell r="AF7" t="str">
            <v>-</v>
          </cell>
          <cell r="AG7">
            <v>5</v>
          </cell>
          <cell r="AH7" t="str">
            <v>-</v>
          </cell>
          <cell r="AI7" t="str">
            <v>-</v>
          </cell>
          <cell r="AJ7" t="str">
            <v>-</v>
          </cell>
          <cell r="AK7" t="str">
            <v>-</v>
          </cell>
          <cell r="AL7" t="str">
            <v>-</v>
          </cell>
          <cell r="AM7">
            <v>50</v>
          </cell>
          <cell r="AN7" t="str">
            <v>-</v>
          </cell>
          <cell r="AO7" t="str">
            <v>-</v>
          </cell>
          <cell r="AP7" t="str">
            <v>-</v>
          </cell>
          <cell r="AQ7" t="str">
            <v>-</v>
          </cell>
          <cell r="AR7" t="str">
            <v>-</v>
          </cell>
          <cell r="AS7" t="str">
            <v>-</v>
          </cell>
          <cell r="AT7" t="str">
            <v>-</v>
          </cell>
          <cell r="AU7" t="str">
            <v>-</v>
          </cell>
          <cell r="AV7" t="str">
            <v>-</v>
          </cell>
          <cell r="AW7" t="str">
            <v>-</v>
          </cell>
          <cell r="AX7" t="str">
            <v>-</v>
          </cell>
          <cell r="AY7" t="str">
            <v>-</v>
          </cell>
          <cell r="AZ7" t="str">
            <v>-</v>
          </cell>
          <cell r="BA7">
            <v>4</v>
          </cell>
          <cell r="BB7" t="str">
            <v>-</v>
          </cell>
          <cell r="BC7">
            <v>40</v>
          </cell>
          <cell r="BD7" t="str">
            <v>-</v>
          </cell>
          <cell r="BE7">
            <v>1</v>
          </cell>
          <cell r="BF7" t="str">
            <v>-</v>
          </cell>
          <cell r="BG7">
            <v>654089.6</v>
          </cell>
          <cell r="BH7" t="str">
            <v>-</v>
          </cell>
          <cell r="BI7">
            <v>3270448</v>
          </cell>
          <cell r="BJ7" t="str">
            <v>-</v>
          </cell>
          <cell r="BK7">
            <v>3270448</v>
          </cell>
          <cell r="BL7" t="str">
            <v>-</v>
          </cell>
          <cell r="BM7">
            <v>0</v>
          </cell>
          <cell r="BN7" t="str">
            <v>-</v>
          </cell>
          <cell r="BO7">
            <v>3270448</v>
          </cell>
          <cell r="BP7" t="str">
            <v>-</v>
          </cell>
          <cell r="BQ7">
            <v>0</v>
          </cell>
          <cell r="BR7" t="str">
            <v>-</v>
          </cell>
          <cell r="BS7">
            <v>5</v>
          </cell>
          <cell r="BT7" t="str">
            <v>-</v>
          </cell>
          <cell r="BU7">
            <v>3270448</v>
          </cell>
          <cell r="BV7" t="str">
            <v>-</v>
          </cell>
          <cell r="BW7">
            <v>0</v>
          </cell>
          <cell r="BX7" t="str">
            <v>-</v>
          </cell>
          <cell r="BY7" t="str">
            <v>-</v>
          </cell>
          <cell r="BZ7" t="str">
            <v>-</v>
          </cell>
          <cell r="CA7">
            <v>0</v>
          </cell>
          <cell r="CB7" t="str">
            <v>-</v>
          </cell>
          <cell r="CC7" t="str">
            <v>-</v>
          </cell>
          <cell r="CD7" t="str">
            <v>-</v>
          </cell>
          <cell r="CE7" t="str">
            <v>-</v>
          </cell>
          <cell r="CF7" t="str">
            <v>-</v>
          </cell>
          <cell r="CG7" t="str">
            <v>-</v>
          </cell>
          <cell r="CH7" t="str">
            <v>-</v>
          </cell>
          <cell r="CI7" t="str">
            <v>-</v>
          </cell>
          <cell r="CJ7" t="str">
            <v>-</v>
          </cell>
          <cell r="CK7" t="str">
            <v>-</v>
          </cell>
          <cell r="CL7" t="str">
            <v>-</v>
          </cell>
          <cell r="CM7">
            <v>0</v>
          </cell>
          <cell r="CN7" t="str">
            <v>-</v>
          </cell>
          <cell r="CO7">
            <v>0</v>
          </cell>
          <cell r="CP7" t="str">
            <v>-</v>
          </cell>
          <cell r="CQ7">
            <v>0</v>
          </cell>
          <cell r="CR7" t="str">
            <v>-</v>
          </cell>
          <cell r="CS7">
            <v>0</v>
          </cell>
          <cell r="CT7" t="str">
            <v>-</v>
          </cell>
          <cell r="CU7">
            <v>3</v>
          </cell>
          <cell r="CV7" t="str">
            <v>-</v>
          </cell>
          <cell r="CW7">
            <v>1</v>
          </cell>
          <cell r="CX7" t="str">
            <v>-</v>
          </cell>
          <cell r="CY7">
            <v>1</v>
          </cell>
          <cell r="CZ7" t="str">
            <v>-</v>
          </cell>
          <cell r="DA7">
            <v>0</v>
          </cell>
          <cell r="DB7" t="str">
            <v>-</v>
          </cell>
          <cell r="DC7">
            <v>1</v>
          </cell>
          <cell r="DD7" t="str">
            <v>-</v>
          </cell>
          <cell r="DE7">
            <v>1</v>
          </cell>
          <cell r="DF7" t="str">
            <v>-</v>
          </cell>
          <cell r="DG7">
            <v>2</v>
          </cell>
          <cell r="DH7" t="str">
            <v>-</v>
          </cell>
          <cell r="DI7">
            <v>1</v>
          </cell>
          <cell r="DJ7" t="str">
            <v>-</v>
          </cell>
          <cell r="DK7" t="str">
            <v>-</v>
          </cell>
          <cell r="DL7" t="str">
            <v>-</v>
          </cell>
          <cell r="DM7" t="str">
            <v>-</v>
          </cell>
          <cell r="DN7" t="str">
            <v>-</v>
          </cell>
          <cell r="DO7" t="str">
            <v>-</v>
          </cell>
          <cell r="DP7" t="str">
            <v>-</v>
          </cell>
          <cell r="DQ7" t="str">
            <v>-</v>
          </cell>
          <cell r="DR7" t="str">
            <v>-</v>
          </cell>
          <cell r="DS7" t="str">
            <v>-</v>
          </cell>
          <cell r="DT7" t="str">
            <v>-</v>
          </cell>
          <cell r="DU7" t="str">
            <v>-</v>
          </cell>
          <cell r="DV7" t="str">
            <v>-</v>
          </cell>
          <cell r="DW7">
            <v>0</v>
          </cell>
          <cell r="DX7" t="str">
            <v>-</v>
          </cell>
          <cell r="DY7">
            <v>1</v>
          </cell>
          <cell r="DZ7" t="str">
            <v>-</v>
          </cell>
          <cell r="EA7">
            <v>0</v>
          </cell>
          <cell r="EB7" t="str">
            <v>-</v>
          </cell>
          <cell r="EC7">
            <v>0</v>
          </cell>
          <cell r="ED7" t="str">
            <v>-</v>
          </cell>
          <cell r="EE7">
            <v>0</v>
          </cell>
          <cell r="EF7" t="str">
            <v>-</v>
          </cell>
          <cell r="EG7">
            <v>0</v>
          </cell>
        </row>
        <row r="8">
          <cell r="C8">
            <v>700000052</v>
          </cell>
          <cell r="D8" t="str">
            <v xml:space="preserve">SECTOR CIPRÉS ERIKA </v>
          </cell>
          <cell r="E8">
            <v>2026</v>
          </cell>
          <cell r="F8">
            <v>202606</v>
          </cell>
          <cell r="G8">
            <v>1890</v>
          </cell>
          <cell r="H8">
            <v>1748</v>
          </cell>
          <cell r="I8">
            <v>486</v>
          </cell>
          <cell r="J8" t="str">
            <v>-</v>
          </cell>
          <cell r="K8">
            <v>-14</v>
          </cell>
          <cell r="L8">
            <v>10</v>
          </cell>
          <cell r="M8">
            <v>871</v>
          </cell>
          <cell r="N8">
            <v>1238</v>
          </cell>
          <cell r="O8">
            <v>0</v>
          </cell>
          <cell r="P8" t="str">
            <v>-</v>
          </cell>
          <cell r="Q8">
            <v>5</v>
          </cell>
          <cell r="R8" t="str">
            <v>-</v>
          </cell>
          <cell r="S8">
            <v>21</v>
          </cell>
          <cell r="T8" t="str">
            <v>-</v>
          </cell>
          <cell r="U8">
            <v>860</v>
          </cell>
          <cell r="V8" t="str">
            <v>-</v>
          </cell>
          <cell r="W8">
            <v>6</v>
          </cell>
          <cell r="X8" t="str">
            <v>-</v>
          </cell>
          <cell r="Y8" t="str">
            <v>-</v>
          </cell>
          <cell r="Z8" t="str">
            <v>-</v>
          </cell>
          <cell r="AA8">
            <v>636</v>
          </cell>
          <cell r="AB8" t="str">
            <v>-</v>
          </cell>
          <cell r="AC8" t="str">
            <v>-</v>
          </cell>
          <cell r="AD8" t="str">
            <v>-</v>
          </cell>
          <cell r="AE8" t="str">
            <v>-</v>
          </cell>
          <cell r="AF8" t="str">
            <v>-</v>
          </cell>
          <cell r="AG8">
            <v>507</v>
          </cell>
          <cell r="AH8" t="str">
            <v>-</v>
          </cell>
          <cell r="AI8" t="str">
            <v>-</v>
          </cell>
          <cell r="AJ8" t="str">
            <v>-</v>
          </cell>
          <cell r="AK8" t="str">
            <v>-</v>
          </cell>
          <cell r="AL8" t="str">
            <v>-</v>
          </cell>
          <cell r="AM8">
            <v>46.084656084656082</v>
          </cell>
          <cell r="AN8">
            <v>64.7</v>
          </cell>
          <cell r="AO8" t="str">
            <v>-</v>
          </cell>
          <cell r="AP8" t="str">
            <v>-</v>
          </cell>
          <cell r="AQ8" t="str">
            <v>-</v>
          </cell>
          <cell r="AR8" t="str">
            <v>-</v>
          </cell>
          <cell r="AS8" t="str">
            <v>-</v>
          </cell>
          <cell r="AT8" t="str">
            <v>-</v>
          </cell>
          <cell r="AU8" t="str">
            <v>-</v>
          </cell>
          <cell r="AV8" t="str">
            <v>-</v>
          </cell>
          <cell r="AW8" t="str">
            <v>-</v>
          </cell>
          <cell r="AX8" t="str">
            <v>-</v>
          </cell>
          <cell r="AY8" t="str">
            <v>-</v>
          </cell>
          <cell r="AZ8" t="str">
            <v>-</v>
          </cell>
          <cell r="BA8">
            <v>782</v>
          </cell>
          <cell r="BB8">
            <v>1107</v>
          </cell>
          <cell r="BC8">
            <v>41.37566137566138</v>
          </cell>
          <cell r="BD8">
            <v>57.8</v>
          </cell>
          <cell r="BE8">
            <v>1206</v>
          </cell>
          <cell r="BF8" t="str">
            <v>-</v>
          </cell>
          <cell r="BG8">
            <v>533799.66</v>
          </cell>
          <cell r="BH8">
            <v>500328</v>
          </cell>
          <cell r="BI8">
            <v>464939504.5</v>
          </cell>
          <cell r="BJ8">
            <v>619405495</v>
          </cell>
          <cell r="BK8">
            <v>461410348</v>
          </cell>
          <cell r="BL8" t="str">
            <v>-</v>
          </cell>
          <cell r="BM8">
            <v>3529156.5</v>
          </cell>
          <cell r="BN8" t="str">
            <v>-</v>
          </cell>
          <cell r="BO8">
            <v>380632533.5</v>
          </cell>
          <cell r="BP8" t="str">
            <v>-</v>
          </cell>
          <cell r="BQ8">
            <v>3529156.5</v>
          </cell>
          <cell r="BR8" t="str">
            <v>-</v>
          </cell>
          <cell r="BS8">
            <v>837</v>
          </cell>
          <cell r="BT8" t="str">
            <v>-</v>
          </cell>
          <cell r="BU8">
            <v>377103377</v>
          </cell>
          <cell r="BV8" t="str">
            <v>-</v>
          </cell>
          <cell r="BW8">
            <v>546</v>
          </cell>
          <cell r="BX8" t="str">
            <v>-</v>
          </cell>
          <cell r="BY8" t="str">
            <v>-</v>
          </cell>
          <cell r="BZ8" t="str">
            <v>-</v>
          </cell>
          <cell r="CA8">
            <v>77353631</v>
          </cell>
          <cell r="CB8" t="str">
            <v>-</v>
          </cell>
          <cell r="CC8" t="str">
            <v>-</v>
          </cell>
          <cell r="CD8" t="str">
            <v>-</v>
          </cell>
          <cell r="CE8" t="str">
            <v>-</v>
          </cell>
          <cell r="CF8" t="str">
            <v>-</v>
          </cell>
          <cell r="CG8" t="str">
            <v>-</v>
          </cell>
          <cell r="CH8" t="str">
            <v>-</v>
          </cell>
          <cell r="CI8" t="str">
            <v>-</v>
          </cell>
          <cell r="CJ8" t="str">
            <v>-</v>
          </cell>
          <cell r="CK8" t="str">
            <v>-</v>
          </cell>
          <cell r="CL8" t="str">
            <v>-</v>
          </cell>
          <cell r="CM8">
            <v>6953340</v>
          </cell>
          <cell r="CN8" t="str">
            <v>-</v>
          </cell>
          <cell r="CO8">
            <v>84306971</v>
          </cell>
          <cell r="CP8" t="str">
            <v>-</v>
          </cell>
          <cell r="CQ8">
            <v>0</v>
          </cell>
          <cell r="CR8" t="str">
            <v>-</v>
          </cell>
          <cell r="CS8">
            <v>-22</v>
          </cell>
          <cell r="CT8" t="str">
            <v>-</v>
          </cell>
          <cell r="CU8">
            <v>503</v>
          </cell>
          <cell r="CV8">
            <v>320</v>
          </cell>
          <cell r="CW8">
            <v>327</v>
          </cell>
          <cell r="CX8">
            <v>235</v>
          </cell>
          <cell r="CY8">
            <v>189</v>
          </cell>
          <cell r="CZ8">
            <v>140</v>
          </cell>
          <cell r="DA8">
            <v>77</v>
          </cell>
          <cell r="DB8">
            <v>185</v>
          </cell>
          <cell r="DC8">
            <v>53</v>
          </cell>
          <cell r="DD8">
            <v>110</v>
          </cell>
          <cell r="DE8">
            <v>70</v>
          </cell>
          <cell r="DF8">
            <v>54</v>
          </cell>
          <cell r="DG8">
            <v>200</v>
          </cell>
          <cell r="DH8">
            <v>349</v>
          </cell>
          <cell r="DI8">
            <v>38</v>
          </cell>
          <cell r="DJ8" t="str">
            <v>-</v>
          </cell>
          <cell r="DK8" t="str">
            <v>-</v>
          </cell>
          <cell r="DL8" t="str">
            <v>-</v>
          </cell>
          <cell r="DM8" t="str">
            <v>-</v>
          </cell>
          <cell r="DN8" t="str">
            <v>-</v>
          </cell>
          <cell r="DO8" t="str">
            <v>-</v>
          </cell>
          <cell r="DP8" t="str">
            <v>-</v>
          </cell>
          <cell r="DQ8" t="str">
            <v>-</v>
          </cell>
          <cell r="DR8" t="str">
            <v>-</v>
          </cell>
          <cell r="DS8" t="str">
            <v>-</v>
          </cell>
          <cell r="DT8" t="str">
            <v>-</v>
          </cell>
          <cell r="DU8" t="str">
            <v>-</v>
          </cell>
          <cell r="DV8" t="str">
            <v>-</v>
          </cell>
          <cell r="DW8">
            <v>0</v>
          </cell>
          <cell r="DX8" t="str">
            <v>-</v>
          </cell>
          <cell r="DY8">
            <v>48</v>
          </cell>
          <cell r="DZ8">
            <v>57</v>
          </cell>
          <cell r="EA8">
            <v>28</v>
          </cell>
          <cell r="EB8" t="str">
            <v>-</v>
          </cell>
          <cell r="EC8">
            <v>44.444444444444443</v>
          </cell>
          <cell r="ED8" t="str">
            <v>-</v>
          </cell>
          <cell r="EE8">
            <v>10</v>
          </cell>
          <cell r="EF8" t="str">
            <v>-</v>
          </cell>
          <cell r="EG8">
            <v>41</v>
          </cell>
        </row>
        <row r="9">
          <cell r="C9">
            <v>700000056</v>
          </cell>
          <cell r="D9" t="str">
            <v>SECTOR GLACIAR DIANA</v>
          </cell>
          <cell r="E9">
            <v>2026</v>
          </cell>
          <cell r="F9">
            <v>202606</v>
          </cell>
          <cell r="G9">
            <v>0</v>
          </cell>
          <cell r="H9" t="str">
            <v>-</v>
          </cell>
          <cell r="I9">
            <v>0</v>
          </cell>
          <cell r="J9" t="str">
            <v>-</v>
          </cell>
          <cell r="K9">
            <v>0</v>
          </cell>
          <cell r="L9" t="str">
            <v>-</v>
          </cell>
          <cell r="M9">
            <v>0</v>
          </cell>
          <cell r="N9" t="str">
            <v>-</v>
          </cell>
          <cell r="O9">
            <v>0</v>
          </cell>
          <cell r="P9" t="str">
            <v>-</v>
          </cell>
          <cell r="Q9">
            <v>0</v>
          </cell>
          <cell r="R9" t="str">
            <v>-</v>
          </cell>
          <cell r="S9">
            <v>0</v>
          </cell>
          <cell r="T9" t="str">
            <v>-</v>
          </cell>
          <cell r="U9">
            <v>0</v>
          </cell>
          <cell r="V9" t="str">
            <v>-</v>
          </cell>
          <cell r="W9">
            <v>0</v>
          </cell>
          <cell r="X9" t="str">
            <v>-</v>
          </cell>
          <cell r="Y9" t="str">
            <v>-</v>
          </cell>
          <cell r="Z9" t="str">
            <v>-</v>
          </cell>
          <cell r="AA9">
            <v>0</v>
          </cell>
          <cell r="AB9" t="str">
            <v>-</v>
          </cell>
          <cell r="AC9" t="str">
            <v>-</v>
          </cell>
          <cell r="AD9" t="str">
            <v>-</v>
          </cell>
          <cell r="AE9" t="str">
            <v>-</v>
          </cell>
          <cell r="AF9" t="str">
            <v>-</v>
          </cell>
          <cell r="AG9">
            <v>0</v>
          </cell>
          <cell r="AH9" t="str">
            <v>-</v>
          </cell>
          <cell r="AI9" t="str">
            <v>-</v>
          </cell>
          <cell r="AJ9" t="str">
            <v>-</v>
          </cell>
          <cell r="AK9" t="str">
            <v>-</v>
          </cell>
          <cell r="AL9" t="str">
            <v>-</v>
          </cell>
          <cell r="AM9">
            <v>0</v>
          </cell>
          <cell r="AN9" t="str">
            <v>-</v>
          </cell>
          <cell r="AO9" t="str">
            <v>-</v>
          </cell>
          <cell r="AP9" t="str">
            <v>-</v>
          </cell>
          <cell r="AQ9" t="str">
            <v>-</v>
          </cell>
          <cell r="AR9" t="str">
            <v>-</v>
          </cell>
          <cell r="AS9" t="str">
            <v>-</v>
          </cell>
          <cell r="AT9" t="str">
            <v>-</v>
          </cell>
          <cell r="AU9" t="str">
            <v>-</v>
          </cell>
          <cell r="AV9" t="str">
            <v>-</v>
          </cell>
          <cell r="AW9" t="str">
            <v>-</v>
          </cell>
          <cell r="AX9" t="str">
            <v>-</v>
          </cell>
          <cell r="AY9" t="str">
            <v>-</v>
          </cell>
          <cell r="AZ9" t="str">
            <v>-</v>
          </cell>
          <cell r="BA9">
            <v>0</v>
          </cell>
          <cell r="BB9" t="str">
            <v>-</v>
          </cell>
          <cell r="BC9">
            <v>0</v>
          </cell>
          <cell r="BD9" t="str">
            <v>-</v>
          </cell>
          <cell r="BE9">
            <v>0</v>
          </cell>
          <cell r="BF9" t="str">
            <v>-</v>
          </cell>
          <cell r="BG9">
            <v>0</v>
          </cell>
          <cell r="BH9" t="str">
            <v>-</v>
          </cell>
          <cell r="BI9">
            <v>0</v>
          </cell>
          <cell r="BJ9" t="str">
            <v>-</v>
          </cell>
          <cell r="BK9">
            <v>0</v>
          </cell>
          <cell r="BL9" t="str">
            <v>-</v>
          </cell>
          <cell r="BM9">
            <v>0</v>
          </cell>
          <cell r="BN9" t="str">
            <v>-</v>
          </cell>
          <cell r="BO9">
            <v>0</v>
          </cell>
          <cell r="BP9" t="str">
            <v>-</v>
          </cell>
          <cell r="BQ9">
            <v>0</v>
          </cell>
          <cell r="BR9" t="str">
            <v>-</v>
          </cell>
          <cell r="BS9">
            <v>0</v>
          </cell>
          <cell r="BT9" t="str">
            <v>-</v>
          </cell>
          <cell r="BU9">
            <v>0</v>
          </cell>
          <cell r="BV9" t="str">
            <v>-</v>
          </cell>
          <cell r="BW9">
            <v>0</v>
          </cell>
          <cell r="BX9" t="str">
            <v>-</v>
          </cell>
          <cell r="BY9" t="str">
            <v>-</v>
          </cell>
          <cell r="BZ9" t="str">
            <v>-</v>
          </cell>
          <cell r="CA9">
            <v>0</v>
          </cell>
          <cell r="CB9" t="str">
            <v>-</v>
          </cell>
          <cell r="CC9" t="str">
            <v>-</v>
          </cell>
          <cell r="CD9" t="str">
            <v>-</v>
          </cell>
          <cell r="CE9" t="str">
            <v>-</v>
          </cell>
          <cell r="CF9" t="str">
            <v>-</v>
          </cell>
          <cell r="CG9" t="str">
            <v>-</v>
          </cell>
          <cell r="CH9" t="str">
            <v>-</v>
          </cell>
          <cell r="CI9" t="str">
            <v>-</v>
          </cell>
          <cell r="CJ9" t="str">
            <v>-</v>
          </cell>
          <cell r="CK9" t="str">
            <v>-</v>
          </cell>
          <cell r="CL9" t="str">
            <v>-</v>
          </cell>
          <cell r="CM9">
            <v>0</v>
          </cell>
          <cell r="CN9" t="str">
            <v>-</v>
          </cell>
          <cell r="CO9">
            <v>0</v>
          </cell>
          <cell r="CP9" t="str">
            <v>-</v>
          </cell>
          <cell r="CQ9">
            <v>0</v>
          </cell>
          <cell r="CR9" t="str">
            <v>-</v>
          </cell>
          <cell r="CS9">
            <v>0</v>
          </cell>
          <cell r="CT9" t="str">
            <v>-</v>
          </cell>
          <cell r="CU9">
            <v>0</v>
          </cell>
          <cell r="CV9" t="str">
            <v>-</v>
          </cell>
          <cell r="CW9">
            <v>0</v>
          </cell>
          <cell r="CX9" t="str">
            <v>-</v>
          </cell>
          <cell r="CY9">
            <v>0</v>
          </cell>
          <cell r="CZ9" t="str">
            <v>-</v>
          </cell>
          <cell r="DA9">
            <v>0</v>
          </cell>
          <cell r="DB9" t="str">
            <v>-</v>
          </cell>
          <cell r="DC9">
            <v>0</v>
          </cell>
          <cell r="DD9" t="str">
            <v>-</v>
          </cell>
          <cell r="DE9">
            <v>0</v>
          </cell>
          <cell r="DF9" t="str">
            <v>-</v>
          </cell>
          <cell r="DG9">
            <v>0</v>
          </cell>
          <cell r="DH9" t="str">
            <v>-</v>
          </cell>
          <cell r="DI9">
            <v>0</v>
          </cell>
          <cell r="DJ9" t="str">
            <v>-</v>
          </cell>
          <cell r="DK9" t="str">
            <v>-</v>
          </cell>
          <cell r="DL9" t="str">
            <v>-</v>
          </cell>
          <cell r="DM9" t="str">
            <v>-</v>
          </cell>
          <cell r="DN9" t="str">
            <v>-</v>
          </cell>
          <cell r="DO9" t="str">
            <v>-</v>
          </cell>
          <cell r="DP9" t="str">
            <v>-</v>
          </cell>
          <cell r="DQ9" t="str">
            <v>-</v>
          </cell>
          <cell r="DR9" t="str">
            <v>-</v>
          </cell>
          <cell r="DS9" t="str">
            <v>-</v>
          </cell>
          <cell r="DT9" t="str">
            <v>-</v>
          </cell>
          <cell r="DU9" t="str">
            <v>-</v>
          </cell>
          <cell r="DV9" t="str">
            <v>-</v>
          </cell>
          <cell r="DW9">
            <v>0</v>
          </cell>
          <cell r="DX9" t="str">
            <v>-</v>
          </cell>
          <cell r="DY9">
            <v>0</v>
          </cell>
          <cell r="DZ9" t="str">
            <v>-</v>
          </cell>
          <cell r="EA9">
            <v>0</v>
          </cell>
          <cell r="EB9" t="str">
            <v>-</v>
          </cell>
          <cell r="EC9">
            <v>0</v>
          </cell>
          <cell r="ED9" t="str">
            <v>-</v>
          </cell>
          <cell r="EE9">
            <v>0</v>
          </cell>
          <cell r="EF9" t="str">
            <v>-</v>
          </cell>
          <cell r="EG9">
            <v>0</v>
          </cell>
        </row>
        <row r="10">
          <cell r="C10">
            <v>700000057</v>
          </cell>
          <cell r="D10" t="str">
            <v>SECTOR AGUA LUZ</v>
          </cell>
          <cell r="E10">
            <v>2026</v>
          </cell>
          <cell r="F10">
            <v>202606</v>
          </cell>
          <cell r="G10">
            <v>2120</v>
          </cell>
          <cell r="H10">
            <v>2052</v>
          </cell>
          <cell r="I10">
            <v>710</v>
          </cell>
          <cell r="J10" t="str">
            <v>-</v>
          </cell>
          <cell r="K10">
            <v>29</v>
          </cell>
          <cell r="L10">
            <v>9</v>
          </cell>
          <cell r="M10">
            <v>1428</v>
          </cell>
          <cell r="N10">
            <v>1424</v>
          </cell>
          <cell r="O10">
            <v>0</v>
          </cell>
          <cell r="P10" t="str">
            <v>-</v>
          </cell>
          <cell r="Q10">
            <v>1</v>
          </cell>
          <cell r="R10" t="str">
            <v>-</v>
          </cell>
          <cell r="S10">
            <v>13</v>
          </cell>
          <cell r="T10" t="str">
            <v>-</v>
          </cell>
          <cell r="U10">
            <v>1421</v>
          </cell>
          <cell r="V10" t="str">
            <v>-</v>
          </cell>
          <cell r="W10">
            <v>6</v>
          </cell>
          <cell r="X10" t="str">
            <v>-</v>
          </cell>
          <cell r="Y10" t="str">
            <v>-</v>
          </cell>
          <cell r="Z10" t="str">
            <v>-</v>
          </cell>
          <cell r="AA10">
            <v>1086</v>
          </cell>
          <cell r="AB10" t="str">
            <v>-</v>
          </cell>
          <cell r="AC10" t="str">
            <v>-</v>
          </cell>
          <cell r="AD10" t="str">
            <v>-</v>
          </cell>
          <cell r="AE10" t="str">
            <v>-</v>
          </cell>
          <cell r="AF10" t="str">
            <v>-</v>
          </cell>
          <cell r="AG10">
            <v>793</v>
          </cell>
          <cell r="AH10" t="str">
            <v>-</v>
          </cell>
          <cell r="AI10" t="str">
            <v>-</v>
          </cell>
          <cell r="AJ10" t="str">
            <v>-</v>
          </cell>
          <cell r="AK10" t="str">
            <v>-</v>
          </cell>
          <cell r="AL10" t="str">
            <v>-</v>
          </cell>
          <cell r="AM10">
            <v>67.35849056603773</v>
          </cell>
          <cell r="AN10">
            <v>67.8</v>
          </cell>
          <cell r="AO10" t="str">
            <v>-</v>
          </cell>
          <cell r="AP10" t="str">
            <v>-</v>
          </cell>
          <cell r="AQ10" t="str">
            <v>-</v>
          </cell>
          <cell r="AR10" t="str">
            <v>-</v>
          </cell>
          <cell r="AS10" t="str">
            <v>-</v>
          </cell>
          <cell r="AT10" t="str">
            <v>-</v>
          </cell>
          <cell r="AU10" t="str">
            <v>-</v>
          </cell>
          <cell r="AV10" t="str">
            <v>-</v>
          </cell>
          <cell r="AW10" t="str">
            <v>-</v>
          </cell>
          <cell r="AX10" t="str">
            <v>-</v>
          </cell>
          <cell r="AY10" t="str">
            <v>-</v>
          </cell>
          <cell r="AZ10" t="str">
            <v>-</v>
          </cell>
          <cell r="BA10">
            <v>1284</v>
          </cell>
          <cell r="BB10">
            <v>1281</v>
          </cell>
          <cell r="BC10">
            <v>60.566037735849051</v>
          </cell>
          <cell r="BD10">
            <v>61</v>
          </cell>
          <cell r="BE10">
            <v>1467</v>
          </cell>
          <cell r="BF10" t="str">
            <v>-</v>
          </cell>
          <cell r="BG10">
            <v>563739.9</v>
          </cell>
          <cell r="BH10">
            <v>579337</v>
          </cell>
          <cell r="BI10">
            <v>805020580.38999999</v>
          </cell>
          <cell r="BJ10">
            <v>824976217</v>
          </cell>
          <cell r="BK10">
            <v>801783785</v>
          </cell>
          <cell r="BL10" t="str">
            <v>-</v>
          </cell>
          <cell r="BM10">
            <v>3236795.39</v>
          </cell>
          <cell r="BN10" t="str">
            <v>-</v>
          </cell>
          <cell r="BO10">
            <v>658996747.38999999</v>
          </cell>
          <cell r="BP10" t="str">
            <v>-</v>
          </cell>
          <cell r="BQ10">
            <v>3236795.39</v>
          </cell>
          <cell r="BR10" t="str">
            <v>-</v>
          </cell>
          <cell r="BS10">
            <v>1352</v>
          </cell>
          <cell r="BT10" t="str">
            <v>-</v>
          </cell>
          <cell r="BU10">
            <v>655759952</v>
          </cell>
          <cell r="BV10" t="str">
            <v>-</v>
          </cell>
          <cell r="BW10">
            <v>907</v>
          </cell>
          <cell r="BX10" t="str">
            <v>-</v>
          </cell>
          <cell r="BY10" t="str">
            <v>-</v>
          </cell>
          <cell r="BZ10" t="str">
            <v>-</v>
          </cell>
          <cell r="CA10">
            <v>133925692</v>
          </cell>
          <cell r="CB10" t="str">
            <v>-</v>
          </cell>
          <cell r="CC10" t="str">
            <v>-</v>
          </cell>
          <cell r="CD10" t="str">
            <v>-</v>
          </cell>
          <cell r="CE10" t="str">
            <v>-</v>
          </cell>
          <cell r="CF10" t="str">
            <v>-</v>
          </cell>
          <cell r="CG10" t="str">
            <v>-</v>
          </cell>
          <cell r="CH10" t="str">
            <v>-</v>
          </cell>
          <cell r="CI10" t="str">
            <v>-</v>
          </cell>
          <cell r="CJ10" t="str">
            <v>-</v>
          </cell>
          <cell r="CK10" t="str">
            <v>-</v>
          </cell>
          <cell r="CL10" t="str">
            <v>-</v>
          </cell>
          <cell r="CM10">
            <v>11918789</v>
          </cell>
          <cell r="CN10" t="str">
            <v>-</v>
          </cell>
          <cell r="CO10">
            <v>145844481</v>
          </cell>
          <cell r="CP10" t="str">
            <v>-</v>
          </cell>
          <cell r="CQ10">
            <v>0</v>
          </cell>
          <cell r="CR10" t="str">
            <v>-</v>
          </cell>
          <cell r="CS10">
            <v>5</v>
          </cell>
          <cell r="CT10" t="str">
            <v>-</v>
          </cell>
          <cell r="CU10">
            <v>350</v>
          </cell>
          <cell r="CV10">
            <v>335</v>
          </cell>
          <cell r="CW10">
            <v>227</v>
          </cell>
          <cell r="CX10">
            <v>247</v>
          </cell>
          <cell r="CY10">
            <v>115</v>
          </cell>
          <cell r="CZ10">
            <v>114</v>
          </cell>
          <cell r="DA10">
            <v>53</v>
          </cell>
          <cell r="DB10">
            <v>70</v>
          </cell>
          <cell r="DC10">
            <v>62</v>
          </cell>
          <cell r="DD10">
            <v>59</v>
          </cell>
          <cell r="DE10">
            <v>51</v>
          </cell>
          <cell r="DF10">
            <v>50</v>
          </cell>
          <cell r="DG10">
            <v>166</v>
          </cell>
          <cell r="DH10">
            <v>179</v>
          </cell>
          <cell r="DI10">
            <v>42</v>
          </cell>
          <cell r="DJ10" t="str">
            <v>-</v>
          </cell>
          <cell r="DK10" t="str">
            <v>-</v>
          </cell>
          <cell r="DL10" t="str">
            <v>-</v>
          </cell>
          <cell r="DM10" t="str">
            <v>-</v>
          </cell>
          <cell r="DN10" t="str">
            <v>-</v>
          </cell>
          <cell r="DO10" t="str">
            <v>-</v>
          </cell>
          <cell r="DP10" t="str">
            <v>-</v>
          </cell>
          <cell r="DQ10" t="str">
            <v>-</v>
          </cell>
          <cell r="DR10" t="str">
            <v>-</v>
          </cell>
          <cell r="DS10" t="str">
            <v>-</v>
          </cell>
          <cell r="DT10" t="str">
            <v>-</v>
          </cell>
          <cell r="DU10" t="str">
            <v>-</v>
          </cell>
          <cell r="DV10" t="str">
            <v>-</v>
          </cell>
          <cell r="DW10">
            <v>0</v>
          </cell>
          <cell r="DX10" t="str">
            <v>-</v>
          </cell>
          <cell r="DY10">
            <v>56</v>
          </cell>
          <cell r="DZ10">
            <v>67</v>
          </cell>
          <cell r="EA10">
            <v>36</v>
          </cell>
          <cell r="EB10" t="str">
            <v>-</v>
          </cell>
          <cell r="EC10">
            <v>54.54545454545454</v>
          </cell>
          <cell r="ED10" t="str">
            <v>-</v>
          </cell>
          <cell r="EE10">
            <v>14</v>
          </cell>
          <cell r="EF10" t="str">
            <v>-</v>
          </cell>
          <cell r="EG10">
            <v>88</v>
          </cell>
        </row>
        <row r="11">
          <cell r="C11">
            <v>700000058</v>
          </cell>
          <cell r="D11" t="str">
            <v>SECTOR AMAZONAS CAROLINA</v>
          </cell>
          <cell r="E11">
            <v>2026</v>
          </cell>
          <cell r="F11">
            <v>202606</v>
          </cell>
          <cell r="G11">
            <v>2152</v>
          </cell>
          <cell r="H11">
            <v>2068</v>
          </cell>
          <cell r="I11">
            <v>565</v>
          </cell>
          <cell r="J11" t="str">
            <v>-</v>
          </cell>
          <cell r="K11">
            <v>50</v>
          </cell>
          <cell r="L11">
            <v>9</v>
          </cell>
          <cell r="M11">
            <v>1360</v>
          </cell>
          <cell r="N11">
            <v>1399</v>
          </cell>
          <cell r="O11">
            <v>0</v>
          </cell>
          <cell r="P11" t="str">
            <v>-</v>
          </cell>
          <cell r="Q11">
            <v>3</v>
          </cell>
          <cell r="R11" t="str">
            <v>-</v>
          </cell>
          <cell r="S11">
            <v>14</v>
          </cell>
          <cell r="T11" t="str">
            <v>-</v>
          </cell>
          <cell r="U11">
            <v>1355</v>
          </cell>
          <cell r="V11" t="str">
            <v>-</v>
          </cell>
          <cell r="W11">
            <v>2</v>
          </cell>
          <cell r="X11" t="str">
            <v>-</v>
          </cell>
          <cell r="Y11" t="str">
            <v>-</v>
          </cell>
          <cell r="Z11" t="str">
            <v>-</v>
          </cell>
          <cell r="AA11">
            <v>981</v>
          </cell>
          <cell r="AB11" t="str">
            <v>-</v>
          </cell>
          <cell r="AC11" t="str">
            <v>-</v>
          </cell>
          <cell r="AD11" t="str">
            <v>-</v>
          </cell>
          <cell r="AE11" t="str">
            <v>-</v>
          </cell>
          <cell r="AF11" t="str">
            <v>-</v>
          </cell>
          <cell r="AG11">
            <v>863</v>
          </cell>
          <cell r="AH11" t="str">
            <v>-</v>
          </cell>
          <cell r="AI11" t="str">
            <v>-</v>
          </cell>
          <cell r="AJ11" t="str">
            <v>-</v>
          </cell>
          <cell r="AK11" t="str">
            <v>-</v>
          </cell>
          <cell r="AL11" t="str">
            <v>-</v>
          </cell>
          <cell r="AM11">
            <v>63.19702602230484</v>
          </cell>
          <cell r="AN11">
            <v>66.099999999999994</v>
          </cell>
          <cell r="AO11" t="str">
            <v>-</v>
          </cell>
          <cell r="AP11" t="str">
            <v>-</v>
          </cell>
          <cell r="AQ11" t="str">
            <v>-</v>
          </cell>
          <cell r="AR11" t="str">
            <v>-</v>
          </cell>
          <cell r="AS11" t="str">
            <v>-</v>
          </cell>
          <cell r="AT11" t="str">
            <v>-</v>
          </cell>
          <cell r="AU11" t="str">
            <v>-</v>
          </cell>
          <cell r="AV11" t="str">
            <v>-</v>
          </cell>
          <cell r="AW11" t="str">
            <v>-</v>
          </cell>
          <cell r="AX11" t="str">
            <v>-</v>
          </cell>
          <cell r="AY11" t="str">
            <v>-</v>
          </cell>
          <cell r="AZ11" t="str">
            <v>-</v>
          </cell>
          <cell r="BA11">
            <v>1235</v>
          </cell>
          <cell r="BB11">
            <v>1263</v>
          </cell>
          <cell r="BC11">
            <v>57.388475836431226</v>
          </cell>
          <cell r="BD11">
            <v>59.7</v>
          </cell>
          <cell r="BE11">
            <v>1380</v>
          </cell>
          <cell r="BF11" t="str">
            <v>-</v>
          </cell>
          <cell r="BG11">
            <v>519003.83</v>
          </cell>
          <cell r="BH11">
            <v>500695</v>
          </cell>
          <cell r="BI11">
            <v>705845213.5</v>
          </cell>
          <cell r="BJ11">
            <v>700471928</v>
          </cell>
          <cell r="BK11">
            <v>703370152</v>
          </cell>
          <cell r="BL11" t="str">
            <v>-</v>
          </cell>
          <cell r="BM11">
            <v>2475061.5</v>
          </cell>
          <cell r="BN11" t="str">
            <v>-</v>
          </cell>
          <cell r="BO11">
            <v>585917966.5</v>
          </cell>
          <cell r="BP11" t="str">
            <v>-</v>
          </cell>
          <cell r="BQ11">
            <v>2365221.5</v>
          </cell>
          <cell r="BR11" t="str">
            <v>-</v>
          </cell>
          <cell r="BS11">
            <v>1290</v>
          </cell>
          <cell r="BT11" t="str">
            <v>-</v>
          </cell>
          <cell r="BU11">
            <v>583552745</v>
          </cell>
          <cell r="BV11" t="str">
            <v>-</v>
          </cell>
          <cell r="BW11">
            <v>797</v>
          </cell>
          <cell r="BX11" t="str">
            <v>-</v>
          </cell>
          <cell r="BY11" t="str">
            <v>-</v>
          </cell>
          <cell r="BZ11" t="str">
            <v>-</v>
          </cell>
          <cell r="CA11">
            <v>110259578</v>
          </cell>
          <cell r="CB11" t="str">
            <v>-</v>
          </cell>
          <cell r="CC11" t="str">
            <v>-</v>
          </cell>
          <cell r="CD11" t="str">
            <v>-</v>
          </cell>
          <cell r="CE11" t="str">
            <v>-</v>
          </cell>
          <cell r="CF11" t="str">
            <v>-</v>
          </cell>
          <cell r="CG11" t="str">
            <v>-</v>
          </cell>
          <cell r="CH11" t="str">
            <v>-</v>
          </cell>
          <cell r="CI11" t="str">
            <v>-</v>
          </cell>
          <cell r="CJ11" t="str">
            <v>-</v>
          </cell>
          <cell r="CK11" t="str">
            <v>-</v>
          </cell>
          <cell r="CL11" t="str">
            <v>-</v>
          </cell>
          <cell r="CM11">
            <v>9557829</v>
          </cell>
          <cell r="CN11" t="str">
            <v>-</v>
          </cell>
          <cell r="CO11">
            <v>119817407</v>
          </cell>
          <cell r="CP11" t="str">
            <v>-</v>
          </cell>
          <cell r="CQ11">
            <v>0</v>
          </cell>
          <cell r="CR11" t="str">
            <v>-</v>
          </cell>
          <cell r="CS11">
            <v>-9</v>
          </cell>
          <cell r="CT11" t="str">
            <v>-</v>
          </cell>
          <cell r="CU11">
            <v>370</v>
          </cell>
          <cell r="CV11">
            <v>369</v>
          </cell>
          <cell r="CW11">
            <v>269</v>
          </cell>
          <cell r="CX11">
            <v>260</v>
          </cell>
          <cell r="CY11">
            <v>153</v>
          </cell>
          <cell r="CZ11">
            <v>140</v>
          </cell>
          <cell r="DA11">
            <v>37</v>
          </cell>
          <cell r="DB11">
            <v>42</v>
          </cell>
          <cell r="DC11">
            <v>68</v>
          </cell>
          <cell r="DD11">
            <v>68</v>
          </cell>
          <cell r="DE11">
            <v>50</v>
          </cell>
          <cell r="DF11">
            <v>50</v>
          </cell>
          <cell r="DG11">
            <v>155</v>
          </cell>
          <cell r="DH11">
            <v>160</v>
          </cell>
          <cell r="DI11">
            <v>28</v>
          </cell>
          <cell r="DJ11" t="str">
            <v>-</v>
          </cell>
          <cell r="DK11" t="str">
            <v>-</v>
          </cell>
          <cell r="DL11" t="str">
            <v>-</v>
          </cell>
          <cell r="DM11" t="str">
            <v>-</v>
          </cell>
          <cell r="DN11" t="str">
            <v>-</v>
          </cell>
          <cell r="DO11" t="str">
            <v>-</v>
          </cell>
          <cell r="DP11" t="str">
            <v>-</v>
          </cell>
          <cell r="DQ11" t="str">
            <v>-</v>
          </cell>
          <cell r="DR11" t="str">
            <v>-</v>
          </cell>
          <cell r="DS11" t="str">
            <v>-</v>
          </cell>
          <cell r="DT11" t="str">
            <v>-</v>
          </cell>
          <cell r="DU11" t="str">
            <v>-</v>
          </cell>
          <cell r="DV11" t="str">
            <v>-</v>
          </cell>
          <cell r="DW11">
            <v>0</v>
          </cell>
          <cell r="DX11" t="str">
            <v>-</v>
          </cell>
          <cell r="DY11">
            <v>53</v>
          </cell>
          <cell r="DZ11">
            <v>68</v>
          </cell>
          <cell r="EA11">
            <v>36</v>
          </cell>
          <cell r="EB11" t="str">
            <v>-</v>
          </cell>
          <cell r="EC11">
            <v>50</v>
          </cell>
          <cell r="ED11" t="str">
            <v>-</v>
          </cell>
          <cell r="EE11">
            <v>25</v>
          </cell>
          <cell r="EF11" t="str">
            <v>-</v>
          </cell>
          <cell r="EG11">
            <v>72</v>
          </cell>
        </row>
        <row r="12">
          <cell r="C12">
            <v>700000062</v>
          </cell>
          <cell r="D12" t="str">
            <v>SECTOR ARROYO LILIANA</v>
          </cell>
          <cell r="E12">
            <v>2026</v>
          </cell>
          <cell r="F12">
            <v>202606</v>
          </cell>
          <cell r="G12">
            <v>1969</v>
          </cell>
          <cell r="H12">
            <v>1933</v>
          </cell>
          <cell r="I12">
            <v>637</v>
          </cell>
          <cell r="J12" t="str">
            <v>-</v>
          </cell>
          <cell r="K12">
            <v>28</v>
          </cell>
          <cell r="L12">
            <v>9</v>
          </cell>
          <cell r="M12">
            <v>1311</v>
          </cell>
          <cell r="N12">
            <v>1288</v>
          </cell>
          <cell r="O12">
            <v>0</v>
          </cell>
          <cell r="P12" t="str">
            <v>-</v>
          </cell>
          <cell r="Q12">
            <v>2</v>
          </cell>
          <cell r="R12" t="str">
            <v>-</v>
          </cell>
          <cell r="S12">
            <v>27</v>
          </cell>
          <cell r="T12" t="str">
            <v>-</v>
          </cell>
          <cell r="U12">
            <v>1303</v>
          </cell>
          <cell r="V12" t="str">
            <v>-</v>
          </cell>
          <cell r="W12">
            <v>6</v>
          </cell>
          <cell r="X12" t="str">
            <v>-</v>
          </cell>
          <cell r="Y12" t="str">
            <v>-</v>
          </cell>
          <cell r="Z12" t="str">
            <v>-</v>
          </cell>
          <cell r="AA12">
            <v>1039</v>
          </cell>
          <cell r="AB12" t="str">
            <v>-</v>
          </cell>
          <cell r="AC12" t="str">
            <v>-</v>
          </cell>
          <cell r="AD12" t="str">
            <v>-</v>
          </cell>
          <cell r="AE12" t="str">
            <v>-</v>
          </cell>
          <cell r="AF12" t="str">
            <v>-</v>
          </cell>
          <cell r="AG12">
            <v>756</v>
          </cell>
          <cell r="AH12" t="str">
            <v>-</v>
          </cell>
          <cell r="AI12" t="str">
            <v>-</v>
          </cell>
          <cell r="AJ12" t="str">
            <v>-</v>
          </cell>
          <cell r="AK12" t="str">
            <v>-</v>
          </cell>
          <cell r="AL12" t="str">
            <v>-</v>
          </cell>
          <cell r="AM12">
            <v>66.582021330624684</v>
          </cell>
          <cell r="AN12">
            <v>66.099999999999994</v>
          </cell>
          <cell r="AO12" t="str">
            <v>-</v>
          </cell>
          <cell r="AP12" t="str">
            <v>-</v>
          </cell>
          <cell r="AQ12" t="str">
            <v>-</v>
          </cell>
          <cell r="AR12" t="str">
            <v>-</v>
          </cell>
          <cell r="AS12" t="str">
            <v>-</v>
          </cell>
          <cell r="AT12" t="str">
            <v>-</v>
          </cell>
          <cell r="AU12" t="str">
            <v>-</v>
          </cell>
          <cell r="AV12" t="str">
            <v>-</v>
          </cell>
          <cell r="AW12" t="str">
            <v>-</v>
          </cell>
          <cell r="AX12" t="str">
            <v>-</v>
          </cell>
          <cell r="AY12" t="str">
            <v>-</v>
          </cell>
          <cell r="AZ12" t="str">
            <v>-</v>
          </cell>
          <cell r="BA12">
            <v>1204</v>
          </cell>
          <cell r="BB12">
            <v>1173</v>
          </cell>
          <cell r="BC12">
            <v>61.1477907567293</v>
          </cell>
          <cell r="BD12">
            <v>60.2</v>
          </cell>
          <cell r="BE12">
            <v>1424</v>
          </cell>
          <cell r="BF12" t="str">
            <v>-</v>
          </cell>
          <cell r="BG12">
            <v>568610.18999999994</v>
          </cell>
          <cell r="BH12">
            <v>583083</v>
          </cell>
          <cell r="BI12">
            <v>745447965.04999995</v>
          </cell>
          <cell r="BJ12">
            <v>751011301</v>
          </cell>
          <cell r="BK12">
            <v>741401371</v>
          </cell>
          <cell r="BL12" t="str">
            <v>-</v>
          </cell>
          <cell r="BM12">
            <v>4046594.05</v>
          </cell>
          <cell r="BN12" t="str">
            <v>-</v>
          </cell>
          <cell r="BO12">
            <v>625865836.04999995</v>
          </cell>
          <cell r="BP12" t="str">
            <v>-</v>
          </cell>
          <cell r="BQ12">
            <v>4046594.05</v>
          </cell>
          <cell r="BR12" t="str">
            <v>-</v>
          </cell>
          <cell r="BS12">
            <v>1267</v>
          </cell>
          <cell r="BT12" t="str">
            <v>-</v>
          </cell>
          <cell r="BU12">
            <v>621819242</v>
          </cell>
          <cell r="BV12" t="str">
            <v>-</v>
          </cell>
          <cell r="BW12">
            <v>825</v>
          </cell>
          <cell r="BX12" t="str">
            <v>-</v>
          </cell>
          <cell r="BY12" t="str">
            <v>-</v>
          </cell>
          <cell r="BZ12" t="str">
            <v>-</v>
          </cell>
          <cell r="CA12">
            <v>109702799</v>
          </cell>
          <cell r="CB12" t="str">
            <v>-</v>
          </cell>
          <cell r="CC12" t="str">
            <v>-</v>
          </cell>
          <cell r="CD12" t="str">
            <v>-</v>
          </cell>
          <cell r="CE12" t="str">
            <v>-</v>
          </cell>
          <cell r="CF12" t="str">
            <v>-</v>
          </cell>
          <cell r="CG12" t="str">
            <v>-</v>
          </cell>
          <cell r="CH12" t="str">
            <v>-</v>
          </cell>
          <cell r="CI12" t="str">
            <v>-</v>
          </cell>
          <cell r="CJ12" t="str">
            <v>-</v>
          </cell>
          <cell r="CK12" t="str">
            <v>-</v>
          </cell>
          <cell r="CL12" t="str">
            <v>-</v>
          </cell>
          <cell r="CM12">
            <v>9879330</v>
          </cell>
          <cell r="CN12" t="str">
            <v>-</v>
          </cell>
          <cell r="CO12">
            <v>119582129</v>
          </cell>
          <cell r="CP12" t="str">
            <v>-</v>
          </cell>
          <cell r="CQ12">
            <v>0</v>
          </cell>
          <cell r="CR12" t="str">
            <v>-</v>
          </cell>
          <cell r="CS12">
            <v>-6</v>
          </cell>
          <cell r="CT12" t="str">
            <v>-</v>
          </cell>
          <cell r="CU12">
            <v>295</v>
          </cell>
          <cell r="CV12">
            <v>336</v>
          </cell>
          <cell r="CW12">
            <v>232</v>
          </cell>
          <cell r="CX12">
            <v>225</v>
          </cell>
          <cell r="CY12">
            <v>131</v>
          </cell>
          <cell r="CZ12">
            <v>127</v>
          </cell>
          <cell r="DA12">
            <v>42</v>
          </cell>
          <cell r="DB12">
            <v>47</v>
          </cell>
          <cell r="DC12">
            <v>52</v>
          </cell>
          <cell r="DD12">
            <v>52</v>
          </cell>
          <cell r="DE12">
            <v>48</v>
          </cell>
          <cell r="DF12">
            <v>48</v>
          </cell>
          <cell r="DG12">
            <v>142</v>
          </cell>
          <cell r="DH12">
            <v>147</v>
          </cell>
          <cell r="DI12">
            <v>31</v>
          </cell>
          <cell r="DJ12" t="str">
            <v>-</v>
          </cell>
          <cell r="DK12" t="str">
            <v>-</v>
          </cell>
          <cell r="DL12" t="str">
            <v>-</v>
          </cell>
          <cell r="DM12" t="str">
            <v>-</v>
          </cell>
          <cell r="DN12" t="str">
            <v>-</v>
          </cell>
          <cell r="DO12" t="str">
            <v>-</v>
          </cell>
          <cell r="DP12" t="str">
            <v>-</v>
          </cell>
          <cell r="DQ12" t="str">
            <v>-</v>
          </cell>
          <cell r="DR12" t="str">
            <v>-</v>
          </cell>
          <cell r="DS12" t="str">
            <v>-</v>
          </cell>
          <cell r="DT12" t="str">
            <v>-</v>
          </cell>
          <cell r="DU12" t="str">
            <v>-</v>
          </cell>
          <cell r="DV12" t="str">
            <v>-</v>
          </cell>
          <cell r="DW12">
            <v>0</v>
          </cell>
          <cell r="DX12" t="str">
            <v>-</v>
          </cell>
          <cell r="DY12">
            <v>42</v>
          </cell>
          <cell r="DZ12">
            <v>55</v>
          </cell>
          <cell r="EA12">
            <v>37</v>
          </cell>
          <cell r="EB12" t="str">
            <v>-</v>
          </cell>
          <cell r="EC12">
            <v>69.811320754716974</v>
          </cell>
          <cell r="ED12" t="str">
            <v>-</v>
          </cell>
          <cell r="EE12">
            <v>11</v>
          </cell>
          <cell r="EF12" t="str">
            <v>-</v>
          </cell>
          <cell r="EG12">
            <v>65</v>
          </cell>
        </row>
        <row r="13">
          <cell r="C13">
            <v>700000064</v>
          </cell>
          <cell r="D13" t="str">
            <v>SECTOR TORRENTE MAIRA</v>
          </cell>
          <cell r="E13">
            <v>2026</v>
          </cell>
          <cell r="F13">
            <v>202606</v>
          </cell>
          <cell r="G13">
            <v>1452</v>
          </cell>
          <cell r="H13">
            <v>1439</v>
          </cell>
          <cell r="I13">
            <v>433</v>
          </cell>
          <cell r="J13" t="str">
            <v>-</v>
          </cell>
          <cell r="K13">
            <v>38</v>
          </cell>
          <cell r="L13">
            <v>11</v>
          </cell>
          <cell r="M13">
            <v>956</v>
          </cell>
          <cell r="N13">
            <v>940</v>
          </cell>
          <cell r="O13">
            <v>0</v>
          </cell>
          <cell r="P13" t="str">
            <v>-</v>
          </cell>
          <cell r="Q13">
            <v>0</v>
          </cell>
          <cell r="R13" t="str">
            <v>-</v>
          </cell>
          <cell r="S13">
            <v>7</v>
          </cell>
          <cell r="T13" t="str">
            <v>-</v>
          </cell>
          <cell r="U13">
            <v>951</v>
          </cell>
          <cell r="V13" t="str">
            <v>-</v>
          </cell>
          <cell r="W13">
            <v>5</v>
          </cell>
          <cell r="X13" t="str">
            <v>-</v>
          </cell>
          <cell r="Y13" t="str">
            <v>-</v>
          </cell>
          <cell r="Z13" t="str">
            <v>-</v>
          </cell>
          <cell r="AA13">
            <v>678</v>
          </cell>
          <cell r="AB13" t="str">
            <v>-</v>
          </cell>
          <cell r="AC13" t="str">
            <v>-</v>
          </cell>
          <cell r="AD13" t="str">
            <v>-</v>
          </cell>
          <cell r="AE13" t="str">
            <v>-</v>
          </cell>
          <cell r="AF13" t="str">
            <v>-</v>
          </cell>
          <cell r="AG13">
            <v>573</v>
          </cell>
          <cell r="AH13" t="str">
            <v>-</v>
          </cell>
          <cell r="AI13" t="str">
            <v>-</v>
          </cell>
          <cell r="AJ13" t="str">
            <v>-</v>
          </cell>
          <cell r="AK13" t="str">
            <v>-</v>
          </cell>
          <cell r="AL13" t="str">
            <v>-</v>
          </cell>
          <cell r="AM13">
            <v>65.840220385674925</v>
          </cell>
          <cell r="AN13">
            <v>66</v>
          </cell>
          <cell r="AO13" t="str">
            <v>-</v>
          </cell>
          <cell r="AP13" t="str">
            <v>-</v>
          </cell>
          <cell r="AQ13" t="str">
            <v>-</v>
          </cell>
          <cell r="AR13" t="str">
            <v>-</v>
          </cell>
          <cell r="AS13" t="str">
            <v>-</v>
          </cell>
          <cell r="AT13" t="str">
            <v>-</v>
          </cell>
          <cell r="AU13" t="str">
            <v>-</v>
          </cell>
          <cell r="AV13" t="str">
            <v>-</v>
          </cell>
          <cell r="AW13" t="str">
            <v>-</v>
          </cell>
          <cell r="AX13" t="str">
            <v>-</v>
          </cell>
          <cell r="AY13" t="str">
            <v>-</v>
          </cell>
          <cell r="AZ13" t="str">
            <v>-</v>
          </cell>
          <cell r="BA13">
            <v>834</v>
          </cell>
          <cell r="BB13">
            <v>828</v>
          </cell>
          <cell r="BC13">
            <v>57.438016528925615</v>
          </cell>
          <cell r="BD13">
            <v>58.1</v>
          </cell>
          <cell r="BE13">
            <v>891</v>
          </cell>
          <cell r="BF13" t="str">
            <v>-</v>
          </cell>
          <cell r="BG13">
            <v>629490.91</v>
          </cell>
          <cell r="BH13">
            <v>639270</v>
          </cell>
          <cell r="BI13">
            <v>601793313.5</v>
          </cell>
          <cell r="BJ13">
            <v>600914131</v>
          </cell>
          <cell r="BK13">
            <v>598834890</v>
          </cell>
          <cell r="BL13" t="str">
            <v>-</v>
          </cell>
          <cell r="BM13">
            <v>2958423.5</v>
          </cell>
          <cell r="BN13" t="str">
            <v>-</v>
          </cell>
          <cell r="BO13">
            <v>455506302.5</v>
          </cell>
          <cell r="BP13" t="str">
            <v>-</v>
          </cell>
          <cell r="BQ13">
            <v>2958423.5</v>
          </cell>
          <cell r="BR13" t="str">
            <v>-</v>
          </cell>
          <cell r="BS13">
            <v>865</v>
          </cell>
          <cell r="BT13" t="str">
            <v>-</v>
          </cell>
          <cell r="BU13">
            <v>452547879</v>
          </cell>
          <cell r="BV13" t="str">
            <v>-</v>
          </cell>
          <cell r="BW13">
            <v>639</v>
          </cell>
          <cell r="BX13" t="str">
            <v>-</v>
          </cell>
          <cell r="BY13" t="str">
            <v>-</v>
          </cell>
          <cell r="BZ13" t="str">
            <v>-</v>
          </cell>
          <cell r="CA13">
            <v>137103911</v>
          </cell>
          <cell r="CB13" t="str">
            <v>-</v>
          </cell>
          <cell r="CC13" t="str">
            <v>-</v>
          </cell>
          <cell r="CD13" t="str">
            <v>-</v>
          </cell>
          <cell r="CE13" t="str">
            <v>-</v>
          </cell>
          <cell r="CF13" t="str">
            <v>-</v>
          </cell>
          <cell r="CG13" t="str">
            <v>-</v>
          </cell>
          <cell r="CH13" t="str">
            <v>-</v>
          </cell>
          <cell r="CI13" t="str">
            <v>-</v>
          </cell>
          <cell r="CJ13" t="str">
            <v>-</v>
          </cell>
          <cell r="CK13" t="str">
            <v>-</v>
          </cell>
          <cell r="CL13" t="str">
            <v>-</v>
          </cell>
          <cell r="CM13">
            <v>9183100</v>
          </cell>
          <cell r="CN13" t="str">
            <v>-</v>
          </cell>
          <cell r="CO13">
            <v>146287011</v>
          </cell>
          <cell r="CP13" t="str">
            <v>-</v>
          </cell>
          <cell r="CQ13">
            <v>0</v>
          </cell>
          <cell r="CR13" t="str">
            <v>-</v>
          </cell>
          <cell r="CS13">
            <v>6</v>
          </cell>
          <cell r="CT13" t="str">
            <v>-</v>
          </cell>
          <cell r="CU13">
            <v>264</v>
          </cell>
          <cell r="CV13">
            <v>235</v>
          </cell>
          <cell r="CW13">
            <v>148</v>
          </cell>
          <cell r="CX13">
            <v>171</v>
          </cell>
          <cell r="CY13">
            <v>84</v>
          </cell>
          <cell r="CZ13">
            <v>95</v>
          </cell>
          <cell r="DA13">
            <v>35</v>
          </cell>
          <cell r="DB13">
            <v>51</v>
          </cell>
          <cell r="DC13">
            <v>46</v>
          </cell>
          <cell r="DD13">
            <v>46</v>
          </cell>
          <cell r="DE13">
            <v>44</v>
          </cell>
          <cell r="DF13">
            <v>43</v>
          </cell>
          <cell r="DG13">
            <v>125</v>
          </cell>
          <cell r="DH13">
            <v>140</v>
          </cell>
          <cell r="DI13">
            <v>38</v>
          </cell>
          <cell r="DJ13" t="str">
            <v>-</v>
          </cell>
          <cell r="DK13" t="str">
            <v>-</v>
          </cell>
          <cell r="DL13" t="str">
            <v>-</v>
          </cell>
          <cell r="DM13" t="str">
            <v>-</v>
          </cell>
          <cell r="DN13" t="str">
            <v>-</v>
          </cell>
          <cell r="DO13" t="str">
            <v>-</v>
          </cell>
          <cell r="DP13" t="str">
            <v>-</v>
          </cell>
          <cell r="DQ13" t="str">
            <v>-</v>
          </cell>
          <cell r="DR13" t="str">
            <v>-</v>
          </cell>
          <cell r="DS13" t="str">
            <v>-</v>
          </cell>
          <cell r="DT13" t="str">
            <v>-</v>
          </cell>
          <cell r="DU13" t="str">
            <v>-</v>
          </cell>
          <cell r="DV13" t="str">
            <v>-</v>
          </cell>
          <cell r="DW13">
            <v>0</v>
          </cell>
          <cell r="DX13" t="str">
            <v>-</v>
          </cell>
          <cell r="DY13">
            <v>51</v>
          </cell>
          <cell r="DZ13">
            <v>55</v>
          </cell>
          <cell r="EA13">
            <v>21</v>
          </cell>
          <cell r="EB13" t="str">
            <v>-</v>
          </cell>
          <cell r="EC13">
            <v>52.5</v>
          </cell>
          <cell r="ED13" t="str">
            <v>-</v>
          </cell>
          <cell r="EE13">
            <v>13</v>
          </cell>
          <cell r="EF13" t="str">
            <v>-</v>
          </cell>
          <cell r="EG13">
            <v>71</v>
          </cell>
        </row>
        <row r="14">
          <cell r="C14">
            <v>700000068</v>
          </cell>
          <cell r="D14" t="str">
            <v>SECTOR CASCADA OLGA</v>
          </cell>
          <cell r="E14">
            <v>2026</v>
          </cell>
          <cell r="F14">
            <v>202606</v>
          </cell>
          <cell r="G14">
            <v>1639</v>
          </cell>
          <cell r="H14">
            <v>1628</v>
          </cell>
          <cell r="I14">
            <v>595</v>
          </cell>
          <cell r="J14" t="str">
            <v>-</v>
          </cell>
          <cell r="K14">
            <v>18</v>
          </cell>
          <cell r="L14">
            <v>9</v>
          </cell>
          <cell r="M14">
            <v>1098</v>
          </cell>
          <cell r="N14">
            <v>1113</v>
          </cell>
          <cell r="O14">
            <v>0</v>
          </cell>
          <cell r="P14" t="str">
            <v>-</v>
          </cell>
          <cell r="Q14">
            <v>2</v>
          </cell>
          <cell r="R14" t="str">
            <v>-</v>
          </cell>
          <cell r="S14">
            <v>13</v>
          </cell>
          <cell r="T14" t="str">
            <v>-</v>
          </cell>
          <cell r="U14">
            <v>1091</v>
          </cell>
          <cell r="V14" t="str">
            <v>-</v>
          </cell>
          <cell r="W14">
            <v>5</v>
          </cell>
          <cell r="X14" t="str">
            <v>-</v>
          </cell>
          <cell r="Y14" t="str">
            <v>-</v>
          </cell>
          <cell r="Z14" t="str">
            <v>-</v>
          </cell>
          <cell r="AA14">
            <v>878</v>
          </cell>
          <cell r="AB14" t="str">
            <v>-</v>
          </cell>
          <cell r="AC14" t="str">
            <v>-</v>
          </cell>
          <cell r="AD14" t="str">
            <v>-</v>
          </cell>
          <cell r="AE14" t="str">
            <v>-</v>
          </cell>
          <cell r="AF14" t="str">
            <v>-</v>
          </cell>
          <cell r="AG14">
            <v>587</v>
          </cell>
          <cell r="AH14" t="str">
            <v>-</v>
          </cell>
          <cell r="AI14" t="str">
            <v>-</v>
          </cell>
          <cell r="AJ14" t="str">
            <v>-</v>
          </cell>
          <cell r="AK14" t="str">
            <v>-</v>
          </cell>
          <cell r="AL14" t="str">
            <v>-</v>
          </cell>
          <cell r="AM14">
            <v>66.992068334350222</v>
          </cell>
          <cell r="AN14">
            <v>68.3</v>
          </cell>
          <cell r="AO14" t="str">
            <v>-</v>
          </cell>
          <cell r="AP14" t="str">
            <v>-</v>
          </cell>
          <cell r="AQ14" t="str">
            <v>-</v>
          </cell>
          <cell r="AR14" t="str">
            <v>-</v>
          </cell>
          <cell r="AS14" t="str">
            <v>-</v>
          </cell>
          <cell r="AT14" t="str">
            <v>-</v>
          </cell>
          <cell r="AU14" t="str">
            <v>-</v>
          </cell>
          <cell r="AV14" t="str">
            <v>-</v>
          </cell>
          <cell r="AW14" t="str">
            <v>-</v>
          </cell>
          <cell r="AX14" t="str">
            <v>-</v>
          </cell>
          <cell r="AY14" t="str">
            <v>-</v>
          </cell>
          <cell r="AZ14" t="str">
            <v>-</v>
          </cell>
          <cell r="BA14">
            <v>1016</v>
          </cell>
          <cell r="BB14">
            <v>1017</v>
          </cell>
          <cell r="BC14">
            <v>61.989017693715674</v>
          </cell>
          <cell r="BD14">
            <v>62.4</v>
          </cell>
          <cell r="BE14">
            <v>1218</v>
          </cell>
          <cell r="BF14" t="str">
            <v>-</v>
          </cell>
          <cell r="BG14">
            <v>629557.17000000004</v>
          </cell>
          <cell r="BH14">
            <v>631267</v>
          </cell>
          <cell r="BI14">
            <v>691253775.78999996</v>
          </cell>
          <cell r="BJ14">
            <v>702600023</v>
          </cell>
          <cell r="BK14">
            <v>686134759</v>
          </cell>
          <cell r="BL14" t="str">
            <v>-</v>
          </cell>
          <cell r="BM14">
            <v>5119016.79</v>
          </cell>
          <cell r="BN14" t="str">
            <v>-</v>
          </cell>
          <cell r="BO14">
            <v>533273409.78999996</v>
          </cell>
          <cell r="BP14" t="str">
            <v>-</v>
          </cell>
          <cell r="BQ14">
            <v>5119016.79</v>
          </cell>
          <cell r="BR14" t="str">
            <v>-</v>
          </cell>
          <cell r="BS14">
            <v>1036</v>
          </cell>
          <cell r="BT14" t="str">
            <v>-</v>
          </cell>
          <cell r="BU14">
            <v>528154393</v>
          </cell>
          <cell r="BV14" t="str">
            <v>-</v>
          </cell>
          <cell r="BW14">
            <v>836</v>
          </cell>
          <cell r="BX14" t="str">
            <v>-</v>
          </cell>
          <cell r="BY14" t="str">
            <v>-</v>
          </cell>
          <cell r="BZ14" t="str">
            <v>-</v>
          </cell>
          <cell r="CA14">
            <v>146233498</v>
          </cell>
          <cell r="CB14" t="str">
            <v>-</v>
          </cell>
          <cell r="CC14" t="str">
            <v>-</v>
          </cell>
          <cell r="CD14" t="str">
            <v>-</v>
          </cell>
          <cell r="CE14" t="str">
            <v>-</v>
          </cell>
          <cell r="CF14" t="str">
            <v>-</v>
          </cell>
          <cell r="CG14" t="str">
            <v>-</v>
          </cell>
          <cell r="CH14" t="str">
            <v>-</v>
          </cell>
          <cell r="CI14" t="str">
            <v>-</v>
          </cell>
          <cell r="CJ14" t="str">
            <v>-</v>
          </cell>
          <cell r="CK14" t="str">
            <v>-</v>
          </cell>
          <cell r="CL14" t="str">
            <v>-</v>
          </cell>
          <cell r="CM14">
            <v>11746868</v>
          </cell>
          <cell r="CN14" t="str">
            <v>-</v>
          </cell>
          <cell r="CO14">
            <v>157980366</v>
          </cell>
          <cell r="CP14" t="str">
            <v>-</v>
          </cell>
          <cell r="CQ14">
            <v>0</v>
          </cell>
          <cell r="CR14" t="str">
            <v>-</v>
          </cell>
          <cell r="CS14">
            <v>4</v>
          </cell>
          <cell r="CT14" t="str">
            <v>-</v>
          </cell>
          <cell r="CU14">
            <v>254</v>
          </cell>
          <cell r="CV14">
            <v>263</v>
          </cell>
          <cell r="CW14">
            <v>197</v>
          </cell>
          <cell r="CX14">
            <v>186</v>
          </cell>
          <cell r="CY14">
            <v>90</v>
          </cell>
          <cell r="CZ14">
            <v>91</v>
          </cell>
          <cell r="DA14">
            <v>47</v>
          </cell>
          <cell r="DB14">
            <v>38</v>
          </cell>
          <cell r="DC14">
            <v>49</v>
          </cell>
          <cell r="DD14">
            <v>47</v>
          </cell>
          <cell r="DE14">
            <v>44</v>
          </cell>
          <cell r="DF14">
            <v>39</v>
          </cell>
          <cell r="DG14">
            <v>140</v>
          </cell>
          <cell r="DH14">
            <v>124</v>
          </cell>
          <cell r="DI14">
            <v>23</v>
          </cell>
          <cell r="DJ14" t="str">
            <v>-</v>
          </cell>
          <cell r="DK14" t="str">
            <v>-</v>
          </cell>
          <cell r="DL14" t="str">
            <v>-</v>
          </cell>
          <cell r="DM14" t="str">
            <v>-</v>
          </cell>
          <cell r="DN14" t="str">
            <v>-</v>
          </cell>
          <cell r="DO14" t="str">
            <v>-</v>
          </cell>
          <cell r="DP14" t="str">
            <v>-</v>
          </cell>
          <cell r="DQ14" t="str">
            <v>-</v>
          </cell>
          <cell r="DR14" t="str">
            <v>-</v>
          </cell>
          <cell r="DS14" t="str">
            <v>-</v>
          </cell>
          <cell r="DT14" t="str">
            <v>-</v>
          </cell>
          <cell r="DU14" t="str">
            <v>-</v>
          </cell>
          <cell r="DV14" t="str">
            <v>-</v>
          </cell>
          <cell r="DW14">
            <v>0</v>
          </cell>
          <cell r="DX14" t="str">
            <v>-</v>
          </cell>
          <cell r="DY14">
            <v>48</v>
          </cell>
          <cell r="DZ14">
            <v>46</v>
          </cell>
          <cell r="EA14">
            <v>17</v>
          </cell>
          <cell r="EB14" t="str">
            <v>-</v>
          </cell>
          <cell r="EC14">
            <v>47.222222222222221</v>
          </cell>
          <cell r="ED14" t="str">
            <v>-</v>
          </cell>
          <cell r="EE14">
            <v>25</v>
          </cell>
          <cell r="EF14" t="str">
            <v>-</v>
          </cell>
          <cell r="EG14">
            <v>34</v>
          </cell>
        </row>
        <row r="15">
          <cell r="C15">
            <v>700000071</v>
          </cell>
          <cell r="D15" t="str">
            <v>SECTOR CIUDAD BLANCA CAROLINA</v>
          </cell>
          <cell r="E15">
            <v>2026</v>
          </cell>
          <cell r="F15">
            <v>202606</v>
          </cell>
          <cell r="G15">
            <v>0</v>
          </cell>
          <cell r="H15" t="str">
            <v>-</v>
          </cell>
          <cell r="I15">
            <v>0</v>
          </cell>
          <cell r="J15" t="str">
            <v>-</v>
          </cell>
          <cell r="K15">
            <v>0</v>
          </cell>
          <cell r="L15" t="str">
            <v>-</v>
          </cell>
          <cell r="M15">
            <v>0</v>
          </cell>
          <cell r="N15" t="str">
            <v>-</v>
          </cell>
          <cell r="O15">
            <v>0</v>
          </cell>
          <cell r="P15" t="str">
            <v>-</v>
          </cell>
          <cell r="Q15">
            <v>0</v>
          </cell>
          <cell r="R15" t="str">
            <v>-</v>
          </cell>
          <cell r="S15">
            <v>0</v>
          </cell>
          <cell r="T15" t="str">
            <v>-</v>
          </cell>
          <cell r="U15">
            <v>0</v>
          </cell>
          <cell r="V15" t="str">
            <v>-</v>
          </cell>
          <cell r="W15">
            <v>0</v>
          </cell>
          <cell r="X15" t="str">
            <v>-</v>
          </cell>
          <cell r="Y15" t="str">
            <v>-</v>
          </cell>
          <cell r="Z15" t="str">
            <v>-</v>
          </cell>
          <cell r="AA15">
            <v>0</v>
          </cell>
          <cell r="AB15" t="str">
            <v>-</v>
          </cell>
          <cell r="AC15" t="str">
            <v>-</v>
          </cell>
          <cell r="AD15" t="str">
            <v>-</v>
          </cell>
          <cell r="AE15" t="str">
            <v>-</v>
          </cell>
          <cell r="AF15" t="str">
            <v>-</v>
          </cell>
          <cell r="AG15">
            <v>0</v>
          </cell>
          <cell r="AH15" t="str">
            <v>-</v>
          </cell>
          <cell r="AI15" t="str">
            <v>-</v>
          </cell>
          <cell r="AJ15" t="str">
            <v>-</v>
          </cell>
          <cell r="AK15" t="str">
            <v>-</v>
          </cell>
          <cell r="AL15" t="str">
            <v>-</v>
          </cell>
          <cell r="AM15">
            <v>0</v>
          </cell>
          <cell r="AN15" t="str">
            <v>-</v>
          </cell>
          <cell r="AO15" t="str">
            <v>-</v>
          </cell>
          <cell r="AP15" t="str">
            <v>-</v>
          </cell>
          <cell r="AQ15" t="str">
            <v>-</v>
          </cell>
          <cell r="AR15" t="str">
            <v>-</v>
          </cell>
          <cell r="AS15" t="str">
            <v>-</v>
          </cell>
          <cell r="AT15" t="str">
            <v>-</v>
          </cell>
          <cell r="AU15" t="str">
            <v>-</v>
          </cell>
          <cell r="AV15" t="str">
            <v>-</v>
          </cell>
          <cell r="AW15" t="str">
            <v>-</v>
          </cell>
          <cell r="AX15" t="str">
            <v>-</v>
          </cell>
          <cell r="AY15" t="str">
            <v>-</v>
          </cell>
          <cell r="AZ15" t="str">
            <v>-</v>
          </cell>
          <cell r="BA15">
            <v>0</v>
          </cell>
          <cell r="BB15" t="str">
            <v>-</v>
          </cell>
          <cell r="BC15">
            <v>0</v>
          </cell>
          <cell r="BD15" t="str">
            <v>-</v>
          </cell>
          <cell r="BE15">
            <v>0</v>
          </cell>
          <cell r="BF15" t="str">
            <v>-</v>
          </cell>
          <cell r="BG15">
            <v>0</v>
          </cell>
          <cell r="BH15" t="str">
            <v>-</v>
          </cell>
          <cell r="BI15">
            <v>0</v>
          </cell>
          <cell r="BJ15" t="str">
            <v>-</v>
          </cell>
          <cell r="BK15">
            <v>0</v>
          </cell>
          <cell r="BL15" t="str">
            <v>-</v>
          </cell>
          <cell r="BM15">
            <v>0</v>
          </cell>
          <cell r="BN15" t="str">
            <v>-</v>
          </cell>
          <cell r="BO15">
            <v>0</v>
          </cell>
          <cell r="BP15" t="str">
            <v>-</v>
          </cell>
          <cell r="BQ15">
            <v>0</v>
          </cell>
          <cell r="BR15" t="str">
            <v>-</v>
          </cell>
          <cell r="BS15">
            <v>0</v>
          </cell>
          <cell r="BT15" t="str">
            <v>-</v>
          </cell>
          <cell r="BU15">
            <v>0</v>
          </cell>
          <cell r="BV15" t="str">
            <v>-</v>
          </cell>
          <cell r="BW15">
            <v>0</v>
          </cell>
          <cell r="BX15" t="str">
            <v>-</v>
          </cell>
          <cell r="BY15" t="str">
            <v>-</v>
          </cell>
          <cell r="BZ15" t="str">
            <v>-</v>
          </cell>
          <cell r="CA15">
            <v>0</v>
          </cell>
          <cell r="CB15" t="str">
            <v>-</v>
          </cell>
          <cell r="CC15" t="str">
            <v>-</v>
          </cell>
          <cell r="CD15" t="str">
            <v>-</v>
          </cell>
          <cell r="CE15" t="str">
            <v>-</v>
          </cell>
          <cell r="CF15" t="str">
            <v>-</v>
          </cell>
          <cell r="CG15" t="str">
            <v>-</v>
          </cell>
          <cell r="CH15" t="str">
            <v>-</v>
          </cell>
          <cell r="CI15" t="str">
            <v>-</v>
          </cell>
          <cell r="CJ15" t="str">
            <v>-</v>
          </cell>
          <cell r="CK15" t="str">
            <v>-</v>
          </cell>
          <cell r="CL15" t="str">
            <v>-</v>
          </cell>
          <cell r="CM15">
            <v>0</v>
          </cell>
          <cell r="CN15" t="str">
            <v>-</v>
          </cell>
          <cell r="CO15">
            <v>0</v>
          </cell>
          <cell r="CP15" t="str">
            <v>-</v>
          </cell>
          <cell r="CQ15">
            <v>0</v>
          </cell>
          <cell r="CR15" t="str">
            <v>-</v>
          </cell>
          <cell r="CS15">
            <v>0</v>
          </cell>
          <cell r="CT15" t="str">
            <v>-</v>
          </cell>
          <cell r="CU15">
            <v>0</v>
          </cell>
          <cell r="CV15" t="str">
            <v>-</v>
          </cell>
          <cell r="CW15">
            <v>0</v>
          </cell>
          <cell r="CX15" t="str">
            <v>-</v>
          </cell>
          <cell r="CY15">
            <v>0</v>
          </cell>
          <cell r="CZ15" t="str">
            <v>-</v>
          </cell>
          <cell r="DA15">
            <v>0</v>
          </cell>
          <cell r="DB15" t="str">
            <v>-</v>
          </cell>
          <cell r="DC15">
            <v>0</v>
          </cell>
          <cell r="DD15" t="str">
            <v>-</v>
          </cell>
          <cell r="DE15">
            <v>0</v>
          </cell>
          <cell r="DF15" t="str">
            <v>-</v>
          </cell>
          <cell r="DG15">
            <v>0</v>
          </cell>
          <cell r="DH15" t="str">
            <v>-</v>
          </cell>
          <cell r="DI15">
            <v>0</v>
          </cell>
          <cell r="DJ15" t="str">
            <v>-</v>
          </cell>
          <cell r="DK15" t="str">
            <v>-</v>
          </cell>
          <cell r="DL15" t="str">
            <v>-</v>
          </cell>
          <cell r="DM15" t="str">
            <v>-</v>
          </cell>
          <cell r="DN15" t="str">
            <v>-</v>
          </cell>
          <cell r="DO15" t="str">
            <v>-</v>
          </cell>
          <cell r="DP15" t="str">
            <v>-</v>
          </cell>
          <cell r="DQ15" t="str">
            <v>-</v>
          </cell>
          <cell r="DR15" t="str">
            <v>-</v>
          </cell>
          <cell r="DS15" t="str">
            <v>-</v>
          </cell>
          <cell r="DT15" t="str">
            <v>-</v>
          </cell>
          <cell r="DU15" t="str">
            <v>-</v>
          </cell>
          <cell r="DV15" t="str">
            <v>-</v>
          </cell>
          <cell r="DW15">
            <v>0</v>
          </cell>
          <cell r="DX15" t="str">
            <v>-</v>
          </cell>
          <cell r="DY15">
            <v>0</v>
          </cell>
          <cell r="DZ15" t="str">
            <v>-</v>
          </cell>
          <cell r="EA15">
            <v>0</v>
          </cell>
          <cell r="EB15" t="str">
            <v>-</v>
          </cell>
          <cell r="EC15">
            <v>0</v>
          </cell>
          <cell r="ED15" t="str">
            <v>-</v>
          </cell>
          <cell r="EE15">
            <v>0</v>
          </cell>
          <cell r="EF15" t="str">
            <v>-</v>
          </cell>
          <cell r="EG15">
            <v>0</v>
          </cell>
        </row>
        <row r="16">
          <cell r="C16">
            <v>700000072</v>
          </cell>
          <cell r="D16" t="str">
            <v>SECTOR NIRVANA LILIANA</v>
          </cell>
          <cell r="E16">
            <v>2026</v>
          </cell>
          <cell r="F16">
            <v>202606</v>
          </cell>
          <cell r="G16">
            <v>1617</v>
          </cell>
          <cell r="H16">
            <v>1641</v>
          </cell>
          <cell r="I16">
            <v>536</v>
          </cell>
          <cell r="J16" t="str">
            <v>-</v>
          </cell>
          <cell r="K16">
            <v>-62</v>
          </cell>
          <cell r="L16">
            <v>11</v>
          </cell>
          <cell r="M16">
            <v>274</v>
          </cell>
          <cell r="N16">
            <v>1133</v>
          </cell>
          <cell r="O16">
            <v>0</v>
          </cell>
          <cell r="P16" t="str">
            <v>-</v>
          </cell>
          <cell r="Q16">
            <v>0</v>
          </cell>
          <cell r="R16" t="str">
            <v>-</v>
          </cell>
          <cell r="S16">
            <v>1</v>
          </cell>
          <cell r="T16" t="str">
            <v>-</v>
          </cell>
          <cell r="U16">
            <v>273</v>
          </cell>
          <cell r="V16" t="str">
            <v>-</v>
          </cell>
          <cell r="W16">
            <v>1</v>
          </cell>
          <cell r="X16" t="str">
            <v>-</v>
          </cell>
          <cell r="Y16" t="str">
            <v>-</v>
          </cell>
          <cell r="Z16" t="str">
            <v>-</v>
          </cell>
          <cell r="AA16">
            <v>230</v>
          </cell>
          <cell r="AB16" t="str">
            <v>-</v>
          </cell>
          <cell r="AC16" t="str">
            <v>-</v>
          </cell>
          <cell r="AD16" t="str">
            <v>-</v>
          </cell>
          <cell r="AE16" t="str">
            <v>-</v>
          </cell>
          <cell r="AF16" t="str">
            <v>-</v>
          </cell>
          <cell r="AG16">
            <v>101</v>
          </cell>
          <cell r="AH16" t="str">
            <v>-</v>
          </cell>
          <cell r="AI16" t="str">
            <v>-</v>
          </cell>
          <cell r="AJ16" t="str">
            <v>-</v>
          </cell>
          <cell r="AK16" t="str">
            <v>-</v>
          </cell>
          <cell r="AL16" t="str">
            <v>-</v>
          </cell>
          <cell r="AM16">
            <v>16.944959802102659</v>
          </cell>
          <cell r="AN16">
            <v>67</v>
          </cell>
          <cell r="AO16" t="str">
            <v>-</v>
          </cell>
          <cell r="AP16" t="str">
            <v>-</v>
          </cell>
          <cell r="AQ16" t="str">
            <v>-</v>
          </cell>
          <cell r="AR16" t="str">
            <v>-</v>
          </cell>
          <cell r="AS16" t="str">
            <v>-</v>
          </cell>
          <cell r="AT16" t="str">
            <v>-</v>
          </cell>
          <cell r="AU16" t="str">
            <v>-</v>
          </cell>
          <cell r="AV16" t="str">
            <v>-</v>
          </cell>
          <cell r="AW16" t="str">
            <v>-</v>
          </cell>
          <cell r="AX16" t="str">
            <v>-</v>
          </cell>
          <cell r="AY16" t="str">
            <v>-</v>
          </cell>
          <cell r="AZ16" t="str">
            <v>-</v>
          </cell>
          <cell r="BA16">
            <v>254</v>
          </cell>
          <cell r="BB16">
            <v>1026</v>
          </cell>
          <cell r="BC16">
            <v>15.708101422387136</v>
          </cell>
          <cell r="BD16">
            <v>60.7</v>
          </cell>
          <cell r="BE16">
            <v>1160</v>
          </cell>
          <cell r="BF16" t="str">
            <v>-</v>
          </cell>
          <cell r="BG16">
            <v>609837.36</v>
          </cell>
          <cell r="BH16">
            <v>508863</v>
          </cell>
          <cell r="BI16">
            <v>167095437</v>
          </cell>
          <cell r="BJ16">
            <v>576541989</v>
          </cell>
          <cell r="BK16">
            <v>166812847</v>
          </cell>
          <cell r="BL16" t="str">
            <v>-</v>
          </cell>
          <cell r="BM16">
            <v>282590</v>
          </cell>
          <cell r="BN16" t="str">
            <v>-</v>
          </cell>
          <cell r="BO16">
            <v>140149882</v>
          </cell>
          <cell r="BP16" t="str">
            <v>-</v>
          </cell>
          <cell r="BQ16">
            <v>282590</v>
          </cell>
          <cell r="BR16" t="str">
            <v>-</v>
          </cell>
          <cell r="BS16">
            <v>263</v>
          </cell>
          <cell r="BT16" t="str">
            <v>-</v>
          </cell>
          <cell r="BU16">
            <v>139867292</v>
          </cell>
          <cell r="BV16" t="str">
            <v>-</v>
          </cell>
          <cell r="BW16">
            <v>143</v>
          </cell>
          <cell r="BX16" t="str">
            <v>-</v>
          </cell>
          <cell r="BY16" t="str">
            <v>-</v>
          </cell>
          <cell r="BZ16" t="str">
            <v>-</v>
          </cell>
          <cell r="CA16">
            <v>25880036</v>
          </cell>
          <cell r="CB16" t="str">
            <v>-</v>
          </cell>
          <cell r="CC16" t="str">
            <v>-</v>
          </cell>
          <cell r="CD16" t="str">
            <v>-</v>
          </cell>
          <cell r="CE16" t="str">
            <v>-</v>
          </cell>
          <cell r="CF16" t="str">
            <v>-</v>
          </cell>
          <cell r="CG16" t="str">
            <v>-</v>
          </cell>
          <cell r="CH16" t="str">
            <v>-</v>
          </cell>
          <cell r="CI16" t="str">
            <v>-</v>
          </cell>
          <cell r="CJ16" t="str">
            <v>-</v>
          </cell>
          <cell r="CK16" t="str">
            <v>-</v>
          </cell>
          <cell r="CL16" t="str">
            <v>-</v>
          </cell>
          <cell r="CM16">
            <v>1065519</v>
          </cell>
          <cell r="CN16" t="str">
            <v>-</v>
          </cell>
          <cell r="CO16">
            <v>26945555</v>
          </cell>
          <cell r="CP16" t="str">
            <v>-</v>
          </cell>
          <cell r="CQ16">
            <v>0</v>
          </cell>
          <cell r="CR16" t="str">
            <v>-</v>
          </cell>
          <cell r="CS16">
            <v>-36</v>
          </cell>
          <cell r="CT16" t="str">
            <v>-</v>
          </cell>
          <cell r="CU16">
            <v>874</v>
          </cell>
          <cell r="CV16">
            <v>259</v>
          </cell>
          <cell r="CW16">
            <v>294</v>
          </cell>
          <cell r="CX16">
            <v>190</v>
          </cell>
          <cell r="CY16">
            <v>175</v>
          </cell>
          <cell r="CZ16">
            <v>123</v>
          </cell>
          <cell r="DA16">
            <v>77</v>
          </cell>
          <cell r="DB16">
            <v>52</v>
          </cell>
          <cell r="DC16">
            <v>34</v>
          </cell>
          <cell r="DD16">
            <v>30</v>
          </cell>
          <cell r="DE16">
            <v>44</v>
          </cell>
          <cell r="DF16">
            <v>38</v>
          </cell>
          <cell r="DG16">
            <v>155</v>
          </cell>
          <cell r="DH16">
            <v>120</v>
          </cell>
          <cell r="DI16">
            <v>6</v>
          </cell>
          <cell r="DJ16" t="str">
            <v>-</v>
          </cell>
          <cell r="DK16" t="str">
            <v>-</v>
          </cell>
          <cell r="DL16" t="str">
            <v>-</v>
          </cell>
          <cell r="DM16" t="str">
            <v>-</v>
          </cell>
          <cell r="DN16" t="str">
            <v>-</v>
          </cell>
          <cell r="DO16" t="str">
            <v>-</v>
          </cell>
          <cell r="DP16" t="str">
            <v>-</v>
          </cell>
          <cell r="DQ16" t="str">
            <v>-</v>
          </cell>
          <cell r="DR16" t="str">
            <v>-</v>
          </cell>
          <cell r="DS16" t="str">
            <v>-</v>
          </cell>
          <cell r="DT16" t="str">
            <v>-</v>
          </cell>
          <cell r="DU16" t="str">
            <v>-</v>
          </cell>
          <cell r="DV16" t="str">
            <v>-</v>
          </cell>
          <cell r="DW16">
            <v>0</v>
          </cell>
          <cell r="DX16" t="str">
            <v>-</v>
          </cell>
          <cell r="DY16">
            <v>10</v>
          </cell>
          <cell r="DZ16">
            <v>62</v>
          </cell>
          <cell r="EA16">
            <v>28</v>
          </cell>
          <cell r="EB16" t="str">
            <v>-</v>
          </cell>
          <cell r="EC16">
            <v>44.444444444444443</v>
          </cell>
          <cell r="ED16" t="str">
            <v>-</v>
          </cell>
          <cell r="EE16">
            <v>4</v>
          </cell>
          <cell r="EF16" t="str">
            <v>-</v>
          </cell>
          <cell r="EG16">
            <v>10</v>
          </cell>
        </row>
        <row r="17">
          <cell r="C17">
            <v>700000076</v>
          </cell>
          <cell r="D17" t="str">
            <v>SECTOR LETICIA</v>
          </cell>
          <cell r="E17">
            <v>2026</v>
          </cell>
          <cell r="F17">
            <v>202606</v>
          </cell>
          <cell r="G17">
            <v>0</v>
          </cell>
          <cell r="H17" t="str">
            <v>-</v>
          </cell>
          <cell r="I17">
            <v>0</v>
          </cell>
          <cell r="J17" t="str">
            <v>-</v>
          </cell>
          <cell r="K17">
            <v>0</v>
          </cell>
          <cell r="L17" t="str">
            <v>-</v>
          </cell>
          <cell r="M17">
            <v>0</v>
          </cell>
          <cell r="N17" t="str">
            <v>-</v>
          </cell>
          <cell r="O17">
            <v>0</v>
          </cell>
          <cell r="P17" t="str">
            <v>-</v>
          </cell>
          <cell r="Q17">
            <v>0</v>
          </cell>
          <cell r="R17" t="str">
            <v>-</v>
          </cell>
          <cell r="S17">
            <v>0</v>
          </cell>
          <cell r="T17" t="str">
            <v>-</v>
          </cell>
          <cell r="U17">
            <v>0</v>
          </cell>
          <cell r="V17" t="str">
            <v>-</v>
          </cell>
          <cell r="W17">
            <v>0</v>
          </cell>
          <cell r="X17" t="str">
            <v>-</v>
          </cell>
          <cell r="Y17" t="str">
            <v>-</v>
          </cell>
          <cell r="Z17" t="str">
            <v>-</v>
          </cell>
          <cell r="AA17">
            <v>0</v>
          </cell>
          <cell r="AB17" t="str">
            <v>-</v>
          </cell>
          <cell r="AC17" t="str">
            <v>-</v>
          </cell>
          <cell r="AD17" t="str">
            <v>-</v>
          </cell>
          <cell r="AE17" t="str">
            <v>-</v>
          </cell>
          <cell r="AF17" t="str">
            <v>-</v>
          </cell>
          <cell r="AG17">
            <v>0</v>
          </cell>
          <cell r="AH17" t="str">
            <v>-</v>
          </cell>
          <cell r="AI17" t="str">
            <v>-</v>
          </cell>
          <cell r="AJ17" t="str">
            <v>-</v>
          </cell>
          <cell r="AK17" t="str">
            <v>-</v>
          </cell>
          <cell r="AL17" t="str">
            <v>-</v>
          </cell>
          <cell r="AM17">
            <v>0</v>
          </cell>
          <cell r="AN17" t="str">
            <v>-</v>
          </cell>
          <cell r="AO17" t="str">
            <v>-</v>
          </cell>
          <cell r="AP17" t="str">
            <v>-</v>
          </cell>
          <cell r="AQ17" t="str">
            <v>-</v>
          </cell>
          <cell r="AR17" t="str">
            <v>-</v>
          </cell>
          <cell r="AS17" t="str">
            <v>-</v>
          </cell>
          <cell r="AT17" t="str">
            <v>-</v>
          </cell>
          <cell r="AU17" t="str">
            <v>-</v>
          </cell>
          <cell r="AV17" t="str">
            <v>-</v>
          </cell>
          <cell r="AW17" t="str">
            <v>-</v>
          </cell>
          <cell r="AX17" t="str">
            <v>-</v>
          </cell>
          <cell r="AY17" t="str">
            <v>-</v>
          </cell>
          <cell r="AZ17" t="str">
            <v>-</v>
          </cell>
          <cell r="BA17">
            <v>0</v>
          </cell>
          <cell r="BB17" t="str">
            <v>-</v>
          </cell>
          <cell r="BC17">
            <v>0</v>
          </cell>
          <cell r="BD17" t="str">
            <v>-</v>
          </cell>
          <cell r="BE17">
            <v>0</v>
          </cell>
          <cell r="BF17" t="str">
            <v>-</v>
          </cell>
          <cell r="BG17">
            <v>0</v>
          </cell>
          <cell r="BH17" t="str">
            <v>-</v>
          </cell>
          <cell r="BI17">
            <v>0</v>
          </cell>
          <cell r="BJ17" t="str">
            <v>-</v>
          </cell>
          <cell r="BK17">
            <v>0</v>
          </cell>
          <cell r="BL17" t="str">
            <v>-</v>
          </cell>
          <cell r="BM17">
            <v>0</v>
          </cell>
          <cell r="BN17" t="str">
            <v>-</v>
          </cell>
          <cell r="BO17">
            <v>0</v>
          </cell>
          <cell r="BP17" t="str">
            <v>-</v>
          </cell>
          <cell r="BQ17">
            <v>0</v>
          </cell>
          <cell r="BR17" t="str">
            <v>-</v>
          </cell>
          <cell r="BS17">
            <v>0</v>
          </cell>
          <cell r="BT17" t="str">
            <v>-</v>
          </cell>
          <cell r="BU17">
            <v>0</v>
          </cell>
          <cell r="BV17" t="str">
            <v>-</v>
          </cell>
          <cell r="BW17">
            <v>0</v>
          </cell>
          <cell r="BX17" t="str">
            <v>-</v>
          </cell>
          <cell r="BY17" t="str">
            <v>-</v>
          </cell>
          <cell r="BZ17" t="str">
            <v>-</v>
          </cell>
          <cell r="CA17">
            <v>0</v>
          </cell>
          <cell r="CB17" t="str">
            <v>-</v>
          </cell>
          <cell r="CC17" t="str">
            <v>-</v>
          </cell>
          <cell r="CD17" t="str">
            <v>-</v>
          </cell>
          <cell r="CE17" t="str">
            <v>-</v>
          </cell>
          <cell r="CF17" t="str">
            <v>-</v>
          </cell>
          <cell r="CG17" t="str">
            <v>-</v>
          </cell>
          <cell r="CH17" t="str">
            <v>-</v>
          </cell>
          <cell r="CI17" t="str">
            <v>-</v>
          </cell>
          <cell r="CJ17" t="str">
            <v>-</v>
          </cell>
          <cell r="CK17" t="str">
            <v>-</v>
          </cell>
          <cell r="CL17" t="str">
            <v>-</v>
          </cell>
          <cell r="CM17">
            <v>0</v>
          </cell>
          <cell r="CN17" t="str">
            <v>-</v>
          </cell>
          <cell r="CO17">
            <v>0</v>
          </cell>
          <cell r="CP17" t="str">
            <v>-</v>
          </cell>
          <cell r="CQ17">
            <v>0</v>
          </cell>
          <cell r="CR17" t="str">
            <v>-</v>
          </cell>
          <cell r="CS17">
            <v>0</v>
          </cell>
          <cell r="CT17" t="str">
            <v>-</v>
          </cell>
          <cell r="CU17">
            <v>0</v>
          </cell>
          <cell r="CV17" t="str">
            <v>-</v>
          </cell>
          <cell r="CW17">
            <v>0</v>
          </cell>
          <cell r="CX17" t="str">
            <v>-</v>
          </cell>
          <cell r="CY17">
            <v>0</v>
          </cell>
          <cell r="CZ17" t="str">
            <v>-</v>
          </cell>
          <cell r="DA17">
            <v>0</v>
          </cell>
          <cell r="DB17" t="str">
            <v>-</v>
          </cell>
          <cell r="DC17">
            <v>0</v>
          </cell>
          <cell r="DD17" t="str">
            <v>-</v>
          </cell>
          <cell r="DE17">
            <v>0</v>
          </cell>
          <cell r="DF17" t="str">
            <v>-</v>
          </cell>
          <cell r="DG17">
            <v>0</v>
          </cell>
          <cell r="DH17" t="str">
            <v>-</v>
          </cell>
          <cell r="DI17">
            <v>0</v>
          </cell>
          <cell r="DJ17" t="str">
            <v>-</v>
          </cell>
          <cell r="DK17" t="str">
            <v>-</v>
          </cell>
          <cell r="DL17" t="str">
            <v>-</v>
          </cell>
          <cell r="DM17" t="str">
            <v>-</v>
          </cell>
          <cell r="DN17" t="str">
            <v>-</v>
          </cell>
          <cell r="DO17" t="str">
            <v>-</v>
          </cell>
          <cell r="DP17" t="str">
            <v>-</v>
          </cell>
          <cell r="DQ17" t="str">
            <v>-</v>
          </cell>
          <cell r="DR17" t="str">
            <v>-</v>
          </cell>
          <cell r="DS17" t="str">
            <v>-</v>
          </cell>
          <cell r="DT17" t="str">
            <v>-</v>
          </cell>
          <cell r="DU17" t="str">
            <v>-</v>
          </cell>
          <cell r="DV17" t="str">
            <v>-</v>
          </cell>
          <cell r="DW17">
            <v>0</v>
          </cell>
          <cell r="DX17" t="str">
            <v>-</v>
          </cell>
          <cell r="DY17">
            <v>0</v>
          </cell>
          <cell r="DZ17" t="str">
            <v>-</v>
          </cell>
          <cell r="EA17">
            <v>0</v>
          </cell>
          <cell r="EB17" t="str">
            <v>-</v>
          </cell>
          <cell r="EC17">
            <v>0</v>
          </cell>
          <cell r="ED17" t="str">
            <v>-</v>
          </cell>
          <cell r="EE17">
            <v>0</v>
          </cell>
          <cell r="EF17" t="str">
            <v>-</v>
          </cell>
          <cell r="EG17">
            <v>0</v>
          </cell>
        </row>
        <row r="18">
          <cell r="C18">
            <v>700000077</v>
          </cell>
          <cell r="D18" t="str">
            <v>SECTOR BORONDO AMANDA</v>
          </cell>
          <cell r="E18">
            <v>2026</v>
          </cell>
          <cell r="F18">
            <v>202606</v>
          </cell>
          <cell r="G18">
            <v>1356</v>
          </cell>
          <cell r="H18">
            <v>1482</v>
          </cell>
          <cell r="I18">
            <v>466</v>
          </cell>
          <cell r="J18" t="str">
            <v>-</v>
          </cell>
          <cell r="K18">
            <v>-85</v>
          </cell>
          <cell r="L18">
            <v>11</v>
          </cell>
          <cell r="M18">
            <v>201</v>
          </cell>
          <cell r="N18">
            <v>965</v>
          </cell>
          <cell r="O18">
            <v>0</v>
          </cell>
          <cell r="P18" t="str">
            <v>-</v>
          </cell>
          <cell r="Q18">
            <v>0</v>
          </cell>
          <cell r="R18" t="str">
            <v>-</v>
          </cell>
          <cell r="S18">
            <v>7</v>
          </cell>
          <cell r="T18" t="str">
            <v>-</v>
          </cell>
          <cell r="U18">
            <v>199</v>
          </cell>
          <cell r="V18" t="str">
            <v>-</v>
          </cell>
          <cell r="W18">
            <v>2</v>
          </cell>
          <cell r="X18" t="str">
            <v>-</v>
          </cell>
          <cell r="Y18" t="str">
            <v>-</v>
          </cell>
          <cell r="Z18" t="str">
            <v>-</v>
          </cell>
          <cell r="AA18">
            <v>168</v>
          </cell>
          <cell r="AB18" t="str">
            <v>-</v>
          </cell>
          <cell r="AC18" t="str">
            <v>-</v>
          </cell>
          <cell r="AD18" t="str">
            <v>-</v>
          </cell>
          <cell r="AE18" t="str">
            <v>-</v>
          </cell>
          <cell r="AF18" t="str">
            <v>-</v>
          </cell>
          <cell r="AG18">
            <v>87</v>
          </cell>
          <cell r="AH18" t="str">
            <v>-</v>
          </cell>
          <cell r="AI18" t="str">
            <v>-</v>
          </cell>
          <cell r="AJ18" t="str">
            <v>-</v>
          </cell>
          <cell r="AK18" t="str">
            <v>-</v>
          </cell>
          <cell r="AL18" t="str">
            <v>-</v>
          </cell>
          <cell r="AM18">
            <v>14.823008849557523</v>
          </cell>
          <cell r="AN18">
            <v>66.5</v>
          </cell>
          <cell r="AO18" t="str">
            <v>-</v>
          </cell>
          <cell r="AP18" t="str">
            <v>-</v>
          </cell>
          <cell r="AQ18" t="str">
            <v>-</v>
          </cell>
          <cell r="AR18" t="str">
            <v>-</v>
          </cell>
          <cell r="AS18" t="str">
            <v>-</v>
          </cell>
          <cell r="AT18" t="str">
            <v>-</v>
          </cell>
          <cell r="AU18" t="str">
            <v>-</v>
          </cell>
          <cell r="AV18" t="str">
            <v>-</v>
          </cell>
          <cell r="AW18" t="str">
            <v>-</v>
          </cell>
          <cell r="AX18" t="str">
            <v>-</v>
          </cell>
          <cell r="AY18" t="str">
            <v>-</v>
          </cell>
          <cell r="AZ18" t="str">
            <v>-</v>
          </cell>
          <cell r="BA18">
            <v>184</v>
          </cell>
          <cell r="BB18">
            <v>854</v>
          </cell>
          <cell r="BC18">
            <v>13.569321533923304</v>
          </cell>
          <cell r="BD18">
            <v>58.8</v>
          </cell>
          <cell r="BE18">
            <v>1022</v>
          </cell>
          <cell r="BF18" t="str">
            <v>-</v>
          </cell>
          <cell r="BG18">
            <v>522531.76</v>
          </cell>
          <cell r="BH18">
            <v>531499</v>
          </cell>
          <cell r="BI18">
            <v>105028884.5</v>
          </cell>
          <cell r="BJ18">
            <v>512896218</v>
          </cell>
          <cell r="BK18">
            <v>104042892</v>
          </cell>
          <cell r="BL18" t="str">
            <v>-</v>
          </cell>
          <cell r="BM18">
            <v>985992.5</v>
          </cell>
          <cell r="BN18" t="str">
            <v>-</v>
          </cell>
          <cell r="BO18">
            <v>85814640.5</v>
          </cell>
          <cell r="BP18" t="str">
            <v>-</v>
          </cell>
          <cell r="BQ18">
            <v>985992.5</v>
          </cell>
          <cell r="BR18" t="str">
            <v>-</v>
          </cell>
          <cell r="BS18">
            <v>184</v>
          </cell>
          <cell r="BT18" t="str">
            <v>-</v>
          </cell>
          <cell r="BU18">
            <v>84828648</v>
          </cell>
          <cell r="BV18" t="str">
            <v>-</v>
          </cell>
          <cell r="BW18">
            <v>122</v>
          </cell>
          <cell r="BX18" t="str">
            <v>-</v>
          </cell>
          <cell r="BY18" t="str">
            <v>-</v>
          </cell>
          <cell r="BZ18" t="str">
            <v>-</v>
          </cell>
          <cell r="CA18">
            <v>18164964</v>
          </cell>
          <cell r="CB18" t="str">
            <v>-</v>
          </cell>
          <cell r="CC18" t="str">
            <v>-</v>
          </cell>
          <cell r="CD18" t="str">
            <v>-</v>
          </cell>
          <cell r="CE18" t="str">
            <v>-</v>
          </cell>
          <cell r="CF18" t="str">
            <v>-</v>
          </cell>
          <cell r="CG18" t="str">
            <v>-</v>
          </cell>
          <cell r="CH18" t="str">
            <v>-</v>
          </cell>
          <cell r="CI18" t="str">
            <v>-</v>
          </cell>
          <cell r="CJ18" t="str">
            <v>-</v>
          </cell>
          <cell r="CK18" t="str">
            <v>-</v>
          </cell>
          <cell r="CL18" t="str">
            <v>-</v>
          </cell>
          <cell r="CM18">
            <v>1049280</v>
          </cell>
          <cell r="CN18" t="str">
            <v>-</v>
          </cell>
          <cell r="CO18">
            <v>19214244</v>
          </cell>
          <cell r="CP18" t="str">
            <v>-</v>
          </cell>
          <cell r="CQ18">
            <v>0</v>
          </cell>
          <cell r="CR18" t="str">
            <v>-</v>
          </cell>
          <cell r="CS18">
            <v>-43</v>
          </cell>
          <cell r="CT18" t="str">
            <v>-</v>
          </cell>
          <cell r="CU18">
            <v>722</v>
          </cell>
          <cell r="CV18">
            <v>206</v>
          </cell>
          <cell r="CW18">
            <v>273</v>
          </cell>
          <cell r="CX18">
            <v>173</v>
          </cell>
          <cell r="CY18">
            <v>160</v>
          </cell>
          <cell r="CZ18">
            <v>106</v>
          </cell>
          <cell r="DA18">
            <v>97</v>
          </cell>
          <cell r="DB18">
            <v>63</v>
          </cell>
          <cell r="DC18">
            <v>58</v>
          </cell>
          <cell r="DD18">
            <v>47</v>
          </cell>
          <cell r="DE18">
            <v>49</v>
          </cell>
          <cell r="DF18">
            <v>42</v>
          </cell>
          <cell r="DG18">
            <v>204</v>
          </cell>
          <cell r="DH18">
            <v>152</v>
          </cell>
          <cell r="DI18">
            <v>4</v>
          </cell>
          <cell r="DJ18" t="str">
            <v>-</v>
          </cell>
          <cell r="DK18" t="str">
            <v>-</v>
          </cell>
          <cell r="DL18" t="str">
            <v>-</v>
          </cell>
          <cell r="DM18" t="str">
            <v>-</v>
          </cell>
          <cell r="DN18" t="str">
            <v>-</v>
          </cell>
          <cell r="DO18" t="str">
            <v>-</v>
          </cell>
          <cell r="DP18" t="str">
            <v>-</v>
          </cell>
          <cell r="DQ18" t="str">
            <v>-</v>
          </cell>
          <cell r="DR18" t="str">
            <v>-</v>
          </cell>
          <cell r="DS18" t="str">
            <v>-</v>
          </cell>
          <cell r="DT18" t="str">
            <v>-</v>
          </cell>
          <cell r="DU18" t="str">
            <v>-</v>
          </cell>
          <cell r="DV18" t="str">
            <v>-</v>
          </cell>
          <cell r="DW18">
            <v>0</v>
          </cell>
          <cell r="DX18" t="str">
            <v>-</v>
          </cell>
          <cell r="DY18">
            <v>6</v>
          </cell>
          <cell r="DZ18">
            <v>48</v>
          </cell>
          <cell r="EA18">
            <v>18</v>
          </cell>
          <cell r="EB18" t="str">
            <v>-</v>
          </cell>
          <cell r="EC18">
            <v>45</v>
          </cell>
          <cell r="ED18" t="str">
            <v>-</v>
          </cell>
          <cell r="EE18">
            <v>2</v>
          </cell>
          <cell r="EF18" t="str">
            <v>-</v>
          </cell>
          <cell r="EG18">
            <v>11</v>
          </cell>
        </row>
        <row r="19">
          <cell r="C19">
            <v>700000078</v>
          </cell>
          <cell r="D19" t="str">
            <v>SECTOR DELIRIO ZOLANDY</v>
          </cell>
          <cell r="E19">
            <v>2026</v>
          </cell>
          <cell r="F19">
            <v>202606</v>
          </cell>
          <cell r="G19">
            <v>1601</v>
          </cell>
          <cell r="H19">
            <v>1728</v>
          </cell>
          <cell r="I19">
            <v>447</v>
          </cell>
          <cell r="J19" t="str">
            <v>-</v>
          </cell>
          <cell r="K19">
            <v>-109</v>
          </cell>
          <cell r="L19">
            <v>11</v>
          </cell>
          <cell r="M19">
            <v>221</v>
          </cell>
          <cell r="N19">
            <v>1147</v>
          </cell>
          <cell r="O19">
            <v>0</v>
          </cell>
          <cell r="P19" t="str">
            <v>-</v>
          </cell>
          <cell r="Q19">
            <v>1</v>
          </cell>
          <cell r="R19" t="str">
            <v>-</v>
          </cell>
          <cell r="S19">
            <v>10</v>
          </cell>
          <cell r="T19" t="str">
            <v>-</v>
          </cell>
          <cell r="U19">
            <v>216</v>
          </cell>
          <cell r="V19" t="str">
            <v>-</v>
          </cell>
          <cell r="W19">
            <v>4</v>
          </cell>
          <cell r="X19" t="str">
            <v>-</v>
          </cell>
          <cell r="Y19" t="str">
            <v>-</v>
          </cell>
          <cell r="Z19" t="str">
            <v>-</v>
          </cell>
          <cell r="AA19">
            <v>183</v>
          </cell>
          <cell r="AB19" t="str">
            <v>-</v>
          </cell>
          <cell r="AC19" t="str">
            <v>-</v>
          </cell>
          <cell r="AD19" t="str">
            <v>-</v>
          </cell>
          <cell r="AE19" t="str">
            <v>-</v>
          </cell>
          <cell r="AF19" t="str">
            <v>-</v>
          </cell>
          <cell r="AG19">
            <v>99</v>
          </cell>
          <cell r="AH19" t="str">
            <v>-</v>
          </cell>
          <cell r="AI19" t="str">
            <v>-</v>
          </cell>
          <cell r="AJ19" t="str">
            <v>-</v>
          </cell>
          <cell r="AK19" t="str">
            <v>-</v>
          </cell>
          <cell r="AL19" t="str">
            <v>-</v>
          </cell>
          <cell r="AM19">
            <v>13.803872579637726</v>
          </cell>
          <cell r="AN19">
            <v>66.5</v>
          </cell>
          <cell r="AO19" t="str">
            <v>-</v>
          </cell>
          <cell r="AP19" t="str">
            <v>-</v>
          </cell>
          <cell r="AQ19" t="str">
            <v>-</v>
          </cell>
          <cell r="AR19" t="str">
            <v>-</v>
          </cell>
          <cell r="AS19" t="str">
            <v>-</v>
          </cell>
          <cell r="AT19" t="str">
            <v>-</v>
          </cell>
          <cell r="AU19" t="str">
            <v>-</v>
          </cell>
          <cell r="AV19" t="str">
            <v>-</v>
          </cell>
          <cell r="AW19" t="str">
            <v>-</v>
          </cell>
          <cell r="AX19" t="str">
            <v>-</v>
          </cell>
          <cell r="AY19" t="str">
            <v>-</v>
          </cell>
          <cell r="AZ19" t="str">
            <v>-</v>
          </cell>
          <cell r="BA19">
            <v>212</v>
          </cell>
          <cell r="BB19">
            <v>990</v>
          </cell>
          <cell r="BC19">
            <v>13.241723922548406</v>
          </cell>
          <cell r="BD19">
            <v>57.4</v>
          </cell>
          <cell r="BE19">
            <v>1086</v>
          </cell>
          <cell r="BF19" t="str">
            <v>-</v>
          </cell>
          <cell r="BG19">
            <v>486100.5</v>
          </cell>
          <cell r="BH19">
            <v>496143</v>
          </cell>
          <cell r="BI19">
            <v>107428209.44</v>
          </cell>
          <cell r="BJ19">
            <v>569076013</v>
          </cell>
          <cell r="BK19">
            <v>105615605</v>
          </cell>
          <cell r="BL19" t="str">
            <v>-</v>
          </cell>
          <cell r="BM19">
            <v>1812604.44</v>
          </cell>
          <cell r="BN19" t="str">
            <v>-</v>
          </cell>
          <cell r="BO19">
            <v>84690675.439999998</v>
          </cell>
          <cell r="BP19" t="str">
            <v>-</v>
          </cell>
          <cell r="BQ19">
            <v>1812604.44</v>
          </cell>
          <cell r="BR19" t="str">
            <v>-</v>
          </cell>
          <cell r="BS19">
            <v>210</v>
          </cell>
          <cell r="BT19" t="str">
            <v>-</v>
          </cell>
          <cell r="BU19">
            <v>82878071</v>
          </cell>
          <cell r="BV19" t="str">
            <v>-</v>
          </cell>
          <cell r="BW19">
            <v>149</v>
          </cell>
          <cell r="BX19" t="str">
            <v>-</v>
          </cell>
          <cell r="BY19" t="str">
            <v>-</v>
          </cell>
          <cell r="BZ19" t="str">
            <v>-</v>
          </cell>
          <cell r="CA19">
            <v>20924415</v>
          </cell>
          <cell r="CB19" t="str">
            <v>-</v>
          </cell>
          <cell r="CC19" t="str">
            <v>-</v>
          </cell>
          <cell r="CD19" t="str">
            <v>-</v>
          </cell>
          <cell r="CE19" t="str">
            <v>-</v>
          </cell>
          <cell r="CF19" t="str">
            <v>-</v>
          </cell>
          <cell r="CG19" t="str">
            <v>-</v>
          </cell>
          <cell r="CH19" t="str">
            <v>-</v>
          </cell>
          <cell r="CI19" t="str">
            <v>-</v>
          </cell>
          <cell r="CJ19" t="str">
            <v>-</v>
          </cell>
          <cell r="CK19" t="str">
            <v>-</v>
          </cell>
          <cell r="CL19" t="str">
            <v>-</v>
          </cell>
          <cell r="CM19">
            <v>1813119</v>
          </cell>
          <cell r="CN19" t="str">
            <v>-</v>
          </cell>
          <cell r="CO19">
            <v>22737534</v>
          </cell>
          <cell r="CP19" t="str">
            <v>-</v>
          </cell>
          <cell r="CQ19">
            <v>0</v>
          </cell>
          <cell r="CR19" t="str">
            <v>-</v>
          </cell>
          <cell r="CS19">
            <v>-51</v>
          </cell>
          <cell r="CT19" t="str">
            <v>-</v>
          </cell>
          <cell r="CU19">
            <v>867</v>
          </cell>
          <cell r="CV19">
            <v>270</v>
          </cell>
          <cell r="CW19">
            <v>306</v>
          </cell>
          <cell r="CX19">
            <v>192</v>
          </cell>
          <cell r="CY19">
            <v>207</v>
          </cell>
          <cell r="CZ19">
            <v>144</v>
          </cell>
          <cell r="DA19">
            <v>115</v>
          </cell>
          <cell r="DB19">
            <v>76</v>
          </cell>
          <cell r="DC19">
            <v>78</v>
          </cell>
          <cell r="DD19">
            <v>64</v>
          </cell>
          <cell r="DE19">
            <v>54</v>
          </cell>
          <cell r="DF19">
            <v>46</v>
          </cell>
          <cell r="DG19">
            <v>247</v>
          </cell>
          <cell r="DH19">
            <v>186</v>
          </cell>
          <cell r="DI19">
            <v>4</v>
          </cell>
          <cell r="DJ19" t="str">
            <v>-</v>
          </cell>
          <cell r="DK19" t="str">
            <v>-</v>
          </cell>
          <cell r="DL19" t="str">
            <v>-</v>
          </cell>
          <cell r="DM19" t="str">
            <v>-</v>
          </cell>
          <cell r="DN19" t="str">
            <v>-</v>
          </cell>
          <cell r="DO19" t="str">
            <v>-</v>
          </cell>
          <cell r="DP19" t="str">
            <v>-</v>
          </cell>
          <cell r="DQ19" t="str">
            <v>-</v>
          </cell>
          <cell r="DR19" t="str">
            <v>-</v>
          </cell>
          <cell r="DS19" t="str">
            <v>-</v>
          </cell>
          <cell r="DT19" t="str">
            <v>-</v>
          </cell>
          <cell r="DU19" t="str">
            <v>-</v>
          </cell>
          <cell r="DV19" t="str">
            <v>-</v>
          </cell>
          <cell r="DW19">
            <v>0</v>
          </cell>
          <cell r="DX19" t="str">
            <v>-</v>
          </cell>
          <cell r="DY19">
            <v>4</v>
          </cell>
          <cell r="DZ19">
            <v>91</v>
          </cell>
          <cell r="EA19">
            <v>44</v>
          </cell>
          <cell r="EB19" t="str">
            <v>-</v>
          </cell>
          <cell r="EC19">
            <v>51.764705882352949</v>
          </cell>
          <cell r="ED19" t="str">
            <v>-</v>
          </cell>
          <cell r="EE19">
            <v>0</v>
          </cell>
          <cell r="EF19" t="str">
            <v>-</v>
          </cell>
          <cell r="EG19">
            <v>5</v>
          </cell>
        </row>
        <row r="20">
          <cell r="C20">
            <v>700000082</v>
          </cell>
          <cell r="D20" t="str">
            <v>SECTOR PANCE NATALIA</v>
          </cell>
          <cell r="E20">
            <v>2026</v>
          </cell>
          <cell r="F20">
            <v>202606</v>
          </cell>
          <cell r="G20">
            <v>1284</v>
          </cell>
          <cell r="H20">
            <v>1392</v>
          </cell>
          <cell r="I20">
            <v>391</v>
          </cell>
          <cell r="J20" t="str">
            <v>-</v>
          </cell>
          <cell r="K20">
            <v>-74</v>
          </cell>
          <cell r="L20">
            <v>11</v>
          </cell>
          <cell r="M20">
            <v>153</v>
          </cell>
          <cell r="N20">
            <v>910</v>
          </cell>
          <cell r="O20">
            <v>0</v>
          </cell>
          <cell r="P20" t="str">
            <v>-</v>
          </cell>
          <cell r="Q20">
            <v>2</v>
          </cell>
          <cell r="R20" t="str">
            <v>-</v>
          </cell>
          <cell r="S20">
            <v>6</v>
          </cell>
          <cell r="T20" t="str">
            <v>-</v>
          </cell>
          <cell r="U20">
            <v>151</v>
          </cell>
          <cell r="V20" t="str">
            <v>-</v>
          </cell>
          <cell r="W20">
            <v>0</v>
          </cell>
          <cell r="X20" t="str">
            <v>-</v>
          </cell>
          <cell r="Y20" t="str">
            <v>-</v>
          </cell>
          <cell r="Z20" t="str">
            <v>-</v>
          </cell>
          <cell r="AA20">
            <v>138</v>
          </cell>
          <cell r="AB20" t="str">
            <v>-</v>
          </cell>
          <cell r="AC20" t="str">
            <v>-</v>
          </cell>
          <cell r="AD20" t="str">
            <v>-</v>
          </cell>
          <cell r="AE20" t="str">
            <v>-</v>
          </cell>
          <cell r="AF20" t="str">
            <v>-</v>
          </cell>
          <cell r="AG20">
            <v>42</v>
          </cell>
          <cell r="AH20" t="str">
            <v>-</v>
          </cell>
          <cell r="AI20" t="str">
            <v>-</v>
          </cell>
          <cell r="AJ20" t="str">
            <v>-</v>
          </cell>
          <cell r="AK20" t="str">
            <v>-</v>
          </cell>
          <cell r="AL20" t="str">
            <v>-</v>
          </cell>
          <cell r="AM20">
            <v>11.915887850467289</v>
          </cell>
          <cell r="AN20">
            <v>66.5</v>
          </cell>
          <cell r="AO20" t="str">
            <v>-</v>
          </cell>
          <cell r="AP20" t="str">
            <v>-</v>
          </cell>
          <cell r="AQ20" t="str">
            <v>-</v>
          </cell>
          <cell r="AR20" t="str">
            <v>-</v>
          </cell>
          <cell r="AS20" t="str">
            <v>-</v>
          </cell>
          <cell r="AT20" t="str">
            <v>-</v>
          </cell>
          <cell r="AU20" t="str">
            <v>-</v>
          </cell>
          <cell r="AV20" t="str">
            <v>-</v>
          </cell>
          <cell r="AW20" t="str">
            <v>-</v>
          </cell>
          <cell r="AX20" t="str">
            <v>-</v>
          </cell>
          <cell r="AY20" t="str">
            <v>-</v>
          </cell>
          <cell r="AZ20" t="str">
            <v>-</v>
          </cell>
          <cell r="BA20">
            <v>143</v>
          </cell>
          <cell r="BB20">
            <v>802</v>
          </cell>
          <cell r="BC20">
            <v>11.137071651090343</v>
          </cell>
          <cell r="BD20">
            <v>58.6</v>
          </cell>
          <cell r="BE20">
            <v>903</v>
          </cell>
          <cell r="BF20" t="str">
            <v>-</v>
          </cell>
          <cell r="BG20">
            <v>604515.31000000006</v>
          </cell>
          <cell r="BH20">
            <v>532827</v>
          </cell>
          <cell r="BI20">
            <v>92490842.00999999</v>
          </cell>
          <cell r="BJ20">
            <v>484872232</v>
          </cell>
          <cell r="BK20">
            <v>91663661</v>
          </cell>
          <cell r="BL20" t="str">
            <v>-</v>
          </cell>
          <cell r="BM20">
            <v>827181.01</v>
          </cell>
          <cell r="BN20" t="str">
            <v>-</v>
          </cell>
          <cell r="BO20">
            <v>74702541.00999999</v>
          </cell>
          <cell r="BP20" t="str">
            <v>-</v>
          </cell>
          <cell r="BQ20">
            <v>827181.01</v>
          </cell>
          <cell r="BR20" t="str">
            <v>-</v>
          </cell>
          <cell r="BS20">
            <v>144</v>
          </cell>
          <cell r="BT20" t="str">
            <v>-</v>
          </cell>
          <cell r="BU20">
            <v>73875360</v>
          </cell>
          <cell r="BV20" t="str">
            <v>-</v>
          </cell>
          <cell r="BW20">
            <v>93</v>
          </cell>
          <cell r="BX20" t="str">
            <v>-</v>
          </cell>
          <cell r="BY20" t="str">
            <v>-</v>
          </cell>
          <cell r="BZ20" t="str">
            <v>-</v>
          </cell>
          <cell r="CA20">
            <v>16790861</v>
          </cell>
          <cell r="CB20" t="str">
            <v>-</v>
          </cell>
          <cell r="CC20" t="str">
            <v>-</v>
          </cell>
          <cell r="CD20" t="str">
            <v>-</v>
          </cell>
          <cell r="CE20" t="str">
            <v>-</v>
          </cell>
          <cell r="CF20" t="str">
            <v>-</v>
          </cell>
          <cell r="CG20" t="str">
            <v>-</v>
          </cell>
          <cell r="CH20" t="str">
            <v>-</v>
          </cell>
          <cell r="CI20" t="str">
            <v>-</v>
          </cell>
          <cell r="CJ20" t="str">
            <v>-</v>
          </cell>
          <cell r="CK20" t="str">
            <v>-</v>
          </cell>
          <cell r="CL20" t="str">
            <v>-</v>
          </cell>
          <cell r="CM20">
            <v>997440</v>
          </cell>
          <cell r="CN20" t="str">
            <v>-</v>
          </cell>
          <cell r="CO20">
            <v>17788301</v>
          </cell>
          <cell r="CP20" t="str">
            <v>-</v>
          </cell>
          <cell r="CQ20">
            <v>0</v>
          </cell>
          <cell r="CR20" t="str">
            <v>-</v>
          </cell>
          <cell r="CS20">
            <v>-56</v>
          </cell>
          <cell r="CT20" t="str">
            <v>-</v>
          </cell>
          <cell r="CU20">
            <v>708</v>
          </cell>
          <cell r="CV20">
            <v>217</v>
          </cell>
          <cell r="CW20">
            <v>243</v>
          </cell>
          <cell r="CX20">
            <v>152</v>
          </cell>
          <cell r="CY20">
            <v>180</v>
          </cell>
          <cell r="CZ20">
            <v>102</v>
          </cell>
          <cell r="DA20">
            <v>80</v>
          </cell>
          <cell r="DB20">
            <v>47</v>
          </cell>
          <cell r="DC20">
            <v>41</v>
          </cell>
          <cell r="DD20">
            <v>28</v>
          </cell>
          <cell r="DE20">
            <v>60</v>
          </cell>
          <cell r="DF20">
            <v>52</v>
          </cell>
          <cell r="DG20">
            <v>181</v>
          </cell>
          <cell r="DH20">
            <v>127</v>
          </cell>
          <cell r="DI20">
            <v>1</v>
          </cell>
          <cell r="DJ20" t="str">
            <v>-</v>
          </cell>
          <cell r="DK20" t="str">
            <v>-</v>
          </cell>
          <cell r="DL20" t="str">
            <v>-</v>
          </cell>
          <cell r="DM20" t="str">
            <v>-</v>
          </cell>
          <cell r="DN20" t="str">
            <v>-</v>
          </cell>
          <cell r="DO20" t="str">
            <v>-</v>
          </cell>
          <cell r="DP20" t="str">
            <v>-</v>
          </cell>
          <cell r="DQ20" t="str">
            <v>-</v>
          </cell>
          <cell r="DR20" t="str">
            <v>-</v>
          </cell>
          <cell r="DS20" t="str">
            <v>-</v>
          </cell>
          <cell r="DT20" t="str">
            <v>-</v>
          </cell>
          <cell r="DU20" t="str">
            <v>-</v>
          </cell>
          <cell r="DV20" t="str">
            <v>-</v>
          </cell>
          <cell r="DW20">
            <v>0</v>
          </cell>
          <cell r="DX20" t="str">
            <v>-</v>
          </cell>
          <cell r="DY20">
            <v>4</v>
          </cell>
          <cell r="DZ20">
            <v>46</v>
          </cell>
          <cell r="EA20">
            <v>28</v>
          </cell>
          <cell r="EB20" t="str">
            <v>-</v>
          </cell>
          <cell r="EC20">
            <v>59.574468085106382</v>
          </cell>
          <cell r="ED20" t="str">
            <v>-</v>
          </cell>
          <cell r="EE20">
            <v>3</v>
          </cell>
          <cell r="EF20" t="str">
            <v>-</v>
          </cell>
          <cell r="EG20">
            <v>6</v>
          </cell>
        </row>
        <row r="21">
          <cell r="C21">
            <v>700000084</v>
          </cell>
          <cell r="D21" t="str">
            <v>SECTOR LA SULTANA CAROLINA</v>
          </cell>
          <cell r="E21">
            <v>2026</v>
          </cell>
          <cell r="F21">
            <v>202606</v>
          </cell>
          <cell r="G21">
            <v>1698</v>
          </cell>
          <cell r="H21">
            <v>1736</v>
          </cell>
          <cell r="I21">
            <v>449</v>
          </cell>
          <cell r="J21" t="str">
            <v>-</v>
          </cell>
          <cell r="K21">
            <v>-73</v>
          </cell>
          <cell r="L21">
            <v>11</v>
          </cell>
          <cell r="M21">
            <v>200</v>
          </cell>
          <cell r="N21">
            <v>1187</v>
          </cell>
          <cell r="O21">
            <v>1</v>
          </cell>
          <cell r="P21" t="str">
            <v>-</v>
          </cell>
          <cell r="Q21">
            <v>1</v>
          </cell>
          <cell r="R21" t="str">
            <v>-</v>
          </cell>
          <cell r="S21">
            <v>5</v>
          </cell>
          <cell r="T21" t="str">
            <v>-</v>
          </cell>
          <cell r="U21">
            <v>197</v>
          </cell>
          <cell r="V21" t="str">
            <v>-</v>
          </cell>
          <cell r="W21">
            <v>2</v>
          </cell>
          <cell r="X21" t="str">
            <v>-</v>
          </cell>
          <cell r="Y21" t="str">
            <v>-</v>
          </cell>
          <cell r="Z21" t="str">
            <v>-</v>
          </cell>
          <cell r="AA21">
            <v>144</v>
          </cell>
          <cell r="AB21" t="str">
            <v>-</v>
          </cell>
          <cell r="AC21" t="str">
            <v>-</v>
          </cell>
          <cell r="AD21" t="str">
            <v>-</v>
          </cell>
          <cell r="AE21" t="str">
            <v>-</v>
          </cell>
          <cell r="AF21" t="str">
            <v>-</v>
          </cell>
          <cell r="AG21">
            <v>111</v>
          </cell>
          <cell r="AH21" t="str">
            <v>-</v>
          </cell>
          <cell r="AI21" t="str">
            <v>-</v>
          </cell>
          <cell r="AJ21" t="str">
            <v>-</v>
          </cell>
          <cell r="AK21" t="str">
            <v>-</v>
          </cell>
          <cell r="AL21" t="str">
            <v>-</v>
          </cell>
          <cell r="AM21">
            <v>11.778563015312132</v>
          </cell>
          <cell r="AN21">
            <v>66.5</v>
          </cell>
          <cell r="AO21" t="str">
            <v>-</v>
          </cell>
          <cell r="AP21" t="str">
            <v>-</v>
          </cell>
          <cell r="AQ21" t="str">
            <v>-</v>
          </cell>
          <cell r="AR21" t="str">
            <v>-</v>
          </cell>
          <cell r="AS21" t="str">
            <v>-</v>
          </cell>
          <cell r="AT21" t="str">
            <v>-</v>
          </cell>
          <cell r="AU21" t="str">
            <v>-</v>
          </cell>
          <cell r="AV21" t="str">
            <v>-</v>
          </cell>
          <cell r="AW21" t="str">
            <v>-</v>
          </cell>
          <cell r="AX21" t="str">
            <v>-</v>
          </cell>
          <cell r="AY21" t="str">
            <v>-</v>
          </cell>
          <cell r="AZ21" t="str">
            <v>-</v>
          </cell>
          <cell r="BA21">
            <v>171</v>
          </cell>
          <cell r="BB21">
            <v>1035</v>
          </cell>
          <cell r="BC21">
            <v>10.070671378091872</v>
          </cell>
          <cell r="BD21">
            <v>58</v>
          </cell>
          <cell r="BE21">
            <v>1106</v>
          </cell>
          <cell r="BF21" t="str">
            <v>-</v>
          </cell>
          <cell r="BG21">
            <v>484520.1</v>
          </cell>
          <cell r="BH21">
            <v>489413</v>
          </cell>
          <cell r="BI21">
            <v>96904019.870000005</v>
          </cell>
          <cell r="BJ21">
            <v>580933238</v>
          </cell>
          <cell r="BK21">
            <v>95427367</v>
          </cell>
          <cell r="BL21" t="str">
            <v>-</v>
          </cell>
          <cell r="BM21">
            <v>1476652.87</v>
          </cell>
          <cell r="BN21" t="str">
            <v>-</v>
          </cell>
          <cell r="BO21">
            <v>76461437.86999999</v>
          </cell>
          <cell r="BP21" t="str">
            <v>-</v>
          </cell>
          <cell r="BQ21">
            <v>1476652.87</v>
          </cell>
          <cell r="BR21" t="str">
            <v>-</v>
          </cell>
          <cell r="BS21">
            <v>187</v>
          </cell>
          <cell r="BT21" t="str">
            <v>-</v>
          </cell>
          <cell r="BU21">
            <v>74984785</v>
          </cell>
          <cell r="BV21" t="str">
            <v>-</v>
          </cell>
          <cell r="BW21">
            <v>135</v>
          </cell>
          <cell r="BX21" t="str">
            <v>-</v>
          </cell>
          <cell r="BY21" t="str">
            <v>-</v>
          </cell>
          <cell r="BZ21" t="str">
            <v>-</v>
          </cell>
          <cell r="CA21">
            <v>18767942</v>
          </cell>
          <cell r="CB21" t="str">
            <v>-</v>
          </cell>
          <cell r="CC21" t="str">
            <v>-</v>
          </cell>
          <cell r="CD21" t="str">
            <v>-</v>
          </cell>
          <cell r="CE21" t="str">
            <v>-</v>
          </cell>
          <cell r="CF21" t="str">
            <v>-</v>
          </cell>
          <cell r="CG21" t="str">
            <v>-</v>
          </cell>
          <cell r="CH21" t="str">
            <v>-</v>
          </cell>
          <cell r="CI21" t="str">
            <v>-</v>
          </cell>
          <cell r="CJ21" t="str">
            <v>-</v>
          </cell>
          <cell r="CK21" t="str">
            <v>-</v>
          </cell>
          <cell r="CL21" t="str">
            <v>-</v>
          </cell>
          <cell r="CM21">
            <v>1674640</v>
          </cell>
          <cell r="CN21" t="str">
            <v>-</v>
          </cell>
          <cell r="CO21">
            <v>20442582</v>
          </cell>
          <cell r="CP21" t="str">
            <v>-</v>
          </cell>
          <cell r="CQ21">
            <v>5.1466803911477102E-4</v>
          </cell>
          <cell r="CR21" t="str">
            <v>-</v>
          </cell>
          <cell r="CS21">
            <v>-48</v>
          </cell>
          <cell r="CT21" t="str">
            <v>-</v>
          </cell>
          <cell r="CU21">
            <v>946</v>
          </cell>
          <cell r="CV21">
            <v>296</v>
          </cell>
          <cell r="CW21">
            <v>329</v>
          </cell>
          <cell r="CX21">
            <v>205</v>
          </cell>
          <cell r="CY21">
            <v>223</v>
          </cell>
          <cell r="CZ21">
            <v>137</v>
          </cell>
          <cell r="DA21">
            <v>97</v>
          </cell>
          <cell r="DB21">
            <v>60</v>
          </cell>
          <cell r="DC21">
            <v>81</v>
          </cell>
          <cell r="DD21">
            <v>62</v>
          </cell>
          <cell r="DE21">
            <v>67</v>
          </cell>
          <cell r="DF21">
            <v>56</v>
          </cell>
          <cell r="DG21">
            <v>245</v>
          </cell>
          <cell r="DH21">
            <v>178</v>
          </cell>
          <cell r="DI21">
            <v>13</v>
          </cell>
          <cell r="DJ21" t="str">
            <v>-</v>
          </cell>
          <cell r="DK21" t="str">
            <v>-</v>
          </cell>
          <cell r="DL21" t="str">
            <v>-</v>
          </cell>
          <cell r="DM21" t="str">
            <v>-</v>
          </cell>
          <cell r="DN21" t="str">
            <v>-</v>
          </cell>
          <cell r="DO21" t="str">
            <v>-</v>
          </cell>
          <cell r="DP21" t="str">
            <v>-</v>
          </cell>
          <cell r="DQ21" t="str">
            <v>-</v>
          </cell>
          <cell r="DR21" t="str">
            <v>-</v>
          </cell>
          <cell r="DS21" t="str">
            <v>-</v>
          </cell>
          <cell r="DT21" t="str">
            <v>-</v>
          </cell>
          <cell r="DU21" t="str">
            <v>-</v>
          </cell>
          <cell r="DV21" t="str">
            <v>-</v>
          </cell>
          <cell r="DW21">
            <v>0</v>
          </cell>
          <cell r="DX21" t="str">
            <v>-</v>
          </cell>
          <cell r="DY21">
            <v>19</v>
          </cell>
          <cell r="DZ21">
            <v>75</v>
          </cell>
          <cell r="EA21">
            <v>32</v>
          </cell>
          <cell r="EB21" t="str">
            <v>-</v>
          </cell>
          <cell r="EC21">
            <v>45.714285714285715</v>
          </cell>
          <cell r="ED21" t="str">
            <v>-</v>
          </cell>
          <cell r="EE21">
            <v>6</v>
          </cell>
          <cell r="EF21" t="str">
            <v>-</v>
          </cell>
          <cell r="EG21">
            <v>10</v>
          </cell>
        </row>
        <row r="22">
          <cell r="C22">
            <v>700000086</v>
          </cell>
          <cell r="D22" t="str">
            <v>Sector Gerente Colaborador</v>
          </cell>
          <cell r="E22">
            <v>2026</v>
          </cell>
          <cell r="F22">
            <v>202606</v>
          </cell>
          <cell r="G22">
            <v>1</v>
          </cell>
          <cell r="H22" t="str">
            <v>-</v>
          </cell>
          <cell r="I22">
            <v>0</v>
          </cell>
          <cell r="J22" t="str">
            <v>-</v>
          </cell>
          <cell r="K22">
            <v>0</v>
          </cell>
          <cell r="L22" t="str">
            <v>-</v>
          </cell>
          <cell r="M22">
            <v>0</v>
          </cell>
          <cell r="N22" t="str">
            <v>-</v>
          </cell>
          <cell r="O22">
            <v>0</v>
          </cell>
          <cell r="P22" t="str">
            <v>-</v>
          </cell>
          <cell r="Q22">
            <v>0</v>
          </cell>
          <cell r="R22" t="str">
            <v>-</v>
          </cell>
          <cell r="S22">
            <v>0</v>
          </cell>
          <cell r="T22" t="str">
            <v>-</v>
          </cell>
          <cell r="U22">
            <v>0</v>
          </cell>
          <cell r="V22" t="str">
            <v>-</v>
          </cell>
          <cell r="W22">
            <v>0</v>
          </cell>
          <cell r="X22" t="str">
            <v>-</v>
          </cell>
          <cell r="Y22" t="str">
            <v>-</v>
          </cell>
          <cell r="Z22" t="str">
            <v>-</v>
          </cell>
          <cell r="AA22">
            <v>0</v>
          </cell>
          <cell r="AB22" t="str">
            <v>-</v>
          </cell>
          <cell r="AC22" t="str">
            <v>-</v>
          </cell>
          <cell r="AD22" t="str">
            <v>-</v>
          </cell>
          <cell r="AE22" t="str">
            <v>-</v>
          </cell>
          <cell r="AF22" t="str">
            <v>-</v>
          </cell>
          <cell r="AG22">
            <v>0</v>
          </cell>
          <cell r="AH22" t="str">
            <v>-</v>
          </cell>
          <cell r="AI22" t="str">
            <v>-</v>
          </cell>
          <cell r="AJ22" t="str">
            <v>-</v>
          </cell>
          <cell r="AK22" t="str">
            <v>-</v>
          </cell>
          <cell r="AL22" t="str">
            <v>-</v>
          </cell>
          <cell r="AM22">
            <v>0</v>
          </cell>
          <cell r="AN22" t="str">
            <v>-</v>
          </cell>
          <cell r="AO22" t="str">
            <v>-</v>
          </cell>
          <cell r="AP22" t="str">
            <v>-</v>
          </cell>
          <cell r="AQ22" t="str">
            <v>-</v>
          </cell>
          <cell r="AR22" t="str">
            <v>-</v>
          </cell>
          <cell r="AS22" t="str">
            <v>-</v>
          </cell>
          <cell r="AT22" t="str">
            <v>-</v>
          </cell>
          <cell r="AU22" t="str">
            <v>-</v>
          </cell>
          <cell r="AV22" t="str">
            <v>-</v>
          </cell>
          <cell r="AW22" t="str">
            <v>-</v>
          </cell>
          <cell r="AX22" t="str">
            <v>-</v>
          </cell>
          <cell r="AY22" t="str">
            <v>-</v>
          </cell>
          <cell r="AZ22" t="str">
            <v>-</v>
          </cell>
          <cell r="BA22">
            <v>0</v>
          </cell>
          <cell r="BB22" t="str">
            <v>-</v>
          </cell>
          <cell r="BC22">
            <v>0</v>
          </cell>
          <cell r="BD22" t="str">
            <v>-</v>
          </cell>
          <cell r="BE22">
            <v>0</v>
          </cell>
          <cell r="BF22" t="str">
            <v>-</v>
          </cell>
          <cell r="BG22">
            <v>0</v>
          </cell>
          <cell r="BH22" t="str">
            <v>-</v>
          </cell>
          <cell r="BI22">
            <v>0</v>
          </cell>
          <cell r="BJ22" t="str">
            <v>-</v>
          </cell>
          <cell r="BK22">
            <v>0</v>
          </cell>
          <cell r="BL22" t="str">
            <v>-</v>
          </cell>
          <cell r="BM22">
            <v>0</v>
          </cell>
          <cell r="BN22" t="str">
            <v>-</v>
          </cell>
          <cell r="BO22">
            <v>0</v>
          </cell>
          <cell r="BP22" t="str">
            <v>-</v>
          </cell>
          <cell r="BQ22">
            <v>0</v>
          </cell>
          <cell r="BR22" t="str">
            <v>-</v>
          </cell>
          <cell r="BS22">
            <v>0</v>
          </cell>
          <cell r="BT22" t="str">
            <v>-</v>
          </cell>
          <cell r="BU22">
            <v>0</v>
          </cell>
          <cell r="BV22" t="str">
            <v>-</v>
          </cell>
          <cell r="BW22">
            <v>0</v>
          </cell>
          <cell r="BX22" t="str">
            <v>-</v>
          </cell>
          <cell r="BY22" t="str">
            <v>-</v>
          </cell>
          <cell r="BZ22" t="str">
            <v>-</v>
          </cell>
          <cell r="CA22">
            <v>0</v>
          </cell>
          <cell r="CB22" t="str">
            <v>-</v>
          </cell>
          <cell r="CC22" t="str">
            <v>-</v>
          </cell>
          <cell r="CD22" t="str">
            <v>-</v>
          </cell>
          <cell r="CE22" t="str">
            <v>-</v>
          </cell>
          <cell r="CF22" t="str">
            <v>-</v>
          </cell>
          <cell r="CG22" t="str">
            <v>-</v>
          </cell>
          <cell r="CH22" t="str">
            <v>-</v>
          </cell>
          <cell r="CI22" t="str">
            <v>-</v>
          </cell>
          <cell r="CJ22" t="str">
            <v>-</v>
          </cell>
          <cell r="CK22" t="str">
            <v>-</v>
          </cell>
          <cell r="CL22" t="str">
            <v>-</v>
          </cell>
          <cell r="CM22">
            <v>0</v>
          </cell>
          <cell r="CN22" t="str">
            <v>-</v>
          </cell>
          <cell r="CO22">
            <v>0</v>
          </cell>
          <cell r="CP22" t="str">
            <v>-</v>
          </cell>
          <cell r="CQ22">
            <v>0</v>
          </cell>
          <cell r="CR22" t="str">
            <v>-</v>
          </cell>
          <cell r="CS22">
            <v>0</v>
          </cell>
          <cell r="CT22" t="str">
            <v>-</v>
          </cell>
          <cell r="CU22">
            <v>0</v>
          </cell>
          <cell r="CV22" t="str">
            <v>-</v>
          </cell>
          <cell r="CW22">
            <v>1</v>
          </cell>
          <cell r="CX22" t="str">
            <v>-</v>
          </cell>
          <cell r="CY22">
            <v>0</v>
          </cell>
          <cell r="CZ22" t="str">
            <v>-</v>
          </cell>
          <cell r="DA22">
            <v>0</v>
          </cell>
          <cell r="DB22" t="str">
            <v>-</v>
          </cell>
          <cell r="DC22">
            <v>0</v>
          </cell>
          <cell r="DD22" t="str">
            <v>-</v>
          </cell>
          <cell r="DE22">
            <v>0</v>
          </cell>
          <cell r="DF22" t="str">
            <v>-</v>
          </cell>
          <cell r="DG22">
            <v>0</v>
          </cell>
          <cell r="DH22" t="str">
            <v>-</v>
          </cell>
          <cell r="DI22">
            <v>0</v>
          </cell>
          <cell r="DJ22" t="str">
            <v>-</v>
          </cell>
          <cell r="DK22" t="str">
            <v>-</v>
          </cell>
          <cell r="DL22" t="str">
            <v>-</v>
          </cell>
          <cell r="DM22" t="str">
            <v>-</v>
          </cell>
          <cell r="DN22" t="str">
            <v>-</v>
          </cell>
          <cell r="DO22" t="str">
            <v>-</v>
          </cell>
          <cell r="DP22" t="str">
            <v>-</v>
          </cell>
          <cell r="DQ22" t="str">
            <v>-</v>
          </cell>
          <cell r="DR22" t="str">
            <v>-</v>
          </cell>
          <cell r="DS22" t="str">
            <v>-</v>
          </cell>
          <cell r="DT22" t="str">
            <v>-</v>
          </cell>
          <cell r="DU22" t="str">
            <v>-</v>
          </cell>
          <cell r="DV22" t="str">
            <v>-</v>
          </cell>
          <cell r="DW22">
            <v>0</v>
          </cell>
          <cell r="DX22" t="str">
            <v>-</v>
          </cell>
          <cell r="DY22">
            <v>0</v>
          </cell>
          <cell r="DZ22" t="str">
            <v>-</v>
          </cell>
          <cell r="EA22">
            <v>0</v>
          </cell>
          <cell r="EB22" t="str">
            <v>-</v>
          </cell>
          <cell r="EC22">
            <v>0</v>
          </cell>
          <cell r="ED22" t="str">
            <v>-</v>
          </cell>
          <cell r="EE22">
            <v>0</v>
          </cell>
          <cell r="EF22" t="str">
            <v>-</v>
          </cell>
          <cell r="EG22">
            <v>0</v>
          </cell>
        </row>
        <row r="23">
          <cell r="C23">
            <v>700000090</v>
          </cell>
          <cell r="D23" t="str">
            <v>SECTOR ROBLE VIVIANA</v>
          </cell>
          <cell r="E23">
            <v>2026</v>
          </cell>
          <cell r="F23">
            <v>202606</v>
          </cell>
          <cell r="G23">
            <v>0</v>
          </cell>
          <cell r="H23" t="str">
            <v>-</v>
          </cell>
          <cell r="I23">
            <v>0</v>
          </cell>
          <cell r="J23" t="str">
            <v>-</v>
          </cell>
          <cell r="K23">
            <v>0</v>
          </cell>
          <cell r="L23" t="str">
            <v>-</v>
          </cell>
          <cell r="M23">
            <v>0</v>
          </cell>
          <cell r="N23" t="str">
            <v>-</v>
          </cell>
          <cell r="O23">
            <v>0</v>
          </cell>
          <cell r="P23" t="str">
            <v>-</v>
          </cell>
          <cell r="Q23">
            <v>0</v>
          </cell>
          <cell r="R23" t="str">
            <v>-</v>
          </cell>
          <cell r="S23">
            <v>0</v>
          </cell>
          <cell r="T23" t="str">
            <v>-</v>
          </cell>
          <cell r="U23">
            <v>0</v>
          </cell>
          <cell r="V23" t="str">
            <v>-</v>
          </cell>
          <cell r="W23">
            <v>0</v>
          </cell>
          <cell r="X23" t="str">
            <v>-</v>
          </cell>
          <cell r="Y23" t="str">
            <v>-</v>
          </cell>
          <cell r="Z23" t="str">
            <v>-</v>
          </cell>
          <cell r="AA23">
            <v>0</v>
          </cell>
          <cell r="AB23" t="str">
            <v>-</v>
          </cell>
          <cell r="AC23" t="str">
            <v>-</v>
          </cell>
          <cell r="AD23" t="str">
            <v>-</v>
          </cell>
          <cell r="AE23" t="str">
            <v>-</v>
          </cell>
          <cell r="AF23" t="str">
            <v>-</v>
          </cell>
          <cell r="AG23">
            <v>0</v>
          </cell>
          <cell r="AH23" t="str">
            <v>-</v>
          </cell>
          <cell r="AI23" t="str">
            <v>-</v>
          </cell>
          <cell r="AJ23" t="str">
            <v>-</v>
          </cell>
          <cell r="AK23" t="str">
            <v>-</v>
          </cell>
          <cell r="AL23" t="str">
            <v>-</v>
          </cell>
          <cell r="AM23">
            <v>0</v>
          </cell>
          <cell r="AN23" t="str">
            <v>-</v>
          </cell>
          <cell r="AO23" t="str">
            <v>-</v>
          </cell>
          <cell r="AP23" t="str">
            <v>-</v>
          </cell>
          <cell r="AQ23" t="str">
            <v>-</v>
          </cell>
          <cell r="AR23" t="str">
            <v>-</v>
          </cell>
          <cell r="AS23" t="str">
            <v>-</v>
          </cell>
          <cell r="AT23" t="str">
            <v>-</v>
          </cell>
          <cell r="AU23" t="str">
            <v>-</v>
          </cell>
          <cell r="AV23" t="str">
            <v>-</v>
          </cell>
          <cell r="AW23" t="str">
            <v>-</v>
          </cell>
          <cell r="AX23" t="str">
            <v>-</v>
          </cell>
          <cell r="AY23" t="str">
            <v>-</v>
          </cell>
          <cell r="AZ23" t="str">
            <v>-</v>
          </cell>
          <cell r="BA23">
            <v>0</v>
          </cell>
          <cell r="BB23" t="str">
            <v>-</v>
          </cell>
          <cell r="BC23">
            <v>0</v>
          </cell>
          <cell r="BD23" t="str">
            <v>-</v>
          </cell>
          <cell r="BE23">
            <v>0</v>
          </cell>
          <cell r="BF23" t="str">
            <v>-</v>
          </cell>
          <cell r="BG23">
            <v>0</v>
          </cell>
          <cell r="BH23" t="str">
            <v>-</v>
          </cell>
          <cell r="BI23">
            <v>0</v>
          </cell>
          <cell r="BJ23" t="str">
            <v>-</v>
          </cell>
          <cell r="BK23">
            <v>0</v>
          </cell>
          <cell r="BL23" t="str">
            <v>-</v>
          </cell>
          <cell r="BM23">
            <v>0</v>
          </cell>
          <cell r="BN23" t="str">
            <v>-</v>
          </cell>
          <cell r="BO23">
            <v>0</v>
          </cell>
          <cell r="BP23" t="str">
            <v>-</v>
          </cell>
          <cell r="BQ23">
            <v>0</v>
          </cell>
          <cell r="BR23" t="str">
            <v>-</v>
          </cell>
          <cell r="BS23">
            <v>0</v>
          </cell>
          <cell r="BT23" t="str">
            <v>-</v>
          </cell>
          <cell r="BU23">
            <v>0</v>
          </cell>
          <cell r="BV23" t="str">
            <v>-</v>
          </cell>
          <cell r="BW23">
            <v>0</v>
          </cell>
          <cell r="BX23" t="str">
            <v>-</v>
          </cell>
          <cell r="BY23" t="str">
            <v>-</v>
          </cell>
          <cell r="BZ23" t="str">
            <v>-</v>
          </cell>
          <cell r="CA23">
            <v>0</v>
          </cell>
          <cell r="CB23" t="str">
            <v>-</v>
          </cell>
          <cell r="CC23" t="str">
            <v>-</v>
          </cell>
          <cell r="CD23" t="str">
            <v>-</v>
          </cell>
          <cell r="CE23" t="str">
            <v>-</v>
          </cell>
          <cell r="CF23" t="str">
            <v>-</v>
          </cell>
          <cell r="CG23" t="str">
            <v>-</v>
          </cell>
          <cell r="CH23" t="str">
            <v>-</v>
          </cell>
          <cell r="CI23" t="str">
            <v>-</v>
          </cell>
          <cell r="CJ23" t="str">
            <v>-</v>
          </cell>
          <cell r="CK23" t="str">
            <v>-</v>
          </cell>
          <cell r="CL23" t="str">
            <v>-</v>
          </cell>
          <cell r="CM23">
            <v>0</v>
          </cell>
          <cell r="CN23" t="str">
            <v>-</v>
          </cell>
          <cell r="CO23">
            <v>0</v>
          </cell>
          <cell r="CP23" t="str">
            <v>-</v>
          </cell>
          <cell r="CQ23">
            <v>0</v>
          </cell>
          <cell r="CR23" t="str">
            <v>-</v>
          </cell>
          <cell r="CS23">
            <v>0</v>
          </cell>
          <cell r="CT23" t="str">
            <v>-</v>
          </cell>
          <cell r="CU23">
            <v>0</v>
          </cell>
          <cell r="CV23" t="str">
            <v>-</v>
          </cell>
          <cell r="CW23">
            <v>0</v>
          </cell>
          <cell r="CX23" t="str">
            <v>-</v>
          </cell>
          <cell r="CY23">
            <v>0</v>
          </cell>
          <cell r="CZ23" t="str">
            <v>-</v>
          </cell>
          <cell r="DA23">
            <v>0</v>
          </cell>
          <cell r="DB23" t="str">
            <v>-</v>
          </cell>
          <cell r="DC23">
            <v>0</v>
          </cell>
          <cell r="DD23" t="str">
            <v>-</v>
          </cell>
          <cell r="DE23">
            <v>0</v>
          </cell>
          <cell r="DF23" t="str">
            <v>-</v>
          </cell>
          <cell r="DG23">
            <v>0</v>
          </cell>
          <cell r="DH23" t="str">
            <v>-</v>
          </cell>
          <cell r="DI23">
            <v>0</v>
          </cell>
          <cell r="DJ23" t="str">
            <v>-</v>
          </cell>
          <cell r="DK23" t="str">
            <v>-</v>
          </cell>
          <cell r="DL23" t="str">
            <v>-</v>
          </cell>
          <cell r="DM23" t="str">
            <v>-</v>
          </cell>
          <cell r="DN23" t="str">
            <v>-</v>
          </cell>
          <cell r="DO23" t="str">
            <v>-</v>
          </cell>
          <cell r="DP23" t="str">
            <v>-</v>
          </cell>
          <cell r="DQ23" t="str">
            <v>-</v>
          </cell>
          <cell r="DR23" t="str">
            <v>-</v>
          </cell>
          <cell r="DS23" t="str">
            <v>-</v>
          </cell>
          <cell r="DT23" t="str">
            <v>-</v>
          </cell>
          <cell r="DU23" t="str">
            <v>-</v>
          </cell>
          <cell r="DV23" t="str">
            <v>-</v>
          </cell>
          <cell r="DW23">
            <v>0</v>
          </cell>
          <cell r="DX23" t="str">
            <v>-</v>
          </cell>
          <cell r="DY23">
            <v>0</v>
          </cell>
          <cell r="DZ23" t="str">
            <v>-</v>
          </cell>
          <cell r="EA23">
            <v>0</v>
          </cell>
          <cell r="EB23" t="str">
            <v>-</v>
          </cell>
          <cell r="EC23">
            <v>0</v>
          </cell>
          <cell r="ED23" t="str">
            <v>-</v>
          </cell>
          <cell r="EE23">
            <v>0</v>
          </cell>
          <cell r="EF23" t="str">
            <v>-</v>
          </cell>
          <cell r="EG23">
            <v>0</v>
          </cell>
        </row>
        <row r="24">
          <cell r="C24">
            <v>700000091</v>
          </cell>
          <cell r="D24" t="str">
            <v>SECTOR GUADUA CAROL</v>
          </cell>
          <cell r="E24">
            <v>2026</v>
          </cell>
          <cell r="F24">
            <v>202606</v>
          </cell>
          <cell r="G24">
            <v>1380</v>
          </cell>
          <cell r="H24">
            <v>1417</v>
          </cell>
          <cell r="I24">
            <v>368</v>
          </cell>
          <cell r="J24" t="str">
            <v>-</v>
          </cell>
          <cell r="K24">
            <v>-45</v>
          </cell>
          <cell r="L24">
            <v>11</v>
          </cell>
          <cell r="M24">
            <v>248</v>
          </cell>
          <cell r="N24">
            <v>955</v>
          </cell>
          <cell r="O24">
            <v>0</v>
          </cell>
          <cell r="P24" t="str">
            <v>-</v>
          </cell>
          <cell r="Q24">
            <v>5</v>
          </cell>
          <cell r="R24" t="str">
            <v>-</v>
          </cell>
          <cell r="S24">
            <v>11</v>
          </cell>
          <cell r="T24" t="str">
            <v>-</v>
          </cell>
          <cell r="U24">
            <v>243</v>
          </cell>
          <cell r="V24" t="str">
            <v>-</v>
          </cell>
          <cell r="W24">
            <v>0</v>
          </cell>
          <cell r="X24" t="str">
            <v>-</v>
          </cell>
          <cell r="Y24" t="str">
            <v>-</v>
          </cell>
          <cell r="Z24" t="str">
            <v>-</v>
          </cell>
          <cell r="AA24">
            <v>209</v>
          </cell>
          <cell r="AB24" t="str">
            <v>-</v>
          </cell>
          <cell r="AC24" t="str">
            <v>-</v>
          </cell>
          <cell r="AD24" t="str">
            <v>-</v>
          </cell>
          <cell r="AE24" t="str">
            <v>-</v>
          </cell>
          <cell r="AF24" t="str">
            <v>-</v>
          </cell>
          <cell r="AG24">
            <v>122</v>
          </cell>
          <cell r="AH24" t="str">
            <v>-</v>
          </cell>
          <cell r="AI24" t="str">
            <v>-</v>
          </cell>
          <cell r="AJ24" t="str">
            <v>-</v>
          </cell>
          <cell r="AK24" t="str">
            <v>-</v>
          </cell>
          <cell r="AL24" t="str">
            <v>-</v>
          </cell>
          <cell r="AM24">
            <v>17.971014492753625</v>
          </cell>
          <cell r="AN24">
            <v>66.5</v>
          </cell>
          <cell r="AO24" t="str">
            <v>-</v>
          </cell>
          <cell r="AP24" t="str">
            <v>-</v>
          </cell>
          <cell r="AQ24" t="str">
            <v>-</v>
          </cell>
          <cell r="AR24" t="str">
            <v>-</v>
          </cell>
          <cell r="AS24" t="str">
            <v>-</v>
          </cell>
          <cell r="AT24" t="str">
            <v>-</v>
          </cell>
          <cell r="AU24" t="str">
            <v>-</v>
          </cell>
          <cell r="AV24" t="str">
            <v>-</v>
          </cell>
          <cell r="AW24" t="str">
            <v>-</v>
          </cell>
          <cell r="AX24" t="str">
            <v>-</v>
          </cell>
          <cell r="AY24" t="str">
            <v>-</v>
          </cell>
          <cell r="AZ24" t="str">
            <v>-</v>
          </cell>
          <cell r="BA24">
            <v>232</v>
          </cell>
          <cell r="BB24">
            <v>849</v>
          </cell>
          <cell r="BC24">
            <v>16.811594202898551</v>
          </cell>
          <cell r="BD24">
            <v>59.1</v>
          </cell>
          <cell r="BE24">
            <v>996</v>
          </cell>
          <cell r="BF24" t="str">
            <v>-</v>
          </cell>
          <cell r="BG24">
            <v>510600.01</v>
          </cell>
          <cell r="BH24">
            <v>524404</v>
          </cell>
          <cell r="BI24">
            <v>126628802.75999999</v>
          </cell>
          <cell r="BJ24">
            <v>500805983</v>
          </cell>
          <cell r="BK24">
            <v>123318520</v>
          </cell>
          <cell r="BL24" t="str">
            <v>-</v>
          </cell>
          <cell r="BM24">
            <v>3310282.76</v>
          </cell>
          <cell r="BN24" t="str">
            <v>-</v>
          </cell>
          <cell r="BO24">
            <v>99779163.75999999</v>
          </cell>
          <cell r="BP24" t="str">
            <v>-</v>
          </cell>
          <cell r="BQ24">
            <v>3310282.76</v>
          </cell>
          <cell r="BR24" t="str">
            <v>-</v>
          </cell>
          <cell r="BS24">
            <v>234</v>
          </cell>
          <cell r="BT24" t="str">
            <v>-</v>
          </cell>
          <cell r="BU24">
            <v>96468881</v>
          </cell>
          <cell r="BV24" t="str">
            <v>-</v>
          </cell>
          <cell r="BW24">
            <v>147</v>
          </cell>
          <cell r="BX24" t="str">
            <v>-</v>
          </cell>
          <cell r="BY24" t="str">
            <v>-</v>
          </cell>
          <cell r="BZ24" t="str">
            <v>-</v>
          </cell>
          <cell r="CA24">
            <v>24718529</v>
          </cell>
          <cell r="CB24" t="str">
            <v>-</v>
          </cell>
          <cell r="CC24" t="str">
            <v>-</v>
          </cell>
          <cell r="CD24" t="str">
            <v>-</v>
          </cell>
          <cell r="CE24" t="str">
            <v>-</v>
          </cell>
          <cell r="CF24" t="str">
            <v>-</v>
          </cell>
          <cell r="CG24" t="str">
            <v>-</v>
          </cell>
          <cell r="CH24" t="str">
            <v>-</v>
          </cell>
          <cell r="CI24" t="str">
            <v>-</v>
          </cell>
          <cell r="CJ24" t="str">
            <v>-</v>
          </cell>
          <cell r="CK24" t="str">
            <v>-</v>
          </cell>
          <cell r="CL24" t="str">
            <v>-</v>
          </cell>
          <cell r="CM24">
            <v>2131110</v>
          </cell>
          <cell r="CN24" t="str">
            <v>-</v>
          </cell>
          <cell r="CO24">
            <v>26849639</v>
          </cell>
          <cell r="CP24" t="str">
            <v>-</v>
          </cell>
          <cell r="CQ24">
            <v>0</v>
          </cell>
          <cell r="CR24" t="str">
            <v>-</v>
          </cell>
          <cell r="CS24">
            <v>-26</v>
          </cell>
          <cell r="CT24" t="str">
            <v>-</v>
          </cell>
          <cell r="CU24">
            <v>703</v>
          </cell>
          <cell r="CV24">
            <v>239</v>
          </cell>
          <cell r="CW24">
            <v>270</v>
          </cell>
          <cell r="CX24">
            <v>172</v>
          </cell>
          <cell r="CY24">
            <v>159</v>
          </cell>
          <cell r="CZ24">
            <v>105</v>
          </cell>
          <cell r="DA24">
            <v>56</v>
          </cell>
          <cell r="DB24">
            <v>35</v>
          </cell>
          <cell r="DC24">
            <v>56</v>
          </cell>
          <cell r="DD24">
            <v>42</v>
          </cell>
          <cell r="DE24">
            <v>33</v>
          </cell>
          <cell r="DF24">
            <v>29</v>
          </cell>
          <cell r="DG24">
            <v>145</v>
          </cell>
          <cell r="DH24">
            <v>106</v>
          </cell>
          <cell r="DI24">
            <v>6</v>
          </cell>
          <cell r="DJ24" t="str">
            <v>-</v>
          </cell>
          <cell r="DK24" t="str">
            <v>-</v>
          </cell>
          <cell r="DL24" t="str">
            <v>-</v>
          </cell>
          <cell r="DM24" t="str">
            <v>-</v>
          </cell>
          <cell r="DN24" t="str">
            <v>-</v>
          </cell>
          <cell r="DO24" t="str">
            <v>-</v>
          </cell>
          <cell r="DP24" t="str">
            <v>-</v>
          </cell>
          <cell r="DQ24" t="str">
            <v>-</v>
          </cell>
          <cell r="DR24" t="str">
            <v>-</v>
          </cell>
          <cell r="DS24" t="str">
            <v>-</v>
          </cell>
          <cell r="DT24" t="str">
            <v>-</v>
          </cell>
          <cell r="DU24" t="str">
            <v>-</v>
          </cell>
          <cell r="DV24" t="str">
            <v>-</v>
          </cell>
          <cell r="DW24">
            <v>0</v>
          </cell>
          <cell r="DX24" t="str">
            <v>-</v>
          </cell>
          <cell r="DY24">
            <v>7</v>
          </cell>
          <cell r="DZ24">
            <v>58</v>
          </cell>
          <cell r="EA24">
            <v>30</v>
          </cell>
          <cell r="EB24" t="str">
            <v>-</v>
          </cell>
          <cell r="EC24">
            <v>63.829787234042556</v>
          </cell>
          <cell r="ED24" t="str">
            <v>-</v>
          </cell>
          <cell r="EE24">
            <v>1</v>
          </cell>
          <cell r="EF24" t="str">
            <v>-</v>
          </cell>
          <cell r="EG24">
            <v>9</v>
          </cell>
        </row>
        <row r="25">
          <cell r="C25">
            <v>700000092</v>
          </cell>
          <cell r="D25" t="str">
            <v>SECTOR PALMA DE CERA JOHANNA</v>
          </cell>
          <cell r="E25">
            <v>2026</v>
          </cell>
          <cell r="F25">
            <v>202606</v>
          </cell>
          <cell r="G25">
            <v>1654</v>
          </cell>
          <cell r="H25">
            <v>1706</v>
          </cell>
          <cell r="I25">
            <v>491</v>
          </cell>
          <cell r="J25" t="str">
            <v>-</v>
          </cell>
          <cell r="K25">
            <v>-47</v>
          </cell>
          <cell r="L25">
            <v>11</v>
          </cell>
          <cell r="M25">
            <v>250</v>
          </cell>
          <cell r="N25">
            <v>1139</v>
          </cell>
          <cell r="O25">
            <v>0</v>
          </cell>
          <cell r="P25" t="str">
            <v>-</v>
          </cell>
          <cell r="Q25">
            <v>2</v>
          </cell>
          <cell r="R25" t="str">
            <v>-</v>
          </cell>
          <cell r="S25">
            <v>7</v>
          </cell>
          <cell r="T25" t="str">
            <v>-</v>
          </cell>
          <cell r="U25">
            <v>247</v>
          </cell>
          <cell r="V25" t="str">
            <v>-</v>
          </cell>
          <cell r="W25">
            <v>1</v>
          </cell>
          <cell r="X25" t="str">
            <v>-</v>
          </cell>
          <cell r="Y25" t="str">
            <v>-</v>
          </cell>
          <cell r="Z25" t="str">
            <v>-</v>
          </cell>
          <cell r="AA25">
            <v>212</v>
          </cell>
          <cell r="AB25" t="str">
            <v>-</v>
          </cell>
          <cell r="AC25" t="str">
            <v>-</v>
          </cell>
          <cell r="AD25" t="str">
            <v>-</v>
          </cell>
          <cell r="AE25" t="str">
            <v>-</v>
          </cell>
          <cell r="AF25" t="str">
            <v>-</v>
          </cell>
          <cell r="AG25">
            <v>111</v>
          </cell>
          <cell r="AH25" t="str">
            <v>-</v>
          </cell>
          <cell r="AI25" t="str">
            <v>-</v>
          </cell>
          <cell r="AJ25" t="str">
            <v>-</v>
          </cell>
          <cell r="AK25" t="str">
            <v>-</v>
          </cell>
          <cell r="AL25" t="str">
            <v>-</v>
          </cell>
          <cell r="AM25">
            <v>15.114873035066505</v>
          </cell>
          <cell r="AN25">
            <v>66.5</v>
          </cell>
          <cell r="AO25" t="str">
            <v>-</v>
          </cell>
          <cell r="AP25" t="str">
            <v>-</v>
          </cell>
          <cell r="AQ25" t="str">
            <v>-</v>
          </cell>
          <cell r="AR25" t="str">
            <v>-</v>
          </cell>
          <cell r="AS25" t="str">
            <v>-</v>
          </cell>
          <cell r="AT25" t="str">
            <v>-</v>
          </cell>
          <cell r="AU25" t="str">
            <v>-</v>
          </cell>
          <cell r="AV25" t="str">
            <v>-</v>
          </cell>
          <cell r="AW25" t="str">
            <v>-</v>
          </cell>
          <cell r="AX25" t="str">
            <v>-</v>
          </cell>
          <cell r="AY25" t="str">
            <v>-</v>
          </cell>
          <cell r="AZ25" t="str">
            <v>-</v>
          </cell>
          <cell r="BA25">
            <v>233</v>
          </cell>
          <cell r="BB25">
            <v>1013</v>
          </cell>
          <cell r="BC25">
            <v>14.087061668681983</v>
          </cell>
          <cell r="BD25">
            <v>59.2</v>
          </cell>
          <cell r="BE25">
            <v>1207</v>
          </cell>
          <cell r="BF25" t="str">
            <v>-</v>
          </cell>
          <cell r="BG25">
            <v>533031.94999999995</v>
          </cell>
          <cell r="BH25">
            <v>559728</v>
          </cell>
          <cell r="BI25">
            <v>133257987.78</v>
          </cell>
          <cell r="BJ25">
            <v>637529853</v>
          </cell>
          <cell r="BK25">
            <v>129097151</v>
          </cell>
          <cell r="BL25" t="str">
            <v>-</v>
          </cell>
          <cell r="BM25">
            <v>4160836.7800000003</v>
          </cell>
          <cell r="BN25" t="str">
            <v>-</v>
          </cell>
          <cell r="BO25">
            <v>106485496.78</v>
          </cell>
          <cell r="BP25" t="str">
            <v>-</v>
          </cell>
          <cell r="BQ25">
            <v>4160836.7800000003</v>
          </cell>
          <cell r="BR25" t="str">
            <v>-</v>
          </cell>
          <cell r="BS25">
            <v>228</v>
          </cell>
          <cell r="BT25" t="str">
            <v>-</v>
          </cell>
          <cell r="BU25">
            <v>102324660</v>
          </cell>
          <cell r="BV25" t="str">
            <v>-</v>
          </cell>
          <cell r="BW25">
            <v>150</v>
          </cell>
          <cell r="BX25" t="str">
            <v>-</v>
          </cell>
          <cell r="BY25" t="str">
            <v>-</v>
          </cell>
          <cell r="BZ25" t="str">
            <v>-</v>
          </cell>
          <cell r="CA25">
            <v>24360971</v>
          </cell>
          <cell r="CB25" t="str">
            <v>-</v>
          </cell>
          <cell r="CC25" t="str">
            <v>-</v>
          </cell>
          <cell r="CD25" t="str">
            <v>-</v>
          </cell>
          <cell r="CE25" t="str">
            <v>-</v>
          </cell>
          <cell r="CF25" t="str">
            <v>-</v>
          </cell>
          <cell r="CG25" t="str">
            <v>-</v>
          </cell>
          <cell r="CH25" t="str">
            <v>-</v>
          </cell>
          <cell r="CI25" t="str">
            <v>-</v>
          </cell>
          <cell r="CJ25" t="str">
            <v>-</v>
          </cell>
          <cell r="CK25" t="str">
            <v>-</v>
          </cell>
          <cell r="CL25" t="str">
            <v>-</v>
          </cell>
          <cell r="CM25">
            <v>2411520</v>
          </cell>
          <cell r="CN25" t="str">
            <v>-</v>
          </cell>
          <cell r="CO25">
            <v>26772491</v>
          </cell>
          <cell r="CP25" t="str">
            <v>-</v>
          </cell>
          <cell r="CQ25">
            <v>0</v>
          </cell>
          <cell r="CR25" t="str">
            <v>-</v>
          </cell>
          <cell r="CS25">
            <v>-38</v>
          </cell>
          <cell r="CT25" t="str">
            <v>-</v>
          </cell>
          <cell r="CU25">
            <v>945</v>
          </cell>
          <cell r="CV25">
            <v>289</v>
          </cell>
          <cell r="CW25">
            <v>309</v>
          </cell>
          <cell r="CX25">
            <v>210</v>
          </cell>
          <cell r="CY25">
            <v>150</v>
          </cell>
          <cell r="CZ25">
            <v>125</v>
          </cell>
          <cell r="DA25">
            <v>57</v>
          </cell>
          <cell r="DB25">
            <v>28</v>
          </cell>
          <cell r="DC25">
            <v>46</v>
          </cell>
          <cell r="DD25">
            <v>26</v>
          </cell>
          <cell r="DE25">
            <v>44</v>
          </cell>
          <cell r="DF25">
            <v>38</v>
          </cell>
          <cell r="DG25">
            <v>147</v>
          </cell>
          <cell r="DH25">
            <v>92</v>
          </cell>
          <cell r="DI25">
            <v>5</v>
          </cell>
          <cell r="DJ25" t="str">
            <v>-</v>
          </cell>
          <cell r="DK25" t="str">
            <v>-</v>
          </cell>
          <cell r="DL25" t="str">
            <v>-</v>
          </cell>
          <cell r="DM25" t="str">
            <v>-</v>
          </cell>
          <cell r="DN25" t="str">
            <v>-</v>
          </cell>
          <cell r="DO25" t="str">
            <v>-</v>
          </cell>
          <cell r="DP25" t="str">
            <v>-</v>
          </cell>
          <cell r="DQ25" t="str">
            <v>-</v>
          </cell>
          <cell r="DR25" t="str">
            <v>-</v>
          </cell>
          <cell r="DS25" t="str">
            <v>-</v>
          </cell>
          <cell r="DT25" t="str">
            <v>-</v>
          </cell>
          <cell r="DU25" t="str">
            <v>-</v>
          </cell>
          <cell r="DV25" t="str">
            <v>-</v>
          </cell>
          <cell r="DW25">
            <v>0</v>
          </cell>
          <cell r="DX25" t="str">
            <v>-</v>
          </cell>
          <cell r="DY25">
            <v>7</v>
          </cell>
          <cell r="DZ25">
            <v>61</v>
          </cell>
          <cell r="EA25">
            <v>29</v>
          </cell>
          <cell r="EB25" t="str">
            <v>-</v>
          </cell>
          <cell r="EC25">
            <v>60.416666666666664</v>
          </cell>
          <cell r="ED25" t="str">
            <v>-</v>
          </cell>
          <cell r="EE25">
            <v>2</v>
          </cell>
          <cell r="EF25" t="str">
            <v>-</v>
          </cell>
          <cell r="EG25">
            <v>10</v>
          </cell>
        </row>
        <row r="26">
          <cell r="C26">
            <v>700000094</v>
          </cell>
          <cell r="D26" t="str">
            <v>SECTOR OCOBO ZAIRA</v>
          </cell>
          <cell r="E26">
            <v>2026</v>
          </cell>
          <cell r="F26">
            <v>202606</v>
          </cell>
          <cell r="G26">
            <v>1496</v>
          </cell>
          <cell r="H26">
            <v>1559</v>
          </cell>
          <cell r="I26">
            <v>458</v>
          </cell>
          <cell r="J26" t="str">
            <v>-</v>
          </cell>
          <cell r="K26">
            <v>-64</v>
          </cell>
          <cell r="L26">
            <v>11</v>
          </cell>
          <cell r="M26">
            <v>225</v>
          </cell>
          <cell r="N26">
            <v>1046</v>
          </cell>
          <cell r="O26">
            <v>0</v>
          </cell>
          <cell r="P26" t="str">
            <v>-</v>
          </cell>
          <cell r="Q26">
            <v>2</v>
          </cell>
          <cell r="R26" t="str">
            <v>-</v>
          </cell>
          <cell r="S26">
            <v>5</v>
          </cell>
          <cell r="T26" t="str">
            <v>-</v>
          </cell>
          <cell r="U26">
            <v>221</v>
          </cell>
          <cell r="V26" t="str">
            <v>-</v>
          </cell>
          <cell r="W26">
            <v>2</v>
          </cell>
          <cell r="X26" t="str">
            <v>-</v>
          </cell>
          <cell r="Y26" t="str">
            <v>-</v>
          </cell>
          <cell r="Z26" t="str">
            <v>-</v>
          </cell>
          <cell r="AA26">
            <v>194</v>
          </cell>
          <cell r="AB26" t="str">
            <v>-</v>
          </cell>
          <cell r="AC26" t="str">
            <v>-</v>
          </cell>
          <cell r="AD26" t="str">
            <v>-</v>
          </cell>
          <cell r="AE26" t="str">
            <v>-</v>
          </cell>
          <cell r="AF26" t="str">
            <v>-</v>
          </cell>
          <cell r="AG26">
            <v>95</v>
          </cell>
          <cell r="AH26" t="str">
            <v>-</v>
          </cell>
          <cell r="AI26" t="str">
            <v>-</v>
          </cell>
          <cell r="AJ26" t="str">
            <v>-</v>
          </cell>
          <cell r="AK26" t="str">
            <v>-</v>
          </cell>
          <cell r="AL26" t="str">
            <v>-</v>
          </cell>
          <cell r="AM26">
            <v>15.040106951871657</v>
          </cell>
          <cell r="AN26">
            <v>66.5</v>
          </cell>
          <cell r="AO26" t="str">
            <v>-</v>
          </cell>
          <cell r="AP26" t="str">
            <v>-</v>
          </cell>
          <cell r="AQ26" t="str">
            <v>-</v>
          </cell>
          <cell r="AR26" t="str">
            <v>-</v>
          </cell>
          <cell r="AS26" t="str">
            <v>-</v>
          </cell>
          <cell r="AT26" t="str">
            <v>-</v>
          </cell>
          <cell r="AU26" t="str">
            <v>-</v>
          </cell>
          <cell r="AV26" t="str">
            <v>-</v>
          </cell>
          <cell r="AW26" t="str">
            <v>-</v>
          </cell>
          <cell r="AX26" t="str">
            <v>-</v>
          </cell>
          <cell r="AY26" t="str">
            <v>-</v>
          </cell>
          <cell r="AZ26" t="str">
            <v>-</v>
          </cell>
          <cell r="BA26">
            <v>211</v>
          </cell>
          <cell r="BB26">
            <v>912</v>
          </cell>
          <cell r="BC26">
            <v>14.104278074866311</v>
          </cell>
          <cell r="BD26">
            <v>58</v>
          </cell>
          <cell r="BE26">
            <v>1054</v>
          </cell>
          <cell r="BF26" t="str">
            <v>-</v>
          </cell>
          <cell r="BG26">
            <v>560634.94999999995</v>
          </cell>
          <cell r="BH26">
            <v>545442</v>
          </cell>
          <cell r="BI26">
            <v>126142864.78999999</v>
          </cell>
          <cell r="BJ26">
            <v>570532517</v>
          </cell>
          <cell r="BK26">
            <v>124300203</v>
          </cell>
          <cell r="BL26" t="str">
            <v>-</v>
          </cell>
          <cell r="BM26">
            <v>1842661.79</v>
          </cell>
          <cell r="BN26" t="str">
            <v>-</v>
          </cell>
          <cell r="BO26">
            <v>101072656.78999999</v>
          </cell>
          <cell r="BP26" t="str">
            <v>-</v>
          </cell>
          <cell r="BQ26">
            <v>1842661.79</v>
          </cell>
          <cell r="BR26" t="str">
            <v>-</v>
          </cell>
          <cell r="BS26">
            <v>211</v>
          </cell>
          <cell r="BT26" t="str">
            <v>-</v>
          </cell>
          <cell r="BU26">
            <v>99229995</v>
          </cell>
          <cell r="BV26" t="str">
            <v>-</v>
          </cell>
          <cell r="BW26">
            <v>139</v>
          </cell>
          <cell r="BX26" t="str">
            <v>-</v>
          </cell>
          <cell r="BY26" t="str">
            <v>-</v>
          </cell>
          <cell r="BZ26" t="str">
            <v>-</v>
          </cell>
          <cell r="CA26">
            <v>21953498</v>
          </cell>
          <cell r="CB26" t="str">
            <v>-</v>
          </cell>
          <cell r="CC26" t="str">
            <v>-</v>
          </cell>
          <cell r="CD26" t="str">
            <v>-</v>
          </cell>
          <cell r="CE26" t="str">
            <v>-</v>
          </cell>
          <cell r="CF26" t="str">
            <v>-</v>
          </cell>
          <cell r="CG26" t="str">
            <v>-</v>
          </cell>
          <cell r="CH26" t="str">
            <v>-</v>
          </cell>
          <cell r="CI26" t="str">
            <v>-</v>
          </cell>
          <cell r="CJ26" t="str">
            <v>-</v>
          </cell>
          <cell r="CK26" t="str">
            <v>-</v>
          </cell>
          <cell r="CL26" t="str">
            <v>-</v>
          </cell>
          <cell r="CM26">
            <v>3116710</v>
          </cell>
          <cell r="CN26" t="str">
            <v>-</v>
          </cell>
          <cell r="CO26">
            <v>25070208</v>
          </cell>
          <cell r="CP26" t="str">
            <v>-</v>
          </cell>
          <cell r="CQ26">
            <v>0</v>
          </cell>
          <cell r="CR26" t="str">
            <v>-</v>
          </cell>
          <cell r="CS26">
            <v>-30</v>
          </cell>
          <cell r="CT26" t="str">
            <v>-</v>
          </cell>
          <cell r="CU26">
            <v>806</v>
          </cell>
          <cell r="CV26">
            <v>261</v>
          </cell>
          <cell r="CW26">
            <v>299</v>
          </cell>
          <cell r="CX26">
            <v>191</v>
          </cell>
          <cell r="CY26">
            <v>166</v>
          </cell>
          <cell r="CZ26">
            <v>119</v>
          </cell>
          <cell r="DA26">
            <v>72</v>
          </cell>
          <cell r="DB26">
            <v>36</v>
          </cell>
          <cell r="DC26">
            <v>53</v>
          </cell>
          <cell r="DD26">
            <v>30</v>
          </cell>
          <cell r="DE26">
            <v>38</v>
          </cell>
          <cell r="DF26">
            <v>33</v>
          </cell>
          <cell r="DG26">
            <v>163</v>
          </cell>
          <cell r="DH26">
            <v>99</v>
          </cell>
          <cell r="DI26">
            <v>4</v>
          </cell>
          <cell r="DJ26" t="str">
            <v>-</v>
          </cell>
          <cell r="DK26" t="str">
            <v>-</v>
          </cell>
          <cell r="DL26" t="str">
            <v>-</v>
          </cell>
          <cell r="DM26" t="str">
            <v>-</v>
          </cell>
          <cell r="DN26" t="str">
            <v>-</v>
          </cell>
          <cell r="DO26" t="str">
            <v>-</v>
          </cell>
          <cell r="DP26" t="str">
            <v>-</v>
          </cell>
          <cell r="DQ26" t="str">
            <v>-</v>
          </cell>
          <cell r="DR26" t="str">
            <v>-</v>
          </cell>
          <cell r="DS26" t="str">
            <v>-</v>
          </cell>
          <cell r="DT26" t="str">
            <v>-</v>
          </cell>
          <cell r="DU26" t="str">
            <v>-</v>
          </cell>
          <cell r="DV26" t="str">
            <v>-</v>
          </cell>
          <cell r="DW26">
            <v>0</v>
          </cell>
          <cell r="DX26" t="str">
            <v>-</v>
          </cell>
          <cell r="DY26">
            <v>8</v>
          </cell>
          <cell r="DZ26">
            <v>63</v>
          </cell>
          <cell r="EA26">
            <v>24</v>
          </cell>
          <cell r="EB26" t="str">
            <v>-</v>
          </cell>
          <cell r="EC26">
            <v>45.283018867924532</v>
          </cell>
          <cell r="ED26" t="str">
            <v>-</v>
          </cell>
          <cell r="EE26">
            <v>4</v>
          </cell>
          <cell r="EF26" t="str">
            <v>-</v>
          </cell>
          <cell r="EG26">
            <v>6</v>
          </cell>
        </row>
        <row r="27">
          <cell r="C27">
            <v>700000095</v>
          </cell>
          <cell r="D27" t="str">
            <v>SECTOR PIANGUITA KAROL</v>
          </cell>
          <cell r="E27">
            <v>2026</v>
          </cell>
          <cell r="F27">
            <v>202606</v>
          </cell>
          <cell r="G27">
            <v>1485</v>
          </cell>
          <cell r="H27">
            <v>1549</v>
          </cell>
          <cell r="I27">
            <v>347</v>
          </cell>
          <cell r="J27" t="str">
            <v>-</v>
          </cell>
          <cell r="K27">
            <v>-95</v>
          </cell>
          <cell r="L27">
            <v>8</v>
          </cell>
          <cell r="M27">
            <v>157</v>
          </cell>
          <cell r="N27">
            <v>1039</v>
          </cell>
          <cell r="O27">
            <v>0</v>
          </cell>
          <cell r="P27" t="str">
            <v>-</v>
          </cell>
          <cell r="Q27">
            <v>0</v>
          </cell>
          <cell r="R27" t="str">
            <v>-</v>
          </cell>
          <cell r="S27">
            <v>1</v>
          </cell>
          <cell r="T27" t="str">
            <v>-</v>
          </cell>
          <cell r="U27">
            <v>157</v>
          </cell>
          <cell r="V27" t="str">
            <v>-</v>
          </cell>
          <cell r="W27">
            <v>0</v>
          </cell>
          <cell r="X27" t="str">
            <v>-</v>
          </cell>
          <cell r="Y27" t="str">
            <v>-</v>
          </cell>
          <cell r="Z27" t="str">
            <v>-</v>
          </cell>
          <cell r="AA27">
            <v>119</v>
          </cell>
          <cell r="AB27" t="str">
            <v>-</v>
          </cell>
          <cell r="AC27" t="str">
            <v>-</v>
          </cell>
          <cell r="AD27" t="str">
            <v>-</v>
          </cell>
          <cell r="AE27" t="str">
            <v>-</v>
          </cell>
          <cell r="AF27" t="str">
            <v>-</v>
          </cell>
          <cell r="AG27">
            <v>78</v>
          </cell>
          <cell r="AH27" t="str">
            <v>-</v>
          </cell>
          <cell r="AI27" t="str">
            <v>-</v>
          </cell>
          <cell r="AJ27" t="str">
            <v>-</v>
          </cell>
          <cell r="AK27" t="str">
            <v>-</v>
          </cell>
          <cell r="AL27" t="str">
            <v>-</v>
          </cell>
          <cell r="AM27">
            <v>10.572390572390573</v>
          </cell>
          <cell r="AN27">
            <v>65.400000000000006</v>
          </cell>
          <cell r="AO27" t="str">
            <v>-</v>
          </cell>
          <cell r="AP27" t="str">
            <v>-</v>
          </cell>
          <cell r="AQ27" t="str">
            <v>-</v>
          </cell>
          <cell r="AR27" t="str">
            <v>-</v>
          </cell>
          <cell r="AS27" t="str">
            <v>-</v>
          </cell>
          <cell r="AT27" t="str">
            <v>-</v>
          </cell>
          <cell r="AU27" t="str">
            <v>-</v>
          </cell>
          <cell r="AV27" t="str">
            <v>-</v>
          </cell>
          <cell r="AW27" t="str">
            <v>-</v>
          </cell>
          <cell r="AX27" t="str">
            <v>-</v>
          </cell>
          <cell r="AY27" t="str">
            <v>-</v>
          </cell>
          <cell r="AZ27" t="str">
            <v>-</v>
          </cell>
          <cell r="BA27">
            <v>139</v>
          </cell>
          <cell r="BB27">
            <v>921</v>
          </cell>
          <cell r="BC27">
            <v>9.3602693602693599</v>
          </cell>
          <cell r="BD27">
            <v>58</v>
          </cell>
          <cell r="BE27">
            <v>1024</v>
          </cell>
          <cell r="BF27" t="str">
            <v>-</v>
          </cell>
          <cell r="BG27">
            <v>542017.78</v>
          </cell>
          <cell r="BH27">
            <v>475155</v>
          </cell>
          <cell r="BI27">
            <v>85096791</v>
          </cell>
          <cell r="BJ27">
            <v>493686034</v>
          </cell>
          <cell r="BK27">
            <v>85055566</v>
          </cell>
          <cell r="BL27" t="str">
            <v>-</v>
          </cell>
          <cell r="BM27">
            <v>41225</v>
          </cell>
          <cell r="BN27" t="str">
            <v>-</v>
          </cell>
          <cell r="BO27">
            <v>71488804</v>
          </cell>
          <cell r="BP27" t="str">
            <v>-</v>
          </cell>
          <cell r="BQ27">
            <v>41225</v>
          </cell>
          <cell r="BR27" t="str">
            <v>-</v>
          </cell>
          <cell r="BS27">
            <v>146</v>
          </cell>
          <cell r="BT27" t="str">
            <v>-</v>
          </cell>
          <cell r="BU27">
            <v>71447579</v>
          </cell>
          <cell r="BV27" t="str">
            <v>-</v>
          </cell>
          <cell r="BW27">
            <v>89</v>
          </cell>
          <cell r="BX27" t="str">
            <v>-</v>
          </cell>
          <cell r="BY27" t="str">
            <v>-</v>
          </cell>
          <cell r="BZ27" t="str">
            <v>-</v>
          </cell>
          <cell r="CA27">
            <v>12676387</v>
          </cell>
          <cell r="CB27" t="str">
            <v>-</v>
          </cell>
          <cell r="CC27" t="str">
            <v>-</v>
          </cell>
          <cell r="CD27" t="str">
            <v>-</v>
          </cell>
          <cell r="CE27" t="str">
            <v>-</v>
          </cell>
          <cell r="CF27" t="str">
            <v>-</v>
          </cell>
          <cell r="CG27" t="str">
            <v>-</v>
          </cell>
          <cell r="CH27" t="str">
            <v>-</v>
          </cell>
          <cell r="CI27" t="str">
            <v>-</v>
          </cell>
          <cell r="CJ27" t="str">
            <v>-</v>
          </cell>
          <cell r="CK27" t="str">
            <v>-</v>
          </cell>
          <cell r="CL27" t="str">
            <v>-</v>
          </cell>
          <cell r="CM27">
            <v>931600</v>
          </cell>
          <cell r="CN27" t="str">
            <v>-</v>
          </cell>
          <cell r="CO27">
            <v>13607987</v>
          </cell>
          <cell r="CP27" t="str">
            <v>-</v>
          </cell>
          <cell r="CQ27">
            <v>0</v>
          </cell>
          <cell r="CR27" t="str">
            <v>-</v>
          </cell>
          <cell r="CS27">
            <v>-27</v>
          </cell>
          <cell r="CT27" t="str">
            <v>-</v>
          </cell>
          <cell r="CU27">
            <v>864</v>
          </cell>
          <cell r="CV27">
            <v>255</v>
          </cell>
          <cell r="CW27">
            <v>284</v>
          </cell>
          <cell r="CX27">
            <v>172</v>
          </cell>
          <cell r="CY27">
            <v>180</v>
          </cell>
          <cell r="CZ27">
            <v>120</v>
          </cell>
          <cell r="DA27">
            <v>110</v>
          </cell>
          <cell r="DB27">
            <v>71</v>
          </cell>
          <cell r="DC27">
            <v>61</v>
          </cell>
          <cell r="DD27">
            <v>51</v>
          </cell>
          <cell r="DE27">
            <v>38</v>
          </cell>
          <cell r="DF27">
            <v>32</v>
          </cell>
          <cell r="DG27">
            <v>209</v>
          </cell>
          <cell r="DH27">
            <v>154</v>
          </cell>
          <cell r="DI27">
            <v>9</v>
          </cell>
          <cell r="DJ27" t="str">
            <v>-</v>
          </cell>
          <cell r="DK27" t="str">
            <v>-</v>
          </cell>
          <cell r="DL27" t="str">
            <v>-</v>
          </cell>
          <cell r="DM27" t="str">
            <v>-</v>
          </cell>
          <cell r="DN27" t="str">
            <v>-</v>
          </cell>
          <cell r="DO27" t="str">
            <v>-</v>
          </cell>
          <cell r="DP27" t="str">
            <v>-</v>
          </cell>
          <cell r="DQ27" t="str">
            <v>-</v>
          </cell>
          <cell r="DR27" t="str">
            <v>-</v>
          </cell>
          <cell r="DS27" t="str">
            <v>-</v>
          </cell>
          <cell r="DT27" t="str">
            <v>-</v>
          </cell>
          <cell r="DU27" t="str">
            <v>-</v>
          </cell>
          <cell r="DV27" t="str">
            <v>-</v>
          </cell>
          <cell r="DW27">
            <v>0</v>
          </cell>
          <cell r="DX27" t="str">
            <v>-</v>
          </cell>
          <cell r="DY27">
            <v>11</v>
          </cell>
          <cell r="DZ27">
            <v>56</v>
          </cell>
          <cell r="EA27">
            <v>27</v>
          </cell>
          <cell r="EB27" t="str">
            <v>-</v>
          </cell>
          <cell r="EC27">
            <v>52.941176470588239</v>
          </cell>
          <cell r="ED27" t="str">
            <v>-</v>
          </cell>
          <cell r="EE27">
            <v>2</v>
          </cell>
          <cell r="EF27" t="str">
            <v>-</v>
          </cell>
          <cell r="EG27">
            <v>7</v>
          </cell>
        </row>
        <row r="28">
          <cell r="C28">
            <v>700000097</v>
          </cell>
          <cell r="D28" t="str">
            <v>SECTOR CAÑA DE AZUCAR REINA</v>
          </cell>
          <cell r="E28">
            <v>2026</v>
          </cell>
          <cell r="F28">
            <v>202606</v>
          </cell>
          <cell r="G28">
            <v>2853</v>
          </cell>
          <cell r="H28">
            <v>2783</v>
          </cell>
          <cell r="I28">
            <v>730</v>
          </cell>
          <cell r="J28" t="str">
            <v>-</v>
          </cell>
          <cell r="K28">
            <v>-119</v>
          </cell>
          <cell r="L28">
            <v>10</v>
          </cell>
          <cell r="M28">
            <v>401</v>
          </cell>
          <cell r="N28">
            <v>1989</v>
          </cell>
          <cell r="O28">
            <v>0</v>
          </cell>
          <cell r="P28" t="str">
            <v>-</v>
          </cell>
          <cell r="Q28">
            <v>2</v>
          </cell>
          <cell r="R28" t="str">
            <v>-</v>
          </cell>
          <cell r="S28">
            <v>4</v>
          </cell>
          <cell r="T28" t="str">
            <v>-</v>
          </cell>
          <cell r="U28">
            <v>398</v>
          </cell>
          <cell r="V28" t="str">
            <v>-</v>
          </cell>
          <cell r="W28">
            <v>1</v>
          </cell>
          <cell r="X28" t="str">
            <v>-</v>
          </cell>
          <cell r="Y28" t="str">
            <v>-</v>
          </cell>
          <cell r="Z28" t="str">
            <v>-</v>
          </cell>
          <cell r="AA28">
            <v>308</v>
          </cell>
          <cell r="AB28" t="str">
            <v>-</v>
          </cell>
          <cell r="AC28" t="str">
            <v>-</v>
          </cell>
          <cell r="AD28" t="str">
            <v>-</v>
          </cell>
          <cell r="AE28" t="str">
            <v>-</v>
          </cell>
          <cell r="AF28" t="str">
            <v>-</v>
          </cell>
          <cell r="AG28">
            <v>213</v>
          </cell>
          <cell r="AH28" t="str">
            <v>-</v>
          </cell>
          <cell r="AI28" t="str">
            <v>-</v>
          </cell>
          <cell r="AJ28" t="str">
            <v>-</v>
          </cell>
          <cell r="AK28" t="str">
            <v>-</v>
          </cell>
          <cell r="AL28" t="str">
            <v>-</v>
          </cell>
          <cell r="AM28">
            <v>14.055380301437085</v>
          </cell>
          <cell r="AN28">
            <v>66.5</v>
          </cell>
          <cell r="AO28" t="str">
            <v>-</v>
          </cell>
          <cell r="AP28" t="str">
            <v>-</v>
          </cell>
          <cell r="AQ28" t="str">
            <v>-</v>
          </cell>
          <cell r="AR28" t="str">
            <v>-</v>
          </cell>
          <cell r="AS28" t="str">
            <v>-</v>
          </cell>
          <cell r="AT28" t="str">
            <v>-</v>
          </cell>
          <cell r="AU28" t="str">
            <v>-</v>
          </cell>
          <cell r="AV28" t="str">
            <v>-</v>
          </cell>
          <cell r="AW28" t="str">
            <v>-</v>
          </cell>
          <cell r="AX28" t="str">
            <v>-</v>
          </cell>
          <cell r="AY28" t="str">
            <v>-</v>
          </cell>
          <cell r="AZ28" t="str">
            <v>-</v>
          </cell>
          <cell r="BA28">
            <v>368</v>
          </cell>
          <cell r="BB28">
            <v>1785</v>
          </cell>
          <cell r="BC28">
            <v>12.898703119523308</v>
          </cell>
          <cell r="BD28">
            <v>59.7</v>
          </cell>
          <cell r="BE28">
            <v>1914</v>
          </cell>
          <cell r="BF28" t="str">
            <v>-</v>
          </cell>
          <cell r="BG28">
            <v>536562.57999999996</v>
          </cell>
          <cell r="BH28">
            <v>492625</v>
          </cell>
          <cell r="BI28">
            <v>215161596.44999999</v>
          </cell>
          <cell r="BJ28">
            <v>979830463</v>
          </cell>
          <cell r="BK28">
            <v>214079162</v>
          </cell>
          <cell r="BL28" t="str">
            <v>-</v>
          </cell>
          <cell r="BM28">
            <v>1082434.45</v>
          </cell>
          <cell r="BN28" t="str">
            <v>-</v>
          </cell>
          <cell r="BO28">
            <v>168155773.44999999</v>
          </cell>
          <cell r="BP28" t="str">
            <v>-</v>
          </cell>
          <cell r="BQ28">
            <v>1082434.45</v>
          </cell>
          <cell r="BR28" t="str">
            <v>-</v>
          </cell>
          <cell r="BS28">
            <v>358</v>
          </cell>
          <cell r="BT28" t="str">
            <v>-</v>
          </cell>
          <cell r="BU28">
            <v>167073339</v>
          </cell>
          <cell r="BV28" t="str">
            <v>-</v>
          </cell>
          <cell r="BW28">
            <v>224</v>
          </cell>
          <cell r="BX28" t="str">
            <v>-</v>
          </cell>
          <cell r="BY28" t="str">
            <v>-</v>
          </cell>
          <cell r="BZ28" t="str">
            <v>-</v>
          </cell>
          <cell r="CA28">
            <v>42940684</v>
          </cell>
          <cell r="CB28" t="str">
            <v>-</v>
          </cell>
          <cell r="CC28" t="str">
            <v>-</v>
          </cell>
          <cell r="CD28" t="str">
            <v>-</v>
          </cell>
          <cell r="CE28" t="str">
            <v>-</v>
          </cell>
          <cell r="CF28" t="str">
            <v>-</v>
          </cell>
          <cell r="CG28" t="str">
            <v>-</v>
          </cell>
          <cell r="CH28" t="str">
            <v>-</v>
          </cell>
          <cell r="CI28" t="str">
            <v>-</v>
          </cell>
          <cell r="CJ28" t="str">
            <v>-</v>
          </cell>
          <cell r="CK28" t="str">
            <v>-</v>
          </cell>
          <cell r="CL28" t="str">
            <v>-</v>
          </cell>
          <cell r="CM28">
            <v>3601200</v>
          </cell>
          <cell r="CN28" t="str">
            <v>-</v>
          </cell>
          <cell r="CO28">
            <v>46541884</v>
          </cell>
          <cell r="CP28" t="str">
            <v>-</v>
          </cell>
          <cell r="CQ28">
            <v>0</v>
          </cell>
          <cell r="CR28" t="str">
            <v>-</v>
          </cell>
          <cell r="CS28">
            <v>-53</v>
          </cell>
          <cell r="CT28" t="str">
            <v>-</v>
          </cell>
          <cell r="CU28">
            <v>1620</v>
          </cell>
          <cell r="CV28">
            <v>475</v>
          </cell>
          <cell r="CW28">
            <v>500</v>
          </cell>
          <cell r="CX28">
            <v>342</v>
          </cell>
          <cell r="CY28">
            <v>332</v>
          </cell>
          <cell r="CZ28">
            <v>227</v>
          </cell>
          <cell r="DA28">
            <v>149</v>
          </cell>
          <cell r="DB28">
            <v>98</v>
          </cell>
          <cell r="DC28">
            <v>112</v>
          </cell>
          <cell r="DD28">
            <v>95</v>
          </cell>
          <cell r="DE28">
            <v>74</v>
          </cell>
          <cell r="DF28">
            <v>62</v>
          </cell>
          <cell r="DG28">
            <v>335</v>
          </cell>
          <cell r="DH28">
            <v>255</v>
          </cell>
          <cell r="DI28">
            <v>18</v>
          </cell>
          <cell r="DJ28" t="str">
            <v>-</v>
          </cell>
          <cell r="DK28" t="str">
            <v>-</v>
          </cell>
          <cell r="DL28" t="str">
            <v>-</v>
          </cell>
          <cell r="DM28" t="str">
            <v>-</v>
          </cell>
          <cell r="DN28" t="str">
            <v>-</v>
          </cell>
          <cell r="DO28" t="str">
            <v>-</v>
          </cell>
          <cell r="DP28" t="str">
            <v>-</v>
          </cell>
          <cell r="DQ28" t="str">
            <v>-</v>
          </cell>
          <cell r="DR28" t="str">
            <v>-</v>
          </cell>
          <cell r="DS28" t="str">
            <v>-</v>
          </cell>
          <cell r="DT28" t="str">
            <v>-</v>
          </cell>
          <cell r="DU28" t="str">
            <v>-</v>
          </cell>
          <cell r="DV28" t="str">
            <v>-</v>
          </cell>
          <cell r="DW28">
            <v>0</v>
          </cell>
          <cell r="DX28" t="str">
            <v>-</v>
          </cell>
          <cell r="DY28">
            <v>23</v>
          </cell>
          <cell r="DZ28">
            <v>114</v>
          </cell>
          <cell r="EA28">
            <v>63</v>
          </cell>
          <cell r="EB28" t="str">
            <v>-</v>
          </cell>
          <cell r="EC28">
            <v>52.5</v>
          </cell>
          <cell r="ED28" t="str">
            <v>-</v>
          </cell>
          <cell r="EE28">
            <v>5</v>
          </cell>
          <cell r="EF28" t="str">
            <v>-</v>
          </cell>
          <cell r="EG28">
            <v>10</v>
          </cell>
        </row>
        <row r="29">
          <cell r="C29">
            <v>700000098</v>
          </cell>
          <cell r="D29" t="str">
            <v>SECTOR MOSAICO JULIETH</v>
          </cell>
          <cell r="E29">
            <v>2026</v>
          </cell>
          <cell r="F29">
            <v>202606</v>
          </cell>
          <cell r="G29">
            <v>1086</v>
          </cell>
          <cell r="H29">
            <v>1084</v>
          </cell>
          <cell r="I29">
            <v>334</v>
          </cell>
          <cell r="J29" t="str">
            <v>-</v>
          </cell>
          <cell r="K29">
            <v>35</v>
          </cell>
          <cell r="L29">
            <v>10</v>
          </cell>
          <cell r="M29">
            <v>742</v>
          </cell>
          <cell r="N29">
            <v>695</v>
          </cell>
          <cell r="O29">
            <v>0</v>
          </cell>
          <cell r="P29" t="str">
            <v>-</v>
          </cell>
          <cell r="Q29">
            <v>3</v>
          </cell>
          <cell r="R29" t="str">
            <v>-</v>
          </cell>
          <cell r="S29">
            <v>7</v>
          </cell>
          <cell r="T29" t="str">
            <v>-</v>
          </cell>
          <cell r="U29">
            <v>736</v>
          </cell>
          <cell r="V29" t="str">
            <v>-</v>
          </cell>
          <cell r="W29">
            <v>3</v>
          </cell>
          <cell r="X29" t="str">
            <v>-</v>
          </cell>
          <cell r="Y29" t="str">
            <v>-</v>
          </cell>
          <cell r="Z29" t="str">
            <v>-</v>
          </cell>
          <cell r="AA29">
            <v>528</v>
          </cell>
          <cell r="AB29" t="str">
            <v>-</v>
          </cell>
          <cell r="AC29" t="str">
            <v>-</v>
          </cell>
          <cell r="AD29" t="str">
            <v>-</v>
          </cell>
          <cell r="AE29" t="str">
            <v>-</v>
          </cell>
          <cell r="AF29" t="str">
            <v>-</v>
          </cell>
          <cell r="AG29">
            <v>448</v>
          </cell>
          <cell r="AH29" t="str">
            <v>-</v>
          </cell>
          <cell r="AI29" t="str">
            <v>-</v>
          </cell>
          <cell r="AJ29" t="str">
            <v>-</v>
          </cell>
          <cell r="AK29" t="str">
            <v>-</v>
          </cell>
          <cell r="AL29" t="str">
            <v>-</v>
          </cell>
          <cell r="AM29">
            <v>68.324125230202583</v>
          </cell>
          <cell r="AN29">
            <v>65.400000000000006</v>
          </cell>
          <cell r="AO29" t="str">
            <v>-</v>
          </cell>
          <cell r="AP29" t="str">
            <v>-</v>
          </cell>
          <cell r="AQ29" t="str">
            <v>-</v>
          </cell>
          <cell r="AR29" t="str">
            <v>-</v>
          </cell>
          <cell r="AS29" t="str">
            <v>-</v>
          </cell>
          <cell r="AT29" t="str">
            <v>-</v>
          </cell>
          <cell r="AU29" t="str">
            <v>-</v>
          </cell>
          <cell r="AV29" t="str">
            <v>-</v>
          </cell>
          <cell r="AW29" t="str">
            <v>-</v>
          </cell>
          <cell r="AX29" t="str">
            <v>-</v>
          </cell>
          <cell r="AY29" t="str">
            <v>-</v>
          </cell>
          <cell r="AZ29" t="str">
            <v>-</v>
          </cell>
          <cell r="BA29">
            <v>633</v>
          </cell>
          <cell r="BB29">
            <v>596</v>
          </cell>
          <cell r="BC29">
            <v>58.287292817679557</v>
          </cell>
          <cell r="BD29">
            <v>56.1</v>
          </cell>
          <cell r="BE29">
            <v>748</v>
          </cell>
          <cell r="BF29" t="str">
            <v>-</v>
          </cell>
          <cell r="BG29">
            <v>544919.61</v>
          </cell>
          <cell r="BH29">
            <v>555178</v>
          </cell>
          <cell r="BI29">
            <v>404330347.61000001</v>
          </cell>
          <cell r="BJ29">
            <v>385848741</v>
          </cell>
          <cell r="BK29">
            <v>396652955</v>
          </cell>
          <cell r="BL29" t="str">
            <v>-</v>
          </cell>
          <cell r="BM29">
            <v>7677392.6099999994</v>
          </cell>
          <cell r="BN29" t="str">
            <v>-</v>
          </cell>
          <cell r="BO29">
            <v>360912995.61000001</v>
          </cell>
          <cell r="BP29" t="str">
            <v>-</v>
          </cell>
          <cell r="BQ29">
            <v>7677392.6099999994</v>
          </cell>
          <cell r="BR29" t="str">
            <v>-</v>
          </cell>
          <cell r="BS29">
            <v>720</v>
          </cell>
          <cell r="BT29" t="str">
            <v>-</v>
          </cell>
          <cell r="BU29">
            <v>353235603</v>
          </cell>
          <cell r="BV29" t="str">
            <v>-</v>
          </cell>
          <cell r="BW29">
            <v>363</v>
          </cell>
          <cell r="BX29" t="str">
            <v>-</v>
          </cell>
          <cell r="BY29" t="str">
            <v>-</v>
          </cell>
          <cell r="BZ29" t="str">
            <v>-</v>
          </cell>
          <cell r="CA29">
            <v>38747437</v>
          </cell>
          <cell r="CB29" t="str">
            <v>-</v>
          </cell>
          <cell r="CC29" t="str">
            <v>-</v>
          </cell>
          <cell r="CD29" t="str">
            <v>-</v>
          </cell>
          <cell r="CE29" t="str">
            <v>-</v>
          </cell>
          <cell r="CF29" t="str">
            <v>-</v>
          </cell>
          <cell r="CG29" t="str">
            <v>-</v>
          </cell>
          <cell r="CH29" t="str">
            <v>-</v>
          </cell>
          <cell r="CI29" t="str">
            <v>-</v>
          </cell>
          <cell r="CJ29" t="str">
            <v>-</v>
          </cell>
          <cell r="CK29" t="str">
            <v>-</v>
          </cell>
          <cell r="CL29" t="str">
            <v>-</v>
          </cell>
          <cell r="CM29">
            <v>4669915</v>
          </cell>
          <cell r="CN29" t="str">
            <v>-</v>
          </cell>
          <cell r="CO29">
            <v>43417352</v>
          </cell>
          <cell r="CP29" t="str">
            <v>-</v>
          </cell>
          <cell r="CQ29">
            <v>0</v>
          </cell>
          <cell r="CR29" t="str">
            <v>-</v>
          </cell>
          <cell r="CS29">
            <v>21</v>
          </cell>
          <cell r="CT29" t="str">
            <v>-</v>
          </cell>
          <cell r="CU29">
            <v>176</v>
          </cell>
          <cell r="CV29">
            <v>180</v>
          </cell>
          <cell r="CW29">
            <v>119</v>
          </cell>
          <cell r="CX29">
            <v>139</v>
          </cell>
          <cell r="CY29">
            <v>49</v>
          </cell>
          <cell r="CZ29">
            <v>63</v>
          </cell>
          <cell r="DA29">
            <v>42</v>
          </cell>
          <cell r="DB29">
            <v>44</v>
          </cell>
          <cell r="DC29">
            <v>37</v>
          </cell>
          <cell r="DD29">
            <v>39</v>
          </cell>
          <cell r="DE29">
            <v>36</v>
          </cell>
          <cell r="DF29">
            <v>30</v>
          </cell>
          <cell r="DG29">
            <v>115</v>
          </cell>
          <cell r="DH29">
            <v>113</v>
          </cell>
          <cell r="DI29">
            <v>44</v>
          </cell>
          <cell r="DJ29" t="str">
            <v>-</v>
          </cell>
          <cell r="DK29" t="str">
            <v>-</v>
          </cell>
          <cell r="DL29" t="str">
            <v>-</v>
          </cell>
          <cell r="DM29" t="str">
            <v>-</v>
          </cell>
          <cell r="DN29" t="str">
            <v>-</v>
          </cell>
          <cell r="DO29" t="str">
            <v>-</v>
          </cell>
          <cell r="DP29" t="str">
            <v>-</v>
          </cell>
          <cell r="DQ29" t="str">
            <v>-</v>
          </cell>
          <cell r="DR29" t="str">
            <v>-</v>
          </cell>
          <cell r="DS29" t="str">
            <v>-</v>
          </cell>
          <cell r="DT29" t="str">
            <v>-</v>
          </cell>
          <cell r="DU29" t="str">
            <v>-</v>
          </cell>
          <cell r="DV29" t="str">
            <v>-</v>
          </cell>
          <cell r="DW29">
            <v>0</v>
          </cell>
          <cell r="DX29" t="str">
            <v>-</v>
          </cell>
          <cell r="DY29">
            <v>57</v>
          </cell>
          <cell r="DZ29">
            <v>45</v>
          </cell>
          <cell r="EA29">
            <v>15</v>
          </cell>
          <cell r="EB29" t="str">
            <v>-</v>
          </cell>
          <cell r="EC29">
            <v>62.5</v>
          </cell>
          <cell r="ED29" t="str">
            <v>-</v>
          </cell>
          <cell r="EE29">
            <v>13</v>
          </cell>
          <cell r="EF29" t="str">
            <v>-</v>
          </cell>
          <cell r="EG29">
            <v>52</v>
          </cell>
        </row>
        <row r="30">
          <cell r="C30">
            <v>700000105</v>
          </cell>
          <cell r="D30" t="str">
            <v>SECTOR ROSA ALEJANDRA</v>
          </cell>
          <cell r="E30">
            <v>2026</v>
          </cell>
          <cell r="F30">
            <v>202606</v>
          </cell>
          <cell r="G30">
            <v>1602</v>
          </cell>
          <cell r="H30">
            <v>1513</v>
          </cell>
          <cell r="I30">
            <v>485</v>
          </cell>
          <cell r="J30" t="str">
            <v>-</v>
          </cell>
          <cell r="K30">
            <v>10</v>
          </cell>
          <cell r="L30">
            <v>9</v>
          </cell>
          <cell r="M30">
            <v>953</v>
          </cell>
          <cell r="N30">
            <v>1080</v>
          </cell>
          <cell r="O30">
            <v>0</v>
          </cell>
          <cell r="P30" t="str">
            <v>-</v>
          </cell>
          <cell r="Q30">
            <v>1</v>
          </cell>
          <cell r="R30" t="str">
            <v>-</v>
          </cell>
          <cell r="S30">
            <v>8</v>
          </cell>
          <cell r="T30" t="str">
            <v>-</v>
          </cell>
          <cell r="U30">
            <v>948</v>
          </cell>
          <cell r="V30" t="str">
            <v>-</v>
          </cell>
          <cell r="W30">
            <v>4</v>
          </cell>
          <cell r="X30" t="str">
            <v>-</v>
          </cell>
          <cell r="Y30" t="str">
            <v>-</v>
          </cell>
          <cell r="Z30" t="str">
            <v>-</v>
          </cell>
          <cell r="AA30">
            <v>728</v>
          </cell>
          <cell r="AB30" t="str">
            <v>-</v>
          </cell>
          <cell r="AC30" t="str">
            <v>-</v>
          </cell>
          <cell r="AD30" t="str">
            <v>-</v>
          </cell>
          <cell r="AE30" t="str">
            <v>-</v>
          </cell>
          <cell r="AF30" t="str">
            <v>-</v>
          </cell>
          <cell r="AG30">
            <v>539</v>
          </cell>
          <cell r="AH30" t="str">
            <v>-</v>
          </cell>
          <cell r="AI30" t="str">
            <v>-</v>
          </cell>
          <cell r="AJ30" t="str">
            <v>-</v>
          </cell>
          <cell r="AK30" t="str">
            <v>-</v>
          </cell>
          <cell r="AL30" t="str">
            <v>-</v>
          </cell>
          <cell r="AM30">
            <v>59.488139825218475</v>
          </cell>
          <cell r="AN30">
            <v>67.400000000000006</v>
          </cell>
          <cell r="AO30" t="str">
            <v>-</v>
          </cell>
          <cell r="AP30" t="str">
            <v>-</v>
          </cell>
          <cell r="AQ30" t="str">
            <v>-</v>
          </cell>
          <cell r="AR30" t="str">
            <v>-</v>
          </cell>
          <cell r="AS30" t="str">
            <v>-</v>
          </cell>
          <cell r="AT30" t="str">
            <v>-</v>
          </cell>
          <cell r="AU30" t="str">
            <v>-</v>
          </cell>
          <cell r="AV30" t="str">
            <v>-</v>
          </cell>
          <cell r="AW30" t="str">
            <v>-</v>
          </cell>
          <cell r="AX30" t="str">
            <v>-</v>
          </cell>
          <cell r="AY30" t="str">
            <v>-</v>
          </cell>
          <cell r="AZ30" t="str">
            <v>-</v>
          </cell>
          <cell r="BA30">
            <v>862</v>
          </cell>
          <cell r="BB30">
            <v>982</v>
          </cell>
          <cell r="BC30">
            <v>53.807740324594256</v>
          </cell>
          <cell r="BD30">
            <v>61.3</v>
          </cell>
          <cell r="BE30">
            <v>1065</v>
          </cell>
          <cell r="BF30" t="str">
            <v>-</v>
          </cell>
          <cell r="BG30">
            <v>592700.80000000005</v>
          </cell>
          <cell r="BH30">
            <v>548701</v>
          </cell>
          <cell r="BI30">
            <v>564843861.10000002</v>
          </cell>
          <cell r="BJ30">
            <v>592597610</v>
          </cell>
          <cell r="BK30">
            <v>562228222</v>
          </cell>
          <cell r="BL30" t="str">
            <v>-</v>
          </cell>
          <cell r="BM30">
            <v>2615639.1</v>
          </cell>
          <cell r="BN30" t="str">
            <v>-</v>
          </cell>
          <cell r="BO30">
            <v>476564952.10000002</v>
          </cell>
          <cell r="BP30" t="str">
            <v>-</v>
          </cell>
          <cell r="BQ30">
            <v>2615639.0999999996</v>
          </cell>
          <cell r="BR30" t="str">
            <v>-</v>
          </cell>
          <cell r="BS30">
            <v>902</v>
          </cell>
          <cell r="BT30" t="str">
            <v>-</v>
          </cell>
          <cell r="BU30">
            <v>473949313</v>
          </cell>
          <cell r="BV30" t="str">
            <v>-</v>
          </cell>
          <cell r="BW30">
            <v>571</v>
          </cell>
          <cell r="BX30" t="str">
            <v>-</v>
          </cell>
          <cell r="BY30" t="str">
            <v>-</v>
          </cell>
          <cell r="BZ30" t="str">
            <v>-</v>
          </cell>
          <cell r="CA30">
            <v>83018842</v>
          </cell>
          <cell r="CB30" t="str">
            <v>-</v>
          </cell>
          <cell r="CC30" t="str">
            <v>-</v>
          </cell>
          <cell r="CD30" t="str">
            <v>-</v>
          </cell>
          <cell r="CE30" t="str">
            <v>-</v>
          </cell>
          <cell r="CF30" t="str">
            <v>-</v>
          </cell>
          <cell r="CG30" t="str">
            <v>-</v>
          </cell>
          <cell r="CH30" t="str">
            <v>-</v>
          </cell>
          <cell r="CI30" t="str">
            <v>-</v>
          </cell>
          <cell r="CJ30" t="str">
            <v>-</v>
          </cell>
          <cell r="CK30" t="str">
            <v>-</v>
          </cell>
          <cell r="CL30" t="str">
            <v>-</v>
          </cell>
          <cell r="CM30">
            <v>5260067</v>
          </cell>
          <cell r="CN30" t="str">
            <v>-</v>
          </cell>
          <cell r="CO30">
            <v>88278909</v>
          </cell>
          <cell r="CP30" t="str">
            <v>-</v>
          </cell>
          <cell r="CQ30">
            <v>0</v>
          </cell>
          <cell r="CR30" t="str">
            <v>-</v>
          </cell>
          <cell r="CS30">
            <v>22</v>
          </cell>
          <cell r="CT30" t="str">
            <v>-</v>
          </cell>
          <cell r="CU30">
            <v>337</v>
          </cell>
          <cell r="CV30">
            <v>258</v>
          </cell>
          <cell r="CW30">
            <v>208</v>
          </cell>
          <cell r="CX30">
            <v>182</v>
          </cell>
          <cell r="CY30">
            <v>104</v>
          </cell>
          <cell r="CZ30">
            <v>90</v>
          </cell>
          <cell r="DA30">
            <v>55</v>
          </cell>
          <cell r="DB30">
            <v>110</v>
          </cell>
          <cell r="DC30">
            <v>30</v>
          </cell>
          <cell r="DD30">
            <v>81</v>
          </cell>
          <cell r="DE30">
            <v>33</v>
          </cell>
          <cell r="DF30">
            <v>29</v>
          </cell>
          <cell r="DG30">
            <v>118</v>
          </cell>
          <cell r="DH30">
            <v>220</v>
          </cell>
          <cell r="DI30">
            <v>39</v>
          </cell>
          <cell r="DJ30" t="str">
            <v>-</v>
          </cell>
          <cell r="DK30" t="str">
            <v>-</v>
          </cell>
          <cell r="DL30" t="str">
            <v>-</v>
          </cell>
          <cell r="DM30" t="str">
            <v>-</v>
          </cell>
          <cell r="DN30" t="str">
            <v>-</v>
          </cell>
          <cell r="DO30" t="str">
            <v>-</v>
          </cell>
          <cell r="DP30" t="str">
            <v>-</v>
          </cell>
          <cell r="DQ30" t="str">
            <v>-</v>
          </cell>
          <cell r="DR30" t="str">
            <v>-</v>
          </cell>
          <cell r="DS30" t="str">
            <v>-</v>
          </cell>
          <cell r="DT30" t="str">
            <v>-</v>
          </cell>
          <cell r="DU30" t="str">
            <v>-</v>
          </cell>
          <cell r="DV30" t="str">
            <v>-</v>
          </cell>
          <cell r="DW30">
            <v>0</v>
          </cell>
          <cell r="DX30" t="str">
            <v>-</v>
          </cell>
          <cell r="DY30">
            <v>55</v>
          </cell>
          <cell r="DZ30">
            <v>54</v>
          </cell>
          <cell r="EA30">
            <v>38</v>
          </cell>
          <cell r="EB30" t="str">
            <v>-</v>
          </cell>
          <cell r="EC30">
            <v>59.375</v>
          </cell>
          <cell r="ED30" t="str">
            <v>-</v>
          </cell>
          <cell r="EE30">
            <v>16</v>
          </cell>
          <cell r="EF30" t="str">
            <v>-</v>
          </cell>
          <cell r="EG30">
            <v>36</v>
          </cell>
        </row>
        <row r="31">
          <cell r="C31">
            <v>700000106</v>
          </cell>
          <cell r="D31" t="str">
            <v>SECTOR CAFÉ DIANA</v>
          </cell>
          <cell r="E31">
            <v>2026</v>
          </cell>
          <cell r="F31">
            <v>202606</v>
          </cell>
          <cell r="G31">
            <v>0</v>
          </cell>
          <cell r="H31" t="str">
            <v>-</v>
          </cell>
          <cell r="I31">
            <v>0</v>
          </cell>
          <cell r="J31" t="str">
            <v>-</v>
          </cell>
          <cell r="K31">
            <v>0</v>
          </cell>
          <cell r="L31" t="str">
            <v>-</v>
          </cell>
          <cell r="M31">
            <v>0</v>
          </cell>
          <cell r="N31" t="str">
            <v>-</v>
          </cell>
          <cell r="O31">
            <v>0</v>
          </cell>
          <cell r="P31" t="str">
            <v>-</v>
          </cell>
          <cell r="Q31">
            <v>0</v>
          </cell>
          <cell r="R31" t="str">
            <v>-</v>
          </cell>
          <cell r="S31">
            <v>0</v>
          </cell>
          <cell r="T31" t="str">
            <v>-</v>
          </cell>
          <cell r="U31">
            <v>0</v>
          </cell>
          <cell r="V31" t="str">
            <v>-</v>
          </cell>
          <cell r="W31">
            <v>0</v>
          </cell>
          <cell r="X31" t="str">
            <v>-</v>
          </cell>
          <cell r="Y31" t="str">
            <v>-</v>
          </cell>
          <cell r="Z31" t="str">
            <v>-</v>
          </cell>
          <cell r="AA31">
            <v>0</v>
          </cell>
          <cell r="AB31" t="str">
            <v>-</v>
          </cell>
          <cell r="AC31" t="str">
            <v>-</v>
          </cell>
          <cell r="AD31" t="str">
            <v>-</v>
          </cell>
          <cell r="AE31" t="str">
            <v>-</v>
          </cell>
          <cell r="AF31" t="str">
            <v>-</v>
          </cell>
          <cell r="AG31">
            <v>0</v>
          </cell>
          <cell r="AH31" t="str">
            <v>-</v>
          </cell>
          <cell r="AI31" t="str">
            <v>-</v>
          </cell>
          <cell r="AJ31" t="str">
            <v>-</v>
          </cell>
          <cell r="AK31" t="str">
            <v>-</v>
          </cell>
          <cell r="AL31" t="str">
            <v>-</v>
          </cell>
          <cell r="AM31">
            <v>0</v>
          </cell>
          <cell r="AN31" t="str">
            <v>-</v>
          </cell>
          <cell r="AO31" t="str">
            <v>-</v>
          </cell>
          <cell r="AP31" t="str">
            <v>-</v>
          </cell>
          <cell r="AQ31" t="str">
            <v>-</v>
          </cell>
          <cell r="AR31" t="str">
            <v>-</v>
          </cell>
          <cell r="AS31" t="str">
            <v>-</v>
          </cell>
          <cell r="AT31" t="str">
            <v>-</v>
          </cell>
          <cell r="AU31" t="str">
            <v>-</v>
          </cell>
          <cell r="AV31" t="str">
            <v>-</v>
          </cell>
          <cell r="AW31" t="str">
            <v>-</v>
          </cell>
          <cell r="AX31" t="str">
            <v>-</v>
          </cell>
          <cell r="AY31" t="str">
            <v>-</v>
          </cell>
          <cell r="AZ31" t="str">
            <v>-</v>
          </cell>
          <cell r="BA31">
            <v>0</v>
          </cell>
          <cell r="BB31" t="str">
            <v>-</v>
          </cell>
          <cell r="BC31">
            <v>0</v>
          </cell>
          <cell r="BD31" t="str">
            <v>-</v>
          </cell>
          <cell r="BE31">
            <v>0</v>
          </cell>
          <cell r="BF31" t="str">
            <v>-</v>
          </cell>
          <cell r="BG31">
            <v>0</v>
          </cell>
          <cell r="BH31" t="str">
            <v>-</v>
          </cell>
          <cell r="BI31">
            <v>0</v>
          </cell>
          <cell r="BJ31" t="str">
            <v>-</v>
          </cell>
          <cell r="BK31">
            <v>0</v>
          </cell>
          <cell r="BL31" t="str">
            <v>-</v>
          </cell>
          <cell r="BM31">
            <v>0</v>
          </cell>
          <cell r="BN31" t="str">
            <v>-</v>
          </cell>
          <cell r="BO31">
            <v>0</v>
          </cell>
          <cell r="BP31" t="str">
            <v>-</v>
          </cell>
          <cell r="BQ31">
            <v>0</v>
          </cell>
          <cell r="BR31" t="str">
            <v>-</v>
          </cell>
          <cell r="BS31">
            <v>0</v>
          </cell>
          <cell r="BT31" t="str">
            <v>-</v>
          </cell>
          <cell r="BU31">
            <v>0</v>
          </cell>
          <cell r="BV31" t="str">
            <v>-</v>
          </cell>
          <cell r="BW31">
            <v>0</v>
          </cell>
          <cell r="BX31" t="str">
            <v>-</v>
          </cell>
          <cell r="BY31" t="str">
            <v>-</v>
          </cell>
          <cell r="BZ31" t="str">
            <v>-</v>
          </cell>
          <cell r="CA31">
            <v>0</v>
          </cell>
          <cell r="CB31" t="str">
            <v>-</v>
          </cell>
          <cell r="CC31" t="str">
            <v>-</v>
          </cell>
          <cell r="CD31" t="str">
            <v>-</v>
          </cell>
          <cell r="CE31" t="str">
            <v>-</v>
          </cell>
          <cell r="CF31" t="str">
            <v>-</v>
          </cell>
          <cell r="CG31" t="str">
            <v>-</v>
          </cell>
          <cell r="CH31" t="str">
            <v>-</v>
          </cell>
          <cell r="CI31" t="str">
            <v>-</v>
          </cell>
          <cell r="CJ31" t="str">
            <v>-</v>
          </cell>
          <cell r="CK31" t="str">
            <v>-</v>
          </cell>
          <cell r="CL31" t="str">
            <v>-</v>
          </cell>
          <cell r="CM31">
            <v>0</v>
          </cell>
          <cell r="CN31" t="str">
            <v>-</v>
          </cell>
          <cell r="CO31">
            <v>0</v>
          </cell>
          <cell r="CP31" t="str">
            <v>-</v>
          </cell>
          <cell r="CQ31">
            <v>0</v>
          </cell>
          <cell r="CR31" t="str">
            <v>-</v>
          </cell>
          <cell r="CS31">
            <v>0</v>
          </cell>
          <cell r="CT31" t="str">
            <v>-</v>
          </cell>
          <cell r="CU31">
            <v>0</v>
          </cell>
          <cell r="CV31" t="str">
            <v>-</v>
          </cell>
          <cell r="CW31">
            <v>0</v>
          </cell>
          <cell r="CX31" t="str">
            <v>-</v>
          </cell>
          <cell r="CY31">
            <v>0</v>
          </cell>
          <cell r="CZ31" t="str">
            <v>-</v>
          </cell>
          <cell r="DA31">
            <v>0</v>
          </cell>
          <cell r="DB31" t="str">
            <v>-</v>
          </cell>
          <cell r="DC31">
            <v>0</v>
          </cell>
          <cell r="DD31" t="str">
            <v>-</v>
          </cell>
          <cell r="DE31">
            <v>0</v>
          </cell>
          <cell r="DF31" t="str">
            <v>-</v>
          </cell>
          <cell r="DG31">
            <v>0</v>
          </cell>
          <cell r="DH31" t="str">
            <v>-</v>
          </cell>
          <cell r="DI31">
            <v>0</v>
          </cell>
          <cell r="DJ31" t="str">
            <v>-</v>
          </cell>
          <cell r="DK31" t="str">
            <v>-</v>
          </cell>
          <cell r="DL31" t="str">
            <v>-</v>
          </cell>
          <cell r="DM31" t="str">
            <v>-</v>
          </cell>
          <cell r="DN31" t="str">
            <v>-</v>
          </cell>
          <cell r="DO31" t="str">
            <v>-</v>
          </cell>
          <cell r="DP31" t="str">
            <v>-</v>
          </cell>
          <cell r="DQ31" t="str">
            <v>-</v>
          </cell>
          <cell r="DR31" t="str">
            <v>-</v>
          </cell>
          <cell r="DS31" t="str">
            <v>-</v>
          </cell>
          <cell r="DT31" t="str">
            <v>-</v>
          </cell>
          <cell r="DU31" t="str">
            <v>-</v>
          </cell>
          <cell r="DV31" t="str">
            <v>-</v>
          </cell>
          <cell r="DW31">
            <v>0</v>
          </cell>
          <cell r="DX31" t="str">
            <v>-</v>
          </cell>
          <cell r="DY31">
            <v>0</v>
          </cell>
          <cell r="DZ31" t="str">
            <v>-</v>
          </cell>
          <cell r="EA31">
            <v>0</v>
          </cell>
          <cell r="EB31" t="str">
            <v>-</v>
          </cell>
          <cell r="EC31">
            <v>0</v>
          </cell>
          <cell r="ED31" t="str">
            <v>-</v>
          </cell>
          <cell r="EE31">
            <v>0</v>
          </cell>
          <cell r="EF31" t="str">
            <v>-</v>
          </cell>
          <cell r="EG31">
            <v>0</v>
          </cell>
        </row>
        <row r="32">
          <cell r="C32">
            <v>700000108</v>
          </cell>
          <cell r="D32" t="str">
            <v>SECTOR ORQUÍDEA CAROLINA</v>
          </cell>
          <cell r="E32">
            <v>2026</v>
          </cell>
          <cell r="F32">
            <v>202606</v>
          </cell>
          <cell r="G32">
            <v>1249</v>
          </cell>
          <cell r="H32">
            <v>1319</v>
          </cell>
          <cell r="I32">
            <v>369</v>
          </cell>
          <cell r="J32" t="str">
            <v>-</v>
          </cell>
          <cell r="K32">
            <v>-46</v>
          </cell>
          <cell r="L32">
            <v>10</v>
          </cell>
          <cell r="M32">
            <v>690</v>
          </cell>
          <cell r="N32">
            <v>860</v>
          </cell>
          <cell r="O32">
            <v>0</v>
          </cell>
          <cell r="P32" t="str">
            <v>-</v>
          </cell>
          <cell r="Q32">
            <v>0</v>
          </cell>
          <cell r="R32" t="str">
            <v>-</v>
          </cell>
          <cell r="S32">
            <v>4</v>
          </cell>
          <cell r="T32" t="str">
            <v>-</v>
          </cell>
          <cell r="U32">
            <v>690</v>
          </cell>
          <cell r="V32" t="str">
            <v>-</v>
          </cell>
          <cell r="W32">
            <v>0</v>
          </cell>
          <cell r="X32" t="str">
            <v>-</v>
          </cell>
          <cell r="Y32" t="str">
            <v>-</v>
          </cell>
          <cell r="Z32" t="str">
            <v>-</v>
          </cell>
          <cell r="AA32">
            <v>524</v>
          </cell>
          <cell r="AB32" t="str">
            <v>-</v>
          </cell>
          <cell r="AC32" t="str">
            <v>-</v>
          </cell>
          <cell r="AD32" t="str">
            <v>-</v>
          </cell>
          <cell r="AE32" t="str">
            <v>-</v>
          </cell>
          <cell r="AF32" t="str">
            <v>-</v>
          </cell>
          <cell r="AG32">
            <v>391</v>
          </cell>
          <cell r="AH32" t="str">
            <v>-</v>
          </cell>
          <cell r="AI32" t="str">
            <v>-</v>
          </cell>
          <cell r="AJ32" t="str">
            <v>-</v>
          </cell>
          <cell r="AK32" t="str">
            <v>-</v>
          </cell>
          <cell r="AL32" t="str">
            <v>-</v>
          </cell>
          <cell r="AM32">
            <v>55.244195356285033</v>
          </cell>
          <cell r="AN32">
            <v>65.8</v>
          </cell>
          <cell r="AO32" t="str">
            <v>-</v>
          </cell>
          <cell r="AP32" t="str">
            <v>-</v>
          </cell>
          <cell r="AQ32" t="str">
            <v>-</v>
          </cell>
          <cell r="AR32" t="str">
            <v>-</v>
          </cell>
          <cell r="AS32" t="str">
            <v>-</v>
          </cell>
          <cell r="AT32" t="str">
            <v>-</v>
          </cell>
          <cell r="AU32" t="str">
            <v>-</v>
          </cell>
          <cell r="AV32" t="str">
            <v>-</v>
          </cell>
          <cell r="AW32" t="str">
            <v>-</v>
          </cell>
          <cell r="AX32" t="str">
            <v>-</v>
          </cell>
          <cell r="AY32" t="str">
            <v>-</v>
          </cell>
          <cell r="AZ32" t="str">
            <v>-</v>
          </cell>
          <cell r="BA32">
            <v>631</v>
          </cell>
          <cell r="BB32">
            <v>757</v>
          </cell>
          <cell r="BC32">
            <v>50.52041633306645</v>
          </cell>
          <cell r="BD32">
            <v>57.9</v>
          </cell>
          <cell r="BE32">
            <v>882</v>
          </cell>
          <cell r="BF32" t="str">
            <v>-</v>
          </cell>
          <cell r="BG32">
            <v>539516.01</v>
          </cell>
          <cell r="BH32">
            <v>500696</v>
          </cell>
          <cell r="BI32">
            <v>372266045</v>
          </cell>
          <cell r="BJ32">
            <v>430598717</v>
          </cell>
          <cell r="BK32">
            <v>371886185</v>
          </cell>
          <cell r="BL32" t="str">
            <v>-</v>
          </cell>
          <cell r="BM32">
            <v>379860</v>
          </cell>
          <cell r="BN32" t="str">
            <v>-</v>
          </cell>
          <cell r="BO32">
            <v>305346323</v>
          </cell>
          <cell r="BP32" t="str">
            <v>-</v>
          </cell>
          <cell r="BQ32">
            <v>379860</v>
          </cell>
          <cell r="BR32" t="str">
            <v>-</v>
          </cell>
          <cell r="BS32">
            <v>659</v>
          </cell>
          <cell r="BT32" t="str">
            <v>-</v>
          </cell>
          <cell r="BU32">
            <v>304966463</v>
          </cell>
          <cell r="BV32" t="str">
            <v>-</v>
          </cell>
          <cell r="BW32">
            <v>441</v>
          </cell>
          <cell r="BX32" t="str">
            <v>-</v>
          </cell>
          <cell r="BY32" t="str">
            <v>-</v>
          </cell>
          <cell r="BZ32" t="str">
            <v>-</v>
          </cell>
          <cell r="CA32">
            <v>61473819</v>
          </cell>
          <cell r="CB32" t="str">
            <v>-</v>
          </cell>
          <cell r="CC32" t="str">
            <v>-</v>
          </cell>
          <cell r="CD32" t="str">
            <v>-</v>
          </cell>
          <cell r="CE32" t="str">
            <v>-</v>
          </cell>
          <cell r="CF32" t="str">
            <v>-</v>
          </cell>
          <cell r="CG32" t="str">
            <v>-</v>
          </cell>
          <cell r="CH32" t="str">
            <v>-</v>
          </cell>
          <cell r="CI32" t="str">
            <v>-</v>
          </cell>
          <cell r="CJ32" t="str">
            <v>-</v>
          </cell>
          <cell r="CK32" t="str">
            <v>-</v>
          </cell>
          <cell r="CL32" t="str">
            <v>-</v>
          </cell>
          <cell r="CM32">
            <v>5445903</v>
          </cell>
          <cell r="CN32" t="str">
            <v>-</v>
          </cell>
          <cell r="CO32">
            <v>66919722</v>
          </cell>
          <cell r="CP32" t="str">
            <v>-</v>
          </cell>
          <cell r="CQ32">
            <v>0</v>
          </cell>
          <cell r="CR32" t="str">
            <v>-</v>
          </cell>
          <cell r="CS32">
            <v>-10</v>
          </cell>
          <cell r="CT32" t="str">
            <v>-</v>
          </cell>
          <cell r="CU32">
            <v>310</v>
          </cell>
          <cell r="CV32">
            <v>209</v>
          </cell>
          <cell r="CW32">
            <v>156</v>
          </cell>
          <cell r="CX32">
            <v>144</v>
          </cell>
          <cell r="CY32">
            <v>93</v>
          </cell>
          <cell r="CZ32">
            <v>81</v>
          </cell>
          <cell r="DA32">
            <v>94</v>
          </cell>
          <cell r="DB32">
            <v>98</v>
          </cell>
          <cell r="DC32">
            <v>50</v>
          </cell>
          <cell r="DD32">
            <v>99</v>
          </cell>
          <cell r="DE32">
            <v>43</v>
          </cell>
          <cell r="DF32">
            <v>46</v>
          </cell>
          <cell r="DG32">
            <v>187</v>
          </cell>
          <cell r="DH32">
            <v>243</v>
          </cell>
          <cell r="DI32">
            <v>18</v>
          </cell>
          <cell r="DJ32" t="str">
            <v>-</v>
          </cell>
          <cell r="DK32" t="str">
            <v>-</v>
          </cell>
          <cell r="DL32" t="str">
            <v>-</v>
          </cell>
          <cell r="DM32" t="str">
            <v>-</v>
          </cell>
          <cell r="DN32" t="str">
            <v>-</v>
          </cell>
          <cell r="DO32" t="str">
            <v>-</v>
          </cell>
          <cell r="DP32" t="str">
            <v>-</v>
          </cell>
          <cell r="DQ32" t="str">
            <v>-</v>
          </cell>
          <cell r="DR32" t="str">
            <v>-</v>
          </cell>
          <cell r="DS32" t="str">
            <v>-</v>
          </cell>
          <cell r="DT32" t="str">
            <v>-</v>
          </cell>
          <cell r="DU32" t="str">
            <v>-</v>
          </cell>
          <cell r="DV32" t="str">
            <v>-</v>
          </cell>
          <cell r="DW32">
            <v>0</v>
          </cell>
          <cell r="DX32" t="str">
            <v>-</v>
          </cell>
          <cell r="DY32">
            <v>35</v>
          </cell>
          <cell r="DZ32">
            <v>56</v>
          </cell>
          <cell r="EA32">
            <v>33</v>
          </cell>
          <cell r="EB32" t="str">
            <v>-</v>
          </cell>
          <cell r="EC32">
            <v>70.212765957446805</v>
          </cell>
          <cell r="ED32" t="str">
            <v>-</v>
          </cell>
          <cell r="EE32">
            <v>17</v>
          </cell>
          <cell r="EF32" t="str">
            <v>-</v>
          </cell>
          <cell r="EG32">
            <v>24</v>
          </cell>
        </row>
        <row r="33">
          <cell r="C33">
            <v>700000109</v>
          </cell>
          <cell r="D33" t="str">
            <v>SECTOR PRALINÉ ANDREA</v>
          </cell>
          <cell r="E33">
            <v>2026</v>
          </cell>
          <cell r="F33">
            <v>202606</v>
          </cell>
          <cell r="G33">
            <v>1902</v>
          </cell>
          <cell r="H33">
            <v>2038</v>
          </cell>
          <cell r="I33">
            <v>550</v>
          </cell>
          <cell r="J33" t="str">
            <v>-</v>
          </cell>
          <cell r="K33">
            <v>-35</v>
          </cell>
          <cell r="L33">
            <v>8</v>
          </cell>
          <cell r="M33">
            <v>1027</v>
          </cell>
          <cell r="N33">
            <v>1287</v>
          </cell>
          <cell r="O33">
            <v>0</v>
          </cell>
          <cell r="P33" t="str">
            <v>-</v>
          </cell>
          <cell r="Q33">
            <v>1</v>
          </cell>
          <cell r="R33" t="str">
            <v>-</v>
          </cell>
          <cell r="S33">
            <v>7</v>
          </cell>
          <cell r="T33" t="str">
            <v>-</v>
          </cell>
          <cell r="U33">
            <v>1023</v>
          </cell>
          <cell r="V33" t="str">
            <v>-</v>
          </cell>
          <cell r="W33">
            <v>3</v>
          </cell>
          <cell r="X33" t="str">
            <v>-</v>
          </cell>
          <cell r="Y33" t="str">
            <v>-</v>
          </cell>
          <cell r="Z33" t="str">
            <v>-</v>
          </cell>
          <cell r="AA33">
            <v>791</v>
          </cell>
          <cell r="AB33" t="str">
            <v>-</v>
          </cell>
          <cell r="AC33" t="str">
            <v>-</v>
          </cell>
          <cell r="AD33" t="str">
            <v>-</v>
          </cell>
          <cell r="AE33" t="str">
            <v>-</v>
          </cell>
          <cell r="AF33" t="str">
            <v>-</v>
          </cell>
          <cell r="AG33">
            <v>578</v>
          </cell>
          <cell r="AH33" t="str">
            <v>-</v>
          </cell>
          <cell r="AI33" t="str">
            <v>-</v>
          </cell>
          <cell r="AJ33" t="str">
            <v>-</v>
          </cell>
          <cell r="AK33" t="str">
            <v>-</v>
          </cell>
          <cell r="AL33" t="str">
            <v>-</v>
          </cell>
          <cell r="AM33">
            <v>53.995793901156674</v>
          </cell>
          <cell r="AN33">
            <v>66</v>
          </cell>
          <cell r="AO33" t="str">
            <v>-</v>
          </cell>
          <cell r="AP33" t="str">
            <v>-</v>
          </cell>
          <cell r="AQ33" t="str">
            <v>-</v>
          </cell>
          <cell r="AR33" t="str">
            <v>-</v>
          </cell>
          <cell r="AS33" t="str">
            <v>-</v>
          </cell>
          <cell r="AT33" t="str">
            <v>-</v>
          </cell>
          <cell r="AU33" t="str">
            <v>-</v>
          </cell>
          <cell r="AV33" t="str">
            <v>-</v>
          </cell>
          <cell r="AW33" t="str">
            <v>-</v>
          </cell>
          <cell r="AX33" t="str">
            <v>-</v>
          </cell>
          <cell r="AY33" t="str">
            <v>-</v>
          </cell>
          <cell r="AZ33" t="str">
            <v>-</v>
          </cell>
          <cell r="BA33">
            <v>942</v>
          </cell>
          <cell r="BB33">
            <v>1115</v>
          </cell>
          <cell r="BC33">
            <v>49.526813880126177</v>
          </cell>
          <cell r="BD33">
            <v>57.2</v>
          </cell>
          <cell r="BE33">
            <v>1290</v>
          </cell>
          <cell r="BF33" t="str">
            <v>-</v>
          </cell>
          <cell r="BG33">
            <v>550619.52</v>
          </cell>
          <cell r="BH33">
            <v>489544</v>
          </cell>
          <cell r="BI33">
            <v>565486250.54999995</v>
          </cell>
          <cell r="BJ33">
            <v>630042705</v>
          </cell>
          <cell r="BK33">
            <v>562481548</v>
          </cell>
          <cell r="BL33" t="str">
            <v>-</v>
          </cell>
          <cell r="BM33">
            <v>3004702.55</v>
          </cell>
          <cell r="BN33" t="str">
            <v>-</v>
          </cell>
          <cell r="BO33">
            <v>445460959.55000001</v>
          </cell>
          <cell r="BP33" t="str">
            <v>-</v>
          </cell>
          <cell r="BQ33">
            <v>3004702.55</v>
          </cell>
          <cell r="BR33" t="str">
            <v>-</v>
          </cell>
          <cell r="BS33">
            <v>965</v>
          </cell>
          <cell r="BT33" t="str">
            <v>-</v>
          </cell>
          <cell r="BU33">
            <v>442456257</v>
          </cell>
          <cell r="BV33" t="str">
            <v>-</v>
          </cell>
          <cell r="BW33">
            <v>707</v>
          </cell>
          <cell r="BX33" t="str">
            <v>-</v>
          </cell>
          <cell r="BY33" t="str">
            <v>-</v>
          </cell>
          <cell r="BZ33" t="str">
            <v>-</v>
          </cell>
          <cell r="CA33">
            <v>112563884</v>
          </cell>
          <cell r="CB33" t="str">
            <v>-</v>
          </cell>
          <cell r="CC33" t="str">
            <v>-</v>
          </cell>
          <cell r="CD33" t="str">
            <v>-</v>
          </cell>
          <cell r="CE33" t="str">
            <v>-</v>
          </cell>
          <cell r="CF33" t="str">
            <v>-</v>
          </cell>
          <cell r="CG33" t="str">
            <v>-</v>
          </cell>
          <cell r="CH33" t="str">
            <v>-</v>
          </cell>
          <cell r="CI33" t="str">
            <v>-</v>
          </cell>
          <cell r="CJ33" t="str">
            <v>-</v>
          </cell>
          <cell r="CK33" t="str">
            <v>-</v>
          </cell>
          <cell r="CL33" t="str">
            <v>-</v>
          </cell>
          <cell r="CM33">
            <v>7461407</v>
          </cell>
          <cell r="CN33" t="str">
            <v>-</v>
          </cell>
          <cell r="CO33">
            <v>120025291</v>
          </cell>
          <cell r="CP33" t="str">
            <v>-</v>
          </cell>
          <cell r="CQ33">
            <v>0</v>
          </cell>
          <cell r="CR33" t="str">
            <v>-</v>
          </cell>
          <cell r="CS33">
            <v>-22</v>
          </cell>
          <cell r="CT33" t="str">
            <v>-</v>
          </cell>
          <cell r="CU33">
            <v>473</v>
          </cell>
          <cell r="CV33">
            <v>329</v>
          </cell>
          <cell r="CW33">
            <v>240</v>
          </cell>
          <cell r="CX33">
            <v>232</v>
          </cell>
          <cell r="CY33">
            <v>162</v>
          </cell>
          <cell r="CZ33">
            <v>146</v>
          </cell>
          <cell r="DA33">
            <v>92</v>
          </cell>
          <cell r="DB33">
            <v>153</v>
          </cell>
          <cell r="DC33">
            <v>77</v>
          </cell>
          <cell r="DD33">
            <v>101</v>
          </cell>
          <cell r="DE33">
            <v>62</v>
          </cell>
          <cell r="DF33">
            <v>71</v>
          </cell>
          <cell r="DG33">
            <v>231</v>
          </cell>
          <cell r="DH33">
            <v>325</v>
          </cell>
          <cell r="DI33">
            <v>25</v>
          </cell>
          <cell r="DJ33" t="str">
            <v>-</v>
          </cell>
          <cell r="DK33" t="str">
            <v>-</v>
          </cell>
          <cell r="DL33" t="str">
            <v>-</v>
          </cell>
          <cell r="DM33" t="str">
            <v>-</v>
          </cell>
          <cell r="DN33" t="str">
            <v>-</v>
          </cell>
          <cell r="DO33" t="str">
            <v>-</v>
          </cell>
          <cell r="DP33" t="str">
            <v>-</v>
          </cell>
          <cell r="DQ33" t="str">
            <v>-</v>
          </cell>
          <cell r="DR33" t="str">
            <v>-</v>
          </cell>
          <cell r="DS33" t="str">
            <v>-</v>
          </cell>
          <cell r="DT33" t="str">
            <v>-</v>
          </cell>
          <cell r="DU33" t="str">
            <v>-</v>
          </cell>
          <cell r="DV33" t="str">
            <v>-</v>
          </cell>
          <cell r="DW33">
            <v>0</v>
          </cell>
          <cell r="DX33" t="str">
            <v>-</v>
          </cell>
          <cell r="DY33">
            <v>42</v>
          </cell>
          <cell r="DZ33">
            <v>55</v>
          </cell>
          <cell r="EA33">
            <v>20</v>
          </cell>
          <cell r="EB33" t="str">
            <v>-</v>
          </cell>
          <cell r="EC33">
            <v>54.054054054054056</v>
          </cell>
          <cell r="ED33" t="str">
            <v>-</v>
          </cell>
          <cell r="EE33">
            <v>17</v>
          </cell>
          <cell r="EF33" t="str">
            <v>-</v>
          </cell>
          <cell r="EG33">
            <v>43</v>
          </cell>
        </row>
        <row r="34">
          <cell r="C34">
            <v>700000111</v>
          </cell>
          <cell r="D34" t="str">
            <v>SECTOR PROPÓSITO ASTRYTH</v>
          </cell>
          <cell r="E34">
            <v>2026</v>
          </cell>
          <cell r="F34">
            <v>202606</v>
          </cell>
          <cell r="G34">
            <v>1794</v>
          </cell>
          <cell r="H34">
            <v>1719</v>
          </cell>
          <cell r="I34">
            <v>533</v>
          </cell>
          <cell r="J34" t="str">
            <v>-</v>
          </cell>
          <cell r="K34">
            <v>38</v>
          </cell>
          <cell r="L34">
            <v>10</v>
          </cell>
          <cell r="M34">
            <v>1152</v>
          </cell>
          <cell r="N34">
            <v>1186</v>
          </cell>
          <cell r="O34">
            <v>0</v>
          </cell>
          <cell r="P34" t="str">
            <v>-</v>
          </cell>
          <cell r="Q34">
            <v>2</v>
          </cell>
          <cell r="R34" t="str">
            <v>-</v>
          </cell>
          <cell r="S34">
            <v>9</v>
          </cell>
          <cell r="T34" t="str">
            <v>-</v>
          </cell>
          <cell r="U34">
            <v>1146</v>
          </cell>
          <cell r="V34" t="str">
            <v>-</v>
          </cell>
          <cell r="W34">
            <v>4</v>
          </cell>
          <cell r="X34" t="str">
            <v>-</v>
          </cell>
          <cell r="Y34" t="str">
            <v>-</v>
          </cell>
          <cell r="Z34" t="str">
            <v>-</v>
          </cell>
          <cell r="AA34">
            <v>846</v>
          </cell>
          <cell r="AB34" t="str">
            <v>-</v>
          </cell>
          <cell r="AC34" t="str">
            <v>-</v>
          </cell>
          <cell r="AD34" t="str">
            <v>-</v>
          </cell>
          <cell r="AE34" t="str">
            <v>-</v>
          </cell>
          <cell r="AF34" t="str">
            <v>-</v>
          </cell>
          <cell r="AG34">
            <v>686</v>
          </cell>
          <cell r="AH34" t="str">
            <v>-</v>
          </cell>
          <cell r="AI34" t="str">
            <v>-</v>
          </cell>
          <cell r="AJ34" t="str">
            <v>-</v>
          </cell>
          <cell r="AK34" t="str">
            <v>-</v>
          </cell>
          <cell r="AL34" t="str">
            <v>-</v>
          </cell>
          <cell r="AM34">
            <v>64.214046822742475</v>
          </cell>
          <cell r="AN34">
            <v>67</v>
          </cell>
          <cell r="AO34" t="str">
            <v>-</v>
          </cell>
          <cell r="AP34" t="str">
            <v>-</v>
          </cell>
          <cell r="AQ34" t="str">
            <v>-</v>
          </cell>
          <cell r="AR34" t="str">
            <v>-</v>
          </cell>
          <cell r="AS34" t="str">
            <v>-</v>
          </cell>
          <cell r="AT34" t="str">
            <v>-</v>
          </cell>
          <cell r="AU34" t="str">
            <v>-</v>
          </cell>
          <cell r="AV34" t="str">
            <v>-</v>
          </cell>
          <cell r="AW34" t="str">
            <v>-</v>
          </cell>
          <cell r="AX34" t="str">
            <v>-</v>
          </cell>
          <cell r="AY34" t="str">
            <v>-</v>
          </cell>
          <cell r="AZ34" t="str">
            <v>-</v>
          </cell>
          <cell r="BA34">
            <v>1052</v>
          </cell>
          <cell r="BB34">
            <v>1056</v>
          </cell>
          <cell r="BC34">
            <v>58.63991081382386</v>
          </cell>
          <cell r="BD34">
            <v>59.6</v>
          </cell>
          <cell r="BE34">
            <v>1192</v>
          </cell>
          <cell r="BF34" t="str">
            <v>-</v>
          </cell>
          <cell r="BG34">
            <v>558263.12</v>
          </cell>
          <cell r="BH34">
            <v>572085</v>
          </cell>
          <cell r="BI34">
            <v>643119109.75</v>
          </cell>
          <cell r="BJ34">
            <v>678493179</v>
          </cell>
          <cell r="BK34">
            <v>640260084</v>
          </cell>
          <cell r="BL34" t="str">
            <v>-</v>
          </cell>
          <cell r="BM34">
            <v>2859025.75</v>
          </cell>
          <cell r="BN34" t="str">
            <v>-</v>
          </cell>
          <cell r="BO34">
            <v>523297515.75</v>
          </cell>
          <cell r="BP34" t="str">
            <v>-</v>
          </cell>
          <cell r="BQ34">
            <v>2859025.75</v>
          </cell>
          <cell r="BR34" t="str">
            <v>-</v>
          </cell>
          <cell r="BS34">
            <v>1073</v>
          </cell>
          <cell r="BT34" t="str">
            <v>-</v>
          </cell>
          <cell r="BU34">
            <v>520438490</v>
          </cell>
          <cell r="BV34" t="str">
            <v>-</v>
          </cell>
          <cell r="BW34">
            <v>713</v>
          </cell>
          <cell r="BX34" t="str">
            <v>-</v>
          </cell>
          <cell r="BY34" t="str">
            <v>-</v>
          </cell>
          <cell r="BZ34" t="str">
            <v>-</v>
          </cell>
          <cell r="CA34">
            <v>111017935</v>
          </cell>
          <cell r="CB34" t="str">
            <v>-</v>
          </cell>
          <cell r="CC34" t="str">
            <v>-</v>
          </cell>
          <cell r="CD34" t="str">
            <v>-</v>
          </cell>
          <cell r="CE34" t="str">
            <v>-</v>
          </cell>
          <cell r="CF34" t="str">
            <v>-</v>
          </cell>
          <cell r="CG34" t="str">
            <v>-</v>
          </cell>
          <cell r="CH34" t="str">
            <v>-</v>
          </cell>
          <cell r="CI34" t="str">
            <v>-</v>
          </cell>
          <cell r="CJ34" t="str">
            <v>-</v>
          </cell>
          <cell r="CK34" t="str">
            <v>-</v>
          </cell>
          <cell r="CL34" t="str">
            <v>-</v>
          </cell>
          <cell r="CM34">
            <v>8803659</v>
          </cell>
          <cell r="CN34" t="str">
            <v>-</v>
          </cell>
          <cell r="CO34">
            <v>119821594</v>
          </cell>
          <cell r="CP34" t="str">
            <v>-</v>
          </cell>
          <cell r="CQ34">
            <v>0</v>
          </cell>
          <cell r="CR34" t="str">
            <v>-</v>
          </cell>
          <cell r="CS34">
            <v>12</v>
          </cell>
          <cell r="CT34" t="str">
            <v>-</v>
          </cell>
          <cell r="CU34">
            <v>270</v>
          </cell>
          <cell r="CV34">
            <v>295</v>
          </cell>
          <cell r="CW34">
            <v>235</v>
          </cell>
          <cell r="CX34">
            <v>221</v>
          </cell>
          <cell r="CY34">
            <v>137</v>
          </cell>
          <cell r="CZ34">
            <v>127</v>
          </cell>
          <cell r="DA34">
            <v>39</v>
          </cell>
          <cell r="DB34">
            <v>37</v>
          </cell>
          <cell r="DC34">
            <v>86</v>
          </cell>
          <cell r="DD34">
            <v>73</v>
          </cell>
          <cell r="DE34">
            <v>49</v>
          </cell>
          <cell r="DF34">
            <v>45</v>
          </cell>
          <cell r="DG34">
            <v>174</v>
          </cell>
          <cell r="DH34">
            <v>155</v>
          </cell>
          <cell r="DI34">
            <v>52</v>
          </cell>
          <cell r="DJ34" t="str">
            <v>-</v>
          </cell>
          <cell r="DK34" t="str">
            <v>-</v>
          </cell>
          <cell r="DL34" t="str">
            <v>-</v>
          </cell>
          <cell r="DM34" t="str">
            <v>-</v>
          </cell>
          <cell r="DN34" t="str">
            <v>-</v>
          </cell>
          <cell r="DO34" t="str">
            <v>-</v>
          </cell>
          <cell r="DP34" t="str">
            <v>-</v>
          </cell>
          <cell r="DQ34" t="str">
            <v>-</v>
          </cell>
          <cell r="DR34" t="str">
            <v>-</v>
          </cell>
          <cell r="DS34" t="str">
            <v>-</v>
          </cell>
          <cell r="DT34" t="str">
            <v>-</v>
          </cell>
          <cell r="DU34" t="str">
            <v>-</v>
          </cell>
          <cell r="DV34" t="str">
            <v>-</v>
          </cell>
          <cell r="DW34">
            <v>0</v>
          </cell>
          <cell r="DX34" t="str">
            <v>-</v>
          </cell>
          <cell r="DY34">
            <v>66</v>
          </cell>
          <cell r="DZ34">
            <v>74</v>
          </cell>
          <cell r="EA34">
            <v>44</v>
          </cell>
          <cell r="EB34" t="str">
            <v>-</v>
          </cell>
          <cell r="EC34">
            <v>55.696202531645568</v>
          </cell>
          <cell r="ED34" t="str">
            <v>-</v>
          </cell>
          <cell r="EE34">
            <v>14</v>
          </cell>
          <cell r="EF34" t="str">
            <v>-</v>
          </cell>
          <cell r="EG34">
            <v>34</v>
          </cell>
        </row>
        <row r="35">
          <cell r="C35">
            <v>700000112</v>
          </cell>
          <cell r="D35" t="str">
            <v>SECTOR BAMBÚ MARÍA</v>
          </cell>
          <cell r="E35">
            <v>2026</v>
          </cell>
          <cell r="F35">
            <v>202606</v>
          </cell>
          <cell r="G35">
            <v>1432</v>
          </cell>
          <cell r="H35">
            <v>1501</v>
          </cell>
          <cell r="I35">
            <v>364</v>
          </cell>
          <cell r="J35" t="str">
            <v>-</v>
          </cell>
          <cell r="K35">
            <v>-14</v>
          </cell>
          <cell r="L35">
            <v>9</v>
          </cell>
          <cell r="M35">
            <v>802</v>
          </cell>
          <cell r="N35">
            <v>946</v>
          </cell>
          <cell r="O35">
            <v>0</v>
          </cell>
          <cell r="P35" t="str">
            <v>-</v>
          </cell>
          <cell r="Q35">
            <v>1</v>
          </cell>
          <cell r="R35" t="str">
            <v>-</v>
          </cell>
          <cell r="S35">
            <v>5</v>
          </cell>
          <cell r="T35" t="str">
            <v>-</v>
          </cell>
          <cell r="U35">
            <v>799</v>
          </cell>
          <cell r="V35" t="str">
            <v>-</v>
          </cell>
          <cell r="W35">
            <v>2</v>
          </cell>
          <cell r="X35" t="str">
            <v>-</v>
          </cell>
          <cell r="Y35" t="str">
            <v>-</v>
          </cell>
          <cell r="Z35" t="str">
            <v>-</v>
          </cell>
          <cell r="AA35">
            <v>606</v>
          </cell>
          <cell r="AB35" t="str">
            <v>-</v>
          </cell>
          <cell r="AC35" t="str">
            <v>-</v>
          </cell>
          <cell r="AD35" t="str">
            <v>-</v>
          </cell>
          <cell r="AE35" t="str">
            <v>-</v>
          </cell>
          <cell r="AF35" t="str">
            <v>-</v>
          </cell>
          <cell r="AG35">
            <v>508</v>
          </cell>
          <cell r="AH35" t="str">
            <v>-</v>
          </cell>
          <cell r="AI35" t="str">
            <v>-</v>
          </cell>
          <cell r="AJ35" t="str">
            <v>-</v>
          </cell>
          <cell r="AK35" t="str">
            <v>-</v>
          </cell>
          <cell r="AL35" t="str">
            <v>-</v>
          </cell>
          <cell r="AM35">
            <v>56.005586592178766</v>
          </cell>
          <cell r="AN35">
            <v>65</v>
          </cell>
          <cell r="AO35" t="str">
            <v>-</v>
          </cell>
          <cell r="AP35" t="str">
            <v>-</v>
          </cell>
          <cell r="AQ35" t="str">
            <v>-</v>
          </cell>
          <cell r="AR35" t="str">
            <v>-</v>
          </cell>
          <cell r="AS35" t="str">
            <v>-</v>
          </cell>
          <cell r="AT35" t="str">
            <v>-</v>
          </cell>
          <cell r="AU35" t="str">
            <v>-</v>
          </cell>
          <cell r="AV35" t="str">
            <v>-</v>
          </cell>
          <cell r="AW35" t="str">
            <v>-</v>
          </cell>
          <cell r="AX35" t="str">
            <v>-</v>
          </cell>
          <cell r="AY35" t="str">
            <v>-</v>
          </cell>
          <cell r="AZ35" t="str">
            <v>-</v>
          </cell>
          <cell r="BA35">
            <v>736</v>
          </cell>
          <cell r="BB35">
            <v>834</v>
          </cell>
          <cell r="BC35">
            <v>51.396648044692739</v>
          </cell>
          <cell r="BD35">
            <v>57.3</v>
          </cell>
          <cell r="BE35">
            <v>983</v>
          </cell>
          <cell r="BF35" t="str">
            <v>-</v>
          </cell>
          <cell r="BG35">
            <v>457321.79</v>
          </cell>
          <cell r="BH35">
            <v>449774</v>
          </cell>
          <cell r="BI35">
            <v>366772075.60000002</v>
          </cell>
          <cell r="BJ35">
            <v>425486134</v>
          </cell>
          <cell r="BK35">
            <v>365739632</v>
          </cell>
          <cell r="BL35" t="str">
            <v>-</v>
          </cell>
          <cell r="BM35">
            <v>1032443.6</v>
          </cell>
          <cell r="BN35" t="str">
            <v>-</v>
          </cell>
          <cell r="BO35">
            <v>292073612.60000002</v>
          </cell>
          <cell r="BP35" t="str">
            <v>-</v>
          </cell>
          <cell r="BQ35">
            <v>1032443.6</v>
          </cell>
          <cell r="BR35" t="str">
            <v>-</v>
          </cell>
          <cell r="BS35">
            <v>737</v>
          </cell>
          <cell r="BT35" t="str">
            <v>-</v>
          </cell>
          <cell r="BU35">
            <v>291041169</v>
          </cell>
          <cell r="BV35" t="str">
            <v>-</v>
          </cell>
          <cell r="BW35">
            <v>507</v>
          </cell>
          <cell r="BX35" t="str">
            <v>-</v>
          </cell>
          <cell r="BY35" t="str">
            <v>-</v>
          </cell>
          <cell r="BZ35" t="str">
            <v>-</v>
          </cell>
          <cell r="CA35">
            <v>66774804</v>
          </cell>
          <cell r="CB35" t="str">
            <v>-</v>
          </cell>
          <cell r="CC35" t="str">
            <v>-</v>
          </cell>
          <cell r="CD35" t="str">
            <v>-</v>
          </cell>
          <cell r="CE35" t="str">
            <v>-</v>
          </cell>
          <cell r="CF35" t="str">
            <v>-</v>
          </cell>
          <cell r="CG35" t="str">
            <v>-</v>
          </cell>
          <cell r="CH35" t="str">
            <v>-</v>
          </cell>
          <cell r="CI35" t="str">
            <v>-</v>
          </cell>
          <cell r="CJ35" t="str">
            <v>-</v>
          </cell>
          <cell r="CK35" t="str">
            <v>-</v>
          </cell>
          <cell r="CL35" t="str">
            <v>-</v>
          </cell>
          <cell r="CM35">
            <v>7923659</v>
          </cell>
          <cell r="CN35" t="str">
            <v>-</v>
          </cell>
          <cell r="CO35">
            <v>74698463</v>
          </cell>
          <cell r="CP35" t="str">
            <v>-</v>
          </cell>
          <cell r="CQ35">
            <v>0</v>
          </cell>
          <cell r="CR35" t="str">
            <v>-</v>
          </cell>
          <cell r="CS35">
            <v>-21</v>
          </cell>
          <cell r="CT35" t="str">
            <v>-</v>
          </cell>
          <cell r="CU35">
            <v>325</v>
          </cell>
          <cell r="CV35">
            <v>245</v>
          </cell>
          <cell r="CW35">
            <v>180</v>
          </cell>
          <cell r="CX35">
            <v>170</v>
          </cell>
          <cell r="CY35">
            <v>125</v>
          </cell>
          <cell r="CZ35">
            <v>117</v>
          </cell>
          <cell r="DA35">
            <v>67</v>
          </cell>
          <cell r="DB35">
            <v>155</v>
          </cell>
          <cell r="DC35">
            <v>53</v>
          </cell>
          <cell r="DD35">
            <v>89</v>
          </cell>
          <cell r="DE35">
            <v>52</v>
          </cell>
          <cell r="DF35">
            <v>55</v>
          </cell>
          <cell r="DG35">
            <v>172</v>
          </cell>
          <cell r="DH35">
            <v>299</v>
          </cell>
          <cell r="DI35">
            <v>25</v>
          </cell>
          <cell r="DJ35" t="str">
            <v>-</v>
          </cell>
          <cell r="DK35" t="str">
            <v>-</v>
          </cell>
          <cell r="DL35" t="str">
            <v>-</v>
          </cell>
          <cell r="DM35" t="str">
            <v>-</v>
          </cell>
          <cell r="DN35" t="str">
            <v>-</v>
          </cell>
          <cell r="DO35" t="str">
            <v>-</v>
          </cell>
          <cell r="DP35" t="str">
            <v>-</v>
          </cell>
          <cell r="DQ35" t="str">
            <v>-</v>
          </cell>
          <cell r="DR35" t="str">
            <v>-</v>
          </cell>
          <cell r="DS35" t="str">
            <v>-</v>
          </cell>
          <cell r="DT35" t="str">
            <v>-</v>
          </cell>
          <cell r="DU35" t="str">
            <v>-</v>
          </cell>
          <cell r="DV35" t="str">
            <v>-</v>
          </cell>
          <cell r="DW35">
            <v>0</v>
          </cell>
          <cell r="DX35" t="str">
            <v>-</v>
          </cell>
          <cell r="DY35">
            <v>31</v>
          </cell>
          <cell r="DZ35">
            <v>56</v>
          </cell>
          <cell r="EA35">
            <v>40</v>
          </cell>
          <cell r="EB35" t="str">
            <v>-</v>
          </cell>
          <cell r="EC35">
            <v>68.965517241379317</v>
          </cell>
          <cell r="ED35" t="str">
            <v>-</v>
          </cell>
          <cell r="EE35">
            <v>6</v>
          </cell>
          <cell r="EF35" t="str">
            <v>-</v>
          </cell>
          <cell r="EG35">
            <v>35</v>
          </cell>
        </row>
        <row r="36">
          <cell r="C36">
            <v>700000113</v>
          </cell>
          <cell r="D36" t="str">
            <v>SECTOR POMELO DIANA</v>
          </cell>
          <cell r="E36">
            <v>2026</v>
          </cell>
          <cell r="F36">
            <v>202606</v>
          </cell>
          <cell r="G36">
            <v>1507</v>
          </cell>
          <cell r="H36">
            <v>1505</v>
          </cell>
          <cell r="I36">
            <v>323</v>
          </cell>
          <cell r="J36" t="str">
            <v>-</v>
          </cell>
          <cell r="K36">
            <v>25</v>
          </cell>
          <cell r="L36">
            <v>9</v>
          </cell>
          <cell r="M36">
            <v>801</v>
          </cell>
          <cell r="N36">
            <v>972</v>
          </cell>
          <cell r="O36">
            <v>0</v>
          </cell>
          <cell r="P36" t="str">
            <v>-</v>
          </cell>
          <cell r="Q36">
            <v>1</v>
          </cell>
          <cell r="R36" t="str">
            <v>-</v>
          </cell>
          <cell r="S36">
            <v>5</v>
          </cell>
          <cell r="T36" t="str">
            <v>-</v>
          </cell>
          <cell r="U36">
            <v>798</v>
          </cell>
          <cell r="V36" t="str">
            <v>-</v>
          </cell>
          <cell r="W36">
            <v>2</v>
          </cell>
          <cell r="X36" t="str">
            <v>-</v>
          </cell>
          <cell r="Y36" t="str">
            <v>-</v>
          </cell>
          <cell r="Z36" t="str">
            <v>-</v>
          </cell>
          <cell r="AA36">
            <v>568</v>
          </cell>
          <cell r="AB36" t="str">
            <v>-</v>
          </cell>
          <cell r="AC36" t="str">
            <v>-</v>
          </cell>
          <cell r="AD36" t="str">
            <v>-</v>
          </cell>
          <cell r="AE36" t="str">
            <v>-</v>
          </cell>
          <cell r="AF36" t="str">
            <v>-</v>
          </cell>
          <cell r="AG36">
            <v>537</v>
          </cell>
          <cell r="AH36" t="str">
            <v>-</v>
          </cell>
          <cell r="AI36" t="str">
            <v>-</v>
          </cell>
          <cell r="AJ36" t="str">
            <v>-</v>
          </cell>
          <cell r="AK36" t="str">
            <v>-</v>
          </cell>
          <cell r="AL36" t="str">
            <v>-</v>
          </cell>
          <cell r="AM36">
            <v>53.151957531519578</v>
          </cell>
          <cell r="AN36">
            <v>65</v>
          </cell>
          <cell r="AO36" t="str">
            <v>-</v>
          </cell>
          <cell r="AP36" t="str">
            <v>-</v>
          </cell>
          <cell r="AQ36" t="str">
            <v>-</v>
          </cell>
          <cell r="AR36" t="str">
            <v>-</v>
          </cell>
          <cell r="AS36" t="str">
            <v>-</v>
          </cell>
          <cell r="AT36" t="str">
            <v>-</v>
          </cell>
          <cell r="AU36" t="str">
            <v>-</v>
          </cell>
          <cell r="AV36" t="str">
            <v>-</v>
          </cell>
          <cell r="AW36" t="str">
            <v>-</v>
          </cell>
          <cell r="AX36" t="str">
            <v>-</v>
          </cell>
          <cell r="AY36" t="str">
            <v>-</v>
          </cell>
          <cell r="AZ36" t="str">
            <v>-</v>
          </cell>
          <cell r="BA36">
            <v>720</v>
          </cell>
          <cell r="BB36">
            <v>857</v>
          </cell>
          <cell r="BC36">
            <v>47.777040477770406</v>
          </cell>
          <cell r="BD36">
            <v>57.3</v>
          </cell>
          <cell r="BE36">
            <v>922</v>
          </cell>
          <cell r="BF36" t="str">
            <v>-</v>
          </cell>
          <cell r="BG36">
            <v>480833.77</v>
          </cell>
          <cell r="BH36">
            <v>463774</v>
          </cell>
          <cell r="BI36">
            <v>385147852.39999998</v>
          </cell>
          <cell r="BJ36">
            <v>450788355</v>
          </cell>
          <cell r="BK36">
            <v>381883251</v>
          </cell>
          <cell r="BL36" t="str">
            <v>-</v>
          </cell>
          <cell r="BM36">
            <v>3264601.4</v>
          </cell>
          <cell r="BN36" t="str">
            <v>-</v>
          </cell>
          <cell r="BO36">
            <v>339444942.39999998</v>
          </cell>
          <cell r="BP36" t="str">
            <v>-</v>
          </cell>
          <cell r="BQ36">
            <v>3264601.4</v>
          </cell>
          <cell r="BR36" t="str">
            <v>-</v>
          </cell>
          <cell r="BS36">
            <v>769</v>
          </cell>
          <cell r="BT36" t="str">
            <v>-</v>
          </cell>
          <cell r="BU36">
            <v>336180341</v>
          </cell>
          <cell r="BV36" t="str">
            <v>-</v>
          </cell>
          <cell r="BW36">
            <v>368</v>
          </cell>
          <cell r="BX36" t="str">
            <v>-</v>
          </cell>
          <cell r="BY36" t="str">
            <v>-</v>
          </cell>
          <cell r="BZ36" t="str">
            <v>-</v>
          </cell>
          <cell r="CA36">
            <v>40635315</v>
          </cell>
          <cell r="CB36" t="str">
            <v>-</v>
          </cell>
          <cell r="CC36" t="str">
            <v>-</v>
          </cell>
          <cell r="CD36" t="str">
            <v>-</v>
          </cell>
          <cell r="CE36" t="str">
            <v>-</v>
          </cell>
          <cell r="CF36" t="str">
            <v>-</v>
          </cell>
          <cell r="CG36" t="str">
            <v>-</v>
          </cell>
          <cell r="CH36" t="str">
            <v>-</v>
          </cell>
          <cell r="CI36" t="str">
            <v>-</v>
          </cell>
          <cell r="CJ36" t="str">
            <v>-</v>
          </cell>
          <cell r="CK36" t="str">
            <v>-</v>
          </cell>
          <cell r="CL36" t="str">
            <v>-</v>
          </cell>
          <cell r="CM36">
            <v>5067595</v>
          </cell>
          <cell r="CN36" t="str">
            <v>-</v>
          </cell>
          <cell r="CO36">
            <v>45702910</v>
          </cell>
          <cell r="CP36" t="str">
            <v>-</v>
          </cell>
          <cell r="CQ36">
            <v>0</v>
          </cell>
          <cell r="CR36" t="str">
            <v>-</v>
          </cell>
          <cell r="CS36">
            <v>8</v>
          </cell>
          <cell r="CT36" t="str">
            <v>-</v>
          </cell>
          <cell r="CU36">
            <v>369</v>
          </cell>
          <cell r="CV36">
            <v>272</v>
          </cell>
          <cell r="CW36">
            <v>219</v>
          </cell>
          <cell r="CX36">
            <v>188</v>
          </cell>
          <cell r="CY36">
            <v>118</v>
          </cell>
          <cell r="CZ36">
            <v>112</v>
          </cell>
          <cell r="DA36">
            <v>46</v>
          </cell>
          <cell r="DB36">
            <v>135</v>
          </cell>
          <cell r="DC36">
            <v>70</v>
          </cell>
          <cell r="DD36">
            <v>67</v>
          </cell>
          <cell r="DE36">
            <v>46</v>
          </cell>
          <cell r="DF36">
            <v>68</v>
          </cell>
          <cell r="DG36">
            <v>162</v>
          </cell>
          <cell r="DH36">
            <v>270</v>
          </cell>
          <cell r="DI36">
            <v>44</v>
          </cell>
          <cell r="DJ36" t="str">
            <v>-</v>
          </cell>
          <cell r="DK36" t="str">
            <v>-</v>
          </cell>
          <cell r="DL36" t="str">
            <v>-</v>
          </cell>
          <cell r="DM36" t="str">
            <v>-</v>
          </cell>
          <cell r="DN36" t="str">
            <v>-</v>
          </cell>
          <cell r="DO36" t="str">
            <v>-</v>
          </cell>
          <cell r="DP36" t="str">
            <v>-</v>
          </cell>
          <cell r="DQ36" t="str">
            <v>-</v>
          </cell>
          <cell r="DR36" t="str">
            <v>-</v>
          </cell>
          <cell r="DS36" t="str">
            <v>-</v>
          </cell>
          <cell r="DT36" t="str">
            <v>-</v>
          </cell>
          <cell r="DU36" t="str">
            <v>-</v>
          </cell>
          <cell r="DV36" t="str">
            <v>-</v>
          </cell>
          <cell r="DW36">
            <v>0</v>
          </cell>
          <cell r="DX36" t="str">
            <v>-</v>
          </cell>
          <cell r="DY36">
            <v>54</v>
          </cell>
          <cell r="DZ36">
            <v>61</v>
          </cell>
          <cell r="EA36">
            <v>22</v>
          </cell>
          <cell r="EB36" t="str">
            <v>-</v>
          </cell>
          <cell r="EC36">
            <v>45.833333333333329</v>
          </cell>
          <cell r="ED36" t="str">
            <v>-</v>
          </cell>
          <cell r="EE36">
            <v>10</v>
          </cell>
          <cell r="EF36" t="str">
            <v>-</v>
          </cell>
          <cell r="EG36">
            <v>28</v>
          </cell>
        </row>
        <row r="37">
          <cell r="C37">
            <v>700000114</v>
          </cell>
          <cell r="D37" t="str">
            <v>SECTOR MACADAMIA MIREYA</v>
          </cell>
          <cell r="E37">
            <v>2026</v>
          </cell>
          <cell r="F37">
            <v>202606</v>
          </cell>
          <cell r="G37">
            <v>1791</v>
          </cell>
          <cell r="H37">
            <v>1792</v>
          </cell>
          <cell r="I37">
            <v>560</v>
          </cell>
          <cell r="J37" t="str">
            <v>-</v>
          </cell>
          <cell r="K37">
            <v>-13</v>
          </cell>
          <cell r="L37">
            <v>8</v>
          </cell>
          <cell r="M37">
            <v>982</v>
          </cell>
          <cell r="N37">
            <v>1197</v>
          </cell>
          <cell r="O37">
            <v>0</v>
          </cell>
          <cell r="P37" t="str">
            <v>-</v>
          </cell>
          <cell r="Q37">
            <v>0</v>
          </cell>
          <cell r="R37" t="str">
            <v>-</v>
          </cell>
          <cell r="S37">
            <v>1</v>
          </cell>
          <cell r="T37" t="str">
            <v>-</v>
          </cell>
          <cell r="U37">
            <v>981</v>
          </cell>
          <cell r="V37" t="str">
            <v>-</v>
          </cell>
          <cell r="W37">
            <v>1</v>
          </cell>
          <cell r="X37" t="str">
            <v>-</v>
          </cell>
          <cell r="Y37" t="str">
            <v>-</v>
          </cell>
          <cell r="Z37" t="str">
            <v>-</v>
          </cell>
          <cell r="AA37">
            <v>781</v>
          </cell>
          <cell r="AB37" t="str">
            <v>-</v>
          </cell>
          <cell r="AC37" t="str">
            <v>-</v>
          </cell>
          <cell r="AD37" t="str">
            <v>-</v>
          </cell>
          <cell r="AE37" t="str">
            <v>-</v>
          </cell>
          <cell r="AF37" t="str">
            <v>-</v>
          </cell>
          <cell r="AG37">
            <v>562</v>
          </cell>
          <cell r="AH37" t="str">
            <v>-</v>
          </cell>
          <cell r="AI37" t="str">
            <v>-</v>
          </cell>
          <cell r="AJ37" t="str">
            <v>-</v>
          </cell>
          <cell r="AK37" t="str">
            <v>-</v>
          </cell>
          <cell r="AL37" t="str">
            <v>-</v>
          </cell>
          <cell r="AM37">
            <v>54.82970407593524</v>
          </cell>
          <cell r="AN37">
            <v>66.099999999999994</v>
          </cell>
          <cell r="AO37" t="str">
            <v>-</v>
          </cell>
          <cell r="AP37" t="str">
            <v>-</v>
          </cell>
          <cell r="AQ37" t="str">
            <v>-</v>
          </cell>
          <cell r="AR37" t="str">
            <v>-</v>
          </cell>
          <cell r="AS37" t="str">
            <v>-</v>
          </cell>
          <cell r="AT37" t="str">
            <v>-</v>
          </cell>
          <cell r="AU37" t="str">
            <v>-</v>
          </cell>
          <cell r="AV37" t="str">
            <v>-</v>
          </cell>
          <cell r="AW37" t="str">
            <v>-</v>
          </cell>
          <cell r="AX37" t="str">
            <v>-</v>
          </cell>
          <cell r="AY37" t="str">
            <v>-</v>
          </cell>
          <cell r="AZ37" t="str">
            <v>-</v>
          </cell>
          <cell r="BA37">
            <v>910</v>
          </cell>
          <cell r="BB37">
            <v>1066</v>
          </cell>
          <cell r="BC37">
            <v>50.80960357342267</v>
          </cell>
          <cell r="BD37">
            <v>58.8</v>
          </cell>
          <cell r="BE37">
            <v>1307</v>
          </cell>
          <cell r="BF37" t="str">
            <v>-</v>
          </cell>
          <cell r="BG37">
            <v>512699.35</v>
          </cell>
          <cell r="BH37">
            <v>491602</v>
          </cell>
          <cell r="BI37">
            <v>503470761.5</v>
          </cell>
          <cell r="BJ37">
            <v>588447799</v>
          </cell>
          <cell r="BK37">
            <v>503202899</v>
          </cell>
          <cell r="BL37" t="str">
            <v>-</v>
          </cell>
          <cell r="BM37">
            <v>267862.5</v>
          </cell>
          <cell r="BN37" t="str">
            <v>-</v>
          </cell>
          <cell r="BO37">
            <v>450052729.5</v>
          </cell>
          <cell r="BP37" t="str">
            <v>-</v>
          </cell>
          <cell r="BQ37">
            <v>267862.5</v>
          </cell>
          <cell r="BR37" t="str">
            <v>-</v>
          </cell>
          <cell r="BS37">
            <v>947</v>
          </cell>
          <cell r="BT37" t="str">
            <v>-</v>
          </cell>
          <cell r="BU37">
            <v>449784867</v>
          </cell>
          <cell r="BV37" t="str">
            <v>-</v>
          </cell>
          <cell r="BW37">
            <v>432</v>
          </cell>
          <cell r="BX37" t="str">
            <v>-</v>
          </cell>
          <cell r="BY37" t="str">
            <v>-</v>
          </cell>
          <cell r="BZ37" t="str">
            <v>-</v>
          </cell>
          <cell r="CA37">
            <v>47813562</v>
          </cell>
          <cell r="CB37" t="str">
            <v>-</v>
          </cell>
          <cell r="CC37" t="str">
            <v>-</v>
          </cell>
          <cell r="CD37" t="str">
            <v>-</v>
          </cell>
          <cell r="CE37" t="str">
            <v>-</v>
          </cell>
          <cell r="CF37" t="str">
            <v>-</v>
          </cell>
          <cell r="CG37" t="str">
            <v>-</v>
          </cell>
          <cell r="CH37" t="str">
            <v>-</v>
          </cell>
          <cell r="CI37" t="str">
            <v>-</v>
          </cell>
          <cell r="CJ37" t="str">
            <v>-</v>
          </cell>
          <cell r="CK37" t="str">
            <v>-</v>
          </cell>
          <cell r="CL37" t="str">
            <v>-</v>
          </cell>
          <cell r="CM37">
            <v>5604470</v>
          </cell>
          <cell r="CN37" t="str">
            <v>-</v>
          </cell>
          <cell r="CO37">
            <v>53418032</v>
          </cell>
          <cell r="CP37" t="str">
            <v>-</v>
          </cell>
          <cell r="CQ37">
            <v>0</v>
          </cell>
          <cell r="CR37" t="str">
            <v>-</v>
          </cell>
          <cell r="CS37">
            <v>-23</v>
          </cell>
          <cell r="CT37" t="str">
            <v>-</v>
          </cell>
          <cell r="CU37">
            <v>415</v>
          </cell>
          <cell r="CV37">
            <v>298</v>
          </cell>
          <cell r="CW37">
            <v>227</v>
          </cell>
          <cell r="CX37">
            <v>207</v>
          </cell>
          <cell r="CY37">
            <v>167</v>
          </cell>
          <cell r="CZ37">
            <v>148</v>
          </cell>
          <cell r="DA37">
            <v>66</v>
          </cell>
          <cell r="DB37">
            <v>183</v>
          </cell>
          <cell r="DC37">
            <v>49</v>
          </cell>
          <cell r="DD37">
            <v>90</v>
          </cell>
          <cell r="DE37">
            <v>70</v>
          </cell>
          <cell r="DF37">
            <v>45</v>
          </cell>
          <cell r="DG37">
            <v>185</v>
          </cell>
          <cell r="DH37">
            <v>318</v>
          </cell>
          <cell r="DI37">
            <v>32</v>
          </cell>
          <cell r="DJ37" t="str">
            <v>-</v>
          </cell>
          <cell r="DK37" t="str">
            <v>-</v>
          </cell>
          <cell r="DL37" t="str">
            <v>-</v>
          </cell>
          <cell r="DM37" t="str">
            <v>-</v>
          </cell>
          <cell r="DN37" t="str">
            <v>-</v>
          </cell>
          <cell r="DO37" t="str">
            <v>-</v>
          </cell>
          <cell r="DP37" t="str">
            <v>-</v>
          </cell>
          <cell r="DQ37" t="str">
            <v>-</v>
          </cell>
          <cell r="DR37" t="str">
            <v>-</v>
          </cell>
          <cell r="DS37" t="str">
            <v>-</v>
          </cell>
          <cell r="DT37" t="str">
            <v>-</v>
          </cell>
          <cell r="DU37" t="str">
            <v>-</v>
          </cell>
          <cell r="DV37" t="str">
            <v>-</v>
          </cell>
          <cell r="DW37">
            <v>0</v>
          </cell>
          <cell r="DX37" t="str">
            <v>-</v>
          </cell>
          <cell r="DY37">
            <v>47</v>
          </cell>
          <cell r="DZ37">
            <v>48</v>
          </cell>
          <cell r="EA37">
            <v>43</v>
          </cell>
          <cell r="EB37" t="str">
            <v>-</v>
          </cell>
          <cell r="EC37">
            <v>79.629629629629633</v>
          </cell>
          <cell r="ED37" t="str">
            <v>-</v>
          </cell>
          <cell r="EE37">
            <v>15</v>
          </cell>
          <cell r="EF37" t="str">
            <v>-</v>
          </cell>
          <cell r="EG37">
            <v>25</v>
          </cell>
        </row>
        <row r="38">
          <cell r="C38">
            <v>700000116</v>
          </cell>
          <cell r="D38" t="str">
            <v>SECTOR PRIMAVERA EVELING</v>
          </cell>
          <cell r="E38">
            <v>2026</v>
          </cell>
          <cell r="F38">
            <v>202606</v>
          </cell>
          <cell r="G38">
            <v>1769</v>
          </cell>
          <cell r="H38">
            <v>1766</v>
          </cell>
          <cell r="I38">
            <v>450</v>
          </cell>
          <cell r="J38" t="str">
            <v>-</v>
          </cell>
          <cell r="K38">
            <v>-5</v>
          </cell>
          <cell r="L38">
            <v>10</v>
          </cell>
          <cell r="M38">
            <v>901</v>
          </cell>
          <cell r="N38">
            <v>1165</v>
          </cell>
          <cell r="O38">
            <v>0</v>
          </cell>
          <cell r="P38" t="str">
            <v>-</v>
          </cell>
          <cell r="Q38">
            <v>1</v>
          </cell>
          <cell r="R38" t="str">
            <v>-</v>
          </cell>
          <cell r="S38">
            <v>14</v>
          </cell>
          <cell r="T38" t="str">
            <v>-</v>
          </cell>
          <cell r="U38">
            <v>898</v>
          </cell>
          <cell r="V38" t="str">
            <v>-</v>
          </cell>
          <cell r="W38">
            <v>2</v>
          </cell>
          <cell r="X38" t="str">
            <v>-</v>
          </cell>
          <cell r="Y38" t="str">
            <v>-</v>
          </cell>
          <cell r="Z38" t="str">
            <v>-</v>
          </cell>
          <cell r="AA38">
            <v>693</v>
          </cell>
          <cell r="AB38" t="str">
            <v>-</v>
          </cell>
          <cell r="AC38" t="str">
            <v>-</v>
          </cell>
          <cell r="AD38" t="str">
            <v>-</v>
          </cell>
          <cell r="AE38" t="str">
            <v>-</v>
          </cell>
          <cell r="AF38" t="str">
            <v>-</v>
          </cell>
          <cell r="AG38">
            <v>543</v>
          </cell>
          <cell r="AH38" t="str">
            <v>-</v>
          </cell>
          <cell r="AI38" t="str">
            <v>-</v>
          </cell>
          <cell r="AJ38" t="str">
            <v>-</v>
          </cell>
          <cell r="AK38" t="str">
            <v>-</v>
          </cell>
          <cell r="AL38" t="str">
            <v>-</v>
          </cell>
          <cell r="AM38">
            <v>50.932730356133405</v>
          </cell>
          <cell r="AN38">
            <v>65.3</v>
          </cell>
          <cell r="AO38" t="str">
            <v>-</v>
          </cell>
          <cell r="AP38" t="str">
            <v>-</v>
          </cell>
          <cell r="AQ38" t="str">
            <v>-</v>
          </cell>
          <cell r="AR38" t="str">
            <v>-</v>
          </cell>
          <cell r="AS38" t="str">
            <v>-</v>
          </cell>
          <cell r="AT38" t="str">
            <v>-</v>
          </cell>
          <cell r="AU38" t="str">
            <v>-</v>
          </cell>
          <cell r="AV38" t="str">
            <v>-</v>
          </cell>
          <cell r="AW38" t="str">
            <v>-</v>
          </cell>
          <cell r="AX38" t="str">
            <v>-</v>
          </cell>
          <cell r="AY38" t="str">
            <v>-</v>
          </cell>
          <cell r="AZ38" t="str">
            <v>-</v>
          </cell>
          <cell r="BA38">
            <v>824</v>
          </cell>
          <cell r="BB38">
            <v>1042</v>
          </cell>
          <cell r="BC38">
            <v>46.579988694177501</v>
          </cell>
          <cell r="BD38">
            <v>58.4</v>
          </cell>
          <cell r="BE38">
            <v>1170</v>
          </cell>
          <cell r="BF38" t="str">
            <v>-</v>
          </cell>
          <cell r="BG38">
            <v>480055.31</v>
          </cell>
          <cell r="BH38">
            <v>456584</v>
          </cell>
          <cell r="BI38">
            <v>432529830.50999999</v>
          </cell>
          <cell r="BJ38">
            <v>531920376</v>
          </cell>
          <cell r="BK38">
            <v>430546047</v>
          </cell>
          <cell r="BL38" t="str">
            <v>-</v>
          </cell>
          <cell r="BM38">
            <v>1983783.51</v>
          </cell>
          <cell r="BN38" t="str">
            <v>-</v>
          </cell>
          <cell r="BO38">
            <v>354350095.50999999</v>
          </cell>
          <cell r="BP38" t="str">
            <v>-</v>
          </cell>
          <cell r="BQ38">
            <v>1862058.51</v>
          </cell>
          <cell r="BR38" t="str">
            <v>-</v>
          </cell>
          <cell r="BS38">
            <v>846</v>
          </cell>
          <cell r="BT38" t="str">
            <v>-</v>
          </cell>
          <cell r="BU38">
            <v>352488037</v>
          </cell>
          <cell r="BV38" t="str">
            <v>-</v>
          </cell>
          <cell r="BW38">
            <v>559</v>
          </cell>
          <cell r="BX38" t="str">
            <v>-</v>
          </cell>
          <cell r="BY38" t="str">
            <v>-</v>
          </cell>
          <cell r="BZ38" t="str">
            <v>-</v>
          </cell>
          <cell r="CA38">
            <v>71460281</v>
          </cell>
          <cell r="CB38" t="str">
            <v>-</v>
          </cell>
          <cell r="CC38" t="str">
            <v>-</v>
          </cell>
          <cell r="CD38" t="str">
            <v>-</v>
          </cell>
          <cell r="CE38" t="str">
            <v>-</v>
          </cell>
          <cell r="CF38" t="str">
            <v>-</v>
          </cell>
          <cell r="CG38" t="str">
            <v>-</v>
          </cell>
          <cell r="CH38" t="str">
            <v>-</v>
          </cell>
          <cell r="CI38" t="str">
            <v>-</v>
          </cell>
          <cell r="CJ38" t="str">
            <v>-</v>
          </cell>
          <cell r="CK38" t="str">
            <v>-</v>
          </cell>
          <cell r="CL38" t="str">
            <v>-</v>
          </cell>
          <cell r="CM38">
            <v>6597729</v>
          </cell>
          <cell r="CN38" t="str">
            <v>-</v>
          </cell>
          <cell r="CO38">
            <v>78058010</v>
          </cell>
          <cell r="CP38" t="str">
            <v>-</v>
          </cell>
          <cell r="CQ38">
            <v>0</v>
          </cell>
          <cell r="CR38" t="str">
            <v>-</v>
          </cell>
          <cell r="CS38">
            <v>12</v>
          </cell>
          <cell r="CT38" t="str">
            <v>-</v>
          </cell>
          <cell r="CU38">
            <v>446</v>
          </cell>
          <cell r="CV38">
            <v>301</v>
          </cell>
          <cell r="CW38">
            <v>276</v>
          </cell>
          <cell r="CX38">
            <v>214</v>
          </cell>
          <cell r="CY38">
            <v>146</v>
          </cell>
          <cell r="CZ38">
            <v>136</v>
          </cell>
          <cell r="DA38">
            <v>64</v>
          </cell>
          <cell r="DB38">
            <v>154</v>
          </cell>
          <cell r="DC38">
            <v>43</v>
          </cell>
          <cell r="DD38">
            <v>85</v>
          </cell>
          <cell r="DE38">
            <v>37</v>
          </cell>
          <cell r="DF38">
            <v>40</v>
          </cell>
          <cell r="DG38">
            <v>144</v>
          </cell>
          <cell r="DH38">
            <v>279</v>
          </cell>
          <cell r="DI38">
            <v>30</v>
          </cell>
          <cell r="DJ38" t="str">
            <v>-</v>
          </cell>
          <cell r="DK38" t="str">
            <v>-</v>
          </cell>
          <cell r="DL38" t="str">
            <v>-</v>
          </cell>
          <cell r="DM38" t="str">
            <v>-</v>
          </cell>
          <cell r="DN38" t="str">
            <v>-</v>
          </cell>
          <cell r="DO38" t="str">
            <v>-</v>
          </cell>
          <cell r="DP38" t="str">
            <v>-</v>
          </cell>
          <cell r="DQ38" t="str">
            <v>-</v>
          </cell>
          <cell r="DR38" t="str">
            <v>-</v>
          </cell>
          <cell r="DS38" t="str">
            <v>-</v>
          </cell>
          <cell r="DT38" t="str">
            <v>-</v>
          </cell>
          <cell r="DU38" t="str">
            <v>-</v>
          </cell>
          <cell r="DV38" t="str">
            <v>-</v>
          </cell>
          <cell r="DW38">
            <v>0</v>
          </cell>
          <cell r="DX38" t="str">
            <v>-</v>
          </cell>
          <cell r="DY38">
            <v>49</v>
          </cell>
          <cell r="DZ38">
            <v>53</v>
          </cell>
          <cell r="EA38">
            <v>24</v>
          </cell>
          <cell r="EB38" t="str">
            <v>-</v>
          </cell>
          <cell r="EC38">
            <v>53.333333333333336</v>
          </cell>
          <cell r="ED38" t="str">
            <v>-</v>
          </cell>
          <cell r="EE38">
            <v>19</v>
          </cell>
          <cell r="EF38" t="str">
            <v>-</v>
          </cell>
          <cell r="EG38">
            <v>28</v>
          </cell>
        </row>
        <row r="39">
          <cell r="C39">
            <v>700000119</v>
          </cell>
          <cell r="D39" t="str">
            <v>SECTOR CUMBIA ISABEL</v>
          </cell>
          <cell r="E39">
            <v>2026</v>
          </cell>
          <cell r="F39">
            <v>202606</v>
          </cell>
          <cell r="G39">
            <v>2058</v>
          </cell>
          <cell r="H39">
            <v>1900</v>
          </cell>
          <cell r="I39">
            <v>477</v>
          </cell>
          <cell r="J39" t="str">
            <v>-</v>
          </cell>
          <cell r="K39">
            <v>-34</v>
          </cell>
          <cell r="L39">
            <v>9</v>
          </cell>
          <cell r="M39">
            <v>858</v>
          </cell>
          <cell r="N39">
            <v>1375</v>
          </cell>
          <cell r="O39">
            <v>0</v>
          </cell>
          <cell r="P39" t="str">
            <v>-</v>
          </cell>
          <cell r="Q39">
            <v>2</v>
          </cell>
          <cell r="R39" t="str">
            <v>-</v>
          </cell>
          <cell r="S39">
            <v>7</v>
          </cell>
          <cell r="T39" t="str">
            <v>-</v>
          </cell>
          <cell r="U39">
            <v>854</v>
          </cell>
          <cell r="V39" t="str">
            <v>-</v>
          </cell>
          <cell r="W39">
            <v>2</v>
          </cell>
          <cell r="X39" t="str">
            <v>-</v>
          </cell>
          <cell r="Y39" t="str">
            <v>-</v>
          </cell>
          <cell r="Z39" t="str">
            <v>-</v>
          </cell>
          <cell r="AA39">
            <v>599</v>
          </cell>
          <cell r="AB39" t="str">
            <v>-</v>
          </cell>
          <cell r="AC39" t="str">
            <v>-</v>
          </cell>
          <cell r="AD39" t="str">
            <v>-</v>
          </cell>
          <cell r="AE39" t="str">
            <v>-</v>
          </cell>
          <cell r="AF39" t="str">
            <v>-</v>
          </cell>
          <cell r="AG39">
            <v>530</v>
          </cell>
          <cell r="AH39" t="str">
            <v>-</v>
          </cell>
          <cell r="AI39" t="str">
            <v>-</v>
          </cell>
          <cell r="AJ39" t="str">
            <v>-</v>
          </cell>
          <cell r="AK39" t="str">
            <v>-</v>
          </cell>
          <cell r="AL39" t="str">
            <v>-</v>
          </cell>
          <cell r="AM39">
            <v>41.690962099125365</v>
          </cell>
          <cell r="AN39">
            <v>65.5</v>
          </cell>
          <cell r="AO39" t="str">
            <v>-</v>
          </cell>
          <cell r="AP39" t="str">
            <v>-</v>
          </cell>
          <cell r="AQ39" t="str">
            <v>-</v>
          </cell>
          <cell r="AR39" t="str">
            <v>-</v>
          </cell>
          <cell r="AS39" t="str">
            <v>-</v>
          </cell>
          <cell r="AT39" t="str">
            <v>-</v>
          </cell>
          <cell r="AU39" t="str">
            <v>-</v>
          </cell>
          <cell r="AV39" t="str">
            <v>-</v>
          </cell>
          <cell r="AW39" t="str">
            <v>-</v>
          </cell>
          <cell r="AX39" t="str">
            <v>-</v>
          </cell>
          <cell r="AY39" t="str">
            <v>-</v>
          </cell>
          <cell r="AZ39" t="str">
            <v>-</v>
          </cell>
          <cell r="BA39">
            <v>767</v>
          </cell>
          <cell r="BB39">
            <v>1212</v>
          </cell>
          <cell r="BC39">
            <v>37.269193391642368</v>
          </cell>
          <cell r="BD39">
            <v>57.7</v>
          </cell>
          <cell r="BE39">
            <v>1279</v>
          </cell>
          <cell r="BF39" t="str">
            <v>-</v>
          </cell>
          <cell r="BG39">
            <v>526408.29</v>
          </cell>
          <cell r="BH39">
            <v>490936</v>
          </cell>
          <cell r="BI39">
            <v>451658311</v>
          </cell>
          <cell r="BJ39">
            <v>675036885</v>
          </cell>
          <cell r="BK39">
            <v>450609596</v>
          </cell>
          <cell r="BL39" t="str">
            <v>-</v>
          </cell>
          <cell r="BM39">
            <v>1048715</v>
          </cell>
          <cell r="BN39" t="str">
            <v>-</v>
          </cell>
          <cell r="BO39">
            <v>389576584</v>
          </cell>
          <cell r="BP39" t="str">
            <v>-</v>
          </cell>
          <cell r="BQ39">
            <v>1048715</v>
          </cell>
          <cell r="BR39" t="str">
            <v>-</v>
          </cell>
          <cell r="BS39">
            <v>840</v>
          </cell>
          <cell r="BT39" t="str">
            <v>-</v>
          </cell>
          <cell r="BU39">
            <v>388527869</v>
          </cell>
          <cell r="BV39" t="str">
            <v>-</v>
          </cell>
          <cell r="BW39">
            <v>457</v>
          </cell>
          <cell r="BX39" t="str">
            <v>-</v>
          </cell>
          <cell r="BY39" t="str">
            <v>-</v>
          </cell>
          <cell r="BZ39" t="str">
            <v>-</v>
          </cell>
          <cell r="CA39">
            <v>56830782</v>
          </cell>
          <cell r="CB39" t="str">
            <v>-</v>
          </cell>
          <cell r="CC39" t="str">
            <v>-</v>
          </cell>
          <cell r="CD39" t="str">
            <v>-</v>
          </cell>
          <cell r="CE39" t="str">
            <v>-</v>
          </cell>
          <cell r="CF39" t="str">
            <v>-</v>
          </cell>
          <cell r="CG39" t="str">
            <v>-</v>
          </cell>
          <cell r="CH39" t="str">
            <v>-</v>
          </cell>
          <cell r="CI39" t="str">
            <v>-</v>
          </cell>
          <cell r="CJ39" t="str">
            <v>-</v>
          </cell>
          <cell r="CK39" t="str">
            <v>-</v>
          </cell>
          <cell r="CL39" t="str">
            <v>-</v>
          </cell>
          <cell r="CM39">
            <v>5250945</v>
          </cell>
          <cell r="CN39" t="str">
            <v>-</v>
          </cell>
          <cell r="CO39">
            <v>62081727</v>
          </cell>
          <cell r="CP39" t="str">
            <v>-</v>
          </cell>
          <cell r="CQ39">
            <v>0</v>
          </cell>
          <cell r="CR39" t="str">
            <v>-</v>
          </cell>
          <cell r="CS39">
            <v>-21</v>
          </cell>
          <cell r="CT39" t="str">
            <v>-</v>
          </cell>
          <cell r="CU39">
            <v>713</v>
          </cell>
          <cell r="CV39">
            <v>379</v>
          </cell>
          <cell r="CW39">
            <v>280</v>
          </cell>
          <cell r="CX39">
            <v>220</v>
          </cell>
          <cell r="CY39">
            <v>207</v>
          </cell>
          <cell r="CZ39">
            <v>157</v>
          </cell>
          <cell r="DA39">
            <v>104</v>
          </cell>
          <cell r="DB39">
            <v>86</v>
          </cell>
          <cell r="DC39">
            <v>81</v>
          </cell>
          <cell r="DD39">
            <v>70</v>
          </cell>
          <cell r="DE39">
            <v>80</v>
          </cell>
          <cell r="DF39">
            <v>75</v>
          </cell>
          <cell r="DG39">
            <v>265</v>
          </cell>
          <cell r="DH39">
            <v>231</v>
          </cell>
          <cell r="DI39">
            <v>54</v>
          </cell>
          <cell r="DJ39" t="str">
            <v>-</v>
          </cell>
          <cell r="DK39" t="str">
            <v>-</v>
          </cell>
          <cell r="DL39" t="str">
            <v>-</v>
          </cell>
          <cell r="DM39" t="str">
            <v>-</v>
          </cell>
          <cell r="DN39" t="str">
            <v>-</v>
          </cell>
          <cell r="DO39" t="str">
            <v>-</v>
          </cell>
          <cell r="DP39" t="str">
            <v>-</v>
          </cell>
          <cell r="DQ39" t="str">
            <v>-</v>
          </cell>
          <cell r="DR39" t="str">
            <v>-</v>
          </cell>
          <cell r="DS39" t="str">
            <v>-</v>
          </cell>
          <cell r="DT39" t="str">
            <v>-</v>
          </cell>
          <cell r="DU39" t="str">
            <v>-</v>
          </cell>
          <cell r="DV39" t="str">
            <v>-</v>
          </cell>
          <cell r="DW39">
            <v>0</v>
          </cell>
          <cell r="DX39" t="str">
            <v>-</v>
          </cell>
          <cell r="DY39">
            <v>61</v>
          </cell>
          <cell r="DZ39">
            <v>98</v>
          </cell>
          <cell r="EA39">
            <v>41</v>
          </cell>
          <cell r="EB39" t="str">
            <v>-</v>
          </cell>
          <cell r="EC39">
            <v>51.898734177215189</v>
          </cell>
          <cell r="ED39" t="str">
            <v>-</v>
          </cell>
          <cell r="EE39">
            <v>7</v>
          </cell>
          <cell r="EF39" t="str">
            <v>-</v>
          </cell>
          <cell r="EG39">
            <v>30</v>
          </cell>
        </row>
        <row r="40">
          <cell r="C40">
            <v>700000120</v>
          </cell>
          <cell r="D40" t="str">
            <v>SECTOR SALSA DORA</v>
          </cell>
          <cell r="E40">
            <v>2026</v>
          </cell>
          <cell r="F40">
            <v>202606</v>
          </cell>
          <cell r="G40">
            <v>1516</v>
          </cell>
          <cell r="H40">
            <v>1495</v>
          </cell>
          <cell r="I40">
            <v>383</v>
          </cell>
          <cell r="J40" t="str">
            <v>-</v>
          </cell>
          <cell r="K40">
            <v>0</v>
          </cell>
          <cell r="L40">
            <v>10</v>
          </cell>
          <cell r="M40">
            <v>773</v>
          </cell>
          <cell r="N40">
            <v>961</v>
          </cell>
          <cell r="O40">
            <v>0</v>
          </cell>
          <cell r="P40" t="str">
            <v>-</v>
          </cell>
          <cell r="Q40">
            <v>0</v>
          </cell>
          <cell r="R40" t="str">
            <v>-</v>
          </cell>
          <cell r="S40">
            <v>9</v>
          </cell>
          <cell r="T40" t="str">
            <v>-</v>
          </cell>
          <cell r="U40">
            <v>771</v>
          </cell>
          <cell r="V40" t="str">
            <v>-</v>
          </cell>
          <cell r="W40">
            <v>2</v>
          </cell>
          <cell r="X40" t="str">
            <v>-</v>
          </cell>
          <cell r="Y40" t="str">
            <v>-</v>
          </cell>
          <cell r="Z40" t="str">
            <v>-</v>
          </cell>
          <cell r="AA40">
            <v>546</v>
          </cell>
          <cell r="AB40" t="str">
            <v>-</v>
          </cell>
          <cell r="AC40" t="str">
            <v>-</v>
          </cell>
          <cell r="AD40" t="str">
            <v>-</v>
          </cell>
          <cell r="AE40" t="str">
            <v>-</v>
          </cell>
          <cell r="AF40" t="str">
            <v>-</v>
          </cell>
          <cell r="AG40">
            <v>486</v>
          </cell>
          <cell r="AH40" t="str">
            <v>-</v>
          </cell>
          <cell r="AI40" t="str">
            <v>-</v>
          </cell>
          <cell r="AJ40" t="str">
            <v>-</v>
          </cell>
          <cell r="AK40" t="str">
            <v>-</v>
          </cell>
          <cell r="AL40" t="str">
            <v>-</v>
          </cell>
          <cell r="AM40">
            <v>50.989445910290229</v>
          </cell>
          <cell r="AN40">
            <v>62.8</v>
          </cell>
          <cell r="AO40" t="str">
            <v>-</v>
          </cell>
          <cell r="AP40" t="str">
            <v>-</v>
          </cell>
          <cell r="AQ40" t="str">
            <v>-</v>
          </cell>
          <cell r="AR40" t="str">
            <v>-</v>
          </cell>
          <cell r="AS40" t="str">
            <v>-</v>
          </cell>
          <cell r="AT40" t="str">
            <v>-</v>
          </cell>
          <cell r="AU40" t="str">
            <v>-</v>
          </cell>
          <cell r="AV40" t="str">
            <v>-</v>
          </cell>
          <cell r="AW40" t="str">
            <v>-</v>
          </cell>
          <cell r="AX40" t="str">
            <v>-</v>
          </cell>
          <cell r="AY40" t="str">
            <v>-</v>
          </cell>
          <cell r="AZ40" t="str">
            <v>-</v>
          </cell>
          <cell r="BA40">
            <v>683</v>
          </cell>
          <cell r="BB40">
            <v>839</v>
          </cell>
          <cell r="BC40">
            <v>45.052770448548813</v>
          </cell>
          <cell r="BD40">
            <v>54.8</v>
          </cell>
          <cell r="BE40">
            <v>990</v>
          </cell>
          <cell r="BF40" t="str">
            <v>-</v>
          </cell>
          <cell r="BG40">
            <v>534086.98</v>
          </cell>
          <cell r="BH40">
            <v>495074</v>
          </cell>
          <cell r="BI40">
            <v>412849236.99000001</v>
          </cell>
          <cell r="BJ40">
            <v>475765716</v>
          </cell>
          <cell r="BK40">
            <v>411412949</v>
          </cell>
          <cell r="BL40" t="str">
            <v>-</v>
          </cell>
          <cell r="BM40">
            <v>1436287.99</v>
          </cell>
          <cell r="BN40" t="str">
            <v>-</v>
          </cell>
          <cell r="BO40">
            <v>333708837.99000001</v>
          </cell>
          <cell r="BP40" t="str">
            <v>-</v>
          </cell>
          <cell r="BQ40">
            <v>1436287.99</v>
          </cell>
          <cell r="BR40" t="str">
            <v>-</v>
          </cell>
          <cell r="BS40">
            <v>743</v>
          </cell>
          <cell r="BT40" t="str">
            <v>-</v>
          </cell>
          <cell r="BU40">
            <v>332272550</v>
          </cell>
          <cell r="BV40" t="str">
            <v>-</v>
          </cell>
          <cell r="BW40">
            <v>495</v>
          </cell>
          <cell r="BX40" t="str">
            <v>-</v>
          </cell>
          <cell r="BY40" t="str">
            <v>-</v>
          </cell>
          <cell r="BZ40" t="str">
            <v>-</v>
          </cell>
          <cell r="CA40">
            <v>73154985</v>
          </cell>
          <cell r="CB40" t="str">
            <v>-</v>
          </cell>
          <cell r="CC40" t="str">
            <v>-</v>
          </cell>
          <cell r="CD40" t="str">
            <v>-</v>
          </cell>
          <cell r="CE40" t="str">
            <v>-</v>
          </cell>
          <cell r="CF40" t="str">
            <v>-</v>
          </cell>
          <cell r="CG40" t="str">
            <v>-</v>
          </cell>
          <cell r="CH40" t="str">
            <v>-</v>
          </cell>
          <cell r="CI40" t="str">
            <v>-</v>
          </cell>
          <cell r="CJ40" t="str">
            <v>-</v>
          </cell>
          <cell r="CK40" t="str">
            <v>-</v>
          </cell>
          <cell r="CL40" t="str">
            <v>-</v>
          </cell>
          <cell r="CM40">
            <v>5985414</v>
          </cell>
          <cell r="CN40" t="str">
            <v>-</v>
          </cell>
          <cell r="CO40">
            <v>79140399</v>
          </cell>
          <cell r="CP40" t="str">
            <v>-</v>
          </cell>
          <cell r="CQ40">
            <v>0</v>
          </cell>
          <cell r="CR40" t="str">
            <v>-</v>
          </cell>
          <cell r="CS40">
            <v>-6</v>
          </cell>
          <cell r="CT40" t="str">
            <v>-</v>
          </cell>
          <cell r="CU40">
            <v>391</v>
          </cell>
          <cell r="CV40">
            <v>280</v>
          </cell>
          <cell r="CW40">
            <v>208</v>
          </cell>
          <cell r="CX40">
            <v>181</v>
          </cell>
          <cell r="CY40">
            <v>144</v>
          </cell>
          <cell r="CZ40">
            <v>131</v>
          </cell>
          <cell r="DA40">
            <v>74</v>
          </cell>
          <cell r="DB40">
            <v>67</v>
          </cell>
          <cell r="DC40">
            <v>71</v>
          </cell>
          <cell r="DD40">
            <v>72</v>
          </cell>
          <cell r="DE40">
            <v>64</v>
          </cell>
          <cell r="DF40">
            <v>58</v>
          </cell>
          <cell r="DG40">
            <v>209</v>
          </cell>
          <cell r="DH40">
            <v>197</v>
          </cell>
          <cell r="DI40">
            <v>50</v>
          </cell>
          <cell r="DJ40" t="str">
            <v>-</v>
          </cell>
          <cell r="DK40" t="str">
            <v>-</v>
          </cell>
          <cell r="DL40" t="str">
            <v>-</v>
          </cell>
          <cell r="DM40" t="str">
            <v>-</v>
          </cell>
          <cell r="DN40" t="str">
            <v>-</v>
          </cell>
          <cell r="DO40" t="str">
            <v>-</v>
          </cell>
          <cell r="DP40" t="str">
            <v>-</v>
          </cell>
          <cell r="DQ40" t="str">
            <v>-</v>
          </cell>
          <cell r="DR40" t="str">
            <v>-</v>
          </cell>
          <cell r="DS40" t="str">
            <v>-</v>
          </cell>
          <cell r="DT40" t="str">
            <v>-</v>
          </cell>
          <cell r="DU40" t="str">
            <v>-</v>
          </cell>
          <cell r="DV40" t="str">
            <v>-</v>
          </cell>
          <cell r="DW40">
            <v>0</v>
          </cell>
          <cell r="DX40" t="str">
            <v>-</v>
          </cell>
          <cell r="DY40">
            <v>60</v>
          </cell>
          <cell r="DZ40">
            <v>80</v>
          </cell>
          <cell r="EA40">
            <v>35</v>
          </cell>
          <cell r="EB40" t="str">
            <v>-</v>
          </cell>
          <cell r="EC40">
            <v>41.17647058823529</v>
          </cell>
          <cell r="ED40" t="str">
            <v>-</v>
          </cell>
          <cell r="EE40">
            <v>10</v>
          </cell>
          <cell r="EF40" t="str">
            <v>-</v>
          </cell>
          <cell r="EG40">
            <v>29</v>
          </cell>
        </row>
        <row r="41">
          <cell r="C41">
            <v>700000121</v>
          </cell>
          <cell r="D41" t="str">
            <v>SECTOR FOLCLOR SANDRA</v>
          </cell>
          <cell r="E41">
            <v>2026</v>
          </cell>
          <cell r="F41">
            <v>202606</v>
          </cell>
          <cell r="G41">
            <v>1955</v>
          </cell>
          <cell r="H41">
            <v>1943</v>
          </cell>
          <cell r="I41">
            <v>496</v>
          </cell>
          <cell r="J41" t="str">
            <v>-</v>
          </cell>
          <cell r="K41">
            <v>-42</v>
          </cell>
          <cell r="L41">
            <v>9</v>
          </cell>
          <cell r="M41">
            <v>907</v>
          </cell>
          <cell r="N41">
            <v>1284</v>
          </cell>
          <cell r="O41">
            <v>0</v>
          </cell>
          <cell r="P41" t="str">
            <v>-</v>
          </cell>
          <cell r="Q41">
            <v>0</v>
          </cell>
          <cell r="R41" t="str">
            <v>-</v>
          </cell>
          <cell r="S41">
            <v>4</v>
          </cell>
          <cell r="T41" t="str">
            <v>-</v>
          </cell>
          <cell r="U41">
            <v>905</v>
          </cell>
          <cell r="V41" t="str">
            <v>-</v>
          </cell>
          <cell r="W41">
            <v>2</v>
          </cell>
          <cell r="X41" t="str">
            <v>-</v>
          </cell>
          <cell r="Y41" t="str">
            <v>-</v>
          </cell>
          <cell r="Z41" t="str">
            <v>-</v>
          </cell>
          <cell r="AA41">
            <v>640</v>
          </cell>
          <cell r="AB41" t="str">
            <v>-</v>
          </cell>
          <cell r="AC41" t="str">
            <v>-</v>
          </cell>
          <cell r="AD41" t="str">
            <v>-</v>
          </cell>
          <cell r="AE41" t="str">
            <v>-</v>
          </cell>
          <cell r="AF41" t="str">
            <v>-</v>
          </cell>
          <cell r="AG41">
            <v>559</v>
          </cell>
          <cell r="AH41" t="str">
            <v>-</v>
          </cell>
          <cell r="AI41" t="str">
            <v>-</v>
          </cell>
          <cell r="AJ41" t="str">
            <v>-</v>
          </cell>
          <cell r="AK41" t="str">
            <v>-</v>
          </cell>
          <cell r="AL41" t="str">
            <v>-</v>
          </cell>
          <cell r="AM41">
            <v>46.393861892583118</v>
          </cell>
          <cell r="AN41">
            <v>63.9</v>
          </cell>
          <cell r="AO41" t="str">
            <v>-</v>
          </cell>
          <cell r="AP41" t="str">
            <v>-</v>
          </cell>
          <cell r="AQ41" t="str">
            <v>-</v>
          </cell>
          <cell r="AR41" t="str">
            <v>-</v>
          </cell>
          <cell r="AS41" t="str">
            <v>-</v>
          </cell>
          <cell r="AT41" t="str">
            <v>-</v>
          </cell>
          <cell r="AU41" t="str">
            <v>-</v>
          </cell>
          <cell r="AV41" t="str">
            <v>-</v>
          </cell>
          <cell r="AW41" t="str">
            <v>-</v>
          </cell>
          <cell r="AX41" t="str">
            <v>-</v>
          </cell>
          <cell r="AY41" t="str">
            <v>-</v>
          </cell>
          <cell r="AZ41" t="str">
            <v>-</v>
          </cell>
          <cell r="BA41">
            <v>816</v>
          </cell>
          <cell r="BB41">
            <v>1097</v>
          </cell>
          <cell r="BC41">
            <v>41.739130434782609</v>
          </cell>
          <cell r="BD41">
            <v>54.6</v>
          </cell>
          <cell r="BE41">
            <v>1298</v>
          </cell>
          <cell r="BF41" t="str">
            <v>-</v>
          </cell>
          <cell r="BG41">
            <v>571987.81999999995</v>
          </cell>
          <cell r="BH41">
            <v>533525</v>
          </cell>
          <cell r="BI41">
            <v>518792951.80000001</v>
          </cell>
          <cell r="BJ41">
            <v>685046677</v>
          </cell>
          <cell r="BK41">
            <v>517911719</v>
          </cell>
          <cell r="BL41" t="str">
            <v>-</v>
          </cell>
          <cell r="BM41">
            <v>881232.8</v>
          </cell>
          <cell r="BN41" t="str">
            <v>-</v>
          </cell>
          <cell r="BO41">
            <v>434637351.80000001</v>
          </cell>
          <cell r="BP41" t="str">
            <v>-</v>
          </cell>
          <cell r="BQ41">
            <v>881232.8</v>
          </cell>
          <cell r="BR41" t="str">
            <v>-</v>
          </cell>
          <cell r="BS41">
            <v>884</v>
          </cell>
          <cell r="BT41" t="str">
            <v>-</v>
          </cell>
          <cell r="BU41">
            <v>433756119</v>
          </cell>
          <cell r="BV41" t="str">
            <v>-</v>
          </cell>
          <cell r="BW41">
            <v>548</v>
          </cell>
          <cell r="BX41" t="str">
            <v>-</v>
          </cell>
          <cell r="BY41" t="str">
            <v>-</v>
          </cell>
          <cell r="BZ41" t="str">
            <v>-</v>
          </cell>
          <cell r="CA41">
            <v>77394566</v>
          </cell>
          <cell r="CB41" t="str">
            <v>-</v>
          </cell>
          <cell r="CC41" t="str">
            <v>-</v>
          </cell>
          <cell r="CD41" t="str">
            <v>-</v>
          </cell>
          <cell r="CE41" t="str">
            <v>-</v>
          </cell>
          <cell r="CF41" t="str">
            <v>-</v>
          </cell>
          <cell r="CG41" t="str">
            <v>-</v>
          </cell>
          <cell r="CH41" t="str">
            <v>-</v>
          </cell>
          <cell r="CI41" t="str">
            <v>-</v>
          </cell>
          <cell r="CJ41" t="str">
            <v>-</v>
          </cell>
          <cell r="CK41" t="str">
            <v>-</v>
          </cell>
          <cell r="CL41" t="str">
            <v>-</v>
          </cell>
          <cell r="CM41">
            <v>6761034</v>
          </cell>
          <cell r="CN41" t="str">
            <v>-</v>
          </cell>
          <cell r="CO41">
            <v>84155600</v>
          </cell>
          <cell r="CP41" t="str">
            <v>-</v>
          </cell>
          <cell r="CQ41">
            <v>0</v>
          </cell>
          <cell r="CR41" t="str">
            <v>-</v>
          </cell>
          <cell r="CS41">
            <v>-29</v>
          </cell>
          <cell r="CT41" t="str">
            <v>-</v>
          </cell>
          <cell r="CU41">
            <v>589</v>
          </cell>
          <cell r="CV41">
            <v>374</v>
          </cell>
          <cell r="CW41">
            <v>255</v>
          </cell>
          <cell r="CX41">
            <v>219</v>
          </cell>
          <cell r="CY41">
            <v>204</v>
          </cell>
          <cell r="CZ41">
            <v>176</v>
          </cell>
          <cell r="DA41">
            <v>114</v>
          </cell>
          <cell r="DB41">
            <v>94</v>
          </cell>
          <cell r="DC41">
            <v>122</v>
          </cell>
          <cell r="DD41">
            <v>107</v>
          </cell>
          <cell r="DE41">
            <v>86</v>
          </cell>
          <cell r="DF41">
            <v>81</v>
          </cell>
          <cell r="DG41">
            <v>322</v>
          </cell>
          <cell r="DH41">
            <v>282</v>
          </cell>
          <cell r="DI41">
            <v>50</v>
          </cell>
          <cell r="DJ41" t="str">
            <v>-</v>
          </cell>
          <cell r="DK41" t="str">
            <v>-</v>
          </cell>
          <cell r="DL41" t="str">
            <v>-</v>
          </cell>
          <cell r="DM41" t="str">
            <v>-</v>
          </cell>
          <cell r="DN41" t="str">
            <v>-</v>
          </cell>
          <cell r="DO41" t="str">
            <v>-</v>
          </cell>
          <cell r="DP41" t="str">
            <v>-</v>
          </cell>
          <cell r="DQ41" t="str">
            <v>-</v>
          </cell>
          <cell r="DR41" t="str">
            <v>-</v>
          </cell>
          <cell r="DS41" t="str">
            <v>-</v>
          </cell>
          <cell r="DT41" t="str">
            <v>-</v>
          </cell>
          <cell r="DU41" t="str">
            <v>-</v>
          </cell>
          <cell r="DV41" t="str">
            <v>-</v>
          </cell>
          <cell r="DW41">
            <v>0</v>
          </cell>
          <cell r="DX41" t="str">
            <v>-</v>
          </cell>
          <cell r="DY41">
            <v>59</v>
          </cell>
          <cell r="DZ41">
            <v>114</v>
          </cell>
          <cell r="EA41">
            <v>71</v>
          </cell>
          <cell r="EB41" t="str">
            <v>-</v>
          </cell>
          <cell r="EC41">
            <v>52.985074626865668</v>
          </cell>
          <cell r="ED41" t="str">
            <v>-</v>
          </cell>
          <cell r="EE41">
            <v>9</v>
          </cell>
          <cell r="EF41" t="str">
            <v>-</v>
          </cell>
          <cell r="EG41">
            <v>32</v>
          </cell>
        </row>
        <row r="42">
          <cell r="C42">
            <v>700000122</v>
          </cell>
          <cell r="D42" t="str">
            <v>SECTOR CALIPSO ROCIO</v>
          </cell>
          <cell r="E42">
            <v>2026</v>
          </cell>
          <cell r="F42">
            <v>202606</v>
          </cell>
          <cell r="G42">
            <v>0</v>
          </cell>
          <cell r="H42" t="str">
            <v>-</v>
          </cell>
          <cell r="I42">
            <v>0</v>
          </cell>
          <cell r="J42" t="str">
            <v>-</v>
          </cell>
          <cell r="K42">
            <v>0</v>
          </cell>
          <cell r="L42" t="str">
            <v>-</v>
          </cell>
          <cell r="M42">
            <v>0</v>
          </cell>
          <cell r="N42" t="str">
            <v>-</v>
          </cell>
          <cell r="O42">
            <v>0</v>
          </cell>
          <cell r="P42" t="str">
            <v>-</v>
          </cell>
          <cell r="Q42">
            <v>0</v>
          </cell>
          <cell r="R42" t="str">
            <v>-</v>
          </cell>
          <cell r="S42">
            <v>0</v>
          </cell>
          <cell r="T42" t="str">
            <v>-</v>
          </cell>
          <cell r="U42">
            <v>0</v>
          </cell>
          <cell r="V42" t="str">
            <v>-</v>
          </cell>
          <cell r="W42">
            <v>0</v>
          </cell>
          <cell r="X42" t="str">
            <v>-</v>
          </cell>
          <cell r="Y42" t="str">
            <v>-</v>
          </cell>
          <cell r="Z42" t="str">
            <v>-</v>
          </cell>
          <cell r="AA42">
            <v>0</v>
          </cell>
          <cell r="AB42" t="str">
            <v>-</v>
          </cell>
          <cell r="AC42" t="str">
            <v>-</v>
          </cell>
          <cell r="AD42" t="str">
            <v>-</v>
          </cell>
          <cell r="AE42" t="str">
            <v>-</v>
          </cell>
          <cell r="AF42" t="str">
            <v>-</v>
          </cell>
          <cell r="AG42">
            <v>0</v>
          </cell>
          <cell r="AH42" t="str">
            <v>-</v>
          </cell>
          <cell r="AI42" t="str">
            <v>-</v>
          </cell>
          <cell r="AJ42" t="str">
            <v>-</v>
          </cell>
          <cell r="AK42" t="str">
            <v>-</v>
          </cell>
          <cell r="AL42" t="str">
            <v>-</v>
          </cell>
          <cell r="AM42">
            <v>0</v>
          </cell>
          <cell r="AN42" t="str">
            <v>-</v>
          </cell>
          <cell r="AO42" t="str">
            <v>-</v>
          </cell>
          <cell r="AP42" t="str">
            <v>-</v>
          </cell>
          <cell r="AQ42" t="str">
            <v>-</v>
          </cell>
          <cell r="AR42" t="str">
            <v>-</v>
          </cell>
          <cell r="AS42" t="str">
            <v>-</v>
          </cell>
          <cell r="AT42" t="str">
            <v>-</v>
          </cell>
          <cell r="AU42" t="str">
            <v>-</v>
          </cell>
          <cell r="AV42" t="str">
            <v>-</v>
          </cell>
          <cell r="AW42" t="str">
            <v>-</v>
          </cell>
          <cell r="AX42" t="str">
            <v>-</v>
          </cell>
          <cell r="AY42" t="str">
            <v>-</v>
          </cell>
          <cell r="AZ42" t="str">
            <v>-</v>
          </cell>
          <cell r="BA42">
            <v>0</v>
          </cell>
          <cell r="BB42" t="str">
            <v>-</v>
          </cell>
          <cell r="BC42">
            <v>0</v>
          </cell>
          <cell r="BD42" t="str">
            <v>-</v>
          </cell>
          <cell r="BE42">
            <v>0</v>
          </cell>
          <cell r="BF42" t="str">
            <v>-</v>
          </cell>
          <cell r="BG42">
            <v>0</v>
          </cell>
          <cell r="BH42" t="str">
            <v>-</v>
          </cell>
          <cell r="BI42">
            <v>0</v>
          </cell>
          <cell r="BJ42" t="str">
            <v>-</v>
          </cell>
          <cell r="BK42">
            <v>0</v>
          </cell>
          <cell r="BL42" t="str">
            <v>-</v>
          </cell>
          <cell r="BM42">
            <v>0</v>
          </cell>
          <cell r="BN42" t="str">
            <v>-</v>
          </cell>
          <cell r="BO42">
            <v>0</v>
          </cell>
          <cell r="BP42" t="str">
            <v>-</v>
          </cell>
          <cell r="BQ42">
            <v>0</v>
          </cell>
          <cell r="BR42" t="str">
            <v>-</v>
          </cell>
          <cell r="BS42">
            <v>0</v>
          </cell>
          <cell r="BT42" t="str">
            <v>-</v>
          </cell>
          <cell r="BU42">
            <v>0</v>
          </cell>
          <cell r="BV42" t="str">
            <v>-</v>
          </cell>
          <cell r="BW42">
            <v>0</v>
          </cell>
          <cell r="BX42" t="str">
            <v>-</v>
          </cell>
          <cell r="BY42" t="str">
            <v>-</v>
          </cell>
          <cell r="BZ42" t="str">
            <v>-</v>
          </cell>
          <cell r="CA42">
            <v>0</v>
          </cell>
          <cell r="CB42" t="str">
            <v>-</v>
          </cell>
          <cell r="CC42" t="str">
            <v>-</v>
          </cell>
          <cell r="CD42" t="str">
            <v>-</v>
          </cell>
          <cell r="CE42" t="str">
            <v>-</v>
          </cell>
          <cell r="CF42" t="str">
            <v>-</v>
          </cell>
          <cell r="CG42" t="str">
            <v>-</v>
          </cell>
          <cell r="CH42" t="str">
            <v>-</v>
          </cell>
          <cell r="CI42" t="str">
            <v>-</v>
          </cell>
          <cell r="CJ42" t="str">
            <v>-</v>
          </cell>
          <cell r="CK42" t="str">
            <v>-</v>
          </cell>
          <cell r="CL42" t="str">
            <v>-</v>
          </cell>
          <cell r="CM42">
            <v>0</v>
          </cell>
          <cell r="CN42" t="str">
            <v>-</v>
          </cell>
          <cell r="CO42">
            <v>0</v>
          </cell>
          <cell r="CP42" t="str">
            <v>-</v>
          </cell>
          <cell r="CQ42">
            <v>0</v>
          </cell>
          <cell r="CR42" t="str">
            <v>-</v>
          </cell>
          <cell r="CS42">
            <v>0</v>
          </cell>
          <cell r="CT42" t="str">
            <v>-</v>
          </cell>
          <cell r="CU42">
            <v>0</v>
          </cell>
          <cell r="CV42" t="str">
            <v>-</v>
          </cell>
          <cell r="CW42">
            <v>0</v>
          </cell>
          <cell r="CX42" t="str">
            <v>-</v>
          </cell>
          <cell r="CY42">
            <v>0</v>
          </cell>
          <cell r="CZ42" t="str">
            <v>-</v>
          </cell>
          <cell r="DA42">
            <v>0</v>
          </cell>
          <cell r="DB42" t="str">
            <v>-</v>
          </cell>
          <cell r="DC42">
            <v>0</v>
          </cell>
          <cell r="DD42" t="str">
            <v>-</v>
          </cell>
          <cell r="DE42">
            <v>0</v>
          </cell>
          <cell r="DF42" t="str">
            <v>-</v>
          </cell>
          <cell r="DG42">
            <v>0</v>
          </cell>
          <cell r="DH42" t="str">
            <v>-</v>
          </cell>
          <cell r="DI42">
            <v>0</v>
          </cell>
          <cell r="DJ42" t="str">
            <v>-</v>
          </cell>
          <cell r="DK42" t="str">
            <v>-</v>
          </cell>
          <cell r="DL42" t="str">
            <v>-</v>
          </cell>
          <cell r="DM42" t="str">
            <v>-</v>
          </cell>
          <cell r="DN42" t="str">
            <v>-</v>
          </cell>
          <cell r="DO42" t="str">
            <v>-</v>
          </cell>
          <cell r="DP42" t="str">
            <v>-</v>
          </cell>
          <cell r="DQ42" t="str">
            <v>-</v>
          </cell>
          <cell r="DR42" t="str">
            <v>-</v>
          </cell>
          <cell r="DS42" t="str">
            <v>-</v>
          </cell>
          <cell r="DT42" t="str">
            <v>-</v>
          </cell>
          <cell r="DU42" t="str">
            <v>-</v>
          </cell>
          <cell r="DV42" t="str">
            <v>-</v>
          </cell>
          <cell r="DW42">
            <v>0</v>
          </cell>
          <cell r="DX42" t="str">
            <v>-</v>
          </cell>
          <cell r="DY42">
            <v>0</v>
          </cell>
          <cell r="DZ42" t="str">
            <v>-</v>
          </cell>
          <cell r="EA42">
            <v>0</v>
          </cell>
          <cell r="EB42" t="str">
            <v>-</v>
          </cell>
          <cell r="EC42">
            <v>0</v>
          </cell>
          <cell r="ED42" t="str">
            <v>-</v>
          </cell>
          <cell r="EE42">
            <v>0</v>
          </cell>
          <cell r="EF42" t="str">
            <v>-</v>
          </cell>
          <cell r="EG42">
            <v>0</v>
          </cell>
        </row>
        <row r="43">
          <cell r="C43">
            <v>700000123</v>
          </cell>
          <cell r="D43" t="str">
            <v>SECTOR TAMBORA SARA</v>
          </cell>
          <cell r="E43">
            <v>2026</v>
          </cell>
          <cell r="F43">
            <v>202606</v>
          </cell>
          <cell r="G43">
            <v>2311</v>
          </cell>
          <cell r="H43">
            <v>2242</v>
          </cell>
          <cell r="I43">
            <v>611</v>
          </cell>
          <cell r="J43" t="str">
            <v>-</v>
          </cell>
          <cell r="K43">
            <v>-40</v>
          </cell>
          <cell r="L43">
            <v>9</v>
          </cell>
          <cell r="M43">
            <v>1009</v>
          </cell>
          <cell r="N43">
            <v>1546</v>
          </cell>
          <cell r="O43">
            <v>0</v>
          </cell>
          <cell r="P43" t="str">
            <v>-</v>
          </cell>
          <cell r="Q43">
            <v>2</v>
          </cell>
          <cell r="R43" t="str">
            <v>-</v>
          </cell>
          <cell r="S43">
            <v>6</v>
          </cell>
          <cell r="T43" t="str">
            <v>-</v>
          </cell>
          <cell r="U43">
            <v>1006</v>
          </cell>
          <cell r="V43" t="str">
            <v>-</v>
          </cell>
          <cell r="W43">
            <v>1</v>
          </cell>
          <cell r="X43" t="str">
            <v>-</v>
          </cell>
          <cell r="Y43" t="str">
            <v>-</v>
          </cell>
          <cell r="Z43" t="str">
            <v>-</v>
          </cell>
          <cell r="AA43">
            <v>739</v>
          </cell>
          <cell r="AB43" t="str">
            <v>-</v>
          </cell>
          <cell r="AC43" t="str">
            <v>-</v>
          </cell>
          <cell r="AD43" t="str">
            <v>-</v>
          </cell>
          <cell r="AE43" t="str">
            <v>-</v>
          </cell>
          <cell r="AF43" t="str">
            <v>-</v>
          </cell>
          <cell r="AG43">
            <v>577</v>
          </cell>
          <cell r="AH43" t="str">
            <v>-</v>
          </cell>
          <cell r="AI43" t="str">
            <v>-</v>
          </cell>
          <cell r="AJ43" t="str">
            <v>-</v>
          </cell>
          <cell r="AK43" t="str">
            <v>-</v>
          </cell>
          <cell r="AL43" t="str">
            <v>-</v>
          </cell>
          <cell r="AM43">
            <v>43.660752920813501</v>
          </cell>
          <cell r="AN43">
            <v>65.5</v>
          </cell>
          <cell r="AO43" t="str">
            <v>-</v>
          </cell>
          <cell r="AP43" t="str">
            <v>-</v>
          </cell>
          <cell r="AQ43" t="str">
            <v>-</v>
          </cell>
          <cell r="AR43" t="str">
            <v>-</v>
          </cell>
          <cell r="AS43" t="str">
            <v>-</v>
          </cell>
          <cell r="AT43" t="str">
            <v>-</v>
          </cell>
          <cell r="AU43" t="str">
            <v>-</v>
          </cell>
          <cell r="AV43" t="str">
            <v>-</v>
          </cell>
          <cell r="AW43" t="str">
            <v>-</v>
          </cell>
          <cell r="AX43" t="str">
            <v>-</v>
          </cell>
          <cell r="AY43" t="str">
            <v>-</v>
          </cell>
          <cell r="AZ43" t="str">
            <v>-</v>
          </cell>
          <cell r="BA43">
            <v>914</v>
          </cell>
          <cell r="BB43">
            <v>1363</v>
          </cell>
          <cell r="BC43">
            <v>39.54997836434444</v>
          </cell>
          <cell r="BD43">
            <v>57.7</v>
          </cell>
          <cell r="BE43">
            <v>1530</v>
          </cell>
          <cell r="BF43" t="str">
            <v>-</v>
          </cell>
          <cell r="BG43">
            <v>523314.86</v>
          </cell>
          <cell r="BH43">
            <v>460116</v>
          </cell>
          <cell r="BI43">
            <v>528024697</v>
          </cell>
          <cell r="BJ43">
            <v>711338889</v>
          </cell>
          <cell r="BK43">
            <v>527023619</v>
          </cell>
          <cell r="BL43" t="str">
            <v>-</v>
          </cell>
          <cell r="BM43">
            <v>1001078</v>
          </cell>
          <cell r="BN43" t="str">
            <v>-</v>
          </cell>
          <cell r="BO43">
            <v>446113622</v>
          </cell>
          <cell r="BP43" t="str">
            <v>-</v>
          </cell>
          <cell r="BQ43">
            <v>1001078</v>
          </cell>
          <cell r="BR43" t="str">
            <v>-</v>
          </cell>
          <cell r="BS43">
            <v>974</v>
          </cell>
          <cell r="BT43" t="str">
            <v>-</v>
          </cell>
          <cell r="BU43">
            <v>445112544</v>
          </cell>
          <cell r="BV43" t="str">
            <v>-</v>
          </cell>
          <cell r="BW43">
            <v>575</v>
          </cell>
          <cell r="BX43" t="str">
            <v>-</v>
          </cell>
          <cell r="BY43" t="str">
            <v>-</v>
          </cell>
          <cell r="BZ43" t="str">
            <v>-</v>
          </cell>
          <cell r="CA43">
            <v>75919171</v>
          </cell>
          <cell r="CB43" t="str">
            <v>-</v>
          </cell>
          <cell r="CC43" t="str">
            <v>-</v>
          </cell>
          <cell r="CD43" t="str">
            <v>-</v>
          </cell>
          <cell r="CE43" t="str">
            <v>-</v>
          </cell>
          <cell r="CF43" t="str">
            <v>-</v>
          </cell>
          <cell r="CG43" t="str">
            <v>-</v>
          </cell>
          <cell r="CH43" t="str">
            <v>-</v>
          </cell>
          <cell r="CI43" t="str">
            <v>-</v>
          </cell>
          <cell r="CJ43" t="str">
            <v>-</v>
          </cell>
          <cell r="CK43" t="str">
            <v>-</v>
          </cell>
          <cell r="CL43" t="str">
            <v>-</v>
          </cell>
          <cell r="CM43">
            <v>5991904</v>
          </cell>
          <cell r="CN43" t="str">
            <v>-</v>
          </cell>
          <cell r="CO43">
            <v>81911075</v>
          </cell>
          <cell r="CP43" t="str">
            <v>-</v>
          </cell>
          <cell r="CQ43">
            <v>0</v>
          </cell>
          <cell r="CR43" t="str">
            <v>-</v>
          </cell>
          <cell r="CS43">
            <v>-19</v>
          </cell>
          <cell r="CT43" t="str">
            <v>-</v>
          </cell>
          <cell r="CU43">
            <v>753</v>
          </cell>
          <cell r="CV43">
            <v>411</v>
          </cell>
          <cell r="CW43">
            <v>321</v>
          </cell>
          <cell r="CX43">
            <v>259</v>
          </cell>
          <cell r="CY43">
            <v>228</v>
          </cell>
          <cell r="CZ43">
            <v>185</v>
          </cell>
          <cell r="DA43">
            <v>124</v>
          </cell>
          <cell r="DB43">
            <v>95</v>
          </cell>
          <cell r="DC43">
            <v>115</v>
          </cell>
          <cell r="DD43">
            <v>103</v>
          </cell>
          <cell r="DE43">
            <v>83</v>
          </cell>
          <cell r="DF43">
            <v>77</v>
          </cell>
          <cell r="DG43">
            <v>322</v>
          </cell>
          <cell r="DH43">
            <v>275</v>
          </cell>
          <cell r="DI43">
            <v>61</v>
          </cell>
          <cell r="DJ43" t="str">
            <v>-</v>
          </cell>
          <cell r="DK43" t="str">
            <v>-</v>
          </cell>
          <cell r="DL43" t="str">
            <v>-</v>
          </cell>
          <cell r="DM43" t="str">
            <v>-</v>
          </cell>
          <cell r="DN43" t="str">
            <v>-</v>
          </cell>
          <cell r="DO43" t="str">
            <v>-</v>
          </cell>
          <cell r="DP43" t="str">
            <v>-</v>
          </cell>
          <cell r="DQ43" t="str">
            <v>-</v>
          </cell>
          <cell r="DR43" t="str">
            <v>-</v>
          </cell>
          <cell r="DS43" t="str">
            <v>-</v>
          </cell>
          <cell r="DT43" t="str">
            <v>-</v>
          </cell>
          <cell r="DU43" t="str">
            <v>-</v>
          </cell>
          <cell r="DV43" t="str">
            <v>-</v>
          </cell>
          <cell r="DW43">
            <v>0</v>
          </cell>
          <cell r="DX43" t="str">
            <v>-</v>
          </cell>
          <cell r="DY43">
            <v>69</v>
          </cell>
          <cell r="DZ43">
            <v>110</v>
          </cell>
          <cell r="EA43">
            <v>50</v>
          </cell>
          <cell r="EB43" t="str">
            <v>-</v>
          </cell>
          <cell r="EC43">
            <v>52.083333333333336</v>
          </cell>
          <cell r="ED43" t="str">
            <v>-</v>
          </cell>
          <cell r="EE43">
            <v>8</v>
          </cell>
          <cell r="EF43" t="str">
            <v>-</v>
          </cell>
          <cell r="EG43">
            <v>26</v>
          </cell>
        </row>
        <row r="44">
          <cell r="C44">
            <v>700000125</v>
          </cell>
          <cell r="D44" t="str">
            <v>SECTOR CHARANGA KAREN</v>
          </cell>
          <cell r="E44">
            <v>2026</v>
          </cell>
          <cell r="F44">
            <v>202606</v>
          </cell>
          <cell r="G44">
            <v>1755</v>
          </cell>
          <cell r="H44">
            <v>1702</v>
          </cell>
          <cell r="I44">
            <v>488</v>
          </cell>
          <cell r="J44" t="str">
            <v>-</v>
          </cell>
          <cell r="K44">
            <v>-7</v>
          </cell>
          <cell r="L44">
            <v>11</v>
          </cell>
          <cell r="M44">
            <v>864</v>
          </cell>
          <cell r="N44">
            <v>1164</v>
          </cell>
          <cell r="O44">
            <v>0</v>
          </cell>
          <cell r="P44" t="str">
            <v>-</v>
          </cell>
          <cell r="Q44">
            <v>1</v>
          </cell>
          <cell r="R44" t="str">
            <v>-</v>
          </cell>
          <cell r="S44">
            <v>12</v>
          </cell>
          <cell r="T44" t="str">
            <v>-</v>
          </cell>
          <cell r="U44">
            <v>857</v>
          </cell>
          <cell r="V44" t="str">
            <v>-</v>
          </cell>
          <cell r="W44">
            <v>6</v>
          </cell>
          <cell r="X44" t="str">
            <v>-</v>
          </cell>
          <cell r="Y44" t="str">
            <v>-</v>
          </cell>
          <cell r="Z44" t="str">
            <v>-</v>
          </cell>
          <cell r="AA44">
            <v>653</v>
          </cell>
          <cell r="AB44" t="str">
            <v>-</v>
          </cell>
          <cell r="AC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>
            <v>518</v>
          </cell>
          <cell r="AH44" t="str">
            <v>-</v>
          </cell>
          <cell r="AI44" t="str">
            <v>-</v>
          </cell>
          <cell r="AJ44" t="str">
            <v>-</v>
          </cell>
          <cell r="AK44" t="str">
            <v>-</v>
          </cell>
          <cell r="AL44" t="str">
            <v>-</v>
          </cell>
          <cell r="AM44">
            <v>49.230769230769234</v>
          </cell>
          <cell r="AN44">
            <v>65.7</v>
          </cell>
          <cell r="AO44" t="str">
            <v>-</v>
          </cell>
          <cell r="AP44" t="str">
            <v>-</v>
          </cell>
          <cell r="AQ44" t="str">
            <v>-</v>
          </cell>
          <cell r="AR44" t="str">
            <v>-</v>
          </cell>
          <cell r="AS44" t="str">
            <v>-</v>
          </cell>
          <cell r="AT44" t="str">
            <v>-</v>
          </cell>
          <cell r="AU44" t="str">
            <v>-</v>
          </cell>
          <cell r="AV44" t="str">
            <v>-</v>
          </cell>
          <cell r="AW44" t="str">
            <v>-</v>
          </cell>
          <cell r="AX44" t="str">
            <v>-</v>
          </cell>
          <cell r="AY44" t="str">
            <v>-</v>
          </cell>
          <cell r="AZ44" t="str">
            <v>-</v>
          </cell>
          <cell r="BA44">
            <v>783</v>
          </cell>
          <cell r="BB44">
            <v>1055</v>
          </cell>
          <cell r="BC44">
            <v>44.61538461538462</v>
          </cell>
          <cell r="BD44">
            <v>59.6</v>
          </cell>
          <cell r="BE44">
            <v>1198</v>
          </cell>
          <cell r="BF44" t="str">
            <v>-</v>
          </cell>
          <cell r="BG44">
            <v>550000.75</v>
          </cell>
          <cell r="BH44">
            <v>513464</v>
          </cell>
          <cell r="BI44">
            <v>475200650.12</v>
          </cell>
          <cell r="BJ44">
            <v>597672651</v>
          </cell>
          <cell r="BK44">
            <v>471909722</v>
          </cell>
          <cell r="BL44" t="str">
            <v>-</v>
          </cell>
          <cell r="BM44">
            <v>3290928.12</v>
          </cell>
          <cell r="BN44" t="str">
            <v>-</v>
          </cell>
          <cell r="BO44">
            <v>401844976.12</v>
          </cell>
          <cell r="BP44" t="str">
            <v>-</v>
          </cell>
          <cell r="BQ44">
            <v>3290928.12</v>
          </cell>
          <cell r="BR44" t="str">
            <v>-</v>
          </cell>
          <cell r="BS44">
            <v>837</v>
          </cell>
          <cell r="BT44" t="str">
            <v>-</v>
          </cell>
          <cell r="BU44">
            <v>398554048</v>
          </cell>
          <cell r="BV44" t="str">
            <v>-</v>
          </cell>
          <cell r="BW44">
            <v>508</v>
          </cell>
          <cell r="BX44" t="str">
            <v>-</v>
          </cell>
          <cell r="BY44" t="str">
            <v>-</v>
          </cell>
          <cell r="BZ44" t="str">
            <v>-</v>
          </cell>
          <cell r="CA44">
            <v>68393069</v>
          </cell>
          <cell r="CB44" t="str">
            <v>-</v>
          </cell>
          <cell r="CC44" t="str">
            <v>-</v>
          </cell>
          <cell r="CD44" t="str">
            <v>-</v>
          </cell>
          <cell r="CE44" t="str">
            <v>-</v>
          </cell>
          <cell r="CF44" t="str">
            <v>-</v>
          </cell>
          <cell r="CG44" t="str">
            <v>-</v>
          </cell>
          <cell r="CH44" t="str">
            <v>-</v>
          </cell>
          <cell r="CI44" t="str">
            <v>-</v>
          </cell>
          <cell r="CJ44" t="str">
            <v>-</v>
          </cell>
          <cell r="CK44" t="str">
            <v>-</v>
          </cell>
          <cell r="CL44" t="str">
            <v>-</v>
          </cell>
          <cell r="CM44">
            <v>4962605</v>
          </cell>
          <cell r="CN44" t="str">
            <v>-</v>
          </cell>
          <cell r="CO44">
            <v>73355674</v>
          </cell>
          <cell r="CP44" t="str">
            <v>-</v>
          </cell>
          <cell r="CQ44">
            <v>0</v>
          </cell>
          <cell r="CR44" t="str">
            <v>-</v>
          </cell>
          <cell r="CS44">
            <v>7</v>
          </cell>
          <cell r="CT44" t="str">
            <v>-</v>
          </cell>
          <cell r="CU44">
            <v>479</v>
          </cell>
          <cell r="CV44">
            <v>283</v>
          </cell>
          <cell r="CW44">
            <v>248</v>
          </cell>
          <cell r="CX44">
            <v>198</v>
          </cell>
          <cell r="CY44">
            <v>164</v>
          </cell>
          <cell r="CZ44">
            <v>137</v>
          </cell>
          <cell r="DA44">
            <v>71</v>
          </cell>
          <cell r="DB44">
            <v>62</v>
          </cell>
          <cell r="DC44">
            <v>48</v>
          </cell>
          <cell r="DD44">
            <v>47</v>
          </cell>
          <cell r="DE44">
            <v>45</v>
          </cell>
          <cell r="DF44">
            <v>44</v>
          </cell>
          <cell r="DG44">
            <v>164</v>
          </cell>
          <cell r="DH44">
            <v>153</v>
          </cell>
          <cell r="DI44">
            <v>40</v>
          </cell>
          <cell r="DJ44" t="str">
            <v>-</v>
          </cell>
          <cell r="DK44" t="str">
            <v>-</v>
          </cell>
          <cell r="DL44" t="str">
            <v>-</v>
          </cell>
          <cell r="DM44" t="str">
            <v>-</v>
          </cell>
          <cell r="DN44" t="str">
            <v>-</v>
          </cell>
          <cell r="DO44" t="str">
            <v>-</v>
          </cell>
          <cell r="DP44" t="str">
            <v>-</v>
          </cell>
          <cell r="DQ44" t="str">
            <v>-</v>
          </cell>
          <cell r="DR44" t="str">
            <v>-</v>
          </cell>
          <cell r="DS44" t="str">
            <v>-</v>
          </cell>
          <cell r="DT44" t="str">
            <v>-</v>
          </cell>
          <cell r="DU44" t="str">
            <v>-</v>
          </cell>
          <cell r="DV44" t="str">
            <v>-</v>
          </cell>
          <cell r="DW44">
            <v>0</v>
          </cell>
          <cell r="DX44" t="str">
            <v>-</v>
          </cell>
          <cell r="DY44">
            <v>52</v>
          </cell>
          <cell r="DZ44">
            <v>69</v>
          </cell>
          <cell r="EA44">
            <v>48</v>
          </cell>
          <cell r="EB44" t="str">
            <v>-</v>
          </cell>
          <cell r="EC44">
            <v>59.259259259259252</v>
          </cell>
          <cell r="ED44" t="str">
            <v>-</v>
          </cell>
          <cell r="EE44">
            <v>12</v>
          </cell>
          <cell r="EF44" t="str">
            <v>-</v>
          </cell>
          <cell r="EG44">
            <v>29</v>
          </cell>
        </row>
        <row r="45">
          <cell r="C45">
            <v>700000131</v>
          </cell>
          <cell r="D45" t="str">
            <v>SECTOR PILONERAS EMNA</v>
          </cell>
          <cell r="E45">
            <v>2026</v>
          </cell>
          <cell r="F45">
            <v>202606</v>
          </cell>
          <cell r="G45">
            <v>1745</v>
          </cell>
          <cell r="H45">
            <v>1706</v>
          </cell>
          <cell r="I45">
            <v>370</v>
          </cell>
          <cell r="J45" t="str">
            <v>-</v>
          </cell>
          <cell r="K45">
            <v>-16</v>
          </cell>
          <cell r="L45">
            <v>10</v>
          </cell>
          <cell r="M45">
            <v>785</v>
          </cell>
          <cell r="N45">
            <v>1158</v>
          </cell>
          <cell r="O45">
            <v>0</v>
          </cell>
          <cell r="P45" t="str">
            <v>-</v>
          </cell>
          <cell r="Q45">
            <v>1</v>
          </cell>
          <cell r="R45" t="str">
            <v>-</v>
          </cell>
          <cell r="S45">
            <v>1</v>
          </cell>
          <cell r="T45" t="str">
            <v>-</v>
          </cell>
          <cell r="U45">
            <v>784</v>
          </cell>
          <cell r="V45" t="str">
            <v>-</v>
          </cell>
          <cell r="W45">
            <v>0</v>
          </cell>
          <cell r="X45" t="str">
            <v>-</v>
          </cell>
          <cell r="Y45" t="str">
            <v>-</v>
          </cell>
          <cell r="Z45" t="str">
            <v>-</v>
          </cell>
          <cell r="AA45">
            <v>563</v>
          </cell>
          <cell r="AB45" t="str">
            <v>-</v>
          </cell>
          <cell r="AC45" t="str">
            <v>-</v>
          </cell>
          <cell r="AD45" t="str">
            <v>-</v>
          </cell>
          <cell r="AE45" t="str">
            <v>-</v>
          </cell>
          <cell r="AF45" t="str">
            <v>-</v>
          </cell>
          <cell r="AG45">
            <v>518</v>
          </cell>
          <cell r="AH45" t="str">
            <v>-</v>
          </cell>
          <cell r="AI45" t="str">
            <v>-</v>
          </cell>
          <cell r="AJ45" t="str">
            <v>-</v>
          </cell>
          <cell r="AK45" t="str">
            <v>-</v>
          </cell>
          <cell r="AL45" t="str">
            <v>-</v>
          </cell>
          <cell r="AM45">
            <v>44.985673352435526</v>
          </cell>
          <cell r="AN45">
            <v>65.3</v>
          </cell>
          <cell r="AO45" t="str">
            <v>-</v>
          </cell>
          <cell r="AP45" t="str">
            <v>-</v>
          </cell>
          <cell r="AQ45" t="str">
            <v>-</v>
          </cell>
          <cell r="AR45" t="str">
            <v>-</v>
          </cell>
          <cell r="AS45" t="str">
            <v>-</v>
          </cell>
          <cell r="AT45" t="str">
            <v>-</v>
          </cell>
          <cell r="AU45" t="str">
            <v>-</v>
          </cell>
          <cell r="AV45" t="str">
            <v>-</v>
          </cell>
          <cell r="AW45" t="str">
            <v>-</v>
          </cell>
          <cell r="AX45" t="str">
            <v>-</v>
          </cell>
          <cell r="AY45" t="str">
            <v>-</v>
          </cell>
          <cell r="AZ45" t="str">
            <v>-</v>
          </cell>
          <cell r="BA45">
            <v>721</v>
          </cell>
          <cell r="BB45">
            <v>1032</v>
          </cell>
          <cell r="BC45">
            <v>41.318051575931229</v>
          </cell>
          <cell r="BD45">
            <v>58.2</v>
          </cell>
          <cell r="BE45">
            <v>1114</v>
          </cell>
          <cell r="BF45" t="str">
            <v>-</v>
          </cell>
          <cell r="BG45">
            <v>493251.81</v>
          </cell>
          <cell r="BH45">
            <v>440865</v>
          </cell>
          <cell r="BI45">
            <v>387202670</v>
          </cell>
          <cell r="BJ45">
            <v>510521366</v>
          </cell>
          <cell r="BK45">
            <v>387002555</v>
          </cell>
          <cell r="BL45" t="str">
            <v>-</v>
          </cell>
          <cell r="BM45">
            <v>200115</v>
          </cell>
          <cell r="BN45" t="str">
            <v>-</v>
          </cell>
          <cell r="BO45">
            <v>328021693</v>
          </cell>
          <cell r="BP45" t="str">
            <v>-</v>
          </cell>
          <cell r="BQ45">
            <v>200115</v>
          </cell>
          <cell r="BR45" t="str">
            <v>-</v>
          </cell>
          <cell r="BS45">
            <v>744</v>
          </cell>
          <cell r="BT45" t="str">
            <v>-</v>
          </cell>
          <cell r="BU45">
            <v>327821578</v>
          </cell>
          <cell r="BV45" t="str">
            <v>-</v>
          </cell>
          <cell r="BW45">
            <v>459</v>
          </cell>
          <cell r="BX45" t="str">
            <v>-</v>
          </cell>
          <cell r="BY45" t="str">
            <v>-</v>
          </cell>
          <cell r="BZ45" t="str">
            <v>-</v>
          </cell>
          <cell r="CA45">
            <v>54304012</v>
          </cell>
          <cell r="CB45" t="str">
            <v>-</v>
          </cell>
          <cell r="CC45" t="str">
            <v>-</v>
          </cell>
          <cell r="CD45" t="str">
            <v>-</v>
          </cell>
          <cell r="CE45" t="str">
            <v>-</v>
          </cell>
          <cell r="CF45" t="str">
            <v>-</v>
          </cell>
          <cell r="CG45" t="str">
            <v>-</v>
          </cell>
          <cell r="CH45" t="str">
            <v>-</v>
          </cell>
          <cell r="CI45" t="str">
            <v>-</v>
          </cell>
          <cell r="CJ45" t="str">
            <v>-</v>
          </cell>
          <cell r="CK45" t="str">
            <v>-</v>
          </cell>
          <cell r="CL45" t="str">
            <v>-</v>
          </cell>
          <cell r="CM45">
            <v>4876965</v>
          </cell>
          <cell r="CN45" t="str">
            <v>-</v>
          </cell>
          <cell r="CO45">
            <v>59180977</v>
          </cell>
          <cell r="CP45" t="str">
            <v>-</v>
          </cell>
          <cell r="CQ45">
            <v>0</v>
          </cell>
          <cell r="CR45" t="str">
            <v>-</v>
          </cell>
          <cell r="CS45">
            <v>-17</v>
          </cell>
          <cell r="CT45" t="str">
            <v>-</v>
          </cell>
          <cell r="CU45">
            <v>556</v>
          </cell>
          <cell r="CV45">
            <v>314</v>
          </cell>
          <cell r="CW45">
            <v>245</v>
          </cell>
          <cell r="CX45">
            <v>193</v>
          </cell>
          <cell r="CY45">
            <v>159</v>
          </cell>
          <cell r="CZ45">
            <v>143</v>
          </cell>
          <cell r="DA45">
            <v>72</v>
          </cell>
          <cell r="DB45">
            <v>56</v>
          </cell>
          <cell r="DC45">
            <v>55</v>
          </cell>
          <cell r="DD45">
            <v>49</v>
          </cell>
          <cell r="DE45">
            <v>62</v>
          </cell>
          <cell r="DF45">
            <v>56</v>
          </cell>
          <cell r="DG45">
            <v>190</v>
          </cell>
          <cell r="DH45">
            <v>161</v>
          </cell>
          <cell r="DI45">
            <v>45</v>
          </cell>
          <cell r="DJ45" t="str">
            <v>-</v>
          </cell>
          <cell r="DK45" t="str">
            <v>-</v>
          </cell>
          <cell r="DL45" t="str">
            <v>-</v>
          </cell>
          <cell r="DM45" t="str">
            <v>-</v>
          </cell>
          <cell r="DN45" t="str">
            <v>-</v>
          </cell>
          <cell r="DO45" t="str">
            <v>-</v>
          </cell>
          <cell r="DP45" t="str">
            <v>-</v>
          </cell>
          <cell r="DQ45" t="str">
            <v>-</v>
          </cell>
          <cell r="DR45" t="str">
            <v>-</v>
          </cell>
          <cell r="DS45" t="str">
            <v>-</v>
          </cell>
          <cell r="DT45" t="str">
            <v>-</v>
          </cell>
          <cell r="DU45" t="str">
            <v>-</v>
          </cell>
          <cell r="DV45" t="str">
            <v>-</v>
          </cell>
          <cell r="DW45">
            <v>0</v>
          </cell>
          <cell r="DX45" t="str">
            <v>-</v>
          </cell>
          <cell r="DY45">
            <v>50</v>
          </cell>
          <cell r="DZ45">
            <v>84</v>
          </cell>
          <cell r="EA45">
            <v>56</v>
          </cell>
          <cell r="EB45" t="str">
            <v>-</v>
          </cell>
          <cell r="EC45">
            <v>61.53846153846154</v>
          </cell>
          <cell r="ED45" t="str">
            <v>-</v>
          </cell>
          <cell r="EE45">
            <v>5</v>
          </cell>
          <cell r="EF45" t="str">
            <v>-</v>
          </cell>
          <cell r="EG45">
            <v>14</v>
          </cell>
        </row>
        <row r="46">
          <cell r="C46">
            <v>700000132</v>
          </cell>
          <cell r="D46" t="str">
            <v>SECTOR VALLENATO YULIETH</v>
          </cell>
          <cell r="E46">
            <v>2026</v>
          </cell>
          <cell r="F46">
            <v>202606</v>
          </cell>
          <cell r="G46">
            <v>1275</v>
          </cell>
          <cell r="H46">
            <v>1323</v>
          </cell>
          <cell r="I46">
            <v>328</v>
          </cell>
          <cell r="J46" t="str">
            <v>-</v>
          </cell>
          <cell r="K46">
            <v>-38</v>
          </cell>
          <cell r="L46">
            <v>11</v>
          </cell>
          <cell r="M46">
            <v>531</v>
          </cell>
          <cell r="N46">
            <v>858</v>
          </cell>
          <cell r="O46">
            <v>0</v>
          </cell>
          <cell r="P46" t="str">
            <v>-</v>
          </cell>
          <cell r="Q46">
            <v>1</v>
          </cell>
          <cell r="R46" t="str">
            <v>-</v>
          </cell>
          <cell r="S46">
            <v>4</v>
          </cell>
          <cell r="T46" t="str">
            <v>-</v>
          </cell>
          <cell r="U46">
            <v>527</v>
          </cell>
          <cell r="V46" t="str">
            <v>-</v>
          </cell>
          <cell r="W46">
            <v>3</v>
          </cell>
          <cell r="X46" t="str">
            <v>-</v>
          </cell>
          <cell r="Y46" t="str">
            <v>-</v>
          </cell>
          <cell r="Z46" t="str">
            <v>-</v>
          </cell>
          <cell r="AA46">
            <v>412</v>
          </cell>
          <cell r="AB46" t="str">
            <v>-</v>
          </cell>
          <cell r="AC46" t="str">
            <v>-</v>
          </cell>
          <cell r="AD46" t="str">
            <v>-</v>
          </cell>
          <cell r="AE46" t="str">
            <v>-</v>
          </cell>
          <cell r="AF46" t="str">
            <v>-</v>
          </cell>
          <cell r="AG46">
            <v>301</v>
          </cell>
          <cell r="AH46" t="str">
            <v>-</v>
          </cell>
          <cell r="AI46" t="str">
            <v>-</v>
          </cell>
          <cell r="AJ46" t="str">
            <v>-</v>
          </cell>
          <cell r="AK46" t="str">
            <v>-</v>
          </cell>
          <cell r="AL46" t="str">
            <v>-</v>
          </cell>
          <cell r="AM46">
            <v>41.647058823529406</v>
          </cell>
          <cell r="AN46">
            <v>64.8</v>
          </cell>
          <cell r="AO46" t="str">
            <v>-</v>
          </cell>
          <cell r="AP46" t="str">
            <v>-</v>
          </cell>
          <cell r="AQ46" t="str">
            <v>-</v>
          </cell>
          <cell r="AR46" t="str">
            <v>-</v>
          </cell>
          <cell r="AS46" t="str">
            <v>-</v>
          </cell>
          <cell r="AT46" t="str">
            <v>-</v>
          </cell>
          <cell r="AU46" t="str">
            <v>-</v>
          </cell>
          <cell r="AV46" t="str">
            <v>-</v>
          </cell>
          <cell r="AW46" t="str">
            <v>-</v>
          </cell>
          <cell r="AX46" t="str">
            <v>-</v>
          </cell>
          <cell r="AY46" t="str">
            <v>-</v>
          </cell>
          <cell r="AZ46" t="str">
            <v>-</v>
          </cell>
          <cell r="BA46">
            <v>495</v>
          </cell>
          <cell r="BB46">
            <v>769</v>
          </cell>
          <cell r="BC46">
            <v>38.82352941176471</v>
          </cell>
          <cell r="BD46">
            <v>58</v>
          </cell>
          <cell r="BE46">
            <v>854</v>
          </cell>
          <cell r="BF46" t="str">
            <v>-</v>
          </cell>
          <cell r="BG46">
            <v>585036.62</v>
          </cell>
          <cell r="BH46">
            <v>487396</v>
          </cell>
          <cell r="BI46">
            <v>310654443.47000003</v>
          </cell>
          <cell r="BJ46">
            <v>418186072</v>
          </cell>
          <cell r="BK46">
            <v>302923918</v>
          </cell>
          <cell r="BL46" t="str">
            <v>-</v>
          </cell>
          <cell r="BM46">
            <v>7730525.4700000007</v>
          </cell>
          <cell r="BN46" t="str">
            <v>-</v>
          </cell>
          <cell r="BO46">
            <v>267471680.47000003</v>
          </cell>
          <cell r="BP46" t="str">
            <v>-</v>
          </cell>
          <cell r="BQ46">
            <v>7730525.4699999997</v>
          </cell>
          <cell r="BR46" t="str">
            <v>-</v>
          </cell>
          <cell r="BS46">
            <v>516</v>
          </cell>
          <cell r="BT46" t="str">
            <v>-</v>
          </cell>
          <cell r="BU46">
            <v>259741155</v>
          </cell>
          <cell r="BV46" t="str">
            <v>-</v>
          </cell>
          <cell r="BW46">
            <v>289</v>
          </cell>
          <cell r="BX46" t="str">
            <v>-</v>
          </cell>
          <cell r="BY46" t="str">
            <v>-</v>
          </cell>
          <cell r="BZ46" t="str">
            <v>-</v>
          </cell>
          <cell r="CA46">
            <v>40107723</v>
          </cell>
          <cell r="CB46" t="str">
            <v>-</v>
          </cell>
          <cell r="CC46" t="str">
            <v>-</v>
          </cell>
          <cell r="CD46" t="str">
            <v>-</v>
          </cell>
          <cell r="CE46" t="str">
            <v>-</v>
          </cell>
          <cell r="CF46" t="str">
            <v>-</v>
          </cell>
          <cell r="CG46" t="str">
            <v>-</v>
          </cell>
          <cell r="CH46" t="str">
            <v>-</v>
          </cell>
          <cell r="CI46" t="str">
            <v>-</v>
          </cell>
          <cell r="CJ46" t="str">
            <v>-</v>
          </cell>
          <cell r="CK46" t="str">
            <v>-</v>
          </cell>
          <cell r="CL46" t="str">
            <v>-</v>
          </cell>
          <cell r="CM46">
            <v>3075040</v>
          </cell>
          <cell r="CN46" t="str">
            <v>-</v>
          </cell>
          <cell r="CO46">
            <v>43182763</v>
          </cell>
          <cell r="CP46" t="str">
            <v>-</v>
          </cell>
          <cell r="CQ46">
            <v>0</v>
          </cell>
          <cell r="CR46" t="str">
            <v>-</v>
          </cell>
          <cell r="CS46">
            <v>-24</v>
          </cell>
          <cell r="CT46" t="str">
            <v>-</v>
          </cell>
          <cell r="CU46">
            <v>388</v>
          </cell>
          <cell r="CV46">
            <v>206</v>
          </cell>
          <cell r="CW46">
            <v>198</v>
          </cell>
          <cell r="CX46">
            <v>148</v>
          </cell>
          <cell r="CY46">
            <v>158</v>
          </cell>
          <cell r="CZ46">
            <v>117</v>
          </cell>
          <cell r="DA46">
            <v>60</v>
          </cell>
          <cell r="DB46">
            <v>47</v>
          </cell>
          <cell r="DC46">
            <v>57</v>
          </cell>
          <cell r="DD46">
            <v>46</v>
          </cell>
          <cell r="DE46">
            <v>41</v>
          </cell>
          <cell r="DF46">
            <v>36</v>
          </cell>
          <cell r="DG46">
            <v>158</v>
          </cell>
          <cell r="DH46">
            <v>129</v>
          </cell>
          <cell r="DI46">
            <v>11</v>
          </cell>
          <cell r="DJ46" t="str">
            <v>-</v>
          </cell>
          <cell r="DK46" t="str">
            <v>-</v>
          </cell>
          <cell r="DL46" t="str">
            <v>-</v>
          </cell>
          <cell r="DM46" t="str">
            <v>-</v>
          </cell>
          <cell r="DN46" t="str">
            <v>-</v>
          </cell>
          <cell r="DO46" t="str">
            <v>-</v>
          </cell>
          <cell r="DP46" t="str">
            <v>-</v>
          </cell>
          <cell r="DQ46" t="str">
            <v>-</v>
          </cell>
          <cell r="DR46" t="str">
            <v>-</v>
          </cell>
          <cell r="DS46" t="str">
            <v>-</v>
          </cell>
          <cell r="DT46" t="str">
            <v>-</v>
          </cell>
          <cell r="DU46" t="str">
            <v>-</v>
          </cell>
          <cell r="DV46" t="str">
            <v>-</v>
          </cell>
          <cell r="DW46">
            <v>0</v>
          </cell>
          <cell r="DX46" t="str">
            <v>-</v>
          </cell>
          <cell r="DY46">
            <v>18</v>
          </cell>
          <cell r="DZ46">
            <v>42</v>
          </cell>
          <cell r="EA46">
            <v>20</v>
          </cell>
          <cell r="EB46" t="str">
            <v>-</v>
          </cell>
          <cell r="EC46">
            <v>54.054054054054056</v>
          </cell>
          <cell r="ED46" t="str">
            <v>-</v>
          </cell>
          <cell r="EE46">
            <v>7</v>
          </cell>
          <cell r="EF46" t="str">
            <v>-</v>
          </cell>
          <cell r="EG46">
            <v>18</v>
          </cell>
        </row>
        <row r="47">
          <cell r="C47">
            <v>700000133</v>
          </cell>
          <cell r="D47" t="str">
            <v>SECTOR INSPIRACIÓN VANESA</v>
          </cell>
          <cell r="E47">
            <v>2026</v>
          </cell>
          <cell r="F47">
            <v>202606</v>
          </cell>
          <cell r="G47">
            <v>1031</v>
          </cell>
          <cell r="H47">
            <v>1022</v>
          </cell>
          <cell r="I47">
            <v>314</v>
          </cell>
          <cell r="J47" t="str">
            <v>-</v>
          </cell>
          <cell r="K47">
            <v>25</v>
          </cell>
          <cell r="L47">
            <v>11</v>
          </cell>
          <cell r="M47">
            <v>694</v>
          </cell>
          <cell r="N47">
            <v>664</v>
          </cell>
          <cell r="O47">
            <v>0</v>
          </cell>
          <cell r="P47" t="str">
            <v>-</v>
          </cell>
          <cell r="Q47">
            <v>1</v>
          </cell>
          <cell r="R47" t="str">
            <v>-</v>
          </cell>
          <cell r="S47">
            <v>3</v>
          </cell>
          <cell r="T47" t="str">
            <v>-</v>
          </cell>
          <cell r="U47">
            <v>692</v>
          </cell>
          <cell r="V47" t="str">
            <v>-</v>
          </cell>
          <cell r="W47">
            <v>1</v>
          </cell>
          <cell r="X47" t="str">
            <v>-</v>
          </cell>
          <cell r="Y47" t="str">
            <v>-</v>
          </cell>
          <cell r="Z47" t="str">
            <v>-</v>
          </cell>
          <cell r="AA47">
            <v>533</v>
          </cell>
          <cell r="AB47" t="str">
            <v>-</v>
          </cell>
          <cell r="AC47" t="str">
            <v>-</v>
          </cell>
          <cell r="AD47" t="str">
            <v>-</v>
          </cell>
          <cell r="AE47" t="str">
            <v>-</v>
          </cell>
          <cell r="AF47" t="str">
            <v>-</v>
          </cell>
          <cell r="AG47">
            <v>416</v>
          </cell>
          <cell r="AH47" t="str">
            <v>-</v>
          </cell>
          <cell r="AI47" t="str">
            <v>-</v>
          </cell>
          <cell r="AJ47" t="str">
            <v>-</v>
          </cell>
          <cell r="AK47" t="str">
            <v>-</v>
          </cell>
          <cell r="AL47" t="str">
            <v>-</v>
          </cell>
          <cell r="AM47">
            <v>67.31328806983511</v>
          </cell>
          <cell r="AN47">
            <v>65.2</v>
          </cell>
          <cell r="AO47" t="str">
            <v>-</v>
          </cell>
          <cell r="AP47" t="str">
            <v>-</v>
          </cell>
          <cell r="AQ47" t="str">
            <v>-</v>
          </cell>
          <cell r="AR47" t="str">
            <v>-</v>
          </cell>
          <cell r="AS47" t="str">
            <v>-</v>
          </cell>
          <cell r="AT47" t="str">
            <v>-</v>
          </cell>
          <cell r="AU47" t="str">
            <v>-</v>
          </cell>
          <cell r="AV47" t="str">
            <v>-</v>
          </cell>
          <cell r="AW47" t="str">
            <v>-</v>
          </cell>
          <cell r="AX47" t="str">
            <v>-</v>
          </cell>
          <cell r="AY47" t="str">
            <v>-</v>
          </cell>
          <cell r="AZ47" t="str">
            <v>-</v>
          </cell>
          <cell r="BA47">
            <v>623</v>
          </cell>
          <cell r="BB47">
            <v>588</v>
          </cell>
          <cell r="BC47">
            <v>60.426770126091178</v>
          </cell>
          <cell r="BD47">
            <v>57.7</v>
          </cell>
          <cell r="BE47">
            <v>748</v>
          </cell>
          <cell r="BF47" t="str">
            <v>-</v>
          </cell>
          <cell r="BG47">
            <v>553856.39</v>
          </cell>
          <cell r="BH47">
            <v>523521</v>
          </cell>
          <cell r="BI47">
            <v>384376332</v>
          </cell>
          <cell r="BJ47">
            <v>347617886</v>
          </cell>
          <cell r="BK47">
            <v>383845006</v>
          </cell>
          <cell r="BL47" t="str">
            <v>-</v>
          </cell>
          <cell r="BM47">
            <v>531326</v>
          </cell>
          <cell r="BN47" t="str">
            <v>-</v>
          </cell>
          <cell r="BO47">
            <v>345174150</v>
          </cell>
          <cell r="BP47" t="str">
            <v>-</v>
          </cell>
          <cell r="BQ47">
            <v>531326</v>
          </cell>
          <cell r="BR47" t="str">
            <v>-</v>
          </cell>
          <cell r="BS47">
            <v>682</v>
          </cell>
          <cell r="BT47" t="str">
            <v>-</v>
          </cell>
          <cell r="BU47">
            <v>344642824</v>
          </cell>
          <cell r="BV47" t="str">
            <v>-</v>
          </cell>
          <cell r="BW47">
            <v>354</v>
          </cell>
          <cell r="BX47" t="str">
            <v>-</v>
          </cell>
          <cell r="BY47" t="str">
            <v>-</v>
          </cell>
          <cell r="BZ47" t="str">
            <v>-</v>
          </cell>
          <cell r="CA47">
            <v>35468597</v>
          </cell>
          <cell r="CB47" t="str">
            <v>-</v>
          </cell>
          <cell r="CC47" t="str">
            <v>-</v>
          </cell>
          <cell r="CD47" t="str">
            <v>-</v>
          </cell>
          <cell r="CE47" t="str">
            <v>-</v>
          </cell>
          <cell r="CF47" t="str">
            <v>-</v>
          </cell>
          <cell r="CG47" t="str">
            <v>-</v>
          </cell>
          <cell r="CH47" t="str">
            <v>-</v>
          </cell>
          <cell r="CI47" t="str">
            <v>-</v>
          </cell>
          <cell r="CJ47" t="str">
            <v>-</v>
          </cell>
          <cell r="CK47" t="str">
            <v>-</v>
          </cell>
          <cell r="CL47" t="str">
            <v>-</v>
          </cell>
          <cell r="CM47">
            <v>3733585</v>
          </cell>
          <cell r="CN47" t="str">
            <v>-</v>
          </cell>
          <cell r="CO47">
            <v>39202182</v>
          </cell>
          <cell r="CP47" t="str">
            <v>-</v>
          </cell>
          <cell r="CQ47">
            <v>0</v>
          </cell>
          <cell r="CR47" t="str">
            <v>-</v>
          </cell>
          <cell r="CS47">
            <v>4</v>
          </cell>
          <cell r="CT47" t="str">
            <v>-</v>
          </cell>
          <cell r="CU47">
            <v>179</v>
          </cell>
          <cell r="CV47">
            <v>189</v>
          </cell>
          <cell r="CW47">
            <v>103</v>
          </cell>
          <cell r="CX47">
            <v>119</v>
          </cell>
          <cell r="CY47">
            <v>55</v>
          </cell>
          <cell r="CZ47">
            <v>66</v>
          </cell>
          <cell r="DA47">
            <v>24</v>
          </cell>
          <cell r="DB47">
            <v>29</v>
          </cell>
          <cell r="DC47">
            <v>30</v>
          </cell>
          <cell r="DD47">
            <v>26</v>
          </cell>
          <cell r="DE47">
            <v>32</v>
          </cell>
          <cell r="DF47">
            <v>32</v>
          </cell>
          <cell r="DG47">
            <v>86</v>
          </cell>
          <cell r="DH47">
            <v>87</v>
          </cell>
          <cell r="DI47">
            <v>26</v>
          </cell>
          <cell r="DJ47" t="str">
            <v>-</v>
          </cell>
          <cell r="DK47" t="str">
            <v>-</v>
          </cell>
          <cell r="DL47" t="str">
            <v>-</v>
          </cell>
          <cell r="DM47" t="str">
            <v>-</v>
          </cell>
          <cell r="DN47" t="str">
            <v>-</v>
          </cell>
          <cell r="DO47" t="str">
            <v>-</v>
          </cell>
          <cell r="DP47" t="str">
            <v>-</v>
          </cell>
          <cell r="DQ47" t="str">
            <v>-</v>
          </cell>
          <cell r="DR47" t="str">
            <v>-</v>
          </cell>
          <cell r="DS47" t="str">
            <v>-</v>
          </cell>
          <cell r="DT47" t="str">
            <v>-</v>
          </cell>
          <cell r="DU47" t="str">
            <v>-</v>
          </cell>
          <cell r="DV47" t="str">
            <v>-</v>
          </cell>
          <cell r="DW47">
            <v>0</v>
          </cell>
          <cell r="DX47" t="str">
            <v>-</v>
          </cell>
          <cell r="DY47">
            <v>37</v>
          </cell>
          <cell r="DZ47">
            <v>43</v>
          </cell>
          <cell r="EA47">
            <v>16</v>
          </cell>
          <cell r="EB47" t="str">
            <v>-</v>
          </cell>
          <cell r="EC47">
            <v>61.53846153846154</v>
          </cell>
          <cell r="ED47" t="str">
            <v>-</v>
          </cell>
          <cell r="EE47">
            <v>11</v>
          </cell>
          <cell r="EF47" t="str">
            <v>-</v>
          </cell>
          <cell r="EG47">
            <v>34</v>
          </cell>
        </row>
        <row r="48">
          <cell r="C48">
            <v>700000135</v>
          </cell>
          <cell r="D48" t="str">
            <v>SECTOR PINO VIVIANA</v>
          </cell>
          <cell r="E48">
            <v>2026</v>
          </cell>
          <cell r="F48">
            <v>202606</v>
          </cell>
          <cell r="G48">
            <v>2098</v>
          </cell>
          <cell r="H48">
            <v>2052</v>
          </cell>
          <cell r="I48">
            <v>564</v>
          </cell>
          <cell r="J48" t="str">
            <v>-</v>
          </cell>
          <cell r="K48">
            <v>-84</v>
          </cell>
          <cell r="L48">
            <v>9</v>
          </cell>
          <cell r="M48">
            <v>331</v>
          </cell>
          <cell r="N48">
            <v>1458</v>
          </cell>
          <cell r="O48">
            <v>0</v>
          </cell>
          <cell r="P48" t="str">
            <v>-</v>
          </cell>
          <cell r="Q48">
            <v>1</v>
          </cell>
          <cell r="R48" t="str">
            <v>-</v>
          </cell>
          <cell r="S48">
            <v>4</v>
          </cell>
          <cell r="T48" t="str">
            <v>-</v>
          </cell>
          <cell r="U48">
            <v>331</v>
          </cell>
          <cell r="V48" t="str">
            <v>-</v>
          </cell>
          <cell r="W48">
            <v>0</v>
          </cell>
          <cell r="X48" t="str">
            <v>-</v>
          </cell>
          <cell r="Y48" t="str">
            <v>-</v>
          </cell>
          <cell r="Z48" t="str">
            <v>-</v>
          </cell>
          <cell r="AA48">
            <v>275</v>
          </cell>
          <cell r="AB48" t="str">
            <v>-</v>
          </cell>
          <cell r="AC48" t="str">
            <v>-</v>
          </cell>
          <cell r="AD48" t="str">
            <v>-</v>
          </cell>
          <cell r="AE48" t="str">
            <v>-</v>
          </cell>
          <cell r="AF48" t="str">
            <v>-</v>
          </cell>
          <cell r="AG48">
            <v>158</v>
          </cell>
          <cell r="AH48" t="str">
            <v>-</v>
          </cell>
          <cell r="AI48" t="str">
            <v>-</v>
          </cell>
          <cell r="AJ48" t="str">
            <v>-</v>
          </cell>
          <cell r="AK48" t="str">
            <v>-</v>
          </cell>
          <cell r="AL48" t="str">
            <v>-</v>
          </cell>
          <cell r="AM48">
            <v>15.824594852240228</v>
          </cell>
          <cell r="AN48">
            <v>66.5</v>
          </cell>
          <cell r="AO48" t="str">
            <v>-</v>
          </cell>
          <cell r="AP48" t="str">
            <v>-</v>
          </cell>
          <cell r="AQ48" t="str">
            <v>-</v>
          </cell>
          <cell r="AR48" t="str">
            <v>-</v>
          </cell>
          <cell r="AS48" t="str">
            <v>-</v>
          </cell>
          <cell r="AT48" t="str">
            <v>-</v>
          </cell>
          <cell r="AU48" t="str">
            <v>-</v>
          </cell>
          <cell r="AV48" t="str">
            <v>-</v>
          </cell>
          <cell r="AW48" t="str">
            <v>-</v>
          </cell>
          <cell r="AX48" t="str">
            <v>-</v>
          </cell>
          <cell r="AY48" t="str">
            <v>-</v>
          </cell>
          <cell r="AZ48" t="str">
            <v>-</v>
          </cell>
          <cell r="BA48">
            <v>303</v>
          </cell>
          <cell r="BB48">
            <v>1298</v>
          </cell>
          <cell r="BC48">
            <v>14.489990467111536</v>
          </cell>
          <cell r="BD48">
            <v>59.2</v>
          </cell>
          <cell r="BE48">
            <v>1439</v>
          </cell>
          <cell r="BF48" t="str">
            <v>-</v>
          </cell>
          <cell r="BG48">
            <v>620551.39</v>
          </cell>
          <cell r="BH48">
            <v>541949</v>
          </cell>
          <cell r="BI48">
            <v>205777361.00999999</v>
          </cell>
          <cell r="BJ48">
            <v>790161471</v>
          </cell>
          <cell r="BK48">
            <v>205465893</v>
          </cell>
          <cell r="BL48" t="str">
            <v>-</v>
          </cell>
          <cell r="BM48">
            <v>557167.01</v>
          </cell>
          <cell r="BN48" t="str">
            <v>-</v>
          </cell>
          <cell r="BO48">
            <v>178604461.00999999</v>
          </cell>
          <cell r="BP48" t="str">
            <v>-</v>
          </cell>
          <cell r="BQ48">
            <v>557167.01</v>
          </cell>
          <cell r="BR48" t="str">
            <v>-</v>
          </cell>
          <cell r="BS48">
            <v>321</v>
          </cell>
          <cell r="BT48" t="str">
            <v>-</v>
          </cell>
          <cell r="BU48">
            <v>178047294</v>
          </cell>
          <cell r="BV48" t="str">
            <v>-</v>
          </cell>
          <cell r="BW48">
            <v>182</v>
          </cell>
          <cell r="BX48" t="str">
            <v>-</v>
          </cell>
          <cell r="BY48" t="str">
            <v>-</v>
          </cell>
          <cell r="BZ48" t="str">
            <v>-</v>
          </cell>
          <cell r="CA48">
            <v>24988900</v>
          </cell>
          <cell r="CB48" t="str">
            <v>-</v>
          </cell>
          <cell r="CC48" t="str">
            <v>-</v>
          </cell>
          <cell r="CD48" t="str">
            <v>-</v>
          </cell>
          <cell r="CE48" t="str">
            <v>-</v>
          </cell>
          <cell r="CF48" t="str">
            <v>-</v>
          </cell>
          <cell r="CG48" t="str">
            <v>-</v>
          </cell>
          <cell r="CH48" t="str">
            <v>-</v>
          </cell>
          <cell r="CI48" t="str">
            <v>-</v>
          </cell>
          <cell r="CJ48" t="str">
            <v>-</v>
          </cell>
          <cell r="CK48" t="str">
            <v>-</v>
          </cell>
          <cell r="CL48" t="str">
            <v>-</v>
          </cell>
          <cell r="CM48">
            <v>2184000</v>
          </cell>
          <cell r="CN48" t="str">
            <v>-</v>
          </cell>
          <cell r="CO48">
            <v>27172900</v>
          </cell>
          <cell r="CP48" t="str">
            <v>-</v>
          </cell>
          <cell r="CQ48">
            <v>0</v>
          </cell>
          <cell r="CR48" t="str">
            <v>-</v>
          </cell>
          <cell r="CS48">
            <v>-37</v>
          </cell>
          <cell r="CT48" t="str">
            <v>-</v>
          </cell>
          <cell r="CU48">
            <v>1113</v>
          </cell>
          <cell r="CV48">
            <v>365</v>
          </cell>
          <cell r="CW48">
            <v>443</v>
          </cell>
          <cell r="CX48">
            <v>277</v>
          </cell>
          <cell r="CY48">
            <v>210</v>
          </cell>
          <cell r="CZ48">
            <v>133</v>
          </cell>
          <cell r="DA48">
            <v>104</v>
          </cell>
          <cell r="DB48">
            <v>68</v>
          </cell>
          <cell r="DC48">
            <v>73</v>
          </cell>
          <cell r="DD48">
            <v>60</v>
          </cell>
          <cell r="DE48">
            <v>46</v>
          </cell>
          <cell r="DF48">
            <v>42</v>
          </cell>
          <cell r="DG48">
            <v>223</v>
          </cell>
          <cell r="DH48">
            <v>170</v>
          </cell>
          <cell r="DI48">
            <v>8</v>
          </cell>
          <cell r="DJ48" t="str">
            <v>-</v>
          </cell>
          <cell r="DK48" t="str">
            <v>-</v>
          </cell>
          <cell r="DL48" t="str">
            <v>-</v>
          </cell>
          <cell r="DM48" t="str">
            <v>-</v>
          </cell>
          <cell r="DN48" t="str">
            <v>-</v>
          </cell>
          <cell r="DO48" t="str">
            <v>-</v>
          </cell>
          <cell r="DP48" t="str">
            <v>-</v>
          </cell>
          <cell r="DQ48" t="str">
            <v>-</v>
          </cell>
          <cell r="DR48" t="str">
            <v>-</v>
          </cell>
          <cell r="DS48" t="str">
            <v>-</v>
          </cell>
          <cell r="DT48" t="str">
            <v>-</v>
          </cell>
          <cell r="DU48" t="str">
            <v>-</v>
          </cell>
          <cell r="DV48" t="str">
            <v>-</v>
          </cell>
          <cell r="DW48">
            <v>0</v>
          </cell>
          <cell r="DX48" t="str">
            <v>-</v>
          </cell>
          <cell r="DY48">
            <v>11</v>
          </cell>
          <cell r="DZ48">
            <v>89</v>
          </cell>
          <cell r="EA48">
            <v>53</v>
          </cell>
          <cell r="EB48" t="str">
            <v>-</v>
          </cell>
          <cell r="EC48">
            <v>52.475247524752476</v>
          </cell>
          <cell r="ED48" t="str">
            <v>-</v>
          </cell>
          <cell r="EE48">
            <v>3</v>
          </cell>
          <cell r="EF48" t="str">
            <v>-</v>
          </cell>
          <cell r="EG48">
            <v>17</v>
          </cell>
        </row>
        <row r="49">
          <cell r="C49">
            <v>700000137</v>
          </cell>
          <cell r="D49" t="str">
            <v>SECTOR CAÑAHUATE ESPERANZA</v>
          </cell>
          <cell r="E49">
            <v>2026</v>
          </cell>
          <cell r="F49">
            <v>202606</v>
          </cell>
          <cell r="G49">
            <v>1426</v>
          </cell>
          <cell r="H49">
            <v>1431</v>
          </cell>
          <cell r="I49">
            <v>457</v>
          </cell>
          <cell r="J49" t="str">
            <v>-</v>
          </cell>
          <cell r="K49">
            <v>-39</v>
          </cell>
          <cell r="L49">
            <v>8</v>
          </cell>
          <cell r="M49">
            <v>183</v>
          </cell>
          <cell r="N49">
            <v>979</v>
          </cell>
          <cell r="O49">
            <v>0</v>
          </cell>
          <cell r="P49" t="str">
            <v>-</v>
          </cell>
          <cell r="Q49">
            <v>0</v>
          </cell>
          <cell r="R49" t="str">
            <v>-</v>
          </cell>
          <cell r="S49">
            <v>1</v>
          </cell>
          <cell r="T49" t="str">
            <v>-</v>
          </cell>
          <cell r="U49">
            <v>183</v>
          </cell>
          <cell r="V49" t="str">
            <v>-</v>
          </cell>
          <cell r="W49">
            <v>0</v>
          </cell>
          <cell r="X49" t="str">
            <v>-</v>
          </cell>
          <cell r="Y49" t="str">
            <v>-</v>
          </cell>
          <cell r="Z49" t="str">
            <v>-</v>
          </cell>
          <cell r="AA49">
            <v>136</v>
          </cell>
          <cell r="AB49" t="str">
            <v>-</v>
          </cell>
          <cell r="AC49" t="str">
            <v>-</v>
          </cell>
          <cell r="AD49" t="str">
            <v>-</v>
          </cell>
          <cell r="AE49" t="str">
            <v>-</v>
          </cell>
          <cell r="AF49" t="str">
            <v>-</v>
          </cell>
          <cell r="AG49">
            <v>97</v>
          </cell>
          <cell r="AH49" t="str">
            <v>-</v>
          </cell>
          <cell r="AI49" t="str">
            <v>-</v>
          </cell>
          <cell r="AJ49" t="str">
            <v>-</v>
          </cell>
          <cell r="AK49" t="str">
            <v>-</v>
          </cell>
          <cell r="AL49" t="str">
            <v>-</v>
          </cell>
          <cell r="AM49">
            <v>12.833099579242639</v>
          </cell>
          <cell r="AN49">
            <v>66.5</v>
          </cell>
          <cell r="AO49" t="str">
            <v>-</v>
          </cell>
          <cell r="AP49" t="str">
            <v>-</v>
          </cell>
          <cell r="AQ49" t="str">
            <v>-</v>
          </cell>
          <cell r="AR49" t="str">
            <v>-</v>
          </cell>
          <cell r="AS49" t="str">
            <v>-</v>
          </cell>
          <cell r="AT49" t="str">
            <v>-</v>
          </cell>
          <cell r="AU49" t="str">
            <v>-</v>
          </cell>
          <cell r="AV49" t="str">
            <v>-</v>
          </cell>
          <cell r="AW49" t="str">
            <v>-</v>
          </cell>
          <cell r="AX49" t="str">
            <v>-</v>
          </cell>
          <cell r="AY49" t="str">
            <v>-</v>
          </cell>
          <cell r="AZ49" t="str">
            <v>-</v>
          </cell>
          <cell r="BA49">
            <v>156</v>
          </cell>
          <cell r="BB49">
            <v>855</v>
          </cell>
          <cell r="BC49">
            <v>10.93969144460028</v>
          </cell>
          <cell r="BD49">
            <v>58.1</v>
          </cell>
          <cell r="BE49">
            <v>1061</v>
          </cell>
          <cell r="BF49" t="str">
            <v>-</v>
          </cell>
          <cell r="BG49">
            <v>593549.04</v>
          </cell>
          <cell r="BH49">
            <v>620723</v>
          </cell>
          <cell r="BI49">
            <v>108619475</v>
          </cell>
          <cell r="BJ49">
            <v>607687434</v>
          </cell>
          <cell r="BK49">
            <v>108513235</v>
          </cell>
          <cell r="BL49" t="str">
            <v>-</v>
          </cell>
          <cell r="BM49">
            <v>106240</v>
          </cell>
          <cell r="BN49" t="str">
            <v>-</v>
          </cell>
          <cell r="BO49">
            <v>93266406</v>
          </cell>
          <cell r="BP49" t="str">
            <v>-</v>
          </cell>
          <cell r="BQ49">
            <v>106240</v>
          </cell>
          <cell r="BR49" t="str">
            <v>-</v>
          </cell>
          <cell r="BS49">
            <v>170</v>
          </cell>
          <cell r="BT49" t="str">
            <v>-</v>
          </cell>
          <cell r="BU49">
            <v>93160166</v>
          </cell>
          <cell r="BV49" t="str">
            <v>-</v>
          </cell>
          <cell r="BW49">
            <v>85</v>
          </cell>
          <cell r="BX49" t="str">
            <v>-</v>
          </cell>
          <cell r="BY49" t="str">
            <v>-</v>
          </cell>
          <cell r="BZ49" t="str">
            <v>-</v>
          </cell>
          <cell r="CA49">
            <v>14105069</v>
          </cell>
          <cell r="CB49" t="str">
            <v>-</v>
          </cell>
          <cell r="CC49" t="str">
            <v>-</v>
          </cell>
          <cell r="CD49" t="str">
            <v>-</v>
          </cell>
          <cell r="CE49" t="str">
            <v>-</v>
          </cell>
          <cell r="CF49" t="str">
            <v>-</v>
          </cell>
          <cell r="CG49" t="str">
            <v>-</v>
          </cell>
          <cell r="CH49" t="str">
            <v>-</v>
          </cell>
          <cell r="CI49" t="str">
            <v>-</v>
          </cell>
          <cell r="CJ49" t="str">
            <v>-</v>
          </cell>
          <cell r="CK49" t="str">
            <v>-</v>
          </cell>
          <cell r="CL49" t="str">
            <v>-</v>
          </cell>
          <cell r="CM49">
            <v>1248000</v>
          </cell>
          <cell r="CN49" t="str">
            <v>-</v>
          </cell>
          <cell r="CO49">
            <v>15353069</v>
          </cell>
          <cell r="CP49" t="str">
            <v>-</v>
          </cell>
          <cell r="CQ49">
            <v>0</v>
          </cell>
          <cell r="CR49" t="str">
            <v>-</v>
          </cell>
          <cell r="CS49">
            <v>-25</v>
          </cell>
          <cell r="CT49" t="str">
            <v>-</v>
          </cell>
          <cell r="CU49">
            <v>804</v>
          </cell>
          <cell r="CV49">
            <v>255</v>
          </cell>
          <cell r="CW49">
            <v>286</v>
          </cell>
          <cell r="CX49">
            <v>180</v>
          </cell>
          <cell r="CY49">
            <v>153</v>
          </cell>
          <cell r="CZ49">
            <v>108</v>
          </cell>
          <cell r="DA49">
            <v>64</v>
          </cell>
          <cell r="DB49">
            <v>32</v>
          </cell>
          <cell r="DC49">
            <v>54</v>
          </cell>
          <cell r="DD49">
            <v>34</v>
          </cell>
          <cell r="DE49">
            <v>48</v>
          </cell>
          <cell r="DF49">
            <v>41</v>
          </cell>
          <cell r="DG49">
            <v>166</v>
          </cell>
          <cell r="DH49">
            <v>107</v>
          </cell>
          <cell r="DI49">
            <v>18</v>
          </cell>
          <cell r="DJ49" t="str">
            <v>-</v>
          </cell>
          <cell r="DK49" t="str">
            <v>-</v>
          </cell>
          <cell r="DL49" t="str">
            <v>-</v>
          </cell>
          <cell r="DM49" t="str">
            <v>-</v>
          </cell>
          <cell r="DN49" t="str">
            <v>-</v>
          </cell>
          <cell r="DO49" t="str">
            <v>-</v>
          </cell>
          <cell r="DP49" t="str">
            <v>-</v>
          </cell>
          <cell r="DQ49" t="str">
            <v>-</v>
          </cell>
          <cell r="DR49" t="str">
            <v>-</v>
          </cell>
          <cell r="DS49" t="str">
            <v>-</v>
          </cell>
          <cell r="DT49" t="str">
            <v>-</v>
          </cell>
          <cell r="DU49" t="str">
            <v>-</v>
          </cell>
          <cell r="DV49" t="str">
            <v>-</v>
          </cell>
          <cell r="DW49">
            <v>0</v>
          </cell>
          <cell r="DX49" t="str">
            <v>-</v>
          </cell>
          <cell r="DY49">
            <v>23</v>
          </cell>
          <cell r="DZ49">
            <v>60</v>
          </cell>
          <cell r="EA49">
            <v>36</v>
          </cell>
          <cell r="EB49" t="str">
            <v>-</v>
          </cell>
          <cell r="EC49">
            <v>65.454545454545453</v>
          </cell>
          <cell r="ED49" t="str">
            <v>-</v>
          </cell>
          <cell r="EE49">
            <v>5</v>
          </cell>
          <cell r="EF49" t="str">
            <v>-</v>
          </cell>
          <cell r="EG49">
            <v>4</v>
          </cell>
        </row>
        <row r="50">
          <cell r="C50">
            <v>700000138</v>
          </cell>
          <cell r="D50" t="str">
            <v>SECTOR FLOR AMARILLO MARIA FERNANDA</v>
          </cell>
          <cell r="E50">
            <v>2026</v>
          </cell>
          <cell r="F50">
            <v>202606</v>
          </cell>
          <cell r="G50">
            <v>0</v>
          </cell>
          <cell r="H50" t="str">
            <v>-</v>
          </cell>
          <cell r="I50">
            <v>0</v>
          </cell>
          <cell r="J50" t="str">
            <v>-</v>
          </cell>
          <cell r="K50">
            <v>0</v>
          </cell>
          <cell r="L50" t="str">
            <v>-</v>
          </cell>
          <cell r="M50">
            <v>0</v>
          </cell>
          <cell r="N50" t="str">
            <v>-</v>
          </cell>
          <cell r="O50">
            <v>0</v>
          </cell>
          <cell r="P50" t="str">
            <v>-</v>
          </cell>
          <cell r="Q50">
            <v>0</v>
          </cell>
          <cell r="R50" t="str">
            <v>-</v>
          </cell>
          <cell r="S50">
            <v>0</v>
          </cell>
          <cell r="T50" t="str">
            <v>-</v>
          </cell>
          <cell r="U50">
            <v>0</v>
          </cell>
          <cell r="V50" t="str">
            <v>-</v>
          </cell>
          <cell r="W50">
            <v>0</v>
          </cell>
          <cell r="X50" t="str">
            <v>-</v>
          </cell>
          <cell r="Y50" t="str">
            <v>-</v>
          </cell>
          <cell r="Z50" t="str">
            <v>-</v>
          </cell>
          <cell r="AA50">
            <v>0</v>
          </cell>
          <cell r="AB50" t="str">
            <v>-</v>
          </cell>
          <cell r="AC50" t="str">
            <v>-</v>
          </cell>
          <cell r="AD50" t="str">
            <v>-</v>
          </cell>
          <cell r="AE50" t="str">
            <v>-</v>
          </cell>
          <cell r="AF50" t="str">
            <v>-</v>
          </cell>
          <cell r="AG50">
            <v>0</v>
          </cell>
          <cell r="AH50" t="str">
            <v>-</v>
          </cell>
          <cell r="AI50" t="str">
            <v>-</v>
          </cell>
          <cell r="AJ50" t="str">
            <v>-</v>
          </cell>
          <cell r="AK50" t="str">
            <v>-</v>
          </cell>
          <cell r="AL50" t="str">
            <v>-</v>
          </cell>
          <cell r="AM50">
            <v>0</v>
          </cell>
          <cell r="AN50" t="str">
            <v>-</v>
          </cell>
          <cell r="AO50" t="str">
            <v>-</v>
          </cell>
          <cell r="AP50" t="str">
            <v>-</v>
          </cell>
          <cell r="AQ50" t="str">
            <v>-</v>
          </cell>
          <cell r="AR50" t="str">
            <v>-</v>
          </cell>
          <cell r="AS50" t="str">
            <v>-</v>
          </cell>
          <cell r="AT50" t="str">
            <v>-</v>
          </cell>
          <cell r="AU50" t="str">
            <v>-</v>
          </cell>
          <cell r="AV50" t="str">
            <v>-</v>
          </cell>
          <cell r="AW50" t="str">
            <v>-</v>
          </cell>
          <cell r="AX50" t="str">
            <v>-</v>
          </cell>
          <cell r="AY50" t="str">
            <v>-</v>
          </cell>
          <cell r="AZ50" t="str">
            <v>-</v>
          </cell>
          <cell r="BA50">
            <v>0</v>
          </cell>
          <cell r="BB50" t="str">
            <v>-</v>
          </cell>
          <cell r="BC50">
            <v>0</v>
          </cell>
          <cell r="BD50" t="str">
            <v>-</v>
          </cell>
          <cell r="BE50">
            <v>0</v>
          </cell>
          <cell r="BF50" t="str">
            <v>-</v>
          </cell>
          <cell r="BG50">
            <v>0</v>
          </cell>
          <cell r="BH50" t="str">
            <v>-</v>
          </cell>
          <cell r="BI50">
            <v>0</v>
          </cell>
          <cell r="BJ50" t="str">
            <v>-</v>
          </cell>
          <cell r="BK50">
            <v>0</v>
          </cell>
          <cell r="BL50" t="str">
            <v>-</v>
          </cell>
          <cell r="BM50">
            <v>0</v>
          </cell>
          <cell r="BN50" t="str">
            <v>-</v>
          </cell>
          <cell r="BO50">
            <v>0</v>
          </cell>
          <cell r="BP50" t="str">
            <v>-</v>
          </cell>
          <cell r="BQ50">
            <v>0</v>
          </cell>
          <cell r="BR50" t="str">
            <v>-</v>
          </cell>
          <cell r="BS50">
            <v>0</v>
          </cell>
          <cell r="BT50" t="str">
            <v>-</v>
          </cell>
          <cell r="BU50">
            <v>0</v>
          </cell>
          <cell r="BV50" t="str">
            <v>-</v>
          </cell>
          <cell r="BW50">
            <v>0</v>
          </cell>
          <cell r="BX50" t="str">
            <v>-</v>
          </cell>
          <cell r="BY50" t="str">
            <v>-</v>
          </cell>
          <cell r="BZ50" t="str">
            <v>-</v>
          </cell>
          <cell r="CA50">
            <v>0</v>
          </cell>
          <cell r="CB50" t="str">
            <v>-</v>
          </cell>
          <cell r="CC50" t="str">
            <v>-</v>
          </cell>
          <cell r="CD50" t="str">
            <v>-</v>
          </cell>
          <cell r="CE50" t="str">
            <v>-</v>
          </cell>
          <cell r="CF50" t="str">
            <v>-</v>
          </cell>
          <cell r="CG50" t="str">
            <v>-</v>
          </cell>
          <cell r="CH50" t="str">
            <v>-</v>
          </cell>
          <cell r="CI50" t="str">
            <v>-</v>
          </cell>
          <cell r="CJ50" t="str">
            <v>-</v>
          </cell>
          <cell r="CK50" t="str">
            <v>-</v>
          </cell>
          <cell r="CL50" t="str">
            <v>-</v>
          </cell>
          <cell r="CM50">
            <v>0</v>
          </cell>
          <cell r="CN50" t="str">
            <v>-</v>
          </cell>
          <cell r="CO50">
            <v>0</v>
          </cell>
          <cell r="CP50" t="str">
            <v>-</v>
          </cell>
          <cell r="CQ50">
            <v>0</v>
          </cell>
          <cell r="CR50" t="str">
            <v>-</v>
          </cell>
          <cell r="CS50">
            <v>0</v>
          </cell>
          <cell r="CT50" t="str">
            <v>-</v>
          </cell>
          <cell r="CU50">
            <v>0</v>
          </cell>
          <cell r="CV50" t="str">
            <v>-</v>
          </cell>
          <cell r="CW50">
            <v>0</v>
          </cell>
          <cell r="CX50" t="str">
            <v>-</v>
          </cell>
          <cell r="CY50">
            <v>0</v>
          </cell>
          <cell r="CZ50" t="str">
            <v>-</v>
          </cell>
          <cell r="DA50">
            <v>0</v>
          </cell>
          <cell r="DB50" t="str">
            <v>-</v>
          </cell>
          <cell r="DC50">
            <v>0</v>
          </cell>
          <cell r="DD50" t="str">
            <v>-</v>
          </cell>
          <cell r="DE50">
            <v>0</v>
          </cell>
          <cell r="DF50" t="str">
            <v>-</v>
          </cell>
          <cell r="DG50">
            <v>0</v>
          </cell>
          <cell r="DH50" t="str">
            <v>-</v>
          </cell>
          <cell r="DI50">
            <v>0</v>
          </cell>
          <cell r="DJ50" t="str">
            <v>-</v>
          </cell>
          <cell r="DK50" t="str">
            <v>-</v>
          </cell>
          <cell r="DL50" t="str">
            <v>-</v>
          </cell>
          <cell r="DM50" t="str">
            <v>-</v>
          </cell>
          <cell r="DN50" t="str">
            <v>-</v>
          </cell>
          <cell r="DO50" t="str">
            <v>-</v>
          </cell>
          <cell r="DP50" t="str">
            <v>-</v>
          </cell>
          <cell r="DQ50" t="str">
            <v>-</v>
          </cell>
          <cell r="DR50" t="str">
            <v>-</v>
          </cell>
          <cell r="DS50" t="str">
            <v>-</v>
          </cell>
          <cell r="DT50" t="str">
            <v>-</v>
          </cell>
          <cell r="DU50" t="str">
            <v>-</v>
          </cell>
          <cell r="DV50" t="str">
            <v>-</v>
          </cell>
          <cell r="DW50">
            <v>0</v>
          </cell>
          <cell r="DX50" t="str">
            <v>-</v>
          </cell>
          <cell r="DY50">
            <v>0</v>
          </cell>
          <cell r="DZ50" t="str">
            <v>-</v>
          </cell>
          <cell r="EA50">
            <v>0</v>
          </cell>
          <cell r="EB50" t="str">
            <v>-</v>
          </cell>
          <cell r="EC50">
            <v>0</v>
          </cell>
          <cell r="ED50" t="str">
            <v>-</v>
          </cell>
          <cell r="EE50">
            <v>0</v>
          </cell>
          <cell r="EF50" t="str">
            <v>-</v>
          </cell>
          <cell r="EG50">
            <v>0</v>
          </cell>
        </row>
        <row r="51">
          <cell r="C51">
            <v>700000139</v>
          </cell>
          <cell r="D51" t="str">
            <v>SECTOR CACAO DIANA</v>
          </cell>
          <cell r="E51">
            <v>2026</v>
          </cell>
          <cell r="F51">
            <v>202606</v>
          </cell>
          <cell r="G51">
            <v>1773</v>
          </cell>
          <cell r="H51">
            <v>1869</v>
          </cell>
          <cell r="I51">
            <v>512</v>
          </cell>
          <cell r="J51" t="str">
            <v>-</v>
          </cell>
          <cell r="K51">
            <v>-106</v>
          </cell>
          <cell r="L51">
            <v>9</v>
          </cell>
          <cell r="M51">
            <v>154</v>
          </cell>
          <cell r="N51">
            <v>1257</v>
          </cell>
          <cell r="O51">
            <v>0</v>
          </cell>
          <cell r="P51" t="str">
            <v>-</v>
          </cell>
          <cell r="Q51">
            <v>0</v>
          </cell>
          <cell r="R51" t="str">
            <v>-</v>
          </cell>
          <cell r="S51">
            <v>0</v>
          </cell>
          <cell r="T51" t="str">
            <v>-</v>
          </cell>
          <cell r="U51">
            <v>154</v>
          </cell>
          <cell r="V51" t="str">
            <v>-</v>
          </cell>
          <cell r="W51">
            <v>0</v>
          </cell>
          <cell r="X51" t="str">
            <v>-</v>
          </cell>
          <cell r="Y51" t="str">
            <v>-</v>
          </cell>
          <cell r="Z51" t="str">
            <v>-</v>
          </cell>
          <cell r="AA51">
            <v>129</v>
          </cell>
          <cell r="AB51" t="str">
            <v>-</v>
          </cell>
          <cell r="AC51" t="str">
            <v>-</v>
          </cell>
          <cell r="AD51" t="str">
            <v>-</v>
          </cell>
          <cell r="AE51" t="str">
            <v>-</v>
          </cell>
          <cell r="AF51" t="str">
            <v>-</v>
          </cell>
          <cell r="AG51">
            <v>68</v>
          </cell>
          <cell r="AH51" t="str">
            <v>-</v>
          </cell>
          <cell r="AI51" t="str">
            <v>-</v>
          </cell>
          <cell r="AJ51" t="str">
            <v>-</v>
          </cell>
          <cell r="AK51" t="str">
            <v>-</v>
          </cell>
          <cell r="AL51" t="str">
            <v>-</v>
          </cell>
          <cell r="AM51">
            <v>8.6858432036097017</v>
          </cell>
          <cell r="AN51">
            <v>66.5</v>
          </cell>
          <cell r="AO51" t="str">
            <v>-</v>
          </cell>
          <cell r="AP51" t="str">
            <v>-</v>
          </cell>
          <cell r="AQ51" t="str">
            <v>-</v>
          </cell>
          <cell r="AR51" t="str">
            <v>-</v>
          </cell>
          <cell r="AS51" t="str">
            <v>-</v>
          </cell>
          <cell r="AT51" t="str">
            <v>-</v>
          </cell>
          <cell r="AU51" t="str">
            <v>-</v>
          </cell>
          <cell r="AV51" t="str">
            <v>-</v>
          </cell>
          <cell r="AW51" t="str">
            <v>-</v>
          </cell>
          <cell r="AX51" t="str">
            <v>-</v>
          </cell>
          <cell r="AY51" t="str">
            <v>-</v>
          </cell>
          <cell r="AZ51" t="str">
            <v>-</v>
          </cell>
          <cell r="BA51">
            <v>143</v>
          </cell>
          <cell r="BB51">
            <v>1110</v>
          </cell>
          <cell r="BC51">
            <v>8.0654258319232941</v>
          </cell>
          <cell r="BD51">
            <v>58.8</v>
          </cell>
          <cell r="BE51">
            <v>1230</v>
          </cell>
          <cell r="BF51" t="str">
            <v>-</v>
          </cell>
          <cell r="BG51">
            <v>534843.12</v>
          </cell>
          <cell r="BH51">
            <v>511966</v>
          </cell>
          <cell r="BI51">
            <v>82365840</v>
          </cell>
          <cell r="BJ51">
            <v>643541442</v>
          </cell>
          <cell r="BK51">
            <v>82365840</v>
          </cell>
          <cell r="BL51" t="str">
            <v>-</v>
          </cell>
          <cell r="BM51">
            <v>0</v>
          </cell>
          <cell r="BN51" t="str">
            <v>-</v>
          </cell>
          <cell r="BO51">
            <v>64305204</v>
          </cell>
          <cell r="BP51" t="str">
            <v>-</v>
          </cell>
          <cell r="BQ51">
            <v>0</v>
          </cell>
          <cell r="BR51" t="str">
            <v>-</v>
          </cell>
          <cell r="BS51">
            <v>138</v>
          </cell>
          <cell r="BT51" t="str">
            <v>-</v>
          </cell>
          <cell r="BU51">
            <v>64305204</v>
          </cell>
          <cell r="BV51" t="str">
            <v>-</v>
          </cell>
          <cell r="BW51">
            <v>92</v>
          </cell>
          <cell r="BX51" t="str">
            <v>-</v>
          </cell>
          <cell r="BY51" t="str">
            <v>-</v>
          </cell>
          <cell r="BZ51" t="str">
            <v>-</v>
          </cell>
          <cell r="CA51">
            <v>16789916</v>
          </cell>
          <cell r="CB51" t="str">
            <v>-</v>
          </cell>
          <cell r="CC51" t="str">
            <v>-</v>
          </cell>
          <cell r="CD51" t="str">
            <v>-</v>
          </cell>
          <cell r="CE51" t="str">
            <v>-</v>
          </cell>
          <cell r="CF51" t="str">
            <v>-</v>
          </cell>
          <cell r="CG51" t="str">
            <v>-</v>
          </cell>
          <cell r="CH51" t="str">
            <v>-</v>
          </cell>
          <cell r="CI51" t="str">
            <v>-</v>
          </cell>
          <cell r="CJ51" t="str">
            <v>-</v>
          </cell>
          <cell r="CK51" t="str">
            <v>-</v>
          </cell>
          <cell r="CL51" t="str">
            <v>-</v>
          </cell>
          <cell r="CM51">
            <v>1270720</v>
          </cell>
          <cell r="CN51" t="str">
            <v>-</v>
          </cell>
          <cell r="CO51">
            <v>18060636</v>
          </cell>
          <cell r="CP51" t="str">
            <v>-</v>
          </cell>
          <cell r="CQ51">
            <v>0</v>
          </cell>
          <cell r="CR51" t="str">
            <v>-</v>
          </cell>
          <cell r="CS51">
            <v>-53</v>
          </cell>
          <cell r="CT51" t="str">
            <v>-</v>
          </cell>
          <cell r="CU51">
            <v>1067</v>
          </cell>
          <cell r="CV51">
            <v>303</v>
          </cell>
          <cell r="CW51">
            <v>333</v>
          </cell>
          <cell r="CX51">
            <v>217</v>
          </cell>
          <cell r="CY51">
            <v>219</v>
          </cell>
          <cell r="CZ51">
            <v>133</v>
          </cell>
          <cell r="DA51">
            <v>115</v>
          </cell>
          <cell r="DB51">
            <v>70</v>
          </cell>
          <cell r="DC51">
            <v>87</v>
          </cell>
          <cell r="DD51">
            <v>68</v>
          </cell>
          <cell r="DE51">
            <v>58</v>
          </cell>
          <cell r="DF51">
            <v>49</v>
          </cell>
          <cell r="DG51">
            <v>260</v>
          </cell>
          <cell r="DH51">
            <v>187</v>
          </cell>
          <cell r="DI51">
            <v>4</v>
          </cell>
          <cell r="DJ51" t="str">
            <v>-</v>
          </cell>
          <cell r="DK51" t="str">
            <v>-</v>
          </cell>
          <cell r="DL51" t="str">
            <v>-</v>
          </cell>
          <cell r="DM51" t="str">
            <v>-</v>
          </cell>
          <cell r="DN51" t="str">
            <v>-</v>
          </cell>
          <cell r="DO51" t="str">
            <v>-</v>
          </cell>
          <cell r="DP51" t="str">
            <v>-</v>
          </cell>
          <cell r="DQ51" t="str">
            <v>-</v>
          </cell>
          <cell r="DR51" t="str">
            <v>-</v>
          </cell>
          <cell r="DS51" t="str">
            <v>-</v>
          </cell>
          <cell r="DT51" t="str">
            <v>-</v>
          </cell>
          <cell r="DU51" t="str">
            <v>-</v>
          </cell>
          <cell r="DV51" t="str">
            <v>-</v>
          </cell>
          <cell r="DW51">
            <v>0</v>
          </cell>
          <cell r="DX51" t="str">
            <v>-</v>
          </cell>
          <cell r="DY51">
            <v>5</v>
          </cell>
          <cell r="DZ51">
            <v>68</v>
          </cell>
          <cell r="EA51">
            <v>30</v>
          </cell>
          <cell r="EB51" t="str">
            <v>-</v>
          </cell>
          <cell r="EC51">
            <v>42.25352112676056</v>
          </cell>
          <cell r="ED51" t="str">
            <v>-</v>
          </cell>
          <cell r="EE51">
            <v>1</v>
          </cell>
          <cell r="EF51" t="str">
            <v>-</v>
          </cell>
          <cell r="EG51">
            <v>6</v>
          </cell>
        </row>
        <row r="52">
          <cell r="C52">
            <v>700000141</v>
          </cell>
          <cell r="D52" t="str">
            <v>SECTOR TALENTO MARIBEL</v>
          </cell>
          <cell r="E52">
            <v>2026</v>
          </cell>
          <cell r="F52">
            <v>202606</v>
          </cell>
          <cell r="G52">
            <v>0</v>
          </cell>
          <cell r="H52" t="str">
            <v>-</v>
          </cell>
          <cell r="I52">
            <v>0</v>
          </cell>
          <cell r="J52" t="str">
            <v>-</v>
          </cell>
          <cell r="K52">
            <v>0</v>
          </cell>
          <cell r="L52" t="str">
            <v>-</v>
          </cell>
          <cell r="M52">
            <v>0</v>
          </cell>
          <cell r="N52" t="str">
            <v>-</v>
          </cell>
          <cell r="O52">
            <v>0</v>
          </cell>
          <cell r="P52" t="str">
            <v>-</v>
          </cell>
          <cell r="Q52">
            <v>0</v>
          </cell>
          <cell r="R52" t="str">
            <v>-</v>
          </cell>
          <cell r="S52">
            <v>0</v>
          </cell>
          <cell r="T52" t="str">
            <v>-</v>
          </cell>
          <cell r="U52">
            <v>0</v>
          </cell>
          <cell r="V52" t="str">
            <v>-</v>
          </cell>
          <cell r="W52">
            <v>0</v>
          </cell>
          <cell r="X52" t="str">
            <v>-</v>
          </cell>
          <cell r="Y52" t="str">
            <v>-</v>
          </cell>
          <cell r="Z52" t="str">
            <v>-</v>
          </cell>
          <cell r="AA52">
            <v>0</v>
          </cell>
          <cell r="AB52" t="str">
            <v>-</v>
          </cell>
          <cell r="AC52" t="str">
            <v>-</v>
          </cell>
          <cell r="AD52" t="str">
            <v>-</v>
          </cell>
          <cell r="AE52" t="str">
            <v>-</v>
          </cell>
          <cell r="AF52" t="str">
            <v>-</v>
          </cell>
          <cell r="AG52">
            <v>0</v>
          </cell>
          <cell r="AH52" t="str">
            <v>-</v>
          </cell>
          <cell r="AI52" t="str">
            <v>-</v>
          </cell>
          <cell r="AJ52" t="str">
            <v>-</v>
          </cell>
          <cell r="AK52" t="str">
            <v>-</v>
          </cell>
          <cell r="AL52" t="str">
            <v>-</v>
          </cell>
          <cell r="AM52">
            <v>0</v>
          </cell>
          <cell r="AN52" t="str">
            <v>-</v>
          </cell>
          <cell r="AO52" t="str">
            <v>-</v>
          </cell>
          <cell r="AP52" t="str">
            <v>-</v>
          </cell>
          <cell r="AQ52" t="str">
            <v>-</v>
          </cell>
          <cell r="AR52" t="str">
            <v>-</v>
          </cell>
          <cell r="AS52" t="str">
            <v>-</v>
          </cell>
          <cell r="AT52" t="str">
            <v>-</v>
          </cell>
          <cell r="AU52" t="str">
            <v>-</v>
          </cell>
          <cell r="AV52" t="str">
            <v>-</v>
          </cell>
          <cell r="AW52" t="str">
            <v>-</v>
          </cell>
          <cell r="AX52" t="str">
            <v>-</v>
          </cell>
          <cell r="AY52" t="str">
            <v>-</v>
          </cell>
          <cell r="AZ52" t="str">
            <v>-</v>
          </cell>
          <cell r="BA52">
            <v>0</v>
          </cell>
          <cell r="BB52" t="str">
            <v>-</v>
          </cell>
          <cell r="BC52">
            <v>0</v>
          </cell>
          <cell r="BD52" t="str">
            <v>-</v>
          </cell>
          <cell r="BE52">
            <v>0</v>
          </cell>
          <cell r="BF52" t="str">
            <v>-</v>
          </cell>
          <cell r="BG52">
            <v>0</v>
          </cell>
          <cell r="BH52" t="str">
            <v>-</v>
          </cell>
          <cell r="BI52">
            <v>0</v>
          </cell>
          <cell r="BJ52" t="str">
            <v>-</v>
          </cell>
          <cell r="BK52">
            <v>0</v>
          </cell>
          <cell r="BL52" t="str">
            <v>-</v>
          </cell>
          <cell r="BM52">
            <v>0</v>
          </cell>
          <cell r="BN52" t="str">
            <v>-</v>
          </cell>
          <cell r="BO52">
            <v>0</v>
          </cell>
          <cell r="BP52" t="str">
            <v>-</v>
          </cell>
          <cell r="BQ52">
            <v>0</v>
          </cell>
          <cell r="BR52" t="str">
            <v>-</v>
          </cell>
          <cell r="BS52">
            <v>0</v>
          </cell>
          <cell r="BT52" t="str">
            <v>-</v>
          </cell>
          <cell r="BU52">
            <v>0</v>
          </cell>
          <cell r="BV52" t="str">
            <v>-</v>
          </cell>
          <cell r="BW52">
            <v>0</v>
          </cell>
          <cell r="BX52" t="str">
            <v>-</v>
          </cell>
          <cell r="BY52" t="str">
            <v>-</v>
          </cell>
          <cell r="BZ52" t="str">
            <v>-</v>
          </cell>
          <cell r="CA52">
            <v>0</v>
          </cell>
          <cell r="CB52" t="str">
            <v>-</v>
          </cell>
          <cell r="CC52" t="str">
            <v>-</v>
          </cell>
          <cell r="CD52" t="str">
            <v>-</v>
          </cell>
          <cell r="CE52" t="str">
            <v>-</v>
          </cell>
          <cell r="CF52" t="str">
            <v>-</v>
          </cell>
          <cell r="CG52" t="str">
            <v>-</v>
          </cell>
          <cell r="CH52" t="str">
            <v>-</v>
          </cell>
          <cell r="CI52" t="str">
            <v>-</v>
          </cell>
          <cell r="CJ52" t="str">
            <v>-</v>
          </cell>
          <cell r="CK52" t="str">
            <v>-</v>
          </cell>
          <cell r="CL52" t="str">
            <v>-</v>
          </cell>
          <cell r="CM52">
            <v>0</v>
          </cell>
          <cell r="CN52" t="str">
            <v>-</v>
          </cell>
          <cell r="CO52">
            <v>0</v>
          </cell>
          <cell r="CP52" t="str">
            <v>-</v>
          </cell>
          <cell r="CQ52">
            <v>0</v>
          </cell>
          <cell r="CR52" t="str">
            <v>-</v>
          </cell>
          <cell r="CS52">
            <v>0</v>
          </cell>
          <cell r="CT52" t="str">
            <v>-</v>
          </cell>
          <cell r="CU52">
            <v>0</v>
          </cell>
          <cell r="CV52" t="str">
            <v>-</v>
          </cell>
          <cell r="CW52">
            <v>0</v>
          </cell>
          <cell r="CX52" t="str">
            <v>-</v>
          </cell>
          <cell r="CY52">
            <v>0</v>
          </cell>
          <cell r="CZ52" t="str">
            <v>-</v>
          </cell>
          <cell r="DA52">
            <v>0</v>
          </cell>
          <cell r="DB52" t="str">
            <v>-</v>
          </cell>
          <cell r="DC52">
            <v>0</v>
          </cell>
          <cell r="DD52" t="str">
            <v>-</v>
          </cell>
          <cell r="DE52">
            <v>0</v>
          </cell>
          <cell r="DF52" t="str">
            <v>-</v>
          </cell>
          <cell r="DG52">
            <v>0</v>
          </cell>
          <cell r="DH52" t="str">
            <v>-</v>
          </cell>
          <cell r="DI52">
            <v>0</v>
          </cell>
          <cell r="DJ52" t="str">
            <v>-</v>
          </cell>
          <cell r="DK52" t="str">
            <v>-</v>
          </cell>
          <cell r="DL52" t="str">
            <v>-</v>
          </cell>
          <cell r="DM52" t="str">
            <v>-</v>
          </cell>
          <cell r="DN52" t="str">
            <v>-</v>
          </cell>
          <cell r="DO52" t="str">
            <v>-</v>
          </cell>
          <cell r="DP52" t="str">
            <v>-</v>
          </cell>
          <cell r="DQ52" t="str">
            <v>-</v>
          </cell>
          <cell r="DR52" t="str">
            <v>-</v>
          </cell>
          <cell r="DS52" t="str">
            <v>-</v>
          </cell>
          <cell r="DT52" t="str">
            <v>-</v>
          </cell>
          <cell r="DU52" t="str">
            <v>-</v>
          </cell>
          <cell r="DV52" t="str">
            <v>-</v>
          </cell>
          <cell r="DW52">
            <v>0</v>
          </cell>
          <cell r="DX52" t="str">
            <v>-</v>
          </cell>
          <cell r="DY52">
            <v>0</v>
          </cell>
          <cell r="DZ52" t="str">
            <v>-</v>
          </cell>
          <cell r="EA52">
            <v>0</v>
          </cell>
          <cell r="EB52" t="str">
            <v>-</v>
          </cell>
          <cell r="EC52">
            <v>0</v>
          </cell>
          <cell r="ED52" t="str">
            <v>-</v>
          </cell>
          <cell r="EE52">
            <v>0</v>
          </cell>
          <cell r="EF52" t="str">
            <v>-</v>
          </cell>
          <cell r="EG52">
            <v>0</v>
          </cell>
        </row>
        <row r="53">
          <cell r="C53">
            <v>700000146</v>
          </cell>
          <cell r="D53" t="str">
            <v>SNAC</v>
          </cell>
          <cell r="E53">
            <v>2026</v>
          </cell>
          <cell r="F53">
            <v>202606</v>
          </cell>
          <cell r="G53">
            <v>0</v>
          </cell>
          <cell r="H53" t="str">
            <v>-</v>
          </cell>
          <cell r="I53">
            <v>0</v>
          </cell>
          <cell r="J53" t="str">
            <v>-</v>
          </cell>
          <cell r="K53">
            <v>0</v>
          </cell>
          <cell r="L53" t="str">
            <v>-</v>
          </cell>
          <cell r="M53">
            <v>0</v>
          </cell>
          <cell r="N53" t="str">
            <v>-</v>
          </cell>
          <cell r="O53">
            <v>0</v>
          </cell>
          <cell r="P53" t="str">
            <v>-</v>
          </cell>
          <cell r="Q53">
            <v>0</v>
          </cell>
          <cell r="R53" t="str">
            <v>-</v>
          </cell>
          <cell r="S53">
            <v>0</v>
          </cell>
          <cell r="T53" t="str">
            <v>-</v>
          </cell>
          <cell r="U53">
            <v>0</v>
          </cell>
          <cell r="V53" t="str">
            <v>-</v>
          </cell>
          <cell r="W53">
            <v>0</v>
          </cell>
          <cell r="X53" t="str">
            <v>-</v>
          </cell>
          <cell r="Y53" t="str">
            <v>-</v>
          </cell>
          <cell r="Z53" t="str">
            <v>-</v>
          </cell>
          <cell r="AA53">
            <v>0</v>
          </cell>
          <cell r="AB53" t="str">
            <v>-</v>
          </cell>
          <cell r="AC53" t="str">
            <v>-</v>
          </cell>
          <cell r="AD53" t="str">
            <v>-</v>
          </cell>
          <cell r="AE53" t="str">
            <v>-</v>
          </cell>
          <cell r="AF53" t="str">
            <v>-</v>
          </cell>
          <cell r="AG53">
            <v>0</v>
          </cell>
          <cell r="AH53" t="str">
            <v>-</v>
          </cell>
          <cell r="AI53" t="str">
            <v>-</v>
          </cell>
          <cell r="AJ53" t="str">
            <v>-</v>
          </cell>
          <cell r="AK53" t="str">
            <v>-</v>
          </cell>
          <cell r="AL53" t="str">
            <v>-</v>
          </cell>
          <cell r="AM53">
            <v>0</v>
          </cell>
          <cell r="AN53" t="str">
            <v>-</v>
          </cell>
          <cell r="AO53" t="str">
            <v>-</v>
          </cell>
          <cell r="AP53" t="str">
            <v>-</v>
          </cell>
          <cell r="AQ53" t="str">
            <v>-</v>
          </cell>
          <cell r="AR53" t="str">
            <v>-</v>
          </cell>
          <cell r="AS53" t="str">
            <v>-</v>
          </cell>
          <cell r="AT53" t="str">
            <v>-</v>
          </cell>
          <cell r="AU53" t="str">
            <v>-</v>
          </cell>
          <cell r="AV53" t="str">
            <v>-</v>
          </cell>
          <cell r="AW53" t="str">
            <v>-</v>
          </cell>
          <cell r="AX53" t="str">
            <v>-</v>
          </cell>
          <cell r="AY53" t="str">
            <v>-</v>
          </cell>
          <cell r="AZ53" t="str">
            <v>-</v>
          </cell>
          <cell r="BA53">
            <v>0</v>
          </cell>
          <cell r="BB53" t="str">
            <v>-</v>
          </cell>
          <cell r="BC53">
            <v>0</v>
          </cell>
          <cell r="BD53" t="str">
            <v>-</v>
          </cell>
          <cell r="BE53">
            <v>0</v>
          </cell>
          <cell r="BF53" t="str">
            <v>-</v>
          </cell>
          <cell r="BG53">
            <v>0</v>
          </cell>
          <cell r="BH53" t="str">
            <v>-</v>
          </cell>
          <cell r="BI53">
            <v>0</v>
          </cell>
          <cell r="BJ53" t="str">
            <v>-</v>
          </cell>
          <cell r="BK53">
            <v>0</v>
          </cell>
          <cell r="BL53" t="str">
            <v>-</v>
          </cell>
          <cell r="BM53">
            <v>0</v>
          </cell>
          <cell r="BN53" t="str">
            <v>-</v>
          </cell>
          <cell r="BO53">
            <v>0</v>
          </cell>
          <cell r="BP53" t="str">
            <v>-</v>
          </cell>
          <cell r="BQ53">
            <v>0</v>
          </cell>
          <cell r="BR53" t="str">
            <v>-</v>
          </cell>
          <cell r="BS53">
            <v>0</v>
          </cell>
          <cell r="BT53" t="str">
            <v>-</v>
          </cell>
          <cell r="BU53">
            <v>0</v>
          </cell>
          <cell r="BV53" t="str">
            <v>-</v>
          </cell>
          <cell r="BW53">
            <v>0</v>
          </cell>
          <cell r="BX53" t="str">
            <v>-</v>
          </cell>
          <cell r="BY53" t="str">
            <v>-</v>
          </cell>
          <cell r="BZ53" t="str">
            <v>-</v>
          </cell>
          <cell r="CA53">
            <v>0</v>
          </cell>
          <cell r="CB53" t="str">
            <v>-</v>
          </cell>
          <cell r="CC53" t="str">
            <v>-</v>
          </cell>
          <cell r="CD53" t="str">
            <v>-</v>
          </cell>
          <cell r="CE53" t="str">
            <v>-</v>
          </cell>
          <cell r="CF53" t="str">
            <v>-</v>
          </cell>
          <cell r="CG53" t="str">
            <v>-</v>
          </cell>
          <cell r="CH53" t="str">
            <v>-</v>
          </cell>
          <cell r="CI53" t="str">
            <v>-</v>
          </cell>
          <cell r="CJ53" t="str">
            <v>-</v>
          </cell>
          <cell r="CK53" t="str">
            <v>-</v>
          </cell>
          <cell r="CL53" t="str">
            <v>-</v>
          </cell>
          <cell r="CM53">
            <v>0</v>
          </cell>
          <cell r="CN53" t="str">
            <v>-</v>
          </cell>
          <cell r="CO53">
            <v>0</v>
          </cell>
          <cell r="CP53" t="str">
            <v>-</v>
          </cell>
          <cell r="CQ53">
            <v>0</v>
          </cell>
          <cell r="CR53" t="str">
            <v>-</v>
          </cell>
          <cell r="CS53">
            <v>0</v>
          </cell>
          <cell r="CT53" t="str">
            <v>-</v>
          </cell>
          <cell r="CU53">
            <v>0</v>
          </cell>
          <cell r="CV53" t="str">
            <v>-</v>
          </cell>
          <cell r="CW53">
            <v>0</v>
          </cell>
          <cell r="CX53" t="str">
            <v>-</v>
          </cell>
          <cell r="CY53">
            <v>0</v>
          </cell>
          <cell r="CZ53" t="str">
            <v>-</v>
          </cell>
          <cell r="DA53">
            <v>0</v>
          </cell>
          <cell r="DB53" t="str">
            <v>-</v>
          </cell>
          <cell r="DC53">
            <v>0</v>
          </cell>
          <cell r="DD53" t="str">
            <v>-</v>
          </cell>
          <cell r="DE53">
            <v>0</v>
          </cell>
          <cell r="DF53" t="str">
            <v>-</v>
          </cell>
          <cell r="DG53">
            <v>0</v>
          </cell>
          <cell r="DH53" t="str">
            <v>-</v>
          </cell>
          <cell r="DI53">
            <v>0</v>
          </cell>
          <cell r="DJ53" t="str">
            <v>-</v>
          </cell>
          <cell r="DK53" t="str">
            <v>-</v>
          </cell>
          <cell r="DL53" t="str">
            <v>-</v>
          </cell>
          <cell r="DM53" t="str">
            <v>-</v>
          </cell>
          <cell r="DN53" t="str">
            <v>-</v>
          </cell>
          <cell r="DO53" t="str">
            <v>-</v>
          </cell>
          <cell r="DP53" t="str">
            <v>-</v>
          </cell>
          <cell r="DQ53" t="str">
            <v>-</v>
          </cell>
          <cell r="DR53" t="str">
            <v>-</v>
          </cell>
          <cell r="DS53" t="str">
            <v>-</v>
          </cell>
          <cell r="DT53" t="str">
            <v>-</v>
          </cell>
          <cell r="DU53" t="str">
            <v>-</v>
          </cell>
          <cell r="DV53" t="str">
            <v>-</v>
          </cell>
          <cell r="DW53">
            <v>0</v>
          </cell>
          <cell r="DX53" t="str">
            <v>-</v>
          </cell>
          <cell r="DY53">
            <v>0</v>
          </cell>
          <cell r="DZ53" t="str">
            <v>-</v>
          </cell>
          <cell r="EA53">
            <v>0</v>
          </cell>
          <cell r="EB53" t="str">
            <v>-</v>
          </cell>
          <cell r="EC53">
            <v>0</v>
          </cell>
          <cell r="ED53" t="str">
            <v>-</v>
          </cell>
          <cell r="EE53">
            <v>0</v>
          </cell>
          <cell r="EF53" t="str">
            <v>-</v>
          </cell>
          <cell r="EG53">
            <v>0</v>
          </cell>
        </row>
        <row r="54">
          <cell r="C54">
            <v>700000148</v>
          </cell>
          <cell r="D54" t="str">
            <v>SECTOR BACHATA LEONOR</v>
          </cell>
          <cell r="E54">
            <v>2026</v>
          </cell>
          <cell r="F54">
            <v>202606</v>
          </cell>
          <cell r="G54">
            <v>1828</v>
          </cell>
          <cell r="H54">
            <v>1761</v>
          </cell>
          <cell r="I54">
            <v>411</v>
          </cell>
          <cell r="J54" t="str">
            <v>-</v>
          </cell>
          <cell r="K54">
            <v>6</v>
          </cell>
          <cell r="L54">
            <v>9</v>
          </cell>
          <cell r="M54">
            <v>893</v>
          </cell>
          <cell r="N54">
            <v>1188</v>
          </cell>
          <cell r="O54">
            <v>0</v>
          </cell>
          <cell r="P54" t="str">
            <v>-</v>
          </cell>
          <cell r="Q54">
            <v>1</v>
          </cell>
          <cell r="R54" t="str">
            <v>-</v>
          </cell>
          <cell r="S54">
            <v>3</v>
          </cell>
          <cell r="T54" t="str">
            <v>-</v>
          </cell>
          <cell r="U54">
            <v>891</v>
          </cell>
          <cell r="V54" t="str">
            <v>-</v>
          </cell>
          <cell r="W54">
            <v>1</v>
          </cell>
          <cell r="X54" t="str">
            <v>-</v>
          </cell>
          <cell r="Y54" t="str">
            <v>-</v>
          </cell>
          <cell r="Z54" t="str">
            <v>-</v>
          </cell>
          <cell r="AA54">
            <v>598</v>
          </cell>
          <cell r="AB54" t="str">
            <v>-</v>
          </cell>
          <cell r="AC54" t="str">
            <v>-</v>
          </cell>
          <cell r="AD54" t="str">
            <v>-</v>
          </cell>
          <cell r="AE54" t="str">
            <v>-</v>
          </cell>
          <cell r="AF54" t="str">
            <v>-</v>
          </cell>
          <cell r="AG54">
            <v>576</v>
          </cell>
          <cell r="AH54" t="str">
            <v>-</v>
          </cell>
          <cell r="AI54" t="str">
            <v>-</v>
          </cell>
          <cell r="AJ54" t="str">
            <v>-</v>
          </cell>
          <cell r="AK54" t="str">
            <v>-</v>
          </cell>
          <cell r="AL54" t="str">
            <v>-</v>
          </cell>
          <cell r="AM54">
            <v>48.851203501094091</v>
          </cell>
          <cell r="AN54">
            <v>64.8</v>
          </cell>
          <cell r="AO54" t="str">
            <v>-</v>
          </cell>
          <cell r="AP54" t="str">
            <v>-</v>
          </cell>
          <cell r="AQ54" t="str">
            <v>-</v>
          </cell>
          <cell r="AR54" t="str">
            <v>-</v>
          </cell>
          <cell r="AS54" t="str">
            <v>-</v>
          </cell>
          <cell r="AT54" t="str">
            <v>-</v>
          </cell>
          <cell r="AU54" t="str">
            <v>-</v>
          </cell>
          <cell r="AV54" t="str">
            <v>-</v>
          </cell>
          <cell r="AW54" t="str">
            <v>-</v>
          </cell>
          <cell r="AX54" t="str">
            <v>-</v>
          </cell>
          <cell r="AY54" t="str">
            <v>-</v>
          </cell>
          <cell r="AZ54" t="str">
            <v>-</v>
          </cell>
          <cell r="BA54">
            <v>762</v>
          </cell>
          <cell r="BB54">
            <v>1011</v>
          </cell>
          <cell r="BC54">
            <v>41.684901531728663</v>
          </cell>
          <cell r="BD54">
            <v>55.2</v>
          </cell>
          <cell r="BE54">
            <v>1165</v>
          </cell>
          <cell r="BF54" t="str">
            <v>-</v>
          </cell>
          <cell r="BG54">
            <v>522040.7</v>
          </cell>
          <cell r="BH54">
            <v>502687</v>
          </cell>
          <cell r="BI54">
            <v>466182344</v>
          </cell>
          <cell r="BJ54">
            <v>597192554</v>
          </cell>
          <cell r="BK54">
            <v>465381388</v>
          </cell>
          <cell r="BL54" t="str">
            <v>-</v>
          </cell>
          <cell r="BM54">
            <v>800956</v>
          </cell>
          <cell r="BN54" t="str">
            <v>-</v>
          </cell>
          <cell r="BO54">
            <v>386793880</v>
          </cell>
          <cell r="BP54" t="str">
            <v>-</v>
          </cell>
          <cell r="BQ54">
            <v>800956</v>
          </cell>
          <cell r="BR54" t="str">
            <v>-</v>
          </cell>
          <cell r="BS54">
            <v>859</v>
          </cell>
          <cell r="BT54" t="str">
            <v>-</v>
          </cell>
          <cell r="BU54">
            <v>385992924</v>
          </cell>
          <cell r="BV54" t="str">
            <v>-</v>
          </cell>
          <cell r="BW54">
            <v>542</v>
          </cell>
          <cell r="BX54" t="str">
            <v>-</v>
          </cell>
          <cell r="BY54" t="str">
            <v>-</v>
          </cell>
          <cell r="BZ54" t="str">
            <v>-</v>
          </cell>
          <cell r="CA54">
            <v>74028869</v>
          </cell>
          <cell r="CB54" t="str">
            <v>-</v>
          </cell>
          <cell r="CC54" t="str">
            <v>-</v>
          </cell>
          <cell r="CD54" t="str">
            <v>-</v>
          </cell>
          <cell r="CE54" t="str">
            <v>-</v>
          </cell>
          <cell r="CF54" t="str">
            <v>-</v>
          </cell>
          <cell r="CG54" t="str">
            <v>-</v>
          </cell>
          <cell r="CH54" t="str">
            <v>-</v>
          </cell>
          <cell r="CI54" t="str">
            <v>-</v>
          </cell>
          <cell r="CJ54" t="str">
            <v>-</v>
          </cell>
          <cell r="CK54" t="str">
            <v>-</v>
          </cell>
          <cell r="CL54" t="str">
            <v>-</v>
          </cell>
          <cell r="CM54">
            <v>5359595</v>
          </cell>
          <cell r="CN54" t="str">
            <v>-</v>
          </cell>
          <cell r="CO54">
            <v>79388464</v>
          </cell>
          <cell r="CP54" t="str">
            <v>-</v>
          </cell>
          <cell r="CQ54">
            <v>0</v>
          </cell>
          <cell r="CR54" t="str">
            <v>-</v>
          </cell>
          <cell r="CS54">
            <v>22</v>
          </cell>
          <cell r="CT54" t="str">
            <v>-</v>
          </cell>
          <cell r="CU54">
            <v>511</v>
          </cell>
          <cell r="CV54">
            <v>328</v>
          </cell>
          <cell r="CW54">
            <v>270</v>
          </cell>
          <cell r="CX54">
            <v>215</v>
          </cell>
          <cell r="CY54">
            <v>154</v>
          </cell>
          <cell r="CZ54">
            <v>147</v>
          </cell>
          <cell r="DA54">
            <v>109</v>
          </cell>
          <cell r="DB54">
            <v>89</v>
          </cell>
          <cell r="DC54">
            <v>118</v>
          </cell>
          <cell r="DD54">
            <v>108</v>
          </cell>
          <cell r="DE54">
            <v>77</v>
          </cell>
          <cell r="DF54">
            <v>71</v>
          </cell>
          <cell r="DG54">
            <v>304</v>
          </cell>
          <cell r="DH54">
            <v>268</v>
          </cell>
          <cell r="DI54">
            <v>89</v>
          </cell>
          <cell r="DJ54" t="str">
            <v>-</v>
          </cell>
          <cell r="DK54" t="str">
            <v>-</v>
          </cell>
          <cell r="DL54" t="str">
            <v>-</v>
          </cell>
          <cell r="DM54" t="str">
            <v>-</v>
          </cell>
          <cell r="DN54" t="str">
            <v>-</v>
          </cell>
          <cell r="DO54" t="str">
            <v>-</v>
          </cell>
          <cell r="DP54" t="str">
            <v>-</v>
          </cell>
          <cell r="DQ54" t="str">
            <v>-</v>
          </cell>
          <cell r="DR54" t="str">
            <v>-</v>
          </cell>
          <cell r="DS54" t="str">
            <v>-</v>
          </cell>
          <cell r="DT54" t="str">
            <v>-</v>
          </cell>
          <cell r="DU54" t="str">
            <v>-</v>
          </cell>
          <cell r="DV54" t="str">
            <v>-</v>
          </cell>
          <cell r="DW54">
            <v>0</v>
          </cell>
          <cell r="DX54" t="str">
            <v>-</v>
          </cell>
          <cell r="DY54">
            <v>99</v>
          </cell>
          <cell r="DZ54">
            <v>109</v>
          </cell>
          <cell r="EA54">
            <v>34</v>
          </cell>
          <cell r="EB54" t="str">
            <v>-</v>
          </cell>
          <cell r="EC54">
            <v>45.333333333333329</v>
          </cell>
          <cell r="ED54" t="str">
            <v>-</v>
          </cell>
          <cell r="EE54">
            <v>10</v>
          </cell>
          <cell r="EF54" t="str">
            <v>-</v>
          </cell>
          <cell r="EG54">
            <v>31</v>
          </cell>
        </row>
        <row r="55">
          <cell r="C55">
            <v>700000149</v>
          </cell>
          <cell r="D55" t="str">
            <v>SECTOR CHAMPETA MARIBEL</v>
          </cell>
          <cell r="E55">
            <v>2026</v>
          </cell>
          <cell r="F55">
            <v>202606</v>
          </cell>
          <cell r="G55">
            <v>1701</v>
          </cell>
          <cell r="H55">
            <v>1656</v>
          </cell>
          <cell r="I55">
            <v>395</v>
          </cell>
          <cell r="J55" t="str">
            <v>-</v>
          </cell>
          <cell r="K55">
            <v>-4</v>
          </cell>
          <cell r="L55">
            <v>10</v>
          </cell>
          <cell r="M55">
            <v>805</v>
          </cell>
          <cell r="N55">
            <v>1122</v>
          </cell>
          <cell r="O55">
            <v>0</v>
          </cell>
          <cell r="P55" t="str">
            <v>-</v>
          </cell>
          <cell r="Q55">
            <v>0</v>
          </cell>
          <cell r="R55" t="str">
            <v>-</v>
          </cell>
          <cell r="S55">
            <v>5</v>
          </cell>
          <cell r="T55" t="str">
            <v>-</v>
          </cell>
          <cell r="U55">
            <v>804</v>
          </cell>
          <cell r="V55" t="str">
            <v>-</v>
          </cell>
          <cell r="W55">
            <v>1</v>
          </cell>
          <cell r="X55" t="str">
            <v>-</v>
          </cell>
          <cell r="Y55" t="str">
            <v>-</v>
          </cell>
          <cell r="Z55" t="str">
            <v>-</v>
          </cell>
          <cell r="AA55">
            <v>594</v>
          </cell>
          <cell r="AB55" t="str">
            <v>-</v>
          </cell>
          <cell r="AC55" t="str">
            <v>-</v>
          </cell>
          <cell r="AD55" t="str">
            <v>-</v>
          </cell>
          <cell r="AE55" t="str">
            <v>-</v>
          </cell>
          <cell r="AF55" t="str">
            <v>-</v>
          </cell>
          <cell r="AG55">
            <v>517</v>
          </cell>
          <cell r="AH55" t="str">
            <v>-</v>
          </cell>
          <cell r="AI55" t="str">
            <v>-</v>
          </cell>
          <cell r="AJ55" t="str">
            <v>-</v>
          </cell>
          <cell r="AK55" t="str">
            <v>-</v>
          </cell>
          <cell r="AL55" t="str">
            <v>-</v>
          </cell>
          <cell r="AM55">
            <v>47.325102880658434</v>
          </cell>
          <cell r="AN55">
            <v>65.3</v>
          </cell>
          <cell r="AO55" t="str">
            <v>-</v>
          </cell>
          <cell r="AP55" t="str">
            <v>-</v>
          </cell>
          <cell r="AQ55" t="str">
            <v>-</v>
          </cell>
          <cell r="AR55" t="str">
            <v>-</v>
          </cell>
          <cell r="AS55" t="str">
            <v>-</v>
          </cell>
          <cell r="AT55" t="str">
            <v>-</v>
          </cell>
          <cell r="AU55" t="str">
            <v>-</v>
          </cell>
          <cell r="AV55" t="str">
            <v>-</v>
          </cell>
          <cell r="AW55" t="str">
            <v>-</v>
          </cell>
          <cell r="AX55" t="str">
            <v>-</v>
          </cell>
          <cell r="AY55" t="str">
            <v>-</v>
          </cell>
          <cell r="AZ55" t="str">
            <v>-</v>
          </cell>
          <cell r="BA55">
            <v>718</v>
          </cell>
          <cell r="BB55">
            <v>1017</v>
          </cell>
          <cell r="BC55">
            <v>42.210464432686656</v>
          </cell>
          <cell r="BD55">
            <v>59.2</v>
          </cell>
          <cell r="BE55">
            <v>1142</v>
          </cell>
          <cell r="BF55" t="str">
            <v>-</v>
          </cell>
          <cell r="BG55">
            <v>503354.55</v>
          </cell>
          <cell r="BH55">
            <v>490458</v>
          </cell>
          <cell r="BI55">
            <v>405200414</v>
          </cell>
          <cell r="BJ55">
            <v>550293778</v>
          </cell>
          <cell r="BK55">
            <v>404523210</v>
          </cell>
          <cell r="BL55" t="str">
            <v>-</v>
          </cell>
          <cell r="BM55">
            <v>677204</v>
          </cell>
          <cell r="BN55" t="str">
            <v>-</v>
          </cell>
          <cell r="BO55">
            <v>328882171</v>
          </cell>
          <cell r="BP55" t="str">
            <v>-</v>
          </cell>
          <cell r="BQ55">
            <v>677204</v>
          </cell>
          <cell r="BR55" t="str">
            <v>-</v>
          </cell>
          <cell r="BS55">
            <v>769</v>
          </cell>
          <cell r="BT55" t="str">
            <v>-</v>
          </cell>
          <cell r="BU55">
            <v>328204967</v>
          </cell>
          <cell r="BV55" t="str">
            <v>-</v>
          </cell>
          <cell r="BW55">
            <v>499</v>
          </cell>
          <cell r="BX55" t="str">
            <v>-</v>
          </cell>
          <cell r="BY55" t="str">
            <v>-</v>
          </cell>
          <cell r="BZ55" t="str">
            <v>-</v>
          </cell>
          <cell r="CA55">
            <v>70679529</v>
          </cell>
          <cell r="CB55" t="str">
            <v>-</v>
          </cell>
          <cell r="CC55" t="str">
            <v>-</v>
          </cell>
          <cell r="CD55" t="str">
            <v>-</v>
          </cell>
          <cell r="CE55" t="str">
            <v>-</v>
          </cell>
          <cell r="CF55" t="str">
            <v>-</v>
          </cell>
          <cell r="CG55" t="str">
            <v>-</v>
          </cell>
          <cell r="CH55" t="str">
            <v>-</v>
          </cell>
          <cell r="CI55" t="str">
            <v>-</v>
          </cell>
          <cell r="CJ55" t="str">
            <v>-</v>
          </cell>
          <cell r="CK55" t="str">
            <v>-</v>
          </cell>
          <cell r="CL55" t="str">
            <v>-</v>
          </cell>
          <cell r="CM55">
            <v>5638714</v>
          </cell>
          <cell r="CN55" t="str">
            <v>-</v>
          </cell>
          <cell r="CO55">
            <v>76318243</v>
          </cell>
          <cell r="CP55" t="str">
            <v>-</v>
          </cell>
          <cell r="CQ55">
            <v>0</v>
          </cell>
          <cell r="CR55" t="str">
            <v>-</v>
          </cell>
          <cell r="CS55">
            <v>14</v>
          </cell>
          <cell r="CT55" t="str">
            <v>-</v>
          </cell>
          <cell r="CU55">
            <v>499</v>
          </cell>
          <cell r="CV55">
            <v>289</v>
          </cell>
          <cell r="CW55">
            <v>252</v>
          </cell>
          <cell r="CX55">
            <v>187</v>
          </cell>
          <cell r="CY55">
            <v>145</v>
          </cell>
          <cell r="CZ55">
            <v>123</v>
          </cell>
          <cell r="DA55">
            <v>70</v>
          </cell>
          <cell r="DB55">
            <v>64</v>
          </cell>
          <cell r="DC55">
            <v>56</v>
          </cell>
          <cell r="DD55">
            <v>55</v>
          </cell>
          <cell r="DE55">
            <v>38</v>
          </cell>
          <cell r="DF55">
            <v>37</v>
          </cell>
          <cell r="DG55">
            <v>164</v>
          </cell>
          <cell r="DH55">
            <v>156</v>
          </cell>
          <cell r="DI55">
            <v>45</v>
          </cell>
          <cell r="DJ55" t="str">
            <v>-</v>
          </cell>
          <cell r="DK55" t="str">
            <v>-</v>
          </cell>
          <cell r="DL55" t="str">
            <v>-</v>
          </cell>
          <cell r="DM55" t="str">
            <v>-</v>
          </cell>
          <cell r="DN55" t="str">
            <v>-</v>
          </cell>
          <cell r="DO55" t="str">
            <v>-</v>
          </cell>
          <cell r="DP55" t="str">
            <v>-</v>
          </cell>
          <cell r="DQ55" t="str">
            <v>-</v>
          </cell>
          <cell r="DR55" t="str">
            <v>-</v>
          </cell>
          <cell r="DS55" t="str">
            <v>-</v>
          </cell>
          <cell r="DT55" t="str">
            <v>-</v>
          </cell>
          <cell r="DU55" t="str">
            <v>-</v>
          </cell>
          <cell r="DV55" t="str">
            <v>-</v>
          </cell>
          <cell r="DW55">
            <v>0</v>
          </cell>
          <cell r="DX55" t="str">
            <v>-</v>
          </cell>
          <cell r="DY55">
            <v>53</v>
          </cell>
          <cell r="DZ55">
            <v>62</v>
          </cell>
          <cell r="EA55">
            <v>36</v>
          </cell>
          <cell r="EB55" t="str">
            <v>-</v>
          </cell>
          <cell r="EC55">
            <v>58.064516129032263</v>
          </cell>
          <cell r="ED55" t="str">
            <v>-</v>
          </cell>
          <cell r="EE55">
            <v>8</v>
          </cell>
          <cell r="EF55" t="str">
            <v>-</v>
          </cell>
          <cell r="EG55">
            <v>34</v>
          </cell>
        </row>
        <row r="56">
          <cell r="C56">
            <v>700000151</v>
          </cell>
          <cell r="D56" t="str">
            <v>SECTOR CEREZO MARÍA DEL PILAR</v>
          </cell>
          <cell r="E56">
            <v>2026</v>
          </cell>
          <cell r="F56">
            <v>202606</v>
          </cell>
          <cell r="G56">
            <v>1805</v>
          </cell>
          <cell r="H56">
            <v>1903</v>
          </cell>
          <cell r="I56">
            <v>498</v>
          </cell>
          <cell r="J56" t="str">
            <v>-</v>
          </cell>
          <cell r="K56">
            <v>-105</v>
          </cell>
          <cell r="L56">
            <v>9</v>
          </cell>
          <cell r="M56">
            <v>293</v>
          </cell>
          <cell r="N56">
            <v>1277</v>
          </cell>
          <cell r="O56">
            <v>0</v>
          </cell>
          <cell r="P56" t="str">
            <v>-</v>
          </cell>
          <cell r="Q56">
            <v>1</v>
          </cell>
          <cell r="R56" t="str">
            <v>-</v>
          </cell>
          <cell r="S56">
            <v>3</v>
          </cell>
          <cell r="T56" t="str">
            <v>-</v>
          </cell>
          <cell r="U56">
            <v>289</v>
          </cell>
          <cell r="V56" t="str">
            <v>-</v>
          </cell>
          <cell r="W56">
            <v>1</v>
          </cell>
          <cell r="X56" t="str">
            <v>-</v>
          </cell>
          <cell r="Y56" t="str">
            <v>-</v>
          </cell>
          <cell r="Z56" t="str">
            <v>-</v>
          </cell>
          <cell r="AA56">
            <v>236</v>
          </cell>
          <cell r="AB56" t="str">
            <v>-</v>
          </cell>
          <cell r="AC56" t="str">
            <v>-</v>
          </cell>
          <cell r="AD56" t="str">
            <v>-</v>
          </cell>
          <cell r="AE56" t="str">
            <v>-</v>
          </cell>
          <cell r="AF56" t="str">
            <v>-</v>
          </cell>
          <cell r="AG56">
            <v>151</v>
          </cell>
          <cell r="AH56" t="str">
            <v>-</v>
          </cell>
          <cell r="AI56" t="str">
            <v>-</v>
          </cell>
          <cell r="AJ56" t="str">
            <v>-</v>
          </cell>
          <cell r="AK56" t="str">
            <v>-</v>
          </cell>
          <cell r="AL56" t="str">
            <v>-</v>
          </cell>
          <cell r="AM56">
            <v>16.232686980609419</v>
          </cell>
          <cell r="AN56">
            <v>66.5</v>
          </cell>
          <cell r="AO56" t="str">
            <v>-</v>
          </cell>
          <cell r="AP56" t="str">
            <v>-</v>
          </cell>
          <cell r="AQ56" t="str">
            <v>-</v>
          </cell>
          <cell r="AR56" t="str">
            <v>-</v>
          </cell>
          <cell r="AS56" t="str">
            <v>-</v>
          </cell>
          <cell r="AT56" t="str">
            <v>-</v>
          </cell>
          <cell r="AU56" t="str">
            <v>-</v>
          </cell>
          <cell r="AV56" t="str">
            <v>-</v>
          </cell>
          <cell r="AW56" t="str">
            <v>-</v>
          </cell>
          <cell r="AX56" t="str">
            <v>-</v>
          </cell>
          <cell r="AY56" t="str">
            <v>-</v>
          </cell>
          <cell r="AZ56" t="str">
            <v>-</v>
          </cell>
          <cell r="BA56">
            <v>266</v>
          </cell>
          <cell r="BB56">
            <v>1137</v>
          </cell>
          <cell r="BC56">
            <v>14.736842105263156</v>
          </cell>
          <cell r="BD56">
            <v>59.2</v>
          </cell>
          <cell r="BE56">
            <v>1295</v>
          </cell>
          <cell r="BF56" t="str">
            <v>-</v>
          </cell>
          <cell r="BG56">
            <v>519723.4</v>
          </cell>
          <cell r="BH56">
            <v>513202</v>
          </cell>
          <cell r="BI56">
            <v>152278955.80000001</v>
          </cell>
          <cell r="BJ56">
            <v>655359537</v>
          </cell>
          <cell r="BK56">
            <v>151312993</v>
          </cell>
          <cell r="BL56" t="str">
            <v>-</v>
          </cell>
          <cell r="BM56">
            <v>965962.8</v>
          </cell>
          <cell r="BN56" t="str">
            <v>-</v>
          </cell>
          <cell r="BO56">
            <v>134856992.80000001</v>
          </cell>
          <cell r="BP56" t="str">
            <v>-</v>
          </cell>
          <cell r="BQ56">
            <v>965962.8</v>
          </cell>
          <cell r="BR56" t="str">
            <v>-</v>
          </cell>
          <cell r="BS56">
            <v>282</v>
          </cell>
          <cell r="BT56" t="str">
            <v>-</v>
          </cell>
          <cell r="BU56">
            <v>133891030</v>
          </cell>
          <cell r="BV56" t="str">
            <v>-</v>
          </cell>
          <cell r="BW56">
            <v>151</v>
          </cell>
          <cell r="BX56" t="str">
            <v>-</v>
          </cell>
          <cell r="BY56" t="str">
            <v>-</v>
          </cell>
          <cell r="BZ56" t="str">
            <v>-</v>
          </cell>
          <cell r="CA56">
            <v>15086724</v>
          </cell>
          <cell r="CB56" t="str">
            <v>-</v>
          </cell>
          <cell r="CC56" t="str">
            <v>-</v>
          </cell>
          <cell r="CD56" t="str">
            <v>-</v>
          </cell>
          <cell r="CE56" t="str">
            <v>-</v>
          </cell>
          <cell r="CF56" t="str">
            <v>-</v>
          </cell>
          <cell r="CG56" t="str">
            <v>-</v>
          </cell>
          <cell r="CH56" t="str">
            <v>-</v>
          </cell>
          <cell r="CI56" t="str">
            <v>-</v>
          </cell>
          <cell r="CJ56" t="str">
            <v>-</v>
          </cell>
          <cell r="CK56" t="str">
            <v>-</v>
          </cell>
          <cell r="CL56" t="str">
            <v>-</v>
          </cell>
          <cell r="CM56">
            <v>2018240</v>
          </cell>
          <cell r="CN56" t="str">
            <v>-</v>
          </cell>
          <cell r="CO56">
            <v>17104964</v>
          </cell>
          <cell r="CP56" t="str">
            <v>-</v>
          </cell>
          <cell r="CQ56">
            <v>0</v>
          </cell>
          <cell r="CR56" t="str">
            <v>-</v>
          </cell>
          <cell r="CS56">
            <v>-24</v>
          </cell>
          <cell r="CT56" t="str">
            <v>-</v>
          </cell>
          <cell r="CU56">
            <v>878</v>
          </cell>
          <cell r="CV56">
            <v>291</v>
          </cell>
          <cell r="CW56">
            <v>420</v>
          </cell>
          <cell r="CX56">
            <v>210</v>
          </cell>
          <cell r="CY56">
            <v>214</v>
          </cell>
          <cell r="CZ56">
            <v>140</v>
          </cell>
          <cell r="DA56">
            <v>124</v>
          </cell>
          <cell r="DB56">
            <v>90</v>
          </cell>
          <cell r="DC56">
            <v>81</v>
          </cell>
          <cell r="DD56">
            <v>74</v>
          </cell>
          <cell r="DE56">
            <v>38</v>
          </cell>
          <cell r="DF56">
            <v>32</v>
          </cell>
          <cell r="DG56">
            <v>243</v>
          </cell>
          <cell r="DH56">
            <v>196</v>
          </cell>
          <cell r="DI56">
            <v>10</v>
          </cell>
          <cell r="DJ56" t="str">
            <v>-</v>
          </cell>
          <cell r="DK56" t="str">
            <v>-</v>
          </cell>
          <cell r="DL56" t="str">
            <v>-</v>
          </cell>
          <cell r="DM56" t="str">
            <v>-</v>
          </cell>
          <cell r="DN56" t="str">
            <v>-</v>
          </cell>
          <cell r="DO56" t="str">
            <v>-</v>
          </cell>
          <cell r="DP56" t="str">
            <v>-</v>
          </cell>
          <cell r="DQ56" t="str">
            <v>-</v>
          </cell>
          <cell r="DR56" t="str">
            <v>-</v>
          </cell>
          <cell r="DS56" t="str">
            <v>-</v>
          </cell>
          <cell r="DT56" t="str">
            <v>-</v>
          </cell>
          <cell r="DU56" t="str">
            <v>-</v>
          </cell>
          <cell r="DV56" t="str">
            <v>-</v>
          </cell>
          <cell r="DW56">
            <v>0</v>
          </cell>
          <cell r="DX56" t="str">
            <v>-</v>
          </cell>
          <cell r="DY56">
            <v>14</v>
          </cell>
          <cell r="DZ56">
            <v>80</v>
          </cell>
          <cell r="EA56">
            <v>36</v>
          </cell>
          <cell r="EB56" t="str">
            <v>-</v>
          </cell>
          <cell r="EC56">
            <v>52.173913043478258</v>
          </cell>
          <cell r="ED56" t="str">
            <v>-</v>
          </cell>
          <cell r="EE56">
            <v>4</v>
          </cell>
          <cell r="EF56" t="str">
            <v>-</v>
          </cell>
          <cell r="EG56">
            <v>13</v>
          </cell>
        </row>
        <row r="57">
          <cell r="C57">
            <v>700000154</v>
          </cell>
          <cell r="D57" t="str">
            <v>SECTOR CASTAÑO JENNY</v>
          </cell>
          <cell r="E57">
            <v>2026</v>
          </cell>
          <cell r="F57">
            <v>202606</v>
          </cell>
          <cell r="G57">
            <v>2490</v>
          </cell>
          <cell r="H57">
            <v>2514</v>
          </cell>
          <cell r="I57">
            <v>598</v>
          </cell>
          <cell r="J57" t="str">
            <v>-</v>
          </cell>
          <cell r="K57">
            <v>-159</v>
          </cell>
          <cell r="L57">
            <v>7</v>
          </cell>
          <cell r="M57">
            <v>322</v>
          </cell>
          <cell r="N57">
            <v>1768</v>
          </cell>
          <cell r="O57">
            <v>0</v>
          </cell>
          <cell r="P57" t="str">
            <v>-</v>
          </cell>
          <cell r="Q57">
            <v>0</v>
          </cell>
          <cell r="R57" t="str">
            <v>-</v>
          </cell>
          <cell r="S57">
            <v>1</v>
          </cell>
          <cell r="T57" t="str">
            <v>-</v>
          </cell>
          <cell r="U57">
            <v>322</v>
          </cell>
          <cell r="V57" t="str">
            <v>-</v>
          </cell>
          <cell r="W57">
            <v>0</v>
          </cell>
          <cell r="X57" t="str">
            <v>-</v>
          </cell>
          <cell r="Y57" t="str">
            <v>-</v>
          </cell>
          <cell r="Z57" t="str">
            <v>-</v>
          </cell>
          <cell r="AA57">
            <v>270</v>
          </cell>
          <cell r="AB57" t="str">
            <v>-</v>
          </cell>
          <cell r="AC57" t="str">
            <v>-</v>
          </cell>
          <cell r="AD57" t="str">
            <v>-</v>
          </cell>
          <cell r="AE57" t="str">
            <v>-</v>
          </cell>
          <cell r="AF57" t="str">
            <v>-</v>
          </cell>
          <cell r="AG57">
            <v>162</v>
          </cell>
          <cell r="AH57" t="str">
            <v>-</v>
          </cell>
          <cell r="AI57" t="str">
            <v>-</v>
          </cell>
          <cell r="AJ57" t="str">
            <v>-</v>
          </cell>
          <cell r="AK57" t="str">
            <v>-</v>
          </cell>
          <cell r="AL57" t="str">
            <v>-</v>
          </cell>
          <cell r="AM57">
            <v>12.931726907630523</v>
          </cell>
          <cell r="AN57">
            <v>66.5</v>
          </cell>
          <cell r="AO57" t="str">
            <v>-</v>
          </cell>
          <cell r="AP57" t="str">
            <v>-</v>
          </cell>
          <cell r="AQ57" t="str">
            <v>-</v>
          </cell>
          <cell r="AR57" t="str">
            <v>-</v>
          </cell>
          <cell r="AS57" t="str">
            <v>-</v>
          </cell>
          <cell r="AT57" t="str">
            <v>-</v>
          </cell>
          <cell r="AU57" t="str">
            <v>-</v>
          </cell>
          <cell r="AV57" t="str">
            <v>-</v>
          </cell>
          <cell r="AW57" t="str">
            <v>-</v>
          </cell>
          <cell r="AX57" t="str">
            <v>-</v>
          </cell>
          <cell r="AY57" t="str">
            <v>-</v>
          </cell>
          <cell r="AZ57" t="str">
            <v>-</v>
          </cell>
          <cell r="BA57">
            <v>302</v>
          </cell>
          <cell r="BB57">
            <v>1589</v>
          </cell>
          <cell r="BC57">
            <v>12.128514056224899</v>
          </cell>
          <cell r="BD57">
            <v>59.7</v>
          </cell>
          <cell r="BE57">
            <v>1919</v>
          </cell>
          <cell r="BF57" t="str">
            <v>-</v>
          </cell>
          <cell r="BG57">
            <v>552383.85</v>
          </cell>
          <cell r="BH57">
            <v>468005</v>
          </cell>
          <cell r="BI57">
            <v>177867600</v>
          </cell>
          <cell r="BJ57">
            <v>827431956</v>
          </cell>
          <cell r="BK57">
            <v>177842440</v>
          </cell>
          <cell r="BL57" t="str">
            <v>-</v>
          </cell>
          <cell r="BM57">
            <v>25160</v>
          </cell>
          <cell r="BN57" t="str">
            <v>-</v>
          </cell>
          <cell r="BO57">
            <v>165450212</v>
          </cell>
          <cell r="BP57" t="str">
            <v>-</v>
          </cell>
          <cell r="BQ57">
            <v>25160</v>
          </cell>
          <cell r="BR57" t="str">
            <v>-</v>
          </cell>
          <cell r="BS57">
            <v>318</v>
          </cell>
          <cell r="BT57" t="str">
            <v>-</v>
          </cell>
          <cell r="BU57">
            <v>165425052</v>
          </cell>
          <cell r="BV57" t="str">
            <v>-</v>
          </cell>
          <cell r="BW57">
            <v>112</v>
          </cell>
          <cell r="BX57" t="str">
            <v>-</v>
          </cell>
          <cell r="BY57" t="str">
            <v>-</v>
          </cell>
          <cell r="BZ57" t="str">
            <v>-</v>
          </cell>
          <cell r="CA57">
            <v>11177713</v>
          </cell>
          <cell r="CB57" t="str">
            <v>-</v>
          </cell>
          <cell r="CC57" t="str">
            <v>-</v>
          </cell>
          <cell r="CD57" t="str">
            <v>-</v>
          </cell>
          <cell r="CE57" t="str">
            <v>-</v>
          </cell>
          <cell r="CF57" t="str">
            <v>-</v>
          </cell>
          <cell r="CG57" t="str">
            <v>-</v>
          </cell>
          <cell r="CH57" t="str">
            <v>-</v>
          </cell>
          <cell r="CI57" t="str">
            <v>-</v>
          </cell>
          <cell r="CJ57" t="str">
            <v>-</v>
          </cell>
          <cell r="CK57" t="str">
            <v>-</v>
          </cell>
          <cell r="CL57" t="str">
            <v>-</v>
          </cell>
          <cell r="CM57">
            <v>1239675</v>
          </cell>
          <cell r="CN57" t="str">
            <v>-</v>
          </cell>
          <cell r="CO57">
            <v>12417388</v>
          </cell>
          <cell r="CP57" t="str">
            <v>-</v>
          </cell>
          <cell r="CQ57">
            <v>0</v>
          </cell>
          <cell r="CR57" t="str">
            <v>-</v>
          </cell>
          <cell r="CS57">
            <v>-47</v>
          </cell>
          <cell r="CT57" t="str">
            <v>-</v>
          </cell>
          <cell r="CU57">
            <v>1410</v>
          </cell>
          <cell r="CV57">
            <v>488</v>
          </cell>
          <cell r="CW57">
            <v>355</v>
          </cell>
          <cell r="CX57">
            <v>189</v>
          </cell>
          <cell r="CY57">
            <v>403</v>
          </cell>
          <cell r="CZ57">
            <v>208</v>
          </cell>
          <cell r="DA57">
            <v>170</v>
          </cell>
          <cell r="DB57">
            <v>108</v>
          </cell>
          <cell r="DC57">
            <v>73</v>
          </cell>
          <cell r="DD57">
            <v>58</v>
          </cell>
          <cell r="DE57">
            <v>56</v>
          </cell>
          <cell r="DF57">
            <v>47</v>
          </cell>
          <cell r="DG57">
            <v>299</v>
          </cell>
          <cell r="DH57">
            <v>213</v>
          </cell>
          <cell r="DI57">
            <v>7</v>
          </cell>
          <cell r="DJ57" t="str">
            <v>-</v>
          </cell>
          <cell r="DK57" t="str">
            <v>-</v>
          </cell>
          <cell r="DL57" t="str">
            <v>-</v>
          </cell>
          <cell r="DM57" t="str">
            <v>-</v>
          </cell>
          <cell r="DN57" t="str">
            <v>-</v>
          </cell>
          <cell r="DO57" t="str">
            <v>-</v>
          </cell>
          <cell r="DP57" t="str">
            <v>-</v>
          </cell>
          <cell r="DQ57" t="str">
            <v>-</v>
          </cell>
          <cell r="DR57" t="str">
            <v>-</v>
          </cell>
          <cell r="DS57" t="str">
            <v>-</v>
          </cell>
          <cell r="DT57" t="str">
            <v>-</v>
          </cell>
          <cell r="DU57" t="str">
            <v>-</v>
          </cell>
          <cell r="DV57" t="str">
            <v>-</v>
          </cell>
          <cell r="DW57">
            <v>0</v>
          </cell>
          <cell r="DX57" t="str">
            <v>-</v>
          </cell>
          <cell r="DY57">
            <v>9</v>
          </cell>
          <cell r="DZ57">
            <v>81</v>
          </cell>
          <cell r="EA57">
            <v>33</v>
          </cell>
          <cell r="EB57" t="str">
            <v>-</v>
          </cell>
          <cell r="EC57">
            <v>46.478873239436616</v>
          </cell>
          <cell r="ED57" t="str">
            <v>-</v>
          </cell>
          <cell r="EE57">
            <v>2</v>
          </cell>
          <cell r="EF57" t="str">
            <v>-</v>
          </cell>
          <cell r="EG57">
            <v>11</v>
          </cell>
        </row>
        <row r="58">
          <cell r="C58">
            <v>700000162</v>
          </cell>
          <cell r="D58" t="str">
            <v xml:space="preserve">SECTOR_PRUEBAS </v>
          </cell>
          <cell r="E58">
            <v>2026</v>
          </cell>
          <cell r="F58">
            <v>202606</v>
          </cell>
          <cell r="G58">
            <v>1</v>
          </cell>
          <cell r="H58" t="str">
            <v>-</v>
          </cell>
          <cell r="I58">
            <v>1</v>
          </cell>
          <cell r="J58" t="str">
            <v>-</v>
          </cell>
          <cell r="K58">
            <v>0</v>
          </cell>
          <cell r="L58" t="str">
            <v>-</v>
          </cell>
          <cell r="M58">
            <v>1</v>
          </cell>
          <cell r="N58" t="str">
            <v>-</v>
          </cell>
          <cell r="O58">
            <v>0</v>
          </cell>
          <cell r="P58" t="str">
            <v>-</v>
          </cell>
          <cell r="Q58">
            <v>0</v>
          </cell>
          <cell r="R58" t="str">
            <v>-</v>
          </cell>
          <cell r="S58">
            <v>0</v>
          </cell>
          <cell r="T58" t="str">
            <v>-</v>
          </cell>
          <cell r="U58">
            <v>1</v>
          </cell>
          <cell r="V58" t="str">
            <v>-</v>
          </cell>
          <cell r="W58">
            <v>0</v>
          </cell>
          <cell r="X58" t="str">
            <v>-</v>
          </cell>
          <cell r="Y58" t="str">
            <v>-</v>
          </cell>
          <cell r="Z58" t="str">
            <v>-</v>
          </cell>
          <cell r="AA58">
            <v>1</v>
          </cell>
          <cell r="AB58" t="str">
            <v>-</v>
          </cell>
          <cell r="AC58" t="str">
            <v>-</v>
          </cell>
          <cell r="AD58" t="str">
            <v>-</v>
          </cell>
          <cell r="AE58" t="str">
            <v>-</v>
          </cell>
          <cell r="AF58" t="str">
            <v>-</v>
          </cell>
          <cell r="AG58">
            <v>0</v>
          </cell>
          <cell r="AH58" t="str">
            <v>-</v>
          </cell>
          <cell r="AI58" t="str">
            <v>-</v>
          </cell>
          <cell r="AJ58" t="str">
            <v>-</v>
          </cell>
          <cell r="AK58" t="str">
            <v>-</v>
          </cell>
          <cell r="AL58" t="str">
            <v>-</v>
          </cell>
          <cell r="AM58">
            <v>100</v>
          </cell>
          <cell r="AN58" t="str">
            <v>-</v>
          </cell>
          <cell r="AO58" t="str">
            <v>-</v>
          </cell>
          <cell r="AP58" t="str">
            <v>-</v>
          </cell>
          <cell r="AQ58" t="str">
            <v>-</v>
          </cell>
          <cell r="AR58" t="str">
            <v>-</v>
          </cell>
          <cell r="AS58" t="str">
            <v>-</v>
          </cell>
          <cell r="AT58" t="str">
            <v>-</v>
          </cell>
          <cell r="AU58" t="str">
            <v>-</v>
          </cell>
          <cell r="AV58" t="str">
            <v>-</v>
          </cell>
          <cell r="AW58" t="str">
            <v>-</v>
          </cell>
          <cell r="AX58" t="str">
            <v>-</v>
          </cell>
          <cell r="AY58" t="str">
            <v>-</v>
          </cell>
          <cell r="AZ58" t="str">
            <v>-</v>
          </cell>
          <cell r="BA58">
            <v>1</v>
          </cell>
          <cell r="BB58" t="str">
            <v>-</v>
          </cell>
          <cell r="BC58">
            <v>100</v>
          </cell>
          <cell r="BD58" t="str">
            <v>-</v>
          </cell>
          <cell r="BE58">
            <v>1</v>
          </cell>
          <cell r="BF58" t="str">
            <v>-</v>
          </cell>
          <cell r="BG58">
            <v>2927275</v>
          </cell>
          <cell r="BH58" t="str">
            <v>-</v>
          </cell>
          <cell r="BI58">
            <v>2927275</v>
          </cell>
          <cell r="BJ58" t="str">
            <v>-</v>
          </cell>
          <cell r="BK58">
            <v>2927275</v>
          </cell>
          <cell r="BL58" t="str">
            <v>-</v>
          </cell>
          <cell r="BM58">
            <v>0</v>
          </cell>
          <cell r="BN58" t="str">
            <v>-</v>
          </cell>
          <cell r="BO58">
            <v>2927275</v>
          </cell>
          <cell r="BP58" t="str">
            <v>-</v>
          </cell>
          <cell r="BQ58">
            <v>0</v>
          </cell>
          <cell r="BR58" t="str">
            <v>-</v>
          </cell>
          <cell r="BS58">
            <v>1</v>
          </cell>
          <cell r="BT58" t="str">
            <v>-</v>
          </cell>
          <cell r="BU58">
            <v>2927275</v>
          </cell>
          <cell r="BV58" t="str">
            <v>-</v>
          </cell>
          <cell r="BW58">
            <v>0</v>
          </cell>
          <cell r="BX58" t="str">
            <v>-</v>
          </cell>
          <cell r="BY58" t="str">
            <v>-</v>
          </cell>
          <cell r="BZ58" t="str">
            <v>-</v>
          </cell>
          <cell r="CA58">
            <v>0</v>
          </cell>
          <cell r="CB58" t="str">
            <v>-</v>
          </cell>
          <cell r="CC58" t="str">
            <v>-</v>
          </cell>
          <cell r="CD58" t="str">
            <v>-</v>
          </cell>
          <cell r="CE58" t="str">
            <v>-</v>
          </cell>
          <cell r="CF58" t="str">
            <v>-</v>
          </cell>
          <cell r="CG58" t="str">
            <v>-</v>
          </cell>
          <cell r="CH58" t="str">
            <v>-</v>
          </cell>
          <cell r="CI58" t="str">
            <v>-</v>
          </cell>
          <cell r="CJ58" t="str">
            <v>-</v>
          </cell>
          <cell r="CK58" t="str">
            <v>-</v>
          </cell>
          <cell r="CL58" t="str">
            <v>-</v>
          </cell>
          <cell r="CM58">
            <v>0</v>
          </cell>
          <cell r="CN58" t="str">
            <v>-</v>
          </cell>
          <cell r="CO58">
            <v>0</v>
          </cell>
          <cell r="CP58" t="str">
            <v>-</v>
          </cell>
          <cell r="CQ58">
            <v>0</v>
          </cell>
          <cell r="CR58" t="str">
            <v>-</v>
          </cell>
          <cell r="CS58">
            <v>0</v>
          </cell>
          <cell r="CT58" t="str">
            <v>-</v>
          </cell>
          <cell r="CU58">
            <v>0</v>
          </cell>
          <cell r="CV58" t="str">
            <v>-</v>
          </cell>
          <cell r="CW58">
            <v>0</v>
          </cell>
          <cell r="CX58" t="str">
            <v>-</v>
          </cell>
          <cell r="CY58">
            <v>0</v>
          </cell>
          <cell r="CZ58" t="str">
            <v>-</v>
          </cell>
          <cell r="DA58">
            <v>0</v>
          </cell>
          <cell r="DB58" t="str">
            <v>-</v>
          </cell>
          <cell r="DC58">
            <v>0</v>
          </cell>
          <cell r="DD58" t="str">
            <v>-</v>
          </cell>
          <cell r="DE58">
            <v>0</v>
          </cell>
          <cell r="DF58" t="str">
            <v>-</v>
          </cell>
          <cell r="DG58">
            <v>0</v>
          </cell>
          <cell r="DH58" t="str">
            <v>-</v>
          </cell>
          <cell r="DI58">
            <v>0</v>
          </cell>
          <cell r="DJ58" t="str">
            <v>-</v>
          </cell>
          <cell r="DK58" t="str">
            <v>-</v>
          </cell>
          <cell r="DL58" t="str">
            <v>-</v>
          </cell>
          <cell r="DM58" t="str">
            <v>-</v>
          </cell>
          <cell r="DN58" t="str">
            <v>-</v>
          </cell>
          <cell r="DO58" t="str">
            <v>-</v>
          </cell>
          <cell r="DP58" t="str">
            <v>-</v>
          </cell>
          <cell r="DQ58" t="str">
            <v>-</v>
          </cell>
          <cell r="DR58" t="str">
            <v>-</v>
          </cell>
          <cell r="DS58" t="str">
            <v>-</v>
          </cell>
          <cell r="DT58" t="str">
            <v>-</v>
          </cell>
          <cell r="DU58" t="str">
            <v>-</v>
          </cell>
          <cell r="DV58" t="str">
            <v>-</v>
          </cell>
          <cell r="DW58">
            <v>0</v>
          </cell>
          <cell r="DX58" t="str">
            <v>-</v>
          </cell>
          <cell r="DY58">
            <v>0</v>
          </cell>
          <cell r="DZ58" t="str">
            <v>-</v>
          </cell>
          <cell r="EA58">
            <v>0</v>
          </cell>
          <cell r="EB58" t="str">
            <v>-</v>
          </cell>
          <cell r="EC58">
            <v>0</v>
          </cell>
          <cell r="ED58" t="str">
            <v>-</v>
          </cell>
          <cell r="EE58">
            <v>0</v>
          </cell>
          <cell r="EF58" t="str">
            <v>-</v>
          </cell>
          <cell r="EG58">
            <v>0</v>
          </cell>
        </row>
        <row r="59">
          <cell r="C59">
            <v>700000173</v>
          </cell>
          <cell r="D59" t="str">
            <v>SECTOR NULO</v>
          </cell>
          <cell r="E59">
            <v>2026</v>
          </cell>
          <cell r="F59">
            <v>202606</v>
          </cell>
          <cell r="G59">
            <v>0</v>
          </cell>
          <cell r="H59" t="str">
            <v>-</v>
          </cell>
          <cell r="I59">
            <v>0</v>
          </cell>
          <cell r="J59" t="str">
            <v>-</v>
          </cell>
          <cell r="K59">
            <v>0</v>
          </cell>
          <cell r="L59" t="str">
            <v>-</v>
          </cell>
          <cell r="M59">
            <v>0</v>
          </cell>
          <cell r="N59" t="str">
            <v>-</v>
          </cell>
          <cell r="O59">
            <v>0</v>
          </cell>
          <cell r="P59" t="str">
            <v>-</v>
          </cell>
          <cell r="Q59">
            <v>0</v>
          </cell>
          <cell r="R59" t="str">
            <v>-</v>
          </cell>
          <cell r="S59">
            <v>0</v>
          </cell>
          <cell r="T59" t="str">
            <v>-</v>
          </cell>
          <cell r="U59">
            <v>0</v>
          </cell>
          <cell r="V59" t="str">
            <v>-</v>
          </cell>
          <cell r="W59">
            <v>0</v>
          </cell>
          <cell r="X59" t="str">
            <v>-</v>
          </cell>
          <cell r="Y59" t="str">
            <v>-</v>
          </cell>
          <cell r="Z59" t="str">
            <v>-</v>
          </cell>
          <cell r="AA59">
            <v>0</v>
          </cell>
          <cell r="AB59" t="str">
            <v>-</v>
          </cell>
          <cell r="AC59" t="str">
            <v>-</v>
          </cell>
          <cell r="AD59" t="str">
            <v>-</v>
          </cell>
          <cell r="AE59" t="str">
            <v>-</v>
          </cell>
          <cell r="AF59" t="str">
            <v>-</v>
          </cell>
          <cell r="AG59">
            <v>0</v>
          </cell>
          <cell r="AH59" t="str">
            <v>-</v>
          </cell>
          <cell r="AI59" t="str">
            <v>-</v>
          </cell>
          <cell r="AJ59" t="str">
            <v>-</v>
          </cell>
          <cell r="AK59" t="str">
            <v>-</v>
          </cell>
          <cell r="AL59" t="str">
            <v>-</v>
          </cell>
          <cell r="AM59">
            <v>0</v>
          </cell>
          <cell r="AN59" t="str">
            <v>-</v>
          </cell>
          <cell r="AO59" t="str">
            <v>-</v>
          </cell>
          <cell r="AP59" t="str">
            <v>-</v>
          </cell>
          <cell r="AQ59" t="str">
            <v>-</v>
          </cell>
          <cell r="AR59" t="str">
            <v>-</v>
          </cell>
          <cell r="AS59" t="str">
            <v>-</v>
          </cell>
          <cell r="AT59" t="str">
            <v>-</v>
          </cell>
          <cell r="AU59" t="str">
            <v>-</v>
          </cell>
          <cell r="AV59" t="str">
            <v>-</v>
          </cell>
          <cell r="AW59" t="str">
            <v>-</v>
          </cell>
          <cell r="AX59" t="str">
            <v>-</v>
          </cell>
          <cell r="AY59" t="str">
            <v>-</v>
          </cell>
          <cell r="AZ59" t="str">
            <v>-</v>
          </cell>
          <cell r="BA59">
            <v>0</v>
          </cell>
          <cell r="BB59" t="str">
            <v>-</v>
          </cell>
          <cell r="BC59">
            <v>0</v>
          </cell>
          <cell r="BD59" t="str">
            <v>-</v>
          </cell>
          <cell r="BE59">
            <v>0</v>
          </cell>
          <cell r="BF59" t="str">
            <v>-</v>
          </cell>
          <cell r="BG59">
            <v>0</v>
          </cell>
          <cell r="BH59" t="str">
            <v>-</v>
          </cell>
          <cell r="BI59">
            <v>0</v>
          </cell>
          <cell r="BJ59" t="str">
            <v>-</v>
          </cell>
          <cell r="BK59">
            <v>0</v>
          </cell>
          <cell r="BL59" t="str">
            <v>-</v>
          </cell>
          <cell r="BM59">
            <v>0</v>
          </cell>
          <cell r="BN59" t="str">
            <v>-</v>
          </cell>
          <cell r="BO59">
            <v>0</v>
          </cell>
          <cell r="BP59" t="str">
            <v>-</v>
          </cell>
          <cell r="BQ59">
            <v>0</v>
          </cell>
          <cell r="BR59" t="str">
            <v>-</v>
          </cell>
          <cell r="BS59">
            <v>0</v>
          </cell>
          <cell r="BT59" t="str">
            <v>-</v>
          </cell>
          <cell r="BU59">
            <v>0</v>
          </cell>
          <cell r="BV59" t="str">
            <v>-</v>
          </cell>
          <cell r="BW59">
            <v>0</v>
          </cell>
          <cell r="BX59" t="str">
            <v>-</v>
          </cell>
          <cell r="BY59" t="str">
            <v>-</v>
          </cell>
          <cell r="BZ59" t="str">
            <v>-</v>
          </cell>
          <cell r="CA59">
            <v>0</v>
          </cell>
          <cell r="CB59" t="str">
            <v>-</v>
          </cell>
          <cell r="CC59" t="str">
            <v>-</v>
          </cell>
          <cell r="CD59" t="str">
            <v>-</v>
          </cell>
          <cell r="CE59" t="str">
            <v>-</v>
          </cell>
          <cell r="CF59" t="str">
            <v>-</v>
          </cell>
          <cell r="CG59" t="str">
            <v>-</v>
          </cell>
          <cell r="CH59" t="str">
            <v>-</v>
          </cell>
          <cell r="CI59" t="str">
            <v>-</v>
          </cell>
          <cell r="CJ59" t="str">
            <v>-</v>
          </cell>
          <cell r="CK59" t="str">
            <v>-</v>
          </cell>
          <cell r="CL59" t="str">
            <v>-</v>
          </cell>
          <cell r="CM59">
            <v>0</v>
          </cell>
          <cell r="CN59" t="str">
            <v>-</v>
          </cell>
          <cell r="CO59">
            <v>0</v>
          </cell>
          <cell r="CP59" t="str">
            <v>-</v>
          </cell>
          <cell r="CQ59">
            <v>0</v>
          </cell>
          <cell r="CR59" t="str">
            <v>-</v>
          </cell>
          <cell r="CS59">
            <v>0</v>
          </cell>
          <cell r="CT59" t="str">
            <v>-</v>
          </cell>
          <cell r="CU59">
            <v>0</v>
          </cell>
          <cell r="CV59" t="str">
            <v>-</v>
          </cell>
          <cell r="CW59">
            <v>0</v>
          </cell>
          <cell r="CX59" t="str">
            <v>-</v>
          </cell>
          <cell r="CY59">
            <v>0</v>
          </cell>
          <cell r="CZ59" t="str">
            <v>-</v>
          </cell>
          <cell r="DA59">
            <v>0</v>
          </cell>
          <cell r="DB59" t="str">
            <v>-</v>
          </cell>
          <cell r="DC59">
            <v>0</v>
          </cell>
          <cell r="DD59" t="str">
            <v>-</v>
          </cell>
          <cell r="DE59">
            <v>0</v>
          </cell>
          <cell r="DF59" t="str">
            <v>-</v>
          </cell>
          <cell r="DG59">
            <v>0</v>
          </cell>
          <cell r="DH59" t="str">
            <v>-</v>
          </cell>
          <cell r="DI59">
            <v>0</v>
          </cell>
          <cell r="DJ59" t="str">
            <v>-</v>
          </cell>
          <cell r="DK59" t="str">
            <v>-</v>
          </cell>
          <cell r="DL59" t="str">
            <v>-</v>
          </cell>
          <cell r="DM59" t="str">
            <v>-</v>
          </cell>
          <cell r="DN59" t="str">
            <v>-</v>
          </cell>
          <cell r="DO59" t="str">
            <v>-</v>
          </cell>
          <cell r="DP59" t="str">
            <v>-</v>
          </cell>
          <cell r="DQ59" t="str">
            <v>-</v>
          </cell>
          <cell r="DR59" t="str">
            <v>-</v>
          </cell>
          <cell r="DS59" t="str">
            <v>-</v>
          </cell>
          <cell r="DT59" t="str">
            <v>-</v>
          </cell>
          <cell r="DU59" t="str">
            <v>-</v>
          </cell>
          <cell r="DV59" t="str">
            <v>-</v>
          </cell>
          <cell r="DW59">
            <v>0</v>
          </cell>
          <cell r="DX59" t="str">
            <v>-</v>
          </cell>
          <cell r="DY59">
            <v>0</v>
          </cell>
          <cell r="DZ59" t="str">
            <v>-</v>
          </cell>
          <cell r="EA59">
            <v>0</v>
          </cell>
          <cell r="EB59" t="str">
            <v>-</v>
          </cell>
          <cell r="EC59">
            <v>0</v>
          </cell>
          <cell r="ED59" t="str">
            <v>-</v>
          </cell>
          <cell r="EE59">
            <v>0</v>
          </cell>
          <cell r="EF59" t="str">
            <v>-</v>
          </cell>
          <cell r="EG59">
            <v>0</v>
          </cell>
        </row>
        <row r="60">
          <cell r="C60">
            <v>700000176</v>
          </cell>
          <cell r="D60" t="str">
            <v>SECTOR CAUDAL CECILIA</v>
          </cell>
          <cell r="E60">
            <v>2026</v>
          </cell>
          <cell r="F60">
            <v>202606</v>
          </cell>
          <cell r="G60">
            <v>1514</v>
          </cell>
          <cell r="H60">
            <v>1429</v>
          </cell>
          <cell r="I60">
            <v>526</v>
          </cell>
          <cell r="J60" t="str">
            <v>-</v>
          </cell>
          <cell r="K60">
            <v>0</v>
          </cell>
          <cell r="L60">
            <v>10</v>
          </cell>
          <cell r="M60">
            <v>971</v>
          </cell>
          <cell r="N60">
            <v>1019</v>
          </cell>
          <cell r="O60">
            <v>0</v>
          </cell>
          <cell r="P60" t="str">
            <v>-</v>
          </cell>
          <cell r="Q60">
            <v>0</v>
          </cell>
          <cell r="R60" t="str">
            <v>-</v>
          </cell>
          <cell r="S60">
            <v>2</v>
          </cell>
          <cell r="T60" t="str">
            <v>-</v>
          </cell>
          <cell r="U60">
            <v>970</v>
          </cell>
          <cell r="V60" t="str">
            <v>-</v>
          </cell>
          <cell r="W60">
            <v>1</v>
          </cell>
          <cell r="X60" t="str">
            <v>-</v>
          </cell>
          <cell r="Y60" t="str">
            <v>-</v>
          </cell>
          <cell r="Z60" t="str">
            <v>-</v>
          </cell>
          <cell r="AA60">
            <v>767</v>
          </cell>
          <cell r="AB60" t="str">
            <v>-</v>
          </cell>
          <cell r="AC60" t="str">
            <v>-</v>
          </cell>
          <cell r="AD60" t="str">
            <v>-</v>
          </cell>
          <cell r="AE60" t="str">
            <v>-</v>
          </cell>
          <cell r="AF60" t="str">
            <v>-</v>
          </cell>
          <cell r="AG60">
            <v>529</v>
          </cell>
          <cell r="AH60" t="str">
            <v>-</v>
          </cell>
          <cell r="AI60" t="str">
            <v>-</v>
          </cell>
          <cell r="AJ60" t="str">
            <v>-</v>
          </cell>
          <cell r="AK60" t="str">
            <v>-</v>
          </cell>
          <cell r="AL60" t="str">
            <v>-</v>
          </cell>
          <cell r="AM60">
            <v>64.134742404227211</v>
          </cell>
          <cell r="AN60">
            <v>66.900000000000006</v>
          </cell>
          <cell r="AO60" t="str">
            <v>-</v>
          </cell>
          <cell r="AP60" t="str">
            <v>-</v>
          </cell>
          <cell r="AQ60" t="str">
            <v>-</v>
          </cell>
          <cell r="AR60" t="str">
            <v>-</v>
          </cell>
          <cell r="AS60" t="str">
            <v>-</v>
          </cell>
          <cell r="AT60" t="str">
            <v>-</v>
          </cell>
          <cell r="AU60" t="str">
            <v>-</v>
          </cell>
          <cell r="AV60" t="str">
            <v>-</v>
          </cell>
          <cell r="AW60" t="str">
            <v>-</v>
          </cell>
          <cell r="AX60" t="str">
            <v>-</v>
          </cell>
          <cell r="AY60" t="str">
            <v>-</v>
          </cell>
          <cell r="AZ60" t="str">
            <v>-</v>
          </cell>
          <cell r="BA60">
            <v>884</v>
          </cell>
          <cell r="BB60">
            <v>904</v>
          </cell>
          <cell r="BC60">
            <v>58.388375165125495</v>
          </cell>
          <cell r="BD60">
            <v>59.3</v>
          </cell>
          <cell r="BE60">
            <v>1105</v>
          </cell>
          <cell r="BF60" t="str">
            <v>-</v>
          </cell>
          <cell r="BG60">
            <v>637398.65</v>
          </cell>
          <cell r="BH60">
            <v>656826</v>
          </cell>
          <cell r="BI60">
            <v>618914090</v>
          </cell>
          <cell r="BJ60">
            <v>669305961</v>
          </cell>
          <cell r="BK60">
            <v>618415080</v>
          </cell>
          <cell r="BL60" t="str">
            <v>-</v>
          </cell>
          <cell r="BM60">
            <v>499010</v>
          </cell>
          <cell r="BN60" t="str">
            <v>-</v>
          </cell>
          <cell r="BO60">
            <v>545165593</v>
          </cell>
          <cell r="BP60" t="str">
            <v>-</v>
          </cell>
          <cell r="BQ60">
            <v>499010</v>
          </cell>
          <cell r="BR60" t="str">
            <v>-</v>
          </cell>
          <cell r="BS60">
            <v>943</v>
          </cell>
          <cell r="BT60" t="str">
            <v>-</v>
          </cell>
          <cell r="BU60">
            <v>544666583</v>
          </cell>
          <cell r="BV60" t="str">
            <v>-</v>
          </cell>
          <cell r="BW60">
            <v>505</v>
          </cell>
          <cell r="BX60" t="str">
            <v>-</v>
          </cell>
          <cell r="BY60" t="str">
            <v>-</v>
          </cell>
          <cell r="BZ60" t="str">
            <v>-</v>
          </cell>
          <cell r="CA60">
            <v>66619310</v>
          </cell>
          <cell r="CB60" t="str">
            <v>-</v>
          </cell>
          <cell r="CC60" t="str">
            <v>-</v>
          </cell>
          <cell r="CD60" t="str">
            <v>-</v>
          </cell>
          <cell r="CE60" t="str">
            <v>-</v>
          </cell>
          <cell r="CF60" t="str">
            <v>-</v>
          </cell>
          <cell r="CG60" t="str">
            <v>-</v>
          </cell>
          <cell r="CH60" t="str">
            <v>-</v>
          </cell>
          <cell r="CI60" t="str">
            <v>-</v>
          </cell>
          <cell r="CJ60" t="str">
            <v>-</v>
          </cell>
          <cell r="CK60" t="str">
            <v>-</v>
          </cell>
          <cell r="CL60" t="str">
            <v>-</v>
          </cell>
          <cell r="CM60">
            <v>7129187</v>
          </cell>
          <cell r="CN60" t="str">
            <v>-</v>
          </cell>
          <cell r="CO60">
            <v>73748497</v>
          </cell>
          <cell r="CP60" t="str">
            <v>-</v>
          </cell>
          <cell r="CQ60">
            <v>0</v>
          </cell>
          <cell r="CR60" t="str">
            <v>-</v>
          </cell>
          <cell r="CS60">
            <v>4</v>
          </cell>
          <cell r="CT60" t="str">
            <v>-</v>
          </cell>
          <cell r="CU60">
            <v>276</v>
          </cell>
          <cell r="CV60">
            <v>249</v>
          </cell>
          <cell r="CW60">
            <v>178</v>
          </cell>
          <cell r="CX60">
            <v>178</v>
          </cell>
          <cell r="CY60">
            <v>89</v>
          </cell>
          <cell r="CZ60">
            <v>96</v>
          </cell>
          <cell r="DA60">
            <v>47</v>
          </cell>
          <cell r="DB60">
            <v>52</v>
          </cell>
          <cell r="DC60">
            <v>40</v>
          </cell>
          <cell r="DD60">
            <v>31</v>
          </cell>
          <cell r="DE60">
            <v>36</v>
          </cell>
          <cell r="DF60">
            <v>33</v>
          </cell>
          <cell r="DG60">
            <v>123</v>
          </cell>
          <cell r="DH60">
            <v>116</v>
          </cell>
          <cell r="DI60">
            <v>25</v>
          </cell>
          <cell r="DJ60" t="str">
            <v>-</v>
          </cell>
          <cell r="DK60" t="str">
            <v>-</v>
          </cell>
          <cell r="DL60" t="str">
            <v>-</v>
          </cell>
          <cell r="DM60" t="str">
            <v>-</v>
          </cell>
          <cell r="DN60" t="str">
            <v>-</v>
          </cell>
          <cell r="DO60" t="str">
            <v>-</v>
          </cell>
          <cell r="DP60" t="str">
            <v>-</v>
          </cell>
          <cell r="DQ60" t="str">
            <v>-</v>
          </cell>
          <cell r="DR60" t="str">
            <v>-</v>
          </cell>
          <cell r="DS60" t="str">
            <v>-</v>
          </cell>
          <cell r="DT60" t="str">
            <v>-</v>
          </cell>
          <cell r="DU60" t="str">
            <v>-</v>
          </cell>
          <cell r="DV60" t="str">
            <v>-</v>
          </cell>
          <cell r="DW60">
            <v>0</v>
          </cell>
          <cell r="DX60" t="str">
            <v>-</v>
          </cell>
          <cell r="DY60">
            <v>40</v>
          </cell>
          <cell r="DZ60">
            <v>61</v>
          </cell>
          <cell r="EA60">
            <v>52</v>
          </cell>
          <cell r="EB60" t="str">
            <v>-</v>
          </cell>
          <cell r="EC60">
            <v>64.197530864197532</v>
          </cell>
          <cell r="ED60" t="str">
            <v>-</v>
          </cell>
          <cell r="EE60">
            <v>15</v>
          </cell>
          <cell r="EF60" t="str">
            <v>-</v>
          </cell>
          <cell r="EG60">
            <v>47</v>
          </cell>
        </row>
        <row r="61">
          <cell r="C61">
            <v>700000178</v>
          </cell>
          <cell r="D61" t="str">
            <v>SECTOR DESTELLO KARINA</v>
          </cell>
          <cell r="E61">
            <v>2026</v>
          </cell>
          <cell r="F61">
            <v>202606</v>
          </cell>
          <cell r="G61">
            <v>1674</v>
          </cell>
          <cell r="H61">
            <v>1634</v>
          </cell>
          <cell r="I61">
            <v>427</v>
          </cell>
          <cell r="J61" t="str">
            <v>-</v>
          </cell>
          <cell r="K61">
            <v>44</v>
          </cell>
          <cell r="L61">
            <v>12</v>
          </cell>
          <cell r="M61">
            <v>1096</v>
          </cell>
          <cell r="N61">
            <v>1071</v>
          </cell>
          <cell r="O61">
            <v>0</v>
          </cell>
          <cell r="P61" t="str">
            <v>-</v>
          </cell>
          <cell r="Q61">
            <v>2</v>
          </cell>
          <cell r="R61" t="str">
            <v>-</v>
          </cell>
          <cell r="S61">
            <v>6</v>
          </cell>
          <cell r="T61" t="str">
            <v>-</v>
          </cell>
          <cell r="U61">
            <v>1092</v>
          </cell>
          <cell r="V61" t="str">
            <v>-</v>
          </cell>
          <cell r="W61">
            <v>2</v>
          </cell>
          <cell r="X61" t="str">
            <v>-</v>
          </cell>
          <cell r="Y61" t="str">
            <v>-</v>
          </cell>
          <cell r="Z61" t="str">
            <v>-</v>
          </cell>
          <cell r="AA61">
            <v>787</v>
          </cell>
          <cell r="AB61" t="str">
            <v>-</v>
          </cell>
          <cell r="AC61" t="str">
            <v>-</v>
          </cell>
          <cell r="AD61" t="str">
            <v>-</v>
          </cell>
          <cell r="AE61" t="str">
            <v>-</v>
          </cell>
          <cell r="AF61" t="str">
            <v>-</v>
          </cell>
          <cell r="AG61">
            <v>719</v>
          </cell>
          <cell r="AH61" t="str">
            <v>-</v>
          </cell>
          <cell r="AI61" t="str">
            <v>-</v>
          </cell>
          <cell r="AJ61" t="str">
            <v>-</v>
          </cell>
          <cell r="AK61" t="str">
            <v>-</v>
          </cell>
          <cell r="AL61" t="str">
            <v>-</v>
          </cell>
          <cell r="AM61">
            <v>65.471923536439675</v>
          </cell>
          <cell r="AN61">
            <v>65.2</v>
          </cell>
          <cell r="AO61" t="str">
            <v>-</v>
          </cell>
          <cell r="AP61" t="str">
            <v>-</v>
          </cell>
          <cell r="AQ61" t="str">
            <v>-</v>
          </cell>
          <cell r="AR61" t="str">
            <v>-</v>
          </cell>
          <cell r="AS61" t="str">
            <v>-</v>
          </cell>
          <cell r="AT61" t="str">
            <v>-</v>
          </cell>
          <cell r="AU61" t="str">
            <v>-</v>
          </cell>
          <cell r="AV61" t="str">
            <v>-</v>
          </cell>
          <cell r="AW61" t="str">
            <v>-</v>
          </cell>
          <cell r="AX61" t="str">
            <v>-</v>
          </cell>
          <cell r="AY61" t="str">
            <v>-</v>
          </cell>
          <cell r="AZ61" t="str">
            <v>-</v>
          </cell>
          <cell r="BA61">
            <v>964</v>
          </cell>
          <cell r="BB61">
            <v>923</v>
          </cell>
          <cell r="BC61">
            <v>57.586618876941451</v>
          </cell>
          <cell r="BD61">
            <v>56.2</v>
          </cell>
          <cell r="BE61">
            <v>1069</v>
          </cell>
          <cell r="BF61" t="str">
            <v>-</v>
          </cell>
          <cell r="BG61">
            <v>543830.72</v>
          </cell>
          <cell r="BH61">
            <v>510633</v>
          </cell>
          <cell r="BI61">
            <v>596038465.33000004</v>
          </cell>
          <cell r="BJ61">
            <v>546887613</v>
          </cell>
          <cell r="BK61">
            <v>586421443</v>
          </cell>
          <cell r="BL61" t="str">
            <v>-</v>
          </cell>
          <cell r="BM61">
            <v>9617022.3300000001</v>
          </cell>
          <cell r="BN61" t="str">
            <v>-</v>
          </cell>
          <cell r="BO61">
            <v>515443014.32999998</v>
          </cell>
          <cell r="BP61" t="str">
            <v>-</v>
          </cell>
          <cell r="BQ61">
            <v>9617022.3300000001</v>
          </cell>
          <cell r="BR61" t="str">
            <v>-</v>
          </cell>
          <cell r="BS61">
            <v>1044</v>
          </cell>
          <cell r="BT61" t="str">
            <v>-</v>
          </cell>
          <cell r="BU61">
            <v>505825992</v>
          </cell>
          <cell r="BV61" t="str">
            <v>-</v>
          </cell>
          <cell r="BW61">
            <v>588</v>
          </cell>
          <cell r="BX61" t="str">
            <v>-</v>
          </cell>
          <cell r="BY61" t="str">
            <v>-</v>
          </cell>
          <cell r="BZ61" t="str">
            <v>-</v>
          </cell>
          <cell r="CA61">
            <v>72215711</v>
          </cell>
          <cell r="CB61" t="str">
            <v>-</v>
          </cell>
          <cell r="CC61" t="str">
            <v>-</v>
          </cell>
          <cell r="CD61" t="str">
            <v>-</v>
          </cell>
          <cell r="CE61" t="str">
            <v>-</v>
          </cell>
          <cell r="CF61" t="str">
            <v>-</v>
          </cell>
          <cell r="CG61" t="str">
            <v>-</v>
          </cell>
          <cell r="CH61" t="str">
            <v>-</v>
          </cell>
          <cell r="CI61" t="str">
            <v>-</v>
          </cell>
          <cell r="CJ61" t="str">
            <v>-</v>
          </cell>
          <cell r="CK61" t="str">
            <v>-</v>
          </cell>
          <cell r="CL61" t="str">
            <v>-</v>
          </cell>
          <cell r="CM61">
            <v>8379740</v>
          </cell>
          <cell r="CN61" t="str">
            <v>-</v>
          </cell>
          <cell r="CO61">
            <v>80595451</v>
          </cell>
          <cell r="CP61" t="str">
            <v>-</v>
          </cell>
          <cell r="CQ61">
            <v>0</v>
          </cell>
          <cell r="CR61" t="str">
            <v>-</v>
          </cell>
          <cell r="CS61">
            <v>9</v>
          </cell>
          <cell r="CT61" t="str">
            <v>-</v>
          </cell>
          <cell r="CU61">
            <v>293</v>
          </cell>
          <cell r="CV61">
            <v>287</v>
          </cell>
          <cell r="CW61">
            <v>173</v>
          </cell>
          <cell r="CX61">
            <v>214</v>
          </cell>
          <cell r="CY61">
            <v>112</v>
          </cell>
          <cell r="CZ61">
            <v>119</v>
          </cell>
          <cell r="DA61">
            <v>58</v>
          </cell>
          <cell r="DB61">
            <v>62</v>
          </cell>
          <cell r="DC61">
            <v>73</v>
          </cell>
          <cell r="DD61">
            <v>71</v>
          </cell>
          <cell r="DE61">
            <v>71</v>
          </cell>
          <cell r="DF61">
            <v>64</v>
          </cell>
          <cell r="DG61">
            <v>202</v>
          </cell>
          <cell r="DH61">
            <v>197</v>
          </cell>
          <cell r="DI61">
            <v>64</v>
          </cell>
          <cell r="DJ61" t="str">
            <v>-</v>
          </cell>
          <cell r="DK61" t="str">
            <v>-</v>
          </cell>
          <cell r="DL61" t="str">
            <v>-</v>
          </cell>
          <cell r="DM61" t="str">
            <v>-</v>
          </cell>
          <cell r="DN61" t="str">
            <v>-</v>
          </cell>
          <cell r="DO61" t="str">
            <v>-</v>
          </cell>
          <cell r="DP61" t="str">
            <v>-</v>
          </cell>
          <cell r="DQ61" t="str">
            <v>-</v>
          </cell>
          <cell r="DR61" t="str">
            <v>-</v>
          </cell>
          <cell r="DS61" t="str">
            <v>-</v>
          </cell>
          <cell r="DT61" t="str">
            <v>-</v>
          </cell>
          <cell r="DU61" t="str">
            <v>-</v>
          </cell>
          <cell r="DV61" t="str">
            <v>-</v>
          </cell>
          <cell r="DW61">
            <v>0</v>
          </cell>
          <cell r="DX61" t="str">
            <v>-</v>
          </cell>
          <cell r="DY61">
            <v>81</v>
          </cell>
          <cell r="DZ61">
            <v>92</v>
          </cell>
          <cell r="EA61">
            <v>24</v>
          </cell>
          <cell r="EB61" t="str">
            <v>-</v>
          </cell>
          <cell r="EC61">
            <v>39.344262295081968</v>
          </cell>
          <cell r="ED61" t="str">
            <v>-</v>
          </cell>
          <cell r="EE61">
            <v>17</v>
          </cell>
          <cell r="EF61" t="str">
            <v>-</v>
          </cell>
          <cell r="EG61">
            <v>51</v>
          </cell>
        </row>
        <row r="62">
          <cell r="C62">
            <v>700000180</v>
          </cell>
          <cell r="D62" t="str">
            <v>SECTOR TROPICAL MARIA INES</v>
          </cell>
          <cell r="E62">
            <v>2026</v>
          </cell>
          <cell r="F62">
            <v>202606</v>
          </cell>
          <cell r="G62">
            <v>2253</v>
          </cell>
          <cell r="H62">
            <v>2137</v>
          </cell>
          <cell r="I62">
            <v>444</v>
          </cell>
          <cell r="J62" t="str">
            <v>-</v>
          </cell>
          <cell r="K62">
            <v>-8</v>
          </cell>
          <cell r="L62">
            <v>9</v>
          </cell>
          <cell r="M62">
            <v>1011</v>
          </cell>
          <cell r="N62">
            <v>1474</v>
          </cell>
          <cell r="O62">
            <v>0</v>
          </cell>
          <cell r="P62" t="str">
            <v>-</v>
          </cell>
          <cell r="Q62">
            <v>0</v>
          </cell>
          <cell r="R62" t="str">
            <v>-</v>
          </cell>
          <cell r="S62">
            <v>2</v>
          </cell>
          <cell r="T62" t="str">
            <v>-</v>
          </cell>
          <cell r="U62">
            <v>1010</v>
          </cell>
          <cell r="V62" t="str">
            <v>-</v>
          </cell>
          <cell r="W62">
            <v>1</v>
          </cell>
          <cell r="X62" t="str">
            <v>-</v>
          </cell>
          <cell r="Y62" t="str">
            <v>-</v>
          </cell>
          <cell r="Z62" t="str">
            <v>-</v>
          </cell>
          <cell r="AA62">
            <v>669</v>
          </cell>
          <cell r="AB62" t="str">
            <v>-</v>
          </cell>
          <cell r="AC62" t="str">
            <v>-</v>
          </cell>
          <cell r="AD62" t="str">
            <v>-</v>
          </cell>
          <cell r="AE62" t="str">
            <v>-</v>
          </cell>
          <cell r="AF62" t="str">
            <v>-</v>
          </cell>
          <cell r="AG62">
            <v>678</v>
          </cell>
          <cell r="AH62" t="str">
            <v>-</v>
          </cell>
          <cell r="AI62" t="str">
            <v>-</v>
          </cell>
          <cell r="AJ62" t="str">
            <v>-</v>
          </cell>
          <cell r="AK62" t="str">
            <v>-</v>
          </cell>
          <cell r="AL62" t="str">
            <v>-</v>
          </cell>
          <cell r="AM62">
            <v>44.873501997336888</v>
          </cell>
          <cell r="AN62">
            <v>64.8</v>
          </cell>
          <cell r="AO62" t="str">
            <v>-</v>
          </cell>
          <cell r="AP62" t="str">
            <v>-</v>
          </cell>
          <cell r="AQ62" t="str">
            <v>-</v>
          </cell>
          <cell r="AR62" t="str">
            <v>-</v>
          </cell>
          <cell r="AS62" t="str">
            <v>-</v>
          </cell>
          <cell r="AT62" t="str">
            <v>-</v>
          </cell>
          <cell r="AU62" t="str">
            <v>-</v>
          </cell>
          <cell r="AV62" t="str">
            <v>-</v>
          </cell>
          <cell r="AW62" t="str">
            <v>-</v>
          </cell>
          <cell r="AX62" t="str">
            <v>-</v>
          </cell>
          <cell r="AY62" t="str">
            <v>-</v>
          </cell>
          <cell r="AZ62" t="str">
            <v>-</v>
          </cell>
          <cell r="BA62">
            <v>897</v>
          </cell>
          <cell r="BB62">
            <v>1299</v>
          </cell>
          <cell r="BC62">
            <v>39.813581890812252</v>
          </cell>
          <cell r="BD62">
            <v>57.1</v>
          </cell>
          <cell r="BE62">
            <v>1337</v>
          </cell>
          <cell r="BF62" t="str">
            <v>-</v>
          </cell>
          <cell r="BG62">
            <v>474775.15</v>
          </cell>
          <cell r="BH62">
            <v>421242</v>
          </cell>
          <cell r="BI62">
            <v>479997679</v>
          </cell>
          <cell r="BJ62">
            <v>620911090</v>
          </cell>
          <cell r="BK62">
            <v>479622186</v>
          </cell>
          <cell r="BL62" t="str">
            <v>-</v>
          </cell>
          <cell r="BM62">
            <v>375493</v>
          </cell>
          <cell r="BN62" t="str">
            <v>-</v>
          </cell>
          <cell r="BO62">
            <v>378481440</v>
          </cell>
          <cell r="BP62" t="str">
            <v>-</v>
          </cell>
          <cell r="BQ62">
            <v>375493</v>
          </cell>
          <cell r="BR62" t="str">
            <v>-</v>
          </cell>
          <cell r="BS62">
            <v>938</v>
          </cell>
          <cell r="BT62" t="str">
            <v>-</v>
          </cell>
          <cell r="BU62">
            <v>378105947</v>
          </cell>
          <cell r="BV62" t="str">
            <v>-</v>
          </cell>
          <cell r="BW62">
            <v>669</v>
          </cell>
          <cell r="BX62" t="str">
            <v>-</v>
          </cell>
          <cell r="BY62" t="str">
            <v>-</v>
          </cell>
          <cell r="BZ62" t="str">
            <v>-</v>
          </cell>
          <cell r="CA62">
            <v>93460656</v>
          </cell>
          <cell r="CB62" t="str">
            <v>-</v>
          </cell>
          <cell r="CC62" t="str">
            <v>-</v>
          </cell>
          <cell r="CD62" t="str">
            <v>-</v>
          </cell>
          <cell r="CE62" t="str">
            <v>-</v>
          </cell>
          <cell r="CF62" t="str">
            <v>-</v>
          </cell>
          <cell r="CG62" t="str">
            <v>-</v>
          </cell>
          <cell r="CH62" t="str">
            <v>-</v>
          </cell>
          <cell r="CI62" t="str">
            <v>-</v>
          </cell>
          <cell r="CJ62" t="str">
            <v>-</v>
          </cell>
          <cell r="CK62" t="str">
            <v>-</v>
          </cell>
          <cell r="CL62" t="str">
            <v>-</v>
          </cell>
          <cell r="CM62">
            <v>8055583</v>
          </cell>
          <cell r="CN62" t="str">
            <v>-</v>
          </cell>
          <cell r="CO62">
            <v>101516239</v>
          </cell>
          <cell r="CP62" t="str">
            <v>-</v>
          </cell>
          <cell r="CQ62">
            <v>0</v>
          </cell>
          <cell r="CR62" t="str">
            <v>-</v>
          </cell>
          <cell r="CS62">
            <v>8</v>
          </cell>
          <cell r="CT62" t="str">
            <v>-</v>
          </cell>
          <cell r="CU62">
            <v>688</v>
          </cell>
          <cell r="CV62">
            <v>415</v>
          </cell>
          <cell r="CW62">
            <v>365</v>
          </cell>
          <cell r="CX62">
            <v>277</v>
          </cell>
          <cell r="CY62">
            <v>189</v>
          </cell>
          <cell r="CZ62">
            <v>152</v>
          </cell>
          <cell r="DA62">
            <v>98</v>
          </cell>
          <cell r="DB62">
            <v>87</v>
          </cell>
          <cell r="DC62">
            <v>102</v>
          </cell>
          <cell r="DD62">
            <v>95</v>
          </cell>
          <cell r="DE62">
            <v>61</v>
          </cell>
          <cell r="DF62">
            <v>58</v>
          </cell>
          <cell r="DG62">
            <v>261</v>
          </cell>
          <cell r="DH62">
            <v>240</v>
          </cell>
          <cell r="DI62">
            <v>54</v>
          </cell>
          <cell r="DJ62" t="str">
            <v>-</v>
          </cell>
          <cell r="DK62" t="str">
            <v>-</v>
          </cell>
          <cell r="DL62" t="str">
            <v>-</v>
          </cell>
          <cell r="DM62" t="str">
            <v>-</v>
          </cell>
          <cell r="DN62" t="str">
            <v>-</v>
          </cell>
          <cell r="DO62" t="str">
            <v>-</v>
          </cell>
          <cell r="DP62" t="str">
            <v>-</v>
          </cell>
          <cell r="DQ62" t="str">
            <v>-</v>
          </cell>
          <cell r="DR62" t="str">
            <v>-</v>
          </cell>
          <cell r="DS62" t="str">
            <v>-</v>
          </cell>
          <cell r="DT62" t="str">
            <v>-</v>
          </cell>
          <cell r="DU62" t="str">
            <v>-</v>
          </cell>
          <cell r="DV62" t="str">
            <v>-</v>
          </cell>
          <cell r="DW62">
            <v>0</v>
          </cell>
          <cell r="DX62" t="str">
            <v>-</v>
          </cell>
          <cell r="DY62">
            <v>74</v>
          </cell>
          <cell r="DZ62">
            <v>112</v>
          </cell>
          <cell r="EA62">
            <v>42</v>
          </cell>
          <cell r="EB62" t="str">
            <v>-</v>
          </cell>
          <cell r="EC62">
            <v>43.298969072164951</v>
          </cell>
          <cell r="ED62" t="str">
            <v>-</v>
          </cell>
          <cell r="EE62">
            <v>20</v>
          </cell>
          <cell r="EF62" t="str">
            <v>-</v>
          </cell>
          <cell r="EG62">
            <v>41</v>
          </cell>
        </row>
        <row r="63">
          <cell r="C63">
            <v>700000183</v>
          </cell>
          <cell r="D63" t="str">
            <v>SECTOR PRIPRIOCA KELLY</v>
          </cell>
          <cell r="E63">
            <v>2026</v>
          </cell>
          <cell r="F63">
            <v>202606</v>
          </cell>
          <cell r="G63">
            <v>1172</v>
          </cell>
          <cell r="H63">
            <v>1135</v>
          </cell>
          <cell r="I63">
            <v>324</v>
          </cell>
          <cell r="J63" t="str">
            <v>-</v>
          </cell>
          <cell r="K63">
            <v>6</v>
          </cell>
          <cell r="L63">
            <v>11</v>
          </cell>
          <cell r="M63">
            <v>647</v>
          </cell>
          <cell r="N63">
            <v>778</v>
          </cell>
          <cell r="O63">
            <v>0</v>
          </cell>
          <cell r="P63" t="str">
            <v>-</v>
          </cell>
          <cell r="Q63">
            <v>0</v>
          </cell>
          <cell r="R63" t="str">
            <v>-</v>
          </cell>
          <cell r="S63">
            <v>1</v>
          </cell>
          <cell r="T63" t="str">
            <v>-</v>
          </cell>
          <cell r="U63">
            <v>647</v>
          </cell>
          <cell r="V63" t="str">
            <v>-</v>
          </cell>
          <cell r="W63">
            <v>0</v>
          </cell>
          <cell r="X63" t="str">
            <v>-</v>
          </cell>
          <cell r="Y63" t="str">
            <v>-</v>
          </cell>
          <cell r="Z63" t="str">
            <v>-</v>
          </cell>
          <cell r="AA63">
            <v>469</v>
          </cell>
          <cell r="AB63" t="str">
            <v>-</v>
          </cell>
          <cell r="AC63" t="str">
            <v>-</v>
          </cell>
          <cell r="AD63" t="str">
            <v>-</v>
          </cell>
          <cell r="AE63" t="str">
            <v>-</v>
          </cell>
          <cell r="AF63" t="str">
            <v>-</v>
          </cell>
          <cell r="AG63">
            <v>396</v>
          </cell>
          <cell r="AH63" t="str">
            <v>-</v>
          </cell>
          <cell r="AI63" t="str">
            <v>-</v>
          </cell>
          <cell r="AJ63" t="str">
            <v>-</v>
          </cell>
          <cell r="AK63" t="str">
            <v>-</v>
          </cell>
          <cell r="AL63" t="str">
            <v>-</v>
          </cell>
          <cell r="AM63">
            <v>55.204778156996589</v>
          </cell>
          <cell r="AN63">
            <v>66</v>
          </cell>
          <cell r="AO63" t="str">
            <v>-</v>
          </cell>
          <cell r="AP63" t="str">
            <v>-</v>
          </cell>
          <cell r="AQ63" t="str">
            <v>-</v>
          </cell>
          <cell r="AR63" t="str">
            <v>-</v>
          </cell>
          <cell r="AS63" t="str">
            <v>-</v>
          </cell>
          <cell r="AT63" t="str">
            <v>-</v>
          </cell>
          <cell r="AU63" t="str">
            <v>-</v>
          </cell>
          <cell r="AV63" t="str">
            <v>-</v>
          </cell>
          <cell r="AW63" t="str">
            <v>-</v>
          </cell>
          <cell r="AX63" t="str">
            <v>-</v>
          </cell>
          <cell r="AY63" t="str">
            <v>-</v>
          </cell>
          <cell r="AZ63" t="str">
            <v>-</v>
          </cell>
          <cell r="BA63">
            <v>580</v>
          </cell>
          <cell r="BB63">
            <v>705</v>
          </cell>
          <cell r="BC63">
            <v>49.488054607508531</v>
          </cell>
          <cell r="BD63">
            <v>59.8</v>
          </cell>
          <cell r="BE63">
            <v>787</v>
          </cell>
          <cell r="BF63" t="str">
            <v>-</v>
          </cell>
          <cell r="BG63">
            <v>551848.65</v>
          </cell>
          <cell r="BH63">
            <v>528324</v>
          </cell>
          <cell r="BI63">
            <v>357046079</v>
          </cell>
          <cell r="BJ63">
            <v>411036037</v>
          </cell>
          <cell r="BK63">
            <v>356932904</v>
          </cell>
          <cell r="BL63" t="str">
            <v>-</v>
          </cell>
          <cell r="BM63">
            <v>113175</v>
          </cell>
          <cell r="BN63" t="str">
            <v>-</v>
          </cell>
          <cell r="BO63">
            <v>288439416</v>
          </cell>
          <cell r="BP63" t="str">
            <v>-</v>
          </cell>
          <cell r="BQ63">
            <v>113175</v>
          </cell>
          <cell r="BR63" t="str">
            <v>-</v>
          </cell>
          <cell r="BS63">
            <v>595</v>
          </cell>
          <cell r="BT63" t="str">
            <v>-</v>
          </cell>
          <cell r="BU63">
            <v>288326241</v>
          </cell>
          <cell r="BV63" t="str">
            <v>-</v>
          </cell>
          <cell r="BW63">
            <v>415</v>
          </cell>
          <cell r="BX63" t="str">
            <v>-</v>
          </cell>
          <cell r="BY63" t="str">
            <v>-</v>
          </cell>
          <cell r="BZ63" t="str">
            <v>-</v>
          </cell>
          <cell r="CA63">
            <v>62908283</v>
          </cell>
          <cell r="CB63" t="str">
            <v>-</v>
          </cell>
          <cell r="CC63" t="str">
            <v>-</v>
          </cell>
          <cell r="CD63" t="str">
            <v>-</v>
          </cell>
          <cell r="CE63" t="str">
            <v>-</v>
          </cell>
          <cell r="CF63" t="str">
            <v>-</v>
          </cell>
          <cell r="CG63" t="str">
            <v>-</v>
          </cell>
          <cell r="CH63" t="str">
            <v>-</v>
          </cell>
          <cell r="CI63" t="str">
            <v>-</v>
          </cell>
          <cell r="CJ63" t="str">
            <v>-</v>
          </cell>
          <cell r="CK63" t="str">
            <v>-</v>
          </cell>
          <cell r="CL63" t="str">
            <v>-</v>
          </cell>
          <cell r="CM63">
            <v>5698380</v>
          </cell>
          <cell r="CN63" t="str">
            <v>-</v>
          </cell>
          <cell r="CO63">
            <v>68606663</v>
          </cell>
          <cell r="CP63" t="str">
            <v>-</v>
          </cell>
          <cell r="CQ63">
            <v>0</v>
          </cell>
          <cell r="CR63" t="str">
            <v>-</v>
          </cell>
          <cell r="CS63">
            <v>5</v>
          </cell>
          <cell r="CT63" t="str">
            <v>-</v>
          </cell>
          <cell r="CU63">
            <v>295</v>
          </cell>
          <cell r="CV63">
            <v>191</v>
          </cell>
          <cell r="CW63">
            <v>146</v>
          </cell>
          <cell r="CX63">
            <v>133</v>
          </cell>
          <cell r="CY63">
            <v>84</v>
          </cell>
          <cell r="CZ63">
            <v>78</v>
          </cell>
          <cell r="DA63">
            <v>40</v>
          </cell>
          <cell r="DB63">
            <v>92</v>
          </cell>
          <cell r="DC63">
            <v>23</v>
          </cell>
          <cell r="DD63">
            <v>66</v>
          </cell>
          <cell r="DE63">
            <v>27</v>
          </cell>
          <cell r="DF63">
            <v>26</v>
          </cell>
          <cell r="DG63">
            <v>90</v>
          </cell>
          <cell r="DH63">
            <v>184</v>
          </cell>
          <cell r="DI63">
            <v>26</v>
          </cell>
          <cell r="DJ63" t="str">
            <v>-</v>
          </cell>
          <cell r="DK63" t="str">
            <v>-</v>
          </cell>
          <cell r="DL63" t="str">
            <v>-</v>
          </cell>
          <cell r="DM63" t="str">
            <v>-</v>
          </cell>
          <cell r="DN63" t="str">
            <v>-</v>
          </cell>
          <cell r="DO63" t="str">
            <v>-</v>
          </cell>
          <cell r="DP63" t="str">
            <v>-</v>
          </cell>
          <cell r="DQ63" t="str">
            <v>-</v>
          </cell>
          <cell r="DR63" t="str">
            <v>-</v>
          </cell>
          <cell r="DS63" t="str">
            <v>-</v>
          </cell>
          <cell r="DT63" t="str">
            <v>-</v>
          </cell>
          <cell r="DU63" t="str">
            <v>-</v>
          </cell>
          <cell r="DV63" t="str">
            <v>-</v>
          </cell>
          <cell r="DW63">
            <v>0</v>
          </cell>
          <cell r="DX63" t="str">
            <v>-</v>
          </cell>
          <cell r="DY63">
            <v>32</v>
          </cell>
          <cell r="DZ63">
            <v>44</v>
          </cell>
          <cell r="EA63">
            <v>16</v>
          </cell>
          <cell r="EB63" t="str">
            <v>-</v>
          </cell>
          <cell r="EC63">
            <v>40</v>
          </cell>
          <cell r="ED63" t="str">
            <v>-</v>
          </cell>
          <cell r="EE63">
            <v>6</v>
          </cell>
          <cell r="EF63" t="str">
            <v>-</v>
          </cell>
          <cell r="EG63">
            <v>35</v>
          </cell>
        </row>
        <row r="64">
          <cell r="C64">
            <v>700000186</v>
          </cell>
          <cell r="D64" t="str">
            <v>SECTOR MIRRA PATRICIA</v>
          </cell>
          <cell r="E64">
            <v>2026</v>
          </cell>
          <cell r="F64">
            <v>202606</v>
          </cell>
          <cell r="G64">
            <v>1107</v>
          </cell>
          <cell r="H64">
            <v>1085</v>
          </cell>
          <cell r="I64">
            <v>405</v>
          </cell>
          <cell r="J64" t="str">
            <v>-</v>
          </cell>
          <cell r="K64">
            <v>22</v>
          </cell>
          <cell r="L64">
            <v>6</v>
          </cell>
          <cell r="M64">
            <v>686</v>
          </cell>
          <cell r="N64">
            <v>740</v>
          </cell>
          <cell r="O64">
            <v>0</v>
          </cell>
          <cell r="P64" t="str">
            <v>-</v>
          </cell>
          <cell r="Q64">
            <v>1</v>
          </cell>
          <cell r="R64" t="str">
            <v>-</v>
          </cell>
          <cell r="S64">
            <v>3</v>
          </cell>
          <cell r="T64" t="str">
            <v>-</v>
          </cell>
          <cell r="U64">
            <v>684</v>
          </cell>
          <cell r="V64" t="str">
            <v>-</v>
          </cell>
          <cell r="W64">
            <v>1</v>
          </cell>
          <cell r="X64" t="str">
            <v>-</v>
          </cell>
          <cell r="Y64" t="str">
            <v>-</v>
          </cell>
          <cell r="Z64" t="str">
            <v>-</v>
          </cell>
          <cell r="AA64">
            <v>549</v>
          </cell>
          <cell r="AB64" t="str">
            <v>-</v>
          </cell>
          <cell r="AC64" t="str">
            <v>-</v>
          </cell>
          <cell r="AD64" t="str">
            <v>-</v>
          </cell>
          <cell r="AE64" t="str">
            <v>-</v>
          </cell>
          <cell r="AF64" t="str">
            <v>-</v>
          </cell>
          <cell r="AG64">
            <v>357</v>
          </cell>
          <cell r="AH64" t="str">
            <v>-</v>
          </cell>
          <cell r="AI64" t="str">
            <v>-</v>
          </cell>
          <cell r="AJ64" t="str">
            <v>-</v>
          </cell>
          <cell r="AK64" t="str">
            <v>-</v>
          </cell>
          <cell r="AL64" t="str">
            <v>-</v>
          </cell>
          <cell r="AM64">
            <v>61.969286359530265</v>
          </cell>
          <cell r="AN64">
            <v>67.7</v>
          </cell>
          <cell r="AO64" t="str">
            <v>-</v>
          </cell>
          <cell r="AP64" t="str">
            <v>-</v>
          </cell>
          <cell r="AQ64" t="str">
            <v>-</v>
          </cell>
          <cell r="AR64" t="str">
            <v>-</v>
          </cell>
          <cell r="AS64" t="str">
            <v>-</v>
          </cell>
          <cell r="AT64" t="str">
            <v>-</v>
          </cell>
          <cell r="AU64" t="str">
            <v>-</v>
          </cell>
          <cell r="AV64" t="str">
            <v>-</v>
          </cell>
          <cell r="AW64" t="str">
            <v>-</v>
          </cell>
          <cell r="AX64" t="str">
            <v>-</v>
          </cell>
          <cell r="AY64" t="str">
            <v>-</v>
          </cell>
          <cell r="AZ64" t="str">
            <v>-</v>
          </cell>
          <cell r="BA64">
            <v>633</v>
          </cell>
          <cell r="BB64">
            <v>659</v>
          </cell>
          <cell r="BC64">
            <v>57.181571815718158</v>
          </cell>
          <cell r="BD64">
            <v>60.3</v>
          </cell>
          <cell r="BE64">
            <v>793</v>
          </cell>
          <cell r="BF64" t="str">
            <v>-</v>
          </cell>
          <cell r="BG64">
            <v>627709.07999999996</v>
          </cell>
          <cell r="BH64">
            <v>645538</v>
          </cell>
          <cell r="BI64">
            <v>430608427</v>
          </cell>
          <cell r="BJ64">
            <v>477698117</v>
          </cell>
          <cell r="BK64">
            <v>429538033</v>
          </cell>
          <cell r="BL64" t="str">
            <v>-</v>
          </cell>
          <cell r="BM64">
            <v>1070394</v>
          </cell>
          <cell r="BN64" t="str">
            <v>-</v>
          </cell>
          <cell r="BO64">
            <v>363365980</v>
          </cell>
          <cell r="BP64" t="str">
            <v>-</v>
          </cell>
          <cell r="BQ64">
            <v>1070394</v>
          </cell>
          <cell r="BR64" t="str">
            <v>-</v>
          </cell>
          <cell r="BS64">
            <v>659</v>
          </cell>
          <cell r="BT64" t="str">
            <v>-</v>
          </cell>
          <cell r="BU64">
            <v>362295586</v>
          </cell>
          <cell r="BV64" t="str">
            <v>-</v>
          </cell>
          <cell r="BW64">
            <v>417</v>
          </cell>
          <cell r="BX64" t="str">
            <v>-</v>
          </cell>
          <cell r="BY64" t="str">
            <v>-</v>
          </cell>
          <cell r="BZ64" t="str">
            <v>-</v>
          </cell>
          <cell r="CA64">
            <v>60225982</v>
          </cell>
          <cell r="CB64" t="str">
            <v>-</v>
          </cell>
          <cell r="CC64" t="str">
            <v>-</v>
          </cell>
          <cell r="CD64" t="str">
            <v>-</v>
          </cell>
          <cell r="CE64" t="str">
            <v>-</v>
          </cell>
          <cell r="CF64" t="str">
            <v>-</v>
          </cell>
          <cell r="CG64" t="str">
            <v>-</v>
          </cell>
          <cell r="CH64" t="str">
            <v>-</v>
          </cell>
          <cell r="CI64" t="str">
            <v>-</v>
          </cell>
          <cell r="CJ64" t="str">
            <v>-</v>
          </cell>
          <cell r="CK64" t="str">
            <v>-</v>
          </cell>
          <cell r="CL64" t="str">
            <v>-</v>
          </cell>
          <cell r="CM64">
            <v>5223420</v>
          </cell>
          <cell r="CN64" t="str">
            <v>-</v>
          </cell>
          <cell r="CO64">
            <v>65449402</v>
          </cell>
          <cell r="CP64" t="str">
            <v>-</v>
          </cell>
          <cell r="CQ64">
            <v>0</v>
          </cell>
          <cell r="CR64" t="str">
            <v>-</v>
          </cell>
          <cell r="CS64">
            <v>0</v>
          </cell>
          <cell r="CT64" t="str">
            <v>-</v>
          </cell>
          <cell r="CU64">
            <v>228</v>
          </cell>
          <cell r="CV64">
            <v>185</v>
          </cell>
          <cell r="CW64">
            <v>110</v>
          </cell>
          <cell r="CX64">
            <v>130</v>
          </cell>
          <cell r="CY64">
            <v>83</v>
          </cell>
          <cell r="CZ64">
            <v>82</v>
          </cell>
          <cell r="DA64">
            <v>25</v>
          </cell>
          <cell r="DB64">
            <v>84</v>
          </cell>
          <cell r="DC64">
            <v>30</v>
          </cell>
          <cell r="DD64">
            <v>35</v>
          </cell>
          <cell r="DE64">
            <v>32</v>
          </cell>
          <cell r="DF64">
            <v>30</v>
          </cell>
          <cell r="DG64">
            <v>87</v>
          </cell>
          <cell r="DH64">
            <v>149</v>
          </cell>
          <cell r="DI64">
            <v>23</v>
          </cell>
          <cell r="DJ64" t="str">
            <v>-</v>
          </cell>
          <cell r="DK64" t="str">
            <v>-</v>
          </cell>
          <cell r="DL64" t="str">
            <v>-</v>
          </cell>
          <cell r="DM64" t="str">
            <v>-</v>
          </cell>
          <cell r="DN64" t="str">
            <v>-</v>
          </cell>
          <cell r="DO64" t="str">
            <v>-</v>
          </cell>
          <cell r="DP64" t="str">
            <v>-</v>
          </cell>
          <cell r="DQ64" t="str">
            <v>-</v>
          </cell>
          <cell r="DR64" t="str">
            <v>-</v>
          </cell>
          <cell r="DS64" t="str">
            <v>-</v>
          </cell>
          <cell r="DT64" t="str">
            <v>-</v>
          </cell>
          <cell r="DU64" t="str">
            <v>-</v>
          </cell>
          <cell r="DV64" t="str">
            <v>-</v>
          </cell>
          <cell r="DW64">
            <v>0</v>
          </cell>
          <cell r="DX64" t="str">
            <v>-</v>
          </cell>
          <cell r="DY64">
            <v>36</v>
          </cell>
          <cell r="DZ64">
            <v>41</v>
          </cell>
          <cell r="EA64">
            <v>30</v>
          </cell>
          <cell r="EB64" t="str">
            <v>-</v>
          </cell>
          <cell r="EC64">
            <v>60</v>
          </cell>
          <cell r="ED64" t="str">
            <v>-</v>
          </cell>
          <cell r="EE64">
            <v>13</v>
          </cell>
          <cell r="EF64" t="str">
            <v>-</v>
          </cell>
          <cell r="EG64">
            <v>17</v>
          </cell>
        </row>
        <row r="65">
          <cell r="C65">
            <v>700000187</v>
          </cell>
          <cell r="D65" t="str">
            <v>SECTOR SANDALO MARIA VICTORIA</v>
          </cell>
          <cell r="E65">
            <v>2026</v>
          </cell>
          <cell r="F65">
            <v>202606</v>
          </cell>
          <cell r="G65">
            <v>0</v>
          </cell>
          <cell r="H65" t="str">
            <v>-</v>
          </cell>
          <cell r="I65">
            <v>0</v>
          </cell>
          <cell r="J65" t="str">
            <v>-</v>
          </cell>
          <cell r="K65">
            <v>0</v>
          </cell>
          <cell r="L65" t="str">
            <v>-</v>
          </cell>
          <cell r="M65">
            <v>0</v>
          </cell>
          <cell r="N65" t="str">
            <v>-</v>
          </cell>
          <cell r="O65">
            <v>0</v>
          </cell>
          <cell r="P65" t="str">
            <v>-</v>
          </cell>
          <cell r="Q65">
            <v>0</v>
          </cell>
          <cell r="R65" t="str">
            <v>-</v>
          </cell>
          <cell r="S65">
            <v>0</v>
          </cell>
          <cell r="T65" t="str">
            <v>-</v>
          </cell>
          <cell r="U65">
            <v>0</v>
          </cell>
          <cell r="V65" t="str">
            <v>-</v>
          </cell>
          <cell r="W65">
            <v>0</v>
          </cell>
          <cell r="X65" t="str">
            <v>-</v>
          </cell>
          <cell r="Y65" t="str">
            <v>-</v>
          </cell>
          <cell r="Z65" t="str">
            <v>-</v>
          </cell>
          <cell r="AA65">
            <v>0</v>
          </cell>
          <cell r="AB65" t="str">
            <v>-</v>
          </cell>
          <cell r="AC65" t="str">
            <v>-</v>
          </cell>
          <cell r="AD65" t="str">
            <v>-</v>
          </cell>
          <cell r="AE65" t="str">
            <v>-</v>
          </cell>
          <cell r="AF65" t="str">
            <v>-</v>
          </cell>
          <cell r="AG65">
            <v>0</v>
          </cell>
          <cell r="AH65" t="str">
            <v>-</v>
          </cell>
          <cell r="AI65" t="str">
            <v>-</v>
          </cell>
          <cell r="AJ65" t="str">
            <v>-</v>
          </cell>
          <cell r="AK65" t="str">
            <v>-</v>
          </cell>
          <cell r="AL65" t="str">
            <v>-</v>
          </cell>
          <cell r="AM65">
            <v>0</v>
          </cell>
          <cell r="AN65" t="str">
            <v>-</v>
          </cell>
          <cell r="AO65" t="str">
            <v>-</v>
          </cell>
          <cell r="AP65" t="str">
            <v>-</v>
          </cell>
          <cell r="AQ65" t="str">
            <v>-</v>
          </cell>
          <cell r="AR65" t="str">
            <v>-</v>
          </cell>
          <cell r="AS65" t="str">
            <v>-</v>
          </cell>
          <cell r="AT65" t="str">
            <v>-</v>
          </cell>
          <cell r="AU65" t="str">
            <v>-</v>
          </cell>
          <cell r="AV65" t="str">
            <v>-</v>
          </cell>
          <cell r="AW65" t="str">
            <v>-</v>
          </cell>
          <cell r="AX65" t="str">
            <v>-</v>
          </cell>
          <cell r="AY65" t="str">
            <v>-</v>
          </cell>
          <cell r="AZ65" t="str">
            <v>-</v>
          </cell>
          <cell r="BA65">
            <v>0</v>
          </cell>
          <cell r="BB65" t="str">
            <v>-</v>
          </cell>
          <cell r="BC65">
            <v>0</v>
          </cell>
          <cell r="BD65" t="str">
            <v>-</v>
          </cell>
          <cell r="BE65">
            <v>0</v>
          </cell>
          <cell r="BF65" t="str">
            <v>-</v>
          </cell>
          <cell r="BG65">
            <v>0</v>
          </cell>
          <cell r="BH65" t="str">
            <v>-</v>
          </cell>
          <cell r="BI65">
            <v>0</v>
          </cell>
          <cell r="BJ65" t="str">
            <v>-</v>
          </cell>
          <cell r="BK65">
            <v>0</v>
          </cell>
          <cell r="BL65" t="str">
            <v>-</v>
          </cell>
          <cell r="BM65">
            <v>0</v>
          </cell>
          <cell r="BN65" t="str">
            <v>-</v>
          </cell>
          <cell r="BO65">
            <v>0</v>
          </cell>
          <cell r="BP65" t="str">
            <v>-</v>
          </cell>
          <cell r="BQ65">
            <v>0</v>
          </cell>
          <cell r="BR65" t="str">
            <v>-</v>
          </cell>
          <cell r="BS65">
            <v>0</v>
          </cell>
          <cell r="BT65" t="str">
            <v>-</v>
          </cell>
          <cell r="BU65">
            <v>0</v>
          </cell>
          <cell r="BV65" t="str">
            <v>-</v>
          </cell>
          <cell r="BW65">
            <v>0</v>
          </cell>
          <cell r="BX65" t="str">
            <v>-</v>
          </cell>
          <cell r="BY65" t="str">
            <v>-</v>
          </cell>
          <cell r="BZ65" t="str">
            <v>-</v>
          </cell>
          <cell r="CA65">
            <v>0</v>
          </cell>
          <cell r="CB65" t="str">
            <v>-</v>
          </cell>
          <cell r="CC65" t="str">
            <v>-</v>
          </cell>
          <cell r="CD65" t="str">
            <v>-</v>
          </cell>
          <cell r="CE65" t="str">
            <v>-</v>
          </cell>
          <cell r="CF65" t="str">
            <v>-</v>
          </cell>
          <cell r="CG65" t="str">
            <v>-</v>
          </cell>
          <cell r="CH65" t="str">
            <v>-</v>
          </cell>
          <cell r="CI65" t="str">
            <v>-</v>
          </cell>
          <cell r="CJ65" t="str">
            <v>-</v>
          </cell>
          <cell r="CK65" t="str">
            <v>-</v>
          </cell>
          <cell r="CL65" t="str">
            <v>-</v>
          </cell>
          <cell r="CM65">
            <v>0</v>
          </cell>
          <cell r="CN65" t="str">
            <v>-</v>
          </cell>
          <cell r="CO65">
            <v>0</v>
          </cell>
          <cell r="CP65" t="str">
            <v>-</v>
          </cell>
          <cell r="CQ65">
            <v>0</v>
          </cell>
          <cell r="CR65" t="str">
            <v>-</v>
          </cell>
          <cell r="CS65">
            <v>0</v>
          </cell>
          <cell r="CT65" t="str">
            <v>-</v>
          </cell>
          <cell r="CU65">
            <v>0</v>
          </cell>
          <cell r="CV65" t="str">
            <v>-</v>
          </cell>
          <cell r="CW65">
            <v>0</v>
          </cell>
          <cell r="CX65" t="str">
            <v>-</v>
          </cell>
          <cell r="CY65">
            <v>0</v>
          </cell>
          <cell r="CZ65" t="str">
            <v>-</v>
          </cell>
          <cell r="DA65">
            <v>0</v>
          </cell>
          <cell r="DB65" t="str">
            <v>-</v>
          </cell>
          <cell r="DC65">
            <v>0</v>
          </cell>
          <cell r="DD65" t="str">
            <v>-</v>
          </cell>
          <cell r="DE65">
            <v>0</v>
          </cell>
          <cell r="DF65" t="str">
            <v>-</v>
          </cell>
          <cell r="DG65">
            <v>0</v>
          </cell>
          <cell r="DH65" t="str">
            <v>-</v>
          </cell>
          <cell r="DI65">
            <v>0</v>
          </cell>
          <cell r="DJ65" t="str">
            <v>-</v>
          </cell>
          <cell r="DK65" t="str">
            <v>-</v>
          </cell>
          <cell r="DL65" t="str">
            <v>-</v>
          </cell>
          <cell r="DM65" t="str">
            <v>-</v>
          </cell>
          <cell r="DN65" t="str">
            <v>-</v>
          </cell>
          <cell r="DO65" t="str">
            <v>-</v>
          </cell>
          <cell r="DP65" t="str">
            <v>-</v>
          </cell>
          <cell r="DQ65" t="str">
            <v>-</v>
          </cell>
          <cell r="DR65" t="str">
            <v>-</v>
          </cell>
          <cell r="DS65" t="str">
            <v>-</v>
          </cell>
          <cell r="DT65" t="str">
            <v>-</v>
          </cell>
          <cell r="DU65" t="str">
            <v>-</v>
          </cell>
          <cell r="DV65" t="str">
            <v>-</v>
          </cell>
          <cell r="DW65">
            <v>0</v>
          </cell>
          <cell r="DX65" t="str">
            <v>-</v>
          </cell>
          <cell r="DY65">
            <v>0</v>
          </cell>
          <cell r="DZ65" t="str">
            <v>-</v>
          </cell>
          <cell r="EA65">
            <v>0</v>
          </cell>
          <cell r="EB65" t="str">
            <v>-</v>
          </cell>
          <cell r="EC65">
            <v>0</v>
          </cell>
          <cell r="ED65" t="str">
            <v>-</v>
          </cell>
          <cell r="EE65">
            <v>0</v>
          </cell>
          <cell r="EF65" t="str">
            <v>-</v>
          </cell>
          <cell r="EG65">
            <v>0</v>
          </cell>
        </row>
        <row r="66">
          <cell r="C66">
            <v>700000188</v>
          </cell>
          <cell r="D66" t="str">
            <v>SECTOR PARAÍSO ROSARIO</v>
          </cell>
          <cell r="E66">
            <v>2026</v>
          </cell>
          <cell r="F66">
            <v>202606</v>
          </cell>
          <cell r="G66">
            <v>1824</v>
          </cell>
          <cell r="H66">
            <v>1823</v>
          </cell>
          <cell r="I66">
            <v>527</v>
          </cell>
          <cell r="J66" t="str">
            <v>-</v>
          </cell>
          <cell r="K66">
            <v>-73</v>
          </cell>
          <cell r="L66">
            <v>11</v>
          </cell>
          <cell r="M66">
            <v>195</v>
          </cell>
          <cell r="N66">
            <v>1279</v>
          </cell>
          <cell r="O66">
            <v>0</v>
          </cell>
          <cell r="P66" t="str">
            <v>-</v>
          </cell>
          <cell r="Q66">
            <v>2</v>
          </cell>
          <cell r="R66" t="str">
            <v>-</v>
          </cell>
          <cell r="S66">
            <v>5</v>
          </cell>
          <cell r="T66" t="str">
            <v>-</v>
          </cell>
          <cell r="U66">
            <v>193</v>
          </cell>
          <cell r="V66" t="str">
            <v>-</v>
          </cell>
          <cell r="W66">
            <v>0</v>
          </cell>
          <cell r="X66" t="str">
            <v>-</v>
          </cell>
          <cell r="Y66" t="str">
            <v>-</v>
          </cell>
          <cell r="Z66" t="str">
            <v>-</v>
          </cell>
          <cell r="AA66">
            <v>155</v>
          </cell>
          <cell r="AB66" t="str">
            <v>-</v>
          </cell>
          <cell r="AC66" t="str">
            <v>-</v>
          </cell>
          <cell r="AD66" t="str">
            <v>-</v>
          </cell>
          <cell r="AE66" t="str">
            <v>-</v>
          </cell>
          <cell r="AF66" t="str">
            <v>-</v>
          </cell>
          <cell r="AG66">
            <v>82</v>
          </cell>
          <cell r="AH66" t="str">
            <v>-</v>
          </cell>
          <cell r="AI66" t="str">
            <v>-</v>
          </cell>
          <cell r="AJ66" t="str">
            <v>-</v>
          </cell>
          <cell r="AK66" t="str">
            <v>-</v>
          </cell>
          <cell r="AL66" t="str">
            <v>-</v>
          </cell>
          <cell r="AM66">
            <v>10.690789473684211</v>
          </cell>
          <cell r="AN66">
            <v>67</v>
          </cell>
          <cell r="AO66" t="str">
            <v>-</v>
          </cell>
          <cell r="AP66" t="str">
            <v>-</v>
          </cell>
          <cell r="AQ66" t="str">
            <v>-</v>
          </cell>
          <cell r="AR66" t="str">
            <v>-</v>
          </cell>
          <cell r="AS66" t="str">
            <v>-</v>
          </cell>
          <cell r="AT66" t="str">
            <v>-</v>
          </cell>
          <cell r="AU66" t="str">
            <v>-</v>
          </cell>
          <cell r="AV66" t="str">
            <v>-</v>
          </cell>
          <cell r="AW66" t="str">
            <v>-</v>
          </cell>
          <cell r="AX66" t="str">
            <v>-</v>
          </cell>
          <cell r="AY66" t="str">
            <v>-</v>
          </cell>
          <cell r="AZ66" t="str">
            <v>-</v>
          </cell>
          <cell r="BA66">
            <v>171</v>
          </cell>
          <cell r="BB66">
            <v>1147</v>
          </cell>
          <cell r="BC66">
            <v>9.375</v>
          </cell>
          <cell r="BD66">
            <v>60.1</v>
          </cell>
          <cell r="BE66">
            <v>1231</v>
          </cell>
          <cell r="BF66" t="str">
            <v>-</v>
          </cell>
          <cell r="BG66">
            <v>815526.39</v>
          </cell>
          <cell r="BH66">
            <v>498197</v>
          </cell>
          <cell r="BI66">
            <v>159027646.00999999</v>
          </cell>
          <cell r="BJ66">
            <v>637193590</v>
          </cell>
          <cell r="BK66">
            <v>158246321</v>
          </cell>
          <cell r="BL66" t="str">
            <v>-</v>
          </cell>
          <cell r="BM66">
            <v>781325.01</v>
          </cell>
          <cell r="BN66" t="str">
            <v>-</v>
          </cell>
          <cell r="BO66">
            <v>139527128.00999999</v>
          </cell>
          <cell r="BP66" t="str">
            <v>-</v>
          </cell>
          <cell r="BQ66">
            <v>781325.01</v>
          </cell>
          <cell r="BR66" t="str">
            <v>-</v>
          </cell>
          <cell r="BS66">
            <v>189</v>
          </cell>
          <cell r="BT66" t="str">
            <v>-</v>
          </cell>
          <cell r="BU66">
            <v>138745803</v>
          </cell>
          <cell r="BV66" t="str">
            <v>-</v>
          </cell>
          <cell r="BW66">
            <v>107</v>
          </cell>
          <cell r="BX66" t="str">
            <v>-</v>
          </cell>
          <cell r="BY66" t="str">
            <v>-</v>
          </cell>
          <cell r="BZ66" t="str">
            <v>-</v>
          </cell>
          <cell r="CA66">
            <v>18462038</v>
          </cell>
          <cell r="CB66" t="str">
            <v>-</v>
          </cell>
          <cell r="CC66" t="str">
            <v>-</v>
          </cell>
          <cell r="CD66" t="str">
            <v>-</v>
          </cell>
          <cell r="CE66" t="str">
            <v>-</v>
          </cell>
          <cell r="CF66" t="str">
            <v>-</v>
          </cell>
          <cell r="CG66" t="str">
            <v>-</v>
          </cell>
          <cell r="CH66" t="str">
            <v>-</v>
          </cell>
          <cell r="CI66" t="str">
            <v>-</v>
          </cell>
          <cell r="CJ66" t="str">
            <v>-</v>
          </cell>
          <cell r="CK66" t="str">
            <v>-</v>
          </cell>
          <cell r="CL66" t="str">
            <v>-</v>
          </cell>
          <cell r="CM66">
            <v>1038480</v>
          </cell>
          <cell r="CN66" t="str">
            <v>-</v>
          </cell>
          <cell r="CO66">
            <v>19500518</v>
          </cell>
          <cell r="CP66" t="str">
            <v>-</v>
          </cell>
          <cell r="CQ66">
            <v>0</v>
          </cell>
          <cell r="CR66" t="str">
            <v>-</v>
          </cell>
          <cell r="CS66">
            <v>-34</v>
          </cell>
          <cell r="CT66" t="str">
            <v>-</v>
          </cell>
          <cell r="CU66">
            <v>1086</v>
          </cell>
          <cell r="CV66">
            <v>300</v>
          </cell>
          <cell r="CW66">
            <v>332</v>
          </cell>
          <cell r="CX66">
            <v>214</v>
          </cell>
          <cell r="CY66">
            <v>211</v>
          </cell>
          <cell r="CZ66">
            <v>139</v>
          </cell>
          <cell r="DA66">
            <v>95</v>
          </cell>
          <cell r="DB66">
            <v>57</v>
          </cell>
          <cell r="DC66">
            <v>66</v>
          </cell>
          <cell r="DD66">
            <v>49</v>
          </cell>
          <cell r="DE66">
            <v>53</v>
          </cell>
          <cell r="DF66">
            <v>44</v>
          </cell>
          <cell r="DG66">
            <v>214</v>
          </cell>
          <cell r="DH66">
            <v>150</v>
          </cell>
          <cell r="DI66">
            <v>20</v>
          </cell>
          <cell r="DJ66" t="str">
            <v>-</v>
          </cell>
          <cell r="DK66" t="str">
            <v>-</v>
          </cell>
          <cell r="DL66" t="str">
            <v>-</v>
          </cell>
          <cell r="DM66" t="str">
            <v>-</v>
          </cell>
          <cell r="DN66" t="str">
            <v>-</v>
          </cell>
          <cell r="DO66" t="str">
            <v>-</v>
          </cell>
          <cell r="DP66" t="str">
            <v>-</v>
          </cell>
          <cell r="DQ66" t="str">
            <v>-</v>
          </cell>
          <cell r="DR66" t="str">
            <v>-</v>
          </cell>
          <cell r="DS66" t="str">
            <v>-</v>
          </cell>
          <cell r="DT66" t="str">
            <v>-</v>
          </cell>
          <cell r="DU66" t="str">
            <v>-</v>
          </cell>
          <cell r="DV66" t="str">
            <v>-</v>
          </cell>
          <cell r="DW66">
            <v>0</v>
          </cell>
          <cell r="DX66" t="str">
            <v>-</v>
          </cell>
          <cell r="DY66">
            <v>21</v>
          </cell>
          <cell r="DZ66">
            <v>65</v>
          </cell>
          <cell r="EA66">
            <v>28</v>
          </cell>
          <cell r="EB66" t="str">
            <v>-</v>
          </cell>
          <cell r="EC66">
            <v>45.901639344262293</v>
          </cell>
          <cell r="ED66" t="str">
            <v>-</v>
          </cell>
          <cell r="EE66">
            <v>1</v>
          </cell>
          <cell r="EF66" t="str">
            <v>-</v>
          </cell>
          <cell r="EG66">
            <v>3</v>
          </cell>
        </row>
        <row r="67">
          <cell r="C67">
            <v>700000193</v>
          </cell>
          <cell r="D67" t="str">
            <v>SECTOR CEDRO MARILUZ</v>
          </cell>
          <cell r="E67">
            <v>2026</v>
          </cell>
          <cell r="F67">
            <v>202606</v>
          </cell>
          <cell r="G67">
            <v>1323</v>
          </cell>
          <cell r="H67">
            <v>1297</v>
          </cell>
          <cell r="I67">
            <v>362</v>
          </cell>
          <cell r="J67" t="str">
            <v>-</v>
          </cell>
          <cell r="K67">
            <v>-70</v>
          </cell>
          <cell r="L67">
            <v>9</v>
          </cell>
          <cell r="M67">
            <v>155</v>
          </cell>
          <cell r="N67">
            <v>934</v>
          </cell>
          <cell r="O67">
            <v>0</v>
          </cell>
          <cell r="P67" t="str">
            <v>-</v>
          </cell>
          <cell r="Q67">
            <v>1</v>
          </cell>
          <cell r="R67" t="str">
            <v>-</v>
          </cell>
          <cell r="S67">
            <v>1</v>
          </cell>
          <cell r="T67" t="str">
            <v>-</v>
          </cell>
          <cell r="U67">
            <v>154</v>
          </cell>
          <cell r="V67" t="str">
            <v>-</v>
          </cell>
          <cell r="W67">
            <v>0</v>
          </cell>
          <cell r="X67" t="str">
            <v>-</v>
          </cell>
          <cell r="Y67" t="str">
            <v>-</v>
          </cell>
          <cell r="Z67" t="str">
            <v>-</v>
          </cell>
          <cell r="AA67">
            <v>116</v>
          </cell>
          <cell r="AB67" t="str">
            <v>-</v>
          </cell>
          <cell r="AC67" t="str">
            <v>-</v>
          </cell>
          <cell r="AD67" t="str">
            <v>-</v>
          </cell>
          <cell r="AE67" t="str">
            <v>-</v>
          </cell>
          <cell r="AF67" t="str">
            <v>-</v>
          </cell>
          <cell r="AG67">
            <v>79</v>
          </cell>
          <cell r="AH67" t="str">
            <v>-</v>
          </cell>
          <cell r="AI67" t="str">
            <v>-</v>
          </cell>
          <cell r="AJ67" t="str">
            <v>-</v>
          </cell>
          <cell r="AK67" t="str">
            <v>-</v>
          </cell>
          <cell r="AL67" t="str">
            <v>-</v>
          </cell>
          <cell r="AM67">
            <v>11.715797430083144</v>
          </cell>
          <cell r="AN67">
            <v>66.5</v>
          </cell>
          <cell r="AO67" t="str">
            <v>-</v>
          </cell>
          <cell r="AP67" t="str">
            <v>-</v>
          </cell>
          <cell r="AQ67" t="str">
            <v>-</v>
          </cell>
          <cell r="AR67" t="str">
            <v>-</v>
          </cell>
          <cell r="AS67" t="str">
            <v>-</v>
          </cell>
          <cell r="AT67" t="str">
            <v>-</v>
          </cell>
          <cell r="AU67" t="str">
            <v>-</v>
          </cell>
          <cell r="AV67" t="str">
            <v>-</v>
          </cell>
          <cell r="AW67" t="str">
            <v>-</v>
          </cell>
          <cell r="AX67" t="str">
            <v>-</v>
          </cell>
          <cell r="AY67" t="str">
            <v>-</v>
          </cell>
          <cell r="AZ67" t="str">
            <v>-</v>
          </cell>
          <cell r="BA67">
            <v>137</v>
          </cell>
          <cell r="BB67">
            <v>821</v>
          </cell>
          <cell r="BC67">
            <v>10.35525321239607</v>
          </cell>
          <cell r="BD67">
            <v>58.5</v>
          </cell>
          <cell r="BE67">
            <v>898</v>
          </cell>
          <cell r="BF67" t="str">
            <v>-</v>
          </cell>
          <cell r="BG67">
            <v>605101.37</v>
          </cell>
          <cell r="BH67">
            <v>572603</v>
          </cell>
          <cell r="BI67">
            <v>93790713</v>
          </cell>
          <cell r="BJ67">
            <v>534810924</v>
          </cell>
          <cell r="BK67">
            <v>93463351</v>
          </cell>
          <cell r="BL67" t="str">
            <v>-</v>
          </cell>
          <cell r="BM67">
            <v>327362</v>
          </cell>
          <cell r="BN67" t="str">
            <v>-</v>
          </cell>
          <cell r="BO67">
            <v>64404248</v>
          </cell>
          <cell r="BP67" t="str">
            <v>-</v>
          </cell>
          <cell r="BQ67">
            <v>327362</v>
          </cell>
          <cell r="BR67" t="str">
            <v>-</v>
          </cell>
          <cell r="BS67">
            <v>139</v>
          </cell>
          <cell r="BT67" t="str">
            <v>-</v>
          </cell>
          <cell r="BU67">
            <v>64076886</v>
          </cell>
          <cell r="BV67" t="str">
            <v>-</v>
          </cell>
          <cell r="BW67">
            <v>89</v>
          </cell>
          <cell r="BX67" t="str">
            <v>-</v>
          </cell>
          <cell r="BY67" t="str">
            <v>-</v>
          </cell>
          <cell r="BZ67" t="str">
            <v>-</v>
          </cell>
          <cell r="CA67">
            <v>27680545</v>
          </cell>
          <cell r="CB67" t="str">
            <v>-</v>
          </cell>
          <cell r="CC67" t="str">
            <v>-</v>
          </cell>
          <cell r="CD67" t="str">
            <v>-</v>
          </cell>
          <cell r="CE67" t="str">
            <v>-</v>
          </cell>
          <cell r="CF67" t="str">
            <v>-</v>
          </cell>
          <cell r="CG67" t="str">
            <v>-</v>
          </cell>
          <cell r="CH67" t="str">
            <v>-</v>
          </cell>
          <cell r="CI67" t="str">
            <v>-</v>
          </cell>
          <cell r="CJ67" t="str">
            <v>-</v>
          </cell>
          <cell r="CK67" t="str">
            <v>-</v>
          </cell>
          <cell r="CL67" t="str">
            <v>-</v>
          </cell>
          <cell r="CM67">
            <v>1705920</v>
          </cell>
          <cell r="CN67" t="str">
            <v>-</v>
          </cell>
          <cell r="CO67">
            <v>29386465</v>
          </cell>
          <cell r="CP67" t="str">
            <v>-</v>
          </cell>
          <cell r="CQ67">
            <v>0</v>
          </cell>
          <cell r="CR67" t="str">
            <v>-</v>
          </cell>
          <cell r="CS67">
            <v>-19</v>
          </cell>
          <cell r="CT67" t="str">
            <v>-</v>
          </cell>
          <cell r="CU67">
            <v>805</v>
          </cell>
          <cell r="CV67">
            <v>245</v>
          </cell>
          <cell r="CW67">
            <v>226</v>
          </cell>
          <cell r="CX67">
            <v>152</v>
          </cell>
          <cell r="CY67">
            <v>137</v>
          </cell>
          <cell r="CZ67">
            <v>90</v>
          </cell>
          <cell r="DA67">
            <v>84</v>
          </cell>
          <cell r="DB67">
            <v>58</v>
          </cell>
          <cell r="DC67">
            <v>48</v>
          </cell>
          <cell r="DD67">
            <v>42</v>
          </cell>
          <cell r="DE67">
            <v>29</v>
          </cell>
          <cell r="DF67">
            <v>25</v>
          </cell>
          <cell r="DG67">
            <v>161</v>
          </cell>
          <cell r="DH67">
            <v>125</v>
          </cell>
          <cell r="DI67">
            <v>10</v>
          </cell>
          <cell r="DJ67" t="str">
            <v>-</v>
          </cell>
          <cell r="DK67" t="str">
            <v>-</v>
          </cell>
          <cell r="DL67" t="str">
            <v>-</v>
          </cell>
          <cell r="DM67" t="str">
            <v>-</v>
          </cell>
          <cell r="DN67" t="str">
            <v>-</v>
          </cell>
          <cell r="DO67" t="str">
            <v>-</v>
          </cell>
          <cell r="DP67" t="str">
            <v>-</v>
          </cell>
          <cell r="DQ67" t="str">
            <v>-</v>
          </cell>
          <cell r="DR67" t="str">
            <v>-</v>
          </cell>
          <cell r="DS67" t="str">
            <v>-</v>
          </cell>
          <cell r="DT67" t="str">
            <v>-</v>
          </cell>
          <cell r="DU67" t="str">
            <v>-</v>
          </cell>
          <cell r="DV67" t="str">
            <v>-</v>
          </cell>
          <cell r="DW67">
            <v>0</v>
          </cell>
          <cell r="DX67" t="str">
            <v>-</v>
          </cell>
          <cell r="DY67">
            <v>10</v>
          </cell>
          <cell r="DZ67">
            <v>69</v>
          </cell>
          <cell r="EA67">
            <v>52</v>
          </cell>
          <cell r="EB67" t="str">
            <v>-</v>
          </cell>
          <cell r="EC67">
            <v>77.611940298507463</v>
          </cell>
          <cell r="ED67" t="str">
            <v>-</v>
          </cell>
          <cell r="EE67">
            <v>0</v>
          </cell>
          <cell r="EF67" t="str">
            <v>-</v>
          </cell>
          <cell r="EG67">
            <v>8</v>
          </cell>
        </row>
        <row r="68">
          <cell r="C68">
            <v>700000194</v>
          </cell>
          <cell r="D68" t="str">
            <v>SECTOR LLUVIA MARCELA</v>
          </cell>
          <cell r="E68">
            <v>2026</v>
          </cell>
          <cell r="F68">
            <v>202606</v>
          </cell>
          <cell r="G68">
            <v>1508</v>
          </cell>
          <cell r="H68">
            <v>1412</v>
          </cell>
          <cell r="I68">
            <v>403</v>
          </cell>
          <cell r="J68" t="str">
            <v>-</v>
          </cell>
          <cell r="K68">
            <v>28</v>
          </cell>
          <cell r="L68">
            <v>11</v>
          </cell>
          <cell r="M68">
            <v>975</v>
          </cell>
          <cell r="N68">
            <v>968</v>
          </cell>
          <cell r="O68">
            <v>0</v>
          </cell>
          <cell r="P68" t="str">
            <v>-</v>
          </cell>
          <cell r="Q68">
            <v>0</v>
          </cell>
          <cell r="R68" t="str">
            <v>-</v>
          </cell>
          <cell r="S68">
            <v>1</v>
          </cell>
          <cell r="T68" t="str">
            <v>-</v>
          </cell>
          <cell r="U68">
            <v>975</v>
          </cell>
          <cell r="V68" t="str">
            <v>-</v>
          </cell>
          <cell r="W68">
            <v>0</v>
          </cell>
          <cell r="X68" t="str">
            <v>-</v>
          </cell>
          <cell r="Y68" t="str">
            <v>-</v>
          </cell>
          <cell r="Z68" t="str">
            <v>-</v>
          </cell>
          <cell r="AA68">
            <v>708</v>
          </cell>
          <cell r="AB68" t="str">
            <v>-</v>
          </cell>
          <cell r="AC68" t="str">
            <v>-</v>
          </cell>
          <cell r="AD68" t="str">
            <v>-</v>
          </cell>
          <cell r="AE68" t="str">
            <v>-</v>
          </cell>
          <cell r="AF68" t="str">
            <v>-</v>
          </cell>
          <cell r="AG68">
            <v>635</v>
          </cell>
          <cell r="AH68" t="str">
            <v>-</v>
          </cell>
          <cell r="AI68" t="str">
            <v>-</v>
          </cell>
          <cell r="AJ68" t="str">
            <v>-</v>
          </cell>
          <cell r="AK68" t="str">
            <v>-</v>
          </cell>
          <cell r="AL68" t="str">
            <v>-</v>
          </cell>
          <cell r="AM68">
            <v>64.65517241379311</v>
          </cell>
          <cell r="AN68">
            <v>64.900000000000006</v>
          </cell>
          <cell r="AO68" t="str">
            <v>-</v>
          </cell>
          <cell r="AP68" t="str">
            <v>-</v>
          </cell>
          <cell r="AQ68" t="str">
            <v>-</v>
          </cell>
          <cell r="AR68" t="str">
            <v>-</v>
          </cell>
          <cell r="AS68" t="str">
            <v>-</v>
          </cell>
          <cell r="AT68" t="str">
            <v>-</v>
          </cell>
          <cell r="AU68" t="str">
            <v>-</v>
          </cell>
          <cell r="AV68" t="str">
            <v>-</v>
          </cell>
          <cell r="AW68" t="str">
            <v>-</v>
          </cell>
          <cell r="AX68" t="str">
            <v>-</v>
          </cell>
          <cell r="AY68" t="str">
            <v>-</v>
          </cell>
          <cell r="AZ68" t="str">
            <v>-</v>
          </cell>
          <cell r="BA68">
            <v>821</v>
          </cell>
          <cell r="BB68">
            <v>838</v>
          </cell>
          <cell r="BC68">
            <v>54.442970822281168</v>
          </cell>
          <cell r="BD68">
            <v>56.2</v>
          </cell>
          <cell r="BE68">
            <v>1015</v>
          </cell>
          <cell r="BF68" t="str">
            <v>-</v>
          </cell>
          <cell r="BG68">
            <v>572981.02</v>
          </cell>
          <cell r="BH68">
            <v>524575</v>
          </cell>
          <cell r="BI68">
            <v>558656493.5</v>
          </cell>
          <cell r="BJ68">
            <v>507788803</v>
          </cell>
          <cell r="BK68">
            <v>558514001</v>
          </cell>
          <cell r="BL68" t="str">
            <v>-</v>
          </cell>
          <cell r="BM68">
            <v>142492.5</v>
          </cell>
          <cell r="BN68" t="str">
            <v>-</v>
          </cell>
          <cell r="BO68">
            <v>461522281.5</v>
          </cell>
          <cell r="BP68" t="str">
            <v>-</v>
          </cell>
          <cell r="BQ68">
            <v>142492.5</v>
          </cell>
          <cell r="BR68" t="str">
            <v>-</v>
          </cell>
          <cell r="BS68">
            <v>924</v>
          </cell>
          <cell r="BT68" t="str">
            <v>-</v>
          </cell>
          <cell r="BU68">
            <v>461379789</v>
          </cell>
          <cell r="BV68" t="str">
            <v>-</v>
          </cell>
          <cell r="BW68">
            <v>590</v>
          </cell>
          <cell r="BX68" t="str">
            <v>-</v>
          </cell>
          <cell r="BY68" t="str">
            <v>-</v>
          </cell>
          <cell r="BZ68" t="str">
            <v>-</v>
          </cell>
          <cell r="CA68">
            <v>88326778</v>
          </cell>
          <cell r="CB68" t="str">
            <v>-</v>
          </cell>
          <cell r="CC68" t="str">
            <v>-</v>
          </cell>
          <cell r="CD68" t="str">
            <v>-</v>
          </cell>
          <cell r="CE68" t="str">
            <v>-</v>
          </cell>
          <cell r="CF68" t="str">
            <v>-</v>
          </cell>
          <cell r="CG68" t="str">
            <v>-</v>
          </cell>
          <cell r="CH68" t="str">
            <v>-</v>
          </cell>
          <cell r="CI68" t="str">
            <v>-</v>
          </cell>
          <cell r="CJ68" t="str">
            <v>-</v>
          </cell>
          <cell r="CK68" t="str">
            <v>-</v>
          </cell>
          <cell r="CL68" t="str">
            <v>-</v>
          </cell>
          <cell r="CM68">
            <v>8807434</v>
          </cell>
          <cell r="CN68" t="str">
            <v>-</v>
          </cell>
          <cell r="CO68">
            <v>97134212</v>
          </cell>
          <cell r="CP68" t="str">
            <v>-</v>
          </cell>
          <cell r="CQ68">
            <v>0</v>
          </cell>
          <cell r="CR68" t="str">
            <v>-</v>
          </cell>
          <cell r="CS68">
            <v>3</v>
          </cell>
          <cell r="CT68" t="str">
            <v>-</v>
          </cell>
          <cell r="CU68">
            <v>232</v>
          </cell>
          <cell r="CV68">
            <v>197</v>
          </cell>
          <cell r="CW68">
            <v>200</v>
          </cell>
          <cell r="CX68">
            <v>213</v>
          </cell>
          <cell r="CY68">
            <v>101</v>
          </cell>
          <cell r="CZ68">
            <v>107</v>
          </cell>
          <cell r="DA68">
            <v>49</v>
          </cell>
          <cell r="DB68">
            <v>75</v>
          </cell>
          <cell r="DC68">
            <v>35</v>
          </cell>
          <cell r="DD68">
            <v>42</v>
          </cell>
          <cell r="DE68">
            <v>33</v>
          </cell>
          <cell r="DF68">
            <v>40</v>
          </cell>
          <cell r="DG68">
            <v>117</v>
          </cell>
          <cell r="DH68">
            <v>157</v>
          </cell>
          <cell r="DI68">
            <v>29</v>
          </cell>
          <cell r="DJ68" t="str">
            <v>-</v>
          </cell>
          <cell r="DK68" t="str">
            <v>-</v>
          </cell>
          <cell r="DL68" t="str">
            <v>-</v>
          </cell>
          <cell r="DM68" t="str">
            <v>-</v>
          </cell>
          <cell r="DN68" t="str">
            <v>-</v>
          </cell>
          <cell r="DO68" t="str">
            <v>-</v>
          </cell>
          <cell r="DP68" t="str">
            <v>-</v>
          </cell>
          <cell r="DQ68" t="str">
            <v>-</v>
          </cell>
          <cell r="DR68" t="str">
            <v>-</v>
          </cell>
          <cell r="DS68" t="str">
            <v>-</v>
          </cell>
          <cell r="DT68" t="str">
            <v>-</v>
          </cell>
          <cell r="DU68" t="str">
            <v>-</v>
          </cell>
          <cell r="DV68" t="str">
            <v>-</v>
          </cell>
          <cell r="DW68">
            <v>0</v>
          </cell>
          <cell r="DX68" t="str">
            <v>-</v>
          </cell>
          <cell r="DY68">
            <v>36</v>
          </cell>
          <cell r="DZ68">
            <v>52</v>
          </cell>
          <cell r="EA68">
            <v>21</v>
          </cell>
          <cell r="EB68" t="str">
            <v>-</v>
          </cell>
          <cell r="EC68">
            <v>53.846153846153847</v>
          </cell>
          <cell r="ED68" t="str">
            <v>-</v>
          </cell>
          <cell r="EE68">
            <v>7</v>
          </cell>
          <cell r="EF68" t="str">
            <v>-</v>
          </cell>
          <cell r="EG68">
            <v>118</v>
          </cell>
        </row>
        <row r="69">
          <cell r="C69">
            <v>700000196</v>
          </cell>
          <cell r="D69" t="str">
            <v>SECTOR YARUMO</v>
          </cell>
          <cell r="E69">
            <v>2026</v>
          </cell>
          <cell r="F69">
            <v>202606</v>
          </cell>
          <cell r="G69">
            <v>0</v>
          </cell>
          <cell r="H69" t="str">
            <v>-</v>
          </cell>
          <cell r="I69">
            <v>0</v>
          </cell>
          <cell r="J69" t="str">
            <v>-</v>
          </cell>
          <cell r="K69">
            <v>0</v>
          </cell>
          <cell r="L69" t="str">
            <v>-</v>
          </cell>
          <cell r="M69">
            <v>0</v>
          </cell>
          <cell r="N69" t="str">
            <v>-</v>
          </cell>
          <cell r="O69">
            <v>0</v>
          </cell>
          <cell r="P69" t="str">
            <v>-</v>
          </cell>
          <cell r="Q69">
            <v>0</v>
          </cell>
          <cell r="R69" t="str">
            <v>-</v>
          </cell>
          <cell r="S69">
            <v>0</v>
          </cell>
          <cell r="T69" t="str">
            <v>-</v>
          </cell>
          <cell r="U69">
            <v>0</v>
          </cell>
          <cell r="V69" t="str">
            <v>-</v>
          </cell>
          <cell r="W69">
            <v>0</v>
          </cell>
          <cell r="X69" t="str">
            <v>-</v>
          </cell>
          <cell r="Y69" t="str">
            <v>-</v>
          </cell>
          <cell r="Z69" t="str">
            <v>-</v>
          </cell>
          <cell r="AA69">
            <v>0</v>
          </cell>
          <cell r="AB69" t="str">
            <v>-</v>
          </cell>
          <cell r="AC69" t="str">
            <v>-</v>
          </cell>
          <cell r="AD69" t="str">
            <v>-</v>
          </cell>
          <cell r="AE69" t="str">
            <v>-</v>
          </cell>
          <cell r="AF69" t="str">
            <v>-</v>
          </cell>
          <cell r="AG69">
            <v>0</v>
          </cell>
          <cell r="AH69" t="str">
            <v>-</v>
          </cell>
          <cell r="AI69" t="str">
            <v>-</v>
          </cell>
          <cell r="AJ69" t="str">
            <v>-</v>
          </cell>
          <cell r="AK69" t="str">
            <v>-</v>
          </cell>
          <cell r="AL69" t="str">
            <v>-</v>
          </cell>
          <cell r="AM69">
            <v>0</v>
          </cell>
          <cell r="AN69" t="str">
            <v>-</v>
          </cell>
          <cell r="AO69" t="str">
            <v>-</v>
          </cell>
          <cell r="AP69" t="str">
            <v>-</v>
          </cell>
          <cell r="AQ69" t="str">
            <v>-</v>
          </cell>
          <cell r="AR69" t="str">
            <v>-</v>
          </cell>
          <cell r="AS69" t="str">
            <v>-</v>
          </cell>
          <cell r="AT69" t="str">
            <v>-</v>
          </cell>
          <cell r="AU69" t="str">
            <v>-</v>
          </cell>
          <cell r="AV69" t="str">
            <v>-</v>
          </cell>
          <cell r="AW69" t="str">
            <v>-</v>
          </cell>
          <cell r="AX69" t="str">
            <v>-</v>
          </cell>
          <cell r="AY69" t="str">
            <v>-</v>
          </cell>
          <cell r="AZ69" t="str">
            <v>-</v>
          </cell>
          <cell r="BA69">
            <v>0</v>
          </cell>
          <cell r="BB69" t="str">
            <v>-</v>
          </cell>
          <cell r="BC69">
            <v>0</v>
          </cell>
          <cell r="BD69" t="str">
            <v>-</v>
          </cell>
          <cell r="BE69">
            <v>0</v>
          </cell>
          <cell r="BF69" t="str">
            <v>-</v>
          </cell>
          <cell r="BG69">
            <v>0</v>
          </cell>
          <cell r="BH69" t="str">
            <v>-</v>
          </cell>
          <cell r="BI69">
            <v>0</v>
          </cell>
          <cell r="BJ69" t="str">
            <v>-</v>
          </cell>
          <cell r="BK69">
            <v>0</v>
          </cell>
          <cell r="BL69" t="str">
            <v>-</v>
          </cell>
          <cell r="BM69">
            <v>0</v>
          </cell>
          <cell r="BN69" t="str">
            <v>-</v>
          </cell>
          <cell r="BO69">
            <v>0</v>
          </cell>
          <cell r="BP69" t="str">
            <v>-</v>
          </cell>
          <cell r="BQ69">
            <v>0</v>
          </cell>
          <cell r="BR69" t="str">
            <v>-</v>
          </cell>
          <cell r="BS69">
            <v>0</v>
          </cell>
          <cell r="BT69" t="str">
            <v>-</v>
          </cell>
          <cell r="BU69">
            <v>0</v>
          </cell>
          <cell r="BV69" t="str">
            <v>-</v>
          </cell>
          <cell r="BW69">
            <v>0</v>
          </cell>
          <cell r="BX69" t="str">
            <v>-</v>
          </cell>
          <cell r="BY69" t="str">
            <v>-</v>
          </cell>
          <cell r="BZ69" t="str">
            <v>-</v>
          </cell>
          <cell r="CA69">
            <v>0</v>
          </cell>
          <cell r="CB69" t="str">
            <v>-</v>
          </cell>
          <cell r="CC69" t="str">
            <v>-</v>
          </cell>
          <cell r="CD69" t="str">
            <v>-</v>
          </cell>
          <cell r="CE69" t="str">
            <v>-</v>
          </cell>
          <cell r="CF69" t="str">
            <v>-</v>
          </cell>
          <cell r="CG69" t="str">
            <v>-</v>
          </cell>
          <cell r="CH69" t="str">
            <v>-</v>
          </cell>
          <cell r="CI69" t="str">
            <v>-</v>
          </cell>
          <cell r="CJ69" t="str">
            <v>-</v>
          </cell>
          <cell r="CK69" t="str">
            <v>-</v>
          </cell>
          <cell r="CL69" t="str">
            <v>-</v>
          </cell>
          <cell r="CM69">
            <v>0</v>
          </cell>
          <cell r="CN69" t="str">
            <v>-</v>
          </cell>
          <cell r="CO69">
            <v>0</v>
          </cell>
          <cell r="CP69" t="str">
            <v>-</v>
          </cell>
          <cell r="CQ69">
            <v>0</v>
          </cell>
          <cell r="CR69" t="str">
            <v>-</v>
          </cell>
          <cell r="CS69">
            <v>0</v>
          </cell>
          <cell r="CT69" t="str">
            <v>-</v>
          </cell>
          <cell r="CU69">
            <v>0</v>
          </cell>
          <cell r="CV69" t="str">
            <v>-</v>
          </cell>
          <cell r="CW69">
            <v>0</v>
          </cell>
          <cell r="CX69" t="str">
            <v>-</v>
          </cell>
          <cell r="CY69">
            <v>0</v>
          </cell>
          <cell r="CZ69" t="str">
            <v>-</v>
          </cell>
          <cell r="DA69">
            <v>0</v>
          </cell>
          <cell r="DB69" t="str">
            <v>-</v>
          </cell>
          <cell r="DC69">
            <v>0</v>
          </cell>
          <cell r="DD69" t="str">
            <v>-</v>
          </cell>
          <cell r="DE69">
            <v>0</v>
          </cell>
          <cell r="DF69" t="str">
            <v>-</v>
          </cell>
          <cell r="DG69">
            <v>0</v>
          </cell>
          <cell r="DH69" t="str">
            <v>-</v>
          </cell>
          <cell r="DI69">
            <v>0</v>
          </cell>
          <cell r="DJ69" t="str">
            <v>-</v>
          </cell>
          <cell r="DK69" t="str">
            <v>-</v>
          </cell>
          <cell r="DL69" t="str">
            <v>-</v>
          </cell>
          <cell r="DM69" t="str">
            <v>-</v>
          </cell>
          <cell r="DN69" t="str">
            <v>-</v>
          </cell>
          <cell r="DO69" t="str">
            <v>-</v>
          </cell>
          <cell r="DP69" t="str">
            <v>-</v>
          </cell>
          <cell r="DQ69" t="str">
            <v>-</v>
          </cell>
          <cell r="DR69" t="str">
            <v>-</v>
          </cell>
          <cell r="DS69" t="str">
            <v>-</v>
          </cell>
          <cell r="DT69" t="str">
            <v>-</v>
          </cell>
          <cell r="DU69" t="str">
            <v>-</v>
          </cell>
          <cell r="DV69" t="str">
            <v>-</v>
          </cell>
          <cell r="DW69">
            <v>0</v>
          </cell>
          <cell r="DX69" t="str">
            <v>-</v>
          </cell>
          <cell r="DY69">
            <v>0</v>
          </cell>
          <cell r="DZ69" t="str">
            <v>-</v>
          </cell>
          <cell r="EA69">
            <v>0</v>
          </cell>
          <cell r="EB69" t="str">
            <v>-</v>
          </cell>
          <cell r="EC69">
            <v>0</v>
          </cell>
          <cell r="ED69" t="str">
            <v>-</v>
          </cell>
          <cell r="EE69">
            <v>0</v>
          </cell>
          <cell r="EF69" t="str">
            <v>-</v>
          </cell>
          <cell r="EG69">
            <v>0</v>
          </cell>
        </row>
        <row r="70">
          <cell r="C70">
            <v>700000197</v>
          </cell>
          <cell r="D70" t="str">
            <v>SECTOR BAMBU SANDRA</v>
          </cell>
          <cell r="E70">
            <v>2026</v>
          </cell>
          <cell r="F70">
            <v>202606</v>
          </cell>
          <cell r="G70">
            <v>1400</v>
          </cell>
          <cell r="H70">
            <v>1385</v>
          </cell>
          <cell r="I70">
            <v>430</v>
          </cell>
          <cell r="J70" t="str">
            <v>-</v>
          </cell>
          <cell r="K70">
            <v>-36</v>
          </cell>
          <cell r="L70">
            <v>8</v>
          </cell>
          <cell r="M70">
            <v>255</v>
          </cell>
          <cell r="N70">
            <v>962</v>
          </cell>
          <cell r="O70">
            <v>0</v>
          </cell>
          <cell r="P70" t="str">
            <v>-</v>
          </cell>
          <cell r="Q70">
            <v>0</v>
          </cell>
          <cell r="R70" t="str">
            <v>-</v>
          </cell>
          <cell r="S70">
            <v>1</v>
          </cell>
          <cell r="T70" t="str">
            <v>-</v>
          </cell>
          <cell r="U70">
            <v>255</v>
          </cell>
          <cell r="V70" t="str">
            <v>-</v>
          </cell>
          <cell r="W70">
            <v>0</v>
          </cell>
          <cell r="X70" t="str">
            <v>-</v>
          </cell>
          <cell r="Y70" t="str">
            <v>-</v>
          </cell>
          <cell r="Z70" t="str">
            <v>-</v>
          </cell>
          <cell r="AA70">
            <v>201</v>
          </cell>
          <cell r="AB70" t="str">
            <v>-</v>
          </cell>
          <cell r="AC70" t="str">
            <v>-</v>
          </cell>
          <cell r="AD70" t="str">
            <v>-</v>
          </cell>
          <cell r="AE70" t="str">
            <v>-</v>
          </cell>
          <cell r="AF70" t="str">
            <v>-</v>
          </cell>
          <cell r="AG70">
            <v>108</v>
          </cell>
          <cell r="AH70" t="str">
            <v>-</v>
          </cell>
          <cell r="AI70" t="str">
            <v>-</v>
          </cell>
          <cell r="AJ70" t="str">
            <v>-</v>
          </cell>
          <cell r="AK70" t="str">
            <v>-</v>
          </cell>
          <cell r="AL70" t="str">
            <v>-</v>
          </cell>
          <cell r="AM70">
            <v>18.214285714285712</v>
          </cell>
          <cell r="AN70">
            <v>66.5</v>
          </cell>
          <cell r="AO70" t="str">
            <v>-</v>
          </cell>
          <cell r="AP70" t="str">
            <v>-</v>
          </cell>
          <cell r="AQ70" t="str">
            <v>-</v>
          </cell>
          <cell r="AR70" t="str">
            <v>-</v>
          </cell>
          <cell r="AS70" t="str">
            <v>-</v>
          </cell>
          <cell r="AT70" t="str">
            <v>-</v>
          </cell>
          <cell r="AU70" t="str">
            <v>-</v>
          </cell>
          <cell r="AV70" t="str">
            <v>-</v>
          </cell>
          <cell r="AW70" t="str">
            <v>-</v>
          </cell>
          <cell r="AX70" t="str">
            <v>-</v>
          </cell>
          <cell r="AY70" t="str">
            <v>-</v>
          </cell>
          <cell r="AZ70" t="str">
            <v>-</v>
          </cell>
          <cell r="BA70">
            <v>238</v>
          </cell>
          <cell r="BB70">
            <v>850</v>
          </cell>
          <cell r="BC70">
            <v>17</v>
          </cell>
          <cell r="BD70">
            <v>58.7</v>
          </cell>
          <cell r="BE70">
            <v>986</v>
          </cell>
          <cell r="BF70" t="str">
            <v>-</v>
          </cell>
          <cell r="BG70">
            <v>587007.89</v>
          </cell>
          <cell r="BH70">
            <v>565825</v>
          </cell>
          <cell r="BI70">
            <v>149687011</v>
          </cell>
          <cell r="BJ70">
            <v>544323169</v>
          </cell>
          <cell r="BK70">
            <v>149582361</v>
          </cell>
          <cell r="BL70" t="str">
            <v>-</v>
          </cell>
          <cell r="BM70">
            <v>104650</v>
          </cell>
          <cell r="BN70" t="str">
            <v>-</v>
          </cell>
          <cell r="BO70">
            <v>127209925</v>
          </cell>
          <cell r="BP70" t="str">
            <v>-</v>
          </cell>
          <cell r="BQ70">
            <v>104650</v>
          </cell>
          <cell r="BR70" t="str">
            <v>-</v>
          </cell>
          <cell r="BS70">
            <v>244</v>
          </cell>
          <cell r="BT70" t="str">
            <v>-</v>
          </cell>
          <cell r="BU70">
            <v>127105275</v>
          </cell>
          <cell r="BV70" t="str">
            <v>-</v>
          </cell>
          <cell r="BW70">
            <v>141</v>
          </cell>
          <cell r="BX70" t="str">
            <v>-</v>
          </cell>
          <cell r="BY70" t="str">
            <v>-</v>
          </cell>
          <cell r="BZ70" t="str">
            <v>-</v>
          </cell>
          <cell r="CA70">
            <v>20671891</v>
          </cell>
          <cell r="CB70" t="str">
            <v>-</v>
          </cell>
          <cell r="CC70" t="str">
            <v>-</v>
          </cell>
          <cell r="CD70" t="str">
            <v>-</v>
          </cell>
          <cell r="CE70" t="str">
            <v>-</v>
          </cell>
          <cell r="CF70" t="str">
            <v>-</v>
          </cell>
          <cell r="CG70" t="str">
            <v>-</v>
          </cell>
          <cell r="CH70" t="str">
            <v>-</v>
          </cell>
          <cell r="CI70" t="str">
            <v>-</v>
          </cell>
          <cell r="CJ70" t="str">
            <v>-</v>
          </cell>
          <cell r="CK70" t="str">
            <v>-</v>
          </cell>
          <cell r="CL70" t="str">
            <v>-</v>
          </cell>
          <cell r="CM70">
            <v>1805195</v>
          </cell>
          <cell r="CN70" t="str">
            <v>-</v>
          </cell>
          <cell r="CO70">
            <v>22477086</v>
          </cell>
          <cell r="CP70" t="str">
            <v>-</v>
          </cell>
          <cell r="CQ70">
            <v>0</v>
          </cell>
          <cell r="CR70" t="str">
            <v>-</v>
          </cell>
          <cell r="CS70">
            <v>-30</v>
          </cell>
          <cell r="CT70" t="str">
            <v>-</v>
          </cell>
          <cell r="CU70">
            <v>742</v>
          </cell>
          <cell r="CV70">
            <v>251</v>
          </cell>
          <cell r="CW70">
            <v>253</v>
          </cell>
          <cell r="CX70">
            <v>176</v>
          </cell>
          <cell r="CY70">
            <v>150</v>
          </cell>
          <cell r="CZ70">
            <v>109</v>
          </cell>
          <cell r="DA70">
            <v>46</v>
          </cell>
          <cell r="DB70">
            <v>29</v>
          </cell>
          <cell r="DC70">
            <v>47</v>
          </cell>
          <cell r="DD70">
            <v>35</v>
          </cell>
          <cell r="DE70">
            <v>37</v>
          </cell>
          <cell r="DF70">
            <v>31</v>
          </cell>
          <cell r="DG70">
            <v>130</v>
          </cell>
          <cell r="DH70">
            <v>95</v>
          </cell>
          <cell r="DI70">
            <v>5</v>
          </cell>
          <cell r="DJ70" t="str">
            <v>-</v>
          </cell>
          <cell r="DK70" t="str">
            <v>-</v>
          </cell>
          <cell r="DL70" t="str">
            <v>-</v>
          </cell>
          <cell r="DM70" t="str">
            <v>-</v>
          </cell>
          <cell r="DN70" t="str">
            <v>-</v>
          </cell>
          <cell r="DO70" t="str">
            <v>-</v>
          </cell>
          <cell r="DP70" t="str">
            <v>-</v>
          </cell>
          <cell r="DQ70" t="str">
            <v>-</v>
          </cell>
          <cell r="DR70" t="str">
            <v>-</v>
          </cell>
          <cell r="DS70" t="str">
            <v>-</v>
          </cell>
          <cell r="DT70" t="str">
            <v>-</v>
          </cell>
          <cell r="DU70" t="str">
            <v>-</v>
          </cell>
          <cell r="DV70" t="str">
            <v>-</v>
          </cell>
          <cell r="DW70">
            <v>0</v>
          </cell>
          <cell r="DX70" t="str">
            <v>-</v>
          </cell>
          <cell r="DY70">
            <v>8</v>
          </cell>
          <cell r="DZ70">
            <v>68</v>
          </cell>
          <cell r="EA70">
            <v>30</v>
          </cell>
          <cell r="EB70" t="str">
            <v>-</v>
          </cell>
          <cell r="EC70">
            <v>57.692307692307686</v>
          </cell>
          <cell r="ED70" t="str">
            <v>-</v>
          </cell>
          <cell r="EE70">
            <v>3</v>
          </cell>
          <cell r="EF70" t="str">
            <v>-</v>
          </cell>
          <cell r="EG70">
            <v>9</v>
          </cell>
        </row>
        <row r="71">
          <cell r="C71">
            <v>700000202</v>
          </cell>
          <cell r="D71" t="str">
            <v>SECTOR MUSICA DIANA</v>
          </cell>
          <cell r="E71">
            <v>2026</v>
          </cell>
          <cell r="F71">
            <v>202606</v>
          </cell>
          <cell r="G71">
            <v>2507</v>
          </cell>
          <cell r="H71">
            <v>2435</v>
          </cell>
          <cell r="I71">
            <v>553</v>
          </cell>
          <cell r="J71" t="str">
            <v>-</v>
          </cell>
          <cell r="K71">
            <v>-5</v>
          </cell>
          <cell r="L71">
            <v>10</v>
          </cell>
          <cell r="M71">
            <v>1211</v>
          </cell>
          <cell r="N71">
            <v>1660</v>
          </cell>
          <cell r="O71">
            <v>0</v>
          </cell>
          <cell r="P71" t="str">
            <v>-</v>
          </cell>
          <cell r="Q71">
            <v>0</v>
          </cell>
          <cell r="R71" t="str">
            <v>-</v>
          </cell>
          <cell r="S71">
            <v>5</v>
          </cell>
          <cell r="T71" t="str">
            <v>-</v>
          </cell>
          <cell r="U71">
            <v>1209</v>
          </cell>
          <cell r="V71" t="str">
            <v>-</v>
          </cell>
          <cell r="W71">
            <v>2</v>
          </cell>
          <cell r="X71" t="str">
            <v>-</v>
          </cell>
          <cell r="Y71" t="str">
            <v>-</v>
          </cell>
          <cell r="Z71" t="str">
            <v>-</v>
          </cell>
          <cell r="AA71">
            <v>872</v>
          </cell>
          <cell r="AB71" t="str">
            <v>-</v>
          </cell>
          <cell r="AC71" t="str">
            <v>-</v>
          </cell>
          <cell r="AD71" t="str">
            <v>-</v>
          </cell>
          <cell r="AE71" t="str">
            <v>-</v>
          </cell>
          <cell r="AF71" t="str">
            <v>-</v>
          </cell>
          <cell r="AG71">
            <v>800</v>
          </cell>
          <cell r="AH71" t="str">
            <v>-</v>
          </cell>
          <cell r="AI71" t="str">
            <v>-</v>
          </cell>
          <cell r="AJ71" t="str">
            <v>-</v>
          </cell>
          <cell r="AK71" t="str">
            <v>-</v>
          </cell>
          <cell r="AL71" t="str">
            <v>-</v>
          </cell>
          <cell r="AM71">
            <v>48.3047467092142</v>
          </cell>
          <cell r="AN71">
            <v>65.7</v>
          </cell>
          <cell r="AO71" t="str">
            <v>-</v>
          </cell>
          <cell r="AP71" t="str">
            <v>-</v>
          </cell>
          <cell r="AQ71" t="str">
            <v>-</v>
          </cell>
          <cell r="AR71" t="str">
            <v>-</v>
          </cell>
          <cell r="AS71" t="str">
            <v>-</v>
          </cell>
          <cell r="AT71" t="str">
            <v>-</v>
          </cell>
          <cell r="AU71" t="str">
            <v>-</v>
          </cell>
          <cell r="AV71" t="str">
            <v>-</v>
          </cell>
          <cell r="AW71" t="str">
            <v>-</v>
          </cell>
          <cell r="AX71" t="str">
            <v>-</v>
          </cell>
          <cell r="AY71" t="str">
            <v>-</v>
          </cell>
          <cell r="AZ71" t="str">
            <v>-</v>
          </cell>
          <cell r="BA71">
            <v>1098</v>
          </cell>
          <cell r="BB71">
            <v>1498</v>
          </cell>
          <cell r="BC71">
            <v>43.797367371360188</v>
          </cell>
          <cell r="BD71">
            <v>59.3</v>
          </cell>
          <cell r="BE71">
            <v>1631</v>
          </cell>
          <cell r="BF71" t="str">
            <v>-</v>
          </cell>
          <cell r="BG71">
            <v>479260.68</v>
          </cell>
          <cell r="BH71">
            <v>430646</v>
          </cell>
          <cell r="BI71">
            <v>580384687.75</v>
          </cell>
          <cell r="BJ71">
            <v>714871545</v>
          </cell>
          <cell r="BK71">
            <v>579694392</v>
          </cell>
          <cell r="BL71" t="str">
            <v>-</v>
          </cell>
          <cell r="BM71">
            <v>690295.75</v>
          </cell>
          <cell r="BN71" t="str">
            <v>-</v>
          </cell>
          <cell r="BO71">
            <v>485204335.75</v>
          </cell>
          <cell r="BP71" t="str">
            <v>-</v>
          </cell>
          <cell r="BQ71">
            <v>690295.75</v>
          </cell>
          <cell r="BR71" t="str">
            <v>-</v>
          </cell>
          <cell r="BS71">
            <v>1127</v>
          </cell>
          <cell r="BT71" t="str">
            <v>-</v>
          </cell>
          <cell r="BU71">
            <v>484514040</v>
          </cell>
          <cell r="BV71" t="str">
            <v>-</v>
          </cell>
          <cell r="BW71">
            <v>687</v>
          </cell>
          <cell r="BX71" t="str">
            <v>-</v>
          </cell>
          <cell r="BY71" t="str">
            <v>-</v>
          </cell>
          <cell r="BZ71" t="str">
            <v>-</v>
          </cell>
          <cell r="CA71">
            <v>88323975</v>
          </cell>
          <cell r="CB71" t="str">
            <v>-</v>
          </cell>
          <cell r="CC71" t="str">
            <v>-</v>
          </cell>
          <cell r="CD71" t="str">
            <v>-</v>
          </cell>
          <cell r="CE71" t="str">
            <v>-</v>
          </cell>
          <cell r="CF71" t="str">
            <v>-</v>
          </cell>
          <cell r="CG71" t="str">
            <v>-</v>
          </cell>
          <cell r="CH71" t="str">
            <v>-</v>
          </cell>
          <cell r="CI71" t="str">
            <v>-</v>
          </cell>
          <cell r="CJ71" t="str">
            <v>-</v>
          </cell>
          <cell r="CK71" t="str">
            <v>-</v>
          </cell>
          <cell r="CL71" t="str">
            <v>-</v>
          </cell>
          <cell r="CM71">
            <v>6856377</v>
          </cell>
          <cell r="CN71" t="str">
            <v>-</v>
          </cell>
          <cell r="CO71">
            <v>95180352</v>
          </cell>
          <cell r="CP71" t="str">
            <v>-</v>
          </cell>
          <cell r="CQ71">
            <v>0</v>
          </cell>
          <cell r="CR71" t="str">
            <v>-</v>
          </cell>
          <cell r="CS71">
            <v>-16</v>
          </cell>
          <cell r="CT71" t="str">
            <v>-</v>
          </cell>
          <cell r="CU71">
            <v>713</v>
          </cell>
          <cell r="CV71">
            <v>449</v>
          </cell>
          <cell r="CW71">
            <v>342</v>
          </cell>
          <cell r="CX71">
            <v>267</v>
          </cell>
          <cell r="CY71">
            <v>241</v>
          </cell>
          <cell r="CZ71">
            <v>184</v>
          </cell>
          <cell r="DA71">
            <v>92</v>
          </cell>
          <cell r="DB71">
            <v>83</v>
          </cell>
          <cell r="DC71">
            <v>60</v>
          </cell>
          <cell r="DD71">
            <v>56</v>
          </cell>
          <cell r="DE71">
            <v>95</v>
          </cell>
          <cell r="DF71">
            <v>83</v>
          </cell>
          <cell r="DG71">
            <v>247</v>
          </cell>
          <cell r="DH71">
            <v>222</v>
          </cell>
          <cell r="DI71">
            <v>58</v>
          </cell>
          <cell r="DJ71" t="str">
            <v>-</v>
          </cell>
          <cell r="DK71" t="str">
            <v>-</v>
          </cell>
          <cell r="DL71" t="str">
            <v>-</v>
          </cell>
          <cell r="DM71" t="str">
            <v>-</v>
          </cell>
          <cell r="DN71" t="str">
            <v>-</v>
          </cell>
          <cell r="DO71" t="str">
            <v>-</v>
          </cell>
          <cell r="DP71" t="str">
            <v>-</v>
          </cell>
          <cell r="DQ71" t="str">
            <v>-</v>
          </cell>
          <cell r="DR71" t="str">
            <v>-</v>
          </cell>
          <cell r="DS71" t="str">
            <v>-</v>
          </cell>
          <cell r="DT71" t="str">
            <v>-</v>
          </cell>
          <cell r="DU71" t="str">
            <v>-</v>
          </cell>
          <cell r="DV71" t="str">
            <v>-</v>
          </cell>
          <cell r="DW71">
            <v>0</v>
          </cell>
          <cell r="DX71" t="str">
            <v>-</v>
          </cell>
          <cell r="DY71">
            <v>81</v>
          </cell>
          <cell r="DZ71">
            <v>104</v>
          </cell>
          <cell r="EA71">
            <v>64</v>
          </cell>
          <cell r="EB71" t="str">
            <v>-</v>
          </cell>
          <cell r="EC71">
            <v>66.666666666666657</v>
          </cell>
          <cell r="ED71" t="str">
            <v>-</v>
          </cell>
          <cell r="EE71">
            <v>23</v>
          </cell>
          <cell r="EF71" t="str">
            <v>-</v>
          </cell>
          <cell r="EG71">
            <v>33</v>
          </cell>
        </row>
        <row r="72">
          <cell r="C72">
            <v>700000205</v>
          </cell>
          <cell r="D72" t="str">
            <v>SECTOR MERENGUE REMEDIOS</v>
          </cell>
          <cell r="E72">
            <v>2026</v>
          </cell>
          <cell r="F72">
            <v>202606</v>
          </cell>
          <cell r="G72">
            <v>1594</v>
          </cell>
          <cell r="H72">
            <v>1544</v>
          </cell>
          <cell r="I72">
            <v>384</v>
          </cell>
          <cell r="J72" t="str">
            <v>-</v>
          </cell>
          <cell r="K72">
            <v>3</v>
          </cell>
          <cell r="L72">
            <v>9</v>
          </cell>
          <cell r="M72">
            <v>701</v>
          </cell>
          <cell r="N72">
            <v>1030</v>
          </cell>
          <cell r="O72">
            <v>0</v>
          </cell>
          <cell r="P72" t="str">
            <v>-</v>
          </cell>
          <cell r="Q72">
            <v>1</v>
          </cell>
          <cell r="R72" t="str">
            <v>-</v>
          </cell>
          <cell r="S72">
            <v>1</v>
          </cell>
          <cell r="T72" t="str">
            <v>-</v>
          </cell>
          <cell r="U72">
            <v>701</v>
          </cell>
          <cell r="V72" t="str">
            <v>-</v>
          </cell>
          <cell r="W72">
            <v>0</v>
          </cell>
          <cell r="X72" t="str">
            <v>-</v>
          </cell>
          <cell r="Y72" t="str">
            <v>-</v>
          </cell>
          <cell r="Z72" t="str">
            <v>-</v>
          </cell>
          <cell r="AA72">
            <v>501</v>
          </cell>
          <cell r="AB72" t="str">
            <v>-</v>
          </cell>
          <cell r="AC72" t="str">
            <v>-</v>
          </cell>
          <cell r="AD72" t="str">
            <v>-</v>
          </cell>
          <cell r="AE72" t="str">
            <v>-</v>
          </cell>
          <cell r="AF72" t="str">
            <v>-</v>
          </cell>
          <cell r="AG72">
            <v>437</v>
          </cell>
          <cell r="AH72" t="str">
            <v>-</v>
          </cell>
          <cell r="AI72" t="str">
            <v>-</v>
          </cell>
          <cell r="AJ72" t="str">
            <v>-</v>
          </cell>
          <cell r="AK72" t="str">
            <v>-</v>
          </cell>
          <cell r="AL72" t="str">
            <v>-</v>
          </cell>
          <cell r="AM72">
            <v>44.040150564617313</v>
          </cell>
          <cell r="AN72">
            <v>63.9</v>
          </cell>
          <cell r="AO72" t="str">
            <v>-</v>
          </cell>
          <cell r="AP72" t="str">
            <v>-</v>
          </cell>
          <cell r="AQ72" t="str">
            <v>-</v>
          </cell>
          <cell r="AR72" t="str">
            <v>-</v>
          </cell>
          <cell r="AS72" t="str">
            <v>-</v>
          </cell>
          <cell r="AT72" t="str">
            <v>-</v>
          </cell>
          <cell r="AU72" t="str">
            <v>-</v>
          </cell>
          <cell r="AV72" t="str">
            <v>-</v>
          </cell>
          <cell r="AW72" t="str">
            <v>-</v>
          </cell>
          <cell r="AX72" t="str">
            <v>-</v>
          </cell>
          <cell r="AY72" t="str">
            <v>-</v>
          </cell>
          <cell r="AZ72" t="str">
            <v>-</v>
          </cell>
          <cell r="BA72">
            <v>619</v>
          </cell>
          <cell r="BB72">
            <v>890</v>
          </cell>
          <cell r="BC72">
            <v>38.833124215809285</v>
          </cell>
          <cell r="BD72">
            <v>55.2</v>
          </cell>
          <cell r="BE72">
            <v>1004</v>
          </cell>
          <cell r="BF72" t="str">
            <v>-</v>
          </cell>
          <cell r="BG72">
            <v>552413.44999999995</v>
          </cell>
          <cell r="BH72">
            <v>536446</v>
          </cell>
          <cell r="BI72">
            <v>387241826</v>
          </cell>
          <cell r="BJ72">
            <v>552538909</v>
          </cell>
          <cell r="BK72">
            <v>387024678</v>
          </cell>
          <cell r="BL72" t="str">
            <v>-</v>
          </cell>
          <cell r="BM72">
            <v>377692</v>
          </cell>
          <cell r="BN72" t="str">
            <v>-</v>
          </cell>
          <cell r="BO72">
            <v>337392998</v>
          </cell>
          <cell r="BP72" t="str">
            <v>-</v>
          </cell>
          <cell r="BQ72">
            <v>377692</v>
          </cell>
          <cell r="BR72" t="str">
            <v>-</v>
          </cell>
          <cell r="BS72">
            <v>678</v>
          </cell>
          <cell r="BT72" t="str">
            <v>-</v>
          </cell>
          <cell r="BU72">
            <v>337015306</v>
          </cell>
          <cell r="BV72" t="str">
            <v>-</v>
          </cell>
          <cell r="BW72">
            <v>351</v>
          </cell>
          <cell r="BX72" t="str">
            <v>-</v>
          </cell>
          <cell r="BY72" t="str">
            <v>-</v>
          </cell>
          <cell r="BZ72" t="str">
            <v>-</v>
          </cell>
          <cell r="CA72">
            <v>45918482</v>
          </cell>
          <cell r="CB72" t="str">
            <v>-</v>
          </cell>
          <cell r="CC72" t="str">
            <v>-</v>
          </cell>
          <cell r="CD72" t="str">
            <v>-</v>
          </cell>
          <cell r="CE72" t="str">
            <v>-</v>
          </cell>
          <cell r="CF72" t="str">
            <v>-</v>
          </cell>
          <cell r="CG72" t="str">
            <v>-</v>
          </cell>
          <cell r="CH72" t="str">
            <v>-</v>
          </cell>
          <cell r="CI72" t="str">
            <v>-</v>
          </cell>
          <cell r="CJ72" t="str">
            <v>-</v>
          </cell>
          <cell r="CK72" t="str">
            <v>-</v>
          </cell>
          <cell r="CL72" t="str">
            <v>-</v>
          </cell>
          <cell r="CM72">
            <v>3731840</v>
          </cell>
          <cell r="CN72" t="str">
            <v>-</v>
          </cell>
          <cell r="CO72">
            <v>49650322</v>
          </cell>
          <cell r="CP72" t="str">
            <v>-</v>
          </cell>
          <cell r="CQ72">
            <v>0</v>
          </cell>
          <cell r="CR72" t="str">
            <v>-</v>
          </cell>
          <cell r="CS72">
            <v>-24</v>
          </cell>
          <cell r="CT72" t="str">
            <v>-</v>
          </cell>
          <cell r="CU72">
            <v>485</v>
          </cell>
          <cell r="CV72">
            <v>309</v>
          </cell>
          <cell r="CW72">
            <v>232</v>
          </cell>
          <cell r="CX72">
            <v>190</v>
          </cell>
          <cell r="CY72">
            <v>175</v>
          </cell>
          <cell r="CZ72">
            <v>136</v>
          </cell>
          <cell r="DA72">
            <v>62</v>
          </cell>
          <cell r="DB72">
            <v>57</v>
          </cell>
          <cell r="DC72">
            <v>76</v>
          </cell>
          <cell r="DD72">
            <v>66</v>
          </cell>
          <cell r="DE72">
            <v>84</v>
          </cell>
          <cell r="DF72">
            <v>74</v>
          </cell>
          <cell r="DG72">
            <v>222</v>
          </cell>
          <cell r="DH72">
            <v>197</v>
          </cell>
          <cell r="DI72">
            <v>50</v>
          </cell>
          <cell r="DJ72" t="str">
            <v>-</v>
          </cell>
          <cell r="DK72" t="str">
            <v>-</v>
          </cell>
          <cell r="DL72" t="str">
            <v>-</v>
          </cell>
          <cell r="DM72" t="str">
            <v>-</v>
          </cell>
          <cell r="DN72" t="str">
            <v>-</v>
          </cell>
          <cell r="DO72" t="str">
            <v>-</v>
          </cell>
          <cell r="DP72" t="str">
            <v>-</v>
          </cell>
          <cell r="DQ72" t="str">
            <v>-</v>
          </cell>
          <cell r="DR72" t="str">
            <v>-</v>
          </cell>
          <cell r="DS72" t="str">
            <v>-</v>
          </cell>
          <cell r="DT72" t="str">
            <v>-</v>
          </cell>
          <cell r="DU72" t="str">
            <v>-</v>
          </cell>
          <cell r="DV72" t="str">
            <v>-</v>
          </cell>
          <cell r="DW72">
            <v>0</v>
          </cell>
          <cell r="DX72" t="str">
            <v>-</v>
          </cell>
          <cell r="DY72">
            <v>61</v>
          </cell>
          <cell r="DZ72">
            <v>94</v>
          </cell>
          <cell r="EA72">
            <v>44</v>
          </cell>
          <cell r="EB72" t="str">
            <v>-</v>
          </cell>
          <cell r="EC72">
            <v>38.938053097345133</v>
          </cell>
          <cell r="ED72" t="str">
            <v>-</v>
          </cell>
          <cell r="EE72">
            <v>11</v>
          </cell>
          <cell r="EF72" t="str">
            <v>-</v>
          </cell>
          <cell r="EG72">
            <v>21</v>
          </cell>
        </row>
        <row r="73">
          <cell r="C73">
            <v>700000210</v>
          </cell>
          <cell r="D73" t="str">
            <v>SECTOR ANIS DIANA</v>
          </cell>
          <cell r="E73">
            <v>2026</v>
          </cell>
          <cell r="F73">
            <v>202606</v>
          </cell>
          <cell r="G73">
            <v>1760</v>
          </cell>
          <cell r="H73">
            <v>1748</v>
          </cell>
          <cell r="I73">
            <v>438</v>
          </cell>
          <cell r="J73" t="str">
            <v>-</v>
          </cell>
          <cell r="K73">
            <v>-15</v>
          </cell>
          <cell r="L73">
            <v>10</v>
          </cell>
          <cell r="M73">
            <v>897</v>
          </cell>
          <cell r="N73">
            <v>1171</v>
          </cell>
          <cell r="O73">
            <v>0</v>
          </cell>
          <cell r="P73" t="str">
            <v>-</v>
          </cell>
          <cell r="Q73">
            <v>1</v>
          </cell>
          <cell r="R73" t="str">
            <v>-</v>
          </cell>
          <cell r="S73">
            <v>9</v>
          </cell>
          <cell r="T73" t="str">
            <v>-</v>
          </cell>
          <cell r="U73">
            <v>891</v>
          </cell>
          <cell r="V73" t="str">
            <v>-</v>
          </cell>
          <cell r="W73">
            <v>4</v>
          </cell>
          <cell r="X73" t="str">
            <v>-</v>
          </cell>
          <cell r="Y73" t="str">
            <v>-</v>
          </cell>
          <cell r="Z73" t="str">
            <v>-</v>
          </cell>
          <cell r="AA73">
            <v>661</v>
          </cell>
          <cell r="AB73" t="str">
            <v>-</v>
          </cell>
          <cell r="AC73" t="str">
            <v>-</v>
          </cell>
          <cell r="AD73" t="str">
            <v>-</v>
          </cell>
          <cell r="AE73" t="str">
            <v>-</v>
          </cell>
          <cell r="AF73" t="str">
            <v>-</v>
          </cell>
          <cell r="AG73">
            <v>551</v>
          </cell>
          <cell r="AH73" t="str">
            <v>-</v>
          </cell>
          <cell r="AI73" t="str">
            <v>-</v>
          </cell>
          <cell r="AJ73" t="str">
            <v>-</v>
          </cell>
          <cell r="AK73" t="str">
            <v>-</v>
          </cell>
          <cell r="AL73" t="str">
            <v>-</v>
          </cell>
          <cell r="AM73">
            <v>50.965909090909086</v>
          </cell>
          <cell r="AN73">
            <v>65.5</v>
          </cell>
          <cell r="AO73" t="str">
            <v>-</v>
          </cell>
          <cell r="AP73" t="str">
            <v>-</v>
          </cell>
          <cell r="AQ73" t="str">
            <v>-</v>
          </cell>
          <cell r="AR73" t="str">
            <v>-</v>
          </cell>
          <cell r="AS73" t="str">
            <v>-</v>
          </cell>
          <cell r="AT73" t="str">
            <v>-</v>
          </cell>
          <cell r="AU73" t="str">
            <v>-</v>
          </cell>
          <cell r="AV73" t="str">
            <v>-</v>
          </cell>
          <cell r="AW73" t="str">
            <v>-</v>
          </cell>
          <cell r="AX73" t="str">
            <v>-</v>
          </cell>
          <cell r="AY73" t="str">
            <v>-</v>
          </cell>
          <cell r="AZ73" t="str">
            <v>-</v>
          </cell>
          <cell r="BA73">
            <v>817</v>
          </cell>
          <cell r="BB73">
            <v>1039</v>
          </cell>
          <cell r="BC73">
            <v>46.420454545454547</v>
          </cell>
          <cell r="BD73">
            <v>58.1</v>
          </cell>
          <cell r="BE73">
            <v>1153</v>
          </cell>
          <cell r="BF73" t="str">
            <v>-</v>
          </cell>
          <cell r="BG73">
            <v>572908.27</v>
          </cell>
          <cell r="BH73">
            <v>575893</v>
          </cell>
          <cell r="BI73">
            <v>513898720</v>
          </cell>
          <cell r="BJ73">
            <v>674371074</v>
          </cell>
          <cell r="BK73">
            <v>511529390</v>
          </cell>
          <cell r="BL73" t="str">
            <v>-</v>
          </cell>
          <cell r="BM73">
            <v>2369330</v>
          </cell>
          <cell r="BN73" t="str">
            <v>-</v>
          </cell>
          <cell r="BO73">
            <v>363390510</v>
          </cell>
          <cell r="BP73" t="str">
            <v>-</v>
          </cell>
          <cell r="BQ73">
            <v>2369330</v>
          </cell>
          <cell r="BR73" t="str">
            <v>-</v>
          </cell>
          <cell r="BS73">
            <v>821</v>
          </cell>
          <cell r="BT73" t="str">
            <v>-</v>
          </cell>
          <cell r="BU73">
            <v>361021180</v>
          </cell>
          <cell r="BV73" t="str">
            <v>-</v>
          </cell>
          <cell r="BW73">
            <v>628</v>
          </cell>
          <cell r="BX73" t="str">
            <v>-</v>
          </cell>
          <cell r="BY73" t="str">
            <v>-</v>
          </cell>
          <cell r="BZ73" t="str">
            <v>-</v>
          </cell>
          <cell r="CA73">
            <v>138849126</v>
          </cell>
          <cell r="CB73" t="str">
            <v>-</v>
          </cell>
          <cell r="CC73" t="str">
            <v>-</v>
          </cell>
          <cell r="CD73" t="str">
            <v>-</v>
          </cell>
          <cell r="CE73" t="str">
            <v>-</v>
          </cell>
          <cell r="CF73" t="str">
            <v>-</v>
          </cell>
          <cell r="CG73" t="str">
            <v>-</v>
          </cell>
          <cell r="CH73" t="str">
            <v>-</v>
          </cell>
          <cell r="CI73" t="str">
            <v>-</v>
          </cell>
          <cell r="CJ73" t="str">
            <v>-</v>
          </cell>
          <cell r="CK73" t="str">
            <v>-</v>
          </cell>
          <cell r="CL73" t="str">
            <v>-</v>
          </cell>
          <cell r="CM73">
            <v>11659084</v>
          </cell>
          <cell r="CN73" t="str">
            <v>-</v>
          </cell>
          <cell r="CO73">
            <v>150508210</v>
          </cell>
          <cell r="CP73" t="str">
            <v>-</v>
          </cell>
          <cell r="CQ73">
            <v>0</v>
          </cell>
          <cell r="CR73" t="str">
            <v>-</v>
          </cell>
          <cell r="CS73">
            <v>-16</v>
          </cell>
          <cell r="CT73" t="str">
            <v>-</v>
          </cell>
          <cell r="CU73">
            <v>464</v>
          </cell>
          <cell r="CV73">
            <v>294</v>
          </cell>
          <cell r="CW73">
            <v>255</v>
          </cell>
          <cell r="CX73">
            <v>221</v>
          </cell>
          <cell r="CY73">
            <v>144</v>
          </cell>
          <cell r="CZ73">
            <v>129</v>
          </cell>
          <cell r="DA73">
            <v>73</v>
          </cell>
          <cell r="DB73">
            <v>148</v>
          </cell>
          <cell r="DC73">
            <v>57</v>
          </cell>
          <cell r="DD73">
            <v>95</v>
          </cell>
          <cell r="DE73">
            <v>51</v>
          </cell>
          <cell r="DF73">
            <v>54</v>
          </cell>
          <cell r="DG73">
            <v>181</v>
          </cell>
          <cell r="DH73">
            <v>297</v>
          </cell>
          <cell r="DI73">
            <v>31</v>
          </cell>
          <cell r="DJ73" t="str">
            <v>-</v>
          </cell>
          <cell r="DK73" t="str">
            <v>-</v>
          </cell>
          <cell r="DL73" t="str">
            <v>-</v>
          </cell>
          <cell r="DM73" t="str">
            <v>-</v>
          </cell>
          <cell r="DN73" t="str">
            <v>-</v>
          </cell>
          <cell r="DO73" t="str">
            <v>-</v>
          </cell>
          <cell r="DP73" t="str">
            <v>-</v>
          </cell>
          <cell r="DQ73" t="str">
            <v>-</v>
          </cell>
          <cell r="DR73" t="str">
            <v>-</v>
          </cell>
          <cell r="DS73" t="str">
            <v>-</v>
          </cell>
          <cell r="DT73" t="str">
            <v>-</v>
          </cell>
          <cell r="DU73" t="str">
            <v>-</v>
          </cell>
          <cell r="DV73" t="str">
            <v>-</v>
          </cell>
          <cell r="DW73">
            <v>0</v>
          </cell>
          <cell r="DX73" t="str">
            <v>-</v>
          </cell>
          <cell r="DY73">
            <v>38</v>
          </cell>
          <cell r="DZ73">
            <v>64</v>
          </cell>
          <cell r="EA73">
            <v>17</v>
          </cell>
          <cell r="EB73" t="str">
            <v>-</v>
          </cell>
          <cell r="EC73">
            <v>37.777777777777779</v>
          </cell>
          <cell r="ED73" t="str">
            <v>-</v>
          </cell>
          <cell r="EE73">
            <v>7</v>
          </cell>
          <cell r="EF73" t="str">
            <v>-</v>
          </cell>
          <cell r="EG73">
            <v>41</v>
          </cell>
        </row>
        <row r="74">
          <cell r="C74">
            <v>700000221</v>
          </cell>
          <cell r="D74" t="str">
            <v>SECTOR NUBES VERDES ANA CAROLINA</v>
          </cell>
          <cell r="E74">
            <v>2026</v>
          </cell>
          <cell r="F74">
            <v>202606</v>
          </cell>
          <cell r="G74">
            <v>1214</v>
          </cell>
          <cell r="H74">
            <v>1387</v>
          </cell>
          <cell r="I74">
            <v>282</v>
          </cell>
          <cell r="J74" t="str">
            <v>-</v>
          </cell>
          <cell r="K74">
            <v>-114</v>
          </cell>
          <cell r="L74">
            <v>11</v>
          </cell>
          <cell r="M74">
            <v>105</v>
          </cell>
          <cell r="N74">
            <v>869</v>
          </cell>
          <cell r="O74">
            <v>0</v>
          </cell>
          <cell r="P74" t="str">
            <v>-</v>
          </cell>
          <cell r="Q74">
            <v>1</v>
          </cell>
          <cell r="R74" t="str">
            <v>-</v>
          </cell>
          <cell r="S74">
            <v>3</v>
          </cell>
          <cell r="T74" t="str">
            <v>-</v>
          </cell>
          <cell r="U74">
            <v>104</v>
          </cell>
          <cell r="V74" t="str">
            <v>-</v>
          </cell>
          <cell r="W74">
            <v>0</v>
          </cell>
          <cell r="X74" t="str">
            <v>-</v>
          </cell>
          <cell r="Y74" t="str">
            <v>-</v>
          </cell>
          <cell r="Z74" t="str">
            <v>-</v>
          </cell>
          <cell r="AA74">
            <v>75</v>
          </cell>
          <cell r="AB74" t="str">
            <v>-</v>
          </cell>
          <cell r="AC74" t="str">
            <v>-</v>
          </cell>
          <cell r="AD74" t="str">
            <v>-</v>
          </cell>
          <cell r="AE74" t="str">
            <v>-</v>
          </cell>
          <cell r="AF74" t="str">
            <v>-</v>
          </cell>
          <cell r="AG74">
            <v>58</v>
          </cell>
          <cell r="AH74" t="str">
            <v>-</v>
          </cell>
          <cell r="AI74" t="str">
            <v>-</v>
          </cell>
          <cell r="AJ74" t="str">
            <v>-</v>
          </cell>
          <cell r="AK74" t="str">
            <v>-</v>
          </cell>
          <cell r="AL74" t="str">
            <v>-</v>
          </cell>
          <cell r="AM74">
            <v>8.6490939044481063</v>
          </cell>
          <cell r="AN74">
            <v>64.8</v>
          </cell>
          <cell r="AO74" t="str">
            <v>-</v>
          </cell>
          <cell r="AP74" t="str">
            <v>-</v>
          </cell>
          <cell r="AQ74" t="str">
            <v>-</v>
          </cell>
          <cell r="AR74" t="str">
            <v>-</v>
          </cell>
          <cell r="AS74" t="str">
            <v>-</v>
          </cell>
          <cell r="AT74" t="str">
            <v>-</v>
          </cell>
          <cell r="AU74" t="str">
            <v>-</v>
          </cell>
          <cell r="AV74" t="str">
            <v>-</v>
          </cell>
          <cell r="AW74" t="str">
            <v>-</v>
          </cell>
          <cell r="AX74" t="str">
            <v>-</v>
          </cell>
          <cell r="AY74" t="str">
            <v>-</v>
          </cell>
          <cell r="AZ74" t="str">
            <v>-</v>
          </cell>
          <cell r="BA74">
            <v>93</v>
          </cell>
          <cell r="BB74">
            <v>735</v>
          </cell>
          <cell r="BC74">
            <v>7.6606260296540354</v>
          </cell>
          <cell r="BD74">
            <v>54.8</v>
          </cell>
          <cell r="BE74">
            <v>763</v>
          </cell>
          <cell r="BF74" t="str">
            <v>-</v>
          </cell>
          <cell r="BG74">
            <v>659419.32999999996</v>
          </cell>
          <cell r="BH74">
            <v>547045</v>
          </cell>
          <cell r="BI74">
            <v>69239030</v>
          </cell>
          <cell r="BJ74">
            <v>475382404</v>
          </cell>
          <cell r="BK74">
            <v>68834845</v>
          </cell>
          <cell r="BL74" t="str">
            <v>-</v>
          </cell>
          <cell r="BM74">
            <v>404185</v>
          </cell>
          <cell r="BN74" t="str">
            <v>-</v>
          </cell>
          <cell r="BO74">
            <v>50895021</v>
          </cell>
          <cell r="BP74" t="str">
            <v>-</v>
          </cell>
          <cell r="BQ74">
            <v>404185</v>
          </cell>
          <cell r="BR74" t="str">
            <v>-</v>
          </cell>
          <cell r="BS74">
            <v>87</v>
          </cell>
          <cell r="BT74" t="str">
            <v>-</v>
          </cell>
          <cell r="BU74">
            <v>50490836</v>
          </cell>
          <cell r="BV74" t="str">
            <v>-</v>
          </cell>
          <cell r="BW74">
            <v>70</v>
          </cell>
          <cell r="BX74" t="str">
            <v>-</v>
          </cell>
          <cell r="BY74" t="str">
            <v>-</v>
          </cell>
          <cell r="BZ74" t="str">
            <v>-</v>
          </cell>
          <cell r="CA74">
            <v>17259294</v>
          </cell>
          <cell r="CB74" t="str">
            <v>-</v>
          </cell>
          <cell r="CC74" t="str">
            <v>-</v>
          </cell>
          <cell r="CD74" t="str">
            <v>-</v>
          </cell>
          <cell r="CE74" t="str">
            <v>-</v>
          </cell>
          <cell r="CF74" t="str">
            <v>-</v>
          </cell>
          <cell r="CG74" t="str">
            <v>-</v>
          </cell>
          <cell r="CH74" t="str">
            <v>-</v>
          </cell>
          <cell r="CI74" t="str">
            <v>-</v>
          </cell>
          <cell r="CJ74" t="str">
            <v>-</v>
          </cell>
          <cell r="CK74" t="str">
            <v>-</v>
          </cell>
          <cell r="CL74" t="str">
            <v>-</v>
          </cell>
          <cell r="CM74">
            <v>1084715</v>
          </cell>
          <cell r="CN74" t="str">
            <v>-</v>
          </cell>
          <cell r="CO74">
            <v>18344009</v>
          </cell>
          <cell r="CP74" t="str">
            <v>-</v>
          </cell>
          <cell r="CQ74">
            <v>0</v>
          </cell>
          <cell r="CR74" t="str">
            <v>-</v>
          </cell>
          <cell r="CS74">
            <v>-41</v>
          </cell>
          <cell r="CT74" t="str">
            <v>-</v>
          </cell>
          <cell r="CU74">
            <v>669</v>
          </cell>
          <cell r="CV74">
            <v>190</v>
          </cell>
          <cell r="CW74">
            <v>228</v>
          </cell>
          <cell r="CX74">
            <v>152</v>
          </cell>
          <cell r="CY74">
            <v>212</v>
          </cell>
          <cell r="CZ74">
            <v>127</v>
          </cell>
          <cell r="DA74">
            <v>124</v>
          </cell>
          <cell r="DB74">
            <v>77</v>
          </cell>
          <cell r="DC74">
            <v>83</v>
          </cell>
          <cell r="DD74">
            <v>64</v>
          </cell>
          <cell r="DE74">
            <v>48</v>
          </cell>
          <cell r="DF74">
            <v>40</v>
          </cell>
          <cell r="DG74">
            <v>255</v>
          </cell>
          <cell r="DH74">
            <v>181</v>
          </cell>
          <cell r="DI74">
            <v>6</v>
          </cell>
          <cell r="DJ74" t="str">
            <v>-</v>
          </cell>
          <cell r="DK74" t="str">
            <v>-</v>
          </cell>
          <cell r="DL74" t="str">
            <v>-</v>
          </cell>
          <cell r="DM74" t="str">
            <v>-</v>
          </cell>
          <cell r="DN74" t="str">
            <v>-</v>
          </cell>
          <cell r="DO74" t="str">
            <v>-</v>
          </cell>
          <cell r="DP74" t="str">
            <v>-</v>
          </cell>
          <cell r="DQ74" t="str">
            <v>-</v>
          </cell>
          <cell r="DR74" t="str">
            <v>-</v>
          </cell>
          <cell r="DS74" t="str">
            <v>-</v>
          </cell>
          <cell r="DT74" t="str">
            <v>-</v>
          </cell>
          <cell r="DU74" t="str">
            <v>-</v>
          </cell>
          <cell r="DV74" t="str">
            <v>-</v>
          </cell>
          <cell r="DW74">
            <v>0</v>
          </cell>
          <cell r="DX74" t="str">
            <v>-</v>
          </cell>
          <cell r="DY74">
            <v>8</v>
          </cell>
          <cell r="DZ74">
            <v>56</v>
          </cell>
          <cell r="EA74">
            <v>19</v>
          </cell>
          <cell r="EB74" t="str">
            <v>-</v>
          </cell>
          <cell r="EC74">
            <v>39.583333333333329</v>
          </cell>
          <cell r="ED74" t="str">
            <v>-</v>
          </cell>
          <cell r="EE74">
            <v>2</v>
          </cell>
          <cell r="EF74" t="str">
            <v>-</v>
          </cell>
          <cell r="EG74">
            <v>4</v>
          </cell>
        </row>
        <row r="75">
          <cell r="C75">
            <v>700000223</v>
          </cell>
          <cell r="D75" t="str">
            <v>SECTOR TINTINDEO GINA</v>
          </cell>
          <cell r="E75">
            <v>2026</v>
          </cell>
          <cell r="F75">
            <v>202606</v>
          </cell>
          <cell r="G75">
            <v>1571</v>
          </cell>
          <cell r="H75">
            <v>1678</v>
          </cell>
          <cell r="I75">
            <v>434</v>
          </cell>
          <cell r="J75" t="str">
            <v>-</v>
          </cell>
          <cell r="K75">
            <v>-89</v>
          </cell>
          <cell r="L75">
            <v>11</v>
          </cell>
          <cell r="M75">
            <v>153</v>
          </cell>
          <cell r="N75">
            <v>1109</v>
          </cell>
          <cell r="O75">
            <v>0</v>
          </cell>
          <cell r="P75" t="str">
            <v>-</v>
          </cell>
          <cell r="Q75">
            <v>2</v>
          </cell>
          <cell r="R75" t="str">
            <v>-</v>
          </cell>
          <cell r="S75">
            <v>10</v>
          </cell>
          <cell r="T75" t="str">
            <v>-</v>
          </cell>
          <cell r="U75">
            <v>149</v>
          </cell>
          <cell r="V75" t="str">
            <v>-</v>
          </cell>
          <cell r="W75">
            <v>2</v>
          </cell>
          <cell r="X75" t="str">
            <v>-</v>
          </cell>
          <cell r="Y75" t="str">
            <v>-</v>
          </cell>
          <cell r="Z75" t="str">
            <v>-</v>
          </cell>
          <cell r="AA75">
            <v>129</v>
          </cell>
          <cell r="AB75" t="str">
            <v>-</v>
          </cell>
          <cell r="AC75" t="str">
            <v>-</v>
          </cell>
          <cell r="AD75" t="str">
            <v>-</v>
          </cell>
          <cell r="AE75" t="str">
            <v>-</v>
          </cell>
          <cell r="AF75" t="str">
            <v>-</v>
          </cell>
          <cell r="AG75">
            <v>67</v>
          </cell>
          <cell r="AH75" t="str">
            <v>-</v>
          </cell>
          <cell r="AI75" t="str">
            <v>-</v>
          </cell>
          <cell r="AJ75" t="str">
            <v>-</v>
          </cell>
          <cell r="AK75" t="str">
            <v>-</v>
          </cell>
          <cell r="AL75" t="str">
            <v>-</v>
          </cell>
          <cell r="AM75">
            <v>9.7390197326543611</v>
          </cell>
          <cell r="AN75">
            <v>66.5</v>
          </cell>
          <cell r="AO75" t="str">
            <v>-</v>
          </cell>
          <cell r="AP75" t="str">
            <v>-</v>
          </cell>
          <cell r="AQ75" t="str">
            <v>-</v>
          </cell>
          <cell r="AR75" t="str">
            <v>-</v>
          </cell>
          <cell r="AS75" t="str">
            <v>-</v>
          </cell>
          <cell r="AT75" t="str">
            <v>-</v>
          </cell>
          <cell r="AU75" t="str">
            <v>-</v>
          </cell>
          <cell r="AV75" t="str">
            <v>-</v>
          </cell>
          <cell r="AW75" t="str">
            <v>-</v>
          </cell>
          <cell r="AX75" t="str">
            <v>-</v>
          </cell>
          <cell r="AY75" t="str">
            <v>-</v>
          </cell>
          <cell r="AZ75" t="str">
            <v>-</v>
          </cell>
          <cell r="BA75">
            <v>142</v>
          </cell>
          <cell r="BB75">
            <v>977</v>
          </cell>
          <cell r="BC75">
            <v>9.0388287714831321</v>
          </cell>
          <cell r="BD75">
            <v>58.6</v>
          </cell>
          <cell r="BE75">
            <v>1124</v>
          </cell>
          <cell r="BF75" t="str">
            <v>-</v>
          </cell>
          <cell r="BG75">
            <v>483143.17</v>
          </cell>
          <cell r="BH75">
            <v>492224</v>
          </cell>
          <cell r="BI75">
            <v>73920905.5</v>
          </cell>
          <cell r="BJ75">
            <v>545876424</v>
          </cell>
          <cell r="BK75">
            <v>71820728</v>
          </cell>
          <cell r="BL75" t="str">
            <v>-</v>
          </cell>
          <cell r="BM75">
            <v>2100177.5</v>
          </cell>
          <cell r="BN75" t="str">
            <v>-</v>
          </cell>
          <cell r="BO75">
            <v>56150478.5</v>
          </cell>
          <cell r="BP75" t="str">
            <v>-</v>
          </cell>
          <cell r="BQ75">
            <v>2100177.5</v>
          </cell>
          <cell r="BR75" t="str">
            <v>-</v>
          </cell>
          <cell r="BS75">
            <v>138</v>
          </cell>
          <cell r="BT75" t="str">
            <v>-</v>
          </cell>
          <cell r="BU75">
            <v>54050301</v>
          </cell>
          <cell r="BV75" t="str">
            <v>-</v>
          </cell>
          <cell r="BW75">
            <v>97</v>
          </cell>
          <cell r="BX75" t="str">
            <v>-</v>
          </cell>
          <cell r="BY75" t="str">
            <v>-</v>
          </cell>
          <cell r="BZ75" t="str">
            <v>-</v>
          </cell>
          <cell r="CA75">
            <v>13563391</v>
          </cell>
          <cell r="CB75" t="str">
            <v>-</v>
          </cell>
          <cell r="CC75" t="str">
            <v>-</v>
          </cell>
          <cell r="CD75" t="str">
            <v>-</v>
          </cell>
          <cell r="CE75" t="str">
            <v>-</v>
          </cell>
          <cell r="CF75" t="str">
            <v>-</v>
          </cell>
          <cell r="CG75" t="str">
            <v>-</v>
          </cell>
          <cell r="CH75" t="str">
            <v>-</v>
          </cell>
          <cell r="CI75" t="str">
            <v>-</v>
          </cell>
          <cell r="CJ75" t="str">
            <v>-</v>
          </cell>
          <cell r="CK75" t="str">
            <v>-</v>
          </cell>
          <cell r="CL75" t="str">
            <v>-</v>
          </cell>
          <cell r="CM75">
            <v>914560</v>
          </cell>
          <cell r="CN75" t="str">
            <v>-</v>
          </cell>
          <cell r="CO75">
            <v>14477951</v>
          </cell>
          <cell r="CP75" t="str">
            <v>-</v>
          </cell>
          <cell r="CQ75">
            <v>0</v>
          </cell>
          <cell r="CR75" t="str">
            <v>-</v>
          </cell>
          <cell r="CS75">
            <v>-58</v>
          </cell>
          <cell r="CT75" t="str">
            <v>-</v>
          </cell>
          <cell r="CU75">
            <v>876</v>
          </cell>
          <cell r="CV75">
            <v>251</v>
          </cell>
          <cell r="CW75">
            <v>347</v>
          </cell>
          <cell r="CX75">
            <v>206</v>
          </cell>
          <cell r="CY75">
            <v>195</v>
          </cell>
          <cell r="CZ75">
            <v>123</v>
          </cell>
          <cell r="DA75">
            <v>98</v>
          </cell>
          <cell r="DB75">
            <v>59</v>
          </cell>
          <cell r="DC75">
            <v>70</v>
          </cell>
          <cell r="DD75">
            <v>53</v>
          </cell>
          <cell r="DE75">
            <v>62</v>
          </cell>
          <cell r="DF75">
            <v>53</v>
          </cell>
          <cell r="DG75">
            <v>230</v>
          </cell>
          <cell r="DH75">
            <v>165</v>
          </cell>
          <cell r="DI75">
            <v>5</v>
          </cell>
          <cell r="DJ75" t="str">
            <v>-</v>
          </cell>
          <cell r="DK75" t="str">
            <v>-</v>
          </cell>
          <cell r="DL75" t="str">
            <v>-</v>
          </cell>
          <cell r="DM75" t="str">
            <v>-</v>
          </cell>
          <cell r="DN75" t="str">
            <v>-</v>
          </cell>
          <cell r="DO75" t="str">
            <v>-</v>
          </cell>
          <cell r="DP75" t="str">
            <v>-</v>
          </cell>
          <cell r="DQ75" t="str">
            <v>-</v>
          </cell>
          <cell r="DR75" t="str">
            <v>-</v>
          </cell>
          <cell r="DS75" t="str">
            <v>-</v>
          </cell>
          <cell r="DT75" t="str">
            <v>-</v>
          </cell>
          <cell r="DU75" t="str">
            <v>-</v>
          </cell>
          <cell r="DV75" t="str">
            <v>-</v>
          </cell>
          <cell r="DW75">
            <v>0</v>
          </cell>
          <cell r="DX75" t="str">
            <v>-</v>
          </cell>
          <cell r="DY75">
            <v>6</v>
          </cell>
          <cell r="DZ75">
            <v>61</v>
          </cell>
          <cell r="EA75">
            <v>14</v>
          </cell>
          <cell r="EB75" t="str">
            <v>-</v>
          </cell>
          <cell r="EC75">
            <v>34.146341463414636</v>
          </cell>
          <cell r="ED75" t="str">
            <v>-</v>
          </cell>
          <cell r="EE75">
            <v>1</v>
          </cell>
          <cell r="EF75" t="str">
            <v>-</v>
          </cell>
          <cell r="EG75">
            <v>5</v>
          </cell>
        </row>
        <row r="76">
          <cell r="C76">
            <v>700000224</v>
          </cell>
          <cell r="D76" t="str">
            <v>SECTOR FARALLONES PAOLA</v>
          </cell>
          <cell r="E76">
            <v>2026</v>
          </cell>
          <cell r="F76">
            <v>202606</v>
          </cell>
          <cell r="G76">
            <v>1716</v>
          </cell>
          <cell r="H76">
            <v>1815</v>
          </cell>
          <cell r="I76">
            <v>458</v>
          </cell>
          <cell r="J76" t="str">
            <v>-</v>
          </cell>
          <cell r="K76">
            <v>-101</v>
          </cell>
          <cell r="L76">
            <v>10</v>
          </cell>
          <cell r="M76">
            <v>166</v>
          </cell>
          <cell r="N76">
            <v>1215</v>
          </cell>
          <cell r="O76">
            <v>0</v>
          </cell>
          <cell r="P76" t="str">
            <v>-</v>
          </cell>
          <cell r="Q76">
            <v>0</v>
          </cell>
          <cell r="R76" t="str">
            <v>-</v>
          </cell>
          <cell r="S76">
            <v>4</v>
          </cell>
          <cell r="T76" t="str">
            <v>-</v>
          </cell>
          <cell r="U76">
            <v>165</v>
          </cell>
          <cell r="V76" t="str">
            <v>-</v>
          </cell>
          <cell r="W76">
            <v>1</v>
          </cell>
          <cell r="X76" t="str">
            <v>-</v>
          </cell>
          <cell r="Y76" t="str">
            <v>-</v>
          </cell>
          <cell r="Z76" t="str">
            <v>-</v>
          </cell>
          <cell r="AA76">
            <v>136</v>
          </cell>
          <cell r="AB76" t="str">
            <v>-</v>
          </cell>
          <cell r="AC76" t="str">
            <v>-</v>
          </cell>
          <cell r="AD76" t="str">
            <v>-</v>
          </cell>
          <cell r="AE76" t="str">
            <v>-</v>
          </cell>
          <cell r="AF76" t="str">
            <v>-</v>
          </cell>
          <cell r="AG76">
            <v>80</v>
          </cell>
          <cell r="AH76" t="str">
            <v>-</v>
          </cell>
          <cell r="AI76" t="str">
            <v>-</v>
          </cell>
          <cell r="AJ76" t="str">
            <v>-</v>
          </cell>
          <cell r="AK76" t="str">
            <v>-</v>
          </cell>
          <cell r="AL76" t="str">
            <v>-</v>
          </cell>
          <cell r="AM76">
            <v>9.6736596736596745</v>
          </cell>
          <cell r="AN76">
            <v>66.5</v>
          </cell>
          <cell r="AO76" t="str">
            <v>-</v>
          </cell>
          <cell r="AP76" t="str">
            <v>-</v>
          </cell>
          <cell r="AQ76" t="str">
            <v>-</v>
          </cell>
          <cell r="AR76" t="str">
            <v>-</v>
          </cell>
          <cell r="AS76" t="str">
            <v>-</v>
          </cell>
          <cell r="AT76" t="str">
            <v>-</v>
          </cell>
          <cell r="AU76" t="str">
            <v>-</v>
          </cell>
          <cell r="AV76" t="str">
            <v>-</v>
          </cell>
          <cell r="AW76" t="str">
            <v>-</v>
          </cell>
          <cell r="AX76" t="str">
            <v>-</v>
          </cell>
          <cell r="AY76" t="str">
            <v>-</v>
          </cell>
          <cell r="AZ76" t="str">
            <v>-</v>
          </cell>
          <cell r="BA76">
            <v>151</v>
          </cell>
          <cell r="BB76">
            <v>1091</v>
          </cell>
          <cell r="BC76">
            <v>8.7995337995337994</v>
          </cell>
          <cell r="BD76">
            <v>59.7</v>
          </cell>
          <cell r="BE76">
            <v>1172</v>
          </cell>
          <cell r="BF76" t="str">
            <v>-</v>
          </cell>
          <cell r="BG76">
            <v>495478.1</v>
          </cell>
          <cell r="BH76">
            <v>480034</v>
          </cell>
          <cell r="BI76">
            <v>82249364.25</v>
          </cell>
          <cell r="BJ76">
            <v>583241296</v>
          </cell>
          <cell r="BK76">
            <v>81897881</v>
          </cell>
          <cell r="BL76" t="str">
            <v>-</v>
          </cell>
          <cell r="BM76">
            <v>351483.25</v>
          </cell>
          <cell r="BN76" t="str">
            <v>-</v>
          </cell>
          <cell r="BO76">
            <v>66416183.25</v>
          </cell>
          <cell r="BP76" t="str">
            <v>-</v>
          </cell>
          <cell r="BQ76">
            <v>351483.25</v>
          </cell>
          <cell r="BR76" t="str">
            <v>-</v>
          </cell>
          <cell r="BS76">
            <v>160</v>
          </cell>
          <cell r="BT76" t="str">
            <v>-</v>
          </cell>
          <cell r="BU76">
            <v>66064700</v>
          </cell>
          <cell r="BV76" t="str">
            <v>-</v>
          </cell>
          <cell r="BW76">
            <v>105</v>
          </cell>
          <cell r="BX76" t="str">
            <v>-</v>
          </cell>
          <cell r="BY76" t="str">
            <v>-</v>
          </cell>
          <cell r="BZ76" t="str">
            <v>-</v>
          </cell>
          <cell r="CA76">
            <v>13231506</v>
          </cell>
          <cell r="CB76" t="str">
            <v>-</v>
          </cell>
          <cell r="CC76" t="str">
            <v>-</v>
          </cell>
          <cell r="CD76" t="str">
            <v>-</v>
          </cell>
          <cell r="CE76" t="str">
            <v>-</v>
          </cell>
          <cell r="CF76" t="str">
            <v>-</v>
          </cell>
          <cell r="CG76" t="str">
            <v>-</v>
          </cell>
          <cell r="CH76" t="str">
            <v>-</v>
          </cell>
          <cell r="CI76" t="str">
            <v>-</v>
          </cell>
          <cell r="CJ76" t="str">
            <v>-</v>
          </cell>
          <cell r="CK76" t="str">
            <v>-</v>
          </cell>
          <cell r="CL76" t="str">
            <v>-</v>
          </cell>
          <cell r="CM76">
            <v>1258400</v>
          </cell>
          <cell r="CN76" t="str">
            <v>-</v>
          </cell>
          <cell r="CO76">
            <v>14489906</v>
          </cell>
          <cell r="CP76" t="str">
            <v>-</v>
          </cell>
          <cell r="CQ76">
            <v>0</v>
          </cell>
          <cell r="CR76" t="str">
            <v>-</v>
          </cell>
          <cell r="CS76">
            <v>-36</v>
          </cell>
          <cell r="CT76" t="str">
            <v>-</v>
          </cell>
          <cell r="CU76">
            <v>926</v>
          </cell>
          <cell r="CV76">
            <v>259</v>
          </cell>
          <cell r="CW76">
            <v>392</v>
          </cell>
          <cell r="CX76">
            <v>221</v>
          </cell>
          <cell r="CY76">
            <v>232</v>
          </cell>
          <cell r="CZ76">
            <v>131</v>
          </cell>
          <cell r="DA76">
            <v>111</v>
          </cell>
          <cell r="DB76">
            <v>68</v>
          </cell>
          <cell r="DC76">
            <v>39</v>
          </cell>
          <cell r="DD76">
            <v>29</v>
          </cell>
          <cell r="DE76">
            <v>41</v>
          </cell>
          <cell r="DF76">
            <v>36</v>
          </cell>
          <cell r="DG76">
            <v>191</v>
          </cell>
          <cell r="DH76">
            <v>133</v>
          </cell>
          <cell r="DI76">
            <v>3</v>
          </cell>
          <cell r="DJ76" t="str">
            <v>-</v>
          </cell>
          <cell r="DK76" t="str">
            <v>-</v>
          </cell>
          <cell r="DL76" t="str">
            <v>-</v>
          </cell>
          <cell r="DM76" t="str">
            <v>-</v>
          </cell>
          <cell r="DN76" t="str">
            <v>-</v>
          </cell>
          <cell r="DO76" t="str">
            <v>-</v>
          </cell>
          <cell r="DP76" t="str">
            <v>-</v>
          </cell>
          <cell r="DQ76" t="str">
            <v>-</v>
          </cell>
          <cell r="DR76" t="str">
            <v>-</v>
          </cell>
          <cell r="DS76" t="str">
            <v>-</v>
          </cell>
          <cell r="DT76" t="str">
            <v>-</v>
          </cell>
          <cell r="DU76" t="str">
            <v>-</v>
          </cell>
          <cell r="DV76" t="str">
            <v>-</v>
          </cell>
          <cell r="DW76">
            <v>0</v>
          </cell>
          <cell r="DX76" t="str">
            <v>-</v>
          </cell>
          <cell r="DY76">
            <v>7</v>
          </cell>
          <cell r="DZ76">
            <v>58</v>
          </cell>
          <cell r="EA76">
            <v>14</v>
          </cell>
          <cell r="EB76" t="str">
            <v>-</v>
          </cell>
          <cell r="EC76">
            <v>48.275862068965516</v>
          </cell>
          <cell r="ED76" t="str">
            <v>-</v>
          </cell>
          <cell r="EE76">
            <v>4</v>
          </cell>
          <cell r="EF76" t="str">
            <v>-</v>
          </cell>
          <cell r="EG76">
            <v>8</v>
          </cell>
        </row>
        <row r="77">
          <cell r="C77">
            <v>700000229</v>
          </cell>
          <cell r="D77" t="str">
            <v>SECTOR CASIA CAROLINA</v>
          </cell>
          <cell r="E77">
            <v>2026</v>
          </cell>
          <cell r="F77">
            <v>202606</v>
          </cell>
          <cell r="G77">
            <v>1</v>
          </cell>
          <cell r="H77" t="str">
            <v>-</v>
          </cell>
          <cell r="I77">
            <v>0</v>
          </cell>
          <cell r="J77" t="str">
            <v>-</v>
          </cell>
          <cell r="K77">
            <v>0</v>
          </cell>
          <cell r="L77" t="str">
            <v>-</v>
          </cell>
          <cell r="M77">
            <v>0</v>
          </cell>
          <cell r="N77" t="str">
            <v>-</v>
          </cell>
          <cell r="O77">
            <v>0</v>
          </cell>
          <cell r="P77" t="str">
            <v>-</v>
          </cell>
          <cell r="Q77">
            <v>0</v>
          </cell>
          <cell r="R77" t="str">
            <v>-</v>
          </cell>
          <cell r="S77">
            <v>0</v>
          </cell>
          <cell r="T77" t="str">
            <v>-</v>
          </cell>
          <cell r="U77">
            <v>0</v>
          </cell>
          <cell r="V77" t="str">
            <v>-</v>
          </cell>
          <cell r="W77">
            <v>0</v>
          </cell>
          <cell r="X77" t="str">
            <v>-</v>
          </cell>
          <cell r="Y77" t="str">
            <v>-</v>
          </cell>
          <cell r="Z77" t="str">
            <v>-</v>
          </cell>
          <cell r="AA77">
            <v>0</v>
          </cell>
          <cell r="AB77" t="str">
            <v>-</v>
          </cell>
          <cell r="AC77" t="str">
            <v>-</v>
          </cell>
          <cell r="AD77" t="str">
            <v>-</v>
          </cell>
          <cell r="AE77" t="str">
            <v>-</v>
          </cell>
          <cell r="AF77" t="str">
            <v>-</v>
          </cell>
          <cell r="AG77">
            <v>0</v>
          </cell>
          <cell r="AH77" t="str">
            <v>-</v>
          </cell>
          <cell r="AI77" t="str">
            <v>-</v>
          </cell>
          <cell r="AJ77" t="str">
            <v>-</v>
          </cell>
          <cell r="AK77" t="str">
            <v>-</v>
          </cell>
          <cell r="AL77" t="str">
            <v>-</v>
          </cell>
          <cell r="AM77">
            <v>0</v>
          </cell>
          <cell r="AN77" t="str">
            <v>-</v>
          </cell>
          <cell r="AO77" t="str">
            <v>-</v>
          </cell>
          <cell r="AP77" t="str">
            <v>-</v>
          </cell>
          <cell r="AQ77" t="str">
            <v>-</v>
          </cell>
          <cell r="AR77" t="str">
            <v>-</v>
          </cell>
          <cell r="AS77" t="str">
            <v>-</v>
          </cell>
          <cell r="AT77" t="str">
            <v>-</v>
          </cell>
          <cell r="AU77" t="str">
            <v>-</v>
          </cell>
          <cell r="AV77" t="str">
            <v>-</v>
          </cell>
          <cell r="AW77" t="str">
            <v>-</v>
          </cell>
          <cell r="AX77" t="str">
            <v>-</v>
          </cell>
          <cell r="AY77" t="str">
            <v>-</v>
          </cell>
          <cell r="AZ77" t="str">
            <v>-</v>
          </cell>
          <cell r="BA77">
            <v>0</v>
          </cell>
          <cell r="BB77" t="str">
            <v>-</v>
          </cell>
          <cell r="BC77">
            <v>0</v>
          </cell>
          <cell r="BD77" t="str">
            <v>-</v>
          </cell>
          <cell r="BE77">
            <v>0</v>
          </cell>
          <cell r="BF77" t="str">
            <v>-</v>
          </cell>
          <cell r="BG77">
            <v>0</v>
          </cell>
          <cell r="BH77" t="str">
            <v>-</v>
          </cell>
          <cell r="BI77">
            <v>0</v>
          </cell>
          <cell r="BJ77" t="str">
            <v>-</v>
          </cell>
          <cell r="BK77">
            <v>0</v>
          </cell>
          <cell r="BL77" t="str">
            <v>-</v>
          </cell>
          <cell r="BM77">
            <v>0</v>
          </cell>
          <cell r="BN77" t="str">
            <v>-</v>
          </cell>
          <cell r="BO77">
            <v>0</v>
          </cell>
          <cell r="BP77" t="str">
            <v>-</v>
          </cell>
          <cell r="BQ77">
            <v>0</v>
          </cell>
          <cell r="BR77" t="str">
            <v>-</v>
          </cell>
          <cell r="BS77">
            <v>0</v>
          </cell>
          <cell r="BT77" t="str">
            <v>-</v>
          </cell>
          <cell r="BU77">
            <v>0</v>
          </cell>
          <cell r="BV77" t="str">
            <v>-</v>
          </cell>
          <cell r="BW77">
            <v>0</v>
          </cell>
          <cell r="BX77" t="str">
            <v>-</v>
          </cell>
          <cell r="BY77" t="str">
            <v>-</v>
          </cell>
          <cell r="BZ77" t="str">
            <v>-</v>
          </cell>
          <cell r="CA77">
            <v>0</v>
          </cell>
          <cell r="CB77" t="str">
            <v>-</v>
          </cell>
          <cell r="CC77" t="str">
            <v>-</v>
          </cell>
          <cell r="CD77" t="str">
            <v>-</v>
          </cell>
          <cell r="CE77" t="str">
            <v>-</v>
          </cell>
          <cell r="CF77" t="str">
            <v>-</v>
          </cell>
          <cell r="CG77" t="str">
            <v>-</v>
          </cell>
          <cell r="CH77" t="str">
            <v>-</v>
          </cell>
          <cell r="CI77" t="str">
            <v>-</v>
          </cell>
          <cell r="CJ77" t="str">
            <v>-</v>
          </cell>
          <cell r="CK77" t="str">
            <v>-</v>
          </cell>
          <cell r="CL77" t="str">
            <v>-</v>
          </cell>
          <cell r="CM77">
            <v>0</v>
          </cell>
          <cell r="CN77" t="str">
            <v>-</v>
          </cell>
          <cell r="CO77">
            <v>0</v>
          </cell>
          <cell r="CP77" t="str">
            <v>-</v>
          </cell>
          <cell r="CQ77">
            <v>0</v>
          </cell>
          <cell r="CR77" t="str">
            <v>-</v>
          </cell>
          <cell r="CS77">
            <v>0</v>
          </cell>
          <cell r="CT77" t="str">
            <v>-</v>
          </cell>
          <cell r="CU77">
            <v>1</v>
          </cell>
          <cell r="CV77" t="str">
            <v>-</v>
          </cell>
          <cell r="CW77">
            <v>0</v>
          </cell>
          <cell r="CX77" t="str">
            <v>-</v>
          </cell>
          <cell r="CY77">
            <v>0</v>
          </cell>
          <cell r="CZ77" t="str">
            <v>-</v>
          </cell>
          <cell r="DA77">
            <v>0</v>
          </cell>
          <cell r="DB77" t="str">
            <v>-</v>
          </cell>
          <cell r="DC77">
            <v>0</v>
          </cell>
          <cell r="DD77" t="str">
            <v>-</v>
          </cell>
          <cell r="DE77">
            <v>0</v>
          </cell>
          <cell r="DF77" t="str">
            <v>-</v>
          </cell>
          <cell r="DG77">
            <v>0</v>
          </cell>
          <cell r="DH77" t="str">
            <v>-</v>
          </cell>
          <cell r="DI77">
            <v>0</v>
          </cell>
          <cell r="DJ77" t="str">
            <v>-</v>
          </cell>
          <cell r="DK77" t="str">
            <v>-</v>
          </cell>
          <cell r="DL77" t="str">
            <v>-</v>
          </cell>
          <cell r="DM77" t="str">
            <v>-</v>
          </cell>
          <cell r="DN77" t="str">
            <v>-</v>
          </cell>
          <cell r="DO77" t="str">
            <v>-</v>
          </cell>
          <cell r="DP77" t="str">
            <v>-</v>
          </cell>
          <cell r="DQ77" t="str">
            <v>-</v>
          </cell>
          <cell r="DR77" t="str">
            <v>-</v>
          </cell>
          <cell r="DS77" t="str">
            <v>-</v>
          </cell>
          <cell r="DT77" t="str">
            <v>-</v>
          </cell>
          <cell r="DU77" t="str">
            <v>-</v>
          </cell>
          <cell r="DV77" t="str">
            <v>-</v>
          </cell>
          <cell r="DW77">
            <v>0</v>
          </cell>
          <cell r="DX77" t="str">
            <v>-</v>
          </cell>
          <cell r="DY77">
            <v>0</v>
          </cell>
          <cell r="DZ77" t="str">
            <v>-</v>
          </cell>
          <cell r="EA77">
            <v>1</v>
          </cell>
          <cell r="EB77" t="str">
            <v>-</v>
          </cell>
          <cell r="EC77">
            <v>0</v>
          </cell>
          <cell r="ED77" t="str">
            <v>-</v>
          </cell>
          <cell r="EE77">
            <v>0</v>
          </cell>
          <cell r="EF77" t="str">
            <v>-</v>
          </cell>
          <cell r="EG77">
            <v>0</v>
          </cell>
        </row>
        <row r="78">
          <cell r="C78">
            <v>700000232</v>
          </cell>
          <cell r="D78" t="str">
            <v>SECTOR EXPRESIÓN NAYIBE</v>
          </cell>
          <cell r="E78">
            <v>2026</v>
          </cell>
          <cell r="F78">
            <v>202606</v>
          </cell>
          <cell r="G78">
            <v>1295</v>
          </cell>
          <cell r="H78">
            <v>1239</v>
          </cell>
          <cell r="I78">
            <v>319</v>
          </cell>
          <cell r="J78" t="str">
            <v>-</v>
          </cell>
          <cell r="K78">
            <v>38</v>
          </cell>
          <cell r="L78">
            <v>13</v>
          </cell>
          <cell r="M78">
            <v>826</v>
          </cell>
          <cell r="N78">
            <v>816</v>
          </cell>
          <cell r="O78">
            <v>0</v>
          </cell>
          <cell r="P78" t="str">
            <v>-</v>
          </cell>
          <cell r="Q78">
            <v>2</v>
          </cell>
          <cell r="R78" t="str">
            <v>-</v>
          </cell>
          <cell r="S78">
            <v>23</v>
          </cell>
          <cell r="T78" t="str">
            <v>-</v>
          </cell>
          <cell r="U78">
            <v>817</v>
          </cell>
          <cell r="V78" t="str">
            <v>-</v>
          </cell>
          <cell r="W78">
            <v>7</v>
          </cell>
          <cell r="X78" t="str">
            <v>-</v>
          </cell>
          <cell r="Y78" t="str">
            <v>-</v>
          </cell>
          <cell r="Z78" t="str">
            <v>-</v>
          </cell>
          <cell r="AA78">
            <v>591</v>
          </cell>
          <cell r="AB78" t="str">
            <v>-</v>
          </cell>
          <cell r="AC78" t="str">
            <v>-</v>
          </cell>
          <cell r="AD78" t="str">
            <v>-</v>
          </cell>
          <cell r="AE78" t="str">
            <v>-</v>
          </cell>
          <cell r="AF78" t="str">
            <v>-</v>
          </cell>
          <cell r="AG78">
            <v>550</v>
          </cell>
          <cell r="AH78" t="str">
            <v>-</v>
          </cell>
          <cell r="AI78" t="str">
            <v>-</v>
          </cell>
          <cell r="AJ78" t="str">
            <v>-</v>
          </cell>
          <cell r="AK78" t="str">
            <v>-</v>
          </cell>
          <cell r="AL78" t="str">
            <v>-</v>
          </cell>
          <cell r="AM78">
            <v>63.78378378378379</v>
          </cell>
          <cell r="AN78">
            <v>64.2</v>
          </cell>
          <cell r="AO78" t="str">
            <v>-</v>
          </cell>
          <cell r="AP78" t="str">
            <v>-</v>
          </cell>
          <cell r="AQ78" t="str">
            <v>-</v>
          </cell>
          <cell r="AR78" t="str">
            <v>-</v>
          </cell>
          <cell r="AS78" t="str">
            <v>-</v>
          </cell>
          <cell r="AT78" t="str">
            <v>-</v>
          </cell>
          <cell r="AU78" t="str">
            <v>-</v>
          </cell>
          <cell r="AV78" t="str">
            <v>-</v>
          </cell>
          <cell r="AW78" t="str">
            <v>-</v>
          </cell>
          <cell r="AX78" t="str">
            <v>-</v>
          </cell>
          <cell r="AY78" t="str">
            <v>-</v>
          </cell>
          <cell r="AZ78" t="str">
            <v>-</v>
          </cell>
          <cell r="BA78">
            <v>728</v>
          </cell>
          <cell r="BB78">
            <v>717</v>
          </cell>
          <cell r="BC78">
            <v>56.216216216216218</v>
          </cell>
          <cell r="BD78">
            <v>56.4</v>
          </cell>
          <cell r="BE78">
            <v>824</v>
          </cell>
          <cell r="BF78" t="str">
            <v>-</v>
          </cell>
          <cell r="BG78">
            <v>563791.04</v>
          </cell>
          <cell r="BH78">
            <v>552154</v>
          </cell>
          <cell r="BI78">
            <v>465691402.78999996</v>
          </cell>
          <cell r="BJ78">
            <v>450557478</v>
          </cell>
          <cell r="BK78">
            <v>461916666</v>
          </cell>
          <cell r="BL78" t="str">
            <v>-</v>
          </cell>
          <cell r="BM78">
            <v>3774736.79</v>
          </cell>
          <cell r="BN78" t="str">
            <v>-</v>
          </cell>
          <cell r="BO78">
            <v>368486789.78999996</v>
          </cell>
          <cell r="BP78" t="str">
            <v>-</v>
          </cell>
          <cell r="BQ78">
            <v>3774736.79</v>
          </cell>
          <cell r="BR78" t="str">
            <v>-</v>
          </cell>
          <cell r="BS78">
            <v>787</v>
          </cell>
          <cell r="BT78" t="str">
            <v>-</v>
          </cell>
          <cell r="BU78">
            <v>364712053</v>
          </cell>
          <cell r="BV78" t="str">
            <v>-</v>
          </cell>
          <cell r="BW78">
            <v>466</v>
          </cell>
          <cell r="BX78" t="str">
            <v>-</v>
          </cell>
          <cell r="BY78" t="str">
            <v>-</v>
          </cell>
          <cell r="BZ78" t="str">
            <v>-</v>
          </cell>
          <cell r="CA78">
            <v>88834648</v>
          </cell>
          <cell r="CB78" t="str">
            <v>-</v>
          </cell>
          <cell r="CC78" t="str">
            <v>-</v>
          </cell>
          <cell r="CD78" t="str">
            <v>-</v>
          </cell>
          <cell r="CE78" t="str">
            <v>-</v>
          </cell>
          <cell r="CF78" t="str">
            <v>-</v>
          </cell>
          <cell r="CG78" t="str">
            <v>-</v>
          </cell>
          <cell r="CH78" t="str">
            <v>-</v>
          </cell>
          <cell r="CI78" t="str">
            <v>-</v>
          </cell>
          <cell r="CJ78" t="str">
            <v>-</v>
          </cell>
          <cell r="CK78" t="str">
            <v>-</v>
          </cell>
          <cell r="CL78" t="str">
            <v>-</v>
          </cell>
          <cell r="CM78">
            <v>8369965</v>
          </cell>
          <cell r="CN78" t="str">
            <v>-</v>
          </cell>
          <cell r="CO78">
            <v>97204613</v>
          </cell>
          <cell r="CP78" t="str">
            <v>-</v>
          </cell>
          <cell r="CQ78">
            <v>0</v>
          </cell>
          <cell r="CR78" t="str">
            <v>-</v>
          </cell>
          <cell r="CS78">
            <v>4</v>
          </cell>
          <cell r="CT78" t="str">
            <v>-</v>
          </cell>
          <cell r="CU78">
            <v>218</v>
          </cell>
          <cell r="CV78">
            <v>222</v>
          </cell>
          <cell r="CW78">
            <v>158</v>
          </cell>
          <cell r="CX78">
            <v>168</v>
          </cell>
          <cell r="CY78">
            <v>93</v>
          </cell>
          <cell r="CZ78">
            <v>90</v>
          </cell>
          <cell r="DA78">
            <v>32</v>
          </cell>
          <cell r="DB78">
            <v>41</v>
          </cell>
          <cell r="DC78">
            <v>49</v>
          </cell>
          <cell r="DD78">
            <v>49</v>
          </cell>
          <cell r="DE78">
            <v>40</v>
          </cell>
          <cell r="DF78">
            <v>42</v>
          </cell>
          <cell r="DG78">
            <v>121</v>
          </cell>
          <cell r="DH78">
            <v>132</v>
          </cell>
          <cell r="DI78">
            <v>26</v>
          </cell>
          <cell r="DJ78" t="str">
            <v>-</v>
          </cell>
          <cell r="DK78" t="str">
            <v>-</v>
          </cell>
          <cell r="DL78" t="str">
            <v>-</v>
          </cell>
          <cell r="DM78" t="str">
            <v>-</v>
          </cell>
          <cell r="DN78" t="str">
            <v>-</v>
          </cell>
          <cell r="DO78" t="str">
            <v>-</v>
          </cell>
          <cell r="DP78" t="str">
            <v>-</v>
          </cell>
          <cell r="DQ78" t="str">
            <v>-</v>
          </cell>
          <cell r="DR78" t="str">
            <v>-</v>
          </cell>
          <cell r="DS78" t="str">
            <v>-</v>
          </cell>
          <cell r="DT78" t="str">
            <v>-</v>
          </cell>
          <cell r="DU78" t="str">
            <v>-</v>
          </cell>
          <cell r="DV78" t="str">
            <v>-</v>
          </cell>
          <cell r="DW78">
            <v>0</v>
          </cell>
          <cell r="DX78" t="str">
            <v>-</v>
          </cell>
          <cell r="DY78">
            <v>45</v>
          </cell>
          <cell r="DZ78">
            <v>57</v>
          </cell>
          <cell r="EA78">
            <v>23</v>
          </cell>
          <cell r="EB78" t="str">
            <v>-</v>
          </cell>
          <cell r="EC78">
            <v>50</v>
          </cell>
          <cell r="ED78" t="str">
            <v>-</v>
          </cell>
          <cell r="EE78">
            <v>19</v>
          </cell>
          <cell r="EF78" t="str">
            <v>-</v>
          </cell>
          <cell r="EG78">
            <v>53</v>
          </cell>
        </row>
        <row r="79">
          <cell r="C79">
            <v>700000235</v>
          </cell>
          <cell r="D79" t="str">
            <v>SECTOR ISLA EVELIN</v>
          </cell>
          <cell r="E79">
            <v>2026</v>
          </cell>
          <cell r="F79">
            <v>202606</v>
          </cell>
          <cell r="G79">
            <v>1579</v>
          </cell>
          <cell r="H79">
            <v>1469</v>
          </cell>
          <cell r="I79">
            <v>326</v>
          </cell>
          <cell r="J79" t="str">
            <v>-</v>
          </cell>
          <cell r="K79">
            <v>41</v>
          </cell>
          <cell r="L79">
            <v>6</v>
          </cell>
          <cell r="M79">
            <v>965</v>
          </cell>
          <cell r="N79">
            <v>971</v>
          </cell>
          <cell r="O79">
            <v>0</v>
          </cell>
          <cell r="P79" t="str">
            <v>-</v>
          </cell>
          <cell r="Q79">
            <v>0</v>
          </cell>
          <cell r="R79" t="str">
            <v>-</v>
          </cell>
          <cell r="S79">
            <v>1</v>
          </cell>
          <cell r="T79" t="str">
            <v>-</v>
          </cell>
          <cell r="U79">
            <v>964</v>
          </cell>
          <cell r="V79" t="str">
            <v>-</v>
          </cell>
          <cell r="W79">
            <v>1</v>
          </cell>
          <cell r="X79" t="str">
            <v>-</v>
          </cell>
          <cell r="Y79" t="str">
            <v>-</v>
          </cell>
          <cell r="Z79" t="str">
            <v>-</v>
          </cell>
          <cell r="AA79">
            <v>668</v>
          </cell>
          <cell r="AB79" t="str">
            <v>-</v>
          </cell>
          <cell r="AC79" t="str">
            <v>-</v>
          </cell>
          <cell r="AD79" t="str">
            <v>-</v>
          </cell>
          <cell r="AE79" t="str">
            <v>-</v>
          </cell>
          <cell r="AF79" t="str">
            <v>-</v>
          </cell>
          <cell r="AG79">
            <v>685</v>
          </cell>
          <cell r="AH79" t="str">
            <v>-</v>
          </cell>
          <cell r="AI79" t="str">
            <v>-</v>
          </cell>
          <cell r="AJ79" t="str">
            <v>-</v>
          </cell>
          <cell r="AK79" t="str">
            <v>-</v>
          </cell>
          <cell r="AL79" t="str">
            <v>-</v>
          </cell>
          <cell r="AM79">
            <v>61.11462951234958</v>
          </cell>
          <cell r="AN79">
            <v>62.9</v>
          </cell>
          <cell r="AO79" t="str">
            <v>-</v>
          </cell>
          <cell r="AP79" t="str">
            <v>-</v>
          </cell>
          <cell r="AQ79" t="str">
            <v>-</v>
          </cell>
          <cell r="AR79" t="str">
            <v>-</v>
          </cell>
          <cell r="AS79" t="str">
            <v>-</v>
          </cell>
          <cell r="AT79" t="str">
            <v>-</v>
          </cell>
          <cell r="AU79" t="str">
            <v>-</v>
          </cell>
          <cell r="AV79" t="str">
            <v>-</v>
          </cell>
          <cell r="AW79" t="str">
            <v>-</v>
          </cell>
          <cell r="AX79" t="str">
            <v>-</v>
          </cell>
          <cell r="AY79" t="str">
            <v>-</v>
          </cell>
          <cell r="AZ79" t="str">
            <v>-</v>
          </cell>
          <cell r="BA79">
            <v>833</v>
          </cell>
          <cell r="BB79">
            <v>863</v>
          </cell>
          <cell r="BC79">
            <v>52.754908169727678</v>
          </cell>
          <cell r="BD79">
            <v>55.9</v>
          </cell>
          <cell r="BE79">
            <v>990</v>
          </cell>
          <cell r="BF79" t="str">
            <v>-</v>
          </cell>
          <cell r="BG79">
            <v>498051.56</v>
          </cell>
          <cell r="BH79">
            <v>469993</v>
          </cell>
          <cell r="BI79">
            <v>480619755.60000002</v>
          </cell>
          <cell r="BJ79">
            <v>456363553</v>
          </cell>
          <cell r="BK79">
            <v>479675786</v>
          </cell>
          <cell r="BL79" t="str">
            <v>-</v>
          </cell>
          <cell r="BM79">
            <v>943969.6</v>
          </cell>
          <cell r="BN79" t="str">
            <v>-</v>
          </cell>
          <cell r="BO79">
            <v>380713553.60000002</v>
          </cell>
          <cell r="BP79" t="str">
            <v>-</v>
          </cell>
          <cell r="BQ79">
            <v>943969.6</v>
          </cell>
          <cell r="BR79" t="str">
            <v>-</v>
          </cell>
          <cell r="BS79">
            <v>868</v>
          </cell>
          <cell r="BT79" t="str">
            <v>-</v>
          </cell>
          <cell r="BU79">
            <v>379769584</v>
          </cell>
          <cell r="BV79" t="str">
            <v>-</v>
          </cell>
          <cell r="BW79">
            <v>631</v>
          </cell>
          <cell r="BX79" t="str">
            <v>-</v>
          </cell>
          <cell r="BY79" t="str">
            <v>-</v>
          </cell>
          <cell r="BZ79" t="str">
            <v>-</v>
          </cell>
          <cell r="CA79">
            <v>89496758</v>
          </cell>
          <cell r="CB79" t="str">
            <v>-</v>
          </cell>
          <cell r="CC79" t="str">
            <v>-</v>
          </cell>
          <cell r="CD79" t="str">
            <v>-</v>
          </cell>
          <cell r="CE79" t="str">
            <v>-</v>
          </cell>
          <cell r="CF79" t="str">
            <v>-</v>
          </cell>
          <cell r="CG79" t="str">
            <v>-</v>
          </cell>
          <cell r="CH79" t="str">
            <v>-</v>
          </cell>
          <cell r="CI79" t="str">
            <v>-</v>
          </cell>
          <cell r="CJ79" t="str">
            <v>-</v>
          </cell>
          <cell r="CK79" t="str">
            <v>-</v>
          </cell>
          <cell r="CL79" t="str">
            <v>-</v>
          </cell>
          <cell r="CM79">
            <v>10409444</v>
          </cell>
          <cell r="CN79" t="str">
            <v>-</v>
          </cell>
          <cell r="CO79">
            <v>99906202</v>
          </cell>
          <cell r="CP79" t="str">
            <v>-</v>
          </cell>
          <cell r="CQ79">
            <v>0</v>
          </cell>
          <cell r="CR79" t="str">
            <v>-</v>
          </cell>
          <cell r="CS79">
            <v>10</v>
          </cell>
          <cell r="CT79" t="str">
            <v>-</v>
          </cell>
          <cell r="CU79">
            <v>285</v>
          </cell>
          <cell r="CV79">
            <v>259</v>
          </cell>
          <cell r="CW79">
            <v>208</v>
          </cell>
          <cell r="CX79">
            <v>205</v>
          </cell>
          <cell r="CY79">
            <v>121</v>
          </cell>
          <cell r="CZ79">
            <v>120</v>
          </cell>
          <cell r="DA79">
            <v>40</v>
          </cell>
          <cell r="DB79">
            <v>53</v>
          </cell>
          <cell r="DC79">
            <v>41</v>
          </cell>
          <cell r="DD79">
            <v>45</v>
          </cell>
          <cell r="DE79">
            <v>39</v>
          </cell>
          <cell r="DF79">
            <v>41</v>
          </cell>
          <cell r="DG79">
            <v>120</v>
          </cell>
          <cell r="DH79">
            <v>139</v>
          </cell>
          <cell r="DI79">
            <v>27</v>
          </cell>
          <cell r="DJ79" t="str">
            <v>-</v>
          </cell>
          <cell r="DK79" t="str">
            <v>-</v>
          </cell>
          <cell r="DL79" t="str">
            <v>-</v>
          </cell>
          <cell r="DM79" t="str">
            <v>-</v>
          </cell>
          <cell r="DN79" t="str">
            <v>-</v>
          </cell>
          <cell r="DO79" t="str">
            <v>-</v>
          </cell>
          <cell r="DP79" t="str">
            <v>-</v>
          </cell>
          <cell r="DQ79" t="str">
            <v>-</v>
          </cell>
          <cell r="DR79" t="str">
            <v>-</v>
          </cell>
          <cell r="DS79" t="str">
            <v>-</v>
          </cell>
          <cell r="DT79" t="str">
            <v>-</v>
          </cell>
          <cell r="DU79" t="str">
            <v>-</v>
          </cell>
          <cell r="DV79" t="str">
            <v>-</v>
          </cell>
          <cell r="DW79">
            <v>0</v>
          </cell>
          <cell r="DX79" t="str">
            <v>-</v>
          </cell>
          <cell r="DY79">
            <v>49</v>
          </cell>
          <cell r="DZ79">
            <v>42</v>
          </cell>
          <cell r="EA79">
            <v>26</v>
          </cell>
          <cell r="EB79" t="str">
            <v>-</v>
          </cell>
          <cell r="EC79">
            <v>55.319148936170215</v>
          </cell>
          <cell r="ED79" t="str">
            <v>-</v>
          </cell>
          <cell r="EE79">
            <v>22</v>
          </cell>
          <cell r="EF79" t="str">
            <v>-</v>
          </cell>
          <cell r="EG79">
            <v>83</v>
          </cell>
        </row>
        <row r="80">
          <cell r="C80">
            <v>700000238</v>
          </cell>
          <cell r="D80" t="str">
            <v>SECTOR GERANIO DIANA</v>
          </cell>
          <cell r="E80">
            <v>2026</v>
          </cell>
          <cell r="F80">
            <v>202606</v>
          </cell>
          <cell r="G80">
            <v>1234</v>
          </cell>
          <cell r="H80">
            <v>1297</v>
          </cell>
          <cell r="I80">
            <v>388</v>
          </cell>
          <cell r="J80" t="str">
            <v>-</v>
          </cell>
          <cell r="K80">
            <v>-22</v>
          </cell>
          <cell r="L80">
            <v>10</v>
          </cell>
          <cell r="M80">
            <v>686</v>
          </cell>
          <cell r="N80">
            <v>834</v>
          </cell>
          <cell r="O80">
            <v>0</v>
          </cell>
          <cell r="P80" t="str">
            <v>-</v>
          </cell>
          <cell r="Q80">
            <v>1</v>
          </cell>
          <cell r="R80" t="str">
            <v>-</v>
          </cell>
          <cell r="S80">
            <v>4</v>
          </cell>
          <cell r="T80" t="str">
            <v>-</v>
          </cell>
          <cell r="U80">
            <v>684</v>
          </cell>
          <cell r="V80" t="str">
            <v>-</v>
          </cell>
          <cell r="W80">
            <v>1</v>
          </cell>
          <cell r="X80" t="str">
            <v>-</v>
          </cell>
          <cell r="Y80" t="str">
            <v>-</v>
          </cell>
          <cell r="Z80" t="str">
            <v>-</v>
          </cell>
          <cell r="AA80">
            <v>551</v>
          </cell>
          <cell r="AB80" t="str">
            <v>-</v>
          </cell>
          <cell r="AC80" t="str">
            <v>-</v>
          </cell>
          <cell r="AD80" t="str">
            <v>-</v>
          </cell>
          <cell r="AE80" t="str">
            <v>-</v>
          </cell>
          <cell r="AF80" t="str">
            <v>-</v>
          </cell>
          <cell r="AG80">
            <v>361</v>
          </cell>
          <cell r="AH80" t="str">
            <v>-</v>
          </cell>
          <cell r="AI80" t="str">
            <v>-</v>
          </cell>
          <cell r="AJ80" t="str">
            <v>-</v>
          </cell>
          <cell r="AK80" t="str">
            <v>-</v>
          </cell>
          <cell r="AL80" t="str">
            <v>-</v>
          </cell>
          <cell r="AM80">
            <v>55.591572123176661</v>
          </cell>
          <cell r="AN80">
            <v>65.8</v>
          </cell>
          <cell r="AO80" t="str">
            <v>-</v>
          </cell>
          <cell r="AP80" t="str">
            <v>-</v>
          </cell>
          <cell r="AQ80" t="str">
            <v>-</v>
          </cell>
          <cell r="AR80" t="str">
            <v>-</v>
          </cell>
          <cell r="AS80" t="str">
            <v>-</v>
          </cell>
          <cell r="AT80" t="str">
            <v>-</v>
          </cell>
          <cell r="AU80" t="str">
            <v>-</v>
          </cell>
          <cell r="AV80" t="str">
            <v>-</v>
          </cell>
          <cell r="AW80" t="str">
            <v>-</v>
          </cell>
          <cell r="AX80" t="str">
            <v>-</v>
          </cell>
          <cell r="AY80" t="str">
            <v>-</v>
          </cell>
          <cell r="AZ80" t="str">
            <v>-</v>
          </cell>
          <cell r="BA80">
            <v>632</v>
          </cell>
          <cell r="BB80">
            <v>735</v>
          </cell>
          <cell r="BC80">
            <v>51.215559157212319</v>
          </cell>
          <cell r="BD80">
            <v>58</v>
          </cell>
          <cell r="BE80">
            <v>866</v>
          </cell>
          <cell r="BF80" t="str">
            <v>-</v>
          </cell>
          <cell r="BG80">
            <v>557510.15</v>
          </cell>
          <cell r="BH80">
            <v>514853</v>
          </cell>
          <cell r="BI80">
            <v>382451965.99000001</v>
          </cell>
          <cell r="BJ80">
            <v>429387356</v>
          </cell>
          <cell r="BK80">
            <v>381578444</v>
          </cell>
          <cell r="BL80" t="str">
            <v>-</v>
          </cell>
          <cell r="BM80">
            <v>873521.99</v>
          </cell>
          <cell r="BN80" t="str">
            <v>-</v>
          </cell>
          <cell r="BO80">
            <v>307504465.99000001</v>
          </cell>
          <cell r="BP80" t="str">
            <v>-</v>
          </cell>
          <cell r="BQ80">
            <v>873521.99</v>
          </cell>
          <cell r="BR80" t="str">
            <v>-</v>
          </cell>
          <cell r="BS80">
            <v>646</v>
          </cell>
          <cell r="BT80" t="str">
            <v>-</v>
          </cell>
          <cell r="BU80">
            <v>306630944</v>
          </cell>
          <cell r="BV80" t="str">
            <v>-</v>
          </cell>
          <cell r="BW80">
            <v>428</v>
          </cell>
          <cell r="BX80" t="str">
            <v>-</v>
          </cell>
          <cell r="BY80" t="str">
            <v>-</v>
          </cell>
          <cell r="BZ80" t="str">
            <v>-</v>
          </cell>
          <cell r="CA80">
            <v>69541840</v>
          </cell>
          <cell r="CB80" t="str">
            <v>-</v>
          </cell>
          <cell r="CC80" t="str">
            <v>-</v>
          </cell>
          <cell r="CD80" t="str">
            <v>-</v>
          </cell>
          <cell r="CE80" t="str">
            <v>-</v>
          </cell>
          <cell r="CF80" t="str">
            <v>-</v>
          </cell>
          <cell r="CG80" t="str">
            <v>-</v>
          </cell>
          <cell r="CH80" t="str">
            <v>-</v>
          </cell>
          <cell r="CI80" t="str">
            <v>-</v>
          </cell>
          <cell r="CJ80" t="str">
            <v>-</v>
          </cell>
          <cell r="CK80" t="str">
            <v>-</v>
          </cell>
          <cell r="CL80" t="str">
            <v>-</v>
          </cell>
          <cell r="CM80">
            <v>5405660</v>
          </cell>
          <cell r="CN80" t="str">
            <v>-</v>
          </cell>
          <cell r="CO80">
            <v>74947500</v>
          </cell>
          <cell r="CP80" t="str">
            <v>-</v>
          </cell>
          <cell r="CQ80">
            <v>0</v>
          </cell>
          <cell r="CR80" t="str">
            <v>-</v>
          </cell>
          <cell r="CS80">
            <v>-9</v>
          </cell>
          <cell r="CT80" t="str">
            <v>-</v>
          </cell>
          <cell r="CU80">
            <v>296</v>
          </cell>
          <cell r="CV80">
            <v>212</v>
          </cell>
          <cell r="CW80">
            <v>165</v>
          </cell>
          <cell r="CX80">
            <v>151</v>
          </cell>
          <cell r="CY80">
            <v>87</v>
          </cell>
          <cell r="CZ80">
            <v>84</v>
          </cell>
          <cell r="DA80">
            <v>65</v>
          </cell>
          <cell r="DB80">
            <v>83</v>
          </cell>
          <cell r="DC80">
            <v>37</v>
          </cell>
          <cell r="DD80">
            <v>68</v>
          </cell>
          <cell r="DE80">
            <v>34</v>
          </cell>
          <cell r="DF80">
            <v>43</v>
          </cell>
          <cell r="DG80">
            <v>136</v>
          </cell>
          <cell r="DH80">
            <v>194</v>
          </cell>
          <cell r="DI80">
            <v>21</v>
          </cell>
          <cell r="DJ80" t="str">
            <v>-</v>
          </cell>
          <cell r="DK80" t="str">
            <v>-</v>
          </cell>
          <cell r="DL80" t="str">
            <v>-</v>
          </cell>
          <cell r="DM80" t="str">
            <v>-</v>
          </cell>
          <cell r="DN80" t="str">
            <v>-</v>
          </cell>
          <cell r="DO80" t="str">
            <v>-</v>
          </cell>
          <cell r="DP80" t="str">
            <v>-</v>
          </cell>
          <cell r="DQ80" t="str">
            <v>-</v>
          </cell>
          <cell r="DR80" t="str">
            <v>-</v>
          </cell>
          <cell r="DS80" t="str">
            <v>-</v>
          </cell>
          <cell r="DT80" t="str">
            <v>-</v>
          </cell>
          <cell r="DU80" t="str">
            <v>-</v>
          </cell>
          <cell r="DV80" t="str">
            <v>-</v>
          </cell>
          <cell r="DW80">
            <v>0</v>
          </cell>
          <cell r="DX80" t="str">
            <v>-</v>
          </cell>
          <cell r="DY80">
            <v>25</v>
          </cell>
          <cell r="DZ80">
            <v>47</v>
          </cell>
          <cell r="EA80">
            <v>9</v>
          </cell>
          <cell r="EB80" t="str">
            <v>-</v>
          </cell>
          <cell r="EC80">
            <v>34.615384615384613</v>
          </cell>
          <cell r="ED80" t="str">
            <v>-</v>
          </cell>
          <cell r="EE80">
            <v>4</v>
          </cell>
          <cell r="EF80" t="str">
            <v>-</v>
          </cell>
          <cell r="EG80">
            <v>29</v>
          </cell>
        </row>
        <row r="81">
          <cell r="C81">
            <v>700000239</v>
          </cell>
          <cell r="D81" t="str">
            <v>SECTOR HIERBABUENA ANDREA</v>
          </cell>
          <cell r="E81">
            <v>2026</v>
          </cell>
          <cell r="F81">
            <v>202606</v>
          </cell>
          <cell r="G81">
            <v>1191</v>
          </cell>
          <cell r="H81">
            <v>1146</v>
          </cell>
          <cell r="I81">
            <v>371</v>
          </cell>
          <cell r="J81" t="str">
            <v>-</v>
          </cell>
          <cell r="K81">
            <v>3</v>
          </cell>
          <cell r="L81">
            <v>6</v>
          </cell>
          <cell r="M81">
            <v>707</v>
          </cell>
          <cell r="N81">
            <v>793</v>
          </cell>
          <cell r="O81">
            <v>0</v>
          </cell>
          <cell r="P81" t="str">
            <v>-</v>
          </cell>
          <cell r="Q81">
            <v>0</v>
          </cell>
          <cell r="R81" t="str">
            <v>-</v>
          </cell>
          <cell r="S81">
            <v>6</v>
          </cell>
          <cell r="T81" t="str">
            <v>-</v>
          </cell>
          <cell r="U81">
            <v>706</v>
          </cell>
          <cell r="V81" t="str">
            <v>-</v>
          </cell>
          <cell r="W81">
            <v>1</v>
          </cell>
          <cell r="X81" t="str">
            <v>-</v>
          </cell>
          <cell r="Y81" t="str">
            <v>-</v>
          </cell>
          <cell r="Z81" t="str">
            <v>-</v>
          </cell>
          <cell r="AA81">
            <v>549</v>
          </cell>
          <cell r="AB81" t="str">
            <v>-</v>
          </cell>
          <cell r="AC81" t="str">
            <v>-</v>
          </cell>
          <cell r="AD81" t="str">
            <v>-</v>
          </cell>
          <cell r="AE81" t="str">
            <v>-</v>
          </cell>
          <cell r="AF81" t="str">
            <v>-</v>
          </cell>
          <cell r="AG81">
            <v>387</v>
          </cell>
          <cell r="AH81" t="str">
            <v>-</v>
          </cell>
          <cell r="AI81" t="str">
            <v>-</v>
          </cell>
          <cell r="AJ81" t="str">
            <v>-</v>
          </cell>
          <cell r="AK81" t="str">
            <v>-</v>
          </cell>
          <cell r="AL81" t="str">
            <v>-</v>
          </cell>
          <cell r="AM81">
            <v>59.361880772460118</v>
          </cell>
          <cell r="AN81">
            <v>66.5</v>
          </cell>
          <cell r="AO81" t="str">
            <v>-</v>
          </cell>
          <cell r="AP81" t="str">
            <v>-</v>
          </cell>
          <cell r="AQ81" t="str">
            <v>-</v>
          </cell>
          <cell r="AR81" t="str">
            <v>-</v>
          </cell>
          <cell r="AS81" t="str">
            <v>-</v>
          </cell>
          <cell r="AT81" t="str">
            <v>-</v>
          </cell>
          <cell r="AU81" t="str">
            <v>-</v>
          </cell>
          <cell r="AV81" t="str">
            <v>-</v>
          </cell>
          <cell r="AW81" t="str">
            <v>-</v>
          </cell>
          <cell r="AX81" t="str">
            <v>-</v>
          </cell>
          <cell r="AY81" t="str">
            <v>-</v>
          </cell>
          <cell r="AZ81" t="str">
            <v>-</v>
          </cell>
          <cell r="BA81">
            <v>647</v>
          </cell>
          <cell r="BB81">
            <v>723</v>
          </cell>
          <cell r="BC81">
            <v>54.324097397145252</v>
          </cell>
          <cell r="BD81">
            <v>60.6</v>
          </cell>
          <cell r="BE81">
            <v>759</v>
          </cell>
          <cell r="BF81" t="str">
            <v>-</v>
          </cell>
          <cell r="BG81">
            <v>606639.86</v>
          </cell>
          <cell r="BH81">
            <v>571204</v>
          </cell>
          <cell r="BI81">
            <v>428894384.5</v>
          </cell>
          <cell r="BJ81">
            <v>452964537</v>
          </cell>
          <cell r="BK81">
            <v>428098779</v>
          </cell>
          <cell r="BL81" t="str">
            <v>-</v>
          </cell>
          <cell r="BM81">
            <v>795605.5</v>
          </cell>
          <cell r="BN81" t="str">
            <v>-</v>
          </cell>
          <cell r="BO81">
            <v>342361977.5</v>
          </cell>
          <cell r="BP81" t="str">
            <v>-</v>
          </cell>
          <cell r="BQ81">
            <v>795605.5</v>
          </cell>
          <cell r="BR81" t="str">
            <v>-</v>
          </cell>
          <cell r="BS81">
            <v>649</v>
          </cell>
          <cell r="BT81" t="str">
            <v>-</v>
          </cell>
          <cell r="BU81">
            <v>341566372</v>
          </cell>
          <cell r="BV81" t="str">
            <v>-</v>
          </cell>
          <cell r="BW81">
            <v>468</v>
          </cell>
          <cell r="BX81" t="str">
            <v>-</v>
          </cell>
          <cell r="BY81" t="str">
            <v>-</v>
          </cell>
          <cell r="BZ81" t="str">
            <v>-</v>
          </cell>
          <cell r="CA81">
            <v>80053639</v>
          </cell>
          <cell r="CB81" t="str">
            <v>-</v>
          </cell>
          <cell r="CC81" t="str">
            <v>-</v>
          </cell>
          <cell r="CD81" t="str">
            <v>-</v>
          </cell>
          <cell r="CE81" t="str">
            <v>-</v>
          </cell>
          <cell r="CF81" t="str">
            <v>-</v>
          </cell>
          <cell r="CG81" t="str">
            <v>-</v>
          </cell>
          <cell r="CH81" t="str">
            <v>-</v>
          </cell>
          <cell r="CI81" t="str">
            <v>-</v>
          </cell>
          <cell r="CJ81" t="str">
            <v>-</v>
          </cell>
          <cell r="CK81" t="str">
            <v>-</v>
          </cell>
          <cell r="CL81" t="str">
            <v>-</v>
          </cell>
          <cell r="CM81">
            <v>5942144</v>
          </cell>
          <cell r="CN81" t="str">
            <v>-</v>
          </cell>
          <cell r="CO81">
            <v>85995783</v>
          </cell>
          <cell r="CP81" t="str">
            <v>-</v>
          </cell>
          <cell r="CQ81">
            <v>0</v>
          </cell>
          <cell r="CR81" t="str">
            <v>-</v>
          </cell>
          <cell r="CS81">
            <v>5</v>
          </cell>
          <cell r="CT81" t="str">
            <v>-</v>
          </cell>
          <cell r="CU81">
            <v>225</v>
          </cell>
          <cell r="CV81">
            <v>186</v>
          </cell>
          <cell r="CW81">
            <v>149</v>
          </cell>
          <cell r="CX81">
            <v>130</v>
          </cell>
          <cell r="CY81">
            <v>110</v>
          </cell>
          <cell r="CZ81">
            <v>92</v>
          </cell>
          <cell r="DA81">
            <v>41</v>
          </cell>
          <cell r="DB81">
            <v>110</v>
          </cell>
          <cell r="DC81">
            <v>24</v>
          </cell>
          <cell r="DD81">
            <v>64</v>
          </cell>
          <cell r="DE81">
            <v>29</v>
          </cell>
          <cell r="DF81">
            <v>24</v>
          </cell>
          <cell r="DG81">
            <v>94</v>
          </cell>
          <cell r="DH81">
            <v>198</v>
          </cell>
          <cell r="DI81">
            <v>28</v>
          </cell>
          <cell r="DJ81" t="str">
            <v>-</v>
          </cell>
          <cell r="DK81" t="str">
            <v>-</v>
          </cell>
          <cell r="DL81" t="str">
            <v>-</v>
          </cell>
          <cell r="DM81" t="str">
            <v>-</v>
          </cell>
          <cell r="DN81" t="str">
            <v>-</v>
          </cell>
          <cell r="DO81" t="str">
            <v>-</v>
          </cell>
          <cell r="DP81" t="str">
            <v>-</v>
          </cell>
          <cell r="DQ81" t="str">
            <v>-</v>
          </cell>
          <cell r="DR81" t="str">
            <v>-</v>
          </cell>
          <cell r="DS81" t="str">
            <v>-</v>
          </cell>
          <cell r="DT81" t="str">
            <v>-</v>
          </cell>
          <cell r="DU81" t="str">
            <v>-</v>
          </cell>
          <cell r="DV81" t="str">
            <v>-</v>
          </cell>
          <cell r="DW81">
            <v>0</v>
          </cell>
          <cell r="DX81" t="str">
            <v>-</v>
          </cell>
          <cell r="DY81">
            <v>36</v>
          </cell>
          <cell r="DZ81">
            <v>36</v>
          </cell>
          <cell r="EA81">
            <v>24</v>
          </cell>
          <cell r="EB81" t="str">
            <v>-</v>
          </cell>
          <cell r="EC81">
            <v>52.173913043478258</v>
          </cell>
          <cell r="ED81" t="str">
            <v>-</v>
          </cell>
          <cell r="EE81">
            <v>8</v>
          </cell>
          <cell r="EF81" t="str">
            <v>-</v>
          </cell>
          <cell r="EG81">
            <v>24</v>
          </cell>
        </row>
        <row r="82">
          <cell r="C82">
            <v>700000240</v>
          </cell>
          <cell r="D82" t="str">
            <v>SECTOR TIERRA DE ORO CLAUDIA</v>
          </cell>
          <cell r="E82">
            <v>2026</v>
          </cell>
          <cell r="F82">
            <v>202606</v>
          </cell>
          <cell r="G82">
            <v>1700</v>
          </cell>
          <cell r="H82">
            <v>1790</v>
          </cell>
          <cell r="I82">
            <v>415</v>
          </cell>
          <cell r="J82" t="str">
            <v>-</v>
          </cell>
          <cell r="K82">
            <v>-108</v>
          </cell>
          <cell r="L82">
            <v>9</v>
          </cell>
          <cell r="M82">
            <v>125</v>
          </cell>
          <cell r="N82">
            <v>1205</v>
          </cell>
          <cell r="O82">
            <v>0</v>
          </cell>
          <cell r="P82" t="str">
            <v>-</v>
          </cell>
          <cell r="Q82">
            <v>0</v>
          </cell>
          <cell r="R82" t="str">
            <v>-</v>
          </cell>
          <cell r="S82">
            <v>0</v>
          </cell>
          <cell r="T82" t="str">
            <v>-</v>
          </cell>
          <cell r="U82">
            <v>125</v>
          </cell>
          <cell r="V82" t="str">
            <v>-</v>
          </cell>
          <cell r="W82">
            <v>0</v>
          </cell>
          <cell r="X82" t="str">
            <v>-</v>
          </cell>
          <cell r="Y82" t="str">
            <v>-</v>
          </cell>
          <cell r="Z82" t="str">
            <v>-</v>
          </cell>
          <cell r="AA82">
            <v>103</v>
          </cell>
          <cell r="AB82" t="str">
            <v>-</v>
          </cell>
          <cell r="AC82" t="str">
            <v>-</v>
          </cell>
          <cell r="AD82" t="str">
            <v>-</v>
          </cell>
          <cell r="AE82" t="str">
            <v>-</v>
          </cell>
          <cell r="AF82" t="str">
            <v>-</v>
          </cell>
          <cell r="AG82">
            <v>61</v>
          </cell>
          <cell r="AH82" t="str">
            <v>-</v>
          </cell>
          <cell r="AI82" t="str">
            <v>-</v>
          </cell>
          <cell r="AJ82" t="str">
            <v>-</v>
          </cell>
          <cell r="AK82" t="str">
            <v>-</v>
          </cell>
          <cell r="AL82" t="str">
            <v>-</v>
          </cell>
          <cell r="AM82">
            <v>7.3529411764705888</v>
          </cell>
          <cell r="AN82">
            <v>66.2</v>
          </cell>
          <cell r="AO82" t="str">
            <v>-</v>
          </cell>
          <cell r="AP82" t="str">
            <v>-</v>
          </cell>
          <cell r="AQ82" t="str">
            <v>-</v>
          </cell>
          <cell r="AR82" t="str">
            <v>-</v>
          </cell>
          <cell r="AS82" t="str">
            <v>-</v>
          </cell>
          <cell r="AT82" t="str">
            <v>-</v>
          </cell>
          <cell r="AU82" t="str">
            <v>-</v>
          </cell>
          <cell r="AV82" t="str">
            <v>-</v>
          </cell>
          <cell r="AW82" t="str">
            <v>-</v>
          </cell>
          <cell r="AX82" t="str">
            <v>-</v>
          </cell>
          <cell r="AY82" t="str">
            <v>-</v>
          </cell>
          <cell r="AZ82" t="str">
            <v>-</v>
          </cell>
          <cell r="BA82">
            <v>113</v>
          </cell>
          <cell r="BB82">
            <v>1073</v>
          </cell>
          <cell r="BC82">
            <v>6.6470588235294112</v>
          </cell>
          <cell r="BD82">
            <v>59</v>
          </cell>
          <cell r="BE82">
            <v>1149</v>
          </cell>
          <cell r="BF82" t="str">
            <v>-</v>
          </cell>
          <cell r="BG82">
            <v>567896.04</v>
          </cell>
          <cell r="BH82">
            <v>470898</v>
          </cell>
          <cell r="BI82">
            <v>70987005</v>
          </cell>
          <cell r="BJ82">
            <v>567432638</v>
          </cell>
          <cell r="BK82">
            <v>70987005</v>
          </cell>
          <cell r="BL82" t="str">
            <v>-</v>
          </cell>
          <cell r="BM82">
            <v>0</v>
          </cell>
          <cell r="BN82" t="str">
            <v>-</v>
          </cell>
          <cell r="BO82">
            <v>53760571</v>
          </cell>
          <cell r="BP82" t="str">
            <v>-</v>
          </cell>
          <cell r="BQ82">
            <v>0</v>
          </cell>
          <cell r="BR82" t="str">
            <v>-</v>
          </cell>
          <cell r="BS82">
            <v>114</v>
          </cell>
          <cell r="BT82" t="str">
            <v>-</v>
          </cell>
          <cell r="BU82">
            <v>53760571</v>
          </cell>
          <cell r="BV82" t="str">
            <v>-</v>
          </cell>
          <cell r="BW82">
            <v>82</v>
          </cell>
          <cell r="BX82" t="str">
            <v>-</v>
          </cell>
          <cell r="BY82" t="str">
            <v>-</v>
          </cell>
          <cell r="BZ82" t="str">
            <v>-</v>
          </cell>
          <cell r="CA82">
            <v>16320434</v>
          </cell>
          <cell r="CB82" t="str">
            <v>-</v>
          </cell>
          <cell r="CC82" t="str">
            <v>-</v>
          </cell>
          <cell r="CD82" t="str">
            <v>-</v>
          </cell>
          <cell r="CE82" t="str">
            <v>-</v>
          </cell>
          <cell r="CF82" t="str">
            <v>-</v>
          </cell>
          <cell r="CG82" t="str">
            <v>-</v>
          </cell>
          <cell r="CH82" t="str">
            <v>-</v>
          </cell>
          <cell r="CI82" t="str">
            <v>-</v>
          </cell>
          <cell r="CJ82" t="str">
            <v>-</v>
          </cell>
          <cell r="CK82" t="str">
            <v>-</v>
          </cell>
          <cell r="CL82" t="str">
            <v>-</v>
          </cell>
          <cell r="CM82">
            <v>906000</v>
          </cell>
          <cell r="CN82" t="str">
            <v>-</v>
          </cell>
          <cell r="CO82">
            <v>17226434</v>
          </cell>
          <cell r="CP82" t="str">
            <v>-</v>
          </cell>
          <cell r="CQ82">
            <v>0</v>
          </cell>
          <cell r="CR82" t="str">
            <v>-</v>
          </cell>
          <cell r="CS82">
            <v>-48</v>
          </cell>
          <cell r="CT82" t="str">
            <v>-</v>
          </cell>
          <cell r="CU82">
            <v>976</v>
          </cell>
          <cell r="CV82">
            <v>260</v>
          </cell>
          <cell r="CW82">
            <v>324</v>
          </cell>
          <cell r="CX82">
            <v>191</v>
          </cell>
          <cell r="CY82">
            <v>275</v>
          </cell>
          <cell r="CZ82">
            <v>166</v>
          </cell>
          <cell r="DA82">
            <v>116</v>
          </cell>
          <cell r="DB82">
            <v>73</v>
          </cell>
          <cell r="DC82">
            <v>55</v>
          </cell>
          <cell r="DD82">
            <v>42</v>
          </cell>
          <cell r="DE82">
            <v>52</v>
          </cell>
          <cell r="DF82">
            <v>45</v>
          </cell>
          <cell r="DG82">
            <v>223</v>
          </cell>
          <cell r="DH82">
            <v>160</v>
          </cell>
          <cell r="DI82">
            <v>3</v>
          </cell>
          <cell r="DJ82" t="str">
            <v>-</v>
          </cell>
          <cell r="DK82" t="str">
            <v>-</v>
          </cell>
          <cell r="DL82" t="str">
            <v>-</v>
          </cell>
          <cell r="DM82" t="str">
            <v>-</v>
          </cell>
          <cell r="DN82" t="str">
            <v>-</v>
          </cell>
          <cell r="DO82" t="str">
            <v>-</v>
          </cell>
          <cell r="DP82" t="str">
            <v>-</v>
          </cell>
          <cell r="DQ82" t="str">
            <v>-</v>
          </cell>
          <cell r="DR82" t="str">
            <v>-</v>
          </cell>
          <cell r="DS82" t="str">
            <v>-</v>
          </cell>
          <cell r="DT82" t="str">
            <v>-</v>
          </cell>
          <cell r="DU82" t="str">
            <v>-</v>
          </cell>
          <cell r="DV82" t="str">
            <v>-</v>
          </cell>
          <cell r="DW82">
            <v>0</v>
          </cell>
          <cell r="DX82" t="str">
            <v>-</v>
          </cell>
          <cell r="DY82">
            <v>4</v>
          </cell>
          <cell r="DZ82">
            <v>61</v>
          </cell>
          <cell r="EA82">
            <v>32</v>
          </cell>
          <cell r="EB82" t="str">
            <v>-</v>
          </cell>
          <cell r="EC82">
            <v>47.761194029850742</v>
          </cell>
          <cell r="ED82" t="str">
            <v>-</v>
          </cell>
          <cell r="EE82">
            <v>1</v>
          </cell>
          <cell r="EF82" t="str">
            <v>-</v>
          </cell>
          <cell r="EG82">
            <v>8</v>
          </cell>
        </row>
        <row r="83">
          <cell r="C83">
            <v>700000244</v>
          </cell>
          <cell r="D83" t="str">
            <v>SECTOR FLUIR ANA</v>
          </cell>
          <cell r="E83">
            <v>2026</v>
          </cell>
          <cell r="F83">
            <v>202606</v>
          </cell>
          <cell r="G83">
            <v>1100</v>
          </cell>
          <cell r="H83">
            <v>1073</v>
          </cell>
          <cell r="I83">
            <v>384</v>
          </cell>
          <cell r="J83" t="str">
            <v>-</v>
          </cell>
          <cell r="K83">
            <v>4</v>
          </cell>
          <cell r="L83">
            <v>12</v>
          </cell>
          <cell r="M83">
            <v>716</v>
          </cell>
          <cell r="N83">
            <v>763</v>
          </cell>
          <cell r="O83">
            <v>0</v>
          </cell>
          <cell r="P83" t="str">
            <v>-</v>
          </cell>
          <cell r="Q83">
            <v>0</v>
          </cell>
          <cell r="R83" t="str">
            <v>-</v>
          </cell>
          <cell r="S83">
            <v>3</v>
          </cell>
          <cell r="T83" t="str">
            <v>-</v>
          </cell>
          <cell r="U83">
            <v>714</v>
          </cell>
          <cell r="V83" t="str">
            <v>-</v>
          </cell>
          <cell r="W83">
            <v>2</v>
          </cell>
          <cell r="X83" t="str">
            <v>-</v>
          </cell>
          <cell r="Y83" t="str">
            <v>-</v>
          </cell>
          <cell r="Z83" t="str">
            <v>-</v>
          </cell>
          <cell r="AA83">
            <v>563</v>
          </cell>
          <cell r="AB83" t="str">
            <v>-</v>
          </cell>
          <cell r="AC83" t="str">
            <v>-</v>
          </cell>
          <cell r="AD83" t="str">
            <v>-</v>
          </cell>
          <cell r="AE83" t="str">
            <v>-</v>
          </cell>
          <cell r="AF83" t="str">
            <v>-</v>
          </cell>
          <cell r="AG83">
            <v>378</v>
          </cell>
          <cell r="AH83" t="str">
            <v>-</v>
          </cell>
          <cell r="AI83" t="str">
            <v>-</v>
          </cell>
          <cell r="AJ83" t="str">
            <v>-</v>
          </cell>
          <cell r="AK83" t="str">
            <v>-</v>
          </cell>
          <cell r="AL83" t="str">
            <v>-</v>
          </cell>
          <cell r="AM83">
            <v>65.090909090909093</v>
          </cell>
          <cell r="AN83">
            <v>68.900000000000006</v>
          </cell>
          <cell r="AO83" t="str">
            <v>-</v>
          </cell>
          <cell r="AP83" t="str">
            <v>-</v>
          </cell>
          <cell r="AQ83" t="str">
            <v>-</v>
          </cell>
          <cell r="AR83" t="str">
            <v>-</v>
          </cell>
          <cell r="AS83" t="str">
            <v>-</v>
          </cell>
          <cell r="AT83" t="str">
            <v>-</v>
          </cell>
          <cell r="AU83" t="str">
            <v>-</v>
          </cell>
          <cell r="AV83" t="str">
            <v>-</v>
          </cell>
          <cell r="AW83" t="str">
            <v>-</v>
          </cell>
          <cell r="AX83" t="str">
            <v>-</v>
          </cell>
          <cell r="AY83" t="str">
            <v>-</v>
          </cell>
          <cell r="AZ83" t="str">
            <v>-</v>
          </cell>
          <cell r="BA83">
            <v>660</v>
          </cell>
          <cell r="BB83">
            <v>692</v>
          </cell>
          <cell r="BC83">
            <v>60</v>
          </cell>
          <cell r="BD83">
            <v>62.5</v>
          </cell>
          <cell r="BE83">
            <v>793</v>
          </cell>
          <cell r="BF83" t="str">
            <v>-</v>
          </cell>
          <cell r="BG83">
            <v>567362.59</v>
          </cell>
          <cell r="BH83">
            <v>600511</v>
          </cell>
          <cell r="BI83">
            <v>406231614.5</v>
          </cell>
          <cell r="BJ83">
            <v>458189889</v>
          </cell>
          <cell r="BK83">
            <v>405350133</v>
          </cell>
          <cell r="BL83" t="str">
            <v>-</v>
          </cell>
          <cell r="BM83">
            <v>881481.5</v>
          </cell>
          <cell r="BN83" t="str">
            <v>-</v>
          </cell>
          <cell r="BO83">
            <v>309088317.5</v>
          </cell>
          <cell r="BP83" t="str">
            <v>-</v>
          </cell>
          <cell r="BQ83">
            <v>881481.5</v>
          </cell>
          <cell r="BR83" t="str">
            <v>-</v>
          </cell>
          <cell r="BS83">
            <v>648</v>
          </cell>
          <cell r="BT83" t="str">
            <v>-</v>
          </cell>
          <cell r="BU83">
            <v>308206836</v>
          </cell>
          <cell r="BV83" t="str">
            <v>-</v>
          </cell>
          <cell r="BW83">
            <v>474</v>
          </cell>
          <cell r="BX83" t="str">
            <v>-</v>
          </cell>
          <cell r="BY83" t="str">
            <v>-</v>
          </cell>
          <cell r="BZ83" t="str">
            <v>-</v>
          </cell>
          <cell r="CA83">
            <v>91519622</v>
          </cell>
          <cell r="CB83" t="str">
            <v>-</v>
          </cell>
          <cell r="CC83" t="str">
            <v>-</v>
          </cell>
          <cell r="CD83" t="str">
            <v>-</v>
          </cell>
          <cell r="CE83" t="str">
            <v>-</v>
          </cell>
          <cell r="CF83" t="str">
            <v>-</v>
          </cell>
          <cell r="CG83" t="str">
            <v>-</v>
          </cell>
          <cell r="CH83" t="str">
            <v>-</v>
          </cell>
          <cell r="CI83" t="str">
            <v>-</v>
          </cell>
          <cell r="CJ83" t="str">
            <v>-</v>
          </cell>
          <cell r="CK83" t="str">
            <v>-</v>
          </cell>
          <cell r="CL83" t="str">
            <v>-</v>
          </cell>
          <cell r="CM83">
            <v>5623675</v>
          </cell>
          <cell r="CN83" t="str">
            <v>-</v>
          </cell>
          <cell r="CO83">
            <v>97143297</v>
          </cell>
          <cell r="CP83" t="str">
            <v>-</v>
          </cell>
          <cell r="CQ83">
            <v>0</v>
          </cell>
          <cell r="CR83" t="str">
            <v>-</v>
          </cell>
          <cell r="CS83">
            <v>8</v>
          </cell>
          <cell r="CT83" t="str">
            <v>-</v>
          </cell>
          <cell r="CU83">
            <v>193</v>
          </cell>
          <cell r="CV83">
            <v>162</v>
          </cell>
          <cell r="CW83">
            <v>117</v>
          </cell>
          <cell r="CX83">
            <v>126</v>
          </cell>
          <cell r="CY83">
            <v>74</v>
          </cell>
          <cell r="CZ83">
            <v>64</v>
          </cell>
          <cell r="DA83">
            <v>35</v>
          </cell>
          <cell r="DB83">
            <v>32</v>
          </cell>
          <cell r="DC83">
            <v>30</v>
          </cell>
          <cell r="DD83">
            <v>29</v>
          </cell>
          <cell r="DE83">
            <v>19</v>
          </cell>
          <cell r="DF83">
            <v>19</v>
          </cell>
          <cell r="DG83">
            <v>84</v>
          </cell>
          <cell r="DH83">
            <v>80</v>
          </cell>
          <cell r="DI83">
            <v>18</v>
          </cell>
          <cell r="DJ83" t="str">
            <v>-</v>
          </cell>
          <cell r="DK83" t="str">
            <v>-</v>
          </cell>
          <cell r="DL83" t="str">
            <v>-</v>
          </cell>
          <cell r="DM83" t="str">
            <v>-</v>
          </cell>
          <cell r="DN83" t="str">
            <v>-</v>
          </cell>
          <cell r="DO83" t="str">
            <v>-</v>
          </cell>
          <cell r="DP83" t="str">
            <v>-</v>
          </cell>
          <cell r="DQ83" t="str">
            <v>-</v>
          </cell>
          <cell r="DR83" t="str">
            <v>-</v>
          </cell>
          <cell r="DS83" t="str">
            <v>-</v>
          </cell>
          <cell r="DT83" t="str">
            <v>-</v>
          </cell>
          <cell r="DU83" t="str">
            <v>-</v>
          </cell>
          <cell r="DV83" t="str">
            <v>-</v>
          </cell>
          <cell r="DW83">
            <v>0</v>
          </cell>
          <cell r="DX83" t="str">
            <v>-</v>
          </cell>
          <cell r="DY83">
            <v>27</v>
          </cell>
          <cell r="DZ83">
            <v>38</v>
          </cell>
          <cell r="EA83">
            <v>28</v>
          </cell>
          <cell r="EB83" t="str">
            <v>-</v>
          </cell>
          <cell r="EC83">
            <v>66.666666666666657</v>
          </cell>
          <cell r="ED83" t="str">
            <v>-</v>
          </cell>
          <cell r="EE83">
            <v>9</v>
          </cell>
          <cell r="EF83" t="str">
            <v>-</v>
          </cell>
          <cell r="EG83">
            <v>29</v>
          </cell>
        </row>
        <row r="84">
          <cell r="C84">
            <v>700000245</v>
          </cell>
          <cell r="D84" t="str">
            <v>SECTOR ARTESANÍA FERNANDA</v>
          </cell>
          <cell r="E84">
            <v>2026</v>
          </cell>
          <cell r="F84">
            <v>202606</v>
          </cell>
          <cell r="G84">
            <v>1582</v>
          </cell>
          <cell r="H84">
            <v>1563</v>
          </cell>
          <cell r="I84">
            <v>389</v>
          </cell>
          <cell r="J84" t="str">
            <v>-</v>
          </cell>
          <cell r="K84">
            <v>21</v>
          </cell>
          <cell r="L84">
            <v>13</v>
          </cell>
          <cell r="M84">
            <v>993</v>
          </cell>
          <cell r="N84">
            <v>1012</v>
          </cell>
          <cell r="O84">
            <v>0</v>
          </cell>
          <cell r="P84" t="str">
            <v>-</v>
          </cell>
          <cell r="Q84">
            <v>5</v>
          </cell>
          <cell r="R84" t="str">
            <v>-</v>
          </cell>
          <cell r="S84">
            <v>13</v>
          </cell>
          <cell r="T84" t="str">
            <v>-</v>
          </cell>
          <cell r="U84">
            <v>985</v>
          </cell>
          <cell r="V84" t="str">
            <v>-</v>
          </cell>
          <cell r="W84">
            <v>3</v>
          </cell>
          <cell r="X84" t="str">
            <v>-</v>
          </cell>
          <cell r="Y84" t="str">
            <v>-</v>
          </cell>
          <cell r="Z84" t="str">
            <v>-</v>
          </cell>
          <cell r="AA84">
            <v>753</v>
          </cell>
          <cell r="AB84" t="str">
            <v>-</v>
          </cell>
          <cell r="AC84" t="str">
            <v>-</v>
          </cell>
          <cell r="AD84" t="str">
            <v>-</v>
          </cell>
          <cell r="AE84" t="str">
            <v>-</v>
          </cell>
          <cell r="AF84" t="str">
            <v>-</v>
          </cell>
          <cell r="AG84">
            <v>648</v>
          </cell>
          <cell r="AH84" t="str">
            <v>-</v>
          </cell>
          <cell r="AI84" t="str">
            <v>-</v>
          </cell>
          <cell r="AJ84" t="str">
            <v>-</v>
          </cell>
          <cell r="AK84" t="str">
            <v>-</v>
          </cell>
          <cell r="AL84" t="str">
            <v>-</v>
          </cell>
          <cell r="AM84">
            <v>62.768647281921616</v>
          </cell>
          <cell r="AN84">
            <v>64.3</v>
          </cell>
          <cell r="AO84" t="str">
            <v>-</v>
          </cell>
          <cell r="AP84" t="str">
            <v>-</v>
          </cell>
          <cell r="AQ84" t="str">
            <v>-</v>
          </cell>
          <cell r="AR84" t="str">
            <v>-</v>
          </cell>
          <cell r="AS84" t="str">
            <v>-</v>
          </cell>
          <cell r="AT84" t="str">
            <v>-</v>
          </cell>
          <cell r="AU84" t="str">
            <v>-</v>
          </cell>
          <cell r="AV84" t="str">
            <v>-</v>
          </cell>
          <cell r="AW84" t="str">
            <v>-</v>
          </cell>
          <cell r="AX84" t="str">
            <v>-</v>
          </cell>
          <cell r="AY84" t="str">
            <v>-</v>
          </cell>
          <cell r="AZ84" t="str">
            <v>-</v>
          </cell>
          <cell r="BA84">
            <v>896</v>
          </cell>
          <cell r="BB84">
            <v>901</v>
          </cell>
          <cell r="BC84">
            <v>56.637168141592923</v>
          </cell>
          <cell r="BD84">
            <v>57.3</v>
          </cell>
          <cell r="BE84">
            <v>1046</v>
          </cell>
          <cell r="BF84" t="str">
            <v>-</v>
          </cell>
          <cell r="BG84">
            <v>487576.45</v>
          </cell>
          <cell r="BH84">
            <v>484828</v>
          </cell>
          <cell r="BI84">
            <v>484163415.79000002</v>
          </cell>
          <cell r="BJ84">
            <v>490646126</v>
          </cell>
          <cell r="BK84">
            <v>482166102</v>
          </cell>
          <cell r="BL84" t="str">
            <v>-</v>
          </cell>
          <cell r="BM84">
            <v>1997313.79</v>
          </cell>
          <cell r="BN84" t="str">
            <v>-</v>
          </cell>
          <cell r="BO84">
            <v>373813997.79000002</v>
          </cell>
          <cell r="BP84" t="str">
            <v>-</v>
          </cell>
          <cell r="BQ84">
            <v>1997313.79</v>
          </cell>
          <cell r="BR84" t="str">
            <v>-</v>
          </cell>
          <cell r="BS84">
            <v>893</v>
          </cell>
          <cell r="BT84" t="str">
            <v>-</v>
          </cell>
          <cell r="BU84">
            <v>371816684</v>
          </cell>
          <cell r="BV84" t="str">
            <v>-</v>
          </cell>
          <cell r="BW84">
            <v>669</v>
          </cell>
          <cell r="BX84" t="str">
            <v>-</v>
          </cell>
          <cell r="BY84" t="str">
            <v>-</v>
          </cell>
          <cell r="BZ84" t="str">
            <v>-</v>
          </cell>
          <cell r="CA84">
            <v>100042244</v>
          </cell>
          <cell r="CB84" t="str">
            <v>-</v>
          </cell>
          <cell r="CC84" t="str">
            <v>-</v>
          </cell>
          <cell r="CD84" t="str">
            <v>-</v>
          </cell>
          <cell r="CE84" t="str">
            <v>-</v>
          </cell>
          <cell r="CF84" t="str">
            <v>-</v>
          </cell>
          <cell r="CG84" t="str">
            <v>-</v>
          </cell>
          <cell r="CH84" t="str">
            <v>-</v>
          </cell>
          <cell r="CI84" t="str">
            <v>-</v>
          </cell>
          <cell r="CJ84" t="str">
            <v>-</v>
          </cell>
          <cell r="CK84" t="str">
            <v>-</v>
          </cell>
          <cell r="CL84" t="str">
            <v>-</v>
          </cell>
          <cell r="CM84">
            <v>10307174</v>
          </cell>
          <cell r="CN84" t="str">
            <v>-</v>
          </cell>
          <cell r="CO84">
            <v>110349418</v>
          </cell>
          <cell r="CP84" t="str">
            <v>-</v>
          </cell>
          <cell r="CQ84">
            <v>0</v>
          </cell>
          <cell r="CR84" t="str">
            <v>-</v>
          </cell>
          <cell r="CS84">
            <v>16</v>
          </cell>
          <cell r="CT84" t="str">
            <v>-</v>
          </cell>
          <cell r="CU84">
            <v>274</v>
          </cell>
          <cell r="CV84">
            <v>261</v>
          </cell>
          <cell r="CW84">
            <v>187</v>
          </cell>
          <cell r="CX84">
            <v>199</v>
          </cell>
          <cell r="CY84">
            <v>128</v>
          </cell>
          <cell r="CZ84">
            <v>123</v>
          </cell>
          <cell r="DA84">
            <v>47</v>
          </cell>
          <cell r="DB84">
            <v>44</v>
          </cell>
          <cell r="DC84">
            <v>45</v>
          </cell>
          <cell r="DD84">
            <v>39</v>
          </cell>
          <cell r="DE84">
            <v>26</v>
          </cell>
          <cell r="DF84">
            <v>32</v>
          </cell>
          <cell r="DG84">
            <v>118</v>
          </cell>
          <cell r="DH84">
            <v>115</v>
          </cell>
          <cell r="DI84">
            <v>25</v>
          </cell>
          <cell r="DJ84" t="str">
            <v>-</v>
          </cell>
          <cell r="DK84" t="str">
            <v>-</v>
          </cell>
          <cell r="DL84" t="str">
            <v>-</v>
          </cell>
          <cell r="DM84" t="str">
            <v>-</v>
          </cell>
          <cell r="DN84" t="str">
            <v>-</v>
          </cell>
          <cell r="DO84" t="str">
            <v>-</v>
          </cell>
          <cell r="DP84" t="str">
            <v>-</v>
          </cell>
          <cell r="DQ84" t="str">
            <v>-</v>
          </cell>
          <cell r="DR84" t="str">
            <v>-</v>
          </cell>
          <cell r="DS84" t="str">
            <v>-</v>
          </cell>
          <cell r="DT84" t="str">
            <v>-</v>
          </cell>
          <cell r="DU84" t="str">
            <v>-</v>
          </cell>
          <cell r="DV84" t="str">
            <v>-</v>
          </cell>
          <cell r="DW84">
            <v>0</v>
          </cell>
          <cell r="DX84" t="str">
            <v>-</v>
          </cell>
          <cell r="DY84">
            <v>44</v>
          </cell>
          <cell r="DZ84">
            <v>54</v>
          </cell>
          <cell r="EA84">
            <v>19</v>
          </cell>
          <cell r="EB84" t="str">
            <v>-</v>
          </cell>
          <cell r="EC84">
            <v>43.18181818181818</v>
          </cell>
          <cell r="ED84" t="str">
            <v>-</v>
          </cell>
          <cell r="EE84">
            <v>19</v>
          </cell>
          <cell r="EF84" t="str">
            <v>-</v>
          </cell>
          <cell r="EG84">
            <v>53</v>
          </cell>
        </row>
        <row r="85">
          <cell r="C85">
            <v>700000247</v>
          </cell>
          <cell r="D85" t="str">
            <v>SECTOR JAZMÍN DIANA</v>
          </cell>
          <cell r="E85">
            <v>2026</v>
          </cell>
          <cell r="F85">
            <v>202606</v>
          </cell>
          <cell r="G85">
            <v>2143</v>
          </cell>
          <cell r="H85">
            <v>2064</v>
          </cell>
          <cell r="I85">
            <v>566</v>
          </cell>
          <cell r="J85" t="str">
            <v>-</v>
          </cell>
          <cell r="K85">
            <v>11</v>
          </cell>
          <cell r="L85">
            <v>8</v>
          </cell>
          <cell r="M85">
            <v>1230</v>
          </cell>
          <cell r="N85">
            <v>1427</v>
          </cell>
          <cell r="O85">
            <v>0</v>
          </cell>
          <cell r="P85" t="str">
            <v>-</v>
          </cell>
          <cell r="Q85">
            <v>1</v>
          </cell>
          <cell r="R85" t="str">
            <v>-</v>
          </cell>
          <cell r="S85">
            <v>7</v>
          </cell>
          <cell r="T85" t="str">
            <v>-</v>
          </cell>
          <cell r="U85">
            <v>1225</v>
          </cell>
          <cell r="V85" t="str">
            <v>-</v>
          </cell>
          <cell r="W85">
            <v>4</v>
          </cell>
          <cell r="X85" t="str">
            <v>-</v>
          </cell>
          <cell r="Y85" t="str">
            <v>-</v>
          </cell>
          <cell r="Z85" t="str">
            <v>-</v>
          </cell>
          <cell r="AA85">
            <v>943</v>
          </cell>
          <cell r="AB85" t="str">
            <v>-</v>
          </cell>
          <cell r="AC85" t="str">
            <v>-</v>
          </cell>
          <cell r="AD85" t="str">
            <v>-</v>
          </cell>
          <cell r="AE85" t="str">
            <v>-</v>
          </cell>
          <cell r="AF85" t="str">
            <v>-</v>
          </cell>
          <cell r="AG85">
            <v>754</v>
          </cell>
          <cell r="AH85" t="str">
            <v>-</v>
          </cell>
          <cell r="AI85" t="str">
            <v>-</v>
          </cell>
          <cell r="AJ85" t="str">
            <v>-</v>
          </cell>
          <cell r="AK85" t="str">
            <v>-</v>
          </cell>
          <cell r="AL85" t="str">
            <v>-</v>
          </cell>
          <cell r="AM85">
            <v>57.396173588427438</v>
          </cell>
          <cell r="AN85">
            <v>66.5</v>
          </cell>
          <cell r="AO85" t="str">
            <v>-</v>
          </cell>
          <cell r="AP85" t="str">
            <v>-</v>
          </cell>
          <cell r="AQ85" t="str">
            <v>-</v>
          </cell>
          <cell r="AR85" t="str">
            <v>-</v>
          </cell>
          <cell r="AS85" t="str">
            <v>-</v>
          </cell>
          <cell r="AT85" t="str">
            <v>-</v>
          </cell>
          <cell r="AU85" t="str">
            <v>-</v>
          </cell>
          <cell r="AV85" t="str">
            <v>-</v>
          </cell>
          <cell r="AW85" t="str">
            <v>-</v>
          </cell>
          <cell r="AX85" t="str">
            <v>-</v>
          </cell>
          <cell r="AY85" t="str">
            <v>-</v>
          </cell>
          <cell r="AZ85" t="str">
            <v>-</v>
          </cell>
          <cell r="BA85">
            <v>1124</v>
          </cell>
          <cell r="BB85">
            <v>1284</v>
          </cell>
          <cell r="BC85">
            <v>52.449836677554828</v>
          </cell>
          <cell r="BD85">
            <v>59.8</v>
          </cell>
          <cell r="BE85">
            <v>1410</v>
          </cell>
          <cell r="BF85" t="str">
            <v>-</v>
          </cell>
          <cell r="BG85">
            <v>506639.64</v>
          </cell>
          <cell r="BH85">
            <v>465686</v>
          </cell>
          <cell r="BI85">
            <v>623166753.25</v>
          </cell>
          <cell r="BJ85">
            <v>664533261</v>
          </cell>
          <cell r="BK85">
            <v>621683002</v>
          </cell>
          <cell r="BL85" t="str">
            <v>-</v>
          </cell>
          <cell r="BM85">
            <v>1483751.25</v>
          </cell>
          <cell r="BN85" t="str">
            <v>-</v>
          </cell>
          <cell r="BO85">
            <v>495164179.25</v>
          </cell>
          <cell r="BP85" t="str">
            <v>-</v>
          </cell>
          <cell r="BQ85">
            <v>1483751.25</v>
          </cell>
          <cell r="BR85" t="str">
            <v>-</v>
          </cell>
          <cell r="BS85">
            <v>1151</v>
          </cell>
          <cell r="BT85" t="str">
            <v>-</v>
          </cell>
          <cell r="BU85">
            <v>493680428</v>
          </cell>
          <cell r="BV85" t="str">
            <v>-</v>
          </cell>
          <cell r="BW85">
            <v>794</v>
          </cell>
          <cell r="BX85" t="str">
            <v>-</v>
          </cell>
          <cell r="BY85" t="str">
            <v>-</v>
          </cell>
          <cell r="BZ85" t="str">
            <v>-</v>
          </cell>
          <cell r="CA85">
            <v>118327310</v>
          </cell>
          <cell r="CB85" t="str">
            <v>-</v>
          </cell>
          <cell r="CC85" t="str">
            <v>-</v>
          </cell>
          <cell r="CD85" t="str">
            <v>-</v>
          </cell>
          <cell r="CE85" t="str">
            <v>-</v>
          </cell>
          <cell r="CF85" t="str">
            <v>-</v>
          </cell>
          <cell r="CG85" t="str">
            <v>-</v>
          </cell>
          <cell r="CH85" t="str">
            <v>-</v>
          </cell>
          <cell r="CI85" t="str">
            <v>-</v>
          </cell>
          <cell r="CJ85" t="str">
            <v>-</v>
          </cell>
          <cell r="CK85" t="str">
            <v>-</v>
          </cell>
          <cell r="CL85" t="str">
            <v>-</v>
          </cell>
          <cell r="CM85">
            <v>9675264</v>
          </cell>
          <cell r="CN85" t="str">
            <v>-</v>
          </cell>
          <cell r="CO85">
            <v>128002574</v>
          </cell>
          <cell r="CP85" t="str">
            <v>-</v>
          </cell>
          <cell r="CQ85">
            <v>0</v>
          </cell>
          <cell r="CR85" t="str">
            <v>-</v>
          </cell>
          <cell r="CS85">
            <v>-1</v>
          </cell>
          <cell r="CT85" t="str">
            <v>-</v>
          </cell>
          <cell r="CU85">
            <v>471</v>
          </cell>
          <cell r="CV85">
            <v>358</v>
          </cell>
          <cell r="CW85">
            <v>291</v>
          </cell>
          <cell r="CX85">
            <v>262</v>
          </cell>
          <cell r="CY85">
            <v>151</v>
          </cell>
          <cell r="CZ85">
            <v>140</v>
          </cell>
          <cell r="DA85">
            <v>67</v>
          </cell>
          <cell r="DB85">
            <v>166</v>
          </cell>
          <cell r="DC85">
            <v>59</v>
          </cell>
          <cell r="DD85">
            <v>99</v>
          </cell>
          <cell r="DE85">
            <v>48</v>
          </cell>
          <cell r="DF85">
            <v>58</v>
          </cell>
          <cell r="DG85">
            <v>174</v>
          </cell>
          <cell r="DH85">
            <v>323</v>
          </cell>
          <cell r="DI85">
            <v>41</v>
          </cell>
          <cell r="DJ85" t="str">
            <v>-</v>
          </cell>
          <cell r="DK85" t="str">
            <v>-</v>
          </cell>
          <cell r="DL85" t="str">
            <v>-</v>
          </cell>
          <cell r="DM85" t="str">
            <v>-</v>
          </cell>
          <cell r="DN85" t="str">
            <v>-</v>
          </cell>
          <cell r="DO85" t="str">
            <v>-</v>
          </cell>
          <cell r="DP85" t="str">
            <v>-</v>
          </cell>
          <cell r="DQ85" t="str">
            <v>-</v>
          </cell>
          <cell r="DR85" t="str">
            <v>-</v>
          </cell>
          <cell r="DS85" t="str">
            <v>-</v>
          </cell>
          <cell r="DT85" t="str">
            <v>-</v>
          </cell>
          <cell r="DU85" t="str">
            <v>-</v>
          </cell>
          <cell r="DV85" t="str">
            <v>-</v>
          </cell>
          <cell r="DW85">
            <v>0</v>
          </cell>
          <cell r="DX85" t="str">
            <v>-</v>
          </cell>
          <cell r="DY85">
            <v>54</v>
          </cell>
          <cell r="DZ85">
            <v>71</v>
          </cell>
          <cell r="EA85">
            <v>35</v>
          </cell>
          <cell r="EB85" t="str">
            <v>-</v>
          </cell>
          <cell r="EC85">
            <v>50.724637681159422</v>
          </cell>
          <cell r="ED85" t="str">
            <v>-</v>
          </cell>
          <cell r="EE85">
            <v>13</v>
          </cell>
          <cell r="EF85" t="str">
            <v>-</v>
          </cell>
          <cell r="EG85">
            <v>52</v>
          </cell>
        </row>
        <row r="86">
          <cell r="C86">
            <v>700000248</v>
          </cell>
          <cell r="D86" t="str">
            <v>SECTOR VALLE DE ATRIZ IVONNE</v>
          </cell>
          <cell r="E86">
            <v>2026</v>
          </cell>
          <cell r="F86">
            <v>202606</v>
          </cell>
          <cell r="G86">
            <v>2366</v>
          </cell>
          <cell r="H86">
            <v>2434</v>
          </cell>
          <cell r="I86">
            <v>492</v>
          </cell>
          <cell r="J86" t="str">
            <v>-</v>
          </cell>
          <cell r="K86">
            <v>-180</v>
          </cell>
          <cell r="L86">
            <v>10</v>
          </cell>
          <cell r="M86">
            <v>255</v>
          </cell>
          <cell r="N86">
            <v>1660</v>
          </cell>
          <cell r="O86">
            <v>0</v>
          </cell>
          <cell r="P86" t="str">
            <v>-</v>
          </cell>
          <cell r="Q86">
            <v>3</v>
          </cell>
          <cell r="R86" t="str">
            <v>-</v>
          </cell>
          <cell r="S86">
            <v>6</v>
          </cell>
          <cell r="T86" t="str">
            <v>-</v>
          </cell>
          <cell r="U86">
            <v>251</v>
          </cell>
          <cell r="V86" t="str">
            <v>-</v>
          </cell>
          <cell r="W86">
            <v>1</v>
          </cell>
          <cell r="X86" t="str">
            <v>-</v>
          </cell>
          <cell r="Y86" t="str">
            <v>-</v>
          </cell>
          <cell r="Z86" t="str">
            <v>-</v>
          </cell>
          <cell r="AA86">
            <v>212</v>
          </cell>
          <cell r="AB86" t="str">
            <v>-</v>
          </cell>
          <cell r="AC86" t="str">
            <v>-</v>
          </cell>
          <cell r="AD86" t="str">
            <v>-</v>
          </cell>
          <cell r="AE86" t="str">
            <v>-</v>
          </cell>
          <cell r="AF86" t="str">
            <v>-</v>
          </cell>
          <cell r="AG86">
            <v>115</v>
          </cell>
          <cell r="AH86" t="str">
            <v>-</v>
          </cell>
          <cell r="AI86" t="str">
            <v>-</v>
          </cell>
          <cell r="AJ86" t="str">
            <v>-</v>
          </cell>
          <cell r="AK86" t="str">
            <v>-</v>
          </cell>
          <cell r="AL86" t="str">
            <v>-</v>
          </cell>
          <cell r="AM86">
            <v>10.777683854606931</v>
          </cell>
          <cell r="AN86">
            <v>64.8</v>
          </cell>
          <cell r="AO86" t="str">
            <v>-</v>
          </cell>
          <cell r="AP86" t="str">
            <v>-</v>
          </cell>
          <cell r="AQ86" t="str">
            <v>-</v>
          </cell>
          <cell r="AR86" t="str">
            <v>-</v>
          </cell>
          <cell r="AS86" t="str">
            <v>-</v>
          </cell>
          <cell r="AT86" t="str">
            <v>-</v>
          </cell>
          <cell r="AU86" t="str">
            <v>-</v>
          </cell>
          <cell r="AV86" t="str">
            <v>-</v>
          </cell>
          <cell r="AW86" t="str">
            <v>-</v>
          </cell>
          <cell r="AX86" t="str">
            <v>-</v>
          </cell>
          <cell r="AY86" t="str">
            <v>-</v>
          </cell>
          <cell r="AZ86" t="str">
            <v>-</v>
          </cell>
          <cell r="BA86">
            <v>249</v>
          </cell>
          <cell r="BB86">
            <v>1439</v>
          </cell>
          <cell r="BC86">
            <v>10.524091293322064</v>
          </cell>
          <cell r="BD86">
            <v>56.2</v>
          </cell>
          <cell r="BE86">
            <v>1436</v>
          </cell>
          <cell r="BF86" t="str">
            <v>-</v>
          </cell>
          <cell r="BG86">
            <v>601126.26</v>
          </cell>
          <cell r="BH86">
            <v>460566</v>
          </cell>
          <cell r="BI86">
            <v>153287195.5</v>
          </cell>
          <cell r="BJ86">
            <v>764539722</v>
          </cell>
          <cell r="BK86">
            <v>152171333</v>
          </cell>
          <cell r="BL86" t="str">
            <v>-</v>
          </cell>
          <cell r="BM86">
            <v>1115862.5</v>
          </cell>
          <cell r="BN86" t="str">
            <v>-</v>
          </cell>
          <cell r="BO86">
            <v>134309925.5</v>
          </cell>
          <cell r="BP86" t="str">
            <v>-</v>
          </cell>
          <cell r="BQ86">
            <v>1115862.5</v>
          </cell>
          <cell r="BR86" t="str">
            <v>-</v>
          </cell>
          <cell r="BS86">
            <v>249</v>
          </cell>
          <cell r="BT86" t="str">
            <v>-</v>
          </cell>
          <cell r="BU86">
            <v>133194063</v>
          </cell>
          <cell r="BV86" t="str">
            <v>-</v>
          </cell>
          <cell r="BW86">
            <v>90</v>
          </cell>
          <cell r="BX86" t="str">
            <v>-</v>
          </cell>
          <cell r="BY86" t="str">
            <v>-</v>
          </cell>
          <cell r="BZ86" t="str">
            <v>-</v>
          </cell>
          <cell r="CA86">
            <v>17945270</v>
          </cell>
          <cell r="CB86" t="str">
            <v>-</v>
          </cell>
          <cell r="CC86" t="str">
            <v>-</v>
          </cell>
          <cell r="CD86" t="str">
            <v>-</v>
          </cell>
          <cell r="CE86" t="str">
            <v>-</v>
          </cell>
          <cell r="CF86" t="str">
            <v>-</v>
          </cell>
          <cell r="CG86" t="str">
            <v>-</v>
          </cell>
          <cell r="CH86" t="str">
            <v>-</v>
          </cell>
          <cell r="CI86" t="str">
            <v>-</v>
          </cell>
          <cell r="CJ86" t="str">
            <v>-</v>
          </cell>
          <cell r="CK86" t="str">
            <v>-</v>
          </cell>
          <cell r="CL86" t="str">
            <v>-</v>
          </cell>
          <cell r="CM86">
            <v>1032000</v>
          </cell>
          <cell r="CN86" t="str">
            <v>-</v>
          </cell>
          <cell r="CO86">
            <v>18977270</v>
          </cell>
          <cell r="CP86" t="str">
            <v>-</v>
          </cell>
          <cell r="CQ86">
            <v>0</v>
          </cell>
          <cell r="CR86" t="str">
            <v>-</v>
          </cell>
          <cell r="CS86">
            <v>-75</v>
          </cell>
          <cell r="CT86" t="str">
            <v>-</v>
          </cell>
          <cell r="CU86">
            <v>1265</v>
          </cell>
          <cell r="CV86">
            <v>407</v>
          </cell>
          <cell r="CW86">
            <v>456</v>
          </cell>
          <cell r="CX86">
            <v>290</v>
          </cell>
          <cell r="CY86">
            <v>390</v>
          </cell>
          <cell r="CZ86">
            <v>228</v>
          </cell>
          <cell r="DA86">
            <v>182</v>
          </cell>
          <cell r="DB86">
            <v>113</v>
          </cell>
          <cell r="DC86">
            <v>130</v>
          </cell>
          <cell r="DD86">
            <v>97</v>
          </cell>
          <cell r="DE86">
            <v>76</v>
          </cell>
          <cell r="DF86">
            <v>64</v>
          </cell>
          <cell r="DG86">
            <v>388</v>
          </cell>
          <cell r="DH86">
            <v>274</v>
          </cell>
          <cell r="DI86">
            <v>2</v>
          </cell>
          <cell r="DJ86" t="str">
            <v>-</v>
          </cell>
          <cell r="DK86" t="str">
            <v>-</v>
          </cell>
          <cell r="DL86" t="str">
            <v>-</v>
          </cell>
          <cell r="DM86" t="str">
            <v>-</v>
          </cell>
          <cell r="DN86" t="str">
            <v>-</v>
          </cell>
          <cell r="DO86" t="str">
            <v>-</v>
          </cell>
          <cell r="DP86" t="str">
            <v>-</v>
          </cell>
          <cell r="DQ86" t="str">
            <v>-</v>
          </cell>
          <cell r="DR86" t="str">
            <v>-</v>
          </cell>
          <cell r="DS86" t="str">
            <v>-</v>
          </cell>
          <cell r="DT86" t="str">
            <v>-</v>
          </cell>
          <cell r="DU86" t="str">
            <v>-</v>
          </cell>
          <cell r="DV86" t="str">
            <v>-</v>
          </cell>
          <cell r="DW86">
            <v>0</v>
          </cell>
          <cell r="DX86" t="str">
            <v>-</v>
          </cell>
          <cell r="DY86">
            <v>2</v>
          </cell>
          <cell r="DZ86">
            <v>102</v>
          </cell>
          <cell r="EA86">
            <v>43</v>
          </cell>
          <cell r="EB86" t="str">
            <v>-</v>
          </cell>
          <cell r="EC86">
            <v>44.329896907216494</v>
          </cell>
          <cell r="ED86" t="str">
            <v>-</v>
          </cell>
          <cell r="EE86">
            <v>0</v>
          </cell>
          <cell r="EF86" t="str">
            <v>-</v>
          </cell>
          <cell r="EG86">
            <v>4</v>
          </cell>
        </row>
        <row r="87">
          <cell r="C87">
            <v>700000254</v>
          </cell>
          <cell r="D87" t="str">
            <v>SECTOR CREATIVIDAD YOMAIRA</v>
          </cell>
          <cell r="E87">
            <v>2026</v>
          </cell>
          <cell r="F87">
            <v>202606</v>
          </cell>
          <cell r="G87">
            <v>1197</v>
          </cell>
          <cell r="H87">
            <v>1231</v>
          </cell>
          <cell r="I87">
            <v>318</v>
          </cell>
          <cell r="J87" t="str">
            <v>-</v>
          </cell>
          <cell r="K87">
            <v>30</v>
          </cell>
          <cell r="L87">
            <v>11</v>
          </cell>
          <cell r="M87">
            <v>796</v>
          </cell>
          <cell r="N87">
            <v>771</v>
          </cell>
          <cell r="O87">
            <v>0</v>
          </cell>
          <cell r="P87" t="str">
            <v>-</v>
          </cell>
          <cell r="Q87">
            <v>0</v>
          </cell>
          <cell r="R87" t="str">
            <v>-</v>
          </cell>
          <cell r="S87">
            <v>3</v>
          </cell>
          <cell r="T87" t="str">
            <v>-</v>
          </cell>
          <cell r="U87">
            <v>794</v>
          </cell>
          <cell r="V87" t="str">
            <v>-</v>
          </cell>
          <cell r="W87">
            <v>2</v>
          </cell>
          <cell r="X87" t="str">
            <v>-</v>
          </cell>
          <cell r="Y87" t="str">
            <v>-</v>
          </cell>
          <cell r="Z87" t="str">
            <v>-</v>
          </cell>
          <cell r="AA87">
            <v>592</v>
          </cell>
          <cell r="AB87" t="str">
            <v>-</v>
          </cell>
          <cell r="AC87" t="str">
            <v>-</v>
          </cell>
          <cell r="AD87" t="str">
            <v>-</v>
          </cell>
          <cell r="AE87" t="str">
            <v>-</v>
          </cell>
          <cell r="AF87" t="str">
            <v>-</v>
          </cell>
          <cell r="AG87">
            <v>509</v>
          </cell>
          <cell r="AH87" t="str">
            <v>-</v>
          </cell>
          <cell r="AI87" t="str">
            <v>-</v>
          </cell>
          <cell r="AJ87" t="str">
            <v>-</v>
          </cell>
          <cell r="AK87" t="str">
            <v>-</v>
          </cell>
          <cell r="AL87" t="str">
            <v>-</v>
          </cell>
          <cell r="AM87">
            <v>66.499582289055965</v>
          </cell>
          <cell r="AN87">
            <v>65.400000000000006</v>
          </cell>
          <cell r="AO87" t="str">
            <v>-</v>
          </cell>
          <cell r="AP87" t="str">
            <v>-</v>
          </cell>
          <cell r="AQ87" t="str">
            <v>-</v>
          </cell>
          <cell r="AR87" t="str">
            <v>-</v>
          </cell>
          <cell r="AS87" t="str">
            <v>-</v>
          </cell>
          <cell r="AT87" t="str">
            <v>-</v>
          </cell>
          <cell r="AU87" t="str">
            <v>-</v>
          </cell>
          <cell r="AV87" t="str">
            <v>-</v>
          </cell>
          <cell r="AW87" t="str">
            <v>-</v>
          </cell>
          <cell r="AX87" t="str">
            <v>-</v>
          </cell>
          <cell r="AY87" t="str">
            <v>-</v>
          </cell>
          <cell r="AZ87" t="str">
            <v>-</v>
          </cell>
          <cell r="BA87">
            <v>716</v>
          </cell>
          <cell r="BB87">
            <v>663</v>
          </cell>
          <cell r="BC87">
            <v>59.816207184628233</v>
          </cell>
          <cell r="BD87">
            <v>56.2</v>
          </cell>
          <cell r="BE87">
            <v>817</v>
          </cell>
          <cell r="BF87" t="str">
            <v>-</v>
          </cell>
          <cell r="BG87">
            <v>481335.01</v>
          </cell>
          <cell r="BH87">
            <v>464904</v>
          </cell>
          <cell r="BI87">
            <v>383142669</v>
          </cell>
          <cell r="BJ87">
            <v>358441320</v>
          </cell>
          <cell r="BK87">
            <v>382389911</v>
          </cell>
          <cell r="BL87" t="str">
            <v>-</v>
          </cell>
          <cell r="BM87">
            <v>752758</v>
          </cell>
          <cell r="BN87" t="str">
            <v>-</v>
          </cell>
          <cell r="BO87">
            <v>320478938</v>
          </cell>
          <cell r="BP87" t="str">
            <v>-</v>
          </cell>
          <cell r="BQ87">
            <v>752758</v>
          </cell>
          <cell r="BR87" t="str">
            <v>-</v>
          </cell>
          <cell r="BS87">
            <v>738</v>
          </cell>
          <cell r="BT87" t="str">
            <v>-</v>
          </cell>
          <cell r="BU87">
            <v>319726180</v>
          </cell>
          <cell r="BV87" t="str">
            <v>-</v>
          </cell>
          <cell r="BW87">
            <v>428</v>
          </cell>
          <cell r="BX87" t="str">
            <v>-</v>
          </cell>
          <cell r="BY87" t="str">
            <v>-</v>
          </cell>
          <cell r="BZ87" t="str">
            <v>-</v>
          </cell>
          <cell r="CA87">
            <v>57318946</v>
          </cell>
          <cell r="CB87" t="str">
            <v>-</v>
          </cell>
          <cell r="CC87" t="str">
            <v>-</v>
          </cell>
          <cell r="CD87" t="str">
            <v>-</v>
          </cell>
          <cell r="CE87" t="str">
            <v>-</v>
          </cell>
          <cell r="CF87" t="str">
            <v>-</v>
          </cell>
          <cell r="CG87" t="str">
            <v>-</v>
          </cell>
          <cell r="CH87" t="str">
            <v>-</v>
          </cell>
          <cell r="CI87" t="str">
            <v>-</v>
          </cell>
          <cell r="CJ87" t="str">
            <v>-</v>
          </cell>
          <cell r="CK87" t="str">
            <v>-</v>
          </cell>
          <cell r="CL87" t="str">
            <v>-</v>
          </cell>
          <cell r="CM87">
            <v>5344785</v>
          </cell>
          <cell r="CN87" t="str">
            <v>-</v>
          </cell>
          <cell r="CO87">
            <v>62663731</v>
          </cell>
          <cell r="CP87" t="str">
            <v>-</v>
          </cell>
          <cell r="CQ87">
            <v>0</v>
          </cell>
          <cell r="CR87" t="str">
            <v>-</v>
          </cell>
          <cell r="CS87">
            <v>-19</v>
          </cell>
          <cell r="CT87" t="str">
            <v>-</v>
          </cell>
          <cell r="CU87">
            <v>175</v>
          </cell>
          <cell r="CV87">
            <v>204</v>
          </cell>
          <cell r="CW87">
            <v>126</v>
          </cell>
          <cell r="CX87">
            <v>156</v>
          </cell>
          <cell r="CY87">
            <v>100</v>
          </cell>
          <cell r="CZ87">
            <v>95</v>
          </cell>
          <cell r="DA87">
            <v>33</v>
          </cell>
          <cell r="DB87">
            <v>34</v>
          </cell>
          <cell r="DC87">
            <v>57</v>
          </cell>
          <cell r="DD87">
            <v>52</v>
          </cell>
          <cell r="DE87">
            <v>65</v>
          </cell>
          <cell r="DF87">
            <v>61</v>
          </cell>
          <cell r="DG87">
            <v>155</v>
          </cell>
          <cell r="DH87">
            <v>147</v>
          </cell>
          <cell r="DI87">
            <v>37</v>
          </cell>
          <cell r="DJ87" t="str">
            <v>-</v>
          </cell>
          <cell r="DK87" t="str">
            <v>-</v>
          </cell>
          <cell r="DL87" t="str">
            <v>-</v>
          </cell>
          <cell r="DM87" t="str">
            <v>-</v>
          </cell>
          <cell r="DN87" t="str">
            <v>-</v>
          </cell>
          <cell r="DO87" t="str">
            <v>-</v>
          </cell>
          <cell r="DP87" t="str">
            <v>-</v>
          </cell>
          <cell r="DQ87" t="str">
            <v>-</v>
          </cell>
          <cell r="DR87" t="str">
            <v>-</v>
          </cell>
          <cell r="DS87" t="str">
            <v>-</v>
          </cell>
          <cell r="DT87" t="str">
            <v>-</v>
          </cell>
          <cell r="DU87" t="str">
            <v>-</v>
          </cell>
          <cell r="DV87" t="str">
            <v>-</v>
          </cell>
          <cell r="DW87">
            <v>0</v>
          </cell>
          <cell r="DX87" t="str">
            <v>-</v>
          </cell>
          <cell r="DY87">
            <v>46</v>
          </cell>
          <cell r="DZ87">
            <v>66</v>
          </cell>
          <cell r="EA87">
            <v>26</v>
          </cell>
          <cell r="EB87" t="str">
            <v>-</v>
          </cell>
          <cell r="EC87">
            <v>59.090909090909093</v>
          </cell>
          <cell r="ED87" t="str">
            <v>-</v>
          </cell>
          <cell r="EE87">
            <v>9</v>
          </cell>
          <cell r="EF87" t="str">
            <v>-</v>
          </cell>
          <cell r="EG87">
            <v>34</v>
          </cell>
        </row>
        <row r="88">
          <cell r="C88">
            <v>700000255</v>
          </cell>
          <cell r="D88" t="str">
            <v xml:space="preserve">SECTOR CEIBA DEYSI </v>
          </cell>
          <cell r="E88">
            <v>2026</v>
          </cell>
          <cell r="F88">
            <v>202606</v>
          </cell>
          <cell r="G88">
            <v>1736</v>
          </cell>
          <cell r="H88">
            <v>1785</v>
          </cell>
          <cell r="I88">
            <v>362</v>
          </cell>
          <cell r="J88" t="str">
            <v>-</v>
          </cell>
          <cell r="K88">
            <v>-90</v>
          </cell>
          <cell r="L88">
            <v>6</v>
          </cell>
          <cell r="M88">
            <v>315</v>
          </cell>
          <cell r="N88">
            <v>1214</v>
          </cell>
          <cell r="O88">
            <v>0</v>
          </cell>
          <cell r="P88" t="str">
            <v>-</v>
          </cell>
          <cell r="Q88">
            <v>0</v>
          </cell>
          <cell r="R88" t="str">
            <v>-</v>
          </cell>
          <cell r="S88">
            <v>2</v>
          </cell>
          <cell r="T88" t="str">
            <v>-</v>
          </cell>
          <cell r="U88">
            <v>315</v>
          </cell>
          <cell r="V88" t="str">
            <v>-</v>
          </cell>
          <cell r="W88">
            <v>0</v>
          </cell>
          <cell r="X88" t="str">
            <v>-</v>
          </cell>
          <cell r="Y88" t="str">
            <v>-</v>
          </cell>
          <cell r="Z88" t="str">
            <v>-</v>
          </cell>
          <cell r="AA88">
            <v>248</v>
          </cell>
          <cell r="AB88" t="str">
            <v>-</v>
          </cell>
          <cell r="AC88" t="str">
            <v>-</v>
          </cell>
          <cell r="AD88" t="str">
            <v>-</v>
          </cell>
          <cell r="AE88" t="str">
            <v>-</v>
          </cell>
          <cell r="AF88" t="str">
            <v>-</v>
          </cell>
          <cell r="AG88">
            <v>185</v>
          </cell>
          <cell r="AH88" t="str">
            <v>-</v>
          </cell>
          <cell r="AI88" t="str">
            <v>-</v>
          </cell>
          <cell r="AJ88" t="str">
            <v>-</v>
          </cell>
          <cell r="AK88" t="str">
            <v>-</v>
          </cell>
          <cell r="AL88" t="str">
            <v>-</v>
          </cell>
          <cell r="AM88">
            <v>18.14516129032258</v>
          </cell>
          <cell r="AN88">
            <v>66</v>
          </cell>
          <cell r="AO88" t="str">
            <v>-</v>
          </cell>
          <cell r="AP88" t="str">
            <v>-</v>
          </cell>
          <cell r="AQ88" t="str">
            <v>-</v>
          </cell>
          <cell r="AR88" t="str">
            <v>-</v>
          </cell>
          <cell r="AS88" t="str">
            <v>-</v>
          </cell>
          <cell r="AT88" t="str">
            <v>-</v>
          </cell>
          <cell r="AU88" t="str">
            <v>-</v>
          </cell>
          <cell r="AV88" t="str">
            <v>-</v>
          </cell>
          <cell r="AW88" t="str">
            <v>-</v>
          </cell>
          <cell r="AX88" t="str">
            <v>-</v>
          </cell>
          <cell r="AY88" t="str">
            <v>-</v>
          </cell>
          <cell r="AZ88" t="str">
            <v>-</v>
          </cell>
          <cell r="BA88">
            <v>303</v>
          </cell>
          <cell r="BB88">
            <v>1066</v>
          </cell>
          <cell r="BC88">
            <v>17.453917050691246</v>
          </cell>
          <cell r="BD88">
            <v>57.9</v>
          </cell>
          <cell r="BE88">
            <v>1126</v>
          </cell>
          <cell r="BF88" t="str">
            <v>-</v>
          </cell>
          <cell r="BG88">
            <v>478918.25</v>
          </cell>
          <cell r="BH88">
            <v>479534</v>
          </cell>
          <cell r="BI88">
            <v>150859248</v>
          </cell>
          <cell r="BJ88">
            <v>582154611</v>
          </cell>
          <cell r="BK88">
            <v>150577473</v>
          </cell>
          <cell r="BL88" t="str">
            <v>-</v>
          </cell>
          <cell r="BM88">
            <v>281775</v>
          </cell>
          <cell r="BN88" t="str">
            <v>-</v>
          </cell>
          <cell r="BO88">
            <v>133462094</v>
          </cell>
          <cell r="BP88" t="str">
            <v>-</v>
          </cell>
          <cell r="BQ88">
            <v>281775</v>
          </cell>
          <cell r="BR88" t="str">
            <v>-</v>
          </cell>
          <cell r="BS88">
            <v>305</v>
          </cell>
          <cell r="BT88" t="str">
            <v>-</v>
          </cell>
          <cell r="BU88">
            <v>133180319</v>
          </cell>
          <cell r="BV88" t="str">
            <v>-</v>
          </cell>
          <cell r="BW88">
            <v>125</v>
          </cell>
          <cell r="BX88" t="str">
            <v>-</v>
          </cell>
          <cell r="BY88" t="str">
            <v>-</v>
          </cell>
          <cell r="BZ88" t="str">
            <v>-</v>
          </cell>
          <cell r="CA88">
            <v>15899715</v>
          </cell>
          <cell r="CB88" t="str">
            <v>-</v>
          </cell>
          <cell r="CC88" t="str">
            <v>-</v>
          </cell>
          <cell r="CD88" t="str">
            <v>-</v>
          </cell>
          <cell r="CE88" t="str">
            <v>-</v>
          </cell>
          <cell r="CF88" t="str">
            <v>-</v>
          </cell>
          <cell r="CG88" t="str">
            <v>-</v>
          </cell>
          <cell r="CH88" t="str">
            <v>-</v>
          </cell>
          <cell r="CI88" t="str">
            <v>-</v>
          </cell>
          <cell r="CJ88" t="str">
            <v>-</v>
          </cell>
          <cell r="CK88" t="str">
            <v>-</v>
          </cell>
          <cell r="CL88" t="str">
            <v>-</v>
          </cell>
          <cell r="CM88">
            <v>1497439</v>
          </cell>
          <cell r="CN88" t="str">
            <v>-</v>
          </cell>
          <cell r="CO88">
            <v>17397154</v>
          </cell>
          <cell r="CP88" t="str">
            <v>-</v>
          </cell>
          <cell r="CQ88">
            <v>0</v>
          </cell>
          <cell r="CR88" t="str">
            <v>-</v>
          </cell>
          <cell r="CS88">
            <v>-64</v>
          </cell>
          <cell r="CT88" t="str">
            <v>-</v>
          </cell>
          <cell r="CU88">
            <v>780</v>
          </cell>
          <cell r="CV88">
            <v>270</v>
          </cell>
          <cell r="CW88">
            <v>409</v>
          </cell>
          <cell r="CX88">
            <v>254</v>
          </cell>
          <cell r="CY88">
            <v>232</v>
          </cell>
          <cell r="CZ88">
            <v>142</v>
          </cell>
          <cell r="DA88">
            <v>98</v>
          </cell>
          <cell r="DB88">
            <v>67</v>
          </cell>
          <cell r="DC88">
            <v>84</v>
          </cell>
          <cell r="DD88">
            <v>69</v>
          </cell>
          <cell r="DE88">
            <v>67</v>
          </cell>
          <cell r="DF88">
            <v>58</v>
          </cell>
          <cell r="DG88">
            <v>249</v>
          </cell>
          <cell r="DH88">
            <v>194</v>
          </cell>
          <cell r="DI88">
            <v>3</v>
          </cell>
          <cell r="DJ88" t="str">
            <v>-</v>
          </cell>
          <cell r="DK88" t="str">
            <v>-</v>
          </cell>
          <cell r="DL88" t="str">
            <v>-</v>
          </cell>
          <cell r="DM88" t="str">
            <v>-</v>
          </cell>
          <cell r="DN88" t="str">
            <v>-</v>
          </cell>
          <cell r="DO88" t="str">
            <v>-</v>
          </cell>
          <cell r="DP88" t="str">
            <v>-</v>
          </cell>
          <cell r="DQ88" t="str">
            <v>-</v>
          </cell>
          <cell r="DR88" t="str">
            <v>-</v>
          </cell>
          <cell r="DS88" t="str">
            <v>-</v>
          </cell>
          <cell r="DT88" t="str">
            <v>-</v>
          </cell>
          <cell r="DU88" t="str">
            <v>-</v>
          </cell>
          <cell r="DV88" t="str">
            <v>-</v>
          </cell>
          <cell r="DW88">
            <v>0</v>
          </cell>
          <cell r="DX88" t="str">
            <v>-</v>
          </cell>
          <cell r="DY88">
            <v>5</v>
          </cell>
          <cell r="DZ88">
            <v>86</v>
          </cell>
          <cell r="EA88">
            <v>39</v>
          </cell>
          <cell r="EB88" t="str">
            <v>-</v>
          </cell>
          <cell r="EC88">
            <v>45.348837209302324</v>
          </cell>
          <cell r="ED88" t="str">
            <v>-</v>
          </cell>
          <cell r="EE88">
            <v>2</v>
          </cell>
          <cell r="EF88" t="str">
            <v>-</v>
          </cell>
          <cell r="EG88">
            <v>7</v>
          </cell>
        </row>
        <row r="89">
          <cell r="C89">
            <v>700000256</v>
          </cell>
          <cell r="D89" t="str">
            <v>SECTOR FANDANGO LUISA</v>
          </cell>
          <cell r="E89">
            <v>2026</v>
          </cell>
          <cell r="F89">
            <v>202606</v>
          </cell>
          <cell r="G89">
            <v>1494</v>
          </cell>
          <cell r="H89">
            <v>1515</v>
          </cell>
          <cell r="I89">
            <v>417</v>
          </cell>
          <cell r="J89" t="str">
            <v>-</v>
          </cell>
          <cell r="K89">
            <v>-30</v>
          </cell>
          <cell r="L89">
            <v>10</v>
          </cell>
          <cell r="M89">
            <v>734</v>
          </cell>
          <cell r="N89">
            <v>1004</v>
          </cell>
          <cell r="O89">
            <v>0</v>
          </cell>
          <cell r="P89" t="str">
            <v>-</v>
          </cell>
          <cell r="Q89">
            <v>1</v>
          </cell>
          <cell r="R89" t="str">
            <v>-</v>
          </cell>
          <cell r="S89">
            <v>8</v>
          </cell>
          <cell r="T89" t="str">
            <v>-</v>
          </cell>
          <cell r="U89">
            <v>733</v>
          </cell>
          <cell r="V89" t="str">
            <v>-</v>
          </cell>
          <cell r="W89">
            <v>0</v>
          </cell>
          <cell r="X89" t="str">
            <v>-</v>
          </cell>
          <cell r="Y89" t="str">
            <v>-</v>
          </cell>
          <cell r="Z89" t="str">
            <v>-</v>
          </cell>
          <cell r="AA89">
            <v>591</v>
          </cell>
          <cell r="AB89" t="str">
            <v>-</v>
          </cell>
          <cell r="AC89" t="str">
            <v>-</v>
          </cell>
          <cell r="AD89" t="str">
            <v>-</v>
          </cell>
          <cell r="AE89" t="str">
            <v>-</v>
          </cell>
          <cell r="AF89" t="str">
            <v>-</v>
          </cell>
          <cell r="AG89">
            <v>420</v>
          </cell>
          <cell r="AH89" t="str">
            <v>-</v>
          </cell>
          <cell r="AI89" t="str">
            <v>-</v>
          </cell>
          <cell r="AJ89" t="str">
            <v>-</v>
          </cell>
          <cell r="AK89" t="str">
            <v>-</v>
          </cell>
          <cell r="AL89" t="str">
            <v>-</v>
          </cell>
          <cell r="AM89">
            <v>49.129852744310575</v>
          </cell>
          <cell r="AN89">
            <v>65.400000000000006</v>
          </cell>
          <cell r="AO89" t="str">
            <v>-</v>
          </cell>
          <cell r="AP89" t="str">
            <v>-</v>
          </cell>
          <cell r="AQ89" t="str">
            <v>-</v>
          </cell>
          <cell r="AR89" t="str">
            <v>-</v>
          </cell>
          <cell r="AS89" t="str">
            <v>-</v>
          </cell>
          <cell r="AT89" t="str">
            <v>-</v>
          </cell>
          <cell r="AU89" t="str">
            <v>-</v>
          </cell>
          <cell r="AV89" t="str">
            <v>-</v>
          </cell>
          <cell r="AW89" t="str">
            <v>-</v>
          </cell>
          <cell r="AX89" t="str">
            <v>-</v>
          </cell>
          <cell r="AY89" t="str">
            <v>-</v>
          </cell>
          <cell r="AZ89" t="str">
            <v>-</v>
          </cell>
          <cell r="BA89">
            <v>683</v>
          </cell>
          <cell r="BB89">
            <v>904</v>
          </cell>
          <cell r="BC89">
            <v>45.716198125836684</v>
          </cell>
          <cell r="BD89">
            <v>58.9</v>
          </cell>
          <cell r="BE89">
            <v>1035</v>
          </cell>
          <cell r="BF89" t="str">
            <v>-</v>
          </cell>
          <cell r="BG89">
            <v>555799</v>
          </cell>
          <cell r="BH89">
            <v>520319</v>
          </cell>
          <cell r="BI89">
            <v>407956468</v>
          </cell>
          <cell r="BJ89">
            <v>522400597</v>
          </cell>
          <cell r="BK89">
            <v>407222221</v>
          </cell>
          <cell r="BL89" t="str">
            <v>-</v>
          </cell>
          <cell r="BM89">
            <v>734247</v>
          </cell>
          <cell r="BN89" t="str">
            <v>-</v>
          </cell>
          <cell r="BO89">
            <v>343461468</v>
          </cell>
          <cell r="BP89" t="str">
            <v>-</v>
          </cell>
          <cell r="BQ89">
            <v>734247</v>
          </cell>
          <cell r="BR89" t="str">
            <v>-</v>
          </cell>
          <cell r="BS89">
            <v>718</v>
          </cell>
          <cell r="BT89" t="str">
            <v>-</v>
          </cell>
          <cell r="BU89">
            <v>342727221</v>
          </cell>
          <cell r="BV89" t="str">
            <v>-</v>
          </cell>
          <cell r="BW89">
            <v>460</v>
          </cell>
          <cell r="BX89" t="str">
            <v>-</v>
          </cell>
          <cell r="BY89" t="str">
            <v>-</v>
          </cell>
          <cell r="BZ89" t="str">
            <v>-</v>
          </cell>
          <cell r="CA89">
            <v>58977245</v>
          </cell>
          <cell r="CB89" t="str">
            <v>-</v>
          </cell>
          <cell r="CC89" t="str">
            <v>-</v>
          </cell>
          <cell r="CD89" t="str">
            <v>-</v>
          </cell>
          <cell r="CE89" t="str">
            <v>-</v>
          </cell>
          <cell r="CF89" t="str">
            <v>-</v>
          </cell>
          <cell r="CG89" t="str">
            <v>-</v>
          </cell>
          <cell r="CH89" t="str">
            <v>-</v>
          </cell>
          <cell r="CI89" t="str">
            <v>-</v>
          </cell>
          <cell r="CJ89" t="str">
            <v>-</v>
          </cell>
          <cell r="CK89" t="str">
            <v>-</v>
          </cell>
          <cell r="CL89" t="str">
            <v>-</v>
          </cell>
          <cell r="CM89">
            <v>5517755</v>
          </cell>
          <cell r="CN89" t="str">
            <v>-</v>
          </cell>
          <cell r="CO89">
            <v>64495000</v>
          </cell>
          <cell r="CP89" t="str">
            <v>-</v>
          </cell>
          <cell r="CQ89">
            <v>0</v>
          </cell>
          <cell r="CR89" t="str">
            <v>-</v>
          </cell>
          <cell r="CS89">
            <v>-28</v>
          </cell>
          <cell r="CT89" t="str">
            <v>-</v>
          </cell>
          <cell r="CU89">
            <v>433</v>
          </cell>
          <cell r="CV89">
            <v>259</v>
          </cell>
          <cell r="CW89">
            <v>193</v>
          </cell>
          <cell r="CX89">
            <v>164</v>
          </cell>
          <cell r="CY89">
            <v>134</v>
          </cell>
          <cell r="CZ89">
            <v>117</v>
          </cell>
          <cell r="DA89">
            <v>67</v>
          </cell>
          <cell r="DB89">
            <v>57</v>
          </cell>
          <cell r="DC89">
            <v>41</v>
          </cell>
          <cell r="DD89">
            <v>40</v>
          </cell>
          <cell r="DE89">
            <v>57</v>
          </cell>
          <cell r="DF89">
            <v>52</v>
          </cell>
          <cell r="DG89">
            <v>165</v>
          </cell>
          <cell r="DH89">
            <v>149</v>
          </cell>
          <cell r="DI89">
            <v>20</v>
          </cell>
          <cell r="DJ89" t="str">
            <v>-</v>
          </cell>
          <cell r="DK89" t="str">
            <v>-</v>
          </cell>
          <cell r="DL89" t="str">
            <v>-</v>
          </cell>
          <cell r="DM89" t="str">
            <v>-</v>
          </cell>
          <cell r="DN89" t="str">
            <v>-</v>
          </cell>
          <cell r="DO89" t="str">
            <v>-</v>
          </cell>
          <cell r="DP89" t="str">
            <v>-</v>
          </cell>
          <cell r="DQ89" t="str">
            <v>-</v>
          </cell>
          <cell r="DR89" t="str">
            <v>-</v>
          </cell>
          <cell r="DS89" t="str">
            <v>-</v>
          </cell>
          <cell r="DT89" t="str">
            <v>-</v>
          </cell>
          <cell r="DU89" t="str">
            <v>-</v>
          </cell>
          <cell r="DV89" t="str">
            <v>-</v>
          </cell>
          <cell r="DW89">
            <v>0</v>
          </cell>
          <cell r="DX89" t="str">
            <v>-</v>
          </cell>
          <cell r="DY89">
            <v>29</v>
          </cell>
          <cell r="DZ89">
            <v>61</v>
          </cell>
          <cell r="EA89">
            <v>29</v>
          </cell>
          <cell r="EB89" t="str">
            <v>-</v>
          </cell>
          <cell r="EC89">
            <v>46.774193548387096</v>
          </cell>
          <cell r="ED89" t="str">
            <v>-</v>
          </cell>
          <cell r="EE89">
            <v>9</v>
          </cell>
          <cell r="EF89" t="str">
            <v>-</v>
          </cell>
          <cell r="EG89">
            <v>22</v>
          </cell>
        </row>
        <row r="90">
          <cell r="C90">
            <v>700000258</v>
          </cell>
          <cell r="D90" t="str">
            <v>SECTOR FAUNA HERCILIA</v>
          </cell>
          <cell r="E90">
            <v>2026</v>
          </cell>
          <cell r="F90">
            <v>202606</v>
          </cell>
          <cell r="G90">
            <v>2381</v>
          </cell>
          <cell r="H90">
            <v>2273</v>
          </cell>
          <cell r="I90">
            <v>704</v>
          </cell>
          <cell r="J90" t="str">
            <v>-</v>
          </cell>
          <cell r="K90">
            <v>57</v>
          </cell>
          <cell r="L90">
            <v>9</v>
          </cell>
          <cell r="M90">
            <v>1566</v>
          </cell>
          <cell r="N90">
            <v>1565</v>
          </cell>
          <cell r="O90">
            <v>0</v>
          </cell>
          <cell r="P90" t="str">
            <v>-</v>
          </cell>
          <cell r="Q90">
            <v>0</v>
          </cell>
          <cell r="R90" t="str">
            <v>-</v>
          </cell>
          <cell r="S90">
            <v>3</v>
          </cell>
          <cell r="T90" t="str">
            <v>-</v>
          </cell>
          <cell r="U90">
            <v>1564</v>
          </cell>
          <cell r="V90" t="str">
            <v>-</v>
          </cell>
          <cell r="W90">
            <v>2</v>
          </cell>
          <cell r="X90" t="str">
            <v>-</v>
          </cell>
          <cell r="Y90" t="str">
            <v>-</v>
          </cell>
          <cell r="Z90" t="str">
            <v>-</v>
          </cell>
          <cell r="AA90">
            <v>1141</v>
          </cell>
          <cell r="AB90" t="str">
            <v>-</v>
          </cell>
          <cell r="AC90" t="str">
            <v>-</v>
          </cell>
          <cell r="AD90" t="str">
            <v>-</v>
          </cell>
          <cell r="AE90" t="str">
            <v>-</v>
          </cell>
          <cell r="AF90" t="str">
            <v>-</v>
          </cell>
          <cell r="AG90">
            <v>982</v>
          </cell>
          <cell r="AH90" t="str">
            <v>-</v>
          </cell>
          <cell r="AI90" t="str">
            <v>-</v>
          </cell>
          <cell r="AJ90" t="str">
            <v>-</v>
          </cell>
          <cell r="AK90" t="str">
            <v>-</v>
          </cell>
          <cell r="AL90" t="str">
            <v>-</v>
          </cell>
          <cell r="AM90">
            <v>65.770684586308263</v>
          </cell>
          <cell r="AN90">
            <v>66.900000000000006</v>
          </cell>
          <cell r="AO90" t="str">
            <v>-</v>
          </cell>
          <cell r="AP90" t="str">
            <v>-</v>
          </cell>
          <cell r="AQ90" t="str">
            <v>-</v>
          </cell>
          <cell r="AR90" t="str">
            <v>-</v>
          </cell>
          <cell r="AS90" t="str">
            <v>-</v>
          </cell>
          <cell r="AT90" t="str">
            <v>-</v>
          </cell>
          <cell r="AU90" t="str">
            <v>-</v>
          </cell>
          <cell r="AV90" t="str">
            <v>-</v>
          </cell>
          <cell r="AW90" t="str">
            <v>-</v>
          </cell>
          <cell r="AX90" t="str">
            <v>-</v>
          </cell>
          <cell r="AY90" t="str">
            <v>-</v>
          </cell>
          <cell r="AZ90" t="str">
            <v>-</v>
          </cell>
          <cell r="BA90">
            <v>1393</v>
          </cell>
          <cell r="BB90">
            <v>1360</v>
          </cell>
          <cell r="BC90">
            <v>58.504829903401934</v>
          </cell>
          <cell r="BD90">
            <v>58.1</v>
          </cell>
          <cell r="BE90">
            <v>1661</v>
          </cell>
          <cell r="BF90" t="str">
            <v>-</v>
          </cell>
          <cell r="BG90">
            <v>532770.05000000005</v>
          </cell>
          <cell r="BH90">
            <v>526965</v>
          </cell>
          <cell r="BI90">
            <v>834317895</v>
          </cell>
          <cell r="BJ90">
            <v>824699834</v>
          </cell>
          <cell r="BK90">
            <v>832309234</v>
          </cell>
          <cell r="BL90" t="str">
            <v>-</v>
          </cell>
          <cell r="BM90">
            <v>2008661</v>
          </cell>
          <cell r="BN90" t="str">
            <v>-</v>
          </cell>
          <cell r="BO90">
            <v>713837309</v>
          </cell>
          <cell r="BP90" t="str">
            <v>-</v>
          </cell>
          <cell r="BQ90">
            <v>2008661</v>
          </cell>
          <cell r="BR90" t="str">
            <v>-</v>
          </cell>
          <cell r="BS90">
            <v>1471</v>
          </cell>
          <cell r="BT90" t="str">
            <v>-</v>
          </cell>
          <cell r="BU90">
            <v>711828648</v>
          </cell>
          <cell r="BV90" t="str">
            <v>-</v>
          </cell>
          <cell r="BW90">
            <v>852</v>
          </cell>
          <cell r="BX90" t="str">
            <v>-</v>
          </cell>
          <cell r="BY90" t="str">
            <v>-</v>
          </cell>
          <cell r="BZ90" t="str">
            <v>-</v>
          </cell>
          <cell r="CA90">
            <v>110443222</v>
          </cell>
          <cell r="CB90" t="str">
            <v>-</v>
          </cell>
          <cell r="CC90" t="str">
            <v>-</v>
          </cell>
          <cell r="CD90" t="str">
            <v>-</v>
          </cell>
          <cell r="CE90" t="str">
            <v>-</v>
          </cell>
          <cell r="CF90" t="str">
            <v>-</v>
          </cell>
          <cell r="CG90" t="str">
            <v>-</v>
          </cell>
          <cell r="CH90" t="str">
            <v>-</v>
          </cell>
          <cell r="CI90" t="str">
            <v>-</v>
          </cell>
          <cell r="CJ90" t="str">
            <v>-</v>
          </cell>
          <cell r="CK90" t="str">
            <v>-</v>
          </cell>
          <cell r="CL90" t="str">
            <v>-</v>
          </cell>
          <cell r="CM90">
            <v>10037364</v>
          </cell>
          <cell r="CN90" t="str">
            <v>-</v>
          </cell>
          <cell r="CO90">
            <v>120480586</v>
          </cell>
          <cell r="CP90" t="str">
            <v>-</v>
          </cell>
          <cell r="CQ90">
            <v>0</v>
          </cell>
          <cell r="CR90" t="str">
            <v>-</v>
          </cell>
          <cell r="CS90">
            <v>6</v>
          </cell>
          <cell r="CT90" t="str">
            <v>-</v>
          </cell>
          <cell r="CU90">
            <v>431</v>
          </cell>
          <cell r="CV90">
            <v>435</v>
          </cell>
          <cell r="CW90">
            <v>227</v>
          </cell>
          <cell r="CX90">
            <v>255</v>
          </cell>
          <cell r="CY90">
            <v>157</v>
          </cell>
          <cell r="CZ90">
            <v>164</v>
          </cell>
          <cell r="DA90">
            <v>78</v>
          </cell>
          <cell r="DB90">
            <v>71</v>
          </cell>
          <cell r="DC90">
            <v>105</v>
          </cell>
          <cell r="DD90">
            <v>99</v>
          </cell>
          <cell r="DE90">
            <v>91</v>
          </cell>
          <cell r="DF90">
            <v>89</v>
          </cell>
          <cell r="DG90">
            <v>274</v>
          </cell>
          <cell r="DH90">
            <v>259</v>
          </cell>
          <cell r="DI90">
            <v>77</v>
          </cell>
          <cell r="DJ90" t="str">
            <v>-</v>
          </cell>
          <cell r="DK90" t="str">
            <v>-</v>
          </cell>
          <cell r="DL90" t="str">
            <v>-</v>
          </cell>
          <cell r="DM90" t="str">
            <v>-</v>
          </cell>
          <cell r="DN90" t="str">
            <v>-</v>
          </cell>
          <cell r="DO90" t="str">
            <v>-</v>
          </cell>
          <cell r="DP90" t="str">
            <v>-</v>
          </cell>
          <cell r="DQ90" t="str">
            <v>-</v>
          </cell>
          <cell r="DR90" t="str">
            <v>-</v>
          </cell>
          <cell r="DS90" t="str">
            <v>-</v>
          </cell>
          <cell r="DT90" t="str">
            <v>-</v>
          </cell>
          <cell r="DU90" t="str">
            <v>-</v>
          </cell>
          <cell r="DV90" t="str">
            <v>-</v>
          </cell>
          <cell r="DW90">
            <v>0</v>
          </cell>
          <cell r="DX90" t="str">
            <v>-</v>
          </cell>
          <cell r="DY90">
            <v>97</v>
          </cell>
          <cell r="DZ90">
            <v>109</v>
          </cell>
          <cell r="EA90">
            <v>62</v>
          </cell>
          <cell r="EB90" t="str">
            <v>-</v>
          </cell>
          <cell r="EC90">
            <v>55.357142857142861</v>
          </cell>
          <cell r="ED90" t="str">
            <v>-</v>
          </cell>
          <cell r="EE90">
            <v>20</v>
          </cell>
          <cell r="EF90" t="str">
            <v>-</v>
          </cell>
          <cell r="EG90">
            <v>77</v>
          </cell>
        </row>
        <row r="91">
          <cell r="C91">
            <v>700000260</v>
          </cell>
          <cell r="D91" t="str">
            <v>SECTOR CANTO MILENA</v>
          </cell>
          <cell r="E91">
            <v>2026</v>
          </cell>
          <cell r="F91">
            <v>202606</v>
          </cell>
          <cell r="G91">
            <v>0</v>
          </cell>
          <cell r="H91" t="str">
            <v>-</v>
          </cell>
          <cell r="I91">
            <v>0</v>
          </cell>
          <cell r="J91" t="str">
            <v>-</v>
          </cell>
          <cell r="K91">
            <v>0</v>
          </cell>
          <cell r="L91" t="str">
            <v>-</v>
          </cell>
          <cell r="M91">
            <v>0</v>
          </cell>
          <cell r="N91" t="str">
            <v>-</v>
          </cell>
          <cell r="O91">
            <v>0</v>
          </cell>
          <cell r="P91" t="str">
            <v>-</v>
          </cell>
          <cell r="Q91">
            <v>0</v>
          </cell>
          <cell r="R91" t="str">
            <v>-</v>
          </cell>
          <cell r="S91">
            <v>0</v>
          </cell>
          <cell r="T91" t="str">
            <v>-</v>
          </cell>
          <cell r="U91">
            <v>0</v>
          </cell>
          <cell r="V91" t="str">
            <v>-</v>
          </cell>
          <cell r="W91">
            <v>0</v>
          </cell>
          <cell r="X91" t="str">
            <v>-</v>
          </cell>
          <cell r="Y91" t="str">
            <v>-</v>
          </cell>
          <cell r="Z91" t="str">
            <v>-</v>
          </cell>
          <cell r="AA91">
            <v>0</v>
          </cell>
          <cell r="AB91" t="str">
            <v>-</v>
          </cell>
          <cell r="AC91" t="str">
            <v>-</v>
          </cell>
          <cell r="AD91" t="str">
            <v>-</v>
          </cell>
          <cell r="AE91" t="str">
            <v>-</v>
          </cell>
          <cell r="AF91" t="str">
            <v>-</v>
          </cell>
          <cell r="AG91">
            <v>0</v>
          </cell>
          <cell r="AH91" t="str">
            <v>-</v>
          </cell>
          <cell r="AI91" t="str">
            <v>-</v>
          </cell>
          <cell r="AJ91" t="str">
            <v>-</v>
          </cell>
          <cell r="AK91" t="str">
            <v>-</v>
          </cell>
          <cell r="AL91" t="str">
            <v>-</v>
          </cell>
          <cell r="AM91">
            <v>0</v>
          </cell>
          <cell r="AN91" t="str">
            <v>-</v>
          </cell>
          <cell r="AO91" t="str">
            <v>-</v>
          </cell>
          <cell r="AP91" t="str">
            <v>-</v>
          </cell>
          <cell r="AQ91" t="str">
            <v>-</v>
          </cell>
          <cell r="AR91" t="str">
            <v>-</v>
          </cell>
          <cell r="AS91" t="str">
            <v>-</v>
          </cell>
          <cell r="AT91" t="str">
            <v>-</v>
          </cell>
          <cell r="AU91" t="str">
            <v>-</v>
          </cell>
          <cell r="AV91" t="str">
            <v>-</v>
          </cell>
          <cell r="AW91" t="str">
            <v>-</v>
          </cell>
          <cell r="AX91" t="str">
            <v>-</v>
          </cell>
          <cell r="AY91" t="str">
            <v>-</v>
          </cell>
          <cell r="AZ91" t="str">
            <v>-</v>
          </cell>
          <cell r="BA91">
            <v>0</v>
          </cell>
          <cell r="BB91" t="str">
            <v>-</v>
          </cell>
          <cell r="BC91">
            <v>0</v>
          </cell>
          <cell r="BD91" t="str">
            <v>-</v>
          </cell>
          <cell r="BE91">
            <v>0</v>
          </cell>
          <cell r="BF91" t="str">
            <v>-</v>
          </cell>
          <cell r="BG91">
            <v>0</v>
          </cell>
          <cell r="BH91" t="str">
            <v>-</v>
          </cell>
          <cell r="BI91">
            <v>0</v>
          </cell>
          <cell r="BJ91" t="str">
            <v>-</v>
          </cell>
          <cell r="BK91">
            <v>0</v>
          </cell>
          <cell r="BL91" t="str">
            <v>-</v>
          </cell>
          <cell r="BM91">
            <v>0</v>
          </cell>
          <cell r="BN91" t="str">
            <v>-</v>
          </cell>
          <cell r="BO91">
            <v>0</v>
          </cell>
          <cell r="BP91" t="str">
            <v>-</v>
          </cell>
          <cell r="BQ91">
            <v>0</v>
          </cell>
          <cell r="BR91" t="str">
            <v>-</v>
          </cell>
          <cell r="BS91">
            <v>0</v>
          </cell>
          <cell r="BT91" t="str">
            <v>-</v>
          </cell>
          <cell r="BU91">
            <v>0</v>
          </cell>
          <cell r="BV91" t="str">
            <v>-</v>
          </cell>
          <cell r="BW91">
            <v>0</v>
          </cell>
          <cell r="BX91" t="str">
            <v>-</v>
          </cell>
          <cell r="BY91" t="str">
            <v>-</v>
          </cell>
          <cell r="BZ91" t="str">
            <v>-</v>
          </cell>
          <cell r="CA91">
            <v>0</v>
          </cell>
          <cell r="CB91" t="str">
            <v>-</v>
          </cell>
          <cell r="CC91" t="str">
            <v>-</v>
          </cell>
          <cell r="CD91" t="str">
            <v>-</v>
          </cell>
          <cell r="CE91" t="str">
            <v>-</v>
          </cell>
          <cell r="CF91" t="str">
            <v>-</v>
          </cell>
          <cell r="CG91" t="str">
            <v>-</v>
          </cell>
          <cell r="CH91" t="str">
            <v>-</v>
          </cell>
          <cell r="CI91" t="str">
            <v>-</v>
          </cell>
          <cell r="CJ91" t="str">
            <v>-</v>
          </cell>
          <cell r="CK91" t="str">
            <v>-</v>
          </cell>
          <cell r="CL91" t="str">
            <v>-</v>
          </cell>
          <cell r="CM91">
            <v>0</v>
          </cell>
          <cell r="CN91" t="str">
            <v>-</v>
          </cell>
          <cell r="CO91">
            <v>0</v>
          </cell>
          <cell r="CP91" t="str">
            <v>-</v>
          </cell>
          <cell r="CQ91">
            <v>0</v>
          </cell>
          <cell r="CR91" t="str">
            <v>-</v>
          </cell>
          <cell r="CS91">
            <v>0</v>
          </cell>
          <cell r="CT91" t="str">
            <v>-</v>
          </cell>
          <cell r="CU91">
            <v>0</v>
          </cell>
          <cell r="CV91" t="str">
            <v>-</v>
          </cell>
          <cell r="CW91">
            <v>0</v>
          </cell>
          <cell r="CX91" t="str">
            <v>-</v>
          </cell>
          <cell r="CY91">
            <v>0</v>
          </cell>
          <cell r="CZ91" t="str">
            <v>-</v>
          </cell>
          <cell r="DA91">
            <v>0</v>
          </cell>
          <cell r="DB91" t="str">
            <v>-</v>
          </cell>
          <cell r="DC91">
            <v>0</v>
          </cell>
          <cell r="DD91" t="str">
            <v>-</v>
          </cell>
          <cell r="DE91">
            <v>0</v>
          </cell>
          <cell r="DF91" t="str">
            <v>-</v>
          </cell>
          <cell r="DG91">
            <v>0</v>
          </cell>
          <cell r="DH91" t="str">
            <v>-</v>
          </cell>
          <cell r="DI91">
            <v>0</v>
          </cell>
          <cell r="DJ91" t="str">
            <v>-</v>
          </cell>
          <cell r="DK91" t="str">
            <v>-</v>
          </cell>
          <cell r="DL91" t="str">
            <v>-</v>
          </cell>
          <cell r="DM91" t="str">
            <v>-</v>
          </cell>
          <cell r="DN91" t="str">
            <v>-</v>
          </cell>
          <cell r="DO91" t="str">
            <v>-</v>
          </cell>
          <cell r="DP91" t="str">
            <v>-</v>
          </cell>
          <cell r="DQ91" t="str">
            <v>-</v>
          </cell>
          <cell r="DR91" t="str">
            <v>-</v>
          </cell>
          <cell r="DS91" t="str">
            <v>-</v>
          </cell>
          <cell r="DT91" t="str">
            <v>-</v>
          </cell>
          <cell r="DU91" t="str">
            <v>-</v>
          </cell>
          <cell r="DV91" t="str">
            <v>-</v>
          </cell>
          <cell r="DW91">
            <v>0</v>
          </cell>
          <cell r="DX91" t="str">
            <v>-</v>
          </cell>
          <cell r="DY91">
            <v>0</v>
          </cell>
          <cell r="DZ91" t="str">
            <v>-</v>
          </cell>
          <cell r="EA91">
            <v>0</v>
          </cell>
          <cell r="EB91" t="str">
            <v>-</v>
          </cell>
          <cell r="EC91">
            <v>0</v>
          </cell>
          <cell r="ED91" t="str">
            <v>-</v>
          </cell>
          <cell r="EE91">
            <v>0</v>
          </cell>
          <cell r="EF91" t="str">
            <v>-</v>
          </cell>
          <cell r="EG91">
            <v>0</v>
          </cell>
        </row>
        <row r="92">
          <cell r="C92">
            <v>700000261</v>
          </cell>
          <cell r="D92" t="str">
            <v>SECTOR PAYANÉS JULIANA</v>
          </cell>
          <cell r="E92">
            <v>2026</v>
          </cell>
          <cell r="F92">
            <v>202606</v>
          </cell>
          <cell r="G92">
            <v>2062</v>
          </cell>
          <cell r="H92">
            <v>1995</v>
          </cell>
          <cell r="I92">
            <v>524</v>
          </cell>
          <cell r="J92" t="str">
            <v>-</v>
          </cell>
          <cell r="K92">
            <v>-98</v>
          </cell>
          <cell r="L92">
            <v>10</v>
          </cell>
          <cell r="M92">
            <v>248</v>
          </cell>
          <cell r="N92">
            <v>1444</v>
          </cell>
          <cell r="O92">
            <v>0</v>
          </cell>
          <cell r="P92" t="str">
            <v>-</v>
          </cell>
          <cell r="Q92">
            <v>2</v>
          </cell>
          <cell r="R92" t="str">
            <v>-</v>
          </cell>
          <cell r="S92">
            <v>4</v>
          </cell>
          <cell r="T92" t="str">
            <v>-</v>
          </cell>
          <cell r="U92">
            <v>246</v>
          </cell>
          <cell r="V92" t="str">
            <v>-</v>
          </cell>
          <cell r="W92">
            <v>0</v>
          </cell>
          <cell r="X92" t="str">
            <v>-</v>
          </cell>
          <cell r="Y92" t="str">
            <v>-</v>
          </cell>
          <cell r="Z92" t="str">
            <v>-</v>
          </cell>
          <cell r="AA92">
            <v>195</v>
          </cell>
          <cell r="AB92" t="str">
            <v>-</v>
          </cell>
          <cell r="AC92" t="str">
            <v>-</v>
          </cell>
          <cell r="AD92" t="str">
            <v>-</v>
          </cell>
          <cell r="AE92" t="str">
            <v>-</v>
          </cell>
          <cell r="AF92" t="str">
            <v>-</v>
          </cell>
          <cell r="AG92">
            <v>120</v>
          </cell>
          <cell r="AH92" t="str">
            <v>-</v>
          </cell>
          <cell r="AI92" t="str">
            <v>-</v>
          </cell>
          <cell r="AJ92" t="str">
            <v>-</v>
          </cell>
          <cell r="AK92" t="str">
            <v>-</v>
          </cell>
          <cell r="AL92" t="str">
            <v>-</v>
          </cell>
          <cell r="AM92">
            <v>12.027158098933075</v>
          </cell>
          <cell r="AN92">
            <v>66.5</v>
          </cell>
          <cell r="AO92" t="str">
            <v>-</v>
          </cell>
          <cell r="AP92" t="str">
            <v>-</v>
          </cell>
          <cell r="AQ92" t="str">
            <v>-</v>
          </cell>
          <cell r="AR92" t="str">
            <v>-</v>
          </cell>
          <cell r="AS92" t="str">
            <v>-</v>
          </cell>
          <cell r="AT92" t="str">
            <v>-</v>
          </cell>
          <cell r="AU92" t="str">
            <v>-</v>
          </cell>
          <cell r="AV92" t="str">
            <v>-</v>
          </cell>
          <cell r="AW92" t="str">
            <v>-</v>
          </cell>
          <cell r="AX92" t="str">
            <v>-</v>
          </cell>
          <cell r="AY92" t="str">
            <v>-</v>
          </cell>
          <cell r="AZ92" t="str">
            <v>-</v>
          </cell>
          <cell r="BA92">
            <v>225</v>
          </cell>
          <cell r="BB92">
            <v>1270</v>
          </cell>
          <cell r="BC92">
            <v>10.911736178467507</v>
          </cell>
          <cell r="BD92">
            <v>58.5</v>
          </cell>
          <cell r="BE92">
            <v>1346</v>
          </cell>
          <cell r="BF92" t="str">
            <v>-</v>
          </cell>
          <cell r="BG92">
            <v>464655.56</v>
          </cell>
          <cell r="BH92">
            <v>483851</v>
          </cell>
          <cell r="BI92">
            <v>115234579</v>
          </cell>
          <cell r="BJ92">
            <v>698681230</v>
          </cell>
          <cell r="BK92">
            <v>114262419</v>
          </cell>
          <cell r="BL92" t="str">
            <v>-</v>
          </cell>
          <cell r="BM92">
            <v>972160</v>
          </cell>
          <cell r="BN92" t="str">
            <v>-</v>
          </cell>
          <cell r="BO92">
            <v>99968855</v>
          </cell>
          <cell r="BP92" t="str">
            <v>-</v>
          </cell>
          <cell r="BQ92">
            <v>972160</v>
          </cell>
          <cell r="BR92" t="str">
            <v>-</v>
          </cell>
          <cell r="BS92">
            <v>238</v>
          </cell>
          <cell r="BT92" t="str">
            <v>-</v>
          </cell>
          <cell r="BU92">
            <v>98996695</v>
          </cell>
          <cell r="BV92" t="str">
            <v>-</v>
          </cell>
          <cell r="BW92">
            <v>121</v>
          </cell>
          <cell r="BX92" t="str">
            <v>-</v>
          </cell>
          <cell r="BY92" t="str">
            <v>-</v>
          </cell>
          <cell r="BZ92" t="str">
            <v>-</v>
          </cell>
          <cell r="CA92">
            <v>14466794</v>
          </cell>
          <cell r="CB92" t="str">
            <v>-</v>
          </cell>
          <cell r="CC92" t="str">
            <v>-</v>
          </cell>
          <cell r="CD92" t="str">
            <v>-</v>
          </cell>
          <cell r="CE92" t="str">
            <v>-</v>
          </cell>
          <cell r="CF92" t="str">
            <v>-</v>
          </cell>
          <cell r="CG92" t="str">
            <v>-</v>
          </cell>
          <cell r="CH92" t="str">
            <v>-</v>
          </cell>
          <cell r="CI92" t="str">
            <v>-</v>
          </cell>
          <cell r="CJ92" t="str">
            <v>-</v>
          </cell>
          <cell r="CK92" t="str">
            <v>-</v>
          </cell>
          <cell r="CL92" t="str">
            <v>-</v>
          </cell>
          <cell r="CM92">
            <v>798930</v>
          </cell>
          <cell r="CN92" t="str">
            <v>-</v>
          </cell>
          <cell r="CO92">
            <v>15265724</v>
          </cell>
          <cell r="CP92" t="str">
            <v>-</v>
          </cell>
          <cell r="CQ92">
            <v>0</v>
          </cell>
          <cell r="CR92" t="str">
            <v>-</v>
          </cell>
          <cell r="CS92">
            <v>-55</v>
          </cell>
          <cell r="CT92" t="str">
            <v>-</v>
          </cell>
          <cell r="CU92">
            <v>1145</v>
          </cell>
          <cell r="CV92">
            <v>334</v>
          </cell>
          <cell r="CW92">
            <v>418</v>
          </cell>
          <cell r="CX92">
            <v>265</v>
          </cell>
          <cell r="CY92">
            <v>251</v>
          </cell>
          <cell r="CZ92">
            <v>169</v>
          </cell>
          <cell r="DA92">
            <v>113</v>
          </cell>
          <cell r="DB92">
            <v>73</v>
          </cell>
          <cell r="DC92">
            <v>83</v>
          </cell>
          <cell r="DD92">
            <v>62</v>
          </cell>
          <cell r="DE92">
            <v>56</v>
          </cell>
          <cell r="DF92">
            <v>48</v>
          </cell>
          <cell r="DG92">
            <v>252</v>
          </cell>
          <cell r="DH92">
            <v>183</v>
          </cell>
          <cell r="DI92">
            <v>8</v>
          </cell>
          <cell r="DJ92" t="str">
            <v>-</v>
          </cell>
          <cell r="DK92" t="str">
            <v>-</v>
          </cell>
          <cell r="DL92" t="str">
            <v>-</v>
          </cell>
          <cell r="DM92" t="str">
            <v>-</v>
          </cell>
          <cell r="DN92" t="str">
            <v>-</v>
          </cell>
          <cell r="DO92" t="str">
            <v>-</v>
          </cell>
          <cell r="DP92" t="str">
            <v>-</v>
          </cell>
          <cell r="DQ92" t="str">
            <v>-</v>
          </cell>
          <cell r="DR92" t="str">
            <v>-</v>
          </cell>
          <cell r="DS92" t="str">
            <v>-</v>
          </cell>
          <cell r="DT92" t="str">
            <v>-</v>
          </cell>
          <cell r="DU92" t="str">
            <v>-</v>
          </cell>
          <cell r="DV92" t="str">
            <v>-</v>
          </cell>
          <cell r="DW92">
            <v>0</v>
          </cell>
          <cell r="DX92" t="str">
            <v>-</v>
          </cell>
          <cell r="DY92">
            <v>12</v>
          </cell>
          <cell r="DZ92">
            <v>93</v>
          </cell>
          <cell r="EA92">
            <v>30</v>
          </cell>
          <cell r="EB92" t="str">
            <v>-</v>
          </cell>
          <cell r="EC92">
            <v>44.776119402985074</v>
          </cell>
          <cell r="ED92" t="str">
            <v>-</v>
          </cell>
          <cell r="EE92">
            <v>4</v>
          </cell>
          <cell r="EF92" t="str">
            <v>-</v>
          </cell>
          <cell r="EG92">
            <v>12</v>
          </cell>
        </row>
        <row r="93">
          <cell r="C93">
            <v>700000262</v>
          </cell>
          <cell r="D93" t="str">
            <v xml:space="preserve">SECTOR BAHÍA ALEJANDRA </v>
          </cell>
          <cell r="E93">
            <v>2026</v>
          </cell>
          <cell r="F93">
            <v>202606</v>
          </cell>
          <cell r="G93">
            <v>1678</v>
          </cell>
          <cell r="H93">
            <v>1651</v>
          </cell>
          <cell r="I93">
            <v>523</v>
          </cell>
          <cell r="J93" t="str">
            <v>-</v>
          </cell>
          <cell r="K93">
            <v>37</v>
          </cell>
          <cell r="L93">
            <v>11</v>
          </cell>
          <cell r="M93">
            <v>1108</v>
          </cell>
          <cell r="N93">
            <v>1120</v>
          </cell>
          <cell r="O93">
            <v>0</v>
          </cell>
          <cell r="P93" t="str">
            <v>-</v>
          </cell>
          <cell r="Q93">
            <v>5</v>
          </cell>
          <cell r="R93" t="str">
            <v>-</v>
          </cell>
          <cell r="S93">
            <v>15</v>
          </cell>
          <cell r="T93" t="str">
            <v>-</v>
          </cell>
          <cell r="U93">
            <v>1098</v>
          </cell>
          <cell r="V93" t="str">
            <v>-</v>
          </cell>
          <cell r="W93">
            <v>5</v>
          </cell>
          <cell r="X93" t="str">
            <v>-</v>
          </cell>
          <cell r="Y93" t="str">
            <v>-</v>
          </cell>
          <cell r="Z93" t="str">
            <v>-</v>
          </cell>
          <cell r="AA93">
            <v>871</v>
          </cell>
          <cell r="AB93" t="str">
            <v>-</v>
          </cell>
          <cell r="AC93" t="str">
            <v>-</v>
          </cell>
          <cell r="AD93" t="str">
            <v>-</v>
          </cell>
          <cell r="AE93" t="str">
            <v>-</v>
          </cell>
          <cell r="AF93" t="str">
            <v>-</v>
          </cell>
          <cell r="AG93">
            <v>643</v>
          </cell>
          <cell r="AH93" t="str">
            <v>-</v>
          </cell>
          <cell r="AI93" t="str">
            <v>-</v>
          </cell>
          <cell r="AJ93" t="str">
            <v>-</v>
          </cell>
          <cell r="AK93" t="str">
            <v>-</v>
          </cell>
          <cell r="AL93" t="str">
            <v>-</v>
          </cell>
          <cell r="AM93">
            <v>66.030989272943984</v>
          </cell>
          <cell r="AN93">
            <v>67.8</v>
          </cell>
          <cell r="AO93" t="str">
            <v>-</v>
          </cell>
          <cell r="AP93" t="str">
            <v>-</v>
          </cell>
          <cell r="AQ93" t="str">
            <v>-</v>
          </cell>
          <cell r="AR93" t="str">
            <v>-</v>
          </cell>
          <cell r="AS93" t="str">
            <v>-</v>
          </cell>
          <cell r="AT93" t="str">
            <v>-</v>
          </cell>
          <cell r="AU93" t="str">
            <v>-</v>
          </cell>
          <cell r="AV93" t="str">
            <v>-</v>
          </cell>
          <cell r="AW93" t="str">
            <v>-</v>
          </cell>
          <cell r="AX93" t="str">
            <v>-</v>
          </cell>
          <cell r="AY93" t="str">
            <v>-</v>
          </cell>
          <cell r="AZ93" t="str">
            <v>-</v>
          </cell>
          <cell r="BA93">
            <v>1000</v>
          </cell>
          <cell r="BB93">
            <v>1009</v>
          </cell>
          <cell r="BC93">
            <v>59.594755661501786</v>
          </cell>
          <cell r="BD93">
            <v>61.1</v>
          </cell>
          <cell r="BE93">
            <v>1151</v>
          </cell>
          <cell r="BF93" t="str">
            <v>-</v>
          </cell>
          <cell r="BG93">
            <v>646682.53</v>
          </cell>
          <cell r="BH93">
            <v>636533</v>
          </cell>
          <cell r="BI93">
            <v>716524241.25999999</v>
          </cell>
          <cell r="BJ93">
            <v>712916530</v>
          </cell>
          <cell r="BK93">
            <v>702705807</v>
          </cell>
          <cell r="BL93" t="str">
            <v>-</v>
          </cell>
          <cell r="BM93">
            <v>13818434.26</v>
          </cell>
          <cell r="BN93" t="str">
            <v>-</v>
          </cell>
          <cell r="BO93">
            <v>558388056.25999999</v>
          </cell>
          <cell r="BP93" t="str">
            <v>-</v>
          </cell>
          <cell r="BQ93">
            <v>13818434.26</v>
          </cell>
          <cell r="BR93" t="str">
            <v>-</v>
          </cell>
          <cell r="BS93">
            <v>1043</v>
          </cell>
          <cell r="BT93" t="str">
            <v>-</v>
          </cell>
          <cell r="BU93">
            <v>544569622</v>
          </cell>
          <cell r="BV93" t="str">
            <v>-</v>
          </cell>
          <cell r="BW93">
            <v>715</v>
          </cell>
          <cell r="BX93" t="str">
            <v>-</v>
          </cell>
          <cell r="BY93" t="str">
            <v>-</v>
          </cell>
          <cell r="BZ93" t="str">
            <v>-</v>
          </cell>
          <cell r="CA93">
            <v>147687317</v>
          </cell>
          <cell r="CB93" t="str">
            <v>-</v>
          </cell>
          <cell r="CC93" t="str">
            <v>-</v>
          </cell>
          <cell r="CD93" t="str">
            <v>-</v>
          </cell>
          <cell r="CE93" t="str">
            <v>-</v>
          </cell>
          <cell r="CF93" t="str">
            <v>-</v>
          </cell>
          <cell r="CG93" t="str">
            <v>-</v>
          </cell>
          <cell r="CH93" t="str">
            <v>-</v>
          </cell>
          <cell r="CI93" t="str">
            <v>-</v>
          </cell>
          <cell r="CJ93" t="str">
            <v>-</v>
          </cell>
          <cell r="CK93" t="str">
            <v>-</v>
          </cell>
          <cell r="CL93" t="str">
            <v>-</v>
          </cell>
          <cell r="CM93">
            <v>10448868</v>
          </cell>
          <cell r="CN93" t="str">
            <v>-</v>
          </cell>
          <cell r="CO93">
            <v>158136185</v>
          </cell>
          <cell r="CP93" t="str">
            <v>-</v>
          </cell>
          <cell r="CQ93">
            <v>0</v>
          </cell>
          <cell r="CR93" t="str">
            <v>-</v>
          </cell>
          <cell r="CS93">
            <v>6</v>
          </cell>
          <cell r="CT93" t="str">
            <v>-</v>
          </cell>
          <cell r="CU93">
            <v>267</v>
          </cell>
          <cell r="CV93">
            <v>262</v>
          </cell>
          <cell r="CW93">
            <v>207</v>
          </cell>
          <cell r="CX93">
            <v>199</v>
          </cell>
          <cell r="CY93">
            <v>96</v>
          </cell>
          <cell r="CZ93">
            <v>99</v>
          </cell>
          <cell r="DA93">
            <v>40</v>
          </cell>
          <cell r="DB93">
            <v>42</v>
          </cell>
          <cell r="DC93">
            <v>46</v>
          </cell>
          <cell r="DD93">
            <v>41</v>
          </cell>
          <cell r="DE93">
            <v>47</v>
          </cell>
          <cell r="DF93">
            <v>49</v>
          </cell>
          <cell r="DG93">
            <v>133</v>
          </cell>
          <cell r="DH93">
            <v>132</v>
          </cell>
          <cell r="DI93">
            <v>35</v>
          </cell>
          <cell r="DJ93" t="str">
            <v>-</v>
          </cell>
          <cell r="DK93" t="str">
            <v>-</v>
          </cell>
          <cell r="DL93" t="str">
            <v>-</v>
          </cell>
          <cell r="DM93" t="str">
            <v>-</v>
          </cell>
          <cell r="DN93" t="str">
            <v>-</v>
          </cell>
          <cell r="DO93" t="str">
            <v>-</v>
          </cell>
          <cell r="DP93" t="str">
            <v>-</v>
          </cell>
          <cell r="DQ93" t="str">
            <v>-</v>
          </cell>
          <cell r="DR93" t="str">
            <v>-</v>
          </cell>
          <cell r="DS93" t="str">
            <v>-</v>
          </cell>
          <cell r="DT93" t="str">
            <v>-</v>
          </cell>
          <cell r="DU93" t="str">
            <v>-</v>
          </cell>
          <cell r="DV93" t="str">
            <v>-</v>
          </cell>
          <cell r="DW93">
            <v>0</v>
          </cell>
          <cell r="DX93" t="str">
            <v>-</v>
          </cell>
          <cell r="DY93">
            <v>54</v>
          </cell>
          <cell r="DZ93">
            <v>56</v>
          </cell>
          <cell r="EA93">
            <v>34</v>
          </cell>
          <cell r="EB93" t="str">
            <v>-</v>
          </cell>
          <cell r="EC93">
            <v>65.384615384615387</v>
          </cell>
          <cell r="ED93" t="str">
            <v>-</v>
          </cell>
          <cell r="EE93">
            <v>19</v>
          </cell>
          <cell r="EF93" t="str">
            <v>-</v>
          </cell>
          <cell r="EG93">
            <v>54</v>
          </cell>
        </row>
        <row r="94">
          <cell r="C94">
            <v>700000265</v>
          </cell>
          <cell r="D94" t="str">
            <v>SECTOR NACIMIENTO MARCELA</v>
          </cell>
          <cell r="E94">
            <v>2026</v>
          </cell>
          <cell r="F94">
            <v>202606</v>
          </cell>
          <cell r="G94">
            <v>1678</v>
          </cell>
          <cell r="H94">
            <v>1671</v>
          </cell>
          <cell r="I94">
            <v>652</v>
          </cell>
          <cell r="J94" t="str">
            <v>-</v>
          </cell>
          <cell r="K94">
            <v>25</v>
          </cell>
          <cell r="L94">
            <v>9</v>
          </cell>
          <cell r="M94">
            <v>1160</v>
          </cell>
          <cell r="N94">
            <v>1143</v>
          </cell>
          <cell r="O94">
            <v>0</v>
          </cell>
          <cell r="P94" t="str">
            <v>-</v>
          </cell>
          <cell r="Q94">
            <v>3</v>
          </cell>
          <cell r="R94" t="str">
            <v>-</v>
          </cell>
          <cell r="S94">
            <v>13</v>
          </cell>
          <cell r="T94" t="str">
            <v>-</v>
          </cell>
          <cell r="U94">
            <v>1151</v>
          </cell>
          <cell r="V94" t="str">
            <v>-</v>
          </cell>
          <cell r="W94">
            <v>6</v>
          </cell>
          <cell r="X94" t="str">
            <v>-</v>
          </cell>
          <cell r="Y94" t="str">
            <v>-</v>
          </cell>
          <cell r="Z94" t="str">
            <v>-</v>
          </cell>
          <cell r="AA94">
            <v>948</v>
          </cell>
          <cell r="AB94" t="str">
            <v>-</v>
          </cell>
          <cell r="AC94" t="str">
            <v>-</v>
          </cell>
          <cell r="AD94" t="str">
            <v>-</v>
          </cell>
          <cell r="AE94" t="str">
            <v>-</v>
          </cell>
          <cell r="AF94" t="str">
            <v>-</v>
          </cell>
          <cell r="AG94">
            <v>573</v>
          </cell>
          <cell r="AH94" t="str">
            <v>-</v>
          </cell>
          <cell r="AI94" t="str">
            <v>-</v>
          </cell>
          <cell r="AJ94" t="str">
            <v>-</v>
          </cell>
          <cell r="AK94" t="str">
            <v>-</v>
          </cell>
          <cell r="AL94" t="str">
            <v>-</v>
          </cell>
          <cell r="AM94">
            <v>69.129916567342079</v>
          </cell>
          <cell r="AN94">
            <v>68.900000000000006</v>
          </cell>
          <cell r="AO94" t="str">
            <v>-</v>
          </cell>
          <cell r="AP94" t="str">
            <v>-</v>
          </cell>
          <cell r="AQ94" t="str">
            <v>-</v>
          </cell>
          <cell r="AR94" t="str">
            <v>-</v>
          </cell>
          <cell r="AS94" t="str">
            <v>-</v>
          </cell>
          <cell r="AT94" t="str">
            <v>-</v>
          </cell>
          <cell r="AU94" t="str">
            <v>-</v>
          </cell>
          <cell r="AV94" t="str">
            <v>-</v>
          </cell>
          <cell r="AW94" t="str">
            <v>-</v>
          </cell>
          <cell r="AX94" t="str">
            <v>-</v>
          </cell>
          <cell r="AY94" t="str">
            <v>-</v>
          </cell>
          <cell r="AZ94" t="str">
            <v>-</v>
          </cell>
          <cell r="BA94">
            <v>1077</v>
          </cell>
          <cell r="BB94">
            <v>1047</v>
          </cell>
          <cell r="BC94">
            <v>64.183551847437428</v>
          </cell>
          <cell r="BD94">
            <v>63.1</v>
          </cell>
          <cell r="BE94">
            <v>1239</v>
          </cell>
          <cell r="BF94" t="str">
            <v>-</v>
          </cell>
          <cell r="BG94">
            <v>650524.68000000005</v>
          </cell>
          <cell r="BH94">
            <v>670125</v>
          </cell>
          <cell r="BI94">
            <v>754608627.73000002</v>
          </cell>
          <cell r="BJ94">
            <v>765953359</v>
          </cell>
          <cell r="BK94">
            <v>744188218</v>
          </cell>
          <cell r="BL94" t="str">
            <v>-</v>
          </cell>
          <cell r="BM94">
            <v>10420409.73</v>
          </cell>
          <cell r="BN94" t="str">
            <v>-</v>
          </cell>
          <cell r="BO94">
            <v>613815767.73000002</v>
          </cell>
          <cell r="BP94" t="str">
            <v>-</v>
          </cell>
          <cell r="BQ94">
            <v>10420409.73</v>
          </cell>
          <cell r="BR94" t="str">
            <v>-</v>
          </cell>
          <cell r="BS94">
            <v>1098</v>
          </cell>
          <cell r="BT94" t="str">
            <v>-</v>
          </cell>
          <cell r="BU94">
            <v>603395358</v>
          </cell>
          <cell r="BV94" t="str">
            <v>-</v>
          </cell>
          <cell r="BW94">
            <v>795</v>
          </cell>
          <cell r="BX94" t="str">
            <v>-</v>
          </cell>
          <cell r="BY94" t="str">
            <v>-</v>
          </cell>
          <cell r="BZ94" t="str">
            <v>-</v>
          </cell>
          <cell r="CA94">
            <v>129936815</v>
          </cell>
          <cell r="CB94" t="str">
            <v>-</v>
          </cell>
          <cell r="CC94" t="str">
            <v>-</v>
          </cell>
          <cell r="CD94" t="str">
            <v>-</v>
          </cell>
          <cell r="CE94" t="str">
            <v>-</v>
          </cell>
          <cell r="CF94" t="str">
            <v>-</v>
          </cell>
          <cell r="CG94" t="str">
            <v>-</v>
          </cell>
          <cell r="CH94" t="str">
            <v>-</v>
          </cell>
          <cell r="CI94" t="str">
            <v>-</v>
          </cell>
          <cell r="CJ94" t="str">
            <v>-</v>
          </cell>
          <cell r="CK94" t="str">
            <v>-</v>
          </cell>
          <cell r="CL94" t="str">
            <v>-</v>
          </cell>
          <cell r="CM94">
            <v>10856045</v>
          </cell>
          <cell r="CN94" t="str">
            <v>-</v>
          </cell>
          <cell r="CO94">
            <v>140792860</v>
          </cell>
          <cell r="CP94" t="str">
            <v>-</v>
          </cell>
          <cell r="CQ94">
            <v>0</v>
          </cell>
          <cell r="CR94" t="str">
            <v>-</v>
          </cell>
          <cell r="CS94">
            <v>-16</v>
          </cell>
          <cell r="CT94" t="str">
            <v>-</v>
          </cell>
          <cell r="CU94">
            <v>271</v>
          </cell>
          <cell r="CV94">
            <v>274</v>
          </cell>
          <cell r="CW94">
            <v>161</v>
          </cell>
          <cell r="CX94">
            <v>184</v>
          </cell>
          <cell r="CY94">
            <v>86</v>
          </cell>
          <cell r="CZ94">
            <v>88</v>
          </cell>
          <cell r="DA94">
            <v>33</v>
          </cell>
          <cell r="DB94">
            <v>32</v>
          </cell>
          <cell r="DC94">
            <v>43</v>
          </cell>
          <cell r="DD94">
            <v>41</v>
          </cell>
          <cell r="DE94">
            <v>49</v>
          </cell>
          <cell r="DF94">
            <v>51</v>
          </cell>
          <cell r="DG94">
            <v>125</v>
          </cell>
          <cell r="DH94">
            <v>124</v>
          </cell>
          <cell r="DI94">
            <v>21</v>
          </cell>
          <cell r="DJ94" t="str">
            <v>-</v>
          </cell>
          <cell r="DK94" t="str">
            <v>-</v>
          </cell>
          <cell r="DL94" t="str">
            <v>-</v>
          </cell>
          <cell r="DM94" t="str">
            <v>-</v>
          </cell>
          <cell r="DN94" t="str">
            <v>-</v>
          </cell>
          <cell r="DO94" t="str">
            <v>-</v>
          </cell>
          <cell r="DP94" t="str">
            <v>-</v>
          </cell>
          <cell r="DQ94" t="str">
            <v>-</v>
          </cell>
          <cell r="DR94" t="str">
            <v>-</v>
          </cell>
          <cell r="DS94" t="str">
            <v>-</v>
          </cell>
          <cell r="DT94" t="str">
            <v>-</v>
          </cell>
          <cell r="DU94" t="str">
            <v>-</v>
          </cell>
          <cell r="DV94" t="str">
            <v>-</v>
          </cell>
          <cell r="DW94">
            <v>0</v>
          </cell>
          <cell r="DX94" t="str">
            <v>-</v>
          </cell>
          <cell r="DY94">
            <v>34</v>
          </cell>
          <cell r="DZ94">
            <v>45</v>
          </cell>
          <cell r="EA94">
            <v>27</v>
          </cell>
          <cell r="EB94" t="str">
            <v>-</v>
          </cell>
          <cell r="EC94">
            <v>60</v>
          </cell>
          <cell r="ED94" t="str">
            <v>-</v>
          </cell>
          <cell r="EE94">
            <v>13</v>
          </cell>
          <cell r="EF94" t="str">
            <v>-</v>
          </cell>
          <cell r="EG94">
            <v>49</v>
          </cell>
        </row>
        <row r="95">
          <cell r="C95">
            <v>700000266</v>
          </cell>
          <cell r="D95" t="str">
            <v>SECTOR POMARROSA NATHALIA</v>
          </cell>
          <cell r="E95">
            <v>2026</v>
          </cell>
          <cell r="F95">
            <v>202606</v>
          </cell>
          <cell r="G95">
            <v>1739</v>
          </cell>
          <cell r="H95">
            <v>1808</v>
          </cell>
          <cell r="I95">
            <v>524</v>
          </cell>
          <cell r="J95" t="str">
            <v>-</v>
          </cell>
          <cell r="K95">
            <v>-80</v>
          </cell>
          <cell r="L95">
            <v>7</v>
          </cell>
          <cell r="M95">
            <v>263</v>
          </cell>
          <cell r="N95">
            <v>1214</v>
          </cell>
          <cell r="O95">
            <v>0</v>
          </cell>
          <cell r="P95" t="str">
            <v>-</v>
          </cell>
          <cell r="Q95">
            <v>2</v>
          </cell>
          <cell r="R95" t="str">
            <v>-</v>
          </cell>
          <cell r="S95">
            <v>9</v>
          </cell>
          <cell r="T95" t="str">
            <v>-</v>
          </cell>
          <cell r="U95">
            <v>256</v>
          </cell>
          <cell r="V95" t="str">
            <v>-</v>
          </cell>
          <cell r="W95">
            <v>5</v>
          </cell>
          <cell r="X95" t="str">
            <v>-</v>
          </cell>
          <cell r="Y95" t="str">
            <v>-</v>
          </cell>
          <cell r="Z95" t="str">
            <v>-</v>
          </cell>
          <cell r="AA95">
            <v>222</v>
          </cell>
          <cell r="AB95" t="str">
            <v>-</v>
          </cell>
          <cell r="AC95" t="str">
            <v>-</v>
          </cell>
          <cell r="AD95" t="str">
            <v>-</v>
          </cell>
          <cell r="AE95" t="str">
            <v>-</v>
          </cell>
          <cell r="AF95" t="str">
            <v>-</v>
          </cell>
          <cell r="AG95">
            <v>107</v>
          </cell>
          <cell r="AH95" t="str">
            <v>-</v>
          </cell>
          <cell r="AI95" t="str">
            <v>-</v>
          </cell>
          <cell r="AJ95" t="str">
            <v>-</v>
          </cell>
          <cell r="AK95" t="str">
            <v>-</v>
          </cell>
          <cell r="AL95" t="str">
            <v>-</v>
          </cell>
          <cell r="AM95">
            <v>15.123634272570444</v>
          </cell>
          <cell r="AN95">
            <v>66.5</v>
          </cell>
          <cell r="AO95" t="str">
            <v>-</v>
          </cell>
          <cell r="AP95" t="str">
            <v>-</v>
          </cell>
          <cell r="AQ95" t="str">
            <v>-</v>
          </cell>
          <cell r="AR95" t="str">
            <v>-</v>
          </cell>
          <cell r="AS95" t="str">
            <v>-</v>
          </cell>
          <cell r="AT95" t="str">
            <v>-</v>
          </cell>
          <cell r="AU95" t="str">
            <v>-</v>
          </cell>
          <cell r="AV95" t="str">
            <v>-</v>
          </cell>
          <cell r="AW95" t="str">
            <v>-</v>
          </cell>
          <cell r="AX95" t="str">
            <v>-</v>
          </cell>
          <cell r="AY95" t="str">
            <v>-</v>
          </cell>
          <cell r="AZ95" t="str">
            <v>-</v>
          </cell>
          <cell r="BA95">
            <v>247</v>
          </cell>
          <cell r="BB95">
            <v>1076</v>
          </cell>
          <cell r="BC95">
            <v>14.203565267395055</v>
          </cell>
          <cell r="BD95">
            <v>59</v>
          </cell>
          <cell r="BE95">
            <v>1226</v>
          </cell>
          <cell r="BF95" t="str">
            <v>-</v>
          </cell>
          <cell r="BG95">
            <v>550219.55000000005</v>
          </cell>
          <cell r="BH95">
            <v>550183</v>
          </cell>
          <cell r="BI95">
            <v>144707740.95000002</v>
          </cell>
          <cell r="BJ95">
            <v>667921887</v>
          </cell>
          <cell r="BK95">
            <v>141604283</v>
          </cell>
          <cell r="BL95" t="str">
            <v>-</v>
          </cell>
          <cell r="BM95">
            <v>3103457.95</v>
          </cell>
          <cell r="BN95" t="str">
            <v>-</v>
          </cell>
          <cell r="BO95">
            <v>124893948.95</v>
          </cell>
          <cell r="BP95" t="str">
            <v>-</v>
          </cell>
          <cell r="BQ95">
            <v>3103457.95</v>
          </cell>
          <cell r="BR95" t="str">
            <v>-</v>
          </cell>
          <cell r="BS95">
            <v>257</v>
          </cell>
          <cell r="BT95" t="str">
            <v>-</v>
          </cell>
          <cell r="BU95">
            <v>121790491</v>
          </cell>
          <cell r="BV95" t="str">
            <v>-</v>
          </cell>
          <cell r="BW95">
            <v>156</v>
          </cell>
          <cell r="BX95" t="str">
            <v>-</v>
          </cell>
          <cell r="BY95" t="str">
            <v>-</v>
          </cell>
          <cell r="BZ95" t="str">
            <v>-</v>
          </cell>
          <cell r="CA95">
            <v>17852192</v>
          </cell>
          <cell r="CB95" t="str">
            <v>-</v>
          </cell>
          <cell r="CC95" t="str">
            <v>-</v>
          </cell>
          <cell r="CD95" t="str">
            <v>-</v>
          </cell>
          <cell r="CE95" t="str">
            <v>-</v>
          </cell>
          <cell r="CF95" t="str">
            <v>-</v>
          </cell>
          <cell r="CG95" t="str">
            <v>-</v>
          </cell>
          <cell r="CH95" t="str">
            <v>-</v>
          </cell>
          <cell r="CI95" t="str">
            <v>-</v>
          </cell>
          <cell r="CJ95" t="str">
            <v>-</v>
          </cell>
          <cell r="CK95" t="str">
            <v>-</v>
          </cell>
          <cell r="CL95" t="str">
            <v>-</v>
          </cell>
          <cell r="CM95">
            <v>1961600</v>
          </cell>
          <cell r="CN95" t="str">
            <v>-</v>
          </cell>
          <cell r="CO95">
            <v>19813792</v>
          </cell>
          <cell r="CP95" t="str">
            <v>-</v>
          </cell>
          <cell r="CQ95">
            <v>0</v>
          </cell>
          <cell r="CR95" t="str">
            <v>-</v>
          </cell>
          <cell r="CS95">
            <v>-38</v>
          </cell>
          <cell r="CT95" t="str">
            <v>-</v>
          </cell>
          <cell r="CU95">
            <v>878</v>
          </cell>
          <cell r="CV95">
            <v>285</v>
          </cell>
          <cell r="CW95">
            <v>385</v>
          </cell>
          <cell r="CX95">
            <v>232</v>
          </cell>
          <cell r="CY95">
            <v>213</v>
          </cell>
          <cell r="CZ95">
            <v>129</v>
          </cell>
          <cell r="DA95">
            <v>90</v>
          </cell>
          <cell r="DB95">
            <v>51</v>
          </cell>
          <cell r="DC95">
            <v>59</v>
          </cell>
          <cell r="DD95">
            <v>40</v>
          </cell>
          <cell r="DE95">
            <v>40</v>
          </cell>
          <cell r="DF95">
            <v>35</v>
          </cell>
          <cell r="DG95">
            <v>189</v>
          </cell>
          <cell r="DH95">
            <v>126</v>
          </cell>
          <cell r="DI95">
            <v>6</v>
          </cell>
          <cell r="DJ95" t="str">
            <v>-</v>
          </cell>
          <cell r="DK95" t="str">
            <v>-</v>
          </cell>
          <cell r="DL95" t="str">
            <v>-</v>
          </cell>
          <cell r="DM95" t="str">
            <v>-</v>
          </cell>
          <cell r="DN95" t="str">
            <v>-</v>
          </cell>
          <cell r="DO95" t="str">
            <v>-</v>
          </cell>
          <cell r="DP95" t="str">
            <v>-</v>
          </cell>
          <cell r="DQ95" t="str">
            <v>-</v>
          </cell>
          <cell r="DR95" t="str">
            <v>-</v>
          </cell>
          <cell r="DS95" t="str">
            <v>-</v>
          </cell>
          <cell r="DT95" t="str">
            <v>-</v>
          </cell>
          <cell r="DU95" t="str">
            <v>-</v>
          </cell>
          <cell r="DV95" t="str">
            <v>-</v>
          </cell>
          <cell r="DW95">
            <v>0</v>
          </cell>
          <cell r="DX95" t="str">
            <v>-</v>
          </cell>
          <cell r="DY95">
            <v>8</v>
          </cell>
          <cell r="DZ95">
            <v>65</v>
          </cell>
          <cell r="EA95">
            <v>27</v>
          </cell>
          <cell r="EB95" t="str">
            <v>-</v>
          </cell>
          <cell r="EC95">
            <v>54</v>
          </cell>
          <cell r="ED95" t="str">
            <v>-</v>
          </cell>
          <cell r="EE95">
            <v>2</v>
          </cell>
          <cell r="EF95" t="str">
            <v>-</v>
          </cell>
          <cell r="EG95">
            <v>8</v>
          </cell>
        </row>
        <row r="96">
          <cell r="C96">
            <v>700000269</v>
          </cell>
          <cell r="D96" t="str">
            <v>SECTOR OLIVO BLANCA</v>
          </cell>
          <cell r="E96">
            <v>2026</v>
          </cell>
          <cell r="F96">
            <v>202606</v>
          </cell>
          <cell r="G96">
            <v>1617</v>
          </cell>
          <cell r="H96">
            <v>1714</v>
          </cell>
          <cell r="I96">
            <v>462</v>
          </cell>
          <cell r="J96" t="str">
            <v>-</v>
          </cell>
          <cell r="K96">
            <v>-81</v>
          </cell>
          <cell r="L96">
            <v>9</v>
          </cell>
          <cell r="M96">
            <v>317</v>
          </cell>
          <cell r="N96">
            <v>1135</v>
          </cell>
          <cell r="O96">
            <v>0</v>
          </cell>
          <cell r="P96" t="str">
            <v>-</v>
          </cell>
          <cell r="Q96">
            <v>0</v>
          </cell>
          <cell r="R96" t="str">
            <v>-</v>
          </cell>
          <cell r="S96">
            <v>1</v>
          </cell>
          <cell r="T96" t="str">
            <v>-</v>
          </cell>
          <cell r="U96">
            <v>317</v>
          </cell>
          <cell r="V96" t="str">
            <v>-</v>
          </cell>
          <cell r="W96">
            <v>0</v>
          </cell>
          <cell r="X96" t="str">
            <v>-</v>
          </cell>
          <cell r="Y96" t="str">
            <v>-</v>
          </cell>
          <cell r="Z96" t="str">
            <v>-</v>
          </cell>
          <cell r="AA96">
            <v>250</v>
          </cell>
          <cell r="AB96" t="str">
            <v>-</v>
          </cell>
          <cell r="AC96" t="str">
            <v>-</v>
          </cell>
          <cell r="AD96" t="str">
            <v>-</v>
          </cell>
          <cell r="AE96" t="str">
            <v>-</v>
          </cell>
          <cell r="AF96" t="str">
            <v>-</v>
          </cell>
          <cell r="AG96">
            <v>172</v>
          </cell>
          <cell r="AH96" t="str">
            <v>-</v>
          </cell>
          <cell r="AI96" t="str">
            <v>-</v>
          </cell>
          <cell r="AJ96" t="str">
            <v>-</v>
          </cell>
          <cell r="AK96" t="str">
            <v>-</v>
          </cell>
          <cell r="AL96" t="str">
            <v>-</v>
          </cell>
          <cell r="AM96">
            <v>19.604205318491033</v>
          </cell>
          <cell r="AN96">
            <v>66.5</v>
          </cell>
          <cell r="AO96" t="str">
            <v>-</v>
          </cell>
          <cell r="AP96" t="str">
            <v>-</v>
          </cell>
          <cell r="AQ96" t="str">
            <v>-</v>
          </cell>
          <cell r="AR96" t="str">
            <v>-</v>
          </cell>
          <cell r="AS96" t="str">
            <v>-</v>
          </cell>
          <cell r="AT96" t="str">
            <v>-</v>
          </cell>
          <cell r="AU96" t="str">
            <v>-</v>
          </cell>
          <cell r="AV96" t="str">
            <v>-</v>
          </cell>
          <cell r="AW96" t="str">
            <v>-</v>
          </cell>
          <cell r="AX96" t="str">
            <v>-</v>
          </cell>
          <cell r="AY96" t="str">
            <v>-</v>
          </cell>
          <cell r="AZ96" t="str">
            <v>-</v>
          </cell>
          <cell r="BA96">
            <v>281</v>
          </cell>
          <cell r="BB96">
            <v>984</v>
          </cell>
          <cell r="BC96">
            <v>17.377860235003091</v>
          </cell>
          <cell r="BD96">
            <v>57.7</v>
          </cell>
          <cell r="BE96">
            <v>1198</v>
          </cell>
          <cell r="BF96" t="str">
            <v>-</v>
          </cell>
          <cell r="BG96">
            <v>561627.56000000006</v>
          </cell>
          <cell r="BH96">
            <v>516041</v>
          </cell>
          <cell r="BI96">
            <v>178035938</v>
          </cell>
          <cell r="BJ96">
            <v>585706171</v>
          </cell>
          <cell r="BK96">
            <v>177965213</v>
          </cell>
          <cell r="BL96" t="str">
            <v>-</v>
          </cell>
          <cell r="BM96">
            <v>70725</v>
          </cell>
          <cell r="BN96" t="str">
            <v>-</v>
          </cell>
          <cell r="BO96">
            <v>161916674</v>
          </cell>
          <cell r="BP96" t="str">
            <v>-</v>
          </cell>
          <cell r="BQ96">
            <v>70725</v>
          </cell>
          <cell r="BR96" t="str">
            <v>-</v>
          </cell>
          <cell r="BS96">
            <v>309</v>
          </cell>
          <cell r="BT96" t="str">
            <v>-</v>
          </cell>
          <cell r="BU96">
            <v>161845949</v>
          </cell>
          <cell r="BV96" t="str">
            <v>-</v>
          </cell>
          <cell r="BW96">
            <v>145</v>
          </cell>
          <cell r="BX96" t="str">
            <v>-</v>
          </cell>
          <cell r="BY96" t="str">
            <v>-</v>
          </cell>
          <cell r="BZ96" t="str">
            <v>-</v>
          </cell>
          <cell r="CA96">
            <v>14329904</v>
          </cell>
          <cell r="CB96" t="str">
            <v>-</v>
          </cell>
          <cell r="CC96" t="str">
            <v>-</v>
          </cell>
          <cell r="CD96" t="str">
            <v>-</v>
          </cell>
          <cell r="CE96" t="str">
            <v>-</v>
          </cell>
          <cell r="CF96" t="str">
            <v>-</v>
          </cell>
          <cell r="CG96" t="str">
            <v>-</v>
          </cell>
          <cell r="CH96" t="str">
            <v>-</v>
          </cell>
          <cell r="CI96" t="str">
            <v>-</v>
          </cell>
          <cell r="CJ96" t="str">
            <v>-</v>
          </cell>
          <cell r="CK96" t="str">
            <v>-</v>
          </cell>
          <cell r="CL96" t="str">
            <v>-</v>
          </cell>
          <cell r="CM96">
            <v>1789360</v>
          </cell>
          <cell r="CN96" t="str">
            <v>-</v>
          </cell>
          <cell r="CO96">
            <v>16119264</v>
          </cell>
          <cell r="CP96" t="str">
            <v>-</v>
          </cell>
          <cell r="CQ96">
            <v>0</v>
          </cell>
          <cell r="CR96" t="str">
            <v>-</v>
          </cell>
          <cell r="CS96">
            <v>-39</v>
          </cell>
          <cell r="CT96" t="str">
            <v>-</v>
          </cell>
          <cell r="CU96">
            <v>728</v>
          </cell>
          <cell r="CV96">
            <v>257</v>
          </cell>
          <cell r="CW96">
            <v>373</v>
          </cell>
          <cell r="CX96">
            <v>218</v>
          </cell>
          <cell r="CY96">
            <v>199</v>
          </cell>
          <cell r="CZ96">
            <v>121</v>
          </cell>
          <cell r="DA96">
            <v>109</v>
          </cell>
          <cell r="DB96">
            <v>75</v>
          </cell>
          <cell r="DC96">
            <v>86</v>
          </cell>
          <cell r="DD96">
            <v>74</v>
          </cell>
          <cell r="DE96">
            <v>61</v>
          </cell>
          <cell r="DF96">
            <v>52</v>
          </cell>
          <cell r="DG96">
            <v>256</v>
          </cell>
          <cell r="DH96">
            <v>201</v>
          </cell>
          <cell r="DI96">
            <v>14</v>
          </cell>
          <cell r="DJ96" t="str">
            <v>-</v>
          </cell>
          <cell r="DK96" t="str">
            <v>-</v>
          </cell>
          <cell r="DL96" t="str">
            <v>-</v>
          </cell>
          <cell r="DM96" t="str">
            <v>-</v>
          </cell>
          <cell r="DN96" t="str">
            <v>-</v>
          </cell>
          <cell r="DO96" t="str">
            <v>-</v>
          </cell>
          <cell r="DP96" t="str">
            <v>-</v>
          </cell>
          <cell r="DQ96" t="str">
            <v>-</v>
          </cell>
          <cell r="DR96" t="str">
            <v>-</v>
          </cell>
          <cell r="DS96" t="str">
            <v>-</v>
          </cell>
          <cell r="DT96" t="str">
            <v>-</v>
          </cell>
          <cell r="DU96" t="str">
            <v>-</v>
          </cell>
          <cell r="DV96" t="str">
            <v>-</v>
          </cell>
          <cell r="DW96">
            <v>0</v>
          </cell>
          <cell r="DX96" t="str">
            <v>-</v>
          </cell>
          <cell r="DY96">
            <v>22</v>
          </cell>
          <cell r="DZ96">
            <v>81</v>
          </cell>
          <cell r="EA96">
            <v>42</v>
          </cell>
          <cell r="EB96" t="str">
            <v>-</v>
          </cell>
          <cell r="EC96">
            <v>66.666666666666657</v>
          </cell>
          <cell r="ED96" t="str">
            <v>-</v>
          </cell>
          <cell r="EE96">
            <v>8</v>
          </cell>
          <cell r="EF96" t="str">
            <v>-</v>
          </cell>
          <cell r="EG96">
            <v>14</v>
          </cell>
        </row>
        <row r="97">
          <cell r="C97">
            <v>700000273</v>
          </cell>
          <cell r="D97" t="str">
            <v>SECTOR PIMIENTA ROSA ADRIANA</v>
          </cell>
          <cell r="E97">
            <v>2026</v>
          </cell>
          <cell r="F97">
            <v>202606</v>
          </cell>
          <cell r="G97">
            <v>1465</v>
          </cell>
          <cell r="H97">
            <v>1444</v>
          </cell>
          <cell r="I97">
            <v>357</v>
          </cell>
          <cell r="J97" t="str">
            <v>-</v>
          </cell>
          <cell r="K97">
            <v>-25</v>
          </cell>
          <cell r="L97">
            <v>9</v>
          </cell>
          <cell r="M97">
            <v>769</v>
          </cell>
          <cell r="N97">
            <v>979</v>
          </cell>
          <cell r="O97">
            <v>0</v>
          </cell>
          <cell r="P97" t="str">
            <v>-</v>
          </cell>
          <cell r="Q97">
            <v>0</v>
          </cell>
          <cell r="R97" t="str">
            <v>-</v>
          </cell>
          <cell r="S97">
            <v>4</v>
          </cell>
          <cell r="T97" t="str">
            <v>-</v>
          </cell>
          <cell r="U97">
            <v>767</v>
          </cell>
          <cell r="V97" t="str">
            <v>-</v>
          </cell>
          <cell r="W97">
            <v>2</v>
          </cell>
          <cell r="X97" t="str">
            <v>-</v>
          </cell>
          <cell r="Y97" t="str">
            <v>-</v>
          </cell>
          <cell r="Z97" t="str">
            <v>-</v>
          </cell>
          <cell r="AA97">
            <v>594</v>
          </cell>
          <cell r="AB97" t="str">
            <v>-</v>
          </cell>
          <cell r="AC97" t="str">
            <v>-</v>
          </cell>
          <cell r="AD97" t="str">
            <v>-</v>
          </cell>
          <cell r="AE97" t="str">
            <v>-</v>
          </cell>
          <cell r="AF97" t="str">
            <v>-</v>
          </cell>
          <cell r="AG97">
            <v>483</v>
          </cell>
          <cell r="AH97" t="str">
            <v>-</v>
          </cell>
          <cell r="AI97" t="str">
            <v>-</v>
          </cell>
          <cell r="AJ97" t="str">
            <v>-</v>
          </cell>
          <cell r="AK97" t="str">
            <v>-</v>
          </cell>
          <cell r="AL97" t="str">
            <v>-</v>
          </cell>
          <cell r="AM97">
            <v>52.491467576791806</v>
          </cell>
          <cell r="AN97">
            <v>65.3</v>
          </cell>
          <cell r="AO97" t="str">
            <v>-</v>
          </cell>
          <cell r="AP97" t="str">
            <v>-</v>
          </cell>
          <cell r="AQ97" t="str">
            <v>-</v>
          </cell>
          <cell r="AR97" t="str">
            <v>-</v>
          </cell>
          <cell r="AS97" t="str">
            <v>-</v>
          </cell>
          <cell r="AT97" t="str">
            <v>-</v>
          </cell>
          <cell r="AU97" t="str">
            <v>-</v>
          </cell>
          <cell r="AV97" t="str">
            <v>-</v>
          </cell>
          <cell r="AW97" t="str">
            <v>-</v>
          </cell>
          <cell r="AX97" t="str">
            <v>-</v>
          </cell>
          <cell r="AY97" t="str">
            <v>-</v>
          </cell>
          <cell r="AZ97" t="str">
            <v>-</v>
          </cell>
          <cell r="BA97">
            <v>711</v>
          </cell>
          <cell r="BB97">
            <v>875</v>
          </cell>
          <cell r="BC97">
            <v>48.532423208191126</v>
          </cell>
          <cell r="BD97">
            <v>58.3</v>
          </cell>
          <cell r="BE97">
            <v>986</v>
          </cell>
          <cell r="BF97" t="str">
            <v>-</v>
          </cell>
          <cell r="BG97">
            <v>436781.36</v>
          </cell>
          <cell r="BH97">
            <v>424793</v>
          </cell>
          <cell r="BI97">
            <v>335884868.5</v>
          </cell>
          <cell r="BJ97">
            <v>415872708</v>
          </cell>
          <cell r="BK97">
            <v>335032931</v>
          </cell>
          <cell r="BL97" t="str">
            <v>-</v>
          </cell>
          <cell r="BM97">
            <v>851937.5</v>
          </cell>
          <cell r="BN97" t="str">
            <v>-</v>
          </cell>
          <cell r="BO97">
            <v>260792519.5</v>
          </cell>
          <cell r="BP97" t="str">
            <v>-</v>
          </cell>
          <cell r="BQ97">
            <v>851937.5</v>
          </cell>
          <cell r="BR97" t="str">
            <v>-</v>
          </cell>
          <cell r="BS97">
            <v>705</v>
          </cell>
          <cell r="BT97" t="str">
            <v>-</v>
          </cell>
          <cell r="BU97">
            <v>259940582</v>
          </cell>
          <cell r="BV97" t="str">
            <v>-</v>
          </cell>
          <cell r="BW97">
            <v>491</v>
          </cell>
          <cell r="BX97" t="str">
            <v>-</v>
          </cell>
          <cell r="BY97" t="str">
            <v>-</v>
          </cell>
          <cell r="BZ97" t="str">
            <v>-</v>
          </cell>
          <cell r="CA97">
            <v>69307988</v>
          </cell>
          <cell r="CB97" t="str">
            <v>-</v>
          </cell>
          <cell r="CC97" t="str">
            <v>-</v>
          </cell>
          <cell r="CD97" t="str">
            <v>-</v>
          </cell>
          <cell r="CE97" t="str">
            <v>-</v>
          </cell>
          <cell r="CF97" t="str">
            <v>-</v>
          </cell>
          <cell r="CG97" t="str">
            <v>-</v>
          </cell>
          <cell r="CH97" t="str">
            <v>-</v>
          </cell>
          <cell r="CI97" t="str">
            <v>-</v>
          </cell>
          <cell r="CJ97" t="str">
            <v>-</v>
          </cell>
          <cell r="CK97" t="str">
            <v>-</v>
          </cell>
          <cell r="CL97" t="str">
            <v>-</v>
          </cell>
          <cell r="CM97">
            <v>5501910</v>
          </cell>
          <cell r="CN97" t="str">
            <v>-</v>
          </cell>
          <cell r="CO97">
            <v>74809898</v>
          </cell>
          <cell r="CP97" t="str">
            <v>-</v>
          </cell>
          <cell r="CQ97">
            <v>0</v>
          </cell>
          <cell r="CR97" t="str">
            <v>-</v>
          </cell>
          <cell r="CS97">
            <v>-25</v>
          </cell>
          <cell r="CT97" t="str">
            <v>-</v>
          </cell>
          <cell r="CU97">
            <v>365</v>
          </cell>
          <cell r="CV97">
            <v>245</v>
          </cell>
          <cell r="CW97">
            <v>194</v>
          </cell>
          <cell r="CX97">
            <v>175</v>
          </cell>
          <cell r="CY97">
            <v>137</v>
          </cell>
          <cell r="CZ97">
            <v>113</v>
          </cell>
          <cell r="DA97">
            <v>68</v>
          </cell>
          <cell r="DB97">
            <v>143</v>
          </cell>
          <cell r="DC97">
            <v>39</v>
          </cell>
          <cell r="DD97">
            <v>90</v>
          </cell>
          <cell r="DE97">
            <v>41</v>
          </cell>
          <cell r="DF97">
            <v>40</v>
          </cell>
          <cell r="DG97">
            <v>148</v>
          </cell>
          <cell r="DH97">
            <v>273</v>
          </cell>
          <cell r="DI97">
            <v>14</v>
          </cell>
          <cell r="DJ97" t="str">
            <v>-</v>
          </cell>
          <cell r="DK97" t="str">
            <v>-</v>
          </cell>
          <cell r="DL97" t="str">
            <v>-</v>
          </cell>
          <cell r="DM97" t="str">
            <v>-</v>
          </cell>
          <cell r="DN97" t="str">
            <v>-</v>
          </cell>
          <cell r="DO97" t="str">
            <v>-</v>
          </cell>
          <cell r="DP97" t="str">
            <v>-</v>
          </cell>
          <cell r="DQ97" t="str">
            <v>-</v>
          </cell>
          <cell r="DR97" t="str">
            <v>-</v>
          </cell>
          <cell r="DS97" t="str">
            <v>-</v>
          </cell>
          <cell r="DT97" t="str">
            <v>-</v>
          </cell>
          <cell r="DU97" t="str">
            <v>-</v>
          </cell>
          <cell r="DV97" t="str">
            <v>-</v>
          </cell>
          <cell r="DW97">
            <v>0</v>
          </cell>
          <cell r="DX97" t="str">
            <v>-</v>
          </cell>
          <cell r="DY97">
            <v>23</v>
          </cell>
          <cell r="DZ97">
            <v>54</v>
          </cell>
          <cell r="EA97">
            <v>23</v>
          </cell>
          <cell r="EB97" t="str">
            <v>-</v>
          </cell>
          <cell r="EC97">
            <v>53.488372093023251</v>
          </cell>
          <cell r="ED97" t="str">
            <v>-</v>
          </cell>
          <cell r="EE97">
            <v>9</v>
          </cell>
          <cell r="EF97" t="str">
            <v>-</v>
          </cell>
          <cell r="EG97">
            <v>35</v>
          </cell>
        </row>
        <row r="98">
          <cell r="C98">
            <v>700000274</v>
          </cell>
          <cell r="D98" t="str">
            <v>SECTOR ÁMBAR LUCIA</v>
          </cell>
          <cell r="E98">
            <v>2026</v>
          </cell>
          <cell r="F98">
            <v>202606</v>
          </cell>
          <cell r="G98">
            <v>1884</v>
          </cell>
          <cell r="H98">
            <v>1902</v>
          </cell>
          <cell r="I98">
            <v>466</v>
          </cell>
          <cell r="J98" t="str">
            <v>-</v>
          </cell>
          <cell r="K98">
            <v>-7</v>
          </cell>
          <cell r="L98">
            <v>10</v>
          </cell>
          <cell r="M98">
            <v>919</v>
          </cell>
          <cell r="N98">
            <v>1234</v>
          </cell>
          <cell r="O98">
            <v>0</v>
          </cell>
          <cell r="P98" t="str">
            <v>-</v>
          </cell>
          <cell r="Q98">
            <v>3</v>
          </cell>
          <cell r="R98" t="str">
            <v>-</v>
          </cell>
          <cell r="S98">
            <v>20</v>
          </cell>
          <cell r="T98" t="str">
            <v>-</v>
          </cell>
          <cell r="U98">
            <v>909</v>
          </cell>
          <cell r="V98" t="str">
            <v>-</v>
          </cell>
          <cell r="W98">
            <v>7</v>
          </cell>
          <cell r="X98" t="str">
            <v>-</v>
          </cell>
          <cell r="Y98" t="str">
            <v>-</v>
          </cell>
          <cell r="Z98" t="str">
            <v>-</v>
          </cell>
          <cell r="AA98">
            <v>675</v>
          </cell>
          <cell r="AB98" t="str">
            <v>-</v>
          </cell>
          <cell r="AC98" t="str">
            <v>-</v>
          </cell>
          <cell r="AD98" t="str">
            <v>-</v>
          </cell>
          <cell r="AE98" t="str">
            <v>-</v>
          </cell>
          <cell r="AF98" t="str">
            <v>-</v>
          </cell>
          <cell r="AG98">
            <v>585</v>
          </cell>
          <cell r="AH98" t="str">
            <v>-</v>
          </cell>
          <cell r="AI98" t="str">
            <v>-</v>
          </cell>
          <cell r="AJ98" t="str">
            <v>-</v>
          </cell>
          <cell r="AK98" t="str">
            <v>-</v>
          </cell>
          <cell r="AL98" t="str">
            <v>-</v>
          </cell>
          <cell r="AM98">
            <v>48.7791932059448</v>
          </cell>
          <cell r="AN98">
            <v>64.7</v>
          </cell>
          <cell r="AO98" t="str">
            <v>-</v>
          </cell>
          <cell r="AP98" t="str">
            <v>-</v>
          </cell>
          <cell r="AQ98" t="str">
            <v>-</v>
          </cell>
          <cell r="AR98" t="str">
            <v>-</v>
          </cell>
          <cell r="AS98" t="str">
            <v>-</v>
          </cell>
          <cell r="AT98" t="str">
            <v>-</v>
          </cell>
          <cell r="AU98" t="str">
            <v>-</v>
          </cell>
          <cell r="AV98" t="str">
            <v>-</v>
          </cell>
          <cell r="AW98" t="str">
            <v>-</v>
          </cell>
          <cell r="AX98" t="str">
            <v>-</v>
          </cell>
          <cell r="AY98" t="str">
            <v>-</v>
          </cell>
          <cell r="AZ98" t="str">
            <v>-</v>
          </cell>
          <cell r="BA98">
            <v>819</v>
          </cell>
          <cell r="BB98">
            <v>1086</v>
          </cell>
          <cell r="BC98">
            <v>43.471337579617838</v>
          </cell>
          <cell r="BD98">
            <v>57</v>
          </cell>
          <cell r="BE98">
            <v>1250</v>
          </cell>
          <cell r="BF98" t="str">
            <v>-</v>
          </cell>
          <cell r="BG98">
            <v>516623.6</v>
          </cell>
          <cell r="BH98">
            <v>494158</v>
          </cell>
          <cell r="BI98">
            <v>474777090.79000002</v>
          </cell>
          <cell r="BJ98">
            <v>609791534</v>
          </cell>
          <cell r="BK98">
            <v>469419752</v>
          </cell>
          <cell r="BL98" t="str">
            <v>-</v>
          </cell>
          <cell r="BM98">
            <v>5357338.79</v>
          </cell>
          <cell r="BN98" t="str">
            <v>-</v>
          </cell>
          <cell r="BO98">
            <v>371665384.79000002</v>
          </cell>
          <cell r="BP98" t="str">
            <v>-</v>
          </cell>
          <cell r="BQ98">
            <v>5357338.79</v>
          </cell>
          <cell r="BR98" t="str">
            <v>-</v>
          </cell>
          <cell r="BS98">
            <v>876</v>
          </cell>
          <cell r="BT98" t="str">
            <v>-</v>
          </cell>
          <cell r="BU98">
            <v>366308046</v>
          </cell>
          <cell r="BV98" t="str">
            <v>-</v>
          </cell>
          <cell r="BW98">
            <v>578</v>
          </cell>
          <cell r="BX98" t="str">
            <v>-</v>
          </cell>
          <cell r="BY98" t="str">
            <v>-</v>
          </cell>
          <cell r="BZ98" t="str">
            <v>-</v>
          </cell>
          <cell r="CA98">
            <v>93839730</v>
          </cell>
          <cell r="CB98" t="str">
            <v>-</v>
          </cell>
          <cell r="CC98" t="str">
            <v>-</v>
          </cell>
          <cell r="CD98" t="str">
            <v>-</v>
          </cell>
          <cell r="CE98" t="str">
            <v>-</v>
          </cell>
          <cell r="CF98" t="str">
            <v>-</v>
          </cell>
          <cell r="CG98" t="str">
            <v>-</v>
          </cell>
          <cell r="CH98" t="str">
            <v>-</v>
          </cell>
          <cell r="CI98" t="str">
            <v>-</v>
          </cell>
          <cell r="CJ98" t="str">
            <v>-</v>
          </cell>
          <cell r="CK98" t="str">
            <v>-</v>
          </cell>
          <cell r="CL98" t="str">
            <v>-</v>
          </cell>
          <cell r="CM98">
            <v>9271976</v>
          </cell>
          <cell r="CN98" t="str">
            <v>-</v>
          </cell>
          <cell r="CO98">
            <v>103111706</v>
          </cell>
          <cell r="CP98" t="str">
            <v>-</v>
          </cell>
          <cell r="CQ98">
            <v>0</v>
          </cell>
          <cell r="CR98" t="str">
            <v>-</v>
          </cell>
          <cell r="CS98">
            <v>-19</v>
          </cell>
          <cell r="CT98" t="str">
            <v>-</v>
          </cell>
          <cell r="CU98">
            <v>477</v>
          </cell>
          <cell r="CV98">
            <v>329</v>
          </cell>
          <cell r="CW98">
            <v>302</v>
          </cell>
          <cell r="CX98">
            <v>228</v>
          </cell>
          <cell r="CY98">
            <v>186</v>
          </cell>
          <cell r="CZ98">
            <v>145</v>
          </cell>
          <cell r="DA98">
            <v>79</v>
          </cell>
          <cell r="DB98">
            <v>185</v>
          </cell>
          <cell r="DC98">
            <v>65</v>
          </cell>
          <cell r="DD98">
            <v>116</v>
          </cell>
          <cell r="DE98">
            <v>69</v>
          </cell>
          <cell r="DF98">
            <v>66</v>
          </cell>
          <cell r="DG98">
            <v>213</v>
          </cell>
          <cell r="DH98">
            <v>367</v>
          </cell>
          <cell r="DI98">
            <v>29</v>
          </cell>
          <cell r="DJ98" t="str">
            <v>-</v>
          </cell>
          <cell r="DK98" t="str">
            <v>-</v>
          </cell>
          <cell r="DL98" t="str">
            <v>-</v>
          </cell>
          <cell r="DM98" t="str">
            <v>-</v>
          </cell>
          <cell r="DN98" t="str">
            <v>-</v>
          </cell>
          <cell r="DO98" t="str">
            <v>-</v>
          </cell>
          <cell r="DP98" t="str">
            <v>-</v>
          </cell>
          <cell r="DQ98" t="str">
            <v>-</v>
          </cell>
          <cell r="DR98" t="str">
            <v>-</v>
          </cell>
          <cell r="DS98" t="str">
            <v>-</v>
          </cell>
          <cell r="DT98" t="str">
            <v>-</v>
          </cell>
          <cell r="DU98" t="str">
            <v>-</v>
          </cell>
          <cell r="DV98" t="str">
            <v>-</v>
          </cell>
          <cell r="DW98">
            <v>0</v>
          </cell>
          <cell r="DX98" t="str">
            <v>-</v>
          </cell>
          <cell r="DY98">
            <v>50</v>
          </cell>
          <cell r="DZ98">
            <v>78</v>
          </cell>
          <cell r="EA98">
            <v>28</v>
          </cell>
          <cell r="EB98" t="str">
            <v>-</v>
          </cell>
          <cell r="EC98">
            <v>41.791044776119399</v>
          </cell>
          <cell r="ED98" t="str">
            <v>-</v>
          </cell>
          <cell r="EE98">
            <v>21</v>
          </cell>
          <cell r="EF98" t="str">
            <v>-</v>
          </cell>
          <cell r="EG98">
            <v>51</v>
          </cell>
        </row>
        <row r="99">
          <cell r="C99">
            <v>700000276</v>
          </cell>
          <cell r="D99" t="str">
            <v>SECTOR MORICHE EVELIN</v>
          </cell>
          <cell r="E99">
            <v>2026</v>
          </cell>
          <cell r="F99">
            <v>202606</v>
          </cell>
          <cell r="G99">
            <v>1028</v>
          </cell>
          <cell r="H99">
            <v>1024</v>
          </cell>
          <cell r="I99">
            <v>232</v>
          </cell>
          <cell r="J99" t="str">
            <v>-</v>
          </cell>
          <cell r="K99">
            <v>-40</v>
          </cell>
          <cell r="L99">
            <v>7</v>
          </cell>
          <cell r="M99">
            <v>125</v>
          </cell>
          <cell r="N99">
            <v>710</v>
          </cell>
          <cell r="O99">
            <v>0</v>
          </cell>
          <cell r="P99" t="str">
            <v>-</v>
          </cell>
          <cell r="Q99">
            <v>1</v>
          </cell>
          <cell r="R99" t="str">
            <v>-</v>
          </cell>
          <cell r="S99">
            <v>1</v>
          </cell>
          <cell r="T99" t="str">
            <v>-</v>
          </cell>
          <cell r="U99">
            <v>124</v>
          </cell>
          <cell r="V99" t="str">
            <v>-</v>
          </cell>
          <cell r="W99">
            <v>0</v>
          </cell>
          <cell r="X99" t="str">
            <v>-</v>
          </cell>
          <cell r="Y99" t="str">
            <v>-</v>
          </cell>
          <cell r="Z99" t="str">
            <v>-</v>
          </cell>
          <cell r="AA99">
            <v>91</v>
          </cell>
          <cell r="AB99" t="str">
            <v>-</v>
          </cell>
          <cell r="AC99" t="str">
            <v>-</v>
          </cell>
          <cell r="AD99" t="str">
            <v>-</v>
          </cell>
          <cell r="AE99" t="str">
            <v>-</v>
          </cell>
          <cell r="AF99" t="str">
            <v>-</v>
          </cell>
          <cell r="AG99">
            <v>78</v>
          </cell>
          <cell r="AH99" t="str">
            <v>-</v>
          </cell>
          <cell r="AI99" t="str">
            <v>-</v>
          </cell>
          <cell r="AJ99" t="str">
            <v>-</v>
          </cell>
          <cell r="AK99" t="str">
            <v>-</v>
          </cell>
          <cell r="AL99" t="str">
            <v>-</v>
          </cell>
          <cell r="AM99">
            <v>12.159533073929961</v>
          </cell>
          <cell r="AN99">
            <v>66</v>
          </cell>
          <cell r="AO99" t="str">
            <v>-</v>
          </cell>
          <cell r="AP99" t="str">
            <v>-</v>
          </cell>
          <cell r="AQ99" t="str">
            <v>-</v>
          </cell>
          <cell r="AR99" t="str">
            <v>-</v>
          </cell>
          <cell r="AS99" t="str">
            <v>-</v>
          </cell>
          <cell r="AT99" t="str">
            <v>-</v>
          </cell>
          <cell r="AU99" t="str">
            <v>-</v>
          </cell>
          <cell r="AV99" t="str">
            <v>-</v>
          </cell>
          <cell r="AW99" t="str">
            <v>-</v>
          </cell>
          <cell r="AX99" t="str">
            <v>-</v>
          </cell>
          <cell r="AY99" t="str">
            <v>-</v>
          </cell>
          <cell r="AZ99" t="str">
            <v>-</v>
          </cell>
          <cell r="BA99">
            <v>112</v>
          </cell>
          <cell r="BB99">
            <v>633</v>
          </cell>
          <cell r="BC99">
            <v>10.894941634241246</v>
          </cell>
          <cell r="BD99">
            <v>58.9</v>
          </cell>
          <cell r="BE99">
            <v>665</v>
          </cell>
          <cell r="BF99" t="str">
            <v>-</v>
          </cell>
          <cell r="BG99">
            <v>569839.82999999996</v>
          </cell>
          <cell r="BH99">
            <v>509535</v>
          </cell>
          <cell r="BI99">
            <v>71229979</v>
          </cell>
          <cell r="BJ99">
            <v>361769623</v>
          </cell>
          <cell r="BK99">
            <v>71001659</v>
          </cell>
          <cell r="BL99" t="str">
            <v>-</v>
          </cell>
          <cell r="BM99">
            <v>228320</v>
          </cell>
          <cell r="BN99" t="str">
            <v>-</v>
          </cell>
          <cell r="BO99">
            <v>53368964</v>
          </cell>
          <cell r="BP99" t="str">
            <v>-</v>
          </cell>
          <cell r="BQ99">
            <v>228320</v>
          </cell>
          <cell r="BR99" t="str">
            <v>-</v>
          </cell>
          <cell r="BS99">
            <v>116</v>
          </cell>
          <cell r="BT99" t="str">
            <v>-</v>
          </cell>
          <cell r="BU99">
            <v>53140644</v>
          </cell>
          <cell r="BV99" t="str">
            <v>-</v>
          </cell>
          <cell r="BW99">
            <v>74</v>
          </cell>
          <cell r="BX99" t="str">
            <v>-</v>
          </cell>
          <cell r="BY99" t="str">
            <v>-</v>
          </cell>
          <cell r="BZ99" t="str">
            <v>-</v>
          </cell>
          <cell r="CA99">
            <v>15233905</v>
          </cell>
          <cell r="CB99" t="str">
            <v>-</v>
          </cell>
          <cell r="CC99" t="str">
            <v>-</v>
          </cell>
          <cell r="CD99" t="str">
            <v>-</v>
          </cell>
          <cell r="CE99" t="str">
            <v>-</v>
          </cell>
          <cell r="CF99" t="str">
            <v>-</v>
          </cell>
          <cell r="CG99" t="str">
            <v>-</v>
          </cell>
          <cell r="CH99" t="str">
            <v>-</v>
          </cell>
          <cell r="CI99" t="str">
            <v>-</v>
          </cell>
          <cell r="CJ99" t="str">
            <v>-</v>
          </cell>
          <cell r="CK99" t="str">
            <v>-</v>
          </cell>
          <cell r="CL99" t="str">
            <v>-</v>
          </cell>
          <cell r="CM99">
            <v>2627110</v>
          </cell>
          <cell r="CN99" t="str">
            <v>-</v>
          </cell>
          <cell r="CO99">
            <v>17861015</v>
          </cell>
          <cell r="CP99" t="str">
            <v>-</v>
          </cell>
          <cell r="CQ99">
            <v>0</v>
          </cell>
          <cell r="CR99" t="str">
            <v>-</v>
          </cell>
          <cell r="CS99">
            <v>-15</v>
          </cell>
          <cell r="CT99" t="str">
            <v>-</v>
          </cell>
          <cell r="CU99">
            <v>538</v>
          </cell>
          <cell r="CV99">
            <v>173</v>
          </cell>
          <cell r="CW99">
            <v>237</v>
          </cell>
          <cell r="CX99">
            <v>138</v>
          </cell>
          <cell r="CY99">
            <v>128</v>
          </cell>
          <cell r="CZ99">
            <v>71</v>
          </cell>
          <cell r="DA99">
            <v>50</v>
          </cell>
          <cell r="DB99">
            <v>34</v>
          </cell>
          <cell r="DC99">
            <v>25</v>
          </cell>
          <cell r="DD99">
            <v>21</v>
          </cell>
          <cell r="DE99">
            <v>22</v>
          </cell>
          <cell r="DF99">
            <v>19</v>
          </cell>
          <cell r="DG99">
            <v>97</v>
          </cell>
          <cell r="DH99">
            <v>74</v>
          </cell>
          <cell r="DI99">
            <v>6</v>
          </cell>
          <cell r="DJ99" t="str">
            <v>-</v>
          </cell>
          <cell r="DK99" t="str">
            <v>-</v>
          </cell>
          <cell r="DL99" t="str">
            <v>-</v>
          </cell>
          <cell r="DM99" t="str">
            <v>-</v>
          </cell>
          <cell r="DN99" t="str">
            <v>-</v>
          </cell>
          <cell r="DO99" t="str">
            <v>-</v>
          </cell>
          <cell r="DP99" t="str">
            <v>-</v>
          </cell>
          <cell r="DQ99" t="str">
            <v>-</v>
          </cell>
          <cell r="DR99" t="str">
            <v>-</v>
          </cell>
          <cell r="DS99" t="str">
            <v>-</v>
          </cell>
          <cell r="DT99" t="str">
            <v>-</v>
          </cell>
          <cell r="DU99" t="str">
            <v>-</v>
          </cell>
          <cell r="DV99" t="str">
            <v>-</v>
          </cell>
          <cell r="DW99">
            <v>0</v>
          </cell>
          <cell r="DX99" t="str">
            <v>-</v>
          </cell>
          <cell r="DY99">
            <v>8</v>
          </cell>
          <cell r="DZ99">
            <v>49</v>
          </cell>
          <cell r="EA99">
            <v>20</v>
          </cell>
          <cell r="EB99" t="str">
            <v>-</v>
          </cell>
          <cell r="EC99">
            <v>55.555555555555557</v>
          </cell>
          <cell r="ED99" t="str">
            <v>-</v>
          </cell>
          <cell r="EE99">
            <v>2</v>
          </cell>
          <cell r="EF99" t="str">
            <v>-</v>
          </cell>
          <cell r="EG99">
            <v>5</v>
          </cell>
        </row>
        <row r="100">
          <cell r="C100">
            <v>700000278</v>
          </cell>
          <cell r="D100" t="str">
            <v>SECTOR CREACIÓN PERLA</v>
          </cell>
          <cell r="E100">
            <v>2026</v>
          </cell>
          <cell r="F100">
            <v>202606</v>
          </cell>
          <cell r="G100">
            <v>1276</v>
          </cell>
          <cell r="H100">
            <v>1206</v>
          </cell>
          <cell r="I100">
            <v>321</v>
          </cell>
          <cell r="J100" t="str">
            <v>-</v>
          </cell>
          <cell r="K100">
            <v>28</v>
          </cell>
          <cell r="L100">
            <v>12</v>
          </cell>
          <cell r="M100">
            <v>838</v>
          </cell>
          <cell r="N100">
            <v>820</v>
          </cell>
          <cell r="O100">
            <v>0</v>
          </cell>
          <cell r="P100" t="str">
            <v>-</v>
          </cell>
          <cell r="Q100">
            <v>0</v>
          </cell>
          <cell r="R100" t="str">
            <v>-</v>
          </cell>
          <cell r="S100">
            <v>0</v>
          </cell>
          <cell r="T100" t="str">
            <v>-</v>
          </cell>
          <cell r="U100">
            <v>838</v>
          </cell>
          <cell r="V100" t="str">
            <v>-</v>
          </cell>
          <cell r="W100">
            <v>0</v>
          </cell>
          <cell r="X100" t="str">
            <v>-</v>
          </cell>
          <cell r="Y100" t="str">
            <v>-</v>
          </cell>
          <cell r="Z100" t="str">
            <v>-</v>
          </cell>
          <cell r="AA100">
            <v>598</v>
          </cell>
          <cell r="AB100" t="str">
            <v>-</v>
          </cell>
          <cell r="AC100" t="str">
            <v>-</v>
          </cell>
          <cell r="AD100" t="str">
            <v>-</v>
          </cell>
          <cell r="AE100" t="str">
            <v>-</v>
          </cell>
          <cell r="AF100" t="str">
            <v>-</v>
          </cell>
          <cell r="AG100">
            <v>559</v>
          </cell>
          <cell r="AH100" t="str">
            <v>-</v>
          </cell>
          <cell r="AI100" t="str">
            <v>-</v>
          </cell>
          <cell r="AJ100" t="str">
            <v>-</v>
          </cell>
          <cell r="AK100" t="str">
            <v>-</v>
          </cell>
          <cell r="AL100" t="str">
            <v>-</v>
          </cell>
          <cell r="AM100">
            <v>65.67398119122258</v>
          </cell>
          <cell r="AN100">
            <v>65</v>
          </cell>
          <cell r="AO100" t="str">
            <v>-</v>
          </cell>
          <cell r="AP100" t="str">
            <v>-</v>
          </cell>
          <cell r="AQ100" t="str">
            <v>-</v>
          </cell>
          <cell r="AR100" t="str">
            <v>-</v>
          </cell>
          <cell r="AS100" t="str">
            <v>-</v>
          </cell>
          <cell r="AT100" t="str">
            <v>-</v>
          </cell>
          <cell r="AU100" t="str">
            <v>-</v>
          </cell>
          <cell r="AV100" t="str">
            <v>-</v>
          </cell>
          <cell r="AW100" t="str">
            <v>-</v>
          </cell>
          <cell r="AX100" t="str">
            <v>-</v>
          </cell>
          <cell r="AY100" t="str">
            <v>-</v>
          </cell>
          <cell r="AZ100" t="str">
            <v>-</v>
          </cell>
          <cell r="BA100">
            <v>756</v>
          </cell>
          <cell r="BB100">
            <v>711</v>
          </cell>
          <cell r="BC100">
            <v>59.247648902821318</v>
          </cell>
          <cell r="BD100">
            <v>56.4</v>
          </cell>
          <cell r="BE100">
            <v>840</v>
          </cell>
          <cell r="BF100" t="str">
            <v>-</v>
          </cell>
          <cell r="BG100">
            <v>487857.79</v>
          </cell>
          <cell r="BH100">
            <v>476828</v>
          </cell>
          <cell r="BI100">
            <v>408824826</v>
          </cell>
          <cell r="BJ100">
            <v>390998992</v>
          </cell>
          <cell r="BK100">
            <v>408824826</v>
          </cell>
          <cell r="BL100" t="str">
            <v>-</v>
          </cell>
          <cell r="BM100">
            <v>0</v>
          </cell>
          <cell r="BN100" t="str">
            <v>-</v>
          </cell>
          <cell r="BO100">
            <v>343774328</v>
          </cell>
          <cell r="BP100" t="str">
            <v>-</v>
          </cell>
          <cell r="BQ100">
            <v>0</v>
          </cell>
          <cell r="BR100" t="str">
            <v>-</v>
          </cell>
          <cell r="BS100">
            <v>778</v>
          </cell>
          <cell r="BT100" t="str">
            <v>-</v>
          </cell>
          <cell r="BU100">
            <v>343774328</v>
          </cell>
          <cell r="BV100" t="str">
            <v>-</v>
          </cell>
          <cell r="BW100">
            <v>484</v>
          </cell>
          <cell r="BX100" t="str">
            <v>-</v>
          </cell>
          <cell r="BY100" t="str">
            <v>-</v>
          </cell>
          <cell r="BZ100" t="str">
            <v>-</v>
          </cell>
          <cell r="CA100">
            <v>59424834</v>
          </cell>
          <cell r="CB100" t="str">
            <v>-</v>
          </cell>
          <cell r="CC100" t="str">
            <v>-</v>
          </cell>
          <cell r="CD100" t="str">
            <v>-</v>
          </cell>
          <cell r="CE100" t="str">
            <v>-</v>
          </cell>
          <cell r="CF100" t="str">
            <v>-</v>
          </cell>
          <cell r="CG100" t="str">
            <v>-</v>
          </cell>
          <cell r="CH100" t="str">
            <v>-</v>
          </cell>
          <cell r="CI100" t="str">
            <v>-</v>
          </cell>
          <cell r="CJ100" t="str">
            <v>-</v>
          </cell>
          <cell r="CK100" t="str">
            <v>-</v>
          </cell>
          <cell r="CL100" t="str">
            <v>-</v>
          </cell>
          <cell r="CM100">
            <v>5625664</v>
          </cell>
          <cell r="CN100" t="str">
            <v>-</v>
          </cell>
          <cell r="CO100">
            <v>65050498</v>
          </cell>
          <cell r="CP100" t="str">
            <v>-</v>
          </cell>
          <cell r="CQ100">
            <v>0</v>
          </cell>
          <cell r="CR100" t="str">
            <v>-</v>
          </cell>
          <cell r="CS100">
            <v>-3</v>
          </cell>
          <cell r="CT100" t="str">
            <v>-</v>
          </cell>
          <cell r="CU100">
            <v>218</v>
          </cell>
          <cell r="CV100">
            <v>219</v>
          </cell>
          <cell r="CW100">
            <v>136</v>
          </cell>
          <cell r="CX100">
            <v>171</v>
          </cell>
          <cell r="CY100">
            <v>84</v>
          </cell>
          <cell r="CZ100">
            <v>93</v>
          </cell>
          <cell r="DA100">
            <v>38</v>
          </cell>
          <cell r="DB100">
            <v>35</v>
          </cell>
          <cell r="DC100">
            <v>41</v>
          </cell>
          <cell r="DD100">
            <v>39</v>
          </cell>
          <cell r="DE100">
            <v>48</v>
          </cell>
          <cell r="DF100">
            <v>46</v>
          </cell>
          <cell r="DG100">
            <v>127</v>
          </cell>
          <cell r="DH100">
            <v>120</v>
          </cell>
          <cell r="DI100">
            <v>38</v>
          </cell>
          <cell r="DJ100" t="str">
            <v>-</v>
          </cell>
          <cell r="DK100" t="str">
            <v>-</v>
          </cell>
          <cell r="DL100" t="str">
            <v>-</v>
          </cell>
          <cell r="DM100" t="str">
            <v>-</v>
          </cell>
          <cell r="DN100" t="str">
            <v>-</v>
          </cell>
          <cell r="DO100" t="str">
            <v>-</v>
          </cell>
          <cell r="DP100" t="str">
            <v>-</v>
          </cell>
          <cell r="DQ100" t="str">
            <v>-</v>
          </cell>
          <cell r="DR100" t="str">
            <v>-</v>
          </cell>
          <cell r="DS100" t="str">
            <v>-</v>
          </cell>
          <cell r="DT100" t="str">
            <v>-</v>
          </cell>
          <cell r="DU100" t="str">
            <v>-</v>
          </cell>
          <cell r="DV100" t="str">
            <v>-</v>
          </cell>
          <cell r="DW100">
            <v>0</v>
          </cell>
          <cell r="DX100" t="str">
            <v>-</v>
          </cell>
          <cell r="DY100">
            <v>47</v>
          </cell>
          <cell r="DZ100">
            <v>66</v>
          </cell>
          <cell r="EA100">
            <v>33</v>
          </cell>
          <cell r="EB100" t="str">
            <v>-</v>
          </cell>
          <cell r="EC100">
            <v>53.225806451612897</v>
          </cell>
          <cell r="ED100" t="str">
            <v>-</v>
          </cell>
          <cell r="EE100">
            <v>9</v>
          </cell>
          <cell r="EF100" t="str">
            <v>-</v>
          </cell>
          <cell r="EG100">
            <v>36</v>
          </cell>
        </row>
        <row r="101">
          <cell r="C101">
            <v>700000279</v>
          </cell>
          <cell r="D101" t="str">
            <v>SECTOR GAITA AYSHA</v>
          </cell>
          <cell r="E101">
            <v>2026</v>
          </cell>
          <cell r="F101">
            <v>202606</v>
          </cell>
          <cell r="G101">
            <v>1246</v>
          </cell>
          <cell r="H101">
            <v>1247</v>
          </cell>
          <cell r="I101">
            <v>298</v>
          </cell>
          <cell r="J101" t="str">
            <v>-</v>
          </cell>
          <cell r="K101">
            <v>-15</v>
          </cell>
          <cell r="L101">
            <v>11</v>
          </cell>
          <cell r="M101">
            <v>571</v>
          </cell>
          <cell r="N101">
            <v>818</v>
          </cell>
          <cell r="O101">
            <v>0</v>
          </cell>
          <cell r="P101" t="str">
            <v>-</v>
          </cell>
          <cell r="Q101">
            <v>1</v>
          </cell>
          <cell r="R101" t="str">
            <v>-</v>
          </cell>
          <cell r="S101">
            <v>6</v>
          </cell>
          <cell r="T101" t="str">
            <v>-</v>
          </cell>
          <cell r="U101">
            <v>570</v>
          </cell>
          <cell r="V101" t="str">
            <v>-</v>
          </cell>
          <cell r="W101">
            <v>0</v>
          </cell>
          <cell r="X101" t="str">
            <v>-</v>
          </cell>
          <cell r="Y101" t="str">
            <v>-</v>
          </cell>
          <cell r="Z101" t="str">
            <v>-</v>
          </cell>
          <cell r="AA101">
            <v>437</v>
          </cell>
          <cell r="AB101" t="str">
            <v>-</v>
          </cell>
          <cell r="AC101" t="str">
            <v>-</v>
          </cell>
          <cell r="AD101" t="str">
            <v>-</v>
          </cell>
          <cell r="AE101" t="str">
            <v>-</v>
          </cell>
          <cell r="AF101" t="str">
            <v>-</v>
          </cell>
          <cell r="AG101">
            <v>368</v>
          </cell>
          <cell r="AH101" t="str">
            <v>-</v>
          </cell>
          <cell r="AI101" t="str">
            <v>-</v>
          </cell>
          <cell r="AJ101" t="str">
            <v>-</v>
          </cell>
          <cell r="AK101" t="str">
            <v>-</v>
          </cell>
          <cell r="AL101" t="str">
            <v>-</v>
          </cell>
          <cell r="AM101">
            <v>45.826645264847507</v>
          </cell>
          <cell r="AN101">
            <v>64.3</v>
          </cell>
          <cell r="AO101" t="str">
            <v>-</v>
          </cell>
          <cell r="AP101" t="str">
            <v>-</v>
          </cell>
          <cell r="AQ101" t="str">
            <v>-</v>
          </cell>
          <cell r="AR101" t="str">
            <v>-</v>
          </cell>
          <cell r="AS101" t="str">
            <v>-</v>
          </cell>
          <cell r="AT101" t="str">
            <v>-</v>
          </cell>
          <cell r="AU101" t="str">
            <v>-</v>
          </cell>
          <cell r="AV101" t="str">
            <v>-</v>
          </cell>
          <cell r="AW101" t="str">
            <v>-</v>
          </cell>
          <cell r="AX101" t="str">
            <v>-</v>
          </cell>
          <cell r="AY101" t="str">
            <v>-</v>
          </cell>
          <cell r="AZ101" t="str">
            <v>-</v>
          </cell>
          <cell r="BA101">
            <v>531</v>
          </cell>
          <cell r="BB101">
            <v>735</v>
          </cell>
          <cell r="BC101">
            <v>42.616372391653293</v>
          </cell>
          <cell r="BD101">
            <v>57.8</v>
          </cell>
          <cell r="BE101">
            <v>815</v>
          </cell>
          <cell r="BF101" t="str">
            <v>-</v>
          </cell>
          <cell r="BG101">
            <v>525939.13</v>
          </cell>
          <cell r="BH101">
            <v>477241</v>
          </cell>
          <cell r="BI101">
            <v>300311242</v>
          </cell>
          <cell r="BJ101">
            <v>390383483</v>
          </cell>
          <cell r="BK101">
            <v>299668687</v>
          </cell>
          <cell r="BL101" t="str">
            <v>-</v>
          </cell>
          <cell r="BM101">
            <v>642555</v>
          </cell>
          <cell r="BN101" t="str">
            <v>-</v>
          </cell>
          <cell r="BO101">
            <v>244845240</v>
          </cell>
          <cell r="BP101" t="str">
            <v>-</v>
          </cell>
          <cell r="BQ101">
            <v>642555</v>
          </cell>
          <cell r="BR101" t="str">
            <v>-</v>
          </cell>
          <cell r="BS101">
            <v>547</v>
          </cell>
          <cell r="BT101" t="str">
            <v>-</v>
          </cell>
          <cell r="BU101">
            <v>244202685</v>
          </cell>
          <cell r="BV101" t="str">
            <v>-</v>
          </cell>
          <cell r="BW101">
            <v>370</v>
          </cell>
          <cell r="BX101" t="str">
            <v>-</v>
          </cell>
          <cell r="BY101" t="str">
            <v>-</v>
          </cell>
          <cell r="BZ101" t="str">
            <v>-</v>
          </cell>
          <cell r="CA101">
            <v>51703602</v>
          </cell>
          <cell r="CB101" t="str">
            <v>-</v>
          </cell>
          <cell r="CC101" t="str">
            <v>-</v>
          </cell>
          <cell r="CD101" t="str">
            <v>-</v>
          </cell>
          <cell r="CE101" t="str">
            <v>-</v>
          </cell>
          <cell r="CF101" t="str">
            <v>-</v>
          </cell>
          <cell r="CG101" t="str">
            <v>-</v>
          </cell>
          <cell r="CH101" t="str">
            <v>-</v>
          </cell>
          <cell r="CI101" t="str">
            <v>-</v>
          </cell>
          <cell r="CJ101" t="str">
            <v>-</v>
          </cell>
          <cell r="CK101" t="str">
            <v>-</v>
          </cell>
          <cell r="CL101" t="str">
            <v>-</v>
          </cell>
          <cell r="CM101">
            <v>3762400</v>
          </cell>
          <cell r="CN101" t="str">
            <v>-</v>
          </cell>
          <cell r="CO101">
            <v>55466002</v>
          </cell>
          <cell r="CP101" t="str">
            <v>-</v>
          </cell>
          <cell r="CQ101">
            <v>0</v>
          </cell>
          <cell r="CR101" t="str">
            <v>-</v>
          </cell>
          <cell r="CS101">
            <v>-11</v>
          </cell>
          <cell r="CT101" t="str">
            <v>-</v>
          </cell>
          <cell r="CU101">
            <v>397</v>
          </cell>
          <cell r="CV101">
            <v>230</v>
          </cell>
          <cell r="CW101">
            <v>177</v>
          </cell>
          <cell r="CX101">
            <v>144</v>
          </cell>
          <cell r="CY101">
            <v>101</v>
          </cell>
          <cell r="CZ101">
            <v>97</v>
          </cell>
          <cell r="DA101">
            <v>43</v>
          </cell>
          <cell r="DB101">
            <v>39</v>
          </cell>
          <cell r="DC101">
            <v>54</v>
          </cell>
          <cell r="DD101">
            <v>50</v>
          </cell>
          <cell r="DE101">
            <v>27</v>
          </cell>
          <cell r="DF101">
            <v>28</v>
          </cell>
          <cell r="DG101">
            <v>124</v>
          </cell>
          <cell r="DH101">
            <v>117</v>
          </cell>
          <cell r="DI101">
            <v>10</v>
          </cell>
          <cell r="DJ101" t="str">
            <v>-</v>
          </cell>
          <cell r="DK101" t="str">
            <v>-</v>
          </cell>
          <cell r="DL101" t="str">
            <v>-</v>
          </cell>
          <cell r="DM101" t="str">
            <v>-</v>
          </cell>
          <cell r="DN101" t="str">
            <v>-</v>
          </cell>
          <cell r="DO101" t="str">
            <v>-</v>
          </cell>
          <cell r="DP101" t="str">
            <v>-</v>
          </cell>
          <cell r="DQ101" t="str">
            <v>-</v>
          </cell>
          <cell r="DR101" t="str">
            <v>-</v>
          </cell>
          <cell r="DS101" t="str">
            <v>-</v>
          </cell>
          <cell r="DT101" t="str">
            <v>-</v>
          </cell>
          <cell r="DU101" t="str">
            <v>-</v>
          </cell>
          <cell r="DV101" t="str">
            <v>-</v>
          </cell>
          <cell r="DW101">
            <v>0</v>
          </cell>
          <cell r="DX101" t="str">
            <v>-</v>
          </cell>
          <cell r="DY101">
            <v>16</v>
          </cell>
          <cell r="DZ101">
            <v>52</v>
          </cell>
          <cell r="EA101">
            <v>37</v>
          </cell>
          <cell r="EB101" t="str">
            <v>-</v>
          </cell>
          <cell r="EC101">
            <v>66.071428571428569</v>
          </cell>
          <cell r="ED101" t="str">
            <v>-</v>
          </cell>
          <cell r="EE101">
            <v>6</v>
          </cell>
          <cell r="EF101" t="str">
            <v>-</v>
          </cell>
          <cell r="EG101">
            <v>24</v>
          </cell>
        </row>
        <row r="102">
          <cell r="C102">
            <v>700000280</v>
          </cell>
          <cell r="D102" t="str">
            <v>SECTOR LAGUNA CATALINA</v>
          </cell>
          <cell r="E102">
            <v>2026</v>
          </cell>
          <cell r="F102">
            <v>202606</v>
          </cell>
          <cell r="G102">
            <v>1865</v>
          </cell>
          <cell r="H102">
            <v>1939</v>
          </cell>
          <cell r="I102">
            <v>644</v>
          </cell>
          <cell r="J102" t="str">
            <v>-</v>
          </cell>
          <cell r="K102">
            <v>4</v>
          </cell>
          <cell r="L102">
            <v>9</v>
          </cell>
          <cell r="M102">
            <v>1151</v>
          </cell>
          <cell r="N102">
            <v>1236</v>
          </cell>
          <cell r="O102">
            <v>0</v>
          </cell>
          <cell r="P102" t="str">
            <v>-</v>
          </cell>
          <cell r="Q102">
            <v>5</v>
          </cell>
          <cell r="R102" t="str">
            <v>-</v>
          </cell>
          <cell r="S102">
            <v>30</v>
          </cell>
          <cell r="T102" t="str">
            <v>-</v>
          </cell>
          <cell r="U102">
            <v>1138</v>
          </cell>
          <cell r="V102" t="str">
            <v>-</v>
          </cell>
          <cell r="W102">
            <v>8</v>
          </cell>
          <cell r="X102" t="str">
            <v>-</v>
          </cell>
          <cell r="Y102" t="str">
            <v>-</v>
          </cell>
          <cell r="Z102" t="str">
            <v>-</v>
          </cell>
          <cell r="AA102">
            <v>938</v>
          </cell>
          <cell r="AB102" t="str">
            <v>-</v>
          </cell>
          <cell r="AC102" t="str">
            <v>-</v>
          </cell>
          <cell r="AD102" t="str">
            <v>-</v>
          </cell>
          <cell r="AE102" t="str">
            <v>-</v>
          </cell>
          <cell r="AF102" t="str">
            <v>-</v>
          </cell>
          <cell r="AG102">
            <v>606</v>
          </cell>
          <cell r="AH102" t="str">
            <v>-</v>
          </cell>
          <cell r="AI102" t="str">
            <v>-</v>
          </cell>
          <cell r="AJ102" t="str">
            <v>-</v>
          </cell>
          <cell r="AK102" t="str">
            <v>-</v>
          </cell>
          <cell r="AL102" t="str">
            <v>-</v>
          </cell>
          <cell r="AM102">
            <v>61.715817694369967</v>
          </cell>
          <cell r="AN102">
            <v>66.099999999999994</v>
          </cell>
          <cell r="AO102" t="str">
            <v>-</v>
          </cell>
          <cell r="AP102" t="str">
            <v>-</v>
          </cell>
          <cell r="AQ102" t="str">
            <v>-</v>
          </cell>
          <cell r="AR102" t="str">
            <v>-</v>
          </cell>
          <cell r="AS102" t="str">
            <v>-</v>
          </cell>
          <cell r="AT102" t="str">
            <v>-</v>
          </cell>
          <cell r="AU102" t="str">
            <v>-</v>
          </cell>
          <cell r="AV102" t="str">
            <v>-</v>
          </cell>
          <cell r="AW102" t="str">
            <v>-</v>
          </cell>
          <cell r="AX102" t="str">
            <v>-</v>
          </cell>
          <cell r="AY102" t="str">
            <v>-</v>
          </cell>
          <cell r="AZ102" t="str">
            <v>-</v>
          </cell>
          <cell r="BA102">
            <v>1052</v>
          </cell>
          <cell r="BB102">
            <v>1101</v>
          </cell>
          <cell r="BC102">
            <v>56.407506702412867</v>
          </cell>
          <cell r="BD102">
            <v>58.9</v>
          </cell>
          <cell r="BE102">
            <v>1394</v>
          </cell>
          <cell r="BF102" t="str">
            <v>-</v>
          </cell>
          <cell r="BG102">
            <v>589128.06000000006</v>
          </cell>
          <cell r="BH102">
            <v>576959</v>
          </cell>
          <cell r="BI102">
            <v>678086401.04999995</v>
          </cell>
          <cell r="BJ102">
            <v>713120932</v>
          </cell>
          <cell r="BK102">
            <v>672995009</v>
          </cell>
          <cell r="BL102" t="str">
            <v>-</v>
          </cell>
          <cell r="BM102">
            <v>5091392.05</v>
          </cell>
          <cell r="BN102" t="str">
            <v>-</v>
          </cell>
          <cell r="BO102">
            <v>568043660.05000007</v>
          </cell>
          <cell r="BP102" t="str">
            <v>-</v>
          </cell>
          <cell r="BQ102">
            <v>5091392.05</v>
          </cell>
          <cell r="BR102" t="str">
            <v>-</v>
          </cell>
          <cell r="BS102">
            <v>1114</v>
          </cell>
          <cell r="BT102" t="str">
            <v>-</v>
          </cell>
          <cell r="BU102">
            <v>562952268</v>
          </cell>
          <cell r="BV102" t="str">
            <v>-</v>
          </cell>
          <cell r="BW102">
            <v>740</v>
          </cell>
          <cell r="BX102" t="str">
            <v>-</v>
          </cell>
          <cell r="BY102" t="str">
            <v>-</v>
          </cell>
          <cell r="BZ102" t="str">
            <v>-</v>
          </cell>
          <cell r="CA102">
            <v>100447322</v>
          </cell>
          <cell r="CB102" t="str">
            <v>-</v>
          </cell>
          <cell r="CC102" t="str">
            <v>-</v>
          </cell>
          <cell r="CD102" t="str">
            <v>-</v>
          </cell>
          <cell r="CE102" t="str">
            <v>-</v>
          </cell>
          <cell r="CF102" t="str">
            <v>-</v>
          </cell>
          <cell r="CG102" t="str">
            <v>-</v>
          </cell>
          <cell r="CH102" t="str">
            <v>-</v>
          </cell>
          <cell r="CI102" t="str">
            <v>-</v>
          </cell>
          <cell r="CJ102" t="str">
            <v>-</v>
          </cell>
          <cell r="CK102" t="str">
            <v>-</v>
          </cell>
          <cell r="CL102" t="str">
            <v>-</v>
          </cell>
          <cell r="CM102">
            <v>9595419</v>
          </cell>
          <cell r="CN102" t="str">
            <v>-</v>
          </cell>
          <cell r="CO102">
            <v>110042741</v>
          </cell>
          <cell r="CP102" t="str">
            <v>-</v>
          </cell>
          <cell r="CQ102">
            <v>0</v>
          </cell>
          <cell r="CR102" t="str">
            <v>-</v>
          </cell>
          <cell r="CS102">
            <v>-45</v>
          </cell>
          <cell r="CT102" t="str">
            <v>-</v>
          </cell>
          <cell r="CU102">
            <v>345</v>
          </cell>
          <cell r="CV102">
            <v>304</v>
          </cell>
          <cell r="CW102">
            <v>242</v>
          </cell>
          <cell r="CX102">
            <v>237</v>
          </cell>
          <cell r="CY102">
            <v>127</v>
          </cell>
          <cell r="CZ102">
            <v>123</v>
          </cell>
          <cell r="DA102">
            <v>60</v>
          </cell>
          <cell r="DB102">
            <v>54</v>
          </cell>
          <cell r="DC102">
            <v>77</v>
          </cell>
          <cell r="DD102">
            <v>67</v>
          </cell>
          <cell r="DE102">
            <v>82</v>
          </cell>
          <cell r="DF102">
            <v>76</v>
          </cell>
          <cell r="DG102">
            <v>219</v>
          </cell>
          <cell r="DH102">
            <v>197</v>
          </cell>
          <cell r="DI102">
            <v>28</v>
          </cell>
          <cell r="DJ102" t="str">
            <v>-</v>
          </cell>
          <cell r="DK102" t="str">
            <v>-</v>
          </cell>
          <cell r="DL102" t="str">
            <v>-</v>
          </cell>
          <cell r="DM102" t="str">
            <v>-</v>
          </cell>
          <cell r="DN102" t="str">
            <v>-</v>
          </cell>
          <cell r="DO102" t="str">
            <v>-</v>
          </cell>
          <cell r="DP102" t="str">
            <v>-</v>
          </cell>
          <cell r="DQ102" t="str">
            <v>-</v>
          </cell>
          <cell r="DR102" t="str">
            <v>-</v>
          </cell>
          <cell r="DS102" t="str">
            <v>-</v>
          </cell>
          <cell r="DT102" t="str">
            <v>-</v>
          </cell>
          <cell r="DU102" t="str">
            <v>-</v>
          </cell>
          <cell r="DV102" t="str">
            <v>-</v>
          </cell>
          <cell r="DW102">
            <v>0</v>
          </cell>
          <cell r="DX102" t="str">
            <v>-</v>
          </cell>
          <cell r="DY102">
            <v>38</v>
          </cell>
          <cell r="DZ102">
            <v>52</v>
          </cell>
          <cell r="EA102">
            <v>28</v>
          </cell>
          <cell r="EB102" t="str">
            <v>-</v>
          </cell>
          <cell r="EC102">
            <v>57.142857142857139</v>
          </cell>
          <cell r="ED102" t="str">
            <v>-</v>
          </cell>
          <cell r="EE102">
            <v>10</v>
          </cell>
          <cell r="EF102" t="str">
            <v>-</v>
          </cell>
          <cell r="EG102">
            <v>61</v>
          </cell>
        </row>
        <row r="103">
          <cell r="C103">
            <v>700000281</v>
          </cell>
          <cell r="D103" t="str">
            <v>SECTOR PICASSO REGINA</v>
          </cell>
          <cell r="E103">
            <v>2026</v>
          </cell>
          <cell r="F103">
            <v>202606</v>
          </cell>
          <cell r="G103">
            <v>1409</v>
          </cell>
          <cell r="H103">
            <v>1346</v>
          </cell>
          <cell r="I103">
            <v>380</v>
          </cell>
          <cell r="J103" t="str">
            <v>-</v>
          </cell>
          <cell r="K103">
            <v>23</v>
          </cell>
          <cell r="L103">
            <v>12</v>
          </cell>
          <cell r="M103">
            <v>933</v>
          </cell>
          <cell r="N103">
            <v>910</v>
          </cell>
          <cell r="O103">
            <v>0</v>
          </cell>
          <cell r="P103" t="str">
            <v>-</v>
          </cell>
          <cell r="Q103">
            <v>0</v>
          </cell>
          <cell r="R103" t="str">
            <v>-</v>
          </cell>
          <cell r="S103">
            <v>3</v>
          </cell>
          <cell r="T103" t="str">
            <v>-</v>
          </cell>
          <cell r="U103">
            <v>932</v>
          </cell>
          <cell r="V103" t="str">
            <v>-</v>
          </cell>
          <cell r="W103">
            <v>1</v>
          </cell>
          <cell r="X103" t="str">
            <v>-</v>
          </cell>
          <cell r="Y103" t="str">
            <v>-</v>
          </cell>
          <cell r="Z103" t="str">
            <v>-</v>
          </cell>
          <cell r="AA103">
            <v>661</v>
          </cell>
          <cell r="AB103" t="str">
            <v>-</v>
          </cell>
          <cell r="AC103" t="str">
            <v>-</v>
          </cell>
          <cell r="AD103" t="str">
            <v>-</v>
          </cell>
          <cell r="AE103" t="str">
            <v>-</v>
          </cell>
          <cell r="AF103" t="str">
            <v>-</v>
          </cell>
          <cell r="AG103">
            <v>596</v>
          </cell>
          <cell r="AH103" t="str">
            <v>-</v>
          </cell>
          <cell r="AI103" t="str">
            <v>-</v>
          </cell>
          <cell r="AJ103" t="str">
            <v>-</v>
          </cell>
          <cell r="AK103" t="str">
            <v>-</v>
          </cell>
          <cell r="AL103" t="str">
            <v>-</v>
          </cell>
          <cell r="AM103">
            <v>66.217175301632352</v>
          </cell>
          <cell r="AN103">
            <v>65</v>
          </cell>
          <cell r="AO103" t="str">
            <v>-</v>
          </cell>
          <cell r="AP103" t="str">
            <v>-</v>
          </cell>
          <cell r="AQ103" t="str">
            <v>-</v>
          </cell>
          <cell r="AR103" t="str">
            <v>-</v>
          </cell>
          <cell r="AS103" t="str">
            <v>-</v>
          </cell>
          <cell r="AT103" t="str">
            <v>-</v>
          </cell>
          <cell r="AU103" t="str">
            <v>-</v>
          </cell>
          <cell r="AV103" t="str">
            <v>-</v>
          </cell>
          <cell r="AW103" t="str">
            <v>-</v>
          </cell>
          <cell r="AX103" t="str">
            <v>-</v>
          </cell>
          <cell r="AY103" t="str">
            <v>-</v>
          </cell>
          <cell r="AZ103" t="str">
            <v>-</v>
          </cell>
          <cell r="BA103">
            <v>841</v>
          </cell>
          <cell r="BB103">
            <v>811</v>
          </cell>
          <cell r="BC103">
            <v>59.687721788502479</v>
          </cell>
          <cell r="BD103">
            <v>57.9</v>
          </cell>
          <cell r="BE103">
            <v>942</v>
          </cell>
          <cell r="BF103" t="str">
            <v>-</v>
          </cell>
          <cell r="BG103">
            <v>465177.56</v>
          </cell>
          <cell r="BH103">
            <v>465702</v>
          </cell>
          <cell r="BI103">
            <v>434010666.80000001</v>
          </cell>
          <cell r="BJ103">
            <v>423788421</v>
          </cell>
          <cell r="BK103">
            <v>432974359</v>
          </cell>
          <cell r="BL103" t="str">
            <v>-</v>
          </cell>
          <cell r="BM103">
            <v>1036307.8</v>
          </cell>
          <cell r="BN103" t="str">
            <v>-</v>
          </cell>
          <cell r="BO103">
            <v>355622061.80000001</v>
          </cell>
          <cell r="BP103" t="str">
            <v>-</v>
          </cell>
          <cell r="BQ103">
            <v>1036307.8</v>
          </cell>
          <cell r="BR103" t="str">
            <v>-</v>
          </cell>
          <cell r="BS103">
            <v>861</v>
          </cell>
          <cell r="BT103" t="str">
            <v>-</v>
          </cell>
          <cell r="BU103">
            <v>354585754</v>
          </cell>
          <cell r="BV103" t="str">
            <v>-</v>
          </cell>
          <cell r="BW103">
            <v>550</v>
          </cell>
          <cell r="BX103" t="str">
            <v>-</v>
          </cell>
          <cell r="BY103" t="str">
            <v>-</v>
          </cell>
          <cell r="BZ103" t="str">
            <v>-</v>
          </cell>
          <cell r="CA103">
            <v>70903358</v>
          </cell>
          <cell r="CB103" t="str">
            <v>-</v>
          </cell>
          <cell r="CC103" t="str">
            <v>-</v>
          </cell>
          <cell r="CD103" t="str">
            <v>-</v>
          </cell>
          <cell r="CE103" t="str">
            <v>-</v>
          </cell>
          <cell r="CF103" t="str">
            <v>-</v>
          </cell>
          <cell r="CG103" t="str">
            <v>-</v>
          </cell>
          <cell r="CH103" t="str">
            <v>-</v>
          </cell>
          <cell r="CI103" t="str">
            <v>-</v>
          </cell>
          <cell r="CJ103" t="str">
            <v>-</v>
          </cell>
          <cell r="CK103" t="str">
            <v>-</v>
          </cell>
          <cell r="CL103" t="str">
            <v>-</v>
          </cell>
          <cell r="CM103">
            <v>7485247</v>
          </cell>
          <cell r="CN103" t="str">
            <v>-</v>
          </cell>
          <cell r="CO103">
            <v>78388605</v>
          </cell>
          <cell r="CP103" t="str">
            <v>-</v>
          </cell>
          <cell r="CQ103">
            <v>0</v>
          </cell>
          <cell r="CR103" t="str">
            <v>-</v>
          </cell>
          <cell r="CS103">
            <v>10</v>
          </cell>
          <cell r="CT103" t="str">
            <v>-</v>
          </cell>
          <cell r="CU103">
            <v>246</v>
          </cell>
          <cell r="CV103">
            <v>235</v>
          </cell>
          <cell r="CW103">
            <v>135</v>
          </cell>
          <cell r="CX103">
            <v>164</v>
          </cell>
          <cell r="CY103">
            <v>95</v>
          </cell>
          <cell r="CZ103">
            <v>110</v>
          </cell>
          <cell r="DA103">
            <v>47</v>
          </cell>
          <cell r="DB103">
            <v>47</v>
          </cell>
          <cell r="DC103">
            <v>48</v>
          </cell>
          <cell r="DD103">
            <v>46</v>
          </cell>
          <cell r="DE103">
            <v>47</v>
          </cell>
          <cell r="DF103">
            <v>42</v>
          </cell>
          <cell r="DG103">
            <v>142</v>
          </cell>
          <cell r="DH103">
            <v>135</v>
          </cell>
          <cell r="DI103">
            <v>46</v>
          </cell>
          <cell r="DJ103" t="str">
            <v>-</v>
          </cell>
          <cell r="DK103" t="str">
            <v>-</v>
          </cell>
          <cell r="DL103" t="str">
            <v>-</v>
          </cell>
          <cell r="DM103" t="str">
            <v>-</v>
          </cell>
          <cell r="DN103" t="str">
            <v>-</v>
          </cell>
          <cell r="DO103" t="str">
            <v>-</v>
          </cell>
          <cell r="DP103" t="str">
            <v>-</v>
          </cell>
          <cell r="DQ103" t="str">
            <v>-</v>
          </cell>
          <cell r="DR103" t="str">
            <v>-</v>
          </cell>
          <cell r="DS103" t="str">
            <v>-</v>
          </cell>
          <cell r="DT103" t="str">
            <v>-</v>
          </cell>
          <cell r="DU103" t="str">
            <v>-</v>
          </cell>
          <cell r="DV103" t="str">
            <v>-</v>
          </cell>
          <cell r="DW103">
            <v>0</v>
          </cell>
          <cell r="DX103" t="str">
            <v>-</v>
          </cell>
          <cell r="DY103">
            <v>57</v>
          </cell>
          <cell r="DZ103">
            <v>57</v>
          </cell>
          <cell r="EA103">
            <v>32</v>
          </cell>
          <cell r="EB103" t="str">
            <v>-</v>
          </cell>
          <cell r="EC103">
            <v>66.666666666666657</v>
          </cell>
          <cell r="ED103" t="str">
            <v>-</v>
          </cell>
          <cell r="EE103">
            <v>11</v>
          </cell>
          <cell r="EF103" t="str">
            <v>-</v>
          </cell>
          <cell r="EG103">
            <v>35</v>
          </cell>
        </row>
        <row r="104">
          <cell r="C104">
            <v>700000287</v>
          </cell>
          <cell r="D104" t="str">
            <v>SECTOR ENERGÍA JULIANA</v>
          </cell>
          <cell r="E104">
            <v>2026</v>
          </cell>
          <cell r="F104">
            <v>202606</v>
          </cell>
          <cell r="G104">
            <v>1753</v>
          </cell>
          <cell r="H104">
            <v>1756</v>
          </cell>
          <cell r="I104">
            <v>517</v>
          </cell>
          <cell r="J104" t="str">
            <v>-</v>
          </cell>
          <cell r="K104">
            <v>29</v>
          </cell>
          <cell r="L104">
            <v>11</v>
          </cell>
          <cell r="M104">
            <v>1088</v>
          </cell>
          <cell r="N104">
            <v>1148</v>
          </cell>
          <cell r="O104">
            <v>0</v>
          </cell>
          <cell r="P104" t="str">
            <v>-</v>
          </cell>
          <cell r="Q104">
            <v>10</v>
          </cell>
          <cell r="R104" t="str">
            <v>-</v>
          </cell>
          <cell r="S104">
            <v>20</v>
          </cell>
          <cell r="T104" t="str">
            <v>-</v>
          </cell>
          <cell r="U104">
            <v>1073</v>
          </cell>
          <cell r="V104" t="str">
            <v>-</v>
          </cell>
          <cell r="W104">
            <v>5</v>
          </cell>
          <cell r="X104" t="str">
            <v>-</v>
          </cell>
          <cell r="Y104" t="str">
            <v>-</v>
          </cell>
          <cell r="Z104" t="str">
            <v>-</v>
          </cell>
          <cell r="AA104">
            <v>838</v>
          </cell>
          <cell r="AB104" t="str">
            <v>-</v>
          </cell>
          <cell r="AC104" t="str">
            <v>-</v>
          </cell>
          <cell r="AD104" t="str">
            <v>-</v>
          </cell>
          <cell r="AE104" t="str">
            <v>-</v>
          </cell>
          <cell r="AF104" t="str">
            <v>-</v>
          </cell>
          <cell r="AG104">
            <v>643</v>
          </cell>
          <cell r="AH104" t="str">
            <v>-</v>
          </cell>
          <cell r="AI104" t="str">
            <v>-</v>
          </cell>
          <cell r="AJ104" t="str">
            <v>-</v>
          </cell>
          <cell r="AK104" t="str">
            <v>-</v>
          </cell>
          <cell r="AL104" t="str">
            <v>-</v>
          </cell>
          <cell r="AM104">
            <v>62.065031374786081</v>
          </cell>
          <cell r="AN104">
            <v>66.099999999999994</v>
          </cell>
          <cell r="AO104" t="str">
            <v>-</v>
          </cell>
          <cell r="AP104" t="str">
            <v>-</v>
          </cell>
          <cell r="AQ104" t="str">
            <v>-</v>
          </cell>
          <cell r="AR104" t="str">
            <v>-</v>
          </cell>
          <cell r="AS104" t="str">
            <v>-</v>
          </cell>
          <cell r="AT104" t="str">
            <v>-</v>
          </cell>
          <cell r="AU104" t="str">
            <v>-</v>
          </cell>
          <cell r="AV104" t="str">
            <v>-</v>
          </cell>
          <cell r="AW104" t="str">
            <v>-</v>
          </cell>
          <cell r="AX104" t="str">
            <v>-</v>
          </cell>
          <cell r="AY104" t="str">
            <v>-</v>
          </cell>
          <cell r="AZ104" t="str">
            <v>-</v>
          </cell>
          <cell r="BA104">
            <v>970</v>
          </cell>
          <cell r="BB104">
            <v>1019</v>
          </cell>
          <cell r="BC104">
            <v>55.333713633770678</v>
          </cell>
          <cell r="BD104">
            <v>58.7</v>
          </cell>
          <cell r="BE104">
            <v>1214</v>
          </cell>
          <cell r="BF104" t="str">
            <v>-</v>
          </cell>
          <cell r="BG104">
            <v>600670.34</v>
          </cell>
          <cell r="BH104">
            <v>604198</v>
          </cell>
          <cell r="BI104">
            <v>653529331.71000004</v>
          </cell>
          <cell r="BJ104">
            <v>693618758</v>
          </cell>
          <cell r="BK104">
            <v>647003727</v>
          </cell>
          <cell r="BL104" t="str">
            <v>-</v>
          </cell>
          <cell r="BM104">
            <v>6525604.71</v>
          </cell>
          <cell r="BN104" t="str">
            <v>-</v>
          </cell>
          <cell r="BO104">
            <v>542369055.71000004</v>
          </cell>
          <cell r="BP104" t="str">
            <v>-</v>
          </cell>
          <cell r="BQ104">
            <v>6525604.71</v>
          </cell>
          <cell r="BR104" t="str">
            <v>-</v>
          </cell>
          <cell r="BS104">
            <v>1053</v>
          </cell>
          <cell r="BT104" t="str">
            <v>-</v>
          </cell>
          <cell r="BU104">
            <v>535843451</v>
          </cell>
          <cell r="BV104" t="str">
            <v>-</v>
          </cell>
          <cell r="BW104">
            <v>692</v>
          </cell>
          <cell r="BX104" t="str">
            <v>-</v>
          </cell>
          <cell r="BY104" t="str">
            <v>-</v>
          </cell>
          <cell r="BZ104" t="str">
            <v>-</v>
          </cell>
          <cell r="CA104">
            <v>103235732</v>
          </cell>
          <cell r="CB104" t="str">
            <v>-</v>
          </cell>
          <cell r="CC104" t="str">
            <v>-</v>
          </cell>
          <cell r="CD104" t="str">
            <v>-</v>
          </cell>
          <cell r="CE104" t="str">
            <v>-</v>
          </cell>
          <cell r="CF104" t="str">
            <v>-</v>
          </cell>
          <cell r="CG104" t="str">
            <v>-</v>
          </cell>
          <cell r="CH104" t="str">
            <v>-</v>
          </cell>
          <cell r="CI104" t="str">
            <v>-</v>
          </cell>
          <cell r="CJ104" t="str">
            <v>-</v>
          </cell>
          <cell r="CK104" t="str">
            <v>-</v>
          </cell>
          <cell r="CL104" t="str">
            <v>-</v>
          </cell>
          <cell r="CM104">
            <v>7924544</v>
          </cell>
          <cell r="CN104" t="str">
            <v>-</v>
          </cell>
          <cell r="CO104">
            <v>111160276</v>
          </cell>
          <cell r="CP104" t="str">
            <v>-</v>
          </cell>
          <cell r="CQ104">
            <v>0</v>
          </cell>
          <cell r="CR104" t="str">
            <v>-</v>
          </cell>
          <cell r="CS104">
            <v>11</v>
          </cell>
          <cell r="CT104" t="str">
            <v>-</v>
          </cell>
          <cell r="CU104">
            <v>330</v>
          </cell>
          <cell r="CV104">
            <v>287</v>
          </cell>
          <cell r="CW104">
            <v>209</v>
          </cell>
          <cell r="CX104">
            <v>217</v>
          </cell>
          <cell r="CY104">
            <v>126</v>
          </cell>
          <cell r="CZ104">
            <v>114</v>
          </cell>
          <cell r="DA104">
            <v>58</v>
          </cell>
          <cell r="DB104">
            <v>56</v>
          </cell>
          <cell r="DC104">
            <v>82</v>
          </cell>
          <cell r="DD104">
            <v>80</v>
          </cell>
          <cell r="DE104">
            <v>47</v>
          </cell>
          <cell r="DF104">
            <v>45</v>
          </cell>
          <cell r="DG104">
            <v>187</v>
          </cell>
          <cell r="DH104">
            <v>181</v>
          </cell>
          <cell r="DI104">
            <v>36</v>
          </cell>
          <cell r="DJ104" t="str">
            <v>-</v>
          </cell>
          <cell r="DK104" t="str">
            <v>-</v>
          </cell>
          <cell r="DL104" t="str">
            <v>-</v>
          </cell>
          <cell r="DM104" t="str">
            <v>-</v>
          </cell>
          <cell r="DN104" t="str">
            <v>-</v>
          </cell>
          <cell r="DO104" t="str">
            <v>-</v>
          </cell>
          <cell r="DP104" t="str">
            <v>-</v>
          </cell>
          <cell r="DQ104" t="str">
            <v>-</v>
          </cell>
          <cell r="DR104" t="str">
            <v>-</v>
          </cell>
          <cell r="DS104" t="str">
            <v>-</v>
          </cell>
          <cell r="DT104" t="str">
            <v>-</v>
          </cell>
          <cell r="DU104" t="str">
            <v>-</v>
          </cell>
          <cell r="DV104" t="str">
            <v>-</v>
          </cell>
          <cell r="DW104">
            <v>0</v>
          </cell>
          <cell r="DX104" t="str">
            <v>-</v>
          </cell>
          <cell r="DY104">
            <v>58</v>
          </cell>
          <cell r="DZ104">
            <v>63</v>
          </cell>
          <cell r="EA104">
            <v>34</v>
          </cell>
          <cell r="EB104" t="str">
            <v>-</v>
          </cell>
          <cell r="EC104">
            <v>50</v>
          </cell>
          <cell r="ED104" t="str">
            <v>-</v>
          </cell>
          <cell r="EE104">
            <v>22</v>
          </cell>
          <cell r="EF104" t="str">
            <v>-</v>
          </cell>
          <cell r="EG104">
            <v>60</v>
          </cell>
        </row>
        <row r="105">
          <cell r="C105">
            <v>700000293</v>
          </cell>
          <cell r="D105" t="str">
            <v>SECTOR VIDA</v>
          </cell>
          <cell r="E105">
            <v>2026</v>
          </cell>
          <cell r="F105">
            <v>202606</v>
          </cell>
          <cell r="G105">
            <v>0</v>
          </cell>
          <cell r="H105" t="str">
            <v>-</v>
          </cell>
          <cell r="I105">
            <v>0</v>
          </cell>
          <cell r="J105" t="str">
            <v>-</v>
          </cell>
          <cell r="K105">
            <v>0</v>
          </cell>
          <cell r="L105" t="str">
            <v>-</v>
          </cell>
          <cell r="M105">
            <v>0</v>
          </cell>
          <cell r="N105" t="str">
            <v>-</v>
          </cell>
          <cell r="O105">
            <v>0</v>
          </cell>
          <cell r="P105" t="str">
            <v>-</v>
          </cell>
          <cell r="Q105">
            <v>0</v>
          </cell>
          <cell r="R105" t="str">
            <v>-</v>
          </cell>
          <cell r="S105">
            <v>0</v>
          </cell>
          <cell r="T105" t="str">
            <v>-</v>
          </cell>
          <cell r="U105">
            <v>0</v>
          </cell>
          <cell r="V105" t="str">
            <v>-</v>
          </cell>
          <cell r="W105">
            <v>0</v>
          </cell>
          <cell r="X105" t="str">
            <v>-</v>
          </cell>
          <cell r="Y105" t="str">
            <v>-</v>
          </cell>
          <cell r="Z105" t="str">
            <v>-</v>
          </cell>
          <cell r="AA105">
            <v>0</v>
          </cell>
          <cell r="AB105" t="str">
            <v>-</v>
          </cell>
          <cell r="AC105" t="str">
            <v>-</v>
          </cell>
          <cell r="AD105" t="str">
            <v>-</v>
          </cell>
          <cell r="AE105" t="str">
            <v>-</v>
          </cell>
          <cell r="AF105" t="str">
            <v>-</v>
          </cell>
          <cell r="AG105">
            <v>0</v>
          </cell>
          <cell r="AH105" t="str">
            <v>-</v>
          </cell>
          <cell r="AI105" t="str">
            <v>-</v>
          </cell>
          <cell r="AJ105" t="str">
            <v>-</v>
          </cell>
          <cell r="AK105" t="str">
            <v>-</v>
          </cell>
          <cell r="AL105" t="str">
            <v>-</v>
          </cell>
          <cell r="AM105">
            <v>0</v>
          </cell>
          <cell r="AN105" t="str">
            <v>-</v>
          </cell>
          <cell r="AO105" t="str">
            <v>-</v>
          </cell>
          <cell r="AP105" t="str">
            <v>-</v>
          </cell>
          <cell r="AQ105" t="str">
            <v>-</v>
          </cell>
          <cell r="AR105" t="str">
            <v>-</v>
          </cell>
          <cell r="AS105" t="str">
            <v>-</v>
          </cell>
          <cell r="AT105" t="str">
            <v>-</v>
          </cell>
          <cell r="AU105" t="str">
            <v>-</v>
          </cell>
          <cell r="AV105" t="str">
            <v>-</v>
          </cell>
          <cell r="AW105" t="str">
            <v>-</v>
          </cell>
          <cell r="AX105" t="str">
            <v>-</v>
          </cell>
          <cell r="AY105" t="str">
            <v>-</v>
          </cell>
          <cell r="AZ105" t="str">
            <v>-</v>
          </cell>
          <cell r="BA105">
            <v>0</v>
          </cell>
          <cell r="BB105" t="str">
            <v>-</v>
          </cell>
          <cell r="BC105">
            <v>0</v>
          </cell>
          <cell r="BD105" t="str">
            <v>-</v>
          </cell>
          <cell r="BE105">
            <v>0</v>
          </cell>
          <cell r="BF105" t="str">
            <v>-</v>
          </cell>
          <cell r="BG105">
            <v>0</v>
          </cell>
          <cell r="BH105" t="str">
            <v>-</v>
          </cell>
          <cell r="BI105">
            <v>0</v>
          </cell>
          <cell r="BJ105" t="str">
            <v>-</v>
          </cell>
          <cell r="BK105">
            <v>0</v>
          </cell>
          <cell r="BL105" t="str">
            <v>-</v>
          </cell>
          <cell r="BM105">
            <v>0</v>
          </cell>
          <cell r="BN105" t="str">
            <v>-</v>
          </cell>
          <cell r="BO105">
            <v>0</v>
          </cell>
          <cell r="BP105" t="str">
            <v>-</v>
          </cell>
          <cell r="BQ105">
            <v>0</v>
          </cell>
          <cell r="BR105" t="str">
            <v>-</v>
          </cell>
          <cell r="BS105">
            <v>0</v>
          </cell>
          <cell r="BT105" t="str">
            <v>-</v>
          </cell>
          <cell r="BU105">
            <v>0</v>
          </cell>
          <cell r="BV105" t="str">
            <v>-</v>
          </cell>
          <cell r="BW105">
            <v>0</v>
          </cell>
          <cell r="BX105" t="str">
            <v>-</v>
          </cell>
          <cell r="BY105" t="str">
            <v>-</v>
          </cell>
          <cell r="BZ105" t="str">
            <v>-</v>
          </cell>
          <cell r="CA105">
            <v>0</v>
          </cell>
          <cell r="CB105" t="str">
            <v>-</v>
          </cell>
          <cell r="CC105" t="str">
            <v>-</v>
          </cell>
          <cell r="CD105" t="str">
            <v>-</v>
          </cell>
          <cell r="CE105" t="str">
            <v>-</v>
          </cell>
          <cell r="CF105" t="str">
            <v>-</v>
          </cell>
          <cell r="CG105" t="str">
            <v>-</v>
          </cell>
          <cell r="CH105" t="str">
            <v>-</v>
          </cell>
          <cell r="CI105" t="str">
            <v>-</v>
          </cell>
          <cell r="CJ105" t="str">
            <v>-</v>
          </cell>
          <cell r="CK105" t="str">
            <v>-</v>
          </cell>
          <cell r="CL105" t="str">
            <v>-</v>
          </cell>
          <cell r="CM105">
            <v>0</v>
          </cell>
          <cell r="CN105" t="str">
            <v>-</v>
          </cell>
          <cell r="CO105">
            <v>0</v>
          </cell>
          <cell r="CP105" t="str">
            <v>-</v>
          </cell>
          <cell r="CQ105">
            <v>0</v>
          </cell>
          <cell r="CR105" t="str">
            <v>-</v>
          </cell>
          <cell r="CS105">
            <v>0</v>
          </cell>
          <cell r="CT105" t="str">
            <v>-</v>
          </cell>
          <cell r="CU105">
            <v>0</v>
          </cell>
          <cell r="CV105" t="str">
            <v>-</v>
          </cell>
          <cell r="CW105">
            <v>0</v>
          </cell>
          <cell r="CX105" t="str">
            <v>-</v>
          </cell>
          <cell r="CY105">
            <v>0</v>
          </cell>
          <cell r="CZ105" t="str">
            <v>-</v>
          </cell>
          <cell r="DA105">
            <v>0</v>
          </cell>
          <cell r="DB105" t="str">
            <v>-</v>
          </cell>
          <cell r="DC105">
            <v>0</v>
          </cell>
          <cell r="DD105" t="str">
            <v>-</v>
          </cell>
          <cell r="DE105">
            <v>0</v>
          </cell>
          <cell r="DF105" t="str">
            <v>-</v>
          </cell>
          <cell r="DG105">
            <v>0</v>
          </cell>
          <cell r="DH105" t="str">
            <v>-</v>
          </cell>
          <cell r="DI105">
            <v>0</v>
          </cell>
          <cell r="DJ105" t="str">
            <v>-</v>
          </cell>
          <cell r="DK105" t="str">
            <v>-</v>
          </cell>
          <cell r="DL105" t="str">
            <v>-</v>
          </cell>
          <cell r="DM105" t="str">
            <v>-</v>
          </cell>
          <cell r="DN105" t="str">
            <v>-</v>
          </cell>
          <cell r="DO105" t="str">
            <v>-</v>
          </cell>
          <cell r="DP105" t="str">
            <v>-</v>
          </cell>
          <cell r="DQ105" t="str">
            <v>-</v>
          </cell>
          <cell r="DR105" t="str">
            <v>-</v>
          </cell>
          <cell r="DS105" t="str">
            <v>-</v>
          </cell>
          <cell r="DT105" t="str">
            <v>-</v>
          </cell>
          <cell r="DU105" t="str">
            <v>-</v>
          </cell>
          <cell r="DV105" t="str">
            <v>-</v>
          </cell>
          <cell r="DW105">
            <v>0</v>
          </cell>
          <cell r="DX105" t="str">
            <v>-</v>
          </cell>
          <cell r="DY105">
            <v>0</v>
          </cell>
          <cell r="DZ105" t="str">
            <v>-</v>
          </cell>
          <cell r="EA105">
            <v>0</v>
          </cell>
          <cell r="EB105" t="str">
            <v>-</v>
          </cell>
          <cell r="EC105">
            <v>0</v>
          </cell>
          <cell r="ED105" t="str">
            <v>-</v>
          </cell>
          <cell r="EE105">
            <v>0</v>
          </cell>
          <cell r="EF105" t="str">
            <v>-</v>
          </cell>
          <cell r="EG105">
            <v>0</v>
          </cell>
        </row>
        <row r="106">
          <cell r="C106">
            <v>700000295</v>
          </cell>
          <cell r="D106" t="str">
            <v xml:space="preserve"> SECTOR ARTE</v>
          </cell>
          <cell r="E106">
            <v>2026</v>
          </cell>
          <cell r="F106">
            <v>202606</v>
          </cell>
          <cell r="G106">
            <v>0</v>
          </cell>
          <cell r="H106" t="str">
            <v>-</v>
          </cell>
          <cell r="I106">
            <v>0</v>
          </cell>
          <cell r="J106" t="str">
            <v>-</v>
          </cell>
          <cell r="K106">
            <v>0</v>
          </cell>
          <cell r="L106" t="str">
            <v>-</v>
          </cell>
          <cell r="M106">
            <v>0</v>
          </cell>
          <cell r="N106" t="str">
            <v>-</v>
          </cell>
          <cell r="O106">
            <v>0</v>
          </cell>
          <cell r="P106" t="str">
            <v>-</v>
          </cell>
          <cell r="Q106">
            <v>0</v>
          </cell>
          <cell r="R106" t="str">
            <v>-</v>
          </cell>
          <cell r="S106">
            <v>0</v>
          </cell>
          <cell r="T106" t="str">
            <v>-</v>
          </cell>
          <cell r="U106">
            <v>0</v>
          </cell>
          <cell r="V106" t="str">
            <v>-</v>
          </cell>
          <cell r="W106">
            <v>0</v>
          </cell>
          <cell r="X106" t="str">
            <v>-</v>
          </cell>
          <cell r="Y106" t="str">
            <v>-</v>
          </cell>
          <cell r="Z106" t="str">
            <v>-</v>
          </cell>
          <cell r="AA106">
            <v>0</v>
          </cell>
          <cell r="AB106" t="str">
            <v>-</v>
          </cell>
          <cell r="AC106" t="str">
            <v>-</v>
          </cell>
          <cell r="AD106" t="str">
            <v>-</v>
          </cell>
          <cell r="AE106" t="str">
            <v>-</v>
          </cell>
          <cell r="AF106" t="str">
            <v>-</v>
          </cell>
          <cell r="AG106">
            <v>0</v>
          </cell>
          <cell r="AH106" t="str">
            <v>-</v>
          </cell>
          <cell r="AI106" t="str">
            <v>-</v>
          </cell>
          <cell r="AJ106" t="str">
            <v>-</v>
          </cell>
          <cell r="AK106" t="str">
            <v>-</v>
          </cell>
          <cell r="AL106" t="str">
            <v>-</v>
          </cell>
          <cell r="AM106">
            <v>0</v>
          </cell>
          <cell r="AN106" t="str">
            <v>-</v>
          </cell>
          <cell r="AO106" t="str">
            <v>-</v>
          </cell>
          <cell r="AP106" t="str">
            <v>-</v>
          </cell>
          <cell r="AQ106" t="str">
            <v>-</v>
          </cell>
          <cell r="AR106" t="str">
            <v>-</v>
          </cell>
          <cell r="AS106" t="str">
            <v>-</v>
          </cell>
          <cell r="AT106" t="str">
            <v>-</v>
          </cell>
          <cell r="AU106" t="str">
            <v>-</v>
          </cell>
          <cell r="AV106" t="str">
            <v>-</v>
          </cell>
          <cell r="AW106" t="str">
            <v>-</v>
          </cell>
          <cell r="AX106" t="str">
            <v>-</v>
          </cell>
          <cell r="AY106" t="str">
            <v>-</v>
          </cell>
          <cell r="AZ106" t="str">
            <v>-</v>
          </cell>
          <cell r="BA106">
            <v>0</v>
          </cell>
          <cell r="BB106" t="str">
            <v>-</v>
          </cell>
          <cell r="BC106">
            <v>0</v>
          </cell>
          <cell r="BD106" t="str">
            <v>-</v>
          </cell>
          <cell r="BE106">
            <v>0</v>
          </cell>
          <cell r="BF106" t="str">
            <v>-</v>
          </cell>
          <cell r="BG106">
            <v>0</v>
          </cell>
          <cell r="BH106" t="str">
            <v>-</v>
          </cell>
          <cell r="BI106">
            <v>0</v>
          </cell>
          <cell r="BJ106" t="str">
            <v>-</v>
          </cell>
          <cell r="BK106">
            <v>0</v>
          </cell>
          <cell r="BL106" t="str">
            <v>-</v>
          </cell>
          <cell r="BM106">
            <v>0</v>
          </cell>
          <cell r="BN106" t="str">
            <v>-</v>
          </cell>
          <cell r="BO106">
            <v>0</v>
          </cell>
          <cell r="BP106" t="str">
            <v>-</v>
          </cell>
          <cell r="BQ106">
            <v>0</v>
          </cell>
          <cell r="BR106" t="str">
            <v>-</v>
          </cell>
          <cell r="BS106">
            <v>0</v>
          </cell>
          <cell r="BT106" t="str">
            <v>-</v>
          </cell>
          <cell r="BU106">
            <v>0</v>
          </cell>
          <cell r="BV106" t="str">
            <v>-</v>
          </cell>
          <cell r="BW106">
            <v>0</v>
          </cell>
          <cell r="BX106" t="str">
            <v>-</v>
          </cell>
          <cell r="BY106" t="str">
            <v>-</v>
          </cell>
          <cell r="BZ106" t="str">
            <v>-</v>
          </cell>
          <cell r="CA106">
            <v>0</v>
          </cell>
          <cell r="CB106" t="str">
            <v>-</v>
          </cell>
          <cell r="CC106" t="str">
            <v>-</v>
          </cell>
          <cell r="CD106" t="str">
            <v>-</v>
          </cell>
          <cell r="CE106" t="str">
            <v>-</v>
          </cell>
          <cell r="CF106" t="str">
            <v>-</v>
          </cell>
          <cell r="CG106" t="str">
            <v>-</v>
          </cell>
          <cell r="CH106" t="str">
            <v>-</v>
          </cell>
          <cell r="CI106" t="str">
            <v>-</v>
          </cell>
          <cell r="CJ106" t="str">
            <v>-</v>
          </cell>
          <cell r="CK106" t="str">
            <v>-</v>
          </cell>
          <cell r="CL106" t="str">
            <v>-</v>
          </cell>
          <cell r="CM106">
            <v>0</v>
          </cell>
          <cell r="CN106" t="str">
            <v>-</v>
          </cell>
          <cell r="CO106">
            <v>0</v>
          </cell>
          <cell r="CP106" t="str">
            <v>-</v>
          </cell>
          <cell r="CQ106">
            <v>0</v>
          </cell>
          <cell r="CR106" t="str">
            <v>-</v>
          </cell>
          <cell r="CS106">
            <v>0</v>
          </cell>
          <cell r="CT106" t="str">
            <v>-</v>
          </cell>
          <cell r="CU106">
            <v>0</v>
          </cell>
          <cell r="CV106" t="str">
            <v>-</v>
          </cell>
          <cell r="CW106">
            <v>0</v>
          </cell>
          <cell r="CX106" t="str">
            <v>-</v>
          </cell>
          <cell r="CY106">
            <v>0</v>
          </cell>
          <cell r="CZ106" t="str">
            <v>-</v>
          </cell>
          <cell r="DA106">
            <v>0</v>
          </cell>
          <cell r="DB106" t="str">
            <v>-</v>
          </cell>
          <cell r="DC106">
            <v>0</v>
          </cell>
          <cell r="DD106" t="str">
            <v>-</v>
          </cell>
          <cell r="DE106">
            <v>0</v>
          </cell>
          <cell r="DF106" t="str">
            <v>-</v>
          </cell>
          <cell r="DG106">
            <v>0</v>
          </cell>
          <cell r="DH106" t="str">
            <v>-</v>
          </cell>
          <cell r="DI106">
            <v>0</v>
          </cell>
          <cell r="DJ106" t="str">
            <v>-</v>
          </cell>
          <cell r="DK106" t="str">
            <v>-</v>
          </cell>
          <cell r="DL106" t="str">
            <v>-</v>
          </cell>
          <cell r="DM106" t="str">
            <v>-</v>
          </cell>
          <cell r="DN106" t="str">
            <v>-</v>
          </cell>
          <cell r="DO106" t="str">
            <v>-</v>
          </cell>
          <cell r="DP106" t="str">
            <v>-</v>
          </cell>
          <cell r="DQ106" t="str">
            <v>-</v>
          </cell>
          <cell r="DR106" t="str">
            <v>-</v>
          </cell>
          <cell r="DS106" t="str">
            <v>-</v>
          </cell>
          <cell r="DT106" t="str">
            <v>-</v>
          </cell>
          <cell r="DU106" t="str">
            <v>-</v>
          </cell>
          <cell r="DV106" t="str">
            <v>-</v>
          </cell>
          <cell r="DW106">
            <v>0</v>
          </cell>
          <cell r="DX106" t="str">
            <v>-</v>
          </cell>
          <cell r="DY106">
            <v>0</v>
          </cell>
          <cell r="DZ106" t="str">
            <v>-</v>
          </cell>
          <cell r="EA106">
            <v>0</v>
          </cell>
          <cell r="EB106" t="str">
            <v>-</v>
          </cell>
          <cell r="EC106">
            <v>0</v>
          </cell>
          <cell r="ED106" t="str">
            <v>-</v>
          </cell>
          <cell r="EE106">
            <v>0</v>
          </cell>
          <cell r="EF106" t="str">
            <v>-</v>
          </cell>
          <cell r="EG106">
            <v>0</v>
          </cell>
        </row>
        <row r="107">
          <cell r="C107">
            <v>700000297</v>
          </cell>
          <cell r="D107" t="str">
            <v>SECTOR ESENCIA</v>
          </cell>
          <cell r="E107">
            <v>2026</v>
          </cell>
          <cell r="F107">
            <v>202606</v>
          </cell>
          <cell r="G107">
            <v>0</v>
          </cell>
          <cell r="H107" t="str">
            <v>-</v>
          </cell>
          <cell r="I107">
            <v>0</v>
          </cell>
          <cell r="J107" t="str">
            <v>-</v>
          </cell>
          <cell r="K107">
            <v>0</v>
          </cell>
          <cell r="L107" t="str">
            <v>-</v>
          </cell>
          <cell r="M107">
            <v>0</v>
          </cell>
          <cell r="N107" t="str">
            <v>-</v>
          </cell>
          <cell r="O107">
            <v>0</v>
          </cell>
          <cell r="P107" t="str">
            <v>-</v>
          </cell>
          <cell r="Q107">
            <v>0</v>
          </cell>
          <cell r="R107" t="str">
            <v>-</v>
          </cell>
          <cell r="S107">
            <v>0</v>
          </cell>
          <cell r="T107" t="str">
            <v>-</v>
          </cell>
          <cell r="U107">
            <v>0</v>
          </cell>
          <cell r="V107" t="str">
            <v>-</v>
          </cell>
          <cell r="W107">
            <v>0</v>
          </cell>
          <cell r="X107" t="str">
            <v>-</v>
          </cell>
          <cell r="Y107" t="str">
            <v>-</v>
          </cell>
          <cell r="Z107" t="str">
            <v>-</v>
          </cell>
          <cell r="AA107">
            <v>0</v>
          </cell>
          <cell r="AB107" t="str">
            <v>-</v>
          </cell>
          <cell r="AC107" t="str">
            <v>-</v>
          </cell>
          <cell r="AD107" t="str">
            <v>-</v>
          </cell>
          <cell r="AE107" t="str">
            <v>-</v>
          </cell>
          <cell r="AF107" t="str">
            <v>-</v>
          </cell>
          <cell r="AG107">
            <v>0</v>
          </cell>
          <cell r="AH107" t="str">
            <v>-</v>
          </cell>
          <cell r="AI107" t="str">
            <v>-</v>
          </cell>
          <cell r="AJ107" t="str">
            <v>-</v>
          </cell>
          <cell r="AK107" t="str">
            <v>-</v>
          </cell>
          <cell r="AL107" t="str">
            <v>-</v>
          </cell>
          <cell r="AM107">
            <v>0</v>
          </cell>
          <cell r="AN107" t="str">
            <v>-</v>
          </cell>
          <cell r="AO107" t="str">
            <v>-</v>
          </cell>
          <cell r="AP107" t="str">
            <v>-</v>
          </cell>
          <cell r="AQ107" t="str">
            <v>-</v>
          </cell>
          <cell r="AR107" t="str">
            <v>-</v>
          </cell>
          <cell r="AS107" t="str">
            <v>-</v>
          </cell>
          <cell r="AT107" t="str">
            <v>-</v>
          </cell>
          <cell r="AU107" t="str">
            <v>-</v>
          </cell>
          <cell r="AV107" t="str">
            <v>-</v>
          </cell>
          <cell r="AW107" t="str">
            <v>-</v>
          </cell>
          <cell r="AX107" t="str">
            <v>-</v>
          </cell>
          <cell r="AY107" t="str">
            <v>-</v>
          </cell>
          <cell r="AZ107" t="str">
            <v>-</v>
          </cell>
          <cell r="BA107">
            <v>0</v>
          </cell>
          <cell r="BB107" t="str">
            <v>-</v>
          </cell>
          <cell r="BC107">
            <v>0</v>
          </cell>
          <cell r="BD107" t="str">
            <v>-</v>
          </cell>
          <cell r="BE107">
            <v>0</v>
          </cell>
          <cell r="BF107" t="str">
            <v>-</v>
          </cell>
          <cell r="BG107">
            <v>0</v>
          </cell>
          <cell r="BH107" t="str">
            <v>-</v>
          </cell>
          <cell r="BI107">
            <v>0</v>
          </cell>
          <cell r="BJ107" t="str">
            <v>-</v>
          </cell>
          <cell r="BK107">
            <v>0</v>
          </cell>
          <cell r="BL107" t="str">
            <v>-</v>
          </cell>
          <cell r="BM107">
            <v>0</v>
          </cell>
          <cell r="BN107" t="str">
            <v>-</v>
          </cell>
          <cell r="BO107">
            <v>0</v>
          </cell>
          <cell r="BP107" t="str">
            <v>-</v>
          </cell>
          <cell r="BQ107">
            <v>0</v>
          </cell>
          <cell r="BR107" t="str">
            <v>-</v>
          </cell>
          <cell r="BS107">
            <v>0</v>
          </cell>
          <cell r="BT107" t="str">
            <v>-</v>
          </cell>
          <cell r="BU107">
            <v>0</v>
          </cell>
          <cell r="BV107" t="str">
            <v>-</v>
          </cell>
          <cell r="BW107">
            <v>0</v>
          </cell>
          <cell r="BX107" t="str">
            <v>-</v>
          </cell>
          <cell r="BY107" t="str">
            <v>-</v>
          </cell>
          <cell r="BZ107" t="str">
            <v>-</v>
          </cell>
          <cell r="CA107">
            <v>0</v>
          </cell>
          <cell r="CB107" t="str">
            <v>-</v>
          </cell>
          <cell r="CC107" t="str">
            <v>-</v>
          </cell>
          <cell r="CD107" t="str">
            <v>-</v>
          </cell>
          <cell r="CE107" t="str">
            <v>-</v>
          </cell>
          <cell r="CF107" t="str">
            <v>-</v>
          </cell>
          <cell r="CG107" t="str">
            <v>-</v>
          </cell>
          <cell r="CH107" t="str">
            <v>-</v>
          </cell>
          <cell r="CI107" t="str">
            <v>-</v>
          </cell>
          <cell r="CJ107" t="str">
            <v>-</v>
          </cell>
          <cell r="CK107" t="str">
            <v>-</v>
          </cell>
          <cell r="CL107" t="str">
            <v>-</v>
          </cell>
          <cell r="CM107">
            <v>0</v>
          </cell>
          <cell r="CN107" t="str">
            <v>-</v>
          </cell>
          <cell r="CO107">
            <v>0</v>
          </cell>
          <cell r="CP107" t="str">
            <v>-</v>
          </cell>
          <cell r="CQ107">
            <v>0</v>
          </cell>
          <cell r="CR107" t="str">
            <v>-</v>
          </cell>
          <cell r="CS107">
            <v>0</v>
          </cell>
          <cell r="CT107" t="str">
            <v>-</v>
          </cell>
          <cell r="CU107">
            <v>0</v>
          </cell>
          <cell r="CV107" t="str">
            <v>-</v>
          </cell>
          <cell r="CW107">
            <v>0</v>
          </cell>
          <cell r="CX107" t="str">
            <v>-</v>
          </cell>
          <cell r="CY107">
            <v>0</v>
          </cell>
          <cell r="CZ107" t="str">
            <v>-</v>
          </cell>
          <cell r="DA107">
            <v>0</v>
          </cell>
          <cell r="DB107" t="str">
            <v>-</v>
          </cell>
          <cell r="DC107">
            <v>0</v>
          </cell>
          <cell r="DD107" t="str">
            <v>-</v>
          </cell>
          <cell r="DE107">
            <v>0</v>
          </cell>
          <cell r="DF107" t="str">
            <v>-</v>
          </cell>
          <cell r="DG107">
            <v>0</v>
          </cell>
          <cell r="DH107" t="str">
            <v>-</v>
          </cell>
          <cell r="DI107">
            <v>0</v>
          </cell>
          <cell r="DJ107" t="str">
            <v>-</v>
          </cell>
          <cell r="DK107" t="str">
            <v>-</v>
          </cell>
          <cell r="DL107" t="str">
            <v>-</v>
          </cell>
          <cell r="DM107" t="str">
            <v>-</v>
          </cell>
          <cell r="DN107" t="str">
            <v>-</v>
          </cell>
          <cell r="DO107" t="str">
            <v>-</v>
          </cell>
          <cell r="DP107" t="str">
            <v>-</v>
          </cell>
          <cell r="DQ107" t="str">
            <v>-</v>
          </cell>
          <cell r="DR107" t="str">
            <v>-</v>
          </cell>
          <cell r="DS107" t="str">
            <v>-</v>
          </cell>
          <cell r="DT107" t="str">
            <v>-</v>
          </cell>
          <cell r="DU107" t="str">
            <v>-</v>
          </cell>
          <cell r="DV107" t="str">
            <v>-</v>
          </cell>
          <cell r="DW107">
            <v>0</v>
          </cell>
          <cell r="DX107" t="str">
            <v>-</v>
          </cell>
          <cell r="DY107">
            <v>0</v>
          </cell>
          <cell r="DZ107" t="str">
            <v>-</v>
          </cell>
          <cell r="EA107">
            <v>0</v>
          </cell>
          <cell r="EB107" t="str">
            <v>-</v>
          </cell>
          <cell r="EC107">
            <v>0</v>
          </cell>
          <cell r="ED107" t="str">
            <v>-</v>
          </cell>
          <cell r="EE107">
            <v>0</v>
          </cell>
          <cell r="EF107" t="str">
            <v>-</v>
          </cell>
          <cell r="EG107">
            <v>0</v>
          </cell>
        </row>
        <row r="108">
          <cell r="C108">
            <v>700000298</v>
          </cell>
          <cell r="D108" t="str">
            <v>SECTOR RITMOS</v>
          </cell>
          <cell r="E108">
            <v>2026</v>
          </cell>
          <cell r="F108">
            <v>202606</v>
          </cell>
          <cell r="G108">
            <v>0</v>
          </cell>
          <cell r="H108" t="str">
            <v>-</v>
          </cell>
          <cell r="I108">
            <v>0</v>
          </cell>
          <cell r="J108" t="str">
            <v>-</v>
          </cell>
          <cell r="K108">
            <v>0</v>
          </cell>
          <cell r="L108" t="str">
            <v>-</v>
          </cell>
          <cell r="M108">
            <v>0</v>
          </cell>
          <cell r="N108" t="str">
            <v>-</v>
          </cell>
          <cell r="O108">
            <v>0</v>
          </cell>
          <cell r="P108" t="str">
            <v>-</v>
          </cell>
          <cell r="Q108">
            <v>0</v>
          </cell>
          <cell r="R108" t="str">
            <v>-</v>
          </cell>
          <cell r="S108">
            <v>0</v>
          </cell>
          <cell r="T108" t="str">
            <v>-</v>
          </cell>
          <cell r="U108">
            <v>0</v>
          </cell>
          <cell r="V108" t="str">
            <v>-</v>
          </cell>
          <cell r="W108">
            <v>0</v>
          </cell>
          <cell r="X108" t="str">
            <v>-</v>
          </cell>
          <cell r="Y108" t="str">
            <v>-</v>
          </cell>
          <cell r="Z108" t="str">
            <v>-</v>
          </cell>
          <cell r="AA108">
            <v>0</v>
          </cell>
          <cell r="AB108" t="str">
            <v>-</v>
          </cell>
          <cell r="AC108" t="str">
            <v>-</v>
          </cell>
          <cell r="AD108" t="str">
            <v>-</v>
          </cell>
          <cell r="AE108" t="str">
            <v>-</v>
          </cell>
          <cell r="AF108" t="str">
            <v>-</v>
          </cell>
          <cell r="AG108">
            <v>0</v>
          </cell>
          <cell r="AH108" t="str">
            <v>-</v>
          </cell>
          <cell r="AI108" t="str">
            <v>-</v>
          </cell>
          <cell r="AJ108" t="str">
            <v>-</v>
          </cell>
          <cell r="AK108" t="str">
            <v>-</v>
          </cell>
          <cell r="AL108" t="str">
            <v>-</v>
          </cell>
          <cell r="AM108">
            <v>0</v>
          </cell>
          <cell r="AN108" t="str">
            <v>-</v>
          </cell>
          <cell r="AO108" t="str">
            <v>-</v>
          </cell>
          <cell r="AP108" t="str">
            <v>-</v>
          </cell>
          <cell r="AQ108" t="str">
            <v>-</v>
          </cell>
          <cell r="AR108" t="str">
            <v>-</v>
          </cell>
          <cell r="AS108" t="str">
            <v>-</v>
          </cell>
          <cell r="AT108" t="str">
            <v>-</v>
          </cell>
          <cell r="AU108" t="str">
            <v>-</v>
          </cell>
          <cell r="AV108" t="str">
            <v>-</v>
          </cell>
          <cell r="AW108" t="str">
            <v>-</v>
          </cell>
          <cell r="AX108" t="str">
            <v>-</v>
          </cell>
          <cell r="AY108" t="str">
            <v>-</v>
          </cell>
          <cell r="AZ108" t="str">
            <v>-</v>
          </cell>
          <cell r="BA108">
            <v>0</v>
          </cell>
          <cell r="BB108" t="str">
            <v>-</v>
          </cell>
          <cell r="BC108">
            <v>0</v>
          </cell>
          <cell r="BD108" t="str">
            <v>-</v>
          </cell>
          <cell r="BE108">
            <v>0</v>
          </cell>
          <cell r="BF108" t="str">
            <v>-</v>
          </cell>
          <cell r="BG108">
            <v>0</v>
          </cell>
          <cell r="BH108" t="str">
            <v>-</v>
          </cell>
          <cell r="BI108">
            <v>0</v>
          </cell>
          <cell r="BJ108" t="str">
            <v>-</v>
          </cell>
          <cell r="BK108">
            <v>0</v>
          </cell>
          <cell r="BL108" t="str">
            <v>-</v>
          </cell>
          <cell r="BM108">
            <v>0</v>
          </cell>
          <cell r="BN108" t="str">
            <v>-</v>
          </cell>
          <cell r="BO108">
            <v>0</v>
          </cell>
          <cell r="BP108" t="str">
            <v>-</v>
          </cell>
          <cell r="BQ108">
            <v>0</v>
          </cell>
          <cell r="BR108" t="str">
            <v>-</v>
          </cell>
          <cell r="BS108">
            <v>0</v>
          </cell>
          <cell r="BT108" t="str">
            <v>-</v>
          </cell>
          <cell r="BU108">
            <v>0</v>
          </cell>
          <cell r="BV108" t="str">
            <v>-</v>
          </cell>
          <cell r="BW108">
            <v>0</v>
          </cell>
          <cell r="BX108" t="str">
            <v>-</v>
          </cell>
          <cell r="BY108" t="str">
            <v>-</v>
          </cell>
          <cell r="BZ108" t="str">
            <v>-</v>
          </cell>
          <cell r="CA108">
            <v>0</v>
          </cell>
          <cell r="CB108" t="str">
            <v>-</v>
          </cell>
          <cell r="CC108" t="str">
            <v>-</v>
          </cell>
          <cell r="CD108" t="str">
            <v>-</v>
          </cell>
          <cell r="CE108" t="str">
            <v>-</v>
          </cell>
          <cell r="CF108" t="str">
            <v>-</v>
          </cell>
          <cell r="CG108" t="str">
            <v>-</v>
          </cell>
          <cell r="CH108" t="str">
            <v>-</v>
          </cell>
          <cell r="CI108" t="str">
            <v>-</v>
          </cell>
          <cell r="CJ108" t="str">
            <v>-</v>
          </cell>
          <cell r="CK108" t="str">
            <v>-</v>
          </cell>
          <cell r="CL108" t="str">
            <v>-</v>
          </cell>
          <cell r="CM108">
            <v>0</v>
          </cell>
          <cell r="CN108" t="str">
            <v>-</v>
          </cell>
          <cell r="CO108">
            <v>0</v>
          </cell>
          <cell r="CP108" t="str">
            <v>-</v>
          </cell>
          <cell r="CQ108">
            <v>0</v>
          </cell>
          <cell r="CR108" t="str">
            <v>-</v>
          </cell>
          <cell r="CS108">
            <v>0</v>
          </cell>
          <cell r="CT108" t="str">
            <v>-</v>
          </cell>
          <cell r="CU108">
            <v>0</v>
          </cell>
          <cell r="CV108" t="str">
            <v>-</v>
          </cell>
          <cell r="CW108">
            <v>0</v>
          </cell>
          <cell r="CX108" t="str">
            <v>-</v>
          </cell>
          <cell r="CY108">
            <v>0</v>
          </cell>
          <cell r="CZ108" t="str">
            <v>-</v>
          </cell>
          <cell r="DA108">
            <v>0</v>
          </cell>
          <cell r="DB108" t="str">
            <v>-</v>
          </cell>
          <cell r="DC108">
            <v>0</v>
          </cell>
          <cell r="DD108" t="str">
            <v>-</v>
          </cell>
          <cell r="DE108">
            <v>0</v>
          </cell>
          <cell r="DF108" t="str">
            <v>-</v>
          </cell>
          <cell r="DG108">
            <v>0</v>
          </cell>
          <cell r="DH108" t="str">
            <v>-</v>
          </cell>
          <cell r="DI108">
            <v>0</v>
          </cell>
          <cell r="DJ108" t="str">
            <v>-</v>
          </cell>
          <cell r="DK108" t="str">
            <v>-</v>
          </cell>
          <cell r="DL108" t="str">
            <v>-</v>
          </cell>
          <cell r="DM108" t="str">
            <v>-</v>
          </cell>
          <cell r="DN108" t="str">
            <v>-</v>
          </cell>
          <cell r="DO108" t="str">
            <v>-</v>
          </cell>
          <cell r="DP108" t="str">
            <v>-</v>
          </cell>
          <cell r="DQ108" t="str">
            <v>-</v>
          </cell>
          <cell r="DR108" t="str">
            <v>-</v>
          </cell>
          <cell r="DS108" t="str">
            <v>-</v>
          </cell>
          <cell r="DT108" t="str">
            <v>-</v>
          </cell>
          <cell r="DU108" t="str">
            <v>-</v>
          </cell>
          <cell r="DV108" t="str">
            <v>-</v>
          </cell>
          <cell r="DW108">
            <v>0</v>
          </cell>
          <cell r="DX108" t="str">
            <v>-</v>
          </cell>
          <cell r="DY108">
            <v>0</v>
          </cell>
          <cell r="DZ108" t="str">
            <v>-</v>
          </cell>
          <cell r="EA108">
            <v>0</v>
          </cell>
          <cell r="EB108" t="str">
            <v>-</v>
          </cell>
          <cell r="EC108">
            <v>0</v>
          </cell>
          <cell r="ED108" t="str">
            <v>-</v>
          </cell>
          <cell r="EE108">
            <v>0</v>
          </cell>
          <cell r="EF108" t="str">
            <v>-</v>
          </cell>
          <cell r="EG108">
            <v>0</v>
          </cell>
        </row>
        <row r="109">
          <cell r="C109">
            <v>700000299</v>
          </cell>
          <cell r="D109" t="str">
            <v>SECTOR RAÍCES</v>
          </cell>
          <cell r="E109">
            <v>2026</v>
          </cell>
          <cell r="F109">
            <v>202606</v>
          </cell>
          <cell r="G109">
            <v>0</v>
          </cell>
          <cell r="H109" t="str">
            <v>-</v>
          </cell>
          <cell r="I109">
            <v>0</v>
          </cell>
          <cell r="J109" t="str">
            <v>-</v>
          </cell>
          <cell r="K109">
            <v>0</v>
          </cell>
          <cell r="L109" t="str">
            <v>-</v>
          </cell>
          <cell r="M109">
            <v>0</v>
          </cell>
          <cell r="N109" t="str">
            <v>-</v>
          </cell>
          <cell r="O109">
            <v>0</v>
          </cell>
          <cell r="P109" t="str">
            <v>-</v>
          </cell>
          <cell r="Q109">
            <v>0</v>
          </cell>
          <cell r="R109" t="str">
            <v>-</v>
          </cell>
          <cell r="S109">
            <v>0</v>
          </cell>
          <cell r="T109" t="str">
            <v>-</v>
          </cell>
          <cell r="U109">
            <v>0</v>
          </cell>
          <cell r="V109" t="str">
            <v>-</v>
          </cell>
          <cell r="W109">
            <v>0</v>
          </cell>
          <cell r="X109" t="str">
            <v>-</v>
          </cell>
          <cell r="Y109" t="str">
            <v>-</v>
          </cell>
          <cell r="Z109" t="str">
            <v>-</v>
          </cell>
          <cell r="AA109">
            <v>0</v>
          </cell>
          <cell r="AB109" t="str">
            <v>-</v>
          </cell>
          <cell r="AC109" t="str">
            <v>-</v>
          </cell>
          <cell r="AD109" t="str">
            <v>-</v>
          </cell>
          <cell r="AE109" t="str">
            <v>-</v>
          </cell>
          <cell r="AF109" t="str">
            <v>-</v>
          </cell>
          <cell r="AG109">
            <v>0</v>
          </cell>
          <cell r="AH109" t="str">
            <v>-</v>
          </cell>
          <cell r="AI109" t="str">
            <v>-</v>
          </cell>
          <cell r="AJ109" t="str">
            <v>-</v>
          </cell>
          <cell r="AK109" t="str">
            <v>-</v>
          </cell>
          <cell r="AL109" t="str">
            <v>-</v>
          </cell>
          <cell r="AM109">
            <v>0</v>
          </cell>
          <cell r="AN109" t="str">
            <v>-</v>
          </cell>
          <cell r="AO109" t="str">
            <v>-</v>
          </cell>
          <cell r="AP109" t="str">
            <v>-</v>
          </cell>
          <cell r="AQ109" t="str">
            <v>-</v>
          </cell>
          <cell r="AR109" t="str">
            <v>-</v>
          </cell>
          <cell r="AS109" t="str">
            <v>-</v>
          </cell>
          <cell r="AT109" t="str">
            <v>-</v>
          </cell>
          <cell r="AU109" t="str">
            <v>-</v>
          </cell>
          <cell r="AV109" t="str">
            <v>-</v>
          </cell>
          <cell r="AW109" t="str">
            <v>-</v>
          </cell>
          <cell r="AX109" t="str">
            <v>-</v>
          </cell>
          <cell r="AY109" t="str">
            <v>-</v>
          </cell>
          <cell r="AZ109" t="str">
            <v>-</v>
          </cell>
          <cell r="BA109">
            <v>0</v>
          </cell>
          <cell r="BB109" t="str">
            <v>-</v>
          </cell>
          <cell r="BC109">
            <v>0</v>
          </cell>
          <cell r="BD109" t="str">
            <v>-</v>
          </cell>
          <cell r="BE109">
            <v>0</v>
          </cell>
          <cell r="BF109" t="str">
            <v>-</v>
          </cell>
          <cell r="BG109">
            <v>0</v>
          </cell>
          <cell r="BH109" t="str">
            <v>-</v>
          </cell>
          <cell r="BI109">
            <v>0</v>
          </cell>
          <cell r="BJ109" t="str">
            <v>-</v>
          </cell>
          <cell r="BK109">
            <v>0</v>
          </cell>
          <cell r="BL109" t="str">
            <v>-</v>
          </cell>
          <cell r="BM109">
            <v>0</v>
          </cell>
          <cell r="BN109" t="str">
            <v>-</v>
          </cell>
          <cell r="BO109">
            <v>0</v>
          </cell>
          <cell r="BP109" t="str">
            <v>-</v>
          </cell>
          <cell r="BQ109">
            <v>0</v>
          </cell>
          <cell r="BR109" t="str">
            <v>-</v>
          </cell>
          <cell r="BS109">
            <v>0</v>
          </cell>
          <cell r="BT109" t="str">
            <v>-</v>
          </cell>
          <cell r="BU109">
            <v>0</v>
          </cell>
          <cell r="BV109" t="str">
            <v>-</v>
          </cell>
          <cell r="BW109">
            <v>0</v>
          </cell>
          <cell r="BX109" t="str">
            <v>-</v>
          </cell>
          <cell r="BY109" t="str">
            <v>-</v>
          </cell>
          <cell r="BZ109" t="str">
            <v>-</v>
          </cell>
          <cell r="CA109">
            <v>0</v>
          </cell>
          <cell r="CB109" t="str">
            <v>-</v>
          </cell>
          <cell r="CC109" t="str">
            <v>-</v>
          </cell>
          <cell r="CD109" t="str">
            <v>-</v>
          </cell>
          <cell r="CE109" t="str">
            <v>-</v>
          </cell>
          <cell r="CF109" t="str">
            <v>-</v>
          </cell>
          <cell r="CG109" t="str">
            <v>-</v>
          </cell>
          <cell r="CH109" t="str">
            <v>-</v>
          </cell>
          <cell r="CI109" t="str">
            <v>-</v>
          </cell>
          <cell r="CJ109" t="str">
            <v>-</v>
          </cell>
          <cell r="CK109" t="str">
            <v>-</v>
          </cell>
          <cell r="CL109" t="str">
            <v>-</v>
          </cell>
          <cell r="CM109">
            <v>0</v>
          </cell>
          <cell r="CN109" t="str">
            <v>-</v>
          </cell>
          <cell r="CO109">
            <v>0</v>
          </cell>
          <cell r="CP109" t="str">
            <v>-</v>
          </cell>
          <cell r="CQ109">
            <v>0</v>
          </cell>
          <cell r="CR109" t="str">
            <v>-</v>
          </cell>
          <cell r="CS109">
            <v>0</v>
          </cell>
          <cell r="CT109" t="str">
            <v>-</v>
          </cell>
          <cell r="CU109">
            <v>0</v>
          </cell>
          <cell r="CV109" t="str">
            <v>-</v>
          </cell>
          <cell r="CW109">
            <v>0</v>
          </cell>
          <cell r="CX109" t="str">
            <v>-</v>
          </cell>
          <cell r="CY109">
            <v>0</v>
          </cell>
          <cell r="CZ109" t="str">
            <v>-</v>
          </cell>
          <cell r="DA109">
            <v>0</v>
          </cell>
          <cell r="DB109" t="str">
            <v>-</v>
          </cell>
          <cell r="DC109">
            <v>0</v>
          </cell>
          <cell r="DD109" t="str">
            <v>-</v>
          </cell>
          <cell r="DE109">
            <v>0</v>
          </cell>
          <cell r="DF109" t="str">
            <v>-</v>
          </cell>
          <cell r="DG109">
            <v>0</v>
          </cell>
          <cell r="DH109" t="str">
            <v>-</v>
          </cell>
          <cell r="DI109">
            <v>0</v>
          </cell>
          <cell r="DJ109" t="str">
            <v>-</v>
          </cell>
          <cell r="DK109" t="str">
            <v>-</v>
          </cell>
          <cell r="DL109" t="str">
            <v>-</v>
          </cell>
          <cell r="DM109" t="str">
            <v>-</v>
          </cell>
          <cell r="DN109" t="str">
            <v>-</v>
          </cell>
          <cell r="DO109" t="str">
            <v>-</v>
          </cell>
          <cell r="DP109" t="str">
            <v>-</v>
          </cell>
          <cell r="DQ109" t="str">
            <v>-</v>
          </cell>
          <cell r="DR109" t="str">
            <v>-</v>
          </cell>
          <cell r="DS109" t="str">
            <v>-</v>
          </cell>
          <cell r="DT109" t="str">
            <v>-</v>
          </cell>
          <cell r="DU109" t="str">
            <v>-</v>
          </cell>
          <cell r="DV109" t="str">
            <v>-</v>
          </cell>
          <cell r="DW109">
            <v>0</v>
          </cell>
          <cell r="DX109" t="str">
            <v>-</v>
          </cell>
          <cell r="DY109">
            <v>0</v>
          </cell>
          <cell r="DZ109" t="str">
            <v>-</v>
          </cell>
          <cell r="EA109">
            <v>0</v>
          </cell>
          <cell r="EB109" t="str">
            <v>-</v>
          </cell>
          <cell r="EC109">
            <v>0</v>
          </cell>
          <cell r="ED109" t="str">
            <v>-</v>
          </cell>
          <cell r="EE109">
            <v>0</v>
          </cell>
          <cell r="EF109" t="str">
            <v>-</v>
          </cell>
          <cell r="EG109">
            <v>0</v>
          </cell>
        </row>
        <row r="110">
          <cell r="C110">
            <v>700000301</v>
          </cell>
          <cell r="D110" t="str">
            <v>SECTOR DESTINOS</v>
          </cell>
          <cell r="E110">
            <v>2026</v>
          </cell>
          <cell r="F110">
            <v>202606</v>
          </cell>
          <cell r="G110">
            <v>0</v>
          </cell>
          <cell r="H110" t="str">
            <v>-</v>
          </cell>
          <cell r="I110">
            <v>0</v>
          </cell>
          <cell r="J110" t="str">
            <v>-</v>
          </cell>
          <cell r="K110">
            <v>0</v>
          </cell>
          <cell r="L110" t="str">
            <v>-</v>
          </cell>
          <cell r="M110">
            <v>0</v>
          </cell>
          <cell r="N110" t="str">
            <v>-</v>
          </cell>
          <cell r="O110">
            <v>0</v>
          </cell>
          <cell r="P110" t="str">
            <v>-</v>
          </cell>
          <cell r="Q110">
            <v>0</v>
          </cell>
          <cell r="R110" t="str">
            <v>-</v>
          </cell>
          <cell r="S110">
            <v>0</v>
          </cell>
          <cell r="T110" t="str">
            <v>-</v>
          </cell>
          <cell r="U110">
            <v>0</v>
          </cell>
          <cell r="V110" t="str">
            <v>-</v>
          </cell>
          <cell r="W110">
            <v>0</v>
          </cell>
          <cell r="X110" t="str">
            <v>-</v>
          </cell>
          <cell r="Y110" t="str">
            <v>-</v>
          </cell>
          <cell r="Z110" t="str">
            <v>-</v>
          </cell>
          <cell r="AA110">
            <v>0</v>
          </cell>
          <cell r="AB110" t="str">
            <v>-</v>
          </cell>
          <cell r="AC110" t="str">
            <v>-</v>
          </cell>
          <cell r="AD110" t="str">
            <v>-</v>
          </cell>
          <cell r="AE110" t="str">
            <v>-</v>
          </cell>
          <cell r="AF110" t="str">
            <v>-</v>
          </cell>
          <cell r="AG110">
            <v>0</v>
          </cell>
          <cell r="AH110" t="str">
            <v>-</v>
          </cell>
          <cell r="AI110" t="str">
            <v>-</v>
          </cell>
          <cell r="AJ110" t="str">
            <v>-</v>
          </cell>
          <cell r="AK110" t="str">
            <v>-</v>
          </cell>
          <cell r="AL110" t="str">
            <v>-</v>
          </cell>
          <cell r="AM110">
            <v>0</v>
          </cell>
          <cell r="AN110" t="str">
            <v>-</v>
          </cell>
          <cell r="AO110" t="str">
            <v>-</v>
          </cell>
          <cell r="AP110" t="str">
            <v>-</v>
          </cell>
          <cell r="AQ110" t="str">
            <v>-</v>
          </cell>
          <cell r="AR110" t="str">
            <v>-</v>
          </cell>
          <cell r="AS110" t="str">
            <v>-</v>
          </cell>
          <cell r="AT110" t="str">
            <v>-</v>
          </cell>
          <cell r="AU110" t="str">
            <v>-</v>
          </cell>
          <cell r="AV110" t="str">
            <v>-</v>
          </cell>
          <cell r="AW110" t="str">
            <v>-</v>
          </cell>
          <cell r="AX110" t="str">
            <v>-</v>
          </cell>
          <cell r="AY110" t="str">
            <v>-</v>
          </cell>
          <cell r="AZ110" t="str">
            <v>-</v>
          </cell>
          <cell r="BA110">
            <v>0</v>
          </cell>
          <cell r="BB110" t="str">
            <v>-</v>
          </cell>
          <cell r="BC110">
            <v>0</v>
          </cell>
          <cell r="BD110" t="str">
            <v>-</v>
          </cell>
          <cell r="BE110">
            <v>0</v>
          </cell>
          <cell r="BF110" t="str">
            <v>-</v>
          </cell>
          <cell r="BG110">
            <v>0</v>
          </cell>
          <cell r="BH110" t="str">
            <v>-</v>
          </cell>
          <cell r="BI110">
            <v>0</v>
          </cell>
          <cell r="BJ110" t="str">
            <v>-</v>
          </cell>
          <cell r="BK110">
            <v>0</v>
          </cell>
          <cell r="BL110" t="str">
            <v>-</v>
          </cell>
          <cell r="BM110">
            <v>0</v>
          </cell>
          <cell r="BN110" t="str">
            <v>-</v>
          </cell>
          <cell r="BO110">
            <v>0</v>
          </cell>
          <cell r="BP110" t="str">
            <v>-</v>
          </cell>
          <cell r="BQ110">
            <v>0</v>
          </cell>
          <cell r="BR110" t="str">
            <v>-</v>
          </cell>
          <cell r="BS110">
            <v>0</v>
          </cell>
          <cell r="BT110" t="str">
            <v>-</v>
          </cell>
          <cell r="BU110">
            <v>0</v>
          </cell>
          <cell r="BV110" t="str">
            <v>-</v>
          </cell>
          <cell r="BW110">
            <v>0</v>
          </cell>
          <cell r="BX110" t="str">
            <v>-</v>
          </cell>
          <cell r="BY110" t="str">
            <v>-</v>
          </cell>
          <cell r="BZ110" t="str">
            <v>-</v>
          </cell>
          <cell r="CA110">
            <v>0</v>
          </cell>
          <cell r="CB110" t="str">
            <v>-</v>
          </cell>
          <cell r="CC110" t="str">
            <v>-</v>
          </cell>
          <cell r="CD110" t="str">
            <v>-</v>
          </cell>
          <cell r="CE110" t="str">
            <v>-</v>
          </cell>
          <cell r="CF110" t="str">
            <v>-</v>
          </cell>
          <cell r="CG110" t="str">
            <v>-</v>
          </cell>
          <cell r="CH110" t="str">
            <v>-</v>
          </cell>
          <cell r="CI110" t="str">
            <v>-</v>
          </cell>
          <cell r="CJ110" t="str">
            <v>-</v>
          </cell>
          <cell r="CK110" t="str">
            <v>-</v>
          </cell>
          <cell r="CL110" t="str">
            <v>-</v>
          </cell>
          <cell r="CM110">
            <v>0</v>
          </cell>
          <cell r="CN110" t="str">
            <v>-</v>
          </cell>
          <cell r="CO110">
            <v>0</v>
          </cell>
          <cell r="CP110" t="str">
            <v>-</v>
          </cell>
          <cell r="CQ110">
            <v>0</v>
          </cell>
          <cell r="CR110" t="str">
            <v>-</v>
          </cell>
          <cell r="CS110">
            <v>0</v>
          </cell>
          <cell r="CT110" t="str">
            <v>-</v>
          </cell>
          <cell r="CU110">
            <v>0</v>
          </cell>
          <cell r="CV110" t="str">
            <v>-</v>
          </cell>
          <cell r="CW110">
            <v>0</v>
          </cell>
          <cell r="CX110" t="str">
            <v>-</v>
          </cell>
          <cell r="CY110">
            <v>0</v>
          </cell>
          <cell r="CZ110" t="str">
            <v>-</v>
          </cell>
          <cell r="DA110">
            <v>0</v>
          </cell>
          <cell r="DB110" t="str">
            <v>-</v>
          </cell>
          <cell r="DC110">
            <v>0</v>
          </cell>
          <cell r="DD110" t="str">
            <v>-</v>
          </cell>
          <cell r="DE110">
            <v>0</v>
          </cell>
          <cell r="DF110" t="str">
            <v>-</v>
          </cell>
          <cell r="DG110">
            <v>0</v>
          </cell>
          <cell r="DH110" t="str">
            <v>-</v>
          </cell>
          <cell r="DI110">
            <v>0</v>
          </cell>
          <cell r="DJ110" t="str">
            <v>-</v>
          </cell>
          <cell r="DK110" t="str">
            <v>-</v>
          </cell>
          <cell r="DL110" t="str">
            <v>-</v>
          </cell>
          <cell r="DM110" t="str">
            <v>-</v>
          </cell>
          <cell r="DN110" t="str">
            <v>-</v>
          </cell>
          <cell r="DO110" t="str">
            <v>-</v>
          </cell>
          <cell r="DP110" t="str">
            <v>-</v>
          </cell>
          <cell r="DQ110" t="str">
            <v>-</v>
          </cell>
          <cell r="DR110" t="str">
            <v>-</v>
          </cell>
          <cell r="DS110" t="str">
            <v>-</v>
          </cell>
          <cell r="DT110" t="str">
            <v>-</v>
          </cell>
          <cell r="DU110" t="str">
            <v>-</v>
          </cell>
          <cell r="DV110" t="str">
            <v>-</v>
          </cell>
          <cell r="DW110">
            <v>0</v>
          </cell>
          <cell r="DX110" t="str">
            <v>-</v>
          </cell>
          <cell r="DY110">
            <v>0</v>
          </cell>
          <cell r="DZ110" t="str">
            <v>-</v>
          </cell>
          <cell r="EA110">
            <v>0</v>
          </cell>
          <cell r="EB110" t="str">
            <v>-</v>
          </cell>
          <cell r="EC110">
            <v>0</v>
          </cell>
          <cell r="ED110" t="str">
            <v>-</v>
          </cell>
          <cell r="EE110">
            <v>0</v>
          </cell>
          <cell r="EF110" t="str">
            <v>-</v>
          </cell>
          <cell r="EG110">
            <v>0</v>
          </cell>
        </row>
        <row r="111">
          <cell r="C111">
            <v>700000305</v>
          </cell>
          <cell r="D111" t="str">
            <v>SECTOR PRUEBA COMBINADO</v>
          </cell>
          <cell r="E111">
            <v>2026</v>
          </cell>
          <cell r="F111">
            <v>202606</v>
          </cell>
          <cell r="G111" t="str">
            <v>-</v>
          </cell>
          <cell r="H111" t="str">
            <v>-</v>
          </cell>
          <cell r="I111" t="str">
            <v>-</v>
          </cell>
          <cell r="J111" t="str">
            <v>-</v>
          </cell>
          <cell r="K111" t="str">
            <v>-</v>
          </cell>
          <cell r="L111" t="str">
            <v>-</v>
          </cell>
          <cell r="M111" t="str">
            <v>-</v>
          </cell>
          <cell r="N111" t="str">
            <v>-</v>
          </cell>
          <cell r="O111" t="str">
            <v>-</v>
          </cell>
          <cell r="P111" t="str">
            <v>-</v>
          </cell>
          <cell r="Q111" t="str">
            <v>-</v>
          </cell>
          <cell r="R111" t="str">
            <v>-</v>
          </cell>
          <cell r="S111" t="str">
            <v>-</v>
          </cell>
          <cell r="T111" t="str">
            <v>-</v>
          </cell>
          <cell r="U111" t="str">
            <v>-</v>
          </cell>
          <cell r="V111" t="str">
            <v>-</v>
          </cell>
          <cell r="W111" t="str">
            <v>-</v>
          </cell>
          <cell r="X111" t="str">
            <v>-</v>
          </cell>
          <cell r="Y111" t="str">
            <v>-</v>
          </cell>
          <cell r="Z111" t="str">
            <v>-</v>
          </cell>
          <cell r="AA111" t="str">
            <v>-</v>
          </cell>
          <cell r="AB111" t="str">
            <v>-</v>
          </cell>
          <cell r="AC111" t="str">
            <v>-</v>
          </cell>
          <cell r="AD111" t="str">
            <v>-</v>
          </cell>
          <cell r="AE111" t="str">
            <v>-</v>
          </cell>
          <cell r="AF111" t="str">
            <v>-</v>
          </cell>
          <cell r="AG111" t="str">
            <v>-</v>
          </cell>
          <cell r="AH111" t="str">
            <v>-</v>
          </cell>
          <cell r="AI111" t="str">
            <v>-</v>
          </cell>
          <cell r="AJ111" t="str">
            <v>-</v>
          </cell>
          <cell r="AK111" t="str">
            <v>-</v>
          </cell>
          <cell r="AL111" t="str">
            <v>-</v>
          </cell>
          <cell r="AM111" t="str">
            <v>-</v>
          </cell>
          <cell r="AN111" t="str">
            <v>-</v>
          </cell>
          <cell r="AO111" t="str">
            <v>-</v>
          </cell>
          <cell r="AP111" t="str">
            <v>-</v>
          </cell>
          <cell r="AQ111" t="str">
            <v>-</v>
          </cell>
          <cell r="AR111" t="str">
            <v>-</v>
          </cell>
          <cell r="AS111" t="str">
            <v>-</v>
          </cell>
          <cell r="AT111" t="str">
            <v>-</v>
          </cell>
          <cell r="AU111" t="str">
            <v>-</v>
          </cell>
          <cell r="AV111" t="str">
            <v>-</v>
          </cell>
          <cell r="AW111" t="str">
            <v>-</v>
          </cell>
          <cell r="AX111" t="str">
            <v>-</v>
          </cell>
          <cell r="AY111" t="str">
            <v>-</v>
          </cell>
          <cell r="AZ111" t="str">
            <v>-</v>
          </cell>
          <cell r="BA111" t="str">
            <v>-</v>
          </cell>
          <cell r="BB111" t="str">
            <v>-</v>
          </cell>
          <cell r="BC111" t="str">
            <v>-</v>
          </cell>
          <cell r="BD111" t="str">
            <v>-</v>
          </cell>
          <cell r="BE111" t="str">
            <v>-</v>
          </cell>
          <cell r="BF111" t="str">
            <v>-</v>
          </cell>
          <cell r="BG111" t="str">
            <v>-</v>
          </cell>
          <cell r="BH111" t="str">
            <v>-</v>
          </cell>
          <cell r="BI111" t="str">
            <v>-</v>
          </cell>
          <cell r="BJ111" t="str">
            <v>-</v>
          </cell>
          <cell r="BK111" t="str">
            <v>-</v>
          </cell>
          <cell r="BL111" t="str">
            <v>-</v>
          </cell>
          <cell r="BM111" t="str">
            <v>-</v>
          </cell>
          <cell r="BN111" t="str">
            <v>-</v>
          </cell>
          <cell r="BO111" t="str">
            <v>-</v>
          </cell>
          <cell r="BP111" t="str">
            <v>-</v>
          </cell>
          <cell r="BQ111" t="str">
            <v>-</v>
          </cell>
          <cell r="BR111" t="str">
            <v>-</v>
          </cell>
          <cell r="BS111" t="str">
            <v>-</v>
          </cell>
          <cell r="BT111" t="str">
            <v>-</v>
          </cell>
          <cell r="BU111" t="str">
            <v>-</v>
          </cell>
          <cell r="BV111" t="str">
            <v>-</v>
          </cell>
          <cell r="BW111" t="str">
            <v>-</v>
          </cell>
          <cell r="BX111" t="str">
            <v>-</v>
          </cell>
          <cell r="BY111" t="str">
            <v>-</v>
          </cell>
          <cell r="BZ111" t="str">
            <v>-</v>
          </cell>
          <cell r="CA111" t="str">
            <v>-</v>
          </cell>
          <cell r="CB111" t="str">
            <v>-</v>
          </cell>
          <cell r="CC111" t="str">
            <v>-</v>
          </cell>
          <cell r="CD111" t="str">
            <v>-</v>
          </cell>
          <cell r="CE111" t="str">
            <v>-</v>
          </cell>
          <cell r="CF111" t="str">
            <v>-</v>
          </cell>
          <cell r="CG111" t="str">
            <v>-</v>
          </cell>
          <cell r="CH111" t="str">
            <v>-</v>
          </cell>
          <cell r="CI111" t="str">
            <v>-</v>
          </cell>
          <cell r="CJ111" t="str">
            <v>-</v>
          </cell>
          <cell r="CK111" t="str">
            <v>-</v>
          </cell>
          <cell r="CL111" t="str">
            <v>-</v>
          </cell>
          <cell r="CM111" t="str">
            <v>-</v>
          </cell>
          <cell r="CN111" t="str">
            <v>-</v>
          </cell>
          <cell r="CO111" t="str">
            <v>-</v>
          </cell>
          <cell r="CP111" t="str">
            <v>-</v>
          </cell>
          <cell r="CQ111" t="str">
            <v>-</v>
          </cell>
          <cell r="CR111" t="str">
            <v>-</v>
          </cell>
          <cell r="CS111" t="str">
            <v>-</v>
          </cell>
          <cell r="CT111" t="str">
            <v>-</v>
          </cell>
          <cell r="CU111" t="str">
            <v>-</v>
          </cell>
          <cell r="CV111" t="str">
            <v>-</v>
          </cell>
          <cell r="CW111" t="str">
            <v>-</v>
          </cell>
          <cell r="CX111" t="str">
            <v>-</v>
          </cell>
          <cell r="CY111" t="str">
            <v>-</v>
          </cell>
          <cell r="CZ111" t="str">
            <v>-</v>
          </cell>
          <cell r="DA111" t="str">
            <v>-</v>
          </cell>
          <cell r="DB111" t="str">
            <v>-</v>
          </cell>
          <cell r="DC111" t="str">
            <v>-</v>
          </cell>
          <cell r="DD111" t="str">
            <v>-</v>
          </cell>
          <cell r="DE111" t="str">
            <v>-</v>
          </cell>
          <cell r="DF111" t="str">
            <v>-</v>
          </cell>
          <cell r="DG111" t="str">
            <v>-</v>
          </cell>
          <cell r="DH111" t="str">
            <v>-</v>
          </cell>
          <cell r="DI111" t="str">
            <v>-</v>
          </cell>
          <cell r="DJ111" t="str">
            <v>-</v>
          </cell>
          <cell r="DK111" t="str">
            <v>-</v>
          </cell>
          <cell r="DL111" t="str">
            <v>-</v>
          </cell>
          <cell r="DM111" t="str">
            <v>-</v>
          </cell>
          <cell r="DN111" t="str">
            <v>-</v>
          </cell>
          <cell r="DO111" t="str">
            <v>-</v>
          </cell>
          <cell r="DP111" t="str">
            <v>-</v>
          </cell>
          <cell r="DQ111" t="str">
            <v>-</v>
          </cell>
          <cell r="DR111" t="str">
            <v>-</v>
          </cell>
          <cell r="DS111" t="str">
            <v>-</v>
          </cell>
          <cell r="DT111" t="str">
            <v>-</v>
          </cell>
          <cell r="DU111" t="str">
            <v>-</v>
          </cell>
          <cell r="DV111" t="str">
            <v>-</v>
          </cell>
          <cell r="DW111" t="str">
            <v>-</v>
          </cell>
          <cell r="DX111" t="str">
            <v>-</v>
          </cell>
          <cell r="DY111" t="str">
            <v>-</v>
          </cell>
          <cell r="DZ111" t="str">
            <v>-</v>
          </cell>
          <cell r="EA111" t="str">
            <v>-</v>
          </cell>
          <cell r="EB111" t="str">
            <v>-</v>
          </cell>
          <cell r="EC111" t="str">
            <v>-</v>
          </cell>
          <cell r="ED111" t="str">
            <v>-</v>
          </cell>
          <cell r="EE111" t="str">
            <v>-</v>
          </cell>
          <cell r="EF111" t="str">
            <v>-</v>
          </cell>
          <cell r="EG111" t="str">
            <v>-</v>
          </cell>
        </row>
        <row r="112">
          <cell r="C112">
            <v>700000404</v>
          </cell>
          <cell r="D112" t="str">
            <v>Sector TERMALES Malca</v>
          </cell>
          <cell r="E112">
            <v>2026</v>
          </cell>
          <cell r="F112">
            <v>202606</v>
          </cell>
          <cell r="G112">
            <v>2049</v>
          </cell>
          <cell r="H112">
            <v>2003</v>
          </cell>
          <cell r="I112">
            <v>658</v>
          </cell>
          <cell r="J112" t="str">
            <v>-</v>
          </cell>
          <cell r="K112">
            <v>21</v>
          </cell>
          <cell r="L112">
            <v>10</v>
          </cell>
          <cell r="M112">
            <v>1402</v>
          </cell>
          <cell r="N112">
            <v>1404</v>
          </cell>
          <cell r="O112">
            <v>0</v>
          </cell>
          <cell r="P112" t="str">
            <v>-</v>
          </cell>
          <cell r="Q112">
            <v>0</v>
          </cell>
          <cell r="R112" t="str">
            <v>-</v>
          </cell>
          <cell r="S112">
            <v>1</v>
          </cell>
          <cell r="T112" t="str">
            <v>-</v>
          </cell>
          <cell r="U112">
            <v>1401</v>
          </cell>
          <cell r="V112" t="str">
            <v>-</v>
          </cell>
          <cell r="W112">
            <v>1</v>
          </cell>
          <cell r="X112" t="str">
            <v>-</v>
          </cell>
          <cell r="Y112" t="str">
            <v>-</v>
          </cell>
          <cell r="Z112" t="str">
            <v>-</v>
          </cell>
          <cell r="AA112">
            <v>1114</v>
          </cell>
          <cell r="AB112" t="str">
            <v>-</v>
          </cell>
          <cell r="AC112" t="str">
            <v>-</v>
          </cell>
          <cell r="AD112" t="str">
            <v>-</v>
          </cell>
          <cell r="AE112" t="str">
            <v>-</v>
          </cell>
          <cell r="AF112" t="str">
            <v>-</v>
          </cell>
          <cell r="AG112">
            <v>791</v>
          </cell>
          <cell r="AH112" t="str">
            <v>-</v>
          </cell>
          <cell r="AI112" t="str">
            <v>-</v>
          </cell>
          <cell r="AJ112" t="str">
            <v>-</v>
          </cell>
          <cell r="AK112" t="str">
            <v>-</v>
          </cell>
          <cell r="AL112" t="str">
            <v>-</v>
          </cell>
          <cell r="AM112">
            <v>68.423621278672513</v>
          </cell>
          <cell r="AN112">
            <v>68.900000000000006</v>
          </cell>
          <cell r="AO112" t="str">
            <v>-</v>
          </cell>
          <cell r="AP112" t="str">
            <v>-</v>
          </cell>
          <cell r="AQ112" t="str">
            <v>-</v>
          </cell>
          <cell r="AR112" t="str">
            <v>-</v>
          </cell>
          <cell r="AS112" t="str">
            <v>-</v>
          </cell>
          <cell r="AT112" t="str">
            <v>-</v>
          </cell>
          <cell r="AU112" t="str">
            <v>-</v>
          </cell>
          <cell r="AV112" t="str">
            <v>-</v>
          </cell>
          <cell r="AW112" t="str">
            <v>-</v>
          </cell>
          <cell r="AX112" t="str">
            <v>-</v>
          </cell>
          <cell r="AY112" t="str">
            <v>-</v>
          </cell>
          <cell r="AZ112" t="str">
            <v>-</v>
          </cell>
          <cell r="BA112">
            <v>1300</v>
          </cell>
          <cell r="BB112">
            <v>1270</v>
          </cell>
          <cell r="BC112">
            <v>63.445583211322599</v>
          </cell>
          <cell r="BD112">
            <v>62.3</v>
          </cell>
          <cell r="BE112">
            <v>1473</v>
          </cell>
          <cell r="BF112" t="str">
            <v>-</v>
          </cell>
          <cell r="BG112">
            <v>527320.06999999995</v>
          </cell>
          <cell r="BH112">
            <v>533752</v>
          </cell>
          <cell r="BI112">
            <v>739302738</v>
          </cell>
          <cell r="BJ112">
            <v>749388475</v>
          </cell>
          <cell r="BK112">
            <v>738415586</v>
          </cell>
          <cell r="BL112" t="str">
            <v>-</v>
          </cell>
          <cell r="BM112">
            <v>887152</v>
          </cell>
          <cell r="BN112" t="str">
            <v>-</v>
          </cell>
          <cell r="BO112">
            <v>460120735</v>
          </cell>
          <cell r="BP112" t="str">
            <v>-</v>
          </cell>
          <cell r="BQ112">
            <v>887152</v>
          </cell>
          <cell r="BR112" t="str">
            <v>-</v>
          </cell>
          <cell r="BS112">
            <v>1223</v>
          </cell>
          <cell r="BT112" t="str">
            <v>-</v>
          </cell>
          <cell r="BU112">
            <v>459233583</v>
          </cell>
          <cell r="BV112" t="str">
            <v>-</v>
          </cell>
          <cell r="BW112">
            <v>1210</v>
          </cell>
          <cell r="BX112" t="str">
            <v>-</v>
          </cell>
          <cell r="BY112" t="str">
            <v>-</v>
          </cell>
          <cell r="BZ112" t="str">
            <v>-</v>
          </cell>
          <cell r="CA112">
            <v>262473739</v>
          </cell>
          <cell r="CB112" t="str">
            <v>-</v>
          </cell>
          <cell r="CC112" t="str">
            <v>-</v>
          </cell>
          <cell r="CD112" t="str">
            <v>-</v>
          </cell>
          <cell r="CE112" t="str">
            <v>-</v>
          </cell>
          <cell r="CF112" t="str">
            <v>-</v>
          </cell>
          <cell r="CG112" t="str">
            <v>-</v>
          </cell>
          <cell r="CH112" t="str">
            <v>-</v>
          </cell>
          <cell r="CI112" t="str">
            <v>-</v>
          </cell>
          <cell r="CJ112" t="str">
            <v>-</v>
          </cell>
          <cell r="CK112" t="str">
            <v>-</v>
          </cell>
          <cell r="CL112" t="str">
            <v>-</v>
          </cell>
          <cell r="CM112">
            <v>16708264</v>
          </cell>
          <cell r="CN112" t="str">
            <v>-</v>
          </cell>
          <cell r="CO112">
            <v>279182003</v>
          </cell>
          <cell r="CP112" t="str">
            <v>-</v>
          </cell>
          <cell r="CQ112">
            <v>0</v>
          </cell>
          <cell r="CR112" t="str">
            <v>-</v>
          </cell>
          <cell r="CS112">
            <v>-14</v>
          </cell>
          <cell r="CT112" t="str">
            <v>-</v>
          </cell>
          <cell r="CU112">
            <v>303</v>
          </cell>
          <cell r="CV112">
            <v>332</v>
          </cell>
          <cell r="CW112">
            <v>227</v>
          </cell>
          <cell r="CX112">
            <v>224</v>
          </cell>
          <cell r="CY112">
            <v>117</v>
          </cell>
          <cell r="CZ112">
            <v>121</v>
          </cell>
          <cell r="DA112">
            <v>62</v>
          </cell>
          <cell r="DB112">
            <v>51</v>
          </cell>
          <cell r="DC112">
            <v>74</v>
          </cell>
          <cell r="DD112">
            <v>67</v>
          </cell>
          <cell r="DE112">
            <v>74</v>
          </cell>
          <cell r="DF112">
            <v>70</v>
          </cell>
          <cell r="DG112">
            <v>210</v>
          </cell>
          <cell r="DH112">
            <v>188</v>
          </cell>
          <cell r="DI112">
            <v>47</v>
          </cell>
          <cell r="DJ112" t="str">
            <v>-</v>
          </cell>
          <cell r="DK112" t="str">
            <v>-</v>
          </cell>
          <cell r="DL112" t="str">
            <v>-</v>
          </cell>
          <cell r="DM112" t="str">
            <v>-</v>
          </cell>
          <cell r="DN112" t="str">
            <v>-</v>
          </cell>
          <cell r="DO112" t="str">
            <v>-</v>
          </cell>
          <cell r="DP112" t="str">
            <v>-</v>
          </cell>
          <cell r="DQ112" t="str">
            <v>-</v>
          </cell>
          <cell r="DR112" t="str">
            <v>-</v>
          </cell>
          <cell r="DS112" t="str">
            <v>-</v>
          </cell>
          <cell r="DT112" t="str">
            <v>-</v>
          </cell>
          <cell r="DU112" t="str">
            <v>-</v>
          </cell>
          <cell r="DV112" t="str">
            <v>-</v>
          </cell>
          <cell r="DW112">
            <v>0</v>
          </cell>
          <cell r="DX112" t="str">
            <v>-</v>
          </cell>
          <cell r="DY112">
            <v>62</v>
          </cell>
          <cell r="DZ112">
            <v>71</v>
          </cell>
          <cell r="EA112">
            <v>30</v>
          </cell>
          <cell r="EB112" t="str">
            <v>-</v>
          </cell>
          <cell r="EC112">
            <v>52.631578947368418</v>
          </cell>
          <cell r="ED112" t="str">
            <v>-</v>
          </cell>
          <cell r="EE112">
            <v>15</v>
          </cell>
          <cell r="EF112" t="str">
            <v>-</v>
          </cell>
          <cell r="EG112">
            <v>40</v>
          </cell>
        </row>
        <row r="113">
          <cell r="C113">
            <v>700000405</v>
          </cell>
          <cell r="D113" t="str">
            <v>Sector CORRIENTE Silvia</v>
          </cell>
          <cell r="E113">
            <v>2026</v>
          </cell>
          <cell r="F113">
            <v>202606</v>
          </cell>
          <cell r="G113">
            <v>1747</v>
          </cell>
          <cell r="H113">
            <v>1744</v>
          </cell>
          <cell r="I113">
            <v>510</v>
          </cell>
          <cell r="J113" t="str">
            <v>-</v>
          </cell>
          <cell r="K113">
            <v>37</v>
          </cell>
          <cell r="L113">
            <v>11</v>
          </cell>
          <cell r="M113">
            <v>1152</v>
          </cell>
          <cell r="N113">
            <v>1174</v>
          </cell>
          <cell r="O113">
            <v>0</v>
          </cell>
          <cell r="P113" t="str">
            <v>-</v>
          </cell>
          <cell r="Q113">
            <v>0</v>
          </cell>
          <cell r="R113" t="str">
            <v>-</v>
          </cell>
          <cell r="S113">
            <v>2</v>
          </cell>
          <cell r="T113" t="str">
            <v>-</v>
          </cell>
          <cell r="U113">
            <v>1151</v>
          </cell>
          <cell r="V113" t="str">
            <v>-</v>
          </cell>
          <cell r="W113">
            <v>1</v>
          </cell>
          <cell r="X113" t="str">
            <v>-</v>
          </cell>
          <cell r="Y113" t="str">
            <v>-</v>
          </cell>
          <cell r="Z113" t="str">
            <v>-</v>
          </cell>
          <cell r="AA113">
            <v>879</v>
          </cell>
          <cell r="AB113" t="str">
            <v>-</v>
          </cell>
          <cell r="AC113" t="str">
            <v>-</v>
          </cell>
          <cell r="AD113" t="str">
            <v>-</v>
          </cell>
          <cell r="AE113" t="str">
            <v>-</v>
          </cell>
          <cell r="AF113" t="str">
            <v>-</v>
          </cell>
          <cell r="AG113">
            <v>685</v>
          </cell>
          <cell r="AH113" t="str">
            <v>-</v>
          </cell>
          <cell r="AI113" t="str">
            <v>-</v>
          </cell>
          <cell r="AJ113" t="str">
            <v>-</v>
          </cell>
          <cell r="AK113" t="str">
            <v>-</v>
          </cell>
          <cell r="AL113" t="str">
            <v>-</v>
          </cell>
          <cell r="AM113">
            <v>65.94161419576416</v>
          </cell>
          <cell r="AN113">
            <v>68.3</v>
          </cell>
          <cell r="AO113" t="str">
            <v>-</v>
          </cell>
          <cell r="AP113" t="str">
            <v>-</v>
          </cell>
          <cell r="AQ113" t="str">
            <v>-</v>
          </cell>
          <cell r="AR113" t="str">
            <v>-</v>
          </cell>
          <cell r="AS113" t="str">
            <v>-</v>
          </cell>
          <cell r="AT113" t="str">
            <v>-</v>
          </cell>
          <cell r="AU113" t="str">
            <v>-</v>
          </cell>
          <cell r="AV113" t="str">
            <v>-</v>
          </cell>
          <cell r="AW113" t="str">
            <v>-</v>
          </cell>
          <cell r="AX113" t="str">
            <v>-</v>
          </cell>
          <cell r="AY113" t="str">
            <v>-</v>
          </cell>
          <cell r="AZ113" t="str">
            <v>-</v>
          </cell>
          <cell r="BA113">
            <v>1056</v>
          </cell>
          <cell r="BB113">
            <v>1052</v>
          </cell>
          <cell r="BC113">
            <v>60.446479679450484</v>
          </cell>
          <cell r="BD113">
            <v>61.2</v>
          </cell>
          <cell r="BE113">
            <v>1183</v>
          </cell>
          <cell r="BF113" t="str">
            <v>-</v>
          </cell>
          <cell r="BG113">
            <v>500987.15</v>
          </cell>
          <cell r="BH113">
            <v>537595</v>
          </cell>
          <cell r="BI113">
            <v>577137192.39999998</v>
          </cell>
          <cell r="BJ113">
            <v>631136897</v>
          </cell>
          <cell r="BK113">
            <v>576802361</v>
          </cell>
          <cell r="BL113" t="str">
            <v>-</v>
          </cell>
          <cell r="BM113">
            <v>334831.40000000002</v>
          </cell>
          <cell r="BN113" t="str">
            <v>-</v>
          </cell>
          <cell r="BO113">
            <v>353722202.39999998</v>
          </cell>
          <cell r="BP113" t="str">
            <v>-</v>
          </cell>
          <cell r="BQ113">
            <v>334831.40000000002</v>
          </cell>
          <cell r="BR113" t="str">
            <v>-</v>
          </cell>
          <cell r="BS113">
            <v>951</v>
          </cell>
          <cell r="BT113" t="str">
            <v>-</v>
          </cell>
          <cell r="BU113">
            <v>353387371</v>
          </cell>
          <cell r="BV113" t="str">
            <v>-</v>
          </cell>
          <cell r="BW113">
            <v>981</v>
          </cell>
          <cell r="BX113" t="str">
            <v>-</v>
          </cell>
          <cell r="BY113" t="str">
            <v>-</v>
          </cell>
          <cell r="BZ113" t="str">
            <v>-</v>
          </cell>
          <cell r="CA113">
            <v>209691252</v>
          </cell>
          <cell r="CB113" t="str">
            <v>-</v>
          </cell>
          <cell r="CC113" t="str">
            <v>-</v>
          </cell>
          <cell r="CD113" t="str">
            <v>-</v>
          </cell>
          <cell r="CE113" t="str">
            <v>-</v>
          </cell>
          <cell r="CF113" t="str">
            <v>-</v>
          </cell>
          <cell r="CG113" t="str">
            <v>-</v>
          </cell>
          <cell r="CH113" t="str">
            <v>-</v>
          </cell>
          <cell r="CI113" t="str">
            <v>-</v>
          </cell>
          <cell r="CJ113" t="str">
            <v>-</v>
          </cell>
          <cell r="CK113" t="str">
            <v>-</v>
          </cell>
          <cell r="CL113" t="str">
            <v>-</v>
          </cell>
          <cell r="CM113">
            <v>13457258</v>
          </cell>
          <cell r="CN113" t="str">
            <v>-</v>
          </cell>
          <cell r="CO113">
            <v>223148510</v>
          </cell>
          <cell r="CP113" t="str">
            <v>-</v>
          </cell>
          <cell r="CQ113">
            <v>0</v>
          </cell>
          <cell r="CR113" t="str">
            <v>-</v>
          </cell>
          <cell r="CS113">
            <v>-30</v>
          </cell>
          <cell r="CT113" t="str">
            <v>-</v>
          </cell>
          <cell r="CU113">
            <v>286</v>
          </cell>
          <cell r="CV113">
            <v>285</v>
          </cell>
          <cell r="CW113">
            <v>170</v>
          </cell>
          <cell r="CX113">
            <v>192</v>
          </cell>
          <cell r="CY113">
            <v>139</v>
          </cell>
          <cell r="CZ113">
            <v>121</v>
          </cell>
          <cell r="DA113">
            <v>33</v>
          </cell>
          <cell r="DB113">
            <v>31</v>
          </cell>
          <cell r="DC113">
            <v>62</v>
          </cell>
          <cell r="DD113">
            <v>55</v>
          </cell>
          <cell r="DE113">
            <v>68</v>
          </cell>
          <cell r="DF113">
            <v>70</v>
          </cell>
          <cell r="DG113">
            <v>163</v>
          </cell>
          <cell r="DH113">
            <v>156</v>
          </cell>
          <cell r="DI113">
            <v>28</v>
          </cell>
          <cell r="DJ113" t="str">
            <v>-</v>
          </cell>
          <cell r="DK113" t="str">
            <v>-</v>
          </cell>
          <cell r="DL113" t="str">
            <v>-</v>
          </cell>
          <cell r="DM113" t="str">
            <v>-</v>
          </cell>
          <cell r="DN113" t="str">
            <v>-</v>
          </cell>
          <cell r="DO113" t="str">
            <v>-</v>
          </cell>
          <cell r="DP113" t="str">
            <v>-</v>
          </cell>
          <cell r="DQ113" t="str">
            <v>-</v>
          </cell>
          <cell r="DR113" t="str">
            <v>-</v>
          </cell>
          <cell r="DS113" t="str">
            <v>-</v>
          </cell>
          <cell r="DT113" t="str">
            <v>-</v>
          </cell>
          <cell r="DU113" t="str">
            <v>-</v>
          </cell>
          <cell r="DV113" t="str">
            <v>-</v>
          </cell>
          <cell r="DW113">
            <v>0</v>
          </cell>
          <cell r="DX113" t="str">
            <v>-</v>
          </cell>
          <cell r="DY113">
            <v>40</v>
          </cell>
          <cell r="DZ113">
            <v>58</v>
          </cell>
          <cell r="EA113">
            <v>24</v>
          </cell>
          <cell r="EB113" t="str">
            <v>-</v>
          </cell>
          <cell r="EC113">
            <v>51.063829787234042</v>
          </cell>
          <cell r="ED113" t="str">
            <v>-</v>
          </cell>
          <cell r="EE113">
            <v>12</v>
          </cell>
          <cell r="EF113" t="str">
            <v>-</v>
          </cell>
          <cell r="EG113">
            <v>56</v>
          </cell>
        </row>
        <row r="114">
          <cell r="C114">
            <v>700000411</v>
          </cell>
          <cell r="D114" t="str">
            <v>SECTOR PILANDERAS ARACELIS</v>
          </cell>
          <cell r="E114">
            <v>2026</v>
          </cell>
          <cell r="F114">
            <v>202606</v>
          </cell>
          <cell r="G114" t="str">
            <v>-</v>
          </cell>
          <cell r="H114" t="str">
            <v>-</v>
          </cell>
          <cell r="I114" t="str">
            <v>-</v>
          </cell>
          <cell r="J114" t="str">
            <v>-</v>
          </cell>
          <cell r="K114" t="str">
            <v>-</v>
          </cell>
          <cell r="L114" t="str">
            <v>-</v>
          </cell>
          <cell r="M114" t="str">
            <v>-</v>
          </cell>
          <cell r="N114" t="str">
            <v>-</v>
          </cell>
          <cell r="O114" t="str">
            <v>-</v>
          </cell>
          <cell r="P114" t="str">
            <v>-</v>
          </cell>
          <cell r="Q114" t="str">
            <v>-</v>
          </cell>
          <cell r="R114" t="str">
            <v>-</v>
          </cell>
          <cell r="S114" t="str">
            <v>-</v>
          </cell>
          <cell r="T114" t="str">
            <v>-</v>
          </cell>
          <cell r="U114" t="str">
            <v>-</v>
          </cell>
          <cell r="V114" t="str">
            <v>-</v>
          </cell>
          <cell r="W114" t="str">
            <v>-</v>
          </cell>
          <cell r="X114" t="str">
            <v>-</v>
          </cell>
          <cell r="Y114" t="str">
            <v>-</v>
          </cell>
          <cell r="Z114" t="str">
            <v>-</v>
          </cell>
          <cell r="AA114" t="str">
            <v>-</v>
          </cell>
          <cell r="AB114" t="str">
            <v>-</v>
          </cell>
          <cell r="AC114" t="str">
            <v>-</v>
          </cell>
          <cell r="AD114" t="str">
            <v>-</v>
          </cell>
          <cell r="AE114" t="str">
            <v>-</v>
          </cell>
          <cell r="AF114" t="str">
            <v>-</v>
          </cell>
          <cell r="AG114" t="str">
            <v>-</v>
          </cell>
          <cell r="AH114" t="str">
            <v>-</v>
          </cell>
          <cell r="AI114" t="str">
            <v>-</v>
          </cell>
          <cell r="AJ114" t="str">
            <v>-</v>
          </cell>
          <cell r="AK114" t="str">
            <v>-</v>
          </cell>
          <cell r="AL114" t="str">
            <v>-</v>
          </cell>
          <cell r="AM114" t="str">
            <v>-</v>
          </cell>
          <cell r="AN114" t="str">
            <v>-</v>
          </cell>
          <cell r="AO114" t="str">
            <v>-</v>
          </cell>
          <cell r="AP114" t="str">
            <v>-</v>
          </cell>
          <cell r="AQ114" t="str">
            <v>-</v>
          </cell>
          <cell r="AR114" t="str">
            <v>-</v>
          </cell>
          <cell r="AS114" t="str">
            <v>-</v>
          </cell>
          <cell r="AT114" t="str">
            <v>-</v>
          </cell>
          <cell r="AU114" t="str">
            <v>-</v>
          </cell>
          <cell r="AV114" t="str">
            <v>-</v>
          </cell>
          <cell r="AW114" t="str">
            <v>-</v>
          </cell>
          <cell r="AX114" t="str">
            <v>-</v>
          </cell>
          <cell r="AY114" t="str">
            <v>-</v>
          </cell>
          <cell r="AZ114" t="str">
            <v>-</v>
          </cell>
          <cell r="BA114" t="str">
            <v>-</v>
          </cell>
          <cell r="BB114" t="str">
            <v>-</v>
          </cell>
          <cell r="BC114" t="str">
            <v>-</v>
          </cell>
          <cell r="BD114" t="str">
            <v>-</v>
          </cell>
          <cell r="BE114" t="str">
            <v>-</v>
          </cell>
          <cell r="BF114" t="str">
            <v>-</v>
          </cell>
          <cell r="BG114" t="str">
            <v>-</v>
          </cell>
          <cell r="BH114" t="str">
            <v>-</v>
          </cell>
          <cell r="BI114" t="str">
            <v>-</v>
          </cell>
          <cell r="BJ114" t="str">
            <v>-</v>
          </cell>
          <cell r="BK114" t="str">
            <v>-</v>
          </cell>
          <cell r="BL114" t="str">
            <v>-</v>
          </cell>
          <cell r="BM114" t="str">
            <v>-</v>
          </cell>
          <cell r="BN114" t="str">
            <v>-</v>
          </cell>
          <cell r="BO114" t="str">
            <v>-</v>
          </cell>
          <cell r="BP114" t="str">
            <v>-</v>
          </cell>
          <cell r="BQ114" t="str">
            <v>-</v>
          </cell>
          <cell r="BR114" t="str">
            <v>-</v>
          </cell>
          <cell r="BS114" t="str">
            <v>-</v>
          </cell>
          <cell r="BT114" t="str">
            <v>-</v>
          </cell>
          <cell r="BU114" t="str">
            <v>-</v>
          </cell>
          <cell r="BV114" t="str">
            <v>-</v>
          </cell>
          <cell r="BW114" t="str">
            <v>-</v>
          </cell>
          <cell r="BX114" t="str">
            <v>-</v>
          </cell>
          <cell r="BY114" t="str">
            <v>-</v>
          </cell>
          <cell r="BZ114" t="str">
            <v>-</v>
          </cell>
          <cell r="CA114" t="str">
            <v>-</v>
          </cell>
          <cell r="CB114" t="str">
            <v>-</v>
          </cell>
          <cell r="CC114" t="str">
            <v>-</v>
          </cell>
          <cell r="CD114" t="str">
            <v>-</v>
          </cell>
          <cell r="CE114" t="str">
            <v>-</v>
          </cell>
          <cell r="CF114" t="str">
            <v>-</v>
          </cell>
          <cell r="CG114" t="str">
            <v>-</v>
          </cell>
          <cell r="CH114" t="str">
            <v>-</v>
          </cell>
          <cell r="CI114" t="str">
            <v>-</v>
          </cell>
          <cell r="CJ114" t="str">
            <v>-</v>
          </cell>
          <cell r="CK114" t="str">
            <v>-</v>
          </cell>
          <cell r="CL114" t="str">
            <v>-</v>
          </cell>
          <cell r="CM114" t="str">
            <v>-</v>
          </cell>
          <cell r="CN114" t="str">
            <v>-</v>
          </cell>
          <cell r="CO114" t="str">
            <v>-</v>
          </cell>
          <cell r="CP114" t="str">
            <v>-</v>
          </cell>
          <cell r="CQ114" t="str">
            <v>-</v>
          </cell>
          <cell r="CR114" t="str">
            <v>-</v>
          </cell>
          <cell r="CS114" t="str">
            <v>-</v>
          </cell>
          <cell r="CT114" t="str">
            <v>-</v>
          </cell>
          <cell r="CU114" t="str">
            <v>-</v>
          </cell>
          <cell r="CV114" t="str">
            <v>-</v>
          </cell>
          <cell r="CW114" t="str">
            <v>-</v>
          </cell>
          <cell r="CX114" t="str">
            <v>-</v>
          </cell>
          <cell r="CY114" t="str">
            <v>-</v>
          </cell>
          <cell r="CZ114" t="str">
            <v>-</v>
          </cell>
          <cell r="DA114" t="str">
            <v>-</v>
          </cell>
          <cell r="DB114" t="str">
            <v>-</v>
          </cell>
          <cell r="DC114" t="str">
            <v>-</v>
          </cell>
          <cell r="DD114" t="str">
            <v>-</v>
          </cell>
          <cell r="DE114" t="str">
            <v>-</v>
          </cell>
          <cell r="DF114" t="str">
            <v>-</v>
          </cell>
          <cell r="DG114" t="str">
            <v>-</v>
          </cell>
          <cell r="DH114" t="str">
            <v>-</v>
          </cell>
          <cell r="DI114" t="str">
            <v>-</v>
          </cell>
          <cell r="DJ114" t="str">
            <v>-</v>
          </cell>
          <cell r="DK114" t="str">
            <v>-</v>
          </cell>
          <cell r="DL114" t="str">
            <v>-</v>
          </cell>
          <cell r="DM114" t="str">
            <v>-</v>
          </cell>
          <cell r="DN114" t="str">
            <v>-</v>
          </cell>
          <cell r="DO114" t="str">
            <v>-</v>
          </cell>
          <cell r="DP114" t="str">
            <v>-</v>
          </cell>
          <cell r="DQ114" t="str">
            <v>-</v>
          </cell>
          <cell r="DR114" t="str">
            <v>-</v>
          </cell>
          <cell r="DS114" t="str">
            <v>-</v>
          </cell>
          <cell r="DT114" t="str">
            <v>-</v>
          </cell>
          <cell r="DU114" t="str">
            <v>-</v>
          </cell>
          <cell r="DV114" t="str">
            <v>-</v>
          </cell>
          <cell r="DW114" t="str">
            <v>-</v>
          </cell>
          <cell r="DX114" t="str">
            <v>-</v>
          </cell>
          <cell r="DY114" t="str">
            <v>-</v>
          </cell>
          <cell r="DZ114" t="str">
            <v>-</v>
          </cell>
          <cell r="EA114" t="str">
            <v>-</v>
          </cell>
          <cell r="EB114" t="str">
            <v>-</v>
          </cell>
          <cell r="EC114" t="str">
            <v>-</v>
          </cell>
          <cell r="ED114" t="str">
            <v>-</v>
          </cell>
          <cell r="EE114" t="str">
            <v>-</v>
          </cell>
          <cell r="EF114" t="str">
            <v>-</v>
          </cell>
          <cell r="EG114" t="str">
            <v>-</v>
          </cell>
        </row>
        <row r="115">
          <cell r="C115">
            <v>700000412</v>
          </cell>
          <cell r="D115" t="str">
            <v xml:space="preserve">SECTOR CARNAVAL LUZ </v>
          </cell>
          <cell r="E115">
            <v>2026</v>
          </cell>
          <cell r="F115">
            <v>202606</v>
          </cell>
          <cell r="G115">
            <v>1967</v>
          </cell>
          <cell r="H115">
            <v>1847</v>
          </cell>
          <cell r="I115">
            <v>363</v>
          </cell>
          <cell r="J115" t="str">
            <v>-</v>
          </cell>
          <cell r="K115">
            <v>0</v>
          </cell>
          <cell r="L115">
            <v>9</v>
          </cell>
          <cell r="M115">
            <v>895</v>
          </cell>
          <cell r="N115">
            <v>1300</v>
          </cell>
          <cell r="O115">
            <v>0</v>
          </cell>
          <cell r="P115" t="str">
            <v>-</v>
          </cell>
          <cell r="Q115">
            <v>0</v>
          </cell>
          <cell r="R115" t="str">
            <v>-</v>
          </cell>
          <cell r="S115">
            <v>0</v>
          </cell>
          <cell r="T115" t="str">
            <v>-</v>
          </cell>
          <cell r="U115">
            <v>895</v>
          </cell>
          <cell r="V115" t="str">
            <v>-</v>
          </cell>
          <cell r="W115">
            <v>0</v>
          </cell>
          <cell r="X115" t="str">
            <v>-</v>
          </cell>
          <cell r="Y115" t="str">
            <v>-</v>
          </cell>
          <cell r="Z115" t="str">
            <v>-</v>
          </cell>
          <cell r="AA115">
            <v>582</v>
          </cell>
          <cell r="AB115" t="str">
            <v>-</v>
          </cell>
          <cell r="AC115" t="str">
            <v>-</v>
          </cell>
          <cell r="AD115" t="str">
            <v>-</v>
          </cell>
          <cell r="AE115" t="str">
            <v>-</v>
          </cell>
          <cell r="AF115" t="str">
            <v>-</v>
          </cell>
          <cell r="AG115">
            <v>635</v>
          </cell>
          <cell r="AH115" t="str">
            <v>-</v>
          </cell>
          <cell r="AI115" t="str">
            <v>-</v>
          </cell>
          <cell r="AJ115" t="str">
            <v>-</v>
          </cell>
          <cell r="AK115" t="str">
            <v>-</v>
          </cell>
          <cell r="AL115" t="str">
            <v>-</v>
          </cell>
          <cell r="AM115">
            <v>45.50076258261312</v>
          </cell>
          <cell r="AN115">
            <v>65.7</v>
          </cell>
          <cell r="AO115" t="str">
            <v>-</v>
          </cell>
          <cell r="AP115" t="str">
            <v>-</v>
          </cell>
          <cell r="AQ115" t="str">
            <v>-</v>
          </cell>
          <cell r="AR115" t="str">
            <v>-</v>
          </cell>
          <cell r="AS115" t="str">
            <v>-</v>
          </cell>
          <cell r="AT115" t="str">
            <v>-</v>
          </cell>
          <cell r="AU115" t="str">
            <v>-</v>
          </cell>
          <cell r="AV115" t="str">
            <v>-</v>
          </cell>
          <cell r="AW115" t="str">
            <v>-</v>
          </cell>
          <cell r="AX115" t="str">
            <v>-</v>
          </cell>
          <cell r="AY115" t="str">
            <v>-</v>
          </cell>
          <cell r="AZ115" t="str">
            <v>-</v>
          </cell>
          <cell r="BA115">
            <v>776</v>
          </cell>
          <cell r="BB115">
            <v>1127</v>
          </cell>
          <cell r="BC115">
            <v>39.45094051855618</v>
          </cell>
          <cell r="BD115">
            <v>57</v>
          </cell>
          <cell r="BE115">
            <v>1191</v>
          </cell>
          <cell r="BF115" t="str">
            <v>-</v>
          </cell>
          <cell r="BG115">
            <v>439278.61</v>
          </cell>
          <cell r="BH115">
            <v>407310</v>
          </cell>
          <cell r="BI115">
            <v>393154353</v>
          </cell>
          <cell r="BJ115">
            <v>529502565</v>
          </cell>
          <cell r="BK115">
            <v>393154353</v>
          </cell>
          <cell r="BL115" t="str">
            <v>-</v>
          </cell>
          <cell r="BM115">
            <v>0</v>
          </cell>
          <cell r="BN115" t="str">
            <v>-</v>
          </cell>
          <cell r="BO115">
            <v>271243565</v>
          </cell>
          <cell r="BP115" t="str">
            <v>-</v>
          </cell>
          <cell r="BQ115">
            <v>0</v>
          </cell>
          <cell r="BR115" t="str">
            <v>-</v>
          </cell>
          <cell r="BS115">
            <v>801</v>
          </cell>
          <cell r="BT115" t="str">
            <v>-</v>
          </cell>
          <cell r="BU115">
            <v>271243565</v>
          </cell>
          <cell r="BV115" t="str">
            <v>-</v>
          </cell>
          <cell r="BW115">
            <v>666</v>
          </cell>
          <cell r="BX115" t="str">
            <v>-</v>
          </cell>
          <cell r="BY115" t="str">
            <v>-</v>
          </cell>
          <cell r="BZ115" t="str">
            <v>-</v>
          </cell>
          <cell r="CA115">
            <v>114083483</v>
          </cell>
          <cell r="CB115" t="str">
            <v>-</v>
          </cell>
          <cell r="CC115" t="str">
            <v>-</v>
          </cell>
          <cell r="CD115" t="str">
            <v>-</v>
          </cell>
          <cell r="CE115" t="str">
            <v>-</v>
          </cell>
          <cell r="CF115" t="str">
            <v>-</v>
          </cell>
          <cell r="CG115" t="str">
            <v>-</v>
          </cell>
          <cell r="CH115" t="str">
            <v>-</v>
          </cell>
          <cell r="CI115" t="str">
            <v>-</v>
          </cell>
          <cell r="CJ115" t="str">
            <v>-</v>
          </cell>
          <cell r="CK115" t="str">
            <v>-</v>
          </cell>
          <cell r="CL115" t="str">
            <v>-</v>
          </cell>
          <cell r="CM115">
            <v>7827305</v>
          </cell>
          <cell r="CN115" t="str">
            <v>-</v>
          </cell>
          <cell r="CO115">
            <v>121910788</v>
          </cell>
          <cell r="CP115" t="str">
            <v>-</v>
          </cell>
          <cell r="CQ115">
            <v>0</v>
          </cell>
          <cell r="CR115" t="str">
            <v>-</v>
          </cell>
          <cell r="CS115">
            <v>11</v>
          </cell>
          <cell r="CT115" t="str">
            <v>-</v>
          </cell>
          <cell r="CU115">
            <v>635</v>
          </cell>
          <cell r="CV115">
            <v>366</v>
          </cell>
          <cell r="CW115">
            <v>268</v>
          </cell>
          <cell r="CX115">
            <v>219</v>
          </cell>
          <cell r="CY115">
            <v>169</v>
          </cell>
          <cell r="CZ115">
            <v>138</v>
          </cell>
          <cell r="DA115">
            <v>98</v>
          </cell>
          <cell r="DB115">
            <v>84</v>
          </cell>
          <cell r="DC115">
            <v>75</v>
          </cell>
          <cell r="DD115">
            <v>73</v>
          </cell>
          <cell r="DE115">
            <v>72</v>
          </cell>
          <cell r="DF115">
            <v>65</v>
          </cell>
          <cell r="DG115">
            <v>245</v>
          </cell>
          <cell r="DH115">
            <v>222</v>
          </cell>
          <cell r="DI115">
            <v>69</v>
          </cell>
          <cell r="DJ115" t="str">
            <v>-</v>
          </cell>
          <cell r="DK115" t="str">
            <v>-</v>
          </cell>
          <cell r="DL115" t="str">
            <v>-</v>
          </cell>
          <cell r="DM115" t="str">
            <v>-</v>
          </cell>
          <cell r="DN115" t="str">
            <v>-</v>
          </cell>
          <cell r="DO115" t="str">
            <v>-</v>
          </cell>
          <cell r="DP115" t="str">
            <v>-</v>
          </cell>
          <cell r="DQ115" t="str">
            <v>-</v>
          </cell>
          <cell r="DR115" t="str">
            <v>-</v>
          </cell>
          <cell r="DS115" t="str">
            <v>-</v>
          </cell>
          <cell r="DT115" t="str">
            <v>-</v>
          </cell>
          <cell r="DU115" t="str">
            <v>-</v>
          </cell>
          <cell r="DV115" t="str">
            <v>-</v>
          </cell>
          <cell r="DW115">
            <v>0</v>
          </cell>
          <cell r="DX115" t="str">
            <v>-</v>
          </cell>
          <cell r="DY115">
            <v>84</v>
          </cell>
          <cell r="DZ115">
            <v>115</v>
          </cell>
          <cell r="EA115">
            <v>55</v>
          </cell>
          <cell r="EB115" t="str">
            <v>-</v>
          </cell>
          <cell r="EC115">
            <v>56.701030927835049</v>
          </cell>
          <cell r="ED115" t="str">
            <v>-</v>
          </cell>
          <cell r="EE115">
            <v>15</v>
          </cell>
          <cell r="EF115" t="str">
            <v>-</v>
          </cell>
          <cell r="EG115">
            <v>35</v>
          </cell>
        </row>
        <row r="116">
          <cell r="C116">
            <v>700000413</v>
          </cell>
          <cell r="D116" t="str">
            <v>SECTOR MAPALE SHARON</v>
          </cell>
          <cell r="E116">
            <v>2026</v>
          </cell>
          <cell r="F116">
            <v>202606</v>
          </cell>
          <cell r="G116">
            <v>1937</v>
          </cell>
          <cell r="H116">
            <v>1916</v>
          </cell>
          <cell r="I116">
            <v>429</v>
          </cell>
          <cell r="J116" t="str">
            <v>-</v>
          </cell>
          <cell r="K116">
            <v>-27</v>
          </cell>
          <cell r="L116">
            <v>9</v>
          </cell>
          <cell r="M116">
            <v>774</v>
          </cell>
          <cell r="N116">
            <v>1301</v>
          </cell>
          <cell r="O116">
            <v>0</v>
          </cell>
          <cell r="P116" t="str">
            <v>-</v>
          </cell>
          <cell r="Q116">
            <v>0</v>
          </cell>
          <cell r="R116" t="str">
            <v>-</v>
          </cell>
          <cell r="S116">
            <v>0</v>
          </cell>
          <cell r="T116" t="str">
            <v>-</v>
          </cell>
          <cell r="U116">
            <v>774</v>
          </cell>
          <cell r="V116" t="str">
            <v>-</v>
          </cell>
          <cell r="W116">
            <v>0</v>
          </cell>
          <cell r="X116" t="str">
            <v>-</v>
          </cell>
          <cell r="Y116" t="str">
            <v>-</v>
          </cell>
          <cell r="Z116" t="str">
            <v>-</v>
          </cell>
          <cell r="AA116">
            <v>595</v>
          </cell>
          <cell r="AB116" t="str">
            <v>-</v>
          </cell>
          <cell r="AC116" t="str">
            <v>-</v>
          </cell>
          <cell r="AD116" t="str">
            <v>-</v>
          </cell>
          <cell r="AE116" t="str">
            <v>-</v>
          </cell>
          <cell r="AF116" t="str">
            <v>-</v>
          </cell>
          <cell r="AG116">
            <v>466</v>
          </cell>
          <cell r="AH116" t="str">
            <v>-</v>
          </cell>
          <cell r="AI116" t="str">
            <v>-</v>
          </cell>
          <cell r="AJ116" t="str">
            <v>-</v>
          </cell>
          <cell r="AK116" t="str">
            <v>-</v>
          </cell>
          <cell r="AL116" t="str">
            <v>-</v>
          </cell>
          <cell r="AM116">
            <v>39.958699019101701</v>
          </cell>
          <cell r="AN116">
            <v>65.8</v>
          </cell>
          <cell r="AO116" t="str">
            <v>-</v>
          </cell>
          <cell r="AP116" t="str">
            <v>-</v>
          </cell>
          <cell r="AQ116" t="str">
            <v>-</v>
          </cell>
          <cell r="AR116" t="str">
            <v>-</v>
          </cell>
          <cell r="AS116" t="str">
            <v>-</v>
          </cell>
          <cell r="AT116" t="str">
            <v>-</v>
          </cell>
          <cell r="AU116" t="str">
            <v>-</v>
          </cell>
          <cell r="AV116" t="str">
            <v>-</v>
          </cell>
          <cell r="AW116" t="str">
            <v>-</v>
          </cell>
          <cell r="AX116" t="str">
            <v>-</v>
          </cell>
          <cell r="AY116" t="str">
            <v>-</v>
          </cell>
          <cell r="AZ116" t="str">
            <v>-</v>
          </cell>
          <cell r="BA116">
            <v>718</v>
          </cell>
          <cell r="BB116">
            <v>1167</v>
          </cell>
          <cell r="BC116">
            <v>37.06763035622096</v>
          </cell>
          <cell r="BD116">
            <v>59.1</v>
          </cell>
          <cell r="BE116">
            <v>1291</v>
          </cell>
          <cell r="BF116" t="str">
            <v>-</v>
          </cell>
          <cell r="BG116">
            <v>462557.45</v>
          </cell>
          <cell r="BH116">
            <v>433675</v>
          </cell>
          <cell r="BI116">
            <v>358019465</v>
          </cell>
          <cell r="BJ116">
            <v>564211369</v>
          </cell>
          <cell r="BK116">
            <v>358019465</v>
          </cell>
          <cell r="BL116" t="str">
            <v>-</v>
          </cell>
          <cell r="BM116">
            <v>0</v>
          </cell>
          <cell r="BN116" t="str">
            <v>-</v>
          </cell>
          <cell r="BO116">
            <v>260236517</v>
          </cell>
          <cell r="BP116" t="str">
            <v>-</v>
          </cell>
          <cell r="BQ116">
            <v>0</v>
          </cell>
          <cell r="BR116" t="str">
            <v>-</v>
          </cell>
          <cell r="BS116">
            <v>712</v>
          </cell>
          <cell r="BT116" t="str">
            <v>-</v>
          </cell>
          <cell r="BU116">
            <v>260236517</v>
          </cell>
          <cell r="BV116" t="str">
            <v>-</v>
          </cell>
          <cell r="BW116">
            <v>551</v>
          </cell>
          <cell r="BX116" t="str">
            <v>-</v>
          </cell>
          <cell r="BY116" t="str">
            <v>-</v>
          </cell>
          <cell r="BZ116" t="str">
            <v>-</v>
          </cell>
          <cell r="CA116">
            <v>91362334</v>
          </cell>
          <cell r="CB116" t="str">
            <v>-</v>
          </cell>
          <cell r="CC116" t="str">
            <v>-</v>
          </cell>
          <cell r="CD116" t="str">
            <v>-</v>
          </cell>
          <cell r="CE116" t="str">
            <v>-</v>
          </cell>
          <cell r="CF116" t="str">
            <v>-</v>
          </cell>
          <cell r="CG116" t="str">
            <v>-</v>
          </cell>
          <cell r="CH116" t="str">
            <v>-</v>
          </cell>
          <cell r="CI116" t="str">
            <v>-</v>
          </cell>
          <cell r="CJ116" t="str">
            <v>-</v>
          </cell>
          <cell r="CK116" t="str">
            <v>-</v>
          </cell>
          <cell r="CL116" t="str">
            <v>-</v>
          </cell>
          <cell r="CM116">
            <v>6420614</v>
          </cell>
          <cell r="CN116" t="str">
            <v>-</v>
          </cell>
          <cell r="CO116">
            <v>97782948</v>
          </cell>
          <cell r="CP116" t="str">
            <v>-</v>
          </cell>
          <cell r="CQ116">
            <v>0</v>
          </cell>
          <cell r="CR116" t="str">
            <v>-</v>
          </cell>
          <cell r="CS116">
            <v>-35</v>
          </cell>
          <cell r="CT116" t="str">
            <v>-</v>
          </cell>
          <cell r="CU116">
            <v>690</v>
          </cell>
          <cell r="CV116">
            <v>344</v>
          </cell>
          <cell r="CW116">
            <v>295</v>
          </cell>
          <cell r="CX116">
            <v>231</v>
          </cell>
          <cell r="CY116">
            <v>178</v>
          </cell>
          <cell r="CZ116">
            <v>143</v>
          </cell>
          <cell r="DA116">
            <v>75</v>
          </cell>
          <cell r="DB116">
            <v>55</v>
          </cell>
          <cell r="DC116">
            <v>72</v>
          </cell>
          <cell r="DD116">
            <v>62</v>
          </cell>
          <cell r="DE116">
            <v>72</v>
          </cell>
          <cell r="DF116">
            <v>66</v>
          </cell>
          <cell r="DG116">
            <v>219</v>
          </cell>
          <cell r="DH116">
            <v>183</v>
          </cell>
          <cell r="DI116">
            <v>32</v>
          </cell>
          <cell r="DJ116" t="str">
            <v>-</v>
          </cell>
          <cell r="DK116" t="str">
            <v>-</v>
          </cell>
          <cell r="DL116" t="str">
            <v>-</v>
          </cell>
          <cell r="DM116" t="str">
            <v>-</v>
          </cell>
          <cell r="DN116" t="str">
            <v>-</v>
          </cell>
          <cell r="DO116" t="str">
            <v>-</v>
          </cell>
          <cell r="DP116" t="str">
            <v>-</v>
          </cell>
          <cell r="DQ116" t="str">
            <v>-</v>
          </cell>
          <cell r="DR116" t="str">
            <v>-</v>
          </cell>
          <cell r="DS116" t="str">
            <v>-</v>
          </cell>
          <cell r="DT116" t="str">
            <v>-</v>
          </cell>
          <cell r="DU116" t="str">
            <v>-</v>
          </cell>
          <cell r="DV116" t="str">
            <v>-</v>
          </cell>
          <cell r="DW116">
            <v>0</v>
          </cell>
          <cell r="DX116" t="str">
            <v>-</v>
          </cell>
          <cell r="DY116">
            <v>39</v>
          </cell>
          <cell r="DZ116">
            <v>81</v>
          </cell>
          <cell r="EA116">
            <v>37</v>
          </cell>
          <cell r="EB116" t="str">
            <v>-</v>
          </cell>
          <cell r="EC116">
            <v>54.411764705882348</v>
          </cell>
          <cell r="ED116" t="str">
            <v>-</v>
          </cell>
          <cell r="EE116">
            <v>7</v>
          </cell>
          <cell r="EF116" t="str">
            <v>-</v>
          </cell>
          <cell r="EG116">
            <v>16</v>
          </cell>
        </row>
        <row r="117">
          <cell r="C117">
            <v>700000414</v>
          </cell>
          <cell r="D117" t="str">
            <v>SECTOR ACORDEON ANGÉLA</v>
          </cell>
          <cell r="E117">
            <v>2026</v>
          </cell>
          <cell r="F117">
            <v>202606</v>
          </cell>
          <cell r="G117">
            <v>0</v>
          </cell>
          <cell r="H117" t="str">
            <v>-</v>
          </cell>
          <cell r="I117">
            <v>0</v>
          </cell>
          <cell r="J117" t="str">
            <v>-</v>
          </cell>
          <cell r="K117">
            <v>0</v>
          </cell>
          <cell r="L117" t="str">
            <v>-</v>
          </cell>
          <cell r="M117">
            <v>0</v>
          </cell>
          <cell r="N117" t="str">
            <v>-</v>
          </cell>
          <cell r="O117">
            <v>0</v>
          </cell>
          <cell r="P117" t="str">
            <v>-</v>
          </cell>
          <cell r="Q117">
            <v>0</v>
          </cell>
          <cell r="R117" t="str">
            <v>-</v>
          </cell>
          <cell r="S117">
            <v>0</v>
          </cell>
          <cell r="T117" t="str">
            <v>-</v>
          </cell>
          <cell r="U117">
            <v>0</v>
          </cell>
          <cell r="V117" t="str">
            <v>-</v>
          </cell>
          <cell r="W117">
            <v>0</v>
          </cell>
          <cell r="X117" t="str">
            <v>-</v>
          </cell>
          <cell r="Y117" t="str">
            <v>-</v>
          </cell>
          <cell r="Z117" t="str">
            <v>-</v>
          </cell>
          <cell r="AA117">
            <v>0</v>
          </cell>
          <cell r="AB117" t="str">
            <v>-</v>
          </cell>
          <cell r="AC117" t="str">
            <v>-</v>
          </cell>
          <cell r="AD117" t="str">
            <v>-</v>
          </cell>
          <cell r="AE117" t="str">
            <v>-</v>
          </cell>
          <cell r="AF117" t="str">
            <v>-</v>
          </cell>
          <cell r="AG117">
            <v>0</v>
          </cell>
          <cell r="AH117" t="str">
            <v>-</v>
          </cell>
          <cell r="AI117" t="str">
            <v>-</v>
          </cell>
          <cell r="AJ117" t="str">
            <v>-</v>
          </cell>
          <cell r="AK117" t="str">
            <v>-</v>
          </cell>
          <cell r="AL117" t="str">
            <v>-</v>
          </cell>
          <cell r="AM117">
            <v>0</v>
          </cell>
          <cell r="AN117" t="str">
            <v>-</v>
          </cell>
          <cell r="AO117" t="str">
            <v>-</v>
          </cell>
          <cell r="AP117" t="str">
            <v>-</v>
          </cell>
          <cell r="AQ117" t="str">
            <v>-</v>
          </cell>
          <cell r="AR117" t="str">
            <v>-</v>
          </cell>
          <cell r="AS117" t="str">
            <v>-</v>
          </cell>
          <cell r="AT117" t="str">
            <v>-</v>
          </cell>
          <cell r="AU117" t="str">
            <v>-</v>
          </cell>
          <cell r="AV117" t="str">
            <v>-</v>
          </cell>
          <cell r="AW117" t="str">
            <v>-</v>
          </cell>
          <cell r="AX117" t="str">
            <v>-</v>
          </cell>
          <cell r="AY117" t="str">
            <v>-</v>
          </cell>
          <cell r="AZ117" t="str">
            <v>-</v>
          </cell>
          <cell r="BA117">
            <v>0</v>
          </cell>
          <cell r="BB117" t="str">
            <v>-</v>
          </cell>
          <cell r="BC117">
            <v>0</v>
          </cell>
          <cell r="BD117" t="str">
            <v>-</v>
          </cell>
          <cell r="BE117">
            <v>0</v>
          </cell>
          <cell r="BF117" t="str">
            <v>-</v>
          </cell>
          <cell r="BG117">
            <v>0</v>
          </cell>
          <cell r="BH117" t="str">
            <v>-</v>
          </cell>
          <cell r="BI117">
            <v>0</v>
          </cell>
          <cell r="BJ117" t="str">
            <v>-</v>
          </cell>
          <cell r="BK117">
            <v>0</v>
          </cell>
          <cell r="BL117" t="str">
            <v>-</v>
          </cell>
          <cell r="BM117">
            <v>0</v>
          </cell>
          <cell r="BN117" t="str">
            <v>-</v>
          </cell>
          <cell r="BO117">
            <v>0</v>
          </cell>
          <cell r="BP117" t="str">
            <v>-</v>
          </cell>
          <cell r="BQ117">
            <v>0</v>
          </cell>
          <cell r="BR117" t="str">
            <v>-</v>
          </cell>
          <cell r="BS117">
            <v>0</v>
          </cell>
          <cell r="BT117" t="str">
            <v>-</v>
          </cell>
          <cell r="BU117">
            <v>0</v>
          </cell>
          <cell r="BV117" t="str">
            <v>-</v>
          </cell>
          <cell r="BW117">
            <v>0</v>
          </cell>
          <cell r="BX117" t="str">
            <v>-</v>
          </cell>
          <cell r="BY117" t="str">
            <v>-</v>
          </cell>
          <cell r="BZ117" t="str">
            <v>-</v>
          </cell>
          <cell r="CA117">
            <v>0</v>
          </cell>
          <cell r="CB117" t="str">
            <v>-</v>
          </cell>
          <cell r="CC117" t="str">
            <v>-</v>
          </cell>
          <cell r="CD117" t="str">
            <v>-</v>
          </cell>
          <cell r="CE117" t="str">
            <v>-</v>
          </cell>
          <cell r="CF117" t="str">
            <v>-</v>
          </cell>
          <cell r="CG117" t="str">
            <v>-</v>
          </cell>
          <cell r="CH117" t="str">
            <v>-</v>
          </cell>
          <cell r="CI117" t="str">
            <v>-</v>
          </cell>
          <cell r="CJ117" t="str">
            <v>-</v>
          </cell>
          <cell r="CK117" t="str">
            <v>-</v>
          </cell>
          <cell r="CL117" t="str">
            <v>-</v>
          </cell>
          <cell r="CM117">
            <v>0</v>
          </cell>
          <cell r="CN117" t="str">
            <v>-</v>
          </cell>
          <cell r="CO117">
            <v>0</v>
          </cell>
          <cell r="CP117" t="str">
            <v>-</v>
          </cell>
          <cell r="CQ117">
            <v>0</v>
          </cell>
          <cell r="CR117" t="str">
            <v>-</v>
          </cell>
          <cell r="CS117">
            <v>0</v>
          </cell>
          <cell r="CT117" t="str">
            <v>-</v>
          </cell>
          <cell r="CU117">
            <v>0</v>
          </cell>
          <cell r="CV117" t="str">
            <v>-</v>
          </cell>
          <cell r="CW117">
            <v>0</v>
          </cell>
          <cell r="CX117" t="str">
            <v>-</v>
          </cell>
          <cell r="CY117">
            <v>0</v>
          </cell>
          <cell r="CZ117" t="str">
            <v>-</v>
          </cell>
          <cell r="DA117">
            <v>0</v>
          </cell>
          <cell r="DB117" t="str">
            <v>-</v>
          </cell>
          <cell r="DC117">
            <v>0</v>
          </cell>
          <cell r="DD117" t="str">
            <v>-</v>
          </cell>
          <cell r="DE117">
            <v>0</v>
          </cell>
          <cell r="DF117" t="str">
            <v>-</v>
          </cell>
          <cell r="DG117">
            <v>0</v>
          </cell>
          <cell r="DH117" t="str">
            <v>-</v>
          </cell>
          <cell r="DI117">
            <v>0</v>
          </cell>
          <cell r="DJ117" t="str">
            <v>-</v>
          </cell>
          <cell r="DK117" t="str">
            <v>-</v>
          </cell>
          <cell r="DL117" t="str">
            <v>-</v>
          </cell>
          <cell r="DM117" t="str">
            <v>-</v>
          </cell>
          <cell r="DN117" t="str">
            <v>-</v>
          </cell>
          <cell r="DO117" t="str">
            <v>-</v>
          </cell>
          <cell r="DP117" t="str">
            <v>-</v>
          </cell>
          <cell r="DQ117" t="str">
            <v>-</v>
          </cell>
          <cell r="DR117" t="str">
            <v>-</v>
          </cell>
          <cell r="DS117" t="str">
            <v>-</v>
          </cell>
          <cell r="DT117" t="str">
            <v>-</v>
          </cell>
          <cell r="DU117" t="str">
            <v>-</v>
          </cell>
          <cell r="DV117" t="str">
            <v>-</v>
          </cell>
          <cell r="DW117">
            <v>0</v>
          </cell>
          <cell r="DX117" t="str">
            <v>-</v>
          </cell>
          <cell r="DY117">
            <v>0</v>
          </cell>
          <cell r="DZ117" t="str">
            <v>-</v>
          </cell>
          <cell r="EA117">
            <v>0</v>
          </cell>
          <cell r="EB117" t="str">
            <v>-</v>
          </cell>
          <cell r="EC117">
            <v>0</v>
          </cell>
          <cell r="ED117" t="str">
            <v>-</v>
          </cell>
          <cell r="EE117">
            <v>0</v>
          </cell>
          <cell r="EF117" t="str">
            <v>-</v>
          </cell>
          <cell r="EG117">
            <v>0</v>
          </cell>
        </row>
        <row r="118">
          <cell r="C118">
            <v>700000416</v>
          </cell>
          <cell r="D118" t="str">
            <v xml:space="preserve">SECTOR TIMBALES MARÍA </v>
          </cell>
          <cell r="E118">
            <v>2026</v>
          </cell>
          <cell r="F118">
            <v>202606</v>
          </cell>
          <cell r="G118">
            <v>1647</v>
          </cell>
          <cell r="H118">
            <v>1582</v>
          </cell>
          <cell r="I118">
            <v>377</v>
          </cell>
          <cell r="J118" t="str">
            <v>-</v>
          </cell>
          <cell r="K118">
            <v>-35</v>
          </cell>
          <cell r="L118">
            <v>11</v>
          </cell>
          <cell r="M118">
            <v>690</v>
          </cell>
          <cell r="N118">
            <v>1108</v>
          </cell>
          <cell r="O118">
            <v>0</v>
          </cell>
          <cell r="P118" t="str">
            <v>-</v>
          </cell>
          <cell r="Q118">
            <v>1</v>
          </cell>
          <cell r="R118" t="str">
            <v>-</v>
          </cell>
          <cell r="S118">
            <v>4</v>
          </cell>
          <cell r="T118" t="str">
            <v>-</v>
          </cell>
          <cell r="U118">
            <v>688</v>
          </cell>
          <cell r="V118" t="str">
            <v>-</v>
          </cell>
          <cell r="W118">
            <v>0</v>
          </cell>
          <cell r="X118" t="str">
            <v>-</v>
          </cell>
          <cell r="Y118" t="str">
            <v>-</v>
          </cell>
          <cell r="Z118" t="str">
            <v>-</v>
          </cell>
          <cell r="AA118">
            <v>498</v>
          </cell>
          <cell r="AB118" t="str">
            <v>-</v>
          </cell>
          <cell r="AC118" t="str">
            <v>-</v>
          </cell>
          <cell r="AD118" t="str">
            <v>-</v>
          </cell>
          <cell r="AE118" t="str">
            <v>-</v>
          </cell>
          <cell r="AF118" t="str">
            <v>-</v>
          </cell>
          <cell r="AG118">
            <v>437</v>
          </cell>
          <cell r="AH118" t="str">
            <v>-</v>
          </cell>
          <cell r="AI118" t="str">
            <v>-</v>
          </cell>
          <cell r="AJ118" t="str">
            <v>-</v>
          </cell>
          <cell r="AK118" t="str">
            <v>-</v>
          </cell>
          <cell r="AL118" t="str">
            <v>-</v>
          </cell>
          <cell r="AM118">
            <v>41.894353369763202</v>
          </cell>
          <cell r="AN118">
            <v>65.400000000000006</v>
          </cell>
          <cell r="AO118" t="str">
            <v>-</v>
          </cell>
          <cell r="AP118" t="str">
            <v>-</v>
          </cell>
          <cell r="AQ118" t="str">
            <v>-</v>
          </cell>
          <cell r="AR118" t="str">
            <v>-</v>
          </cell>
          <cell r="AS118" t="str">
            <v>-</v>
          </cell>
          <cell r="AT118" t="str">
            <v>-</v>
          </cell>
          <cell r="AU118" t="str">
            <v>-</v>
          </cell>
          <cell r="AV118" t="str">
            <v>-</v>
          </cell>
          <cell r="AW118" t="str">
            <v>-</v>
          </cell>
          <cell r="AX118" t="str">
            <v>-</v>
          </cell>
          <cell r="AY118" t="str">
            <v>-</v>
          </cell>
          <cell r="AZ118" t="str">
            <v>-</v>
          </cell>
          <cell r="BA118">
            <v>628</v>
          </cell>
          <cell r="BB118">
            <v>974</v>
          </cell>
          <cell r="BC118">
            <v>38.129933211900422</v>
          </cell>
          <cell r="BD118">
            <v>57.5</v>
          </cell>
          <cell r="BE118">
            <v>1046</v>
          </cell>
          <cell r="BF118" t="str">
            <v>-</v>
          </cell>
          <cell r="BG118">
            <v>487683.22</v>
          </cell>
          <cell r="BH118">
            <v>442275</v>
          </cell>
          <cell r="BI118">
            <v>336501424.5</v>
          </cell>
          <cell r="BJ118">
            <v>490040815</v>
          </cell>
          <cell r="BK118">
            <v>335531184</v>
          </cell>
          <cell r="BL118" t="str">
            <v>-</v>
          </cell>
          <cell r="BM118">
            <v>970240.5</v>
          </cell>
          <cell r="BN118" t="str">
            <v>-</v>
          </cell>
          <cell r="BO118">
            <v>276297321.5</v>
          </cell>
          <cell r="BP118" t="str">
            <v>-</v>
          </cell>
          <cell r="BQ118">
            <v>970240.5</v>
          </cell>
          <cell r="BR118" t="str">
            <v>-</v>
          </cell>
          <cell r="BS118">
            <v>646</v>
          </cell>
          <cell r="BT118" t="str">
            <v>-</v>
          </cell>
          <cell r="BU118">
            <v>275327081</v>
          </cell>
          <cell r="BV118" t="str">
            <v>-</v>
          </cell>
          <cell r="BW118">
            <v>417</v>
          </cell>
          <cell r="BX118" t="str">
            <v>-</v>
          </cell>
          <cell r="BY118" t="str">
            <v>-</v>
          </cell>
          <cell r="BZ118" t="str">
            <v>-</v>
          </cell>
          <cell r="CA118">
            <v>56206354</v>
          </cell>
          <cell r="CB118" t="str">
            <v>-</v>
          </cell>
          <cell r="CC118" t="str">
            <v>-</v>
          </cell>
          <cell r="CD118" t="str">
            <v>-</v>
          </cell>
          <cell r="CE118" t="str">
            <v>-</v>
          </cell>
          <cell r="CF118" t="str">
            <v>-</v>
          </cell>
          <cell r="CG118" t="str">
            <v>-</v>
          </cell>
          <cell r="CH118" t="str">
            <v>-</v>
          </cell>
          <cell r="CI118" t="str">
            <v>-</v>
          </cell>
          <cell r="CJ118" t="str">
            <v>-</v>
          </cell>
          <cell r="CK118" t="str">
            <v>-</v>
          </cell>
          <cell r="CL118" t="str">
            <v>-</v>
          </cell>
          <cell r="CM118">
            <v>3997749</v>
          </cell>
          <cell r="CN118" t="str">
            <v>-</v>
          </cell>
          <cell r="CO118">
            <v>60204103</v>
          </cell>
          <cell r="CP118" t="str">
            <v>-</v>
          </cell>
          <cell r="CQ118">
            <v>0</v>
          </cell>
          <cell r="CR118" t="str">
            <v>-</v>
          </cell>
          <cell r="CS118">
            <v>-21</v>
          </cell>
          <cell r="CT118" t="str">
            <v>-</v>
          </cell>
          <cell r="CU118">
            <v>533</v>
          </cell>
          <cell r="CV118">
            <v>290</v>
          </cell>
          <cell r="CW118">
            <v>271</v>
          </cell>
          <cell r="CX118">
            <v>204</v>
          </cell>
          <cell r="CY118">
            <v>153</v>
          </cell>
          <cell r="CZ118">
            <v>120</v>
          </cell>
          <cell r="DA118">
            <v>88</v>
          </cell>
          <cell r="DB118">
            <v>67</v>
          </cell>
          <cell r="DC118">
            <v>64</v>
          </cell>
          <cell r="DD118">
            <v>62</v>
          </cell>
          <cell r="DE118">
            <v>59</v>
          </cell>
          <cell r="DF118">
            <v>56</v>
          </cell>
          <cell r="DG118">
            <v>211</v>
          </cell>
          <cell r="DH118">
            <v>185</v>
          </cell>
          <cell r="DI118">
            <v>30</v>
          </cell>
          <cell r="DJ118" t="str">
            <v>-</v>
          </cell>
          <cell r="DK118" t="str">
            <v>-</v>
          </cell>
          <cell r="DL118" t="str">
            <v>-</v>
          </cell>
          <cell r="DM118" t="str">
            <v>-</v>
          </cell>
          <cell r="DN118" t="str">
            <v>-</v>
          </cell>
          <cell r="DO118" t="str">
            <v>-</v>
          </cell>
          <cell r="DP118" t="str">
            <v>-</v>
          </cell>
          <cell r="DQ118" t="str">
            <v>-</v>
          </cell>
          <cell r="DR118" t="str">
            <v>-</v>
          </cell>
          <cell r="DS118" t="str">
            <v>-</v>
          </cell>
          <cell r="DT118" t="str">
            <v>-</v>
          </cell>
          <cell r="DU118" t="str">
            <v>-</v>
          </cell>
          <cell r="DV118" t="str">
            <v>-</v>
          </cell>
          <cell r="DW118">
            <v>0</v>
          </cell>
          <cell r="DX118" t="str">
            <v>-</v>
          </cell>
          <cell r="DY118">
            <v>39</v>
          </cell>
          <cell r="DZ118">
            <v>85</v>
          </cell>
          <cell r="EA118">
            <v>37</v>
          </cell>
          <cell r="EB118" t="str">
            <v>-</v>
          </cell>
          <cell r="EC118">
            <v>45.121951219512198</v>
          </cell>
          <cell r="ED118" t="str">
            <v>-</v>
          </cell>
          <cell r="EE118">
            <v>9</v>
          </cell>
          <cell r="EF118" t="str">
            <v>-</v>
          </cell>
          <cell r="EG118">
            <v>22</v>
          </cell>
        </row>
        <row r="119">
          <cell r="C119">
            <v>700000418</v>
          </cell>
          <cell r="D119" t="str">
            <v>SECTOR ARMONIA LICETH</v>
          </cell>
          <cell r="E119">
            <v>2026</v>
          </cell>
          <cell r="F119">
            <v>202606</v>
          </cell>
          <cell r="G119" t="str">
            <v>-</v>
          </cell>
          <cell r="H119" t="str">
            <v>-</v>
          </cell>
          <cell r="I119" t="str">
            <v>-</v>
          </cell>
          <cell r="J119" t="str">
            <v>-</v>
          </cell>
          <cell r="K119" t="str">
            <v>-</v>
          </cell>
          <cell r="L119" t="str">
            <v>-</v>
          </cell>
          <cell r="M119" t="str">
            <v>-</v>
          </cell>
          <cell r="N119" t="str">
            <v>-</v>
          </cell>
          <cell r="O119" t="str">
            <v>-</v>
          </cell>
          <cell r="P119" t="str">
            <v>-</v>
          </cell>
          <cell r="Q119" t="str">
            <v>-</v>
          </cell>
          <cell r="R119" t="str">
            <v>-</v>
          </cell>
          <cell r="S119" t="str">
            <v>-</v>
          </cell>
          <cell r="T119" t="str">
            <v>-</v>
          </cell>
          <cell r="U119" t="str">
            <v>-</v>
          </cell>
          <cell r="V119" t="str">
            <v>-</v>
          </cell>
          <cell r="W119" t="str">
            <v>-</v>
          </cell>
          <cell r="X119" t="str">
            <v>-</v>
          </cell>
          <cell r="Y119" t="str">
            <v>-</v>
          </cell>
          <cell r="Z119" t="str">
            <v>-</v>
          </cell>
          <cell r="AA119" t="str">
            <v>-</v>
          </cell>
          <cell r="AB119" t="str">
            <v>-</v>
          </cell>
          <cell r="AC119" t="str">
            <v>-</v>
          </cell>
          <cell r="AD119" t="str">
            <v>-</v>
          </cell>
          <cell r="AE119" t="str">
            <v>-</v>
          </cell>
          <cell r="AF119" t="str">
            <v>-</v>
          </cell>
          <cell r="AG119" t="str">
            <v>-</v>
          </cell>
          <cell r="AH119" t="str">
            <v>-</v>
          </cell>
          <cell r="AI119" t="str">
            <v>-</v>
          </cell>
          <cell r="AJ119" t="str">
            <v>-</v>
          </cell>
          <cell r="AK119" t="str">
            <v>-</v>
          </cell>
          <cell r="AL119" t="str">
            <v>-</v>
          </cell>
          <cell r="AM119" t="str">
            <v>-</v>
          </cell>
          <cell r="AN119" t="str">
            <v>-</v>
          </cell>
          <cell r="AO119" t="str">
            <v>-</v>
          </cell>
          <cell r="AP119" t="str">
            <v>-</v>
          </cell>
          <cell r="AQ119" t="str">
            <v>-</v>
          </cell>
          <cell r="AR119" t="str">
            <v>-</v>
          </cell>
          <cell r="AS119" t="str">
            <v>-</v>
          </cell>
          <cell r="AT119" t="str">
            <v>-</v>
          </cell>
          <cell r="AU119" t="str">
            <v>-</v>
          </cell>
          <cell r="AV119" t="str">
            <v>-</v>
          </cell>
          <cell r="AW119" t="str">
            <v>-</v>
          </cell>
          <cell r="AX119" t="str">
            <v>-</v>
          </cell>
          <cell r="AY119" t="str">
            <v>-</v>
          </cell>
          <cell r="AZ119" t="str">
            <v>-</v>
          </cell>
          <cell r="BA119" t="str">
            <v>-</v>
          </cell>
          <cell r="BB119" t="str">
            <v>-</v>
          </cell>
          <cell r="BC119" t="str">
            <v>-</v>
          </cell>
          <cell r="BD119" t="str">
            <v>-</v>
          </cell>
          <cell r="BE119" t="str">
            <v>-</v>
          </cell>
          <cell r="BF119" t="str">
            <v>-</v>
          </cell>
          <cell r="BG119" t="str">
            <v>-</v>
          </cell>
          <cell r="BH119" t="str">
            <v>-</v>
          </cell>
          <cell r="BI119" t="str">
            <v>-</v>
          </cell>
          <cell r="BJ119" t="str">
            <v>-</v>
          </cell>
          <cell r="BK119" t="str">
            <v>-</v>
          </cell>
          <cell r="BL119" t="str">
            <v>-</v>
          </cell>
          <cell r="BM119" t="str">
            <v>-</v>
          </cell>
          <cell r="BN119" t="str">
            <v>-</v>
          </cell>
          <cell r="BO119" t="str">
            <v>-</v>
          </cell>
          <cell r="BP119" t="str">
            <v>-</v>
          </cell>
          <cell r="BQ119" t="str">
            <v>-</v>
          </cell>
          <cell r="BR119" t="str">
            <v>-</v>
          </cell>
          <cell r="BS119" t="str">
            <v>-</v>
          </cell>
          <cell r="BT119" t="str">
            <v>-</v>
          </cell>
          <cell r="BU119" t="str">
            <v>-</v>
          </cell>
          <cell r="BV119" t="str">
            <v>-</v>
          </cell>
          <cell r="BW119" t="str">
            <v>-</v>
          </cell>
          <cell r="BX119" t="str">
            <v>-</v>
          </cell>
          <cell r="BY119" t="str">
            <v>-</v>
          </cell>
          <cell r="BZ119" t="str">
            <v>-</v>
          </cell>
          <cell r="CA119" t="str">
            <v>-</v>
          </cell>
          <cell r="CB119" t="str">
            <v>-</v>
          </cell>
          <cell r="CC119" t="str">
            <v>-</v>
          </cell>
          <cell r="CD119" t="str">
            <v>-</v>
          </cell>
          <cell r="CE119" t="str">
            <v>-</v>
          </cell>
          <cell r="CF119" t="str">
            <v>-</v>
          </cell>
          <cell r="CG119" t="str">
            <v>-</v>
          </cell>
          <cell r="CH119" t="str">
            <v>-</v>
          </cell>
          <cell r="CI119" t="str">
            <v>-</v>
          </cell>
          <cell r="CJ119" t="str">
            <v>-</v>
          </cell>
          <cell r="CK119" t="str">
            <v>-</v>
          </cell>
          <cell r="CL119" t="str">
            <v>-</v>
          </cell>
          <cell r="CM119" t="str">
            <v>-</v>
          </cell>
          <cell r="CN119" t="str">
            <v>-</v>
          </cell>
          <cell r="CO119" t="str">
            <v>-</v>
          </cell>
          <cell r="CP119" t="str">
            <v>-</v>
          </cell>
          <cell r="CQ119" t="str">
            <v>-</v>
          </cell>
          <cell r="CR119" t="str">
            <v>-</v>
          </cell>
          <cell r="CS119" t="str">
            <v>-</v>
          </cell>
          <cell r="CT119" t="str">
            <v>-</v>
          </cell>
          <cell r="CU119" t="str">
            <v>-</v>
          </cell>
          <cell r="CV119" t="str">
            <v>-</v>
          </cell>
          <cell r="CW119" t="str">
            <v>-</v>
          </cell>
          <cell r="CX119" t="str">
            <v>-</v>
          </cell>
          <cell r="CY119" t="str">
            <v>-</v>
          </cell>
          <cell r="CZ119" t="str">
            <v>-</v>
          </cell>
          <cell r="DA119" t="str">
            <v>-</v>
          </cell>
          <cell r="DB119" t="str">
            <v>-</v>
          </cell>
          <cell r="DC119" t="str">
            <v>-</v>
          </cell>
          <cell r="DD119" t="str">
            <v>-</v>
          </cell>
          <cell r="DE119" t="str">
            <v>-</v>
          </cell>
          <cell r="DF119" t="str">
            <v>-</v>
          </cell>
          <cell r="DG119" t="str">
            <v>-</v>
          </cell>
          <cell r="DH119" t="str">
            <v>-</v>
          </cell>
          <cell r="DI119" t="str">
            <v>-</v>
          </cell>
          <cell r="DJ119" t="str">
            <v>-</v>
          </cell>
          <cell r="DK119" t="str">
            <v>-</v>
          </cell>
          <cell r="DL119" t="str">
            <v>-</v>
          </cell>
          <cell r="DM119" t="str">
            <v>-</v>
          </cell>
          <cell r="DN119" t="str">
            <v>-</v>
          </cell>
          <cell r="DO119" t="str">
            <v>-</v>
          </cell>
          <cell r="DP119" t="str">
            <v>-</v>
          </cell>
          <cell r="DQ119" t="str">
            <v>-</v>
          </cell>
          <cell r="DR119" t="str">
            <v>-</v>
          </cell>
          <cell r="DS119" t="str">
            <v>-</v>
          </cell>
          <cell r="DT119" t="str">
            <v>-</v>
          </cell>
          <cell r="DU119" t="str">
            <v>-</v>
          </cell>
          <cell r="DV119" t="str">
            <v>-</v>
          </cell>
          <cell r="DW119" t="str">
            <v>-</v>
          </cell>
          <cell r="DX119" t="str">
            <v>-</v>
          </cell>
          <cell r="DY119" t="str">
            <v>-</v>
          </cell>
          <cell r="DZ119" t="str">
            <v>-</v>
          </cell>
          <cell r="EA119" t="str">
            <v>-</v>
          </cell>
          <cell r="EB119" t="str">
            <v>-</v>
          </cell>
          <cell r="EC119" t="str">
            <v>-</v>
          </cell>
          <cell r="ED119" t="str">
            <v>-</v>
          </cell>
          <cell r="EE119" t="str">
            <v>-</v>
          </cell>
          <cell r="EF119" t="str">
            <v>-</v>
          </cell>
          <cell r="EG119" t="str">
            <v>-</v>
          </cell>
        </row>
        <row r="120">
          <cell r="C120">
            <v>700000420</v>
          </cell>
          <cell r="D120" t="str">
            <v>SECTOR CONGAS MARIA</v>
          </cell>
          <cell r="E120">
            <v>2026</v>
          </cell>
          <cell r="F120">
            <v>202606</v>
          </cell>
          <cell r="G120">
            <v>1627</v>
          </cell>
          <cell r="H120">
            <v>1638</v>
          </cell>
          <cell r="I120">
            <v>343</v>
          </cell>
          <cell r="J120" t="str">
            <v>-</v>
          </cell>
          <cell r="K120">
            <v>-31</v>
          </cell>
          <cell r="L120">
            <v>10</v>
          </cell>
          <cell r="M120">
            <v>688</v>
          </cell>
          <cell r="N120">
            <v>1085</v>
          </cell>
          <cell r="O120">
            <v>0</v>
          </cell>
          <cell r="P120" t="str">
            <v>-</v>
          </cell>
          <cell r="Q120">
            <v>0</v>
          </cell>
          <cell r="R120" t="str">
            <v>-</v>
          </cell>
          <cell r="S120">
            <v>0</v>
          </cell>
          <cell r="T120" t="str">
            <v>-</v>
          </cell>
          <cell r="U120">
            <v>688</v>
          </cell>
          <cell r="V120" t="str">
            <v>-</v>
          </cell>
          <cell r="W120">
            <v>0</v>
          </cell>
          <cell r="X120" t="str">
            <v>-</v>
          </cell>
          <cell r="Y120" t="str">
            <v>-</v>
          </cell>
          <cell r="Z120" t="str">
            <v>-</v>
          </cell>
          <cell r="AA120">
            <v>504</v>
          </cell>
          <cell r="AB120" t="str">
            <v>-</v>
          </cell>
          <cell r="AC120" t="str">
            <v>-</v>
          </cell>
          <cell r="AD120" t="str">
            <v>-</v>
          </cell>
          <cell r="AE120" t="str">
            <v>-</v>
          </cell>
          <cell r="AF120" t="str">
            <v>-</v>
          </cell>
          <cell r="AG120">
            <v>453</v>
          </cell>
          <cell r="AH120" t="str">
            <v>-</v>
          </cell>
          <cell r="AI120" t="str">
            <v>-</v>
          </cell>
          <cell r="AJ120" t="str">
            <v>-</v>
          </cell>
          <cell r="AK120" t="str">
            <v>-</v>
          </cell>
          <cell r="AL120" t="str">
            <v>-</v>
          </cell>
          <cell r="AM120">
            <v>42.286416717885679</v>
          </cell>
          <cell r="AN120">
            <v>65</v>
          </cell>
          <cell r="AO120" t="str">
            <v>-</v>
          </cell>
          <cell r="AP120" t="str">
            <v>-</v>
          </cell>
          <cell r="AQ120" t="str">
            <v>-</v>
          </cell>
          <cell r="AR120" t="str">
            <v>-</v>
          </cell>
          <cell r="AS120" t="str">
            <v>-</v>
          </cell>
          <cell r="AT120" t="str">
            <v>-</v>
          </cell>
          <cell r="AU120" t="str">
            <v>-</v>
          </cell>
          <cell r="AV120" t="str">
            <v>-</v>
          </cell>
          <cell r="AW120" t="str">
            <v>-</v>
          </cell>
          <cell r="AX120" t="str">
            <v>-</v>
          </cell>
          <cell r="AY120" t="str">
            <v>-</v>
          </cell>
          <cell r="AZ120" t="str">
            <v>-</v>
          </cell>
          <cell r="BA120">
            <v>621</v>
          </cell>
          <cell r="BB120">
            <v>938</v>
          </cell>
          <cell r="BC120">
            <v>38.16840811309158</v>
          </cell>
          <cell r="BD120">
            <v>56.2</v>
          </cell>
          <cell r="BE120">
            <v>1031</v>
          </cell>
          <cell r="BF120" t="str">
            <v>-</v>
          </cell>
          <cell r="BG120">
            <v>463631.38</v>
          </cell>
          <cell r="BH120">
            <v>428039</v>
          </cell>
          <cell r="BI120">
            <v>318978386</v>
          </cell>
          <cell r="BJ120">
            <v>464421855</v>
          </cell>
          <cell r="BK120">
            <v>318978386</v>
          </cell>
          <cell r="BL120" t="str">
            <v>-</v>
          </cell>
          <cell r="BM120">
            <v>0</v>
          </cell>
          <cell r="BN120" t="str">
            <v>-</v>
          </cell>
          <cell r="BO120">
            <v>223288615</v>
          </cell>
          <cell r="BP120" t="str">
            <v>-</v>
          </cell>
          <cell r="BQ120">
            <v>0</v>
          </cell>
          <cell r="BR120" t="str">
            <v>-</v>
          </cell>
          <cell r="BS120">
            <v>626</v>
          </cell>
          <cell r="BT120" t="str">
            <v>-</v>
          </cell>
          <cell r="BU120">
            <v>223288615</v>
          </cell>
          <cell r="BV120" t="str">
            <v>-</v>
          </cell>
          <cell r="BW120">
            <v>530</v>
          </cell>
          <cell r="BX120" t="str">
            <v>-</v>
          </cell>
          <cell r="BY120" t="str">
            <v>-</v>
          </cell>
          <cell r="BZ120" t="str">
            <v>-</v>
          </cell>
          <cell r="CA120">
            <v>87675731</v>
          </cell>
          <cell r="CB120" t="str">
            <v>-</v>
          </cell>
          <cell r="CC120" t="str">
            <v>-</v>
          </cell>
          <cell r="CD120" t="str">
            <v>-</v>
          </cell>
          <cell r="CE120" t="str">
            <v>-</v>
          </cell>
          <cell r="CF120" t="str">
            <v>-</v>
          </cell>
          <cell r="CG120" t="str">
            <v>-</v>
          </cell>
          <cell r="CH120" t="str">
            <v>-</v>
          </cell>
          <cell r="CI120" t="str">
            <v>-</v>
          </cell>
          <cell r="CJ120" t="str">
            <v>-</v>
          </cell>
          <cell r="CK120" t="str">
            <v>-</v>
          </cell>
          <cell r="CL120" t="str">
            <v>-</v>
          </cell>
          <cell r="CM120">
            <v>8014040</v>
          </cell>
          <cell r="CN120" t="str">
            <v>-</v>
          </cell>
          <cell r="CO120">
            <v>95689771</v>
          </cell>
          <cell r="CP120" t="str">
            <v>-</v>
          </cell>
          <cell r="CQ120">
            <v>0</v>
          </cell>
          <cell r="CR120" t="str">
            <v>-</v>
          </cell>
          <cell r="CS120">
            <v>-30</v>
          </cell>
          <cell r="CT120" t="str">
            <v>-</v>
          </cell>
          <cell r="CU120">
            <v>533</v>
          </cell>
          <cell r="CV120">
            <v>289</v>
          </cell>
          <cell r="CW120">
            <v>247</v>
          </cell>
          <cell r="CX120">
            <v>199</v>
          </cell>
          <cell r="CY120">
            <v>159</v>
          </cell>
          <cell r="CZ120">
            <v>135</v>
          </cell>
          <cell r="DA120">
            <v>86</v>
          </cell>
          <cell r="DB120">
            <v>69</v>
          </cell>
          <cell r="DC120">
            <v>91</v>
          </cell>
          <cell r="DD120">
            <v>78</v>
          </cell>
          <cell r="DE120">
            <v>78</v>
          </cell>
          <cell r="DF120">
            <v>70</v>
          </cell>
          <cell r="DG120">
            <v>255</v>
          </cell>
          <cell r="DH120">
            <v>217</v>
          </cell>
          <cell r="DI120">
            <v>40</v>
          </cell>
          <cell r="DJ120" t="str">
            <v>-</v>
          </cell>
          <cell r="DK120" t="str">
            <v>-</v>
          </cell>
          <cell r="DL120" t="str">
            <v>-</v>
          </cell>
          <cell r="DM120" t="str">
            <v>-</v>
          </cell>
          <cell r="DN120" t="str">
            <v>-</v>
          </cell>
          <cell r="DO120" t="str">
            <v>-</v>
          </cell>
          <cell r="DP120" t="str">
            <v>-</v>
          </cell>
          <cell r="DQ120" t="str">
            <v>-</v>
          </cell>
          <cell r="DR120" t="str">
            <v>-</v>
          </cell>
          <cell r="DS120" t="str">
            <v>-</v>
          </cell>
          <cell r="DT120" t="str">
            <v>-</v>
          </cell>
          <cell r="DU120" t="str">
            <v>-</v>
          </cell>
          <cell r="DV120" t="str">
            <v>-</v>
          </cell>
          <cell r="DW120">
            <v>0</v>
          </cell>
          <cell r="DX120" t="str">
            <v>-</v>
          </cell>
          <cell r="DY120">
            <v>49</v>
          </cell>
          <cell r="DZ120">
            <v>91</v>
          </cell>
          <cell r="EA120">
            <v>42</v>
          </cell>
          <cell r="EB120" t="str">
            <v>-</v>
          </cell>
          <cell r="EC120">
            <v>50</v>
          </cell>
          <cell r="ED120" t="str">
            <v>-</v>
          </cell>
          <cell r="EE120">
            <v>9</v>
          </cell>
          <cell r="EF120" t="str">
            <v>-</v>
          </cell>
          <cell r="EG120">
            <v>18</v>
          </cell>
        </row>
        <row r="121">
          <cell r="C121">
            <v>700000421</v>
          </cell>
          <cell r="D121" t="str">
            <v>SECTOR BANANO PATRICIA</v>
          </cell>
          <cell r="E121">
            <v>2026</v>
          </cell>
          <cell r="F121">
            <v>202606</v>
          </cell>
          <cell r="G121">
            <v>0</v>
          </cell>
          <cell r="H121" t="str">
            <v>-</v>
          </cell>
          <cell r="I121">
            <v>0</v>
          </cell>
          <cell r="J121" t="str">
            <v>-</v>
          </cell>
          <cell r="K121">
            <v>0</v>
          </cell>
          <cell r="L121" t="str">
            <v>-</v>
          </cell>
          <cell r="M121">
            <v>0</v>
          </cell>
          <cell r="N121" t="str">
            <v>-</v>
          </cell>
          <cell r="O121">
            <v>0</v>
          </cell>
          <cell r="P121" t="str">
            <v>-</v>
          </cell>
          <cell r="Q121">
            <v>0</v>
          </cell>
          <cell r="R121" t="str">
            <v>-</v>
          </cell>
          <cell r="S121">
            <v>0</v>
          </cell>
          <cell r="T121" t="str">
            <v>-</v>
          </cell>
          <cell r="U121">
            <v>0</v>
          </cell>
          <cell r="V121" t="str">
            <v>-</v>
          </cell>
          <cell r="W121">
            <v>0</v>
          </cell>
          <cell r="X121" t="str">
            <v>-</v>
          </cell>
          <cell r="Y121" t="str">
            <v>-</v>
          </cell>
          <cell r="Z121" t="str">
            <v>-</v>
          </cell>
          <cell r="AA121">
            <v>0</v>
          </cell>
          <cell r="AB121" t="str">
            <v>-</v>
          </cell>
          <cell r="AC121" t="str">
            <v>-</v>
          </cell>
          <cell r="AD121" t="str">
            <v>-</v>
          </cell>
          <cell r="AE121" t="str">
            <v>-</v>
          </cell>
          <cell r="AF121" t="str">
            <v>-</v>
          </cell>
          <cell r="AG121">
            <v>0</v>
          </cell>
          <cell r="AH121" t="str">
            <v>-</v>
          </cell>
          <cell r="AI121" t="str">
            <v>-</v>
          </cell>
          <cell r="AJ121" t="str">
            <v>-</v>
          </cell>
          <cell r="AK121" t="str">
            <v>-</v>
          </cell>
          <cell r="AL121" t="str">
            <v>-</v>
          </cell>
          <cell r="AM121">
            <v>0</v>
          </cell>
          <cell r="AN121" t="str">
            <v>-</v>
          </cell>
          <cell r="AO121" t="str">
            <v>-</v>
          </cell>
          <cell r="AP121" t="str">
            <v>-</v>
          </cell>
          <cell r="AQ121" t="str">
            <v>-</v>
          </cell>
          <cell r="AR121" t="str">
            <v>-</v>
          </cell>
          <cell r="AS121" t="str">
            <v>-</v>
          </cell>
          <cell r="AT121" t="str">
            <v>-</v>
          </cell>
          <cell r="AU121" t="str">
            <v>-</v>
          </cell>
          <cell r="AV121" t="str">
            <v>-</v>
          </cell>
          <cell r="AW121" t="str">
            <v>-</v>
          </cell>
          <cell r="AX121" t="str">
            <v>-</v>
          </cell>
          <cell r="AY121" t="str">
            <v>-</v>
          </cell>
          <cell r="AZ121" t="str">
            <v>-</v>
          </cell>
          <cell r="BA121">
            <v>0</v>
          </cell>
          <cell r="BB121" t="str">
            <v>-</v>
          </cell>
          <cell r="BC121">
            <v>0</v>
          </cell>
          <cell r="BD121" t="str">
            <v>-</v>
          </cell>
          <cell r="BE121">
            <v>0</v>
          </cell>
          <cell r="BF121" t="str">
            <v>-</v>
          </cell>
          <cell r="BG121">
            <v>0</v>
          </cell>
          <cell r="BH121" t="str">
            <v>-</v>
          </cell>
          <cell r="BI121">
            <v>0</v>
          </cell>
          <cell r="BJ121" t="str">
            <v>-</v>
          </cell>
          <cell r="BK121">
            <v>0</v>
          </cell>
          <cell r="BL121" t="str">
            <v>-</v>
          </cell>
          <cell r="BM121">
            <v>0</v>
          </cell>
          <cell r="BN121" t="str">
            <v>-</v>
          </cell>
          <cell r="BO121">
            <v>0</v>
          </cell>
          <cell r="BP121" t="str">
            <v>-</v>
          </cell>
          <cell r="BQ121">
            <v>0</v>
          </cell>
          <cell r="BR121" t="str">
            <v>-</v>
          </cell>
          <cell r="BS121">
            <v>0</v>
          </cell>
          <cell r="BT121" t="str">
            <v>-</v>
          </cell>
          <cell r="BU121">
            <v>0</v>
          </cell>
          <cell r="BV121" t="str">
            <v>-</v>
          </cell>
          <cell r="BW121">
            <v>0</v>
          </cell>
          <cell r="BX121" t="str">
            <v>-</v>
          </cell>
          <cell r="BY121" t="str">
            <v>-</v>
          </cell>
          <cell r="BZ121" t="str">
            <v>-</v>
          </cell>
          <cell r="CA121">
            <v>0</v>
          </cell>
          <cell r="CB121" t="str">
            <v>-</v>
          </cell>
          <cell r="CC121" t="str">
            <v>-</v>
          </cell>
          <cell r="CD121" t="str">
            <v>-</v>
          </cell>
          <cell r="CE121" t="str">
            <v>-</v>
          </cell>
          <cell r="CF121" t="str">
            <v>-</v>
          </cell>
          <cell r="CG121" t="str">
            <v>-</v>
          </cell>
          <cell r="CH121" t="str">
            <v>-</v>
          </cell>
          <cell r="CI121" t="str">
            <v>-</v>
          </cell>
          <cell r="CJ121" t="str">
            <v>-</v>
          </cell>
          <cell r="CK121" t="str">
            <v>-</v>
          </cell>
          <cell r="CL121" t="str">
            <v>-</v>
          </cell>
          <cell r="CM121">
            <v>0</v>
          </cell>
          <cell r="CN121" t="str">
            <v>-</v>
          </cell>
          <cell r="CO121">
            <v>0</v>
          </cell>
          <cell r="CP121" t="str">
            <v>-</v>
          </cell>
          <cell r="CQ121">
            <v>0</v>
          </cell>
          <cell r="CR121" t="str">
            <v>-</v>
          </cell>
          <cell r="CS121">
            <v>0</v>
          </cell>
          <cell r="CT121" t="str">
            <v>-</v>
          </cell>
          <cell r="CU121">
            <v>0</v>
          </cell>
          <cell r="CV121" t="str">
            <v>-</v>
          </cell>
          <cell r="CW121">
            <v>0</v>
          </cell>
          <cell r="CX121" t="str">
            <v>-</v>
          </cell>
          <cell r="CY121">
            <v>0</v>
          </cell>
          <cell r="CZ121" t="str">
            <v>-</v>
          </cell>
          <cell r="DA121">
            <v>0</v>
          </cell>
          <cell r="DB121" t="str">
            <v>-</v>
          </cell>
          <cell r="DC121">
            <v>0</v>
          </cell>
          <cell r="DD121" t="str">
            <v>-</v>
          </cell>
          <cell r="DE121">
            <v>0</v>
          </cell>
          <cell r="DF121" t="str">
            <v>-</v>
          </cell>
          <cell r="DG121">
            <v>0</v>
          </cell>
          <cell r="DH121" t="str">
            <v>-</v>
          </cell>
          <cell r="DI121">
            <v>0</v>
          </cell>
          <cell r="DJ121" t="str">
            <v>-</v>
          </cell>
          <cell r="DK121" t="str">
            <v>-</v>
          </cell>
          <cell r="DL121" t="str">
            <v>-</v>
          </cell>
          <cell r="DM121" t="str">
            <v>-</v>
          </cell>
          <cell r="DN121" t="str">
            <v>-</v>
          </cell>
          <cell r="DO121" t="str">
            <v>-</v>
          </cell>
          <cell r="DP121" t="str">
            <v>-</v>
          </cell>
          <cell r="DQ121" t="str">
            <v>-</v>
          </cell>
          <cell r="DR121" t="str">
            <v>-</v>
          </cell>
          <cell r="DS121" t="str">
            <v>-</v>
          </cell>
          <cell r="DT121" t="str">
            <v>-</v>
          </cell>
          <cell r="DU121" t="str">
            <v>-</v>
          </cell>
          <cell r="DV121" t="str">
            <v>-</v>
          </cell>
          <cell r="DW121">
            <v>0</v>
          </cell>
          <cell r="DX121" t="str">
            <v>-</v>
          </cell>
          <cell r="DY121">
            <v>0</v>
          </cell>
          <cell r="DZ121" t="str">
            <v>-</v>
          </cell>
          <cell r="EA121">
            <v>0</v>
          </cell>
          <cell r="EB121" t="str">
            <v>-</v>
          </cell>
          <cell r="EC121">
            <v>0</v>
          </cell>
          <cell r="ED121" t="str">
            <v>-</v>
          </cell>
          <cell r="EE121">
            <v>0</v>
          </cell>
          <cell r="EF121" t="str">
            <v>-</v>
          </cell>
          <cell r="EG121">
            <v>0</v>
          </cell>
        </row>
        <row r="122">
          <cell r="C122">
            <v>700000422</v>
          </cell>
          <cell r="D122" t="str">
            <v>SECTOR SINTONÍA YULIETH</v>
          </cell>
          <cell r="E122">
            <v>2026</v>
          </cell>
          <cell r="F122">
            <v>202606</v>
          </cell>
          <cell r="G122">
            <v>1594</v>
          </cell>
          <cell r="H122">
            <v>1495</v>
          </cell>
          <cell r="I122">
            <v>364</v>
          </cell>
          <cell r="J122" t="str">
            <v>-</v>
          </cell>
          <cell r="K122">
            <v>-3</v>
          </cell>
          <cell r="L122">
            <v>10</v>
          </cell>
          <cell r="M122">
            <v>763</v>
          </cell>
          <cell r="N122">
            <v>1038</v>
          </cell>
          <cell r="O122">
            <v>0</v>
          </cell>
          <cell r="P122" t="str">
            <v>-</v>
          </cell>
          <cell r="Q122">
            <v>0</v>
          </cell>
          <cell r="R122" t="str">
            <v>-</v>
          </cell>
          <cell r="S122">
            <v>0</v>
          </cell>
          <cell r="T122" t="str">
            <v>-</v>
          </cell>
          <cell r="U122">
            <v>763</v>
          </cell>
          <cell r="V122" t="str">
            <v>-</v>
          </cell>
          <cell r="W122">
            <v>0</v>
          </cell>
          <cell r="X122" t="str">
            <v>-</v>
          </cell>
          <cell r="Y122" t="str">
            <v>-</v>
          </cell>
          <cell r="Z122" t="str">
            <v>-</v>
          </cell>
          <cell r="AA122">
            <v>525</v>
          </cell>
          <cell r="AB122" t="str">
            <v>-</v>
          </cell>
          <cell r="AC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>
            <v>488</v>
          </cell>
          <cell r="AH122" t="str">
            <v>-</v>
          </cell>
          <cell r="AI122" t="str">
            <v>-</v>
          </cell>
          <cell r="AJ122" t="str">
            <v>-</v>
          </cell>
          <cell r="AK122" t="str">
            <v>-</v>
          </cell>
          <cell r="AL122" t="str">
            <v>-</v>
          </cell>
          <cell r="AM122">
            <v>47.867001254705144</v>
          </cell>
          <cell r="AN122">
            <v>64.5</v>
          </cell>
          <cell r="AO122" t="str">
            <v>-</v>
          </cell>
          <cell r="AP122" t="str">
            <v>-</v>
          </cell>
          <cell r="AQ122" t="str">
            <v>-</v>
          </cell>
          <cell r="AR122" t="str">
            <v>-</v>
          </cell>
          <cell r="AS122" t="str">
            <v>-</v>
          </cell>
          <cell r="AT122" t="str">
            <v>-</v>
          </cell>
          <cell r="AU122" t="str">
            <v>-</v>
          </cell>
          <cell r="AV122" t="str">
            <v>-</v>
          </cell>
          <cell r="AW122" t="str">
            <v>-</v>
          </cell>
          <cell r="AX122" t="str">
            <v>-</v>
          </cell>
          <cell r="AY122" t="str">
            <v>-</v>
          </cell>
          <cell r="AZ122" t="str">
            <v>-</v>
          </cell>
          <cell r="BA122">
            <v>686</v>
          </cell>
          <cell r="BB122">
            <v>911</v>
          </cell>
          <cell r="BC122">
            <v>43.036386449184441</v>
          </cell>
          <cell r="BD122">
            <v>56.6</v>
          </cell>
          <cell r="BE122">
            <v>992</v>
          </cell>
          <cell r="BF122" t="str">
            <v>-</v>
          </cell>
          <cell r="BG122">
            <v>492205.04</v>
          </cell>
          <cell r="BH122">
            <v>451283</v>
          </cell>
          <cell r="BI122">
            <v>375552444</v>
          </cell>
          <cell r="BJ122">
            <v>468431259</v>
          </cell>
          <cell r="BK122">
            <v>375552444</v>
          </cell>
          <cell r="BL122" t="str">
            <v>-</v>
          </cell>
          <cell r="BM122">
            <v>0</v>
          </cell>
          <cell r="BN122" t="str">
            <v>-</v>
          </cell>
          <cell r="BO122">
            <v>312555976</v>
          </cell>
          <cell r="BP122" t="str">
            <v>-</v>
          </cell>
          <cell r="BQ122">
            <v>0</v>
          </cell>
          <cell r="BR122" t="str">
            <v>-</v>
          </cell>
          <cell r="BS122">
            <v>706</v>
          </cell>
          <cell r="BT122" t="str">
            <v>-</v>
          </cell>
          <cell r="BU122">
            <v>312555976</v>
          </cell>
          <cell r="BV122" t="str">
            <v>-</v>
          </cell>
          <cell r="BW122">
            <v>447</v>
          </cell>
          <cell r="BX122" t="str">
            <v>-</v>
          </cell>
          <cell r="BY122" t="str">
            <v>-</v>
          </cell>
          <cell r="BZ122" t="str">
            <v>-</v>
          </cell>
          <cell r="CA122">
            <v>58176990</v>
          </cell>
          <cell r="CB122" t="str">
            <v>-</v>
          </cell>
          <cell r="CC122" t="str">
            <v>-</v>
          </cell>
          <cell r="CD122" t="str">
            <v>-</v>
          </cell>
          <cell r="CE122" t="str">
            <v>-</v>
          </cell>
          <cell r="CF122" t="str">
            <v>-</v>
          </cell>
          <cell r="CG122" t="str">
            <v>-</v>
          </cell>
          <cell r="CH122" t="str">
            <v>-</v>
          </cell>
          <cell r="CI122" t="str">
            <v>-</v>
          </cell>
          <cell r="CJ122" t="str">
            <v>-</v>
          </cell>
          <cell r="CK122" t="str">
            <v>-</v>
          </cell>
          <cell r="CL122" t="str">
            <v>-</v>
          </cell>
          <cell r="CM122">
            <v>4421055</v>
          </cell>
          <cell r="CN122" t="str">
            <v>-</v>
          </cell>
          <cell r="CO122">
            <v>62598045</v>
          </cell>
          <cell r="CP122" t="str">
            <v>-</v>
          </cell>
          <cell r="CQ122">
            <v>0</v>
          </cell>
          <cell r="CR122" t="str">
            <v>-</v>
          </cell>
          <cell r="CS122">
            <v>-4</v>
          </cell>
          <cell r="CT122" t="str">
            <v>-</v>
          </cell>
          <cell r="CU122">
            <v>455</v>
          </cell>
          <cell r="CV122">
            <v>282</v>
          </cell>
          <cell r="CW122">
            <v>216</v>
          </cell>
          <cell r="CX122">
            <v>180</v>
          </cell>
          <cell r="CY122">
            <v>160</v>
          </cell>
          <cell r="CZ122">
            <v>146</v>
          </cell>
          <cell r="DA122">
            <v>68</v>
          </cell>
          <cell r="DB122">
            <v>56</v>
          </cell>
          <cell r="DC122">
            <v>60</v>
          </cell>
          <cell r="DD122">
            <v>55</v>
          </cell>
          <cell r="DE122">
            <v>60</v>
          </cell>
          <cell r="DF122">
            <v>55</v>
          </cell>
          <cell r="DG122">
            <v>188</v>
          </cell>
          <cell r="DH122">
            <v>166</v>
          </cell>
          <cell r="DI122">
            <v>44</v>
          </cell>
          <cell r="DJ122" t="str">
            <v>-</v>
          </cell>
          <cell r="DK122" t="str">
            <v>-</v>
          </cell>
          <cell r="DL122" t="str">
            <v>-</v>
          </cell>
          <cell r="DM122" t="str">
            <v>-</v>
          </cell>
          <cell r="DN122" t="str">
            <v>-</v>
          </cell>
          <cell r="DO122" t="str">
            <v>-</v>
          </cell>
          <cell r="DP122" t="str">
            <v>-</v>
          </cell>
          <cell r="DQ122" t="str">
            <v>-</v>
          </cell>
          <cell r="DR122" t="str">
            <v>-</v>
          </cell>
          <cell r="DS122" t="str">
            <v>-</v>
          </cell>
          <cell r="DT122" t="str">
            <v>-</v>
          </cell>
          <cell r="DU122" t="str">
            <v>-</v>
          </cell>
          <cell r="DV122" t="str">
            <v>-</v>
          </cell>
          <cell r="DW122">
            <v>0</v>
          </cell>
          <cell r="DX122" t="str">
            <v>-</v>
          </cell>
          <cell r="DY122">
            <v>56</v>
          </cell>
          <cell r="DZ122">
            <v>83</v>
          </cell>
          <cell r="EA122">
            <v>61</v>
          </cell>
          <cell r="EB122" t="str">
            <v>-</v>
          </cell>
          <cell r="EC122">
            <v>60.396039603960396</v>
          </cell>
          <cell r="ED122" t="str">
            <v>-</v>
          </cell>
          <cell r="EE122">
            <v>12</v>
          </cell>
          <cell r="EF122" t="str">
            <v>-</v>
          </cell>
          <cell r="EG122">
            <v>21</v>
          </cell>
        </row>
        <row r="123">
          <cell r="C123">
            <v>700000423</v>
          </cell>
          <cell r="D123" t="str">
            <v>SECTOR ARMONÍA CLAUDIA</v>
          </cell>
          <cell r="E123">
            <v>2026</v>
          </cell>
          <cell r="F123">
            <v>202606</v>
          </cell>
          <cell r="G123">
            <v>1703</v>
          </cell>
          <cell r="H123">
            <v>1577</v>
          </cell>
          <cell r="I123">
            <v>370</v>
          </cell>
          <cell r="J123" t="str">
            <v>-</v>
          </cell>
          <cell r="K123">
            <v>58</v>
          </cell>
          <cell r="L123">
            <v>12</v>
          </cell>
          <cell r="M123">
            <v>1106</v>
          </cell>
          <cell r="N123">
            <v>1077</v>
          </cell>
          <cell r="O123">
            <v>0</v>
          </cell>
          <cell r="P123" t="str">
            <v>-</v>
          </cell>
          <cell r="Q123">
            <v>1</v>
          </cell>
          <cell r="R123" t="str">
            <v>-</v>
          </cell>
          <cell r="S123">
            <v>4</v>
          </cell>
          <cell r="T123" t="str">
            <v>-</v>
          </cell>
          <cell r="U123">
            <v>1103</v>
          </cell>
          <cell r="V123" t="str">
            <v>-</v>
          </cell>
          <cell r="W123">
            <v>2</v>
          </cell>
          <cell r="X123" t="str">
            <v>-</v>
          </cell>
          <cell r="Y123" t="str">
            <v>-</v>
          </cell>
          <cell r="Z123" t="str">
            <v>-</v>
          </cell>
          <cell r="AA123">
            <v>788</v>
          </cell>
          <cell r="AB123" t="str">
            <v>-</v>
          </cell>
          <cell r="AC123" t="str">
            <v>-</v>
          </cell>
          <cell r="AD123" t="str">
            <v>-</v>
          </cell>
          <cell r="AE123" t="str">
            <v>-</v>
          </cell>
          <cell r="AF123" t="str">
            <v>-</v>
          </cell>
          <cell r="AG123">
            <v>790</v>
          </cell>
          <cell r="AH123" t="str">
            <v>-</v>
          </cell>
          <cell r="AI123" t="str">
            <v>-</v>
          </cell>
          <cell r="AJ123" t="str">
            <v>-</v>
          </cell>
          <cell r="AK123" t="str">
            <v>-</v>
          </cell>
          <cell r="AL123" t="str">
            <v>-</v>
          </cell>
          <cell r="AM123">
            <v>64.944216089254255</v>
          </cell>
          <cell r="AN123">
            <v>65</v>
          </cell>
          <cell r="AO123" t="str">
            <v>-</v>
          </cell>
          <cell r="AP123" t="str">
            <v>-</v>
          </cell>
          <cell r="AQ123" t="str">
            <v>-</v>
          </cell>
          <cell r="AR123" t="str">
            <v>-</v>
          </cell>
          <cell r="AS123" t="str">
            <v>-</v>
          </cell>
          <cell r="AT123" t="str">
            <v>-</v>
          </cell>
          <cell r="AU123" t="str">
            <v>-</v>
          </cell>
          <cell r="AV123" t="str">
            <v>-</v>
          </cell>
          <cell r="AW123" t="str">
            <v>-</v>
          </cell>
          <cell r="AX123" t="str">
            <v>-</v>
          </cell>
          <cell r="AY123" t="str">
            <v>-</v>
          </cell>
          <cell r="AZ123" t="str">
            <v>-</v>
          </cell>
          <cell r="BA123">
            <v>975</v>
          </cell>
          <cell r="BB123">
            <v>933</v>
          </cell>
          <cell r="BC123">
            <v>57.251908396946561</v>
          </cell>
          <cell r="BD123">
            <v>56.3</v>
          </cell>
          <cell r="BE123">
            <v>1074</v>
          </cell>
          <cell r="BF123" t="str">
            <v>-</v>
          </cell>
          <cell r="BG123">
            <v>472773.56</v>
          </cell>
          <cell r="BH123">
            <v>446128</v>
          </cell>
          <cell r="BI123">
            <v>522887555.5</v>
          </cell>
          <cell r="BJ123">
            <v>480479695</v>
          </cell>
          <cell r="BK123">
            <v>522073125</v>
          </cell>
          <cell r="BL123" t="str">
            <v>-</v>
          </cell>
          <cell r="BM123">
            <v>814430.5</v>
          </cell>
          <cell r="BN123" t="str">
            <v>-</v>
          </cell>
          <cell r="BO123">
            <v>410490531.5</v>
          </cell>
          <cell r="BP123" t="str">
            <v>-</v>
          </cell>
          <cell r="BQ123">
            <v>814430.5</v>
          </cell>
          <cell r="BR123" t="str">
            <v>-</v>
          </cell>
          <cell r="BS123">
            <v>975</v>
          </cell>
          <cell r="BT123" t="str">
            <v>-</v>
          </cell>
          <cell r="BU123">
            <v>409676101</v>
          </cell>
          <cell r="BV123" t="str">
            <v>-</v>
          </cell>
          <cell r="BW123">
            <v>736</v>
          </cell>
          <cell r="BX123" t="str">
            <v>-</v>
          </cell>
          <cell r="BY123" t="str">
            <v>-</v>
          </cell>
          <cell r="BZ123" t="str">
            <v>-</v>
          </cell>
          <cell r="CA123">
            <v>102328430</v>
          </cell>
          <cell r="CB123" t="str">
            <v>-</v>
          </cell>
          <cell r="CC123" t="str">
            <v>-</v>
          </cell>
          <cell r="CD123" t="str">
            <v>-</v>
          </cell>
          <cell r="CE123" t="str">
            <v>-</v>
          </cell>
          <cell r="CF123" t="str">
            <v>-</v>
          </cell>
          <cell r="CG123" t="str">
            <v>-</v>
          </cell>
          <cell r="CH123" t="str">
            <v>-</v>
          </cell>
          <cell r="CI123" t="str">
            <v>-</v>
          </cell>
          <cell r="CJ123" t="str">
            <v>-</v>
          </cell>
          <cell r="CK123" t="str">
            <v>-</v>
          </cell>
          <cell r="CL123" t="str">
            <v>-</v>
          </cell>
          <cell r="CM123">
            <v>10068594</v>
          </cell>
          <cell r="CN123" t="str">
            <v>-</v>
          </cell>
          <cell r="CO123">
            <v>112397024</v>
          </cell>
          <cell r="CP123" t="str">
            <v>-</v>
          </cell>
          <cell r="CQ123">
            <v>0</v>
          </cell>
          <cell r="CR123" t="str">
            <v>-</v>
          </cell>
          <cell r="CS123">
            <v>14</v>
          </cell>
          <cell r="CT123" t="str">
            <v>-</v>
          </cell>
          <cell r="CU123">
            <v>279</v>
          </cell>
          <cell r="CV123">
            <v>288</v>
          </cell>
          <cell r="CW123">
            <v>196</v>
          </cell>
          <cell r="CX123">
            <v>226</v>
          </cell>
          <cell r="CY123">
            <v>122</v>
          </cell>
          <cell r="CZ123">
            <v>126</v>
          </cell>
          <cell r="DA123">
            <v>46</v>
          </cell>
          <cell r="DB123">
            <v>46</v>
          </cell>
          <cell r="DC123">
            <v>43</v>
          </cell>
          <cell r="DD123">
            <v>44</v>
          </cell>
          <cell r="DE123">
            <v>68</v>
          </cell>
          <cell r="DF123">
            <v>62</v>
          </cell>
          <cell r="DG123">
            <v>157</v>
          </cell>
          <cell r="DH123">
            <v>152</v>
          </cell>
          <cell r="DI123">
            <v>71</v>
          </cell>
          <cell r="DJ123" t="str">
            <v>-</v>
          </cell>
          <cell r="DK123" t="str">
            <v>-</v>
          </cell>
          <cell r="DL123" t="str">
            <v>-</v>
          </cell>
          <cell r="DM123" t="str">
            <v>-</v>
          </cell>
          <cell r="DN123" t="str">
            <v>-</v>
          </cell>
          <cell r="DO123" t="str">
            <v>-</v>
          </cell>
          <cell r="DP123" t="str">
            <v>-</v>
          </cell>
          <cell r="DQ123" t="str">
            <v>-</v>
          </cell>
          <cell r="DR123" t="str">
            <v>-</v>
          </cell>
          <cell r="DS123" t="str">
            <v>-</v>
          </cell>
          <cell r="DT123" t="str">
            <v>-</v>
          </cell>
          <cell r="DU123" t="str">
            <v>-</v>
          </cell>
          <cell r="DV123" t="str">
            <v>-</v>
          </cell>
          <cell r="DW123">
            <v>0</v>
          </cell>
          <cell r="DX123" t="str">
            <v>-</v>
          </cell>
          <cell r="DY123">
            <v>82</v>
          </cell>
          <cell r="DZ123">
            <v>90</v>
          </cell>
          <cell r="EA123">
            <v>40</v>
          </cell>
          <cell r="EB123" t="str">
            <v>-</v>
          </cell>
          <cell r="EC123">
            <v>56.338028169014088</v>
          </cell>
          <cell r="ED123" t="str">
            <v>-</v>
          </cell>
          <cell r="EE123">
            <v>11</v>
          </cell>
          <cell r="EF123" t="str">
            <v>-</v>
          </cell>
          <cell r="EG123">
            <v>49</v>
          </cell>
        </row>
        <row r="124">
          <cell r="C124">
            <v>700000425</v>
          </cell>
          <cell r="D124" t="str">
            <v>SECTOR CURUBA</v>
          </cell>
          <cell r="E124">
            <v>2026</v>
          </cell>
          <cell r="F124">
            <v>202606</v>
          </cell>
          <cell r="G124">
            <v>0</v>
          </cell>
          <cell r="H124" t="str">
            <v>-</v>
          </cell>
          <cell r="I124">
            <v>0</v>
          </cell>
          <cell r="J124" t="str">
            <v>-</v>
          </cell>
          <cell r="K124">
            <v>0</v>
          </cell>
          <cell r="L124" t="str">
            <v>-</v>
          </cell>
          <cell r="M124">
            <v>0</v>
          </cell>
          <cell r="N124" t="str">
            <v>-</v>
          </cell>
          <cell r="O124">
            <v>0</v>
          </cell>
          <cell r="P124" t="str">
            <v>-</v>
          </cell>
          <cell r="Q124">
            <v>0</v>
          </cell>
          <cell r="R124" t="str">
            <v>-</v>
          </cell>
          <cell r="S124">
            <v>0</v>
          </cell>
          <cell r="T124" t="str">
            <v>-</v>
          </cell>
          <cell r="U124">
            <v>0</v>
          </cell>
          <cell r="V124" t="str">
            <v>-</v>
          </cell>
          <cell r="W124">
            <v>0</v>
          </cell>
          <cell r="X124" t="str">
            <v>-</v>
          </cell>
          <cell r="Y124" t="str">
            <v>-</v>
          </cell>
          <cell r="Z124" t="str">
            <v>-</v>
          </cell>
          <cell r="AA124">
            <v>0</v>
          </cell>
          <cell r="AB124" t="str">
            <v>-</v>
          </cell>
          <cell r="AC124" t="str">
            <v>-</v>
          </cell>
          <cell r="AD124" t="str">
            <v>-</v>
          </cell>
          <cell r="AE124" t="str">
            <v>-</v>
          </cell>
          <cell r="AF124" t="str">
            <v>-</v>
          </cell>
          <cell r="AG124">
            <v>0</v>
          </cell>
          <cell r="AH124" t="str">
            <v>-</v>
          </cell>
          <cell r="AI124" t="str">
            <v>-</v>
          </cell>
          <cell r="AJ124" t="str">
            <v>-</v>
          </cell>
          <cell r="AK124" t="str">
            <v>-</v>
          </cell>
          <cell r="AL124" t="str">
            <v>-</v>
          </cell>
          <cell r="AM124">
            <v>0</v>
          </cell>
          <cell r="AN124" t="str">
            <v>-</v>
          </cell>
          <cell r="AO124" t="str">
            <v>-</v>
          </cell>
          <cell r="AP124" t="str">
            <v>-</v>
          </cell>
          <cell r="AQ124" t="str">
            <v>-</v>
          </cell>
          <cell r="AR124" t="str">
            <v>-</v>
          </cell>
          <cell r="AS124" t="str">
            <v>-</v>
          </cell>
          <cell r="AT124" t="str">
            <v>-</v>
          </cell>
          <cell r="AU124" t="str">
            <v>-</v>
          </cell>
          <cell r="AV124" t="str">
            <v>-</v>
          </cell>
          <cell r="AW124" t="str">
            <v>-</v>
          </cell>
          <cell r="AX124" t="str">
            <v>-</v>
          </cell>
          <cell r="AY124" t="str">
            <v>-</v>
          </cell>
          <cell r="AZ124" t="str">
            <v>-</v>
          </cell>
          <cell r="BA124">
            <v>0</v>
          </cell>
          <cell r="BB124" t="str">
            <v>-</v>
          </cell>
          <cell r="BC124">
            <v>0</v>
          </cell>
          <cell r="BD124" t="str">
            <v>-</v>
          </cell>
          <cell r="BE124">
            <v>0</v>
          </cell>
          <cell r="BF124" t="str">
            <v>-</v>
          </cell>
          <cell r="BG124">
            <v>0</v>
          </cell>
          <cell r="BH124" t="str">
            <v>-</v>
          </cell>
          <cell r="BI124">
            <v>0</v>
          </cell>
          <cell r="BJ124" t="str">
            <v>-</v>
          </cell>
          <cell r="BK124">
            <v>0</v>
          </cell>
          <cell r="BL124" t="str">
            <v>-</v>
          </cell>
          <cell r="BM124">
            <v>0</v>
          </cell>
          <cell r="BN124" t="str">
            <v>-</v>
          </cell>
          <cell r="BO124">
            <v>0</v>
          </cell>
          <cell r="BP124" t="str">
            <v>-</v>
          </cell>
          <cell r="BQ124">
            <v>0</v>
          </cell>
          <cell r="BR124" t="str">
            <v>-</v>
          </cell>
          <cell r="BS124">
            <v>0</v>
          </cell>
          <cell r="BT124" t="str">
            <v>-</v>
          </cell>
          <cell r="BU124">
            <v>0</v>
          </cell>
          <cell r="BV124" t="str">
            <v>-</v>
          </cell>
          <cell r="BW124">
            <v>0</v>
          </cell>
          <cell r="BX124" t="str">
            <v>-</v>
          </cell>
          <cell r="BY124" t="str">
            <v>-</v>
          </cell>
          <cell r="BZ124" t="str">
            <v>-</v>
          </cell>
          <cell r="CA124">
            <v>0</v>
          </cell>
          <cell r="CB124" t="str">
            <v>-</v>
          </cell>
          <cell r="CC124" t="str">
            <v>-</v>
          </cell>
          <cell r="CD124" t="str">
            <v>-</v>
          </cell>
          <cell r="CE124" t="str">
            <v>-</v>
          </cell>
          <cell r="CF124" t="str">
            <v>-</v>
          </cell>
          <cell r="CG124" t="str">
            <v>-</v>
          </cell>
          <cell r="CH124" t="str">
            <v>-</v>
          </cell>
          <cell r="CI124" t="str">
            <v>-</v>
          </cell>
          <cell r="CJ124" t="str">
            <v>-</v>
          </cell>
          <cell r="CK124" t="str">
            <v>-</v>
          </cell>
          <cell r="CL124" t="str">
            <v>-</v>
          </cell>
          <cell r="CM124">
            <v>0</v>
          </cell>
          <cell r="CN124" t="str">
            <v>-</v>
          </cell>
          <cell r="CO124">
            <v>0</v>
          </cell>
          <cell r="CP124" t="str">
            <v>-</v>
          </cell>
          <cell r="CQ124">
            <v>0</v>
          </cell>
          <cell r="CR124" t="str">
            <v>-</v>
          </cell>
          <cell r="CS124">
            <v>0</v>
          </cell>
          <cell r="CT124" t="str">
            <v>-</v>
          </cell>
          <cell r="CU124">
            <v>0</v>
          </cell>
          <cell r="CV124" t="str">
            <v>-</v>
          </cell>
          <cell r="CW124">
            <v>0</v>
          </cell>
          <cell r="CX124" t="str">
            <v>-</v>
          </cell>
          <cell r="CY124">
            <v>0</v>
          </cell>
          <cell r="CZ124" t="str">
            <v>-</v>
          </cell>
          <cell r="DA124">
            <v>0</v>
          </cell>
          <cell r="DB124" t="str">
            <v>-</v>
          </cell>
          <cell r="DC124">
            <v>0</v>
          </cell>
          <cell r="DD124" t="str">
            <v>-</v>
          </cell>
          <cell r="DE124">
            <v>0</v>
          </cell>
          <cell r="DF124" t="str">
            <v>-</v>
          </cell>
          <cell r="DG124">
            <v>0</v>
          </cell>
          <cell r="DH124" t="str">
            <v>-</v>
          </cell>
          <cell r="DI124">
            <v>0</v>
          </cell>
          <cell r="DJ124" t="str">
            <v>-</v>
          </cell>
          <cell r="DK124" t="str">
            <v>-</v>
          </cell>
          <cell r="DL124" t="str">
            <v>-</v>
          </cell>
          <cell r="DM124" t="str">
            <v>-</v>
          </cell>
          <cell r="DN124" t="str">
            <v>-</v>
          </cell>
          <cell r="DO124" t="str">
            <v>-</v>
          </cell>
          <cell r="DP124" t="str">
            <v>-</v>
          </cell>
          <cell r="DQ124" t="str">
            <v>-</v>
          </cell>
          <cell r="DR124" t="str">
            <v>-</v>
          </cell>
          <cell r="DS124" t="str">
            <v>-</v>
          </cell>
          <cell r="DT124" t="str">
            <v>-</v>
          </cell>
          <cell r="DU124" t="str">
            <v>-</v>
          </cell>
          <cell r="DV124" t="str">
            <v>-</v>
          </cell>
          <cell r="DW124">
            <v>0</v>
          </cell>
          <cell r="DX124" t="str">
            <v>-</v>
          </cell>
          <cell r="DY124">
            <v>0</v>
          </cell>
          <cell r="DZ124" t="str">
            <v>-</v>
          </cell>
          <cell r="EA124">
            <v>0</v>
          </cell>
          <cell r="EB124" t="str">
            <v>-</v>
          </cell>
          <cell r="EC124">
            <v>0</v>
          </cell>
          <cell r="ED124" t="str">
            <v>-</v>
          </cell>
          <cell r="EE124">
            <v>0</v>
          </cell>
          <cell r="EF124" t="str">
            <v>-</v>
          </cell>
          <cell r="EG124">
            <v>0</v>
          </cell>
        </row>
        <row r="125">
          <cell r="C125">
            <v>700000427</v>
          </cell>
          <cell r="D125" t="str">
            <v>SECTOR GROSELLA CLAUDIA</v>
          </cell>
          <cell r="E125">
            <v>2026</v>
          </cell>
          <cell r="F125">
            <v>202606</v>
          </cell>
          <cell r="G125">
            <v>0</v>
          </cell>
          <cell r="H125" t="str">
            <v>-</v>
          </cell>
          <cell r="I125">
            <v>0</v>
          </cell>
          <cell r="J125" t="str">
            <v>-</v>
          </cell>
          <cell r="K125">
            <v>0</v>
          </cell>
          <cell r="L125" t="str">
            <v>-</v>
          </cell>
          <cell r="M125">
            <v>0</v>
          </cell>
          <cell r="N125" t="str">
            <v>-</v>
          </cell>
          <cell r="O125">
            <v>0</v>
          </cell>
          <cell r="P125" t="str">
            <v>-</v>
          </cell>
          <cell r="Q125">
            <v>0</v>
          </cell>
          <cell r="R125" t="str">
            <v>-</v>
          </cell>
          <cell r="S125">
            <v>0</v>
          </cell>
          <cell r="T125" t="str">
            <v>-</v>
          </cell>
          <cell r="U125">
            <v>0</v>
          </cell>
          <cell r="V125" t="str">
            <v>-</v>
          </cell>
          <cell r="W125">
            <v>0</v>
          </cell>
          <cell r="X125" t="str">
            <v>-</v>
          </cell>
          <cell r="Y125" t="str">
            <v>-</v>
          </cell>
          <cell r="Z125" t="str">
            <v>-</v>
          </cell>
          <cell r="AA125">
            <v>0</v>
          </cell>
          <cell r="AB125" t="str">
            <v>-</v>
          </cell>
          <cell r="AC125" t="str">
            <v>-</v>
          </cell>
          <cell r="AD125" t="str">
            <v>-</v>
          </cell>
          <cell r="AE125" t="str">
            <v>-</v>
          </cell>
          <cell r="AF125" t="str">
            <v>-</v>
          </cell>
          <cell r="AG125">
            <v>0</v>
          </cell>
          <cell r="AH125" t="str">
            <v>-</v>
          </cell>
          <cell r="AI125" t="str">
            <v>-</v>
          </cell>
          <cell r="AJ125" t="str">
            <v>-</v>
          </cell>
          <cell r="AK125" t="str">
            <v>-</v>
          </cell>
          <cell r="AL125" t="str">
            <v>-</v>
          </cell>
          <cell r="AM125">
            <v>0</v>
          </cell>
          <cell r="AN125" t="str">
            <v>-</v>
          </cell>
          <cell r="AO125" t="str">
            <v>-</v>
          </cell>
          <cell r="AP125" t="str">
            <v>-</v>
          </cell>
          <cell r="AQ125" t="str">
            <v>-</v>
          </cell>
          <cell r="AR125" t="str">
            <v>-</v>
          </cell>
          <cell r="AS125" t="str">
            <v>-</v>
          </cell>
          <cell r="AT125" t="str">
            <v>-</v>
          </cell>
          <cell r="AU125" t="str">
            <v>-</v>
          </cell>
          <cell r="AV125" t="str">
            <v>-</v>
          </cell>
          <cell r="AW125" t="str">
            <v>-</v>
          </cell>
          <cell r="AX125" t="str">
            <v>-</v>
          </cell>
          <cell r="AY125" t="str">
            <v>-</v>
          </cell>
          <cell r="AZ125" t="str">
            <v>-</v>
          </cell>
          <cell r="BA125">
            <v>0</v>
          </cell>
          <cell r="BB125" t="str">
            <v>-</v>
          </cell>
          <cell r="BC125">
            <v>0</v>
          </cell>
          <cell r="BD125" t="str">
            <v>-</v>
          </cell>
          <cell r="BE125">
            <v>0</v>
          </cell>
          <cell r="BF125" t="str">
            <v>-</v>
          </cell>
          <cell r="BG125">
            <v>0</v>
          </cell>
          <cell r="BH125" t="str">
            <v>-</v>
          </cell>
          <cell r="BI125">
            <v>0</v>
          </cell>
          <cell r="BJ125" t="str">
            <v>-</v>
          </cell>
          <cell r="BK125">
            <v>0</v>
          </cell>
          <cell r="BL125" t="str">
            <v>-</v>
          </cell>
          <cell r="BM125">
            <v>0</v>
          </cell>
          <cell r="BN125" t="str">
            <v>-</v>
          </cell>
          <cell r="BO125">
            <v>0</v>
          </cell>
          <cell r="BP125" t="str">
            <v>-</v>
          </cell>
          <cell r="BQ125">
            <v>0</v>
          </cell>
          <cell r="BR125" t="str">
            <v>-</v>
          </cell>
          <cell r="BS125">
            <v>0</v>
          </cell>
          <cell r="BT125" t="str">
            <v>-</v>
          </cell>
          <cell r="BU125">
            <v>0</v>
          </cell>
          <cell r="BV125" t="str">
            <v>-</v>
          </cell>
          <cell r="BW125">
            <v>0</v>
          </cell>
          <cell r="BX125" t="str">
            <v>-</v>
          </cell>
          <cell r="BY125" t="str">
            <v>-</v>
          </cell>
          <cell r="BZ125" t="str">
            <v>-</v>
          </cell>
          <cell r="CA125">
            <v>0</v>
          </cell>
          <cell r="CB125" t="str">
            <v>-</v>
          </cell>
          <cell r="CC125" t="str">
            <v>-</v>
          </cell>
          <cell r="CD125" t="str">
            <v>-</v>
          </cell>
          <cell r="CE125" t="str">
            <v>-</v>
          </cell>
          <cell r="CF125" t="str">
            <v>-</v>
          </cell>
          <cell r="CG125" t="str">
            <v>-</v>
          </cell>
          <cell r="CH125" t="str">
            <v>-</v>
          </cell>
          <cell r="CI125" t="str">
            <v>-</v>
          </cell>
          <cell r="CJ125" t="str">
            <v>-</v>
          </cell>
          <cell r="CK125" t="str">
            <v>-</v>
          </cell>
          <cell r="CL125" t="str">
            <v>-</v>
          </cell>
          <cell r="CM125">
            <v>0</v>
          </cell>
          <cell r="CN125" t="str">
            <v>-</v>
          </cell>
          <cell r="CO125">
            <v>0</v>
          </cell>
          <cell r="CP125" t="str">
            <v>-</v>
          </cell>
          <cell r="CQ125">
            <v>0</v>
          </cell>
          <cell r="CR125" t="str">
            <v>-</v>
          </cell>
          <cell r="CS125">
            <v>0</v>
          </cell>
          <cell r="CT125" t="str">
            <v>-</v>
          </cell>
          <cell r="CU125">
            <v>0</v>
          </cell>
          <cell r="CV125" t="str">
            <v>-</v>
          </cell>
          <cell r="CW125">
            <v>0</v>
          </cell>
          <cell r="CX125" t="str">
            <v>-</v>
          </cell>
          <cell r="CY125">
            <v>0</v>
          </cell>
          <cell r="CZ125" t="str">
            <v>-</v>
          </cell>
          <cell r="DA125">
            <v>0</v>
          </cell>
          <cell r="DB125" t="str">
            <v>-</v>
          </cell>
          <cell r="DC125">
            <v>0</v>
          </cell>
          <cell r="DD125" t="str">
            <v>-</v>
          </cell>
          <cell r="DE125">
            <v>0</v>
          </cell>
          <cell r="DF125" t="str">
            <v>-</v>
          </cell>
          <cell r="DG125">
            <v>0</v>
          </cell>
          <cell r="DH125" t="str">
            <v>-</v>
          </cell>
          <cell r="DI125">
            <v>0</v>
          </cell>
          <cell r="DJ125" t="str">
            <v>-</v>
          </cell>
          <cell r="DK125" t="str">
            <v>-</v>
          </cell>
          <cell r="DL125" t="str">
            <v>-</v>
          </cell>
          <cell r="DM125" t="str">
            <v>-</v>
          </cell>
          <cell r="DN125" t="str">
            <v>-</v>
          </cell>
          <cell r="DO125" t="str">
            <v>-</v>
          </cell>
          <cell r="DP125" t="str">
            <v>-</v>
          </cell>
          <cell r="DQ125" t="str">
            <v>-</v>
          </cell>
          <cell r="DR125" t="str">
            <v>-</v>
          </cell>
          <cell r="DS125" t="str">
            <v>-</v>
          </cell>
          <cell r="DT125" t="str">
            <v>-</v>
          </cell>
          <cell r="DU125" t="str">
            <v>-</v>
          </cell>
          <cell r="DV125" t="str">
            <v>-</v>
          </cell>
          <cell r="DW125">
            <v>0</v>
          </cell>
          <cell r="DX125" t="str">
            <v>-</v>
          </cell>
          <cell r="DY125">
            <v>0</v>
          </cell>
          <cell r="DZ125" t="str">
            <v>-</v>
          </cell>
          <cell r="EA125">
            <v>0</v>
          </cell>
          <cell r="EB125" t="str">
            <v>-</v>
          </cell>
          <cell r="EC125">
            <v>0</v>
          </cell>
          <cell r="ED125" t="str">
            <v>-</v>
          </cell>
          <cell r="EE125">
            <v>0</v>
          </cell>
          <cell r="EF125" t="str">
            <v>-</v>
          </cell>
          <cell r="EG125">
            <v>0</v>
          </cell>
        </row>
        <row r="126">
          <cell r="C126">
            <v>700000428</v>
          </cell>
          <cell r="D126" t="str">
            <v>SECTOR GALERÍA YURIETH</v>
          </cell>
          <cell r="E126">
            <v>2026</v>
          </cell>
          <cell r="F126">
            <v>202606</v>
          </cell>
          <cell r="G126">
            <v>1624</v>
          </cell>
          <cell r="H126">
            <v>1528</v>
          </cell>
          <cell r="I126">
            <v>330</v>
          </cell>
          <cell r="J126" t="str">
            <v>-</v>
          </cell>
          <cell r="K126">
            <v>37</v>
          </cell>
          <cell r="L126">
            <v>11</v>
          </cell>
          <cell r="M126">
            <v>1120</v>
          </cell>
          <cell r="N126">
            <v>1038</v>
          </cell>
          <cell r="O126">
            <v>0</v>
          </cell>
          <cell r="P126" t="str">
            <v>-</v>
          </cell>
          <cell r="Q126">
            <v>0</v>
          </cell>
          <cell r="R126" t="str">
            <v>-</v>
          </cell>
          <cell r="S126">
            <v>0</v>
          </cell>
          <cell r="T126" t="str">
            <v>-</v>
          </cell>
          <cell r="U126">
            <v>1120</v>
          </cell>
          <cell r="V126" t="str">
            <v>-</v>
          </cell>
          <cell r="W126">
            <v>0</v>
          </cell>
          <cell r="X126" t="str">
            <v>-</v>
          </cell>
          <cell r="Y126" t="str">
            <v>-</v>
          </cell>
          <cell r="Z126" t="str">
            <v>-</v>
          </cell>
          <cell r="AA126">
            <v>786</v>
          </cell>
          <cell r="AB126" t="str">
            <v>-</v>
          </cell>
          <cell r="AC126" t="str">
            <v>-</v>
          </cell>
          <cell r="AD126" t="str">
            <v>-</v>
          </cell>
          <cell r="AE126" t="str">
            <v>-</v>
          </cell>
          <cell r="AF126" t="str">
            <v>-</v>
          </cell>
          <cell r="AG126">
            <v>824</v>
          </cell>
          <cell r="AH126" t="str">
            <v>-</v>
          </cell>
          <cell r="AI126" t="str">
            <v>-</v>
          </cell>
          <cell r="AJ126" t="str">
            <v>-</v>
          </cell>
          <cell r="AK126" t="str">
            <v>-</v>
          </cell>
          <cell r="AL126" t="str">
            <v>-</v>
          </cell>
          <cell r="AM126">
            <v>68.965517241379317</v>
          </cell>
          <cell r="AN126">
            <v>65</v>
          </cell>
          <cell r="AO126" t="str">
            <v>-</v>
          </cell>
          <cell r="AP126" t="str">
            <v>-</v>
          </cell>
          <cell r="AQ126" t="str">
            <v>-</v>
          </cell>
          <cell r="AR126" t="str">
            <v>-</v>
          </cell>
          <cell r="AS126" t="str">
            <v>-</v>
          </cell>
          <cell r="AT126" t="str">
            <v>-</v>
          </cell>
          <cell r="AU126" t="str">
            <v>-</v>
          </cell>
          <cell r="AV126" t="str">
            <v>-</v>
          </cell>
          <cell r="AW126" t="str">
            <v>-</v>
          </cell>
          <cell r="AX126" t="str">
            <v>-</v>
          </cell>
          <cell r="AY126" t="str">
            <v>-</v>
          </cell>
          <cell r="AZ126" t="str">
            <v>-</v>
          </cell>
          <cell r="BA126">
            <v>993</v>
          </cell>
          <cell r="BB126">
            <v>921</v>
          </cell>
          <cell r="BC126">
            <v>61.145320197044342</v>
          </cell>
          <cell r="BD126">
            <v>57.6</v>
          </cell>
          <cell r="BE126">
            <v>1071</v>
          </cell>
          <cell r="BF126" t="str">
            <v>-</v>
          </cell>
          <cell r="BG126">
            <v>398142.73</v>
          </cell>
          <cell r="BH126">
            <v>406309</v>
          </cell>
          <cell r="BI126">
            <v>445919861</v>
          </cell>
          <cell r="BJ126">
            <v>421748506</v>
          </cell>
          <cell r="BK126">
            <v>445919861</v>
          </cell>
          <cell r="BL126" t="str">
            <v>-</v>
          </cell>
          <cell r="BM126">
            <v>0</v>
          </cell>
          <cell r="BN126" t="str">
            <v>-</v>
          </cell>
          <cell r="BO126">
            <v>330461624</v>
          </cell>
          <cell r="BP126" t="str">
            <v>-</v>
          </cell>
          <cell r="BQ126">
            <v>0</v>
          </cell>
          <cell r="BR126" t="str">
            <v>-</v>
          </cell>
          <cell r="BS126">
            <v>983</v>
          </cell>
          <cell r="BT126" t="str">
            <v>-</v>
          </cell>
          <cell r="BU126">
            <v>330461624</v>
          </cell>
          <cell r="BV126" t="str">
            <v>-</v>
          </cell>
          <cell r="BW126">
            <v>764</v>
          </cell>
          <cell r="BX126" t="str">
            <v>-</v>
          </cell>
          <cell r="BY126" t="str">
            <v>-</v>
          </cell>
          <cell r="BZ126" t="str">
            <v>-</v>
          </cell>
          <cell r="CA126">
            <v>106138097</v>
          </cell>
          <cell r="CB126" t="str">
            <v>-</v>
          </cell>
          <cell r="CC126" t="str">
            <v>-</v>
          </cell>
          <cell r="CD126" t="str">
            <v>-</v>
          </cell>
          <cell r="CE126" t="str">
            <v>-</v>
          </cell>
          <cell r="CF126" t="str">
            <v>-</v>
          </cell>
          <cell r="CG126" t="str">
            <v>-</v>
          </cell>
          <cell r="CH126" t="str">
            <v>-</v>
          </cell>
          <cell r="CI126" t="str">
            <v>-</v>
          </cell>
          <cell r="CJ126" t="str">
            <v>-</v>
          </cell>
          <cell r="CK126" t="str">
            <v>-</v>
          </cell>
          <cell r="CL126" t="str">
            <v>-</v>
          </cell>
          <cell r="CM126">
            <v>9320140</v>
          </cell>
          <cell r="CN126" t="str">
            <v>-</v>
          </cell>
          <cell r="CO126">
            <v>115458237</v>
          </cell>
          <cell r="CP126" t="str">
            <v>-</v>
          </cell>
          <cell r="CQ126">
            <v>0</v>
          </cell>
          <cell r="CR126" t="str">
            <v>-</v>
          </cell>
          <cell r="CS126">
            <v>2</v>
          </cell>
          <cell r="CT126" t="str">
            <v>-</v>
          </cell>
          <cell r="CU126">
            <v>238</v>
          </cell>
          <cell r="CV126">
            <v>265</v>
          </cell>
          <cell r="CW126">
            <v>169</v>
          </cell>
          <cell r="CX126">
            <v>198</v>
          </cell>
          <cell r="CY126">
            <v>97</v>
          </cell>
          <cell r="CZ126">
            <v>113</v>
          </cell>
          <cell r="DA126">
            <v>55</v>
          </cell>
          <cell r="DB126">
            <v>64</v>
          </cell>
          <cell r="DC126">
            <v>31</v>
          </cell>
          <cell r="DD126">
            <v>41</v>
          </cell>
          <cell r="DE126">
            <v>64</v>
          </cell>
          <cell r="DF126">
            <v>62</v>
          </cell>
          <cell r="DG126">
            <v>150</v>
          </cell>
          <cell r="DH126">
            <v>167</v>
          </cell>
          <cell r="DI126">
            <v>56</v>
          </cell>
          <cell r="DJ126" t="str">
            <v>-</v>
          </cell>
          <cell r="DK126" t="str">
            <v>-</v>
          </cell>
          <cell r="DL126" t="str">
            <v>-</v>
          </cell>
          <cell r="DM126" t="str">
            <v>-</v>
          </cell>
          <cell r="DN126" t="str">
            <v>-</v>
          </cell>
          <cell r="DO126" t="str">
            <v>-</v>
          </cell>
          <cell r="DP126" t="str">
            <v>-</v>
          </cell>
          <cell r="DQ126" t="str">
            <v>-</v>
          </cell>
          <cell r="DR126" t="str">
            <v>-</v>
          </cell>
          <cell r="DS126" t="str">
            <v>-</v>
          </cell>
          <cell r="DT126" t="str">
            <v>-</v>
          </cell>
          <cell r="DU126" t="str">
            <v>-</v>
          </cell>
          <cell r="DV126" t="str">
            <v>-</v>
          </cell>
          <cell r="DW126">
            <v>0</v>
          </cell>
          <cell r="DX126" t="str">
            <v>-</v>
          </cell>
          <cell r="DY126">
            <v>66</v>
          </cell>
          <cell r="DZ126">
            <v>72</v>
          </cell>
          <cell r="EA126">
            <v>37</v>
          </cell>
          <cell r="EB126" t="str">
            <v>-</v>
          </cell>
          <cell r="EC126">
            <v>56.92307692307692</v>
          </cell>
          <cell r="ED126" t="str">
            <v>-</v>
          </cell>
          <cell r="EE126">
            <v>10</v>
          </cell>
          <cell r="EF126" t="str">
            <v>-</v>
          </cell>
          <cell r="EG126">
            <v>61</v>
          </cell>
        </row>
        <row r="127">
          <cell r="C127">
            <v>700000429</v>
          </cell>
          <cell r="D127" t="str">
            <v>SECTOR FRESA ALI</v>
          </cell>
          <cell r="E127">
            <v>2026</v>
          </cell>
          <cell r="F127">
            <v>202606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  <cell r="K127" t="str">
            <v>-</v>
          </cell>
          <cell r="L127" t="str">
            <v>-</v>
          </cell>
          <cell r="M127" t="str">
            <v>-</v>
          </cell>
          <cell r="N127" t="str">
            <v>-</v>
          </cell>
          <cell r="O127" t="str">
            <v>-</v>
          </cell>
          <cell r="P127" t="str">
            <v>-</v>
          </cell>
          <cell r="Q127" t="str">
            <v>-</v>
          </cell>
          <cell r="R127" t="str">
            <v>-</v>
          </cell>
          <cell r="S127" t="str">
            <v>-</v>
          </cell>
          <cell r="T127" t="str">
            <v>-</v>
          </cell>
          <cell r="U127" t="str">
            <v>-</v>
          </cell>
          <cell r="V127" t="str">
            <v>-</v>
          </cell>
          <cell r="W127" t="str">
            <v>-</v>
          </cell>
          <cell r="X127" t="str">
            <v>-</v>
          </cell>
          <cell r="Y127" t="str">
            <v>-</v>
          </cell>
          <cell r="Z127" t="str">
            <v>-</v>
          </cell>
          <cell r="AA127" t="str">
            <v>-</v>
          </cell>
          <cell r="AB127" t="str">
            <v>-</v>
          </cell>
          <cell r="AC127" t="str">
            <v>-</v>
          </cell>
          <cell r="AD127" t="str">
            <v>-</v>
          </cell>
          <cell r="AE127" t="str">
            <v>-</v>
          </cell>
          <cell r="AF127" t="str">
            <v>-</v>
          </cell>
          <cell r="AG127" t="str">
            <v>-</v>
          </cell>
          <cell r="AH127" t="str">
            <v>-</v>
          </cell>
          <cell r="AI127" t="str">
            <v>-</v>
          </cell>
          <cell r="AJ127" t="str">
            <v>-</v>
          </cell>
          <cell r="AK127" t="str">
            <v>-</v>
          </cell>
          <cell r="AL127" t="str">
            <v>-</v>
          </cell>
          <cell r="AM127" t="str">
            <v>-</v>
          </cell>
          <cell r="AN127" t="str">
            <v>-</v>
          </cell>
          <cell r="AO127" t="str">
            <v>-</v>
          </cell>
          <cell r="AP127" t="str">
            <v>-</v>
          </cell>
          <cell r="AQ127" t="str">
            <v>-</v>
          </cell>
          <cell r="AR127" t="str">
            <v>-</v>
          </cell>
          <cell r="AS127" t="str">
            <v>-</v>
          </cell>
          <cell r="AT127" t="str">
            <v>-</v>
          </cell>
          <cell r="AU127" t="str">
            <v>-</v>
          </cell>
          <cell r="AV127" t="str">
            <v>-</v>
          </cell>
          <cell r="AW127" t="str">
            <v>-</v>
          </cell>
          <cell r="AX127" t="str">
            <v>-</v>
          </cell>
          <cell r="AY127" t="str">
            <v>-</v>
          </cell>
          <cell r="AZ127" t="str">
            <v>-</v>
          </cell>
          <cell r="BA127" t="str">
            <v>-</v>
          </cell>
          <cell r="BB127" t="str">
            <v>-</v>
          </cell>
          <cell r="BC127" t="str">
            <v>-</v>
          </cell>
          <cell r="BD127" t="str">
            <v>-</v>
          </cell>
          <cell r="BE127" t="str">
            <v>-</v>
          </cell>
          <cell r="BF127" t="str">
            <v>-</v>
          </cell>
          <cell r="BG127" t="str">
            <v>-</v>
          </cell>
          <cell r="BH127" t="str">
            <v>-</v>
          </cell>
          <cell r="BI127" t="str">
            <v>-</v>
          </cell>
          <cell r="BJ127" t="str">
            <v>-</v>
          </cell>
          <cell r="BK127" t="str">
            <v>-</v>
          </cell>
          <cell r="BL127" t="str">
            <v>-</v>
          </cell>
          <cell r="BM127" t="str">
            <v>-</v>
          </cell>
          <cell r="BN127" t="str">
            <v>-</v>
          </cell>
          <cell r="BO127" t="str">
            <v>-</v>
          </cell>
          <cell r="BP127" t="str">
            <v>-</v>
          </cell>
          <cell r="BQ127" t="str">
            <v>-</v>
          </cell>
          <cell r="BR127" t="str">
            <v>-</v>
          </cell>
          <cell r="BS127" t="str">
            <v>-</v>
          </cell>
          <cell r="BT127" t="str">
            <v>-</v>
          </cell>
          <cell r="BU127" t="str">
            <v>-</v>
          </cell>
          <cell r="BV127" t="str">
            <v>-</v>
          </cell>
          <cell r="BW127" t="str">
            <v>-</v>
          </cell>
          <cell r="BX127" t="str">
            <v>-</v>
          </cell>
          <cell r="BY127" t="str">
            <v>-</v>
          </cell>
          <cell r="BZ127" t="str">
            <v>-</v>
          </cell>
          <cell r="CA127" t="str">
            <v>-</v>
          </cell>
          <cell r="CB127" t="str">
            <v>-</v>
          </cell>
          <cell r="CC127" t="str">
            <v>-</v>
          </cell>
          <cell r="CD127" t="str">
            <v>-</v>
          </cell>
          <cell r="CE127" t="str">
            <v>-</v>
          </cell>
          <cell r="CF127" t="str">
            <v>-</v>
          </cell>
          <cell r="CG127" t="str">
            <v>-</v>
          </cell>
          <cell r="CH127" t="str">
            <v>-</v>
          </cell>
          <cell r="CI127" t="str">
            <v>-</v>
          </cell>
          <cell r="CJ127" t="str">
            <v>-</v>
          </cell>
          <cell r="CK127" t="str">
            <v>-</v>
          </cell>
          <cell r="CL127" t="str">
            <v>-</v>
          </cell>
          <cell r="CM127" t="str">
            <v>-</v>
          </cell>
          <cell r="CN127" t="str">
            <v>-</v>
          </cell>
          <cell r="CO127" t="str">
            <v>-</v>
          </cell>
          <cell r="CP127" t="str">
            <v>-</v>
          </cell>
          <cell r="CQ127" t="str">
            <v>-</v>
          </cell>
          <cell r="CR127" t="str">
            <v>-</v>
          </cell>
          <cell r="CS127" t="str">
            <v>-</v>
          </cell>
          <cell r="CT127" t="str">
            <v>-</v>
          </cell>
          <cell r="CU127" t="str">
            <v>-</v>
          </cell>
          <cell r="CV127" t="str">
            <v>-</v>
          </cell>
          <cell r="CW127" t="str">
            <v>-</v>
          </cell>
          <cell r="CX127" t="str">
            <v>-</v>
          </cell>
          <cell r="CY127" t="str">
            <v>-</v>
          </cell>
          <cell r="CZ127" t="str">
            <v>-</v>
          </cell>
          <cell r="DA127" t="str">
            <v>-</v>
          </cell>
          <cell r="DB127" t="str">
            <v>-</v>
          </cell>
          <cell r="DC127" t="str">
            <v>-</v>
          </cell>
          <cell r="DD127" t="str">
            <v>-</v>
          </cell>
          <cell r="DE127" t="str">
            <v>-</v>
          </cell>
          <cell r="DF127" t="str">
            <v>-</v>
          </cell>
          <cell r="DG127" t="str">
            <v>-</v>
          </cell>
          <cell r="DH127" t="str">
            <v>-</v>
          </cell>
          <cell r="DI127" t="str">
            <v>-</v>
          </cell>
          <cell r="DJ127" t="str">
            <v>-</v>
          </cell>
          <cell r="DK127" t="str">
            <v>-</v>
          </cell>
          <cell r="DL127" t="str">
            <v>-</v>
          </cell>
          <cell r="DM127" t="str">
            <v>-</v>
          </cell>
          <cell r="DN127" t="str">
            <v>-</v>
          </cell>
          <cell r="DO127" t="str">
            <v>-</v>
          </cell>
          <cell r="DP127" t="str">
            <v>-</v>
          </cell>
          <cell r="DQ127" t="str">
            <v>-</v>
          </cell>
          <cell r="DR127" t="str">
            <v>-</v>
          </cell>
          <cell r="DS127" t="str">
            <v>-</v>
          </cell>
          <cell r="DT127" t="str">
            <v>-</v>
          </cell>
          <cell r="DU127" t="str">
            <v>-</v>
          </cell>
          <cell r="DV127" t="str">
            <v>-</v>
          </cell>
          <cell r="DW127" t="str">
            <v>-</v>
          </cell>
          <cell r="DX127" t="str">
            <v>-</v>
          </cell>
          <cell r="DY127" t="str">
            <v>-</v>
          </cell>
          <cell r="DZ127" t="str">
            <v>-</v>
          </cell>
          <cell r="EA127" t="str">
            <v>-</v>
          </cell>
          <cell r="EB127" t="str">
            <v>-</v>
          </cell>
          <cell r="EC127" t="str">
            <v>-</v>
          </cell>
          <cell r="ED127" t="str">
            <v>-</v>
          </cell>
          <cell r="EE127" t="str">
            <v>-</v>
          </cell>
          <cell r="EF127" t="str">
            <v>-</v>
          </cell>
          <cell r="EG127" t="str">
            <v>-</v>
          </cell>
        </row>
        <row r="128">
          <cell r="C128">
            <v>700000435</v>
          </cell>
          <cell r="D128" t="str">
            <v>SECTOR SALVIA VALENTINA</v>
          </cell>
          <cell r="E128">
            <v>2026</v>
          </cell>
          <cell r="F128">
            <v>202606</v>
          </cell>
          <cell r="G128">
            <v>1685</v>
          </cell>
          <cell r="H128">
            <v>1612</v>
          </cell>
          <cell r="I128">
            <v>417</v>
          </cell>
          <cell r="J128" t="str">
            <v>-</v>
          </cell>
          <cell r="K128">
            <v>-5</v>
          </cell>
          <cell r="L128">
            <v>10</v>
          </cell>
          <cell r="M128">
            <v>921</v>
          </cell>
          <cell r="N128">
            <v>1129</v>
          </cell>
          <cell r="O128">
            <v>0</v>
          </cell>
          <cell r="P128" t="str">
            <v>-</v>
          </cell>
          <cell r="Q128">
            <v>2</v>
          </cell>
          <cell r="R128" t="str">
            <v>-</v>
          </cell>
          <cell r="S128">
            <v>5</v>
          </cell>
          <cell r="T128" t="str">
            <v>-</v>
          </cell>
          <cell r="U128">
            <v>918</v>
          </cell>
          <cell r="V128" t="str">
            <v>-</v>
          </cell>
          <cell r="W128">
            <v>1</v>
          </cell>
          <cell r="X128" t="str">
            <v>-</v>
          </cell>
          <cell r="Y128" t="str">
            <v>-</v>
          </cell>
          <cell r="Z128" t="str">
            <v>-</v>
          </cell>
          <cell r="AA128">
            <v>670</v>
          </cell>
          <cell r="AB128" t="str">
            <v>-</v>
          </cell>
          <cell r="AC128" t="str">
            <v>-</v>
          </cell>
          <cell r="AD128" t="str">
            <v>-</v>
          </cell>
          <cell r="AE128" t="str">
            <v>-</v>
          </cell>
          <cell r="AF128" t="str">
            <v>-</v>
          </cell>
          <cell r="AG128">
            <v>574</v>
          </cell>
          <cell r="AH128" t="str">
            <v>-</v>
          </cell>
          <cell r="AI128" t="str">
            <v>-</v>
          </cell>
          <cell r="AJ128" t="str">
            <v>-</v>
          </cell>
          <cell r="AK128" t="str">
            <v>-</v>
          </cell>
          <cell r="AL128" t="str">
            <v>-</v>
          </cell>
          <cell r="AM128">
            <v>54.658753709198812</v>
          </cell>
          <cell r="AN128">
            <v>66.5</v>
          </cell>
          <cell r="AO128" t="str">
            <v>-</v>
          </cell>
          <cell r="AP128" t="str">
            <v>-</v>
          </cell>
          <cell r="AQ128" t="str">
            <v>-</v>
          </cell>
          <cell r="AR128" t="str">
            <v>-</v>
          </cell>
          <cell r="AS128" t="str">
            <v>-</v>
          </cell>
          <cell r="AT128" t="str">
            <v>-</v>
          </cell>
          <cell r="AU128" t="str">
            <v>-</v>
          </cell>
          <cell r="AV128" t="str">
            <v>-</v>
          </cell>
          <cell r="AW128" t="str">
            <v>-</v>
          </cell>
          <cell r="AX128" t="str">
            <v>-</v>
          </cell>
          <cell r="AY128" t="str">
            <v>-</v>
          </cell>
          <cell r="AZ128" t="str">
            <v>-</v>
          </cell>
          <cell r="BA128">
            <v>831</v>
          </cell>
          <cell r="BB128">
            <v>1026</v>
          </cell>
          <cell r="BC128">
            <v>49.317507418397625</v>
          </cell>
          <cell r="BD128">
            <v>60.4</v>
          </cell>
          <cell r="BE128">
            <v>1017</v>
          </cell>
          <cell r="BF128" t="str">
            <v>-</v>
          </cell>
          <cell r="BG128">
            <v>457658.5</v>
          </cell>
          <cell r="BH128">
            <v>423392</v>
          </cell>
          <cell r="BI128">
            <v>421503477.5</v>
          </cell>
          <cell r="BJ128">
            <v>478009309</v>
          </cell>
          <cell r="BK128">
            <v>420542935</v>
          </cell>
          <cell r="BL128" t="str">
            <v>-</v>
          </cell>
          <cell r="BM128">
            <v>960542.5</v>
          </cell>
          <cell r="BN128" t="str">
            <v>-</v>
          </cell>
          <cell r="BO128">
            <v>297991329.5</v>
          </cell>
          <cell r="BP128" t="str">
            <v>-</v>
          </cell>
          <cell r="BQ128">
            <v>960542.5</v>
          </cell>
          <cell r="BR128" t="str">
            <v>-</v>
          </cell>
          <cell r="BS128">
            <v>801</v>
          </cell>
          <cell r="BT128" t="str">
            <v>-</v>
          </cell>
          <cell r="BU128">
            <v>297030787</v>
          </cell>
          <cell r="BV128" t="str">
            <v>-</v>
          </cell>
          <cell r="BW128">
            <v>629</v>
          </cell>
          <cell r="BX128" t="str">
            <v>-</v>
          </cell>
          <cell r="BY128" t="str">
            <v>-</v>
          </cell>
          <cell r="BZ128" t="str">
            <v>-</v>
          </cell>
          <cell r="CA128">
            <v>115370482</v>
          </cell>
          <cell r="CB128" t="str">
            <v>-</v>
          </cell>
          <cell r="CC128" t="str">
            <v>-</v>
          </cell>
          <cell r="CD128" t="str">
            <v>-</v>
          </cell>
          <cell r="CE128" t="str">
            <v>-</v>
          </cell>
          <cell r="CF128" t="str">
            <v>-</v>
          </cell>
          <cell r="CG128" t="str">
            <v>-</v>
          </cell>
          <cell r="CH128" t="str">
            <v>-</v>
          </cell>
          <cell r="CI128" t="str">
            <v>-</v>
          </cell>
          <cell r="CJ128" t="str">
            <v>-</v>
          </cell>
          <cell r="CK128" t="str">
            <v>-</v>
          </cell>
          <cell r="CL128" t="str">
            <v>-</v>
          </cell>
          <cell r="CM128">
            <v>7925364</v>
          </cell>
          <cell r="CN128" t="str">
            <v>-</v>
          </cell>
          <cell r="CO128">
            <v>123295846</v>
          </cell>
          <cell r="CP128" t="str">
            <v>-</v>
          </cell>
          <cell r="CQ128">
            <v>0</v>
          </cell>
          <cell r="CR128" t="str">
            <v>-</v>
          </cell>
          <cell r="CS128">
            <v>3</v>
          </cell>
          <cell r="CT128" t="str">
            <v>-</v>
          </cell>
          <cell r="CU128">
            <v>343</v>
          </cell>
          <cell r="CV128">
            <v>247</v>
          </cell>
          <cell r="CW128">
            <v>237</v>
          </cell>
          <cell r="CX128">
            <v>197</v>
          </cell>
          <cell r="CY128">
            <v>184</v>
          </cell>
          <cell r="CZ128">
            <v>124</v>
          </cell>
          <cell r="DA128">
            <v>61</v>
          </cell>
          <cell r="DB128">
            <v>190</v>
          </cell>
          <cell r="DC128">
            <v>51</v>
          </cell>
          <cell r="DD128">
            <v>113</v>
          </cell>
          <cell r="DE128">
            <v>36</v>
          </cell>
          <cell r="DF128">
            <v>52</v>
          </cell>
          <cell r="DG128">
            <v>148</v>
          </cell>
          <cell r="DH128">
            <v>355</v>
          </cell>
          <cell r="DI128">
            <v>36</v>
          </cell>
          <cell r="DJ128" t="str">
            <v>-</v>
          </cell>
          <cell r="DK128" t="str">
            <v>-</v>
          </cell>
          <cell r="DL128" t="str">
            <v>-</v>
          </cell>
          <cell r="DM128" t="str">
            <v>-</v>
          </cell>
          <cell r="DN128" t="str">
            <v>-</v>
          </cell>
          <cell r="DO128" t="str">
            <v>-</v>
          </cell>
          <cell r="DP128" t="str">
            <v>-</v>
          </cell>
          <cell r="DQ128" t="str">
            <v>-</v>
          </cell>
          <cell r="DR128" t="str">
            <v>-</v>
          </cell>
          <cell r="DS128" t="str">
            <v>-</v>
          </cell>
          <cell r="DT128" t="str">
            <v>-</v>
          </cell>
          <cell r="DU128" t="str">
            <v>-</v>
          </cell>
          <cell r="DV128" t="str">
            <v>-</v>
          </cell>
          <cell r="DW128">
            <v>0</v>
          </cell>
          <cell r="DX128" t="str">
            <v>-</v>
          </cell>
          <cell r="DY128">
            <v>39</v>
          </cell>
          <cell r="DZ128">
            <v>54</v>
          </cell>
          <cell r="EA128">
            <v>21</v>
          </cell>
          <cell r="EB128" t="str">
            <v>-</v>
          </cell>
          <cell r="EC128">
            <v>43.75</v>
          </cell>
          <cell r="ED128" t="str">
            <v>-</v>
          </cell>
          <cell r="EE128">
            <v>3</v>
          </cell>
          <cell r="EF128" t="str">
            <v>-</v>
          </cell>
          <cell r="EG128">
            <v>51</v>
          </cell>
        </row>
        <row r="129">
          <cell r="C129">
            <v>700000436</v>
          </cell>
          <cell r="D129" t="str">
            <v>SECTOR CANELA CYNTHIA</v>
          </cell>
          <cell r="E129">
            <v>2026</v>
          </cell>
          <cell r="F129">
            <v>202606</v>
          </cell>
          <cell r="G129" t="str">
            <v>-</v>
          </cell>
          <cell r="H129" t="str">
            <v>-</v>
          </cell>
          <cell r="I129" t="str">
            <v>-</v>
          </cell>
          <cell r="J129" t="str">
            <v>-</v>
          </cell>
          <cell r="K129" t="str">
            <v>-</v>
          </cell>
          <cell r="L129" t="str">
            <v>-</v>
          </cell>
          <cell r="M129" t="str">
            <v>-</v>
          </cell>
          <cell r="N129" t="str">
            <v>-</v>
          </cell>
          <cell r="O129" t="str">
            <v>-</v>
          </cell>
          <cell r="P129" t="str">
            <v>-</v>
          </cell>
          <cell r="Q129" t="str">
            <v>-</v>
          </cell>
          <cell r="R129" t="str">
            <v>-</v>
          </cell>
          <cell r="S129" t="str">
            <v>-</v>
          </cell>
          <cell r="T129" t="str">
            <v>-</v>
          </cell>
          <cell r="U129" t="str">
            <v>-</v>
          </cell>
          <cell r="V129" t="str">
            <v>-</v>
          </cell>
          <cell r="W129" t="str">
            <v>-</v>
          </cell>
          <cell r="X129" t="str">
            <v>-</v>
          </cell>
          <cell r="Y129" t="str">
            <v>-</v>
          </cell>
          <cell r="Z129" t="str">
            <v>-</v>
          </cell>
          <cell r="AA129" t="str">
            <v>-</v>
          </cell>
          <cell r="AB129" t="str">
            <v>-</v>
          </cell>
          <cell r="AC129" t="str">
            <v>-</v>
          </cell>
          <cell r="AD129" t="str">
            <v>-</v>
          </cell>
          <cell r="AE129" t="str">
            <v>-</v>
          </cell>
          <cell r="AF129" t="str">
            <v>-</v>
          </cell>
          <cell r="AG129" t="str">
            <v>-</v>
          </cell>
          <cell r="AH129" t="str">
            <v>-</v>
          </cell>
          <cell r="AI129" t="str">
            <v>-</v>
          </cell>
          <cell r="AJ129" t="str">
            <v>-</v>
          </cell>
          <cell r="AK129" t="str">
            <v>-</v>
          </cell>
          <cell r="AL129" t="str">
            <v>-</v>
          </cell>
          <cell r="AM129" t="str">
            <v>-</v>
          </cell>
          <cell r="AN129" t="str">
            <v>-</v>
          </cell>
          <cell r="AO129" t="str">
            <v>-</v>
          </cell>
          <cell r="AP129" t="str">
            <v>-</v>
          </cell>
          <cell r="AQ129" t="str">
            <v>-</v>
          </cell>
          <cell r="AR129" t="str">
            <v>-</v>
          </cell>
          <cell r="AS129" t="str">
            <v>-</v>
          </cell>
          <cell r="AT129" t="str">
            <v>-</v>
          </cell>
          <cell r="AU129" t="str">
            <v>-</v>
          </cell>
          <cell r="AV129" t="str">
            <v>-</v>
          </cell>
          <cell r="AW129" t="str">
            <v>-</v>
          </cell>
          <cell r="AX129" t="str">
            <v>-</v>
          </cell>
          <cell r="AY129" t="str">
            <v>-</v>
          </cell>
          <cell r="AZ129" t="str">
            <v>-</v>
          </cell>
          <cell r="BA129" t="str">
            <v>-</v>
          </cell>
          <cell r="BB129" t="str">
            <v>-</v>
          </cell>
          <cell r="BC129" t="str">
            <v>-</v>
          </cell>
          <cell r="BD129" t="str">
            <v>-</v>
          </cell>
          <cell r="BE129" t="str">
            <v>-</v>
          </cell>
          <cell r="BF129" t="str">
            <v>-</v>
          </cell>
          <cell r="BG129" t="str">
            <v>-</v>
          </cell>
          <cell r="BH129" t="str">
            <v>-</v>
          </cell>
          <cell r="BI129" t="str">
            <v>-</v>
          </cell>
          <cell r="BJ129" t="str">
            <v>-</v>
          </cell>
          <cell r="BK129" t="str">
            <v>-</v>
          </cell>
          <cell r="BL129" t="str">
            <v>-</v>
          </cell>
          <cell r="BM129" t="str">
            <v>-</v>
          </cell>
          <cell r="BN129" t="str">
            <v>-</v>
          </cell>
          <cell r="BO129" t="str">
            <v>-</v>
          </cell>
          <cell r="BP129" t="str">
            <v>-</v>
          </cell>
          <cell r="BQ129" t="str">
            <v>-</v>
          </cell>
          <cell r="BR129" t="str">
            <v>-</v>
          </cell>
          <cell r="BS129" t="str">
            <v>-</v>
          </cell>
          <cell r="BT129" t="str">
            <v>-</v>
          </cell>
          <cell r="BU129" t="str">
            <v>-</v>
          </cell>
          <cell r="BV129" t="str">
            <v>-</v>
          </cell>
          <cell r="BW129" t="str">
            <v>-</v>
          </cell>
          <cell r="BX129" t="str">
            <v>-</v>
          </cell>
          <cell r="BY129" t="str">
            <v>-</v>
          </cell>
          <cell r="BZ129" t="str">
            <v>-</v>
          </cell>
          <cell r="CA129" t="str">
            <v>-</v>
          </cell>
          <cell r="CB129" t="str">
            <v>-</v>
          </cell>
          <cell r="CC129" t="str">
            <v>-</v>
          </cell>
          <cell r="CD129" t="str">
            <v>-</v>
          </cell>
          <cell r="CE129" t="str">
            <v>-</v>
          </cell>
          <cell r="CF129" t="str">
            <v>-</v>
          </cell>
          <cell r="CG129" t="str">
            <v>-</v>
          </cell>
          <cell r="CH129" t="str">
            <v>-</v>
          </cell>
          <cell r="CI129" t="str">
            <v>-</v>
          </cell>
          <cell r="CJ129" t="str">
            <v>-</v>
          </cell>
          <cell r="CK129" t="str">
            <v>-</v>
          </cell>
          <cell r="CL129" t="str">
            <v>-</v>
          </cell>
          <cell r="CM129" t="str">
            <v>-</v>
          </cell>
          <cell r="CN129" t="str">
            <v>-</v>
          </cell>
          <cell r="CO129" t="str">
            <v>-</v>
          </cell>
          <cell r="CP129" t="str">
            <v>-</v>
          </cell>
          <cell r="CQ129" t="str">
            <v>-</v>
          </cell>
          <cell r="CR129" t="str">
            <v>-</v>
          </cell>
          <cell r="CS129" t="str">
            <v>-</v>
          </cell>
          <cell r="CT129" t="str">
            <v>-</v>
          </cell>
          <cell r="CU129" t="str">
            <v>-</v>
          </cell>
          <cell r="CV129" t="str">
            <v>-</v>
          </cell>
          <cell r="CW129" t="str">
            <v>-</v>
          </cell>
          <cell r="CX129" t="str">
            <v>-</v>
          </cell>
          <cell r="CY129" t="str">
            <v>-</v>
          </cell>
          <cell r="CZ129" t="str">
            <v>-</v>
          </cell>
          <cell r="DA129" t="str">
            <v>-</v>
          </cell>
          <cell r="DB129" t="str">
            <v>-</v>
          </cell>
          <cell r="DC129" t="str">
            <v>-</v>
          </cell>
          <cell r="DD129" t="str">
            <v>-</v>
          </cell>
          <cell r="DE129" t="str">
            <v>-</v>
          </cell>
          <cell r="DF129" t="str">
            <v>-</v>
          </cell>
          <cell r="DG129" t="str">
            <v>-</v>
          </cell>
          <cell r="DH129" t="str">
            <v>-</v>
          </cell>
          <cell r="DI129" t="str">
            <v>-</v>
          </cell>
          <cell r="DJ129" t="str">
            <v>-</v>
          </cell>
          <cell r="DK129" t="str">
            <v>-</v>
          </cell>
          <cell r="DL129" t="str">
            <v>-</v>
          </cell>
          <cell r="DM129" t="str">
            <v>-</v>
          </cell>
          <cell r="DN129" t="str">
            <v>-</v>
          </cell>
          <cell r="DO129" t="str">
            <v>-</v>
          </cell>
          <cell r="DP129" t="str">
            <v>-</v>
          </cell>
          <cell r="DQ129" t="str">
            <v>-</v>
          </cell>
          <cell r="DR129" t="str">
            <v>-</v>
          </cell>
          <cell r="DS129" t="str">
            <v>-</v>
          </cell>
          <cell r="DT129" t="str">
            <v>-</v>
          </cell>
          <cell r="DU129" t="str">
            <v>-</v>
          </cell>
          <cell r="DV129" t="str">
            <v>-</v>
          </cell>
          <cell r="DW129" t="str">
            <v>-</v>
          </cell>
          <cell r="DX129" t="str">
            <v>-</v>
          </cell>
          <cell r="DY129" t="str">
            <v>-</v>
          </cell>
          <cell r="DZ129" t="str">
            <v>-</v>
          </cell>
          <cell r="EA129" t="str">
            <v>-</v>
          </cell>
          <cell r="EB129" t="str">
            <v>-</v>
          </cell>
          <cell r="EC129" t="str">
            <v>-</v>
          </cell>
          <cell r="ED129" t="str">
            <v>-</v>
          </cell>
          <cell r="EE129" t="str">
            <v>-</v>
          </cell>
          <cell r="EF129" t="str">
            <v>-</v>
          </cell>
          <cell r="EG129" t="str">
            <v>-</v>
          </cell>
        </row>
        <row r="130">
          <cell r="C130">
            <v>700000439</v>
          </cell>
          <cell r="D130" t="str">
            <v>SECTOR CAÑA DULCE NATALIA</v>
          </cell>
          <cell r="E130">
            <v>2026</v>
          </cell>
          <cell r="F130">
            <v>202606</v>
          </cell>
          <cell r="G130">
            <v>1803</v>
          </cell>
          <cell r="H130">
            <v>1930</v>
          </cell>
          <cell r="I130">
            <v>617</v>
          </cell>
          <cell r="J130" t="str">
            <v>-</v>
          </cell>
          <cell r="K130">
            <v>-110</v>
          </cell>
          <cell r="L130">
            <v>11</v>
          </cell>
          <cell r="M130">
            <v>160</v>
          </cell>
          <cell r="N130">
            <v>1289</v>
          </cell>
          <cell r="O130">
            <v>0</v>
          </cell>
          <cell r="P130" t="str">
            <v>-</v>
          </cell>
          <cell r="Q130">
            <v>0</v>
          </cell>
          <cell r="R130" t="str">
            <v>-</v>
          </cell>
          <cell r="S130">
            <v>4</v>
          </cell>
          <cell r="T130" t="str">
            <v>-</v>
          </cell>
          <cell r="U130">
            <v>159</v>
          </cell>
          <cell r="V130" t="str">
            <v>-</v>
          </cell>
          <cell r="W130">
            <v>1</v>
          </cell>
          <cell r="X130" t="str">
            <v>-</v>
          </cell>
          <cell r="Y130" t="str">
            <v>-</v>
          </cell>
          <cell r="Z130" t="str">
            <v>-</v>
          </cell>
          <cell r="AA130">
            <v>137</v>
          </cell>
          <cell r="AB130" t="str">
            <v>-</v>
          </cell>
          <cell r="AC130" t="str">
            <v>-</v>
          </cell>
          <cell r="AD130" t="str">
            <v>-</v>
          </cell>
          <cell r="AE130" t="str">
            <v>-</v>
          </cell>
          <cell r="AF130" t="str">
            <v>-</v>
          </cell>
          <cell r="AG130">
            <v>63</v>
          </cell>
          <cell r="AH130" t="str">
            <v>-</v>
          </cell>
          <cell r="AI130" t="str">
            <v>-</v>
          </cell>
          <cell r="AJ130" t="str">
            <v>-</v>
          </cell>
          <cell r="AK130" t="str">
            <v>-</v>
          </cell>
          <cell r="AL130" t="str">
            <v>-</v>
          </cell>
          <cell r="AM130">
            <v>8.8740987243483094</v>
          </cell>
          <cell r="AN130">
            <v>67</v>
          </cell>
          <cell r="AO130" t="str">
            <v>-</v>
          </cell>
          <cell r="AP130" t="str">
            <v>-</v>
          </cell>
          <cell r="AQ130" t="str">
            <v>-</v>
          </cell>
          <cell r="AR130" t="str">
            <v>-</v>
          </cell>
          <cell r="AS130" t="str">
            <v>-</v>
          </cell>
          <cell r="AT130" t="str">
            <v>-</v>
          </cell>
          <cell r="AU130" t="str">
            <v>-</v>
          </cell>
          <cell r="AV130" t="str">
            <v>-</v>
          </cell>
          <cell r="AW130" t="str">
            <v>-</v>
          </cell>
          <cell r="AX130" t="str">
            <v>-</v>
          </cell>
          <cell r="AY130" t="str">
            <v>-</v>
          </cell>
          <cell r="AZ130" t="str">
            <v>-</v>
          </cell>
          <cell r="BA130">
            <v>148</v>
          </cell>
          <cell r="BB130">
            <v>1168</v>
          </cell>
          <cell r="BC130">
            <v>8.2085413200221851</v>
          </cell>
          <cell r="BD130">
            <v>60.7</v>
          </cell>
          <cell r="BE130">
            <v>1315</v>
          </cell>
          <cell r="BF130" t="str">
            <v>-</v>
          </cell>
          <cell r="BG130">
            <v>608260.56999999995</v>
          </cell>
          <cell r="BH130">
            <v>543290</v>
          </cell>
          <cell r="BI130">
            <v>97321690.400000006</v>
          </cell>
          <cell r="BJ130">
            <v>700301029</v>
          </cell>
          <cell r="BK130">
            <v>96771920</v>
          </cell>
          <cell r="BL130" t="str">
            <v>-</v>
          </cell>
          <cell r="BM130">
            <v>549770.4</v>
          </cell>
          <cell r="BN130" t="str">
            <v>-</v>
          </cell>
          <cell r="BO130">
            <v>78604093.400000006</v>
          </cell>
          <cell r="BP130" t="str">
            <v>-</v>
          </cell>
          <cell r="BQ130">
            <v>549770.4</v>
          </cell>
          <cell r="BR130" t="str">
            <v>-</v>
          </cell>
          <cell r="BS130">
            <v>152</v>
          </cell>
          <cell r="BT130" t="str">
            <v>-</v>
          </cell>
          <cell r="BU130">
            <v>78054323</v>
          </cell>
          <cell r="BV130" t="str">
            <v>-</v>
          </cell>
          <cell r="BW130">
            <v>101</v>
          </cell>
          <cell r="BX130" t="str">
            <v>-</v>
          </cell>
          <cell r="BY130" t="str">
            <v>-</v>
          </cell>
          <cell r="BZ130" t="str">
            <v>-</v>
          </cell>
          <cell r="CA130">
            <v>17502252</v>
          </cell>
          <cell r="CB130" t="str">
            <v>-</v>
          </cell>
          <cell r="CC130" t="str">
            <v>-</v>
          </cell>
          <cell r="CD130" t="str">
            <v>-</v>
          </cell>
          <cell r="CE130" t="str">
            <v>-</v>
          </cell>
          <cell r="CF130" t="str">
            <v>-</v>
          </cell>
          <cell r="CG130" t="str">
            <v>-</v>
          </cell>
          <cell r="CH130" t="str">
            <v>-</v>
          </cell>
          <cell r="CI130" t="str">
            <v>-</v>
          </cell>
          <cell r="CJ130" t="str">
            <v>-</v>
          </cell>
          <cell r="CK130" t="str">
            <v>-</v>
          </cell>
          <cell r="CL130" t="str">
            <v>-</v>
          </cell>
          <cell r="CM130">
            <v>1215345</v>
          </cell>
          <cell r="CN130" t="str">
            <v>-</v>
          </cell>
          <cell r="CO130">
            <v>18717597</v>
          </cell>
          <cell r="CP130" t="str">
            <v>-</v>
          </cell>
          <cell r="CQ130">
            <v>0</v>
          </cell>
          <cell r="CR130" t="str">
            <v>-</v>
          </cell>
          <cell r="CS130">
            <v>-35</v>
          </cell>
          <cell r="CT130" t="str">
            <v>-</v>
          </cell>
          <cell r="CU130">
            <v>1086</v>
          </cell>
          <cell r="CV130">
            <v>271</v>
          </cell>
          <cell r="CW130">
            <v>320</v>
          </cell>
          <cell r="CX130">
            <v>198</v>
          </cell>
          <cell r="CY130">
            <v>237</v>
          </cell>
          <cell r="CZ130">
            <v>154</v>
          </cell>
          <cell r="DA130">
            <v>114</v>
          </cell>
          <cell r="DB130">
            <v>71</v>
          </cell>
          <cell r="DC130">
            <v>54</v>
          </cell>
          <cell r="DD130">
            <v>40</v>
          </cell>
          <cell r="DE130">
            <v>36</v>
          </cell>
          <cell r="DF130">
            <v>30</v>
          </cell>
          <cell r="DG130">
            <v>204</v>
          </cell>
          <cell r="DH130">
            <v>141</v>
          </cell>
          <cell r="DI130">
            <v>1</v>
          </cell>
          <cell r="DJ130" t="str">
            <v>-</v>
          </cell>
          <cell r="DK130" t="str">
            <v>-</v>
          </cell>
          <cell r="DL130" t="str">
            <v>-</v>
          </cell>
          <cell r="DM130" t="str">
            <v>-</v>
          </cell>
          <cell r="DN130" t="str">
            <v>-</v>
          </cell>
          <cell r="DO130" t="str">
            <v>-</v>
          </cell>
          <cell r="DP130" t="str">
            <v>-</v>
          </cell>
          <cell r="DQ130" t="str">
            <v>-</v>
          </cell>
          <cell r="DR130" t="str">
            <v>-</v>
          </cell>
          <cell r="DS130" t="str">
            <v>-</v>
          </cell>
          <cell r="DT130" t="str">
            <v>-</v>
          </cell>
          <cell r="DU130" t="str">
            <v>-</v>
          </cell>
          <cell r="DV130" t="str">
            <v>-</v>
          </cell>
          <cell r="DW130">
            <v>0</v>
          </cell>
          <cell r="DX130" t="str">
            <v>-</v>
          </cell>
          <cell r="DY130">
            <v>1</v>
          </cell>
          <cell r="DZ130">
            <v>47</v>
          </cell>
          <cell r="EA130">
            <v>19</v>
          </cell>
          <cell r="EB130" t="str">
            <v>-</v>
          </cell>
          <cell r="EC130">
            <v>46.341463414634148</v>
          </cell>
          <cell r="ED130" t="str">
            <v>-</v>
          </cell>
          <cell r="EE130">
            <v>0</v>
          </cell>
          <cell r="EF130" t="str">
            <v>-</v>
          </cell>
          <cell r="EG130">
            <v>11</v>
          </cell>
        </row>
        <row r="131">
          <cell r="C131">
            <v>700000441</v>
          </cell>
          <cell r="D131" t="str">
            <v>SECTOR BOULEVARD DEL RÍO PAOLA</v>
          </cell>
          <cell r="E131">
            <v>2026</v>
          </cell>
          <cell r="F131">
            <v>202606</v>
          </cell>
          <cell r="G131">
            <v>1689</v>
          </cell>
          <cell r="H131">
            <v>1758</v>
          </cell>
          <cell r="I131">
            <v>483</v>
          </cell>
          <cell r="J131" t="str">
            <v>-</v>
          </cell>
          <cell r="K131">
            <v>-95</v>
          </cell>
          <cell r="L131">
            <v>11</v>
          </cell>
          <cell r="M131">
            <v>123</v>
          </cell>
          <cell r="N131">
            <v>1196</v>
          </cell>
          <cell r="O131">
            <v>0</v>
          </cell>
          <cell r="P131" t="str">
            <v>-</v>
          </cell>
          <cell r="Q131">
            <v>0</v>
          </cell>
          <cell r="R131" t="str">
            <v>-</v>
          </cell>
          <cell r="S131">
            <v>1</v>
          </cell>
          <cell r="T131" t="str">
            <v>-</v>
          </cell>
          <cell r="U131">
            <v>123</v>
          </cell>
          <cell r="V131" t="str">
            <v>-</v>
          </cell>
          <cell r="W131">
            <v>0</v>
          </cell>
          <cell r="X131" t="str">
            <v>-</v>
          </cell>
          <cell r="Y131" t="str">
            <v>-</v>
          </cell>
          <cell r="Z131" t="str">
            <v>-</v>
          </cell>
          <cell r="AA131">
            <v>105</v>
          </cell>
          <cell r="AB131" t="str">
            <v>-</v>
          </cell>
          <cell r="AC131" t="str">
            <v>-</v>
          </cell>
          <cell r="AD131" t="str">
            <v>-</v>
          </cell>
          <cell r="AE131" t="str">
            <v>-</v>
          </cell>
          <cell r="AF131" t="str">
            <v>-</v>
          </cell>
          <cell r="AG131">
            <v>53</v>
          </cell>
          <cell r="AH131" t="str">
            <v>-</v>
          </cell>
          <cell r="AI131" t="str">
            <v>-</v>
          </cell>
          <cell r="AJ131" t="str">
            <v>-</v>
          </cell>
          <cell r="AK131" t="str">
            <v>-</v>
          </cell>
          <cell r="AL131" t="str">
            <v>-</v>
          </cell>
          <cell r="AM131">
            <v>7.2824156305506218</v>
          </cell>
          <cell r="AN131">
            <v>66.5</v>
          </cell>
          <cell r="AO131" t="str">
            <v>-</v>
          </cell>
          <cell r="AP131" t="str">
            <v>-</v>
          </cell>
          <cell r="AQ131" t="str">
            <v>-</v>
          </cell>
          <cell r="AR131" t="str">
            <v>-</v>
          </cell>
          <cell r="AS131" t="str">
            <v>-</v>
          </cell>
          <cell r="AT131" t="str">
            <v>-</v>
          </cell>
          <cell r="AU131" t="str">
            <v>-</v>
          </cell>
          <cell r="AV131" t="str">
            <v>-</v>
          </cell>
          <cell r="AW131" t="str">
            <v>-</v>
          </cell>
          <cell r="AX131" t="str">
            <v>-</v>
          </cell>
          <cell r="AY131" t="str">
            <v>-</v>
          </cell>
          <cell r="AZ131" t="str">
            <v>-</v>
          </cell>
          <cell r="BA131">
            <v>117</v>
          </cell>
          <cell r="BB131">
            <v>1071</v>
          </cell>
          <cell r="BC131">
            <v>6.9271758436944939</v>
          </cell>
          <cell r="BD131">
            <v>59.5</v>
          </cell>
          <cell r="BE131">
            <v>1165</v>
          </cell>
          <cell r="BF131" t="str">
            <v>-</v>
          </cell>
          <cell r="BG131">
            <v>538393.75</v>
          </cell>
          <cell r="BH131">
            <v>477430</v>
          </cell>
          <cell r="BI131">
            <v>66222431</v>
          </cell>
          <cell r="BJ131">
            <v>571005848</v>
          </cell>
          <cell r="BK131">
            <v>66114806</v>
          </cell>
          <cell r="BL131" t="str">
            <v>-</v>
          </cell>
          <cell r="BM131">
            <v>107625</v>
          </cell>
          <cell r="BN131" t="str">
            <v>-</v>
          </cell>
          <cell r="BO131">
            <v>43452898</v>
          </cell>
          <cell r="BP131" t="str">
            <v>-</v>
          </cell>
          <cell r="BQ131">
            <v>107625</v>
          </cell>
          <cell r="BR131" t="str">
            <v>-</v>
          </cell>
          <cell r="BS131">
            <v>108</v>
          </cell>
          <cell r="BT131" t="str">
            <v>-</v>
          </cell>
          <cell r="BU131">
            <v>43345273</v>
          </cell>
          <cell r="BV131" t="str">
            <v>-</v>
          </cell>
          <cell r="BW131">
            <v>97</v>
          </cell>
          <cell r="BX131" t="str">
            <v>-</v>
          </cell>
          <cell r="BY131" t="str">
            <v>-</v>
          </cell>
          <cell r="BZ131" t="str">
            <v>-</v>
          </cell>
          <cell r="CA131">
            <v>21341693</v>
          </cell>
          <cell r="CB131" t="str">
            <v>-</v>
          </cell>
          <cell r="CC131" t="str">
            <v>-</v>
          </cell>
          <cell r="CD131" t="str">
            <v>-</v>
          </cell>
          <cell r="CE131" t="str">
            <v>-</v>
          </cell>
          <cell r="CF131" t="str">
            <v>-</v>
          </cell>
          <cell r="CG131" t="str">
            <v>-</v>
          </cell>
          <cell r="CH131" t="str">
            <v>-</v>
          </cell>
          <cell r="CI131" t="str">
            <v>-</v>
          </cell>
          <cell r="CJ131" t="str">
            <v>-</v>
          </cell>
          <cell r="CK131" t="str">
            <v>-</v>
          </cell>
          <cell r="CL131" t="str">
            <v>-</v>
          </cell>
          <cell r="CM131">
            <v>1427840</v>
          </cell>
          <cell r="CN131" t="str">
            <v>-</v>
          </cell>
          <cell r="CO131">
            <v>22769533</v>
          </cell>
          <cell r="CP131" t="str">
            <v>-</v>
          </cell>
          <cell r="CQ131">
            <v>0</v>
          </cell>
          <cell r="CR131" t="str">
            <v>-</v>
          </cell>
          <cell r="CS131">
            <v>-46</v>
          </cell>
          <cell r="CT131" t="str">
            <v>-</v>
          </cell>
          <cell r="CU131">
            <v>1046</v>
          </cell>
          <cell r="CV131">
            <v>286</v>
          </cell>
          <cell r="CW131">
            <v>300</v>
          </cell>
          <cell r="CX131">
            <v>185</v>
          </cell>
          <cell r="CY131">
            <v>220</v>
          </cell>
          <cell r="CZ131">
            <v>145</v>
          </cell>
          <cell r="DA131">
            <v>99</v>
          </cell>
          <cell r="DB131">
            <v>61</v>
          </cell>
          <cell r="DC131">
            <v>51</v>
          </cell>
          <cell r="DD131">
            <v>39</v>
          </cell>
          <cell r="DE131">
            <v>45</v>
          </cell>
          <cell r="DF131">
            <v>38</v>
          </cell>
          <cell r="DG131">
            <v>195</v>
          </cell>
          <cell r="DH131">
            <v>138</v>
          </cell>
          <cell r="DI131">
            <v>1</v>
          </cell>
          <cell r="DJ131" t="str">
            <v>-</v>
          </cell>
          <cell r="DK131" t="str">
            <v>-</v>
          </cell>
          <cell r="DL131" t="str">
            <v>-</v>
          </cell>
          <cell r="DM131" t="str">
            <v>-</v>
          </cell>
          <cell r="DN131" t="str">
            <v>-</v>
          </cell>
          <cell r="DO131" t="str">
            <v>-</v>
          </cell>
          <cell r="DP131" t="str">
            <v>-</v>
          </cell>
          <cell r="DQ131" t="str">
            <v>-</v>
          </cell>
          <cell r="DR131" t="str">
            <v>-</v>
          </cell>
          <cell r="DS131" t="str">
            <v>-</v>
          </cell>
          <cell r="DT131" t="str">
            <v>-</v>
          </cell>
          <cell r="DU131" t="str">
            <v>-</v>
          </cell>
          <cell r="DV131" t="str">
            <v>-</v>
          </cell>
          <cell r="DW131">
            <v>0</v>
          </cell>
          <cell r="DX131" t="str">
            <v>-</v>
          </cell>
          <cell r="DY131">
            <v>3</v>
          </cell>
          <cell r="DZ131">
            <v>65</v>
          </cell>
          <cell r="EA131">
            <v>21</v>
          </cell>
          <cell r="EB131" t="str">
            <v>-</v>
          </cell>
          <cell r="EC131">
            <v>44.680851063829785</v>
          </cell>
          <cell r="ED131" t="str">
            <v>-</v>
          </cell>
          <cell r="EE131">
            <v>2</v>
          </cell>
          <cell r="EF131" t="str">
            <v>-</v>
          </cell>
          <cell r="EG131">
            <v>3</v>
          </cell>
        </row>
        <row r="132">
          <cell r="C132">
            <v>700000442</v>
          </cell>
          <cell r="D132" t="str">
            <v>SECTOR PALMAR AURA</v>
          </cell>
          <cell r="E132">
            <v>2026</v>
          </cell>
          <cell r="F132">
            <v>202606</v>
          </cell>
          <cell r="G132">
            <v>0</v>
          </cell>
          <cell r="H132" t="str">
            <v>-</v>
          </cell>
          <cell r="I132">
            <v>0</v>
          </cell>
          <cell r="J132" t="str">
            <v>-</v>
          </cell>
          <cell r="K132">
            <v>0</v>
          </cell>
          <cell r="L132" t="str">
            <v>-</v>
          </cell>
          <cell r="M132">
            <v>0</v>
          </cell>
          <cell r="N132" t="str">
            <v>-</v>
          </cell>
          <cell r="O132">
            <v>0</v>
          </cell>
          <cell r="P132" t="str">
            <v>-</v>
          </cell>
          <cell r="Q132">
            <v>0</v>
          </cell>
          <cell r="R132" t="str">
            <v>-</v>
          </cell>
          <cell r="S132">
            <v>0</v>
          </cell>
          <cell r="T132" t="str">
            <v>-</v>
          </cell>
          <cell r="U132">
            <v>0</v>
          </cell>
          <cell r="V132" t="str">
            <v>-</v>
          </cell>
          <cell r="W132">
            <v>0</v>
          </cell>
          <cell r="X132" t="str">
            <v>-</v>
          </cell>
          <cell r="Y132" t="str">
            <v>-</v>
          </cell>
          <cell r="Z132" t="str">
            <v>-</v>
          </cell>
          <cell r="AA132">
            <v>0</v>
          </cell>
          <cell r="AB132" t="str">
            <v>-</v>
          </cell>
          <cell r="AC132" t="str">
            <v>-</v>
          </cell>
          <cell r="AD132" t="str">
            <v>-</v>
          </cell>
          <cell r="AE132" t="str">
            <v>-</v>
          </cell>
          <cell r="AF132" t="str">
            <v>-</v>
          </cell>
          <cell r="AG132">
            <v>0</v>
          </cell>
          <cell r="AH132" t="str">
            <v>-</v>
          </cell>
          <cell r="AI132" t="str">
            <v>-</v>
          </cell>
          <cell r="AJ132" t="str">
            <v>-</v>
          </cell>
          <cell r="AK132" t="str">
            <v>-</v>
          </cell>
          <cell r="AL132" t="str">
            <v>-</v>
          </cell>
          <cell r="AM132">
            <v>0</v>
          </cell>
          <cell r="AN132" t="str">
            <v>-</v>
          </cell>
          <cell r="AO132" t="str">
            <v>-</v>
          </cell>
          <cell r="AP132" t="str">
            <v>-</v>
          </cell>
          <cell r="AQ132" t="str">
            <v>-</v>
          </cell>
          <cell r="AR132" t="str">
            <v>-</v>
          </cell>
          <cell r="AS132" t="str">
            <v>-</v>
          </cell>
          <cell r="AT132" t="str">
            <v>-</v>
          </cell>
          <cell r="AU132" t="str">
            <v>-</v>
          </cell>
          <cell r="AV132" t="str">
            <v>-</v>
          </cell>
          <cell r="AW132" t="str">
            <v>-</v>
          </cell>
          <cell r="AX132" t="str">
            <v>-</v>
          </cell>
          <cell r="AY132" t="str">
            <v>-</v>
          </cell>
          <cell r="AZ132" t="str">
            <v>-</v>
          </cell>
          <cell r="BA132">
            <v>0</v>
          </cell>
          <cell r="BB132" t="str">
            <v>-</v>
          </cell>
          <cell r="BC132">
            <v>0</v>
          </cell>
          <cell r="BD132" t="str">
            <v>-</v>
          </cell>
          <cell r="BE132">
            <v>0</v>
          </cell>
          <cell r="BF132" t="str">
            <v>-</v>
          </cell>
          <cell r="BG132">
            <v>0</v>
          </cell>
          <cell r="BH132" t="str">
            <v>-</v>
          </cell>
          <cell r="BI132">
            <v>0</v>
          </cell>
          <cell r="BJ132" t="str">
            <v>-</v>
          </cell>
          <cell r="BK132">
            <v>0</v>
          </cell>
          <cell r="BL132" t="str">
            <v>-</v>
          </cell>
          <cell r="BM132">
            <v>0</v>
          </cell>
          <cell r="BN132" t="str">
            <v>-</v>
          </cell>
          <cell r="BO132">
            <v>0</v>
          </cell>
          <cell r="BP132" t="str">
            <v>-</v>
          </cell>
          <cell r="BQ132">
            <v>0</v>
          </cell>
          <cell r="BR132" t="str">
            <v>-</v>
          </cell>
          <cell r="BS132">
            <v>0</v>
          </cell>
          <cell r="BT132" t="str">
            <v>-</v>
          </cell>
          <cell r="BU132">
            <v>0</v>
          </cell>
          <cell r="BV132" t="str">
            <v>-</v>
          </cell>
          <cell r="BW132">
            <v>0</v>
          </cell>
          <cell r="BX132" t="str">
            <v>-</v>
          </cell>
          <cell r="BY132" t="str">
            <v>-</v>
          </cell>
          <cell r="BZ132" t="str">
            <v>-</v>
          </cell>
          <cell r="CA132">
            <v>0</v>
          </cell>
          <cell r="CB132" t="str">
            <v>-</v>
          </cell>
          <cell r="CC132" t="str">
            <v>-</v>
          </cell>
          <cell r="CD132" t="str">
            <v>-</v>
          </cell>
          <cell r="CE132" t="str">
            <v>-</v>
          </cell>
          <cell r="CF132" t="str">
            <v>-</v>
          </cell>
          <cell r="CG132" t="str">
            <v>-</v>
          </cell>
          <cell r="CH132" t="str">
            <v>-</v>
          </cell>
          <cell r="CI132" t="str">
            <v>-</v>
          </cell>
          <cell r="CJ132" t="str">
            <v>-</v>
          </cell>
          <cell r="CK132" t="str">
            <v>-</v>
          </cell>
          <cell r="CL132" t="str">
            <v>-</v>
          </cell>
          <cell r="CM132">
            <v>0</v>
          </cell>
          <cell r="CN132" t="str">
            <v>-</v>
          </cell>
          <cell r="CO132">
            <v>0</v>
          </cell>
          <cell r="CP132" t="str">
            <v>-</v>
          </cell>
          <cell r="CQ132">
            <v>0</v>
          </cell>
          <cell r="CR132" t="str">
            <v>-</v>
          </cell>
          <cell r="CS132">
            <v>0</v>
          </cell>
          <cell r="CT132" t="str">
            <v>-</v>
          </cell>
          <cell r="CU132">
            <v>0</v>
          </cell>
          <cell r="CV132" t="str">
            <v>-</v>
          </cell>
          <cell r="CW132">
            <v>0</v>
          </cell>
          <cell r="CX132" t="str">
            <v>-</v>
          </cell>
          <cell r="CY132">
            <v>0</v>
          </cell>
          <cell r="CZ132" t="str">
            <v>-</v>
          </cell>
          <cell r="DA132">
            <v>0</v>
          </cell>
          <cell r="DB132" t="str">
            <v>-</v>
          </cell>
          <cell r="DC132">
            <v>0</v>
          </cell>
          <cell r="DD132" t="str">
            <v>-</v>
          </cell>
          <cell r="DE132">
            <v>0</v>
          </cell>
          <cell r="DF132" t="str">
            <v>-</v>
          </cell>
          <cell r="DG132">
            <v>0</v>
          </cell>
          <cell r="DH132" t="str">
            <v>-</v>
          </cell>
          <cell r="DI132">
            <v>0</v>
          </cell>
          <cell r="DJ132" t="str">
            <v>-</v>
          </cell>
          <cell r="DK132" t="str">
            <v>-</v>
          </cell>
          <cell r="DL132" t="str">
            <v>-</v>
          </cell>
          <cell r="DM132" t="str">
            <v>-</v>
          </cell>
          <cell r="DN132" t="str">
            <v>-</v>
          </cell>
          <cell r="DO132" t="str">
            <v>-</v>
          </cell>
          <cell r="DP132" t="str">
            <v>-</v>
          </cell>
          <cell r="DQ132" t="str">
            <v>-</v>
          </cell>
          <cell r="DR132" t="str">
            <v>-</v>
          </cell>
          <cell r="DS132" t="str">
            <v>-</v>
          </cell>
          <cell r="DT132" t="str">
            <v>-</v>
          </cell>
          <cell r="DU132" t="str">
            <v>-</v>
          </cell>
          <cell r="DV132" t="str">
            <v>-</v>
          </cell>
          <cell r="DW132">
            <v>0</v>
          </cell>
          <cell r="DX132" t="str">
            <v>-</v>
          </cell>
          <cell r="DY132">
            <v>0</v>
          </cell>
          <cell r="DZ132" t="str">
            <v>-</v>
          </cell>
          <cell r="EA132">
            <v>0</v>
          </cell>
          <cell r="EB132" t="str">
            <v>-</v>
          </cell>
          <cell r="EC132">
            <v>0</v>
          </cell>
          <cell r="ED132" t="str">
            <v>-</v>
          </cell>
          <cell r="EE132">
            <v>0</v>
          </cell>
          <cell r="EF132" t="str">
            <v>-</v>
          </cell>
          <cell r="EG132">
            <v>0</v>
          </cell>
        </row>
        <row r="133">
          <cell r="C133">
            <v>700000443</v>
          </cell>
          <cell r="D133" t="str">
            <v>SECTOR RÍO CAUCA SANDRA</v>
          </cell>
          <cell r="E133">
            <v>2026</v>
          </cell>
          <cell r="F133">
            <v>202606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  <cell r="K133" t="str">
            <v>-</v>
          </cell>
          <cell r="L133" t="str">
            <v>-</v>
          </cell>
          <cell r="M133" t="str">
            <v>-</v>
          </cell>
          <cell r="N133" t="str">
            <v>-</v>
          </cell>
          <cell r="O133" t="str">
            <v>-</v>
          </cell>
          <cell r="P133" t="str">
            <v>-</v>
          </cell>
          <cell r="Q133" t="str">
            <v>-</v>
          </cell>
          <cell r="R133" t="str">
            <v>-</v>
          </cell>
          <cell r="S133" t="str">
            <v>-</v>
          </cell>
          <cell r="T133" t="str">
            <v>-</v>
          </cell>
          <cell r="U133" t="str">
            <v>-</v>
          </cell>
          <cell r="V133" t="str">
            <v>-</v>
          </cell>
          <cell r="W133" t="str">
            <v>-</v>
          </cell>
          <cell r="X133" t="str">
            <v>-</v>
          </cell>
          <cell r="Y133" t="str">
            <v>-</v>
          </cell>
          <cell r="Z133" t="str">
            <v>-</v>
          </cell>
          <cell r="AA133" t="str">
            <v>-</v>
          </cell>
          <cell r="AB133" t="str">
            <v>-</v>
          </cell>
          <cell r="AC133" t="str">
            <v>-</v>
          </cell>
          <cell r="AD133" t="str">
            <v>-</v>
          </cell>
          <cell r="AE133" t="str">
            <v>-</v>
          </cell>
          <cell r="AF133" t="str">
            <v>-</v>
          </cell>
          <cell r="AG133" t="str">
            <v>-</v>
          </cell>
          <cell r="AH133" t="str">
            <v>-</v>
          </cell>
          <cell r="AI133" t="str">
            <v>-</v>
          </cell>
          <cell r="AJ133" t="str">
            <v>-</v>
          </cell>
          <cell r="AK133" t="str">
            <v>-</v>
          </cell>
          <cell r="AL133" t="str">
            <v>-</v>
          </cell>
          <cell r="AM133" t="str">
            <v>-</v>
          </cell>
          <cell r="AN133" t="str">
            <v>-</v>
          </cell>
          <cell r="AO133" t="str">
            <v>-</v>
          </cell>
          <cell r="AP133" t="str">
            <v>-</v>
          </cell>
          <cell r="AQ133" t="str">
            <v>-</v>
          </cell>
          <cell r="AR133" t="str">
            <v>-</v>
          </cell>
          <cell r="AS133" t="str">
            <v>-</v>
          </cell>
          <cell r="AT133" t="str">
            <v>-</v>
          </cell>
          <cell r="AU133" t="str">
            <v>-</v>
          </cell>
          <cell r="AV133" t="str">
            <v>-</v>
          </cell>
          <cell r="AW133" t="str">
            <v>-</v>
          </cell>
          <cell r="AX133" t="str">
            <v>-</v>
          </cell>
          <cell r="AY133" t="str">
            <v>-</v>
          </cell>
          <cell r="AZ133" t="str">
            <v>-</v>
          </cell>
          <cell r="BA133" t="str">
            <v>-</v>
          </cell>
          <cell r="BB133" t="str">
            <v>-</v>
          </cell>
          <cell r="BC133" t="str">
            <v>-</v>
          </cell>
          <cell r="BD133" t="str">
            <v>-</v>
          </cell>
          <cell r="BE133" t="str">
            <v>-</v>
          </cell>
          <cell r="BF133" t="str">
            <v>-</v>
          </cell>
          <cell r="BG133" t="str">
            <v>-</v>
          </cell>
          <cell r="BH133" t="str">
            <v>-</v>
          </cell>
          <cell r="BI133" t="str">
            <v>-</v>
          </cell>
          <cell r="BJ133" t="str">
            <v>-</v>
          </cell>
          <cell r="BK133" t="str">
            <v>-</v>
          </cell>
          <cell r="BL133" t="str">
            <v>-</v>
          </cell>
          <cell r="BM133" t="str">
            <v>-</v>
          </cell>
          <cell r="BN133" t="str">
            <v>-</v>
          </cell>
          <cell r="BO133" t="str">
            <v>-</v>
          </cell>
          <cell r="BP133" t="str">
            <v>-</v>
          </cell>
          <cell r="BQ133" t="str">
            <v>-</v>
          </cell>
          <cell r="BR133" t="str">
            <v>-</v>
          </cell>
          <cell r="BS133" t="str">
            <v>-</v>
          </cell>
          <cell r="BT133" t="str">
            <v>-</v>
          </cell>
          <cell r="BU133" t="str">
            <v>-</v>
          </cell>
          <cell r="BV133" t="str">
            <v>-</v>
          </cell>
          <cell r="BW133" t="str">
            <v>-</v>
          </cell>
          <cell r="BX133" t="str">
            <v>-</v>
          </cell>
          <cell r="BY133" t="str">
            <v>-</v>
          </cell>
          <cell r="BZ133" t="str">
            <v>-</v>
          </cell>
          <cell r="CA133" t="str">
            <v>-</v>
          </cell>
          <cell r="CB133" t="str">
            <v>-</v>
          </cell>
          <cell r="CC133" t="str">
            <v>-</v>
          </cell>
          <cell r="CD133" t="str">
            <v>-</v>
          </cell>
          <cell r="CE133" t="str">
            <v>-</v>
          </cell>
          <cell r="CF133" t="str">
            <v>-</v>
          </cell>
          <cell r="CG133" t="str">
            <v>-</v>
          </cell>
          <cell r="CH133" t="str">
            <v>-</v>
          </cell>
          <cell r="CI133" t="str">
            <v>-</v>
          </cell>
          <cell r="CJ133" t="str">
            <v>-</v>
          </cell>
          <cell r="CK133" t="str">
            <v>-</v>
          </cell>
          <cell r="CL133" t="str">
            <v>-</v>
          </cell>
          <cell r="CM133" t="str">
            <v>-</v>
          </cell>
          <cell r="CN133" t="str">
            <v>-</v>
          </cell>
          <cell r="CO133" t="str">
            <v>-</v>
          </cell>
          <cell r="CP133" t="str">
            <v>-</v>
          </cell>
          <cell r="CQ133" t="str">
            <v>-</v>
          </cell>
          <cell r="CR133" t="str">
            <v>-</v>
          </cell>
          <cell r="CS133" t="str">
            <v>-</v>
          </cell>
          <cell r="CT133" t="str">
            <v>-</v>
          </cell>
          <cell r="CU133" t="str">
            <v>-</v>
          </cell>
          <cell r="CV133" t="str">
            <v>-</v>
          </cell>
          <cell r="CW133" t="str">
            <v>-</v>
          </cell>
          <cell r="CX133" t="str">
            <v>-</v>
          </cell>
          <cell r="CY133" t="str">
            <v>-</v>
          </cell>
          <cell r="CZ133" t="str">
            <v>-</v>
          </cell>
          <cell r="DA133" t="str">
            <v>-</v>
          </cell>
          <cell r="DB133" t="str">
            <v>-</v>
          </cell>
          <cell r="DC133" t="str">
            <v>-</v>
          </cell>
          <cell r="DD133" t="str">
            <v>-</v>
          </cell>
          <cell r="DE133" t="str">
            <v>-</v>
          </cell>
          <cell r="DF133" t="str">
            <v>-</v>
          </cell>
          <cell r="DG133" t="str">
            <v>-</v>
          </cell>
          <cell r="DH133" t="str">
            <v>-</v>
          </cell>
          <cell r="DI133" t="str">
            <v>-</v>
          </cell>
          <cell r="DJ133" t="str">
            <v>-</v>
          </cell>
          <cell r="DK133" t="str">
            <v>-</v>
          </cell>
          <cell r="DL133" t="str">
            <v>-</v>
          </cell>
          <cell r="DM133" t="str">
            <v>-</v>
          </cell>
          <cell r="DN133" t="str">
            <v>-</v>
          </cell>
          <cell r="DO133" t="str">
            <v>-</v>
          </cell>
          <cell r="DP133" t="str">
            <v>-</v>
          </cell>
          <cell r="DQ133" t="str">
            <v>-</v>
          </cell>
          <cell r="DR133" t="str">
            <v>-</v>
          </cell>
          <cell r="DS133" t="str">
            <v>-</v>
          </cell>
          <cell r="DT133" t="str">
            <v>-</v>
          </cell>
          <cell r="DU133" t="str">
            <v>-</v>
          </cell>
          <cell r="DV133" t="str">
            <v>-</v>
          </cell>
          <cell r="DW133" t="str">
            <v>-</v>
          </cell>
          <cell r="DX133" t="str">
            <v>-</v>
          </cell>
          <cell r="DY133" t="str">
            <v>-</v>
          </cell>
          <cell r="DZ133" t="str">
            <v>-</v>
          </cell>
          <cell r="EA133" t="str">
            <v>-</v>
          </cell>
          <cell r="EB133" t="str">
            <v>-</v>
          </cell>
          <cell r="EC133" t="str">
            <v>-</v>
          </cell>
          <cell r="ED133" t="str">
            <v>-</v>
          </cell>
          <cell r="EE133" t="str">
            <v>-</v>
          </cell>
          <cell r="EF133" t="str">
            <v>-</v>
          </cell>
          <cell r="EG133" t="str">
            <v>-</v>
          </cell>
        </row>
        <row r="134">
          <cell r="C134">
            <v>700000445</v>
          </cell>
          <cell r="D134" t="str">
            <v>SECTOR CHICAO VANESSA</v>
          </cell>
          <cell r="E134">
            <v>2026</v>
          </cell>
          <cell r="F134">
            <v>202606</v>
          </cell>
          <cell r="G134">
            <v>0</v>
          </cell>
          <cell r="H134" t="str">
            <v>-</v>
          </cell>
          <cell r="I134">
            <v>0</v>
          </cell>
          <cell r="J134" t="str">
            <v>-</v>
          </cell>
          <cell r="K134">
            <v>0</v>
          </cell>
          <cell r="L134" t="str">
            <v>-</v>
          </cell>
          <cell r="M134">
            <v>0</v>
          </cell>
          <cell r="N134" t="str">
            <v>-</v>
          </cell>
          <cell r="O134">
            <v>0</v>
          </cell>
          <cell r="P134" t="str">
            <v>-</v>
          </cell>
          <cell r="Q134">
            <v>0</v>
          </cell>
          <cell r="R134" t="str">
            <v>-</v>
          </cell>
          <cell r="S134">
            <v>0</v>
          </cell>
          <cell r="T134" t="str">
            <v>-</v>
          </cell>
          <cell r="U134">
            <v>0</v>
          </cell>
          <cell r="V134" t="str">
            <v>-</v>
          </cell>
          <cell r="W134">
            <v>0</v>
          </cell>
          <cell r="X134" t="str">
            <v>-</v>
          </cell>
          <cell r="Y134" t="str">
            <v>-</v>
          </cell>
          <cell r="Z134" t="str">
            <v>-</v>
          </cell>
          <cell r="AA134">
            <v>0</v>
          </cell>
          <cell r="AB134" t="str">
            <v>-</v>
          </cell>
          <cell r="AC134" t="str">
            <v>-</v>
          </cell>
          <cell r="AD134" t="str">
            <v>-</v>
          </cell>
          <cell r="AE134" t="str">
            <v>-</v>
          </cell>
          <cell r="AF134" t="str">
            <v>-</v>
          </cell>
          <cell r="AG134">
            <v>0</v>
          </cell>
          <cell r="AH134" t="str">
            <v>-</v>
          </cell>
          <cell r="AI134" t="str">
            <v>-</v>
          </cell>
          <cell r="AJ134" t="str">
            <v>-</v>
          </cell>
          <cell r="AK134" t="str">
            <v>-</v>
          </cell>
          <cell r="AL134" t="str">
            <v>-</v>
          </cell>
          <cell r="AM134">
            <v>0</v>
          </cell>
          <cell r="AN134" t="str">
            <v>-</v>
          </cell>
          <cell r="AO134" t="str">
            <v>-</v>
          </cell>
          <cell r="AP134" t="str">
            <v>-</v>
          </cell>
          <cell r="AQ134" t="str">
            <v>-</v>
          </cell>
          <cell r="AR134" t="str">
            <v>-</v>
          </cell>
          <cell r="AS134" t="str">
            <v>-</v>
          </cell>
          <cell r="AT134" t="str">
            <v>-</v>
          </cell>
          <cell r="AU134" t="str">
            <v>-</v>
          </cell>
          <cell r="AV134" t="str">
            <v>-</v>
          </cell>
          <cell r="AW134" t="str">
            <v>-</v>
          </cell>
          <cell r="AX134" t="str">
            <v>-</v>
          </cell>
          <cell r="AY134" t="str">
            <v>-</v>
          </cell>
          <cell r="AZ134" t="str">
            <v>-</v>
          </cell>
          <cell r="BA134">
            <v>0</v>
          </cell>
          <cell r="BB134" t="str">
            <v>-</v>
          </cell>
          <cell r="BC134">
            <v>0</v>
          </cell>
          <cell r="BD134" t="str">
            <v>-</v>
          </cell>
          <cell r="BE134">
            <v>0</v>
          </cell>
          <cell r="BF134" t="str">
            <v>-</v>
          </cell>
          <cell r="BG134">
            <v>0</v>
          </cell>
          <cell r="BH134" t="str">
            <v>-</v>
          </cell>
          <cell r="BI134">
            <v>0</v>
          </cell>
          <cell r="BJ134" t="str">
            <v>-</v>
          </cell>
          <cell r="BK134">
            <v>0</v>
          </cell>
          <cell r="BL134" t="str">
            <v>-</v>
          </cell>
          <cell r="BM134">
            <v>0</v>
          </cell>
          <cell r="BN134" t="str">
            <v>-</v>
          </cell>
          <cell r="BO134">
            <v>0</v>
          </cell>
          <cell r="BP134" t="str">
            <v>-</v>
          </cell>
          <cell r="BQ134">
            <v>0</v>
          </cell>
          <cell r="BR134" t="str">
            <v>-</v>
          </cell>
          <cell r="BS134">
            <v>0</v>
          </cell>
          <cell r="BT134" t="str">
            <v>-</v>
          </cell>
          <cell r="BU134">
            <v>0</v>
          </cell>
          <cell r="BV134" t="str">
            <v>-</v>
          </cell>
          <cell r="BW134">
            <v>0</v>
          </cell>
          <cell r="BX134" t="str">
            <v>-</v>
          </cell>
          <cell r="BY134" t="str">
            <v>-</v>
          </cell>
          <cell r="BZ134" t="str">
            <v>-</v>
          </cell>
          <cell r="CA134">
            <v>0</v>
          </cell>
          <cell r="CB134" t="str">
            <v>-</v>
          </cell>
          <cell r="CC134" t="str">
            <v>-</v>
          </cell>
          <cell r="CD134" t="str">
            <v>-</v>
          </cell>
          <cell r="CE134" t="str">
            <v>-</v>
          </cell>
          <cell r="CF134" t="str">
            <v>-</v>
          </cell>
          <cell r="CG134" t="str">
            <v>-</v>
          </cell>
          <cell r="CH134" t="str">
            <v>-</v>
          </cell>
          <cell r="CI134" t="str">
            <v>-</v>
          </cell>
          <cell r="CJ134" t="str">
            <v>-</v>
          </cell>
          <cell r="CK134" t="str">
            <v>-</v>
          </cell>
          <cell r="CL134" t="str">
            <v>-</v>
          </cell>
          <cell r="CM134">
            <v>0</v>
          </cell>
          <cell r="CN134" t="str">
            <v>-</v>
          </cell>
          <cell r="CO134">
            <v>0</v>
          </cell>
          <cell r="CP134" t="str">
            <v>-</v>
          </cell>
          <cell r="CQ134">
            <v>0</v>
          </cell>
          <cell r="CR134" t="str">
            <v>-</v>
          </cell>
          <cell r="CS134">
            <v>0</v>
          </cell>
          <cell r="CT134" t="str">
            <v>-</v>
          </cell>
          <cell r="CU134">
            <v>0</v>
          </cell>
          <cell r="CV134" t="str">
            <v>-</v>
          </cell>
          <cell r="CW134">
            <v>0</v>
          </cell>
          <cell r="CX134" t="str">
            <v>-</v>
          </cell>
          <cell r="CY134">
            <v>0</v>
          </cell>
          <cell r="CZ134" t="str">
            <v>-</v>
          </cell>
          <cell r="DA134">
            <v>0</v>
          </cell>
          <cell r="DB134" t="str">
            <v>-</v>
          </cell>
          <cell r="DC134">
            <v>0</v>
          </cell>
          <cell r="DD134" t="str">
            <v>-</v>
          </cell>
          <cell r="DE134">
            <v>0</v>
          </cell>
          <cell r="DF134" t="str">
            <v>-</v>
          </cell>
          <cell r="DG134">
            <v>0</v>
          </cell>
          <cell r="DH134" t="str">
            <v>-</v>
          </cell>
          <cell r="DI134">
            <v>0</v>
          </cell>
          <cell r="DJ134" t="str">
            <v>-</v>
          </cell>
          <cell r="DK134" t="str">
            <v>-</v>
          </cell>
          <cell r="DL134" t="str">
            <v>-</v>
          </cell>
          <cell r="DM134" t="str">
            <v>-</v>
          </cell>
          <cell r="DN134" t="str">
            <v>-</v>
          </cell>
          <cell r="DO134" t="str">
            <v>-</v>
          </cell>
          <cell r="DP134" t="str">
            <v>-</v>
          </cell>
          <cell r="DQ134" t="str">
            <v>-</v>
          </cell>
          <cell r="DR134" t="str">
            <v>-</v>
          </cell>
          <cell r="DS134" t="str">
            <v>-</v>
          </cell>
          <cell r="DT134" t="str">
            <v>-</v>
          </cell>
          <cell r="DU134" t="str">
            <v>-</v>
          </cell>
          <cell r="DV134" t="str">
            <v>-</v>
          </cell>
          <cell r="DW134">
            <v>0</v>
          </cell>
          <cell r="DX134" t="str">
            <v>-</v>
          </cell>
          <cell r="DY134">
            <v>0</v>
          </cell>
          <cell r="DZ134" t="str">
            <v>-</v>
          </cell>
          <cell r="EA134">
            <v>0</v>
          </cell>
          <cell r="EB134" t="str">
            <v>-</v>
          </cell>
          <cell r="EC134">
            <v>0</v>
          </cell>
          <cell r="ED134" t="str">
            <v>-</v>
          </cell>
          <cell r="EE134">
            <v>0</v>
          </cell>
          <cell r="EF134" t="str">
            <v>-</v>
          </cell>
          <cell r="EG134">
            <v>0</v>
          </cell>
        </row>
        <row r="135">
          <cell r="C135">
            <v>700000446</v>
          </cell>
          <cell r="D135" t="str">
            <v>SECTOR JUAN DE DIOS AURA</v>
          </cell>
          <cell r="E135">
            <v>2026</v>
          </cell>
          <cell r="F135">
            <v>202606</v>
          </cell>
          <cell r="G135" t="str">
            <v>-</v>
          </cell>
          <cell r="H135" t="str">
            <v>-</v>
          </cell>
          <cell r="I135" t="str">
            <v>-</v>
          </cell>
          <cell r="J135" t="str">
            <v>-</v>
          </cell>
          <cell r="K135" t="str">
            <v>-</v>
          </cell>
          <cell r="L135" t="str">
            <v>-</v>
          </cell>
          <cell r="M135" t="str">
            <v>-</v>
          </cell>
          <cell r="N135" t="str">
            <v>-</v>
          </cell>
          <cell r="O135" t="str">
            <v>-</v>
          </cell>
          <cell r="P135" t="str">
            <v>-</v>
          </cell>
          <cell r="Q135" t="str">
            <v>-</v>
          </cell>
          <cell r="R135" t="str">
            <v>-</v>
          </cell>
          <cell r="S135" t="str">
            <v>-</v>
          </cell>
          <cell r="T135" t="str">
            <v>-</v>
          </cell>
          <cell r="U135" t="str">
            <v>-</v>
          </cell>
          <cell r="V135" t="str">
            <v>-</v>
          </cell>
          <cell r="W135" t="str">
            <v>-</v>
          </cell>
          <cell r="X135" t="str">
            <v>-</v>
          </cell>
          <cell r="Y135" t="str">
            <v>-</v>
          </cell>
          <cell r="Z135" t="str">
            <v>-</v>
          </cell>
          <cell r="AA135" t="str">
            <v>-</v>
          </cell>
          <cell r="AB135" t="str">
            <v>-</v>
          </cell>
          <cell r="AC135" t="str">
            <v>-</v>
          </cell>
          <cell r="AD135" t="str">
            <v>-</v>
          </cell>
          <cell r="AE135" t="str">
            <v>-</v>
          </cell>
          <cell r="AF135" t="str">
            <v>-</v>
          </cell>
          <cell r="AG135" t="str">
            <v>-</v>
          </cell>
          <cell r="AH135" t="str">
            <v>-</v>
          </cell>
          <cell r="AI135" t="str">
            <v>-</v>
          </cell>
          <cell r="AJ135" t="str">
            <v>-</v>
          </cell>
          <cell r="AK135" t="str">
            <v>-</v>
          </cell>
          <cell r="AL135" t="str">
            <v>-</v>
          </cell>
          <cell r="AM135" t="str">
            <v>-</v>
          </cell>
          <cell r="AN135" t="str">
            <v>-</v>
          </cell>
          <cell r="AO135" t="str">
            <v>-</v>
          </cell>
          <cell r="AP135" t="str">
            <v>-</v>
          </cell>
          <cell r="AQ135" t="str">
            <v>-</v>
          </cell>
          <cell r="AR135" t="str">
            <v>-</v>
          </cell>
          <cell r="AS135" t="str">
            <v>-</v>
          </cell>
          <cell r="AT135" t="str">
            <v>-</v>
          </cell>
          <cell r="AU135" t="str">
            <v>-</v>
          </cell>
          <cell r="AV135" t="str">
            <v>-</v>
          </cell>
          <cell r="AW135" t="str">
            <v>-</v>
          </cell>
          <cell r="AX135" t="str">
            <v>-</v>
          </cell>
          <cell r="AY135" t="str">
            <v>-</v>
          </cell>
          <cell r="AZ135" t="str">
            <v>-</v>
          </cell>
          <cell r="BA135" t="str">
            <v>-</v>
          </cell>
          <cell r="BB135" t="str">
            <v>-</v>
          </cell>
          <cell r="BC135" t="str">
            <v>-</v>
          </cell>
          <cell r="BD135" t="str">
            <v>-</v>
          </cell>
          <cell r="BE135" t="str">
            <v>-</v>
          </cell>
          <cell r="BF135" t="str">
            <v>-</v>
          </cell>
          <cell r="BG135" t="str">
            <v>-</v>
          </cell>
          <cell r="BH135" t="str">
            <v>-</v>
          </cell>
          <cell r="BI135" t="str">
            <v>-</v>
          </cell>
          <cell r="BJ135" t="str">
            <v>-</v>
          </cell>
          <cell r="BK135" t="str">
            <v>-</v>
          </cell>
          <cell r="BL135" t="str">
            <v>-</v>
          </cell>
          <cell r="BM135" t="str">
            <v>-</v>
          </cell>
          <cell r="BN135" t="str">
            <v>-</v>
          </cell>
          <cell r="BO135" t="str">
            <v>-</v>
          </cell>
          <cell r="BP135" t="str">
            <v>-</v>
          </cell>
          <cell r="BQ135" t="str">
            <v>-</v>
          </cell>
          <cell r="BR135" t="str">
            <v>-</v>
          </cell>
          <cell r="BS135" t="str">
            <v>-</v>
          </cell>
          <cell r="BT135" t="str">
            <v>-</v>
          </cell>
          <cell r="BU135" t="str">
            <v>-</v>
          </cell>
          <cell r="BV135" t="str">
            <v>-</v>
          </cell>
          <cell r="BW135" t="str">
            <v>-</v>
          </cell>
          <cell r="BX135" t="str">
            <v>-</v>
          </cell>
          <cell r="BY135" t="str">
            <v>-</v>
          </cell>
          <cell r="BZ135" t="str">
            <v>-</v>
          </cell>
          <cell r="CA135" t="str">
            <v>-</v>
          </cell>
          <cell r="CB135" t="str">
            <v>-</v>
          </cell>
          <cell r="CC135" t="str">
            <v>-</v>
          </cell>
          <cell r="CD135" t="str">
            <v>-</v>
          </cell>
          <cell r="CE135" t="str">
            <v>-</v>
          </cell>
          <cell r="CF135" t="str">
            <v>-</v>
          </cell>
          <cell r="CG135" t="str">
            <v>-</v>
          </cell>
          <cell r="CH135" t="str">
            <v>-</v>
          </cell>
          <cell r="CI135" t="str">
            <v>-</v>
          </cell>
          <cell r="CJ135" t="str">
            <v>-</v>
          </cell>
          <cell r="CK135" t="str">
            <v>-</v>
          </cell>
          <cell r="CL135" t="str">
            <v>-</v>
          </cell>
          <cell r="CM135" t="str">
            <v>-</v>
          </cell>
          <cell r="CN135" t="str">
            <v>-</v>
          </cell>
          <cell r="CO135" t="str">
            <v>-</v>
          </cell>
          <cell r="CP135" t="str">
            <v>-</v>
          </cell>
          <cell r="CQ135" t="str">
            <v>-</v>
          </cell>
          <cell r="CR135" t="str">
            <v>-</v>
          </cell>
          <cell r="CS135" t="str">
            <v>-</v>
          </cell>
          <cell r="CT135" t="str">
            <v>-</v>
          </cell>
          <cell r="CU135" t="str">
            <v>-</v>
          </cell>
          <cell r="CV135" t="str">
            <v>-</v>
          </cell>
          <cell r="CW135" t="str">
            <v>-</v>
          </cell>
          <cell r="CX135" t="str">
            <v>-</v>
          </cell>
          <cell r="CY135" t="str">
            <v>-</v>
          </cell>
          <cell r="CZ135" t="str">
            <v>-</v>
          </cell>
          <cell r="DA135" t="str">
            <v>-</v>
          </cell>
          <cell r="DB135" t="str">
            <v>-</v>
          </cell>
          <cell r="DC135" t="str">
            <v>-</v>
          </cell>
          <cell r="DD135" t="str">
            <v>-</v>
          </cell>
          <cell r="DE135" t="str">
            <v>-</v>
          </cell>
          <cell r="DF135" t="str">
            <v>-</v>
          </cell>
          <cell r="DG135" t="str">
            <v>-</v>
          </cell>
          <cell r="DH135" t="str">
            <v>-</v>
          </cell>
          <cell r="DI135" t="str">
            <v>-</v>
          </cell>
          <cell r="DJ135" t="str">
            <v>-</v>
          </cell>
          <cell r="DK135" t="str">
            <v>-</v>
          </cell>
          <cell r="DL135" t="str">
            <v>-</v>
          </cell>
          <cell r="DM135" t="str">
            <v>-</v>
          </cell>
          <cell r="DN135" t="str">
            <v>-</v>
          </cell>
          <cell r="DO135" t="str">
            <v>-</v>
          </cell>
          <cell r="DP135" t="str">
            <v>-</v>
          </cell>
          <cell r="DQ135" t="str">
            <v>-</v>
          </cell>
          <cell r="DR135" t="str">
            <v>-</v>
          </cell>
          <cell r="DS135" t="str">
            <v>-</v>
          </cell>
          <cell r="DT135" t="str">
            <v>-</v>
          </cell>
          <cell r="DU135" t="str">
            <v>-</v>
          </cell>
          <cell r="DV135" t="str">
            <v>-</v>
          </cell>
          <cell r="DW135" t="str">
            <v>-</v>
          </cell>
          <cell r="DX135" t="str">
            <v>-</v>
          </cell>
          <cell r="DY135" t="str">
            <v>-</v>
          </cell>
          <cell r="DZ135" t="str">
            <v>-</v>
          </cell>
          <cell r="EA135" t="str">
            <v>-</v>
          </cell>
          <cell r="EB135" t="str">
            <v>-</v>
          </cell>
          <cell r="EC135" t="str">
            <v>-</v>
          </cell>
          <cell r="ED135" t="str">
            <v>-</v>
          </cell>
          <cell r="EE135" t="str">
            <v>-</v>
          </cell>
          <cell r="EF135" t="str">
            <v>-</v>
          </cell>
          <cell r="EG135" t="str">
            <v>-</v>
          </cell>
        </row>
        <row r="136">
          <cell r="C136">
            <v>700000447</v>
          </cell>
          <cell r="D136" t="str">
            <v>SECTOR LA PERLA DEL PACIFICO JANETH</v>
          </cell>
          <cell r="E136">
            <v>2026</v>
          </cell>
          <cell r="F136">
            <v>202606</v>
          </cell>
          <cell r="G136" t="str">
            <v>-</v>
          </cell>
          <cell r="H136" t="str">
            <v>-</v>
          </cell>
          <cell r="I136" t="str">
            <v>-</v>
          </cell>
          <cell r="J136" t="str">
            <v>-</v>
          </cell>
          <cell r="K136" t="str">
            <v>-</v>
          </cell>
          <cell r="L136" t="str">
            <v>-</v>
          </cell>
          <cell r="M136" t="str">
            <v>-</v>
          </cell>
          <cell r="N136" t="str">
            <v>-</v>
          </cell>
          <cell r="O136" t="str">
            <v>-</v>
          </cell>
          <cell r="P136" t="str">
            <v>-</v>
          </cell>
          <cell r="Q136" t="str">
            <v>-</v>
          </cell>
          <cell r="R136" t="str">
            <v>-</v>
          </cell>
          <cell r="S136" t="str">
            <v>-</v>
          </cell>
          <cell r="T136" t="str">
            <v>-</v>
          </cell>
          <cell r="U136" t="str">
            <v>-</v>
          </cell>
          <cell r="V136" t="str">
            <v>-</v>
          </cell>
          <cell r="W136" t="str">
            <v>-</v>
          </cell>
          <cell r="X136" t="str">
            <v>-</v>
          </cell>
          <cell r="Y136" t="str">
            <v>-</v>
          </cell>
          <cell r="Z136" t="str">
            <v>-</v>
          </cell>
          <cell r="AA136" t="str">
            <v>-</v>
          </cell>
          <cell r="AB136" t="str">
            <v>-</v>
          </cell>
          <cell r="AC136" t="str">
            <v>-</v>
          </cell>
          <cell r="AD136" t="str">
            <v>-</v>
          </cell>
          <cell r="AE136" t="str">
            <v>-</v>
          </cell>
          <cell r="AF136" t="str">
            <v>-</v>
          </cell>
          <cell r="AG136" t="str">
            <v>-</v>
          </cell>
          <cell r="AH136" t="str">
            <v>-</v>
          </cell>
          <cell r="AI136" t="str">
            <v>-</v>
          </cell>
          <cell r="AJ136" t="str">
            <v>-</v>
          </cell>
          <cell r="AK136" t="str">
            <v>-</v>
          </cell>
          <cell r="AL136" t="str">
            <v>-</v>
          </cell>
          <cell r="AM136" t="str">
            <v>-</v>
          </cell>
          <cell r="AN136" t="str">
            <v>-</v>
          </cell>
          <cell r="AO136" t="str">
            <v>-</v>
          </cell>
          <cell r="AP136" t="str">
            <v>-</v>
          </cell>
          <cell r="AQ136" t="str">
            <v>-</v>
          </cell>
          <cell r="AR136" t="str">
            <v>-</v>
          </cell>
          <cell r="AS136" t="str">
            <v>-</v>
          </cell>
          <cell r="AT136" t="str">
            <v>-</v>
          </cell>
          <cell r="AU136" t="str">
            <v>-</v>
          </cell>
          <cell r="AV136" t="str">
            <v>-</v>
          </cell>
          <cell r="AW136" t="str">
            <v>-</v>
          </cell>
          <cell r="AX136" t="str">
            <v>-</v>
          </cell>
          <cell r="AY136" t="str">
            <v>-</v>
          </cell>
          <cell r="AZ136" t="str">
            <v>-</v>
          </cell>
          <cell r="BA136" t="str">
            <v>-</v>
          </cell>
          <cell r="BB136" t="str">
            <v>-</v>
          </cell>
          <cell r="BC136" t="str">
            <v>-</v>
          </cell>
          <cell r="BD136" t="str">
            <v>-</v>
          </cell>
          <cell r="BE136" t="str">
            <v>-</v>
          </cell>
          <cell r="BF136" t="str">
            <v>-</v>
          </cell>
          <cell r="BG136" t="str">
            <v>-</v>
          </cell>
          <cell r="BH136" t="str">
            <v>-</v>
          </cell>
          <cell r="BI136" t="str">
            <v>-</v>
          </cell>
          <cell r="BJ136" t="str">
            <v>-</v>
          </cell>
          <cell r="BK136" t="str">
            <v>-</v>
          </cell>
          <cell r="BL136" t="str">
            <v>-</v>
          </cell>
          <cell r="BM136" t="str">
            <v>-</v>
          </cell>
          <cell r="BN136" t="str">
            <v>-</v>
          </cell>
          <cell r="BO136" t="str">
            <v>-</v>
          </cell>
          <cell r="BP136" t="str">
            <v>-</v>
          </cell>
          <cell r="BQ136" t="str">
            <v>-</v>
          </cell>
          <cell r="BR136" t="str">
            <v>-</v>
          </cell>
          <cell r="BS136" t="str">
            <v>-</v>
          </cell>
          <cell r="BT136" t="str">
            <v>-</v>
          </cell>
          <cell r="BU136" t="str">
            <v>-</v>
          </cell>
          <cell r="BV136" t="str">
            <v>-</v>
          </cell>
          <cell r="BW136" t="str">
            <v>-</v>
          </cell>
          <cell r="BX136" t="str">
            <v>-</v>
          </cell>
          <cell r="BY136" t="str">
            <v>-</v>
          </cell>
          <cell r="BZ136" t="str">
            <v>-</v>
          </cell>
          <cell r="CA136" t="str">
            <v>-</v>
          </cell>
          <cell r="CB136" t="str">
            <v>-</v>
          </cell>
          <cell r="CC136" t="str">
            <v>-</v>
          </cell>
          <cell r="CD136" t="str">
            <v>-</v>
          </cell>
          <cell r="CE136" t="str">
            <v>-</v>
          </cell>
          <cell r="CF136" t="str">
            <v>-</v>
          </cell>
          <cell r="CG136" t="str">
            <v>-</v>
          </cell>
          <cell r="CH136" t="str">
            <v>-</v>
          </cell>
          <cell r="CI136" t="str">
            <v>-</v>
          </cell>
          <cell r="CJ136" t="str">
            <v>-</v>
          </cell>
          <cell r="CK136" t="str">
            <v>-</v>
          </cell>
          <cell r="CL136" t="str">
            <v>-</v>
          </cell>
          <cell r="CM136" t="str">
            <v>-</v>
          </cell>
          <cell r="CN136" t="str">
            <v>-</v>
          </cell>
          <cell r="CO136" t="str">
            <v>-</v>
          </cell>
          <cell r="CP136" t="str">
            <v>-</v>
          </cell>
          <cell r="CQ136" t="str">
            <v>-</v>
          </cell>
          <cell r="CR136" t="str">
            <v>-</v>
          </cell>
          <cell r="CS136" t="str">
            <v>-</v>
          </cell>
          <cell r="CT136" t="str">
            <v>-</v>
          </cell>
          <cell r="CU136" t="str">
            <v>-</v>
          </cell>
          <cell r="CV136" t="str">
            <v>-</v>
          </cell>
          <cell r="CW136" t="str">
            <v>-</v>
          </cell>
          <cell r="CX136" t="str">
            <v>-</v>
          </cell>
          <cell r="CY136" t="str">
            <v>-</v>
          </cell>
          <cell r="CZ136" t="str">
            <v>-</v>
          </cell>
          <cell r="DA136" t="str">
            <v>-</v>
          </cell>
          <cell r="DB136" t="str">
            <v>-</v>
          </cell>
          <cell r="DC136" t="str">
            <v>-</v>
          </cell>
          <cell r="DD136" t="str">
            <v>-</v>
          </cell>
          <cell r="DE136" t="str">
            <v>-</v>
          </cell>
          <cell r="DF136" t="str">
            <v>-</v>
          </cell>
          <cell r="DG136" t="str">
            <v>-</v>
          </cell>
          <cell r="DH136" t="str">
            <v>-</v>
          </cell>
          <cell r="DI136" t="str">
            <v>-</v>
          </cell>
          <cell r="DJ136" t="str">
            <v>-</v>
          </cell>
          <cell r="DK136" t="str">
            <v>-</v>
          </cell>
          <cell r="DL136" t="str">
            <v>-</v>
          </cell>
          <cell r="DM136" t="str">
            <v>-</v>
          </cell>
          <cell r="DN136" t="str">
            <v>-</v>
          </cell>
          <cell r="DO136" t="str">
            <v>-</v>
          </cell>
          <cell r="DP136" t="str">
            <v>-</v>
          </cell>
          <cell r="DQ136" t="str">
            <v>-</v>
          </cell>
          <cell r="DR136" t="str">
            <v>-</v>
          </cell>
          <cell r="DS136" t="str">
            <v>-</v>
          </cell>
          <cell r="DT136" t="str">
            <v>-</v>
          </cell>
          <cell r="DU136" t="str">
            <v>-</v>
          </cell>
          <cell r="DV136" t="str">
            <v>-</v>
          </cell>
          <cell r="DW136" t="str">
            <v>-</v>
          </cell>
          <cell r="DX136" t="str">
            <v>-</v>
          </cell>
          <cell r="DY136" t="str">
            <v>-</v>
          </cell>
          <cell r="DZ136" t="str">
            <v>-</v>
          </cell>
          <cell r="EA136" t="str">
            <v>-</v>
          </cell>
          <cell r="EB136" t="str">
            <v>-</v>
          </cell>
          <cell r="EC136" t="str">
            <v>-</v>
          </cell>
          <cell r="ED136" t="str">
            <v>-</v>
          </cell>
          <cell r="EE136" t="str">
            <v>-</v>
          </cell>
          <cell r="EF136" t="str">
            <v>-</v>
          </cell>
          <cell r="EG136" t="str">
            <v>-</v>
          </cell>
        </row>
        <row r="137">
          <cell r="C137">
            <v>700000449</v>
          </cell>
          <cell r="D137" t="str">
            <v>SECTOR LA CATEDRAL SILVIA</v>
          </cell>
          <cell r="E137">
            <v>2026</v>
          </cell>
          <cell r="F137">
            <v>202606</v>
          </cell>
          <cell r="G137" t="str">
            <v>-</v>
          </cell>
          <cell r="H137" t="str">
            <v>-</v>
          </cell>
          <cell r="I137" t="str">
            <v>-</v>
          </cell>
          <cell r="J137" t="str">
            <v>-</v>
          </cell>
          <cell r="K137" t="str">
            <v>-</v>
          </cell>
          <cell r="L137" t="str">
            <v>-</v>
          </cell>
          <cell r="M137" t="str">
            <v>-</v>
          </cell>
          <cell r="N137" t="str">
            <v>-</v>
          </cell>
          <cell r="O137" t="str">
            <v>-</v>
          </cell>
          <cell r="P137" t="str">
            <v>-</v>
          </cell>
          <cell r="Q137" t="str">
            <v>-</v>
          </cell>
          <cell r="R137" t="str">
            <v>-</v>
          </cell>
          <cell r="S137" t="str">
            <v>-</v>
          </cell>
          <cell r="T137" t="str">
            <v>-</v>
          </cell>
          <cell r="U137" t="str">
            <v>-</v>
          </cell>
          <cell r="V137" t="str">
            <v>-</v>
          </cell>
          <cell r="W137" t="str">
            <v>-</v>
          </cell>
          <cell r="X137" t="str">
            <v>-</v>
          </cell>
          <cell r="Y137" t="str">
            <v>-</v>
          </cell>
          <cell r="Z137" t="str">
            <v>-</v>
          </cell>
          <cell r="AA137" t="str">
            <v>-</v>
          </cell>
          <cell r="AB137" t="str">
            <v>-</v>
          </cell>
          <cell r="AC137" t="str">
            <v>-</v>
          </cell>
          <cell r="AD137" t="str">
            <v>-</v>
          </cell>
          <cell r="AE137" t="str">
            <v>-</v>
          </cell>
          <cell r="AF137" t="str">
            <v>-</v>
          </cell>
          <cell r="AG137" t="str">
            <v>-</v>
          </cell>
          <cell r="AH137" t="str">
            <v>-</v>
          </cell>
          <cell r="AI137" t="str">
            <v>-</v>
          </cell>
          <cell r="AJ137" t="str">
            <v>-</v>
          </cell>
          <cell r="AK137" t="str">
            <v>-</v>
          </cell>
          <cell r="AL137" t="str">
            <v>-</v>
          </cell>
          <cell r="AM137" t="str">
            <v>-</v>
          </cell>
          <cell r="AN137" t="str">
            <v>-</v>
          </cell>
          <cell r="AO137" t="str">
            <v>-</v>
          </cell>
          <cell r="AP137" t="str">
            <v>-</v>
          </cell>
          <cell r="AQ137" t="str">
            <v>-</v>
          </cell>
          <cell r="AR137" t="str">
            <v>-</v>
          </cell>
          <cell r="AS137" t="str">
            <v>-</v>
          </cell>
          <cell r="AT137" t="str">
            <v>-</v>
          </cell>
          <cell r="AU137" t="str">
            <v>-</v>
          </cell>
          <cell r="AV137" t="str">
            <v>-</v>
          </cell>
          <cell r="AW137" t="str">
            <v>-</v>
          </cell>
          <cell r="AX137" t="str">
            <v>-</v>
          </cell>
          <cell r="AY137" t="str">
            <v>-</v>
          </cell>
          <cell r="AZ137" t="str">
            <v>-</v>
          </cell>
          <cell r="BA137" t="str">
            <v>-</v>
          </cell>
          <cell r="BB137" t="str">
            <v>-</v>
          </cell>
          <cell r="BC137" t="str">
            <v>-</v>
          </cell>
          <cell r="BD137" t="str">
            <v>-</v>
          </cell>
          <cell r="BE137" t="str">
            <v>-</v>
          </cell>
          <cell r="BF137" t="str">
            <v>-</v>
          </cell>
          <cell r="BG137" t="str">
            <v>-</v>
          </cell>
          <cell r="BH137" t="str">
            <v>-</v>
          </cell>
          <cell r="BI137" t="str">
            <v>-</v>
          </cell>
          <cell r="BJ137" t="str">
            <v>-</v>
          </cell>
          <cell r="BK137" t="str">
            <v>-</v>
          </cell>
          <cell r="BL137" t="str">
            <v>-</v>
          </cell>
          <cell r="BM137" t="str">
            <v>-</v>
          </cell>
          <cell r="BN137" t="str">
            <v>-</v>
          </cell>
          <cell r="BO137" t="str">
            <v>-</v>
          </cell>
          <cell r="BP137" t="str">
            <v>-</v>
          </cell>
          <cell r="BQ137" t="str">
            <v>-</v>
          </cell>
          <cell r="BR137" t="str">
            <v>-</v>
          </cell>
          <cell r="BS137" t="str">
            <v>-</v>
          </cell>
          <cell r="BT137" t="str">
            <v>-</v>
          </cell>
          <cell r="BU137" t="str">
            <v>-</v>
          </cell>
          <cell r="BV137" t="str">
            <v>-</v>
          </cell>
          <cell r="BW137" t="str">
            <v>-</v>
          </cell>
          <cell r="BX137" t="str">
            <v>-</v>
          </cell>
          <cell r="BY137" t="str">
            <v>-</v>
          </cell>
          <cell r="BZ137" t="str">
            <v>-</v>
          </cell>
          <cell r="CA137" t="str">
            <v>-</v>
          </cell>
          <cell r="CB137" t="str">
            <v>-</v>
          </cell>
          <cell r="CC137" t="str">
            <v>-</v>
          </cell>
          <cell r="CD137" t="str">
            <v>-</v>
          </cell>
          <cell r="CE137" t="str">
            <v>-</v>
          </cell>
          <cell r="CF137" t="str">
            <v>-</v>
          </cell>
          <cell r="CG137" t="str">
            <v>-</v>
          </cell>
          <cell r="CH137" t="str">
            <v>-</v>
          </cell>
          <cell r="CI137" t="str">
            <v>-</v>
          </cell>
          <cell r="CJ137" t="str">
            <v>-</v>
          </cell>
          <cell r="CK137" t="str">
            <v>-</v>
          </cell>
          <cell r="CL137" t="str">
            <v>-</v>
          </cell>
          <cell r="CM137" t="str">
            <v>-</v>
          </cell>
          <cell r="CN137" t="str">
            <v>-</v>
          </cell>
          <cell r="CO137" t="str">
            <v>-</v>
          </cell>
          <cell r="CP137" t="str">
            <v>-</v>
          </cell>
          <cell r="CQ137" t="str">
            <v>-</v>
          </cell>
          <cell r="CR137" t="str">
            <v>-</v>
          </cell>
          <cell r="CS137" t="str">
            <v>-</v>
          </cell>
          <cell r="CT137" t="str">
            <v>-</v>
          </cell>
          <cell r="CU137" t="str">
            <v>-</v>
          </cell>
          <cell r="CV137" t="str">
            <v>-</v>
          </cell>
          <cell r="CW137" t="str">
            <v>-</v>
          </cell>
          <cell r="CX137" t="str">
            <v>-</v>
          </cell>
          <cell r="CY137" t="str">
            <v>-</v>
          </cell>
          <cell r="CZ137" t="str">
            <v>-</v>
          </cell>
          <cell r="DA137" t="str">
            <v>-</v>
          </cell>
          <cell r="DB137" t="str">
            <v>-</v>
          </cell>
          <cell r="DC137" t="str">
            <v>-</v>
          </cell>
          <cell r="DD137" t="str">
            <v>-</v>
          </cell>
          <cell r="DE137" t="str">
            <v>-</v>
          </cell>
          <cell r="DF137" t="str">
            <v>-</v>
          </cell>
          <cell r="DG137" t="str">
            <v>-</v>
          </cell>
          <cell r="DH137" t="str">
            <v>-</v>
          </cell>
          <cell r="DI137" t="str">
            <v>-</v>
          </cell>
          <cell r="DJ137" t="str">
            <v>-</v>
          </cell>
          <cell r="DK137" t="str">
            <v>-</v>
          </cell>
          <cell r="DL137" t="str">
            <v>-</v>
          </cell>
          <cell r="DM137" t="str">
            <v>-</v>
          </cell>
          <cell r="DN137" t="str">
            <v>-</v>
          </cell>
          <cell r="DO137" t="str">
            <v>-</v>
          </cell>
          <cell r="DP137" t="str">
            <v>-</v>
          </cell>
          <cell r="DQ137" t="str">
            <v>-</v>
          </cell>
          <cell r="DR137" t="str">
            <v>-</v>
          </cell>
          <cell r="DS137" t="str">
            <v>-</v>
          </cell>
          <cell r="DT137" t="str">
            <v>-</v>
          </cell>
          <cell r="DU137" t="str">
            <v>-</v>
          </cell>
          <cell r="DV137" t="str">
            <v>-</v>
          </cell>
          <cell r="DW137" t="str">
            <v>-</v>
          </cell>
          <cell r="DX137" t="str">
            <v>-</v>
          </cell>
          <cell r="DY137" t="str">
            <v>-</v>
          </cell>
          <cell r="DZ137" t="str">
            <v>-</v>
          </cell>
          <cell r="EA137" t="str">
            <v>-</v>
          </cell>
          <cell r="EB137" t="str">
            <v>-</v>
          </cell>
          <cell r="EC137" t="str">
            <v>-</v>
          </cell>
          <cell r="ED137" t="str">
            <v>-</v>
          </cell>
          <cell r="EE137" t="str">
            <v>-</v>
          </cell>
          <cell r="EF137" t="str">
            <v>-</v>
          </cell>
          <cell r="EG137" t="str">
            <v>-</v>
          </cell>
        </row>
        <row r="138">
          <cell r="C138">
            <v>700000452</v>
          </cell>
          <cell r="D138" t="str">
            <v>SECTOR PALO SANTO DOLLY</v>
          </cell>
          <cell r="E138">
            <v>2026</v>
          </cell>
          <cell r="F138">
            <v>202606</v>
          </cell>
          <cell r="G138">
            <v>2042</v>
          </cell>
          <cell r="H138">
            <v>2071</v>
          </cell>
          <cell r="I138">
            <v>436</v>
          </cell>
          <cell r="J138" t="str">
            <v>-</v>
          </cell>
          <cell r="K138">
            <v>-32</v>
          </cell>
          <cell r="L138">
            <v>10</v>
          </cell>
          <cell r="M138">
            <v>916</v>
          </cell>
          <cell r="N138">
            <v>1350</v>
          </cell>
          <cell r="O138">
            <v>0</v>
          </cell>
          <cell r="P138" t="str">
            <v>-</v>
          </cell>
          <cell r="Q138">
            <v>2</v>
          </cell>
          <cell r="R138" t="str">
            <v>-</v>
          </cell>
          <cell r="S138">
            <v>7</v>
          </cell>
          <cell r="T138" t="str">
            <v>-</v>
          </cell>
          <cell r="U138">
            <v>912</v>
          </cell>
          <cell r="V138" t="str">
            <v>-</v>
          </cell>
          <cell r="W138">
            <v>2</v>
          </cell>
          <cell r="X138" t="str">
            <v>-</v>
          </cell>
          <cell r="Y138" t="str">
            <v>-</v>
          </cell>
          <cell r="Z138" t="str">
            <v>-</v>
          </cell>
          <cell r="AA138">
            <v>684</v>
          </cell>
          <cell r="AB138" t="str">
            <v>-</v>
          </cell>
          <cell r="AC138" t="str">
            <v>-</v>
          </cell>
          <cell r="AD138" t="str">
            <v>-</v>
          </cell>
          <cell r="AE138" t="str">
            <v>-</v>
          </cell>
          <cell r="AF138" t="str">
            <v>-</v>
          </cell>
          <cell r="AG138">
            <v>601</v>
          </cell>
          <cell r="AH138" t="str">
            <v>-</v>
          </cell>
          <cell r="AI138" t="str">
            <v>-</v>
          </cell>
          <cell r="AJ138" t="str">
            <v>-</v>
          </cell>
          <cell r="AK138" t="str">
            <v>-</v>
          </cell>
          <cell r="AL138" t="str">
            <v>-</v>
          </cell>
          <cell r="AM138">
            <v>44.857982370225272</v>
          </cell>
          <cell r="AN138">
            <v>64.8</v>
          </cell>
          <cell r="AO138" t="str">
            <v>-</v>
          </cell>
          <cell r="AP138" t="str">
            <v>-</v>
          </cell>
          <cell r="AQ138" t="str">
            <v>-</v>
          </cell>
          <cell r="AR138" t="str">
            <v>-</v>
          </cell>
          <cell r="AS138" t="str">
            <v>-</v>
          </cell>
          <cell r="AT138" t="str">
            <v>-</v>
          </cell>
          <cell r="AU138" t="str">
            <v>-</v>
          </cell>
          <cell r="AV138" t="str">
            <v>-</v>
          </cell>
          <cell r="AW138" t="str">
            <v>-</v>
          </cell>
          <cell r="AX138" t="str">
            <v>-</v>
          </cell>
          <cell r="AY138" t="str">
            <v>-</v>
          </cell>
          <cell r="AZ138" t="str">
            <v>-</v>
          </cell>
          <cell r="BA138">
            <v>834</v>
          </cell>
          <cell r="BB138">
            <v>1209</v>
          </cell>
          <cell r="BC138">
            <v>40.842311459353574</v>
          </cell>
          <cell r="BD138">
            <v>58</v>
          </cell>
          <cell r="BE138">
            <v>1255</v>
          </cell>
          <cell r="BF138" t="str">
            <v>-</v>
          </cell>
          <cell r="BG138">
            <v>496965.48</v>
          </cell>
          <cell r="BH138">
            <v>489998</v>
          </cell>
          <cell r="BI138">
            <v>455220377.5</v>
          </cell>
          <cell r="BJ138">
            <v>661497275</v>
          </cell>
          <cell r="BK138">
            <v>453382972</v>
          </cell>
          <cell r="BL138" t="str">
            <v>-</v>
          </cell>
          <cell r="BM138">
            <v>1837405.5</v>
          </cell>
          <cell r="BN138" t="str">
            <v>-</v>
          </cell>
          <cell r="BO138">
            <v>261544615.5</v>
          </cell>
          <cell r="BP138" t="str">
            <v>-</v>
          </cell>
          <cell r="BQ138">
            <v>1837405.5</v>
          </cell>
          <cell r="BR138" t="str">
            <v>-</v>
          </cell>
          <cell r="BS138">
            <v>786</v>
          </cell>
          <cell r="BT138" t="str">
            <v>-</v>
          </cell>
          <cell r="BU138">
            <v>259707210</v>
          </cell>
          <cell r="BV138" t="str">
            <v>-</v>
          </cell>
          <cell r="BW138">
            <v>758</v>
          </cell>
          <cell r="BX138" t="str">
            <v>-</v>
          </cell>
          <cell r="BY138" t="str">
            <v>-</v>
          </cell>
          <cell r="BZ138" t="str">
            <v>-</v>
          </cell>
          <cell r="CA138">
            <v>178480998</v>
          </cell>
          <cell r="CB138" t="str">
            <v>-</v>
          </cell>
          <cell r="CC138" t="str">
            <v>-</v>
          </cell>
          <cell r="CD138" t="str">
            <v>-</v>
          </cell>
          <cell r="CE138" t="str">
            <v>-</v>
          </cell>
          <cell r="CF138" t="str">
            <v>-</v>
          </cell>
          <cell r="CG138" t="str">
            <v>-</v>
          </cell>
          <cell r="CH138" t="str">
            <v>-</v>
          </cell>
          <cell r="CI138" t="str">
            <v>-</v>
          </cell>
          <cell r="CJ138" t="str">
            <v>-</v>
          </cell>
          <cell r="CK138" t="str">
            <v>-</v>
          </cell>
          <cell r="CL138" t="str">
            <v>-</v>
          </cell>
          <cell r="CM138">
            <v>14283573</v>
          </cell>
          <cell r="CN138" t="str">
            <v>-</v>
          </cell>
          <cell r="CO138">
            <v>192764571</v>
          </cell>
          <cell r="CP138" t="str">
            <v>-</v>
          </cell>
          <cell r="CQ138">
            <v>0</v>
          </cell>
          <cell r="CR138" t="str">
            <v>-</v>
          </cell>
          <cell r="CS138">
            <v>-10</v>
          </cell>
          <cell r="CT138" t="str">
            <v>-</v>
          </cell>
          <cell r="CU138">
            <v>553</v>
          </cell>
          <cell r="CV138">
            <v>318</v>
          </cell>
          <cell r="CW138">
            <v>363</v>
          </cell>
          <cell r="CX138">
            <v>268</v>
          </cell>
          <cell r="CY138">
            <v>210</v>
          </cell>
          <cell r="CZ138">
            <v>164</v>
          </cell>
          <cell r="DA138">
            <v>84</v>
          </cell>
          <cell r="DB138">
            <v>210</v>
          </cell>
          <cell r="DC138">
            <v>63</v>
          </cell>
          <cell r="DD138">
            <v>125</v>
          </cell>
          <cell r="DE138">
            <v>40</v>
          </cell>
          <cell r="DF138">
            <v>61</v>
          </cell>
          <cell r="DG138">
            <v>187</v>
          </cell>
          <cell r="DH138">
            <v>396</v>
          </cell>
          <cell r="DI138">
            <v>24</v>
          </cell>
          <cell r="DJ138" t="str">
            <v>-</v>
          </cell>
          <cell r="DK138" t="str">
            <v>-</v>
          </cell>
          <cell r="DL138" t="str">
            <v>-</v>
          </cell>
          <cell r="DM138" t="str">
            <v>-</v>
          </cell>
          <cell r="DN138" t="str">
            <v>-</v>
          </cell>
          <cell r="DO138" t="str">
            <v>-</v>
          </cell>
          <cell r="DP138" t="str">
            <v>-</v>
          </cell>
          <cell r="DQ138" t="str">
            <v>-</v>
          </cell>
          <cell r="DR138" t="str">
            <v>-</v>
          </cell>
          <cell r="DS138" t="str">
            <v>-</v>
          </cell>
          <cell r="DT138" t="str">
            <v>-</v>
          </cell>
          <cell r="DU138" t="str">
            <v>-</v>
          </cell>
          <cell r="DV138" t="str">
            <v>-</v>
          </cell>
          <cell r="DW138">
            <v>0</v>
          </cell>
          <cell r="DX138" t="str">
            <v>-</v>
          </cell>
          <cell r="DY138">
            <v>35</v>
          </cell>
          <cell r="DZ138">
            <v>63</v>
          </cell>
          <cell r="EA138">
            <v>31</v>
          </cell>
          <cell r="EB138" t="str">
            <v>-</v>
          </cell>
          <cell r="EC138">
            <v>53.448275862068961</v>
          </cell>
          <cell r="ED138" t="str">
            <v>-</v>
          </cell>
          <cell r="EE138">
            <v>11</v>
          </cell>
          <cell r="EF138" t="str">
            <v>-</v>
          </cell>
          <cell r="EG138">
            <v>47</v>
          </cell>
        </row>
        <row r="139">
          <cell r="C139">
            <v>700000453</v>
          </cell>
          <cell r="D139" t="str">
            <v>SECTOR CANELA KATHERIN</v>
          </cell>
          <cell r="E139">
            <v>2026</v>
          </cell>
          <cell r="F139">
            <v>202606</v>
          </cell>
          <cell r="G139">
            <v>2165</v>
          </cell>
          <cell r="H139">
            <v>2114</v>
          </cell>
          <cell r="I139">
            <v>369</v>
          </cell>
          <cell r="J139" t="str">
            <v>-</v>
          </cell>
          <cell r="K139">
            <v>-54</v>
          </cell>
          <cell r="L139">
            <v>10</v>
          </cell>
          <cell r="M139">
            <v>994</v>
          </cell>
          <cell r="N139">
            <v>1449</v>
          </cell>
          <cell r="O139">
            <v>0</v>
          </cell>
          <cell r="P139" t="str">
            <v>-</v>
          </cell>
          <cell r="Q139">
            <v>1</v>
          </cell>
          <cell r="R139" t="str">
            <v>-</v>
          </cell>
          <cell r="S139">
            <v>3</v>
          </cell>
          <cell r="T139" t="str">
            <v>-</v>
          </cell>
          <cell r="U139">
            <v>991</v>
          </cell>
          <cell r="V139" t="str">
            <v>-</v>
          </cell>
          <cell r="W139">
            <v>2</v>
          </cell>
          <cell r="X139" t="str">
            <v>-</v>
          </cell>
          <cell r="Y139" t="str">
            <v>-</v>
          </cell>
          <cell r="Z139" t="str">
            <v>-</v>
          </cell>
          <cell r="AA139">
            <v>693</v>
          </cell>
          <cell r="AB139" t="str">
            <v>-</v>
          </cell>
          <cell r="AC139" t="str">
            <v>-</v>
          </cell>
          <cell r="AD139" t="str">
            <v>-</v>
          </cell>
          <cell r="AE139" t="str">
            <v>-</v>
          </cell>
          <cell r="AF139" t="str">
            <v>-</v>
          </cell>
          <cell r="AG139">
            <v>711</v>
          </cell>
          <cell r="AH139" t="str">
            <v>-</v>
          </cell>
          <cell r="AI139" t="str">
            <v>-</v>
          </cell>
          <cell r="AJ139" t="str">
            <v>-</v>
          </cell>
          <cell r="AK139" t="str">
            <v>-</v>
          </cell>
          <cell r="AL139" t="str">
            <v>-</v>
          </cell>
          <cell r="AM139">
            <v>45.912240184757508</v>
          </cell>
          <cell r="AN139">
            <v>64.8</v>
          </cell>
          <cell r="AO139" t="str">
            <v>-</v>
          </cell>
          <cell r="AP139" t="str">
            <v>-</v>
          </cell>
          <cell r="AQ139" t="str">
            <v>-</v>
          </cell>
          <cell r="AR139" t="str">
            <v>-</v>
          </cell>
          <cell r="AS139" t="str">
            <v>-</v>
          </cell>
          <cell r="AT139" t="str">
            <v>-</v>
          </cell>
          <cell r="AU139" t="str">
            <v>-</v>
          </cell>
          <cell r="AV139" t="str">
            <v>-</v>
          </cell>
          <cell r="AW139" t="str">
            <v>-</v>
          </cell>
          <cell r="AX139" t="str">
            <v>-</v>
          </cell>
          <cell r="AY139" t="str">
            <v>-</v>
          </cell>
          <cell r="AZ139" t="str">
            <v>-</v>
          </cell>
          <cell r="BA139">
            <v>895</v>
          </cell>
          <cell r="BB139">
            <v>1279</v>
          </cell>
          <cell r="BC139">
            <v>41.339491916859124</v>
          </cell>
          <cell r="BD139">
            <v>57.2</v>
          </cell>
          <cell r="BE139">
            <v>1268</v>
          </cell>
          <cell r="BF139" t="str">
            <v>-</v>
          </cell>
          <cell r="BG139">
            <v>417284.05</v>
          </cell>
          <cell r="BH139">
            <v>419995</v>
          </cell>
          <cell r="BI139">
            <v>414780343.39999998</v>
          </cell>
          <cell r="BJ139">
            <v>608572057</v>
          </cell>
          <cell r="BK139">
            <v>414030410</v>
          </cell>
          <cell r="BL139" t="str">
            <v>-</v>
          </cell>
          <cell r="BM139">
            <v>749933.4</v>
          </cell>
          <cell r="BN139" t="str">
            <v>-</v>
          </cell>
          <cell r="BO139">
            <v>241249067.40000001</v>
          </cell>
          <cell r="BP139" t="str">
            <v>-</v>
          </cell>
          <cell r="BQ139">
            <v>749933.4</v>
          </cell>
          <cell r="BR139" t="str">
            <v>-</v>
          </cell>
          <cell r="BS139">
            <v>771</v>
          </cell>
          <cell r="BT139" t="str">
            <v>-</v>
          </cell>
          <cell r="BU139">
            <v>240499134</v>
          </cell>
          <cell r="BV139" t="str">
            <v>-</v>
          </cell>
          <cell r="BW139">
            <v>828</v>
          </cell>
          <cell r="BX139" t="str">
            <v>-</v>
          </cell>
          <cell r="BY139" t="str">
            <v>-</v>
          </cell>
          <cell r="BZ139" t="str">
            <v>-</v>
          </cell>
          <cell r="CA139">
            <v>161261694</v>
          </cell>
          <cell r="CB139" t="str">
            <v>-</v>
          </cell>
          <cell r="CC139" t="str">
            <v>-</v>
          </cell>
          <cell r="CD139" t="str">
            <v>-</v>
          </cell>
          <cell r="CE139" t="str">
            <v>-</v>
          </cell>
          <cell r="CF139" t="str">
            <v>-</v>
          </cell>
          <cell r="CG139" t="str">
            <v>-</v>
          </cell>
          <cell r="CH139" t="str">
            <v>-</v>
          </cell>
          <cell r="CI139" t="str">
            <v>-</v>
          </cell>
          <cell r="CJ139" t="str">
            <v>-</v>
          </cell>
          <cell r="CK139" t="str">
            <v>-</v>
          </cell>
          <cell r="CL139" t="str">
            <v>-</v>
          </cell>
          <cell r="CM139">
            <v>12269582</v>
          </cell>
          <cell r="CN139" t="str">
            <v>-</v>
          </cell>
          <cell r="CO139">
            <v>173531276</v>
          </cell>
          <cell r="CP139" t="str">
            <v>-</v>
          </cell>
          <cell r="CQ139">
            <v>0</v>
          </cell>
          <cell r="CR139" t="str">
            <v>-</v>
          </cell>
          <cell r="CS139">
            <v>-47</v>
          </cell>
          <cell r="CT139" t="str">
            <v>-</v>
          </cell>
          <cell r="CU139">
            <v>601</v>
          </cell>
          <cell r="CV139">
            <v>363</v>
          </cell>
          <cell r="CW139">
            <v>321</v>
          </cell>
          <cell r="CX139">
            <v>261</v>
          </cell>
          <cell r="CY139">
            <v>249</v>
          </cell>
          <cell r="CZ139">
            <v>168</v>
          </cell>
          <cell r="DA139">
            <v>129</v>
          </cell>
          <cell r="DB139">
            <v>243</v>
          </cell>
          <cell r="DC139">
            <v>58</v>
          </cell>
          <cell r="DD139">
            <v>169</v>
          </cell>
          <cell r="DE139">
            <v>101</v>
          </cell>
          <cell r="DF139">
            <v>56</v>
          </cell>
          <cell r="DG139">
            <v>288</v>
          </cell>
          <cell r="DH139">
            <v>468</v>
          </cell>
          <cell r="DI139">
            <v>39</v>
          </cell>
          <cell r="DJ139" t="str">
            <v>-</v>
          </cell>
          <cell r="DK139" t="str">
            <v>-</v>
          </cell>
          <cell r="DL139" t="str">
            <v>-</v>
          </cell>
          <cell r="DM139" t="str">
            <v>-</v>
          </cell>
          <cell r="DN139" t="str">
            <v>-</v>
          </cell>
          <cell r="DO139" t="str">
            <v>-</v>
          </cell>
          <cell r="DP139" t="str">
            <v>-</v>
          </cell>
          <cell r="DQ139" t="str">
            <v>-</v>
          </cell>
          <cell r="DR139" t="str">
            <v>-</v>
          </cell>
          <cell r="DS139" t="str">
            <v>-</v>
          </cell>
          <cell r="DT139" t="str">
            <v>-</v>
          </cell>
          <cell r="DU139" t="str">
            <v>-</v>
          </cell>
          <cell r="DV139" t="str">
            <v>-</v>
          </cell>
          <cell r="DW139">
            <v>0</v>
          </cell>
          <cell r="DX139" t="str">
            <v>-</v>
          </cell>
          <cell r="DY139">
            <v>59</v>
          </cell>
          <cell r="DZ139">
            <v>101</v>
          </cell>
          <cell r="EA139">
            <v>39</v>
          </cell>
          <cell r="EB139" t="str">
            <v>-</v>
          </cell>
          <cell r="EC139">
            <v>36.111111111111107</v>
          </cell>
          <cell r="ED139" t="str">
            <v>-</v>
          </cell>
          <cell r="EE139">
            <v>20</v>
          </cell>
          <cell r="EF139" t="str">
            <v>-</v>
          </cell>
          <cell r="EG139">
            <v>41</v>
          </cell>
        </row>
        <row r="140">
          <cell r="C140">
            <v>700000454</v>
          </cell>
          <cell r="D140" t="str">
            <v xml:space="preserve">Sector ABÁNICO Judy </v>
          </cell>
          <cell r="E140">
            <v>2026</v>
          </cell>
          <cell r="F140">
            <v>202606</v>
          </cell>
          <cell r="G140">
            <v>1800</v>
          </cell>
          <cell r="H140">
            <v>1848</v>
          </cell>
          <cell r="I140">
            <v>359</v>
          </cell>
          <cell r="J140" t="str">
            <v>-</v>
          </cell>
          <cell r="K140">
            <v>15</v>
          </cell>
          <cell r="L140">
            <v>13</v>
          </cell>
          <cell r="M140">
            <v>1103</v>
          </cell>
          <cell r="N140">
            <v>1140</v>
          </cell>
          <cell r="O140">
            <v>0</v>
          </cell>
          <cell r="P140" t="str">
            <v>-</v>
          </cell>
          <cell r="Q140">
            <v>2</v>
          </cell>
          <cell r="R140" t="str">
            <v>-</v>
          </cell>
          <cell r="S140">
            <v>12</v>
          </cell>
          <cell r="T140" t="str">
            <v>-</v>
          </cell>
          <cell r="U140">
            <v>1098</v>
          </cell>
          <cell r="V140" t="str">
            <v>-</v>
          </cell>
          <cell r="W140">
            <v>3</v>
          </cell>
          <cell r="X140" t="str">
            <v>-</v>
          </cell>
          <cell r="Y140" t="str">
            <v>-</v>
          </cell>
          <cell r="Z140" t="str">
            <v>-</v>
          </cell>
          <cell r="AA140">
            <v>775</v>
          </cell>
          <cell r="AB140" t="str">
            <v>-</v>
          </cell>
          <cell r="AC140" t="str">
            <v>-</v>
          </cell>
          <cell r="AD140" t="str">
            <v>-</v>
          </cell>
          <cell r="AE140" t="str">
            <v>-</v>
          </cell>
          <cell r="AF140" t="str">
            <v>-</v>
          </cell>
          <cell r="AG140">
            <v>783</v>
          </cell>
          <cell r="AH140" t="str">
            <v>-</v>
          </cell>
          <cell r="AI140" t="str">
            <v>-</v>
          </cell>
          <cell r="AJ140" t="str">
            <v>-</v>
          </cell>
          <cell r="AK140" t="str">
            <v>-</v>
          </cell>
          <cell r="AL140" t="str">
            <v>-</v>
          </cell>
          <cell r="AM140">
            <v>61.277777777777779</v>
          </cell>
          <cell r="AN140">
            <v>63.3</v>
          </cell>
          <cell r="AO140" t="str">
            <v>-</v>
          </cell>
          <cell r="AP140" t="str">
            <v>-</v>
          </cell>
          <cell r="AQ140" t="str">
            <v>-</v>
          </cell>
          <cell r="AR140" t="str">
            <v>-</v>
          </cell>
          <cell r="AS140" t="str">
            <v>-</v>
          </cell>
          <cell r="AT140" t="str">
            <v>-</v>
          </cell>
          <cell r="AU140" t="str">
            <v>-</v>
          </cell>
          <cell r="AV140" t="str">
            <v>-</v>
          </cell>
          <cell r="AW140" t="str">
            <v>-</v>
          </cell>
          <cell r="AX140" t="str">
            <v>-</v>
          </cell>
          <cell r="AY140" t="str">
            <v>-</v>
          </cell>
          <cell r="AZ140" t="str">
            <v>-</v>
          </cell>
          <cell r="BA140">
            <v>976</v>
          </cell>
          <cell r="BB140">
            <v>982</v>
          </cell>
          <cell r="BC140">
            <v>54.222222222222229</v>
          </cell>
          <cell r="BD140">
            <v>54.5</v>
          </cell>
          <cell r="BE140">
            <v>1078</v>
          </cell>
          <cell r="BF140" t="str">
            <v>-</v>
          </cell>
          <cell r="BG140">
            <v>410486.59</v>
          </cell>
          <cell r="BH140">
            <v>472771</v>
          </cell>
          <cell r="BI140">
            <v>452766713.98000002</v>
          </cell>
          <cell r="BJ140">
            <v>538958612</v>
          </cell>
          <cell r="BK140">
            <v>451086808</v>
          </cell>
          <cell r="BL140" t="str">
            <v>-</v>
          </cell>
          <cell r="BM140">
            <v>1679905.98</v>
          </cell>
          <cell r="BN140" t="str">
            <v>-</v>
          </cell>
          <cell r="BO140">
            <v>301711544.98000002</v>
          </cell>
          <cell r="BP140" t="str">
            <v>-</v>
          </cell>
          <cell r="BQ140">
            <v>1679905.98</v>
          </cell>
          <cell r="BR140" t="str">
            <v>-</v>
          </cell>
          <cell r="BS140">
            <v>929</v>
          </cell>
          <cell r="BT140" t="str">
            <v>-</v>
          </cell>
          <cell r="BU140">
            <v>300031639</v>
          </cell>
          <cell r="BV140" t="str">
            <v>-</v>
          </cell>
          <cell r="BW140">
            <v>893</v>
          </cell>
          <cell r="BX140" t="str">
            <v>-</v>
          </cell>
          <cell r="BY140" t="str">
            <v>-</v>
          </cell>
          <cell r="BZ140" t="str">
            <v>-</v>
          </cell>
          <cell r="CA140">
            <v>138233835</v>
          </cell>
          <cell r="CB140" t="str">
            <v>-</v>
          </cell>
          <cell r="CC140" t="str">
            <v>-</v>
          </cell>
          <cell r="CD140" t="str">
            <v>-</v>
          </cell>
          <cell r="CE140" t="str">
            <v>-</v>
          </cell>
          <cell r="CF140" t="str">
            <v>-</v>
          </cell>
          <cell r="CG140" t="str">
            <v>-</v>
          </cell>
          <cell r="CH140" t="str">
            <v>-</v>
          </cell>
          <cell r="CI140" t="str">
            <v>-</v>
          </cell>
          <cell r="CJ140" t="str">
            <v>-</v>
          </cell>
          <cell r="CK140" t="str">
            <v>-</v>
          </cell>
          <cell r="CL140" t="str">
            <v>-</v>
          </cell>
          <cell r="CM140">
            <v>12821334</v>
          </cell>
          <cell r="CN140" t="str">
            <v>-</v>
          </cell>
          <cell r="CO140">
            <v>151055169</v>
          </cell>
          <cell r="CP140" t="str">
            <v>-</v>
          </cell>
          <cell r="CQ140">
            <v>0</v>
          </cell>
          <cell r="CR140" t="str">
            <v>-</v>
          </cell>
          <cell r="CS140">
            <v>-27</v>
          </cell>
          <cell r="CT140" t="str">
            <v>-</v>
          </cell>
          <cell r="CU140">
            <v>298</v>
          </cell>
          <cell r="CV140">
            <v>305</v>
          </cell>
          <cell r="CW140">
            <v>270</v>
          </cell>
          <cell r="CX140">
            <v>252</v>
          </cell>
          <cell r="CY140">
            <v>129</v>
          </cell>
          <cell r="CZ140">
            <v>137</v>
          </cell>
          <cell r="DA140">
            <v>73</v>
          </cell>
          <cell r="DB140">
            <v>64</v>
          </cell>
          <cell r="DC140">
            <v>69</v>
          </cell>
          <cell r="DD140">
            <v>59</v>
          </cell>
          <cell r="DE140">
            <v>77</v>
          </cell>
          <cell r="DF140">
            <v>78</v>
          </cell>
          <cell r="DG140">
            <v>219</v>
          </cell>
          <cell r="DH140">
            <v>201</v>
          </cell>
          <cell r="DI140">
            <v>41</v>
          </cell>
          <cell r="DJ140" t="str">
            <v>-</v>
          </cell>
          <cell r="DK140" t="str">
            <v>-</v>
          </cell>
          <cell r="DL140" t="str">
            <v>-</v>
          </cell>
          <cell r="DM140" t="str">
            <v>-</v>
          </cell>
          <cell r="DN140" t="str">
            <v>-</v>
          </cell>
          <cell r="DO140" t="str">
            <v>-</v>
          </cell>
          <cell r="DP140" t="str">
            <v>-</v>
          </cell>
          <cell r="DQ140" t="str">
            <v>-</v>
          </cell>
          <cell r="DR140" t="str">
            <v>-</v>
          </cell>
          <cell r="DS140" t="str">
            <v>-</v>
          </cell>
          <cell r="DT140" t="str">
            <v>-</v>
          </cell>
          <cell r="DU140" t="str">
            <v>-</v>
          </cell>
          <cell r="DV140" t="str">
            <v>-</v>
          </cell>
          <cell r="DW140">
            <v>0</v>
          </cell>
          <cell r="DX140" t="str">
            <v>-</v>
          </cell>
          <cell r="DY140">
            <v>52</v>
          </cell>
          <cell r="DZ140">
            <v>64</v>
          </cell>
          <cell r="EA140">
            <v>19</v>
          </cell>
          <cell r="EB140" t="str">
            <v>-</v>
          </cell>
          <cell r="EC140">
            <v>35.849056603773583</v>
          </cell>
          <cell r="ED140" t="str">
            <v>-</v>
          </cell>
          <cell r="EE140">
            <v>11</v>
          </cell>
          <cell r="EF140" t="str">
            <v>-</v>
          </cell>
          <cell r="EG140">
            <v>75</v>
          </cell>
        </row>
        <row r="141">
          <cell r="C141">
            <v>700000455</v>
          </cell>
          <cell r="D141" t="str">
            <v>Sector ESPLENDOR Carolina</v>
          </cell>
          <cell r="E141">
            <v>2026</v>
          </cell>
          <cell r="F141">
            <v>202606</v>
          </cell>
          <cell r="G141">
            <v>1778</v>
          </cell>
          <cell r="H141">
            <v>1861</v>
          </cell>
          <cell r="I141">
            <v>331</v>
          </cell>
          <cell r="J141" t="str">
            <v>-</v>
          </cell>
          <cell r="K141">
            <v>-22</v>
          </cell>
          <cell r="L141">
            <v>11</v>
          </cell>
          <cell r="M141">
            <v>1049</v>
          </cell>
          <cell r="N141">
            <v>1150</v>
          </cell>
          <cell r="O141">
            <v>0</v>
          </cell>
          <cell r="P141" t="str">
            <v>-</v>
          </cell>
          <cell r="Q141">
            <v>3</v>
          </cell>
          <cell r="R141" t="str">
            <v>-</v>
          </cell>
          <cell r="S141">
            <v>15</v>
          </cell>
          <cell r="T141" t="str">
            <v>-</v>
          </cell>
          <cell r="U141">
            <v>1041</v>
          </cell>
          <cell r="V141" t="str">
            <v>-</v>
          </cell>
          <cell r="W141">
            <v>5</v>
          </cell>
          <cell r="X141" t="str">
            <v>-</v>
          </cell>
          <cell r="Y141" t="str">
            <v>-</v>
          </cell>
          <cell r="Z141" t="str">
            <v>-</v>
          </cell>
          <cell r="AA141">
            <v>722</v>
          </cell>
          <cell r="AB141" t="str">
            <v>-</v>
          </cell>
          <cell r="AC141" t="str">
            <v>-</v>
          </cell>
          <cell r="AD141" t="str">
            <v>-</v>
          </cell>
          <cell r="AE141" t="str">
            <v>-</v>
          </cell>
          <cell r="AF141" t="str">
            <v>-</v>
          </cell>
          <cell r="AG141">
            <v>751</v>
          </cell>
          <cell r="AH141" t="str">
            <v>-</v>
          </cell>
          <cell r="AI141" t="str">
            <v>-</v>
          </cell>
          <cell r="AJ141" t="str">
            <v>-</v>
          </cell>
          <cell r="AK141" t="str">
            <v>-</v>
          </cell>
          <cell r="AL141" t="str">
            <v>-</v>
          </cell>
          <cell r="AM141">
            <v>58.998875140607424</v>
          </cell>
          <cell r="AN141">
            <v>63.4</v>
          </cell>
          <cell r="AO141" t="str">
            <v>-</v>
          </cell>
          <cell r="AP141" t="str">
            <v>-</v>
          </cell>
          <cell r="AQ141" t="str">
            <v>-</v>
          </cell>
          <cell r="AR141" t="str">
            <v>-</v>
          </cell>
          <cell r="AS141" t="str">
            <v>-</v>
          </cell>
          <cell r="AT141" t="str">
            <v>-</v>
          </cell>
          <cell r="AU141" t="str">
            <v>-</v>
          </cell>
          <cell r="AV141" t="str">
            <v>-</v>
          </cell>
          <cell r="AW141" t="str">
            <v>-</v>
          </cell>
          <cell r="AX141" t="str">
            <v>-</v>
          </cell>
          <cell r="AY141" t="str">
            <v>-</v>
          </cell>
          <cell r="AZ141" t="str">
            <v>-</v>
          </cell>
          <cell r="BA141">
            <v>923</v>
          </cell>
          <cell r="BB141">
            <v>992</v>
          </cell>
          <cell r="BC141">
            <v>51.912260967379076</v>
          </cell>
          <cell r="BD141">
            <v>54.7</v>
          </cell>
          <cell r="BE141">
            <v>1063</v>
          </cell>
          <cell r="BF141" t="str">
            <v>-</v>
          </cell>
          <cell r="BG141">
            <v>409881.56</v>
          </cell>
          <cell r="BH141">
            <v>458480</v>
          </cell>
          <cell r="BI141">
            <v>429965751.74000001</v>
          </cell>
          <cell r="BJ141">
            <v>527252367</v>
          </cell>
          <cell r="BK141">
            <v>426332436</v>
          </cell>
          <cell r="BL141" t="str">
            <v>-</v>
          </cell>
          <cell r="BM141">
            <v>3633315.74</v>
          </cell>
          <cell r="BN141" t="str">
            <v>-</v>
          </cell>
          <cell r="BO141">
            <v>287856423.74000001</v>
          </cell>
          <cell r="BP141" t="str">
            <v>-</v>
          </cell>
          <cell r="BQ141">
            <v>3633315.74</v>
          </cell>
          <cell r="BR141" t="str">
            <v>-</v>
          </cell>
          <cell r="BS141">
            <v>891</v>
          </cell>
          <cell r="BT141" t="str">
            <v>-</v>
          </cell>
          <cell r="BU141">
            <v>284223108</v>
          </cell>
          <cell r="BV141" t="str">
            <v>-</v>
          </cell>
          <cell r="BW141">
            <v>801</v>
          </cell>
          <cell r="BX141" t="str">
            <v>-</v>
          </cell>
          <cell r="BY141" t="str">
            <v>-</v>
          </cell>
          <cell r="BZ141" t="str">
            <v>-</v>
          </cell>
          <cell r="CA141">
            <v>129040618</v>
          </cell>
          <cell r="CB141" t="str">
            <v>-</v>
          </cell>
          <cell r="CC141" t="str">
            <v>-</v>
          </cell>
          <cell r="CD141" t="str">
            <v>-</v>
          </cell>
          <cell r="CE141" t="str">
            <v>-</v>
          </cell>
          <cell r="CF141" t="str">
            <v>-</v>
          </cell>
          <cell r="CG141" t="str">
            <v>-</v>
          </cell>
          <cell r="CH141" t="str">
            <v>-</v>
          </cell>
          <cell r="CI141" t="str">
            <v>-</v>
          </cell>
          <cell r="CJ141" t="str">
            <v>-</v>
          </cell>
          <cell r="CK141" t="str">
            <v>-</v>
          </cell>
          <cell r="CL141" t="str">
            <v>-</v>
          </cell>
          <cell r="CM141">
            <v>13068710</v>
          </cell>
          <cell r="CN141" t="str">
            <v>-</v>
          </cell>
          <cell r="CO141">
            <v>142109328</v>
          </cell>
          <cell r="CP141" t="str">
            <v>-</v>
          </cell>
          <cell r="CQ141">
            <v>0</v>
          </cell>
          <cell r="CR141" t="str">
            <v>-</v>
          </cell>
          <cell r="CS141">
            <v>-54</v>
          </cell>
          <cell r="CT141" t="str">
            <v>-</v>
          </cell>
          <cell r="CU141">
            <v>298</v>
          </cell>
          <cell r="CV141">
            <v>308</v>
          </cell>
          <cell r="CW141">
            <v>265</v>
          </cell>
          <cell r="CX141">
            <v>235</v>
          </cell>
          <cell r="CY141">
            <v>166</v>
          </cell>
          <cell r="CZ141">
            <v>119</v>
          </cell>
          <cell r="DA141">
            <v>103</v>
          </cell>
          <cell r="DB141">
            <v>114</v>
          </cell>
          <cell r="DC141">
            <v>88</v>
          </cell>
          <cell r="DD141">
            <v>91</v>
          </cell>
          <cell r="DE141">
            <v>117</v>
          </cell>
          <cell r="DF141">
            <v>104</v>
          </cell>
          <cell r="DG141">
            <v>308</v>
          </cell>
          <cell r="DH141">
            <v>309</v>
          </cell>
          <cell r="DI141">
            <v>46</v>
          </cell>
          <cell r="DJ141" t="str">
            <v>-</v>
          </cell>
          <cell r="DK141" t="str">
            <v>-</v>
          </cell>
          <cell r="DL141" t="str">
            <v>-</v>
          </cell>
          <cell r="DM141" t="str">
            <v>-</v>
          </cell>
          <cell r="DN141" t="str">
            <v>-</v>
          </cell>
          <cell r="DO141" t="str">
            <v>-</v>
          </cell>
          <cell r="DP141" t="str">
            <v>-</v>
          </cell>
          <cell r="DQ141" t="str">
            <v>-</v>
          </cell>
          <cell r="DR141" t="str">
            <v>-</v>
          </cell>
          <cell r="DS141" t="str">
            <v>-</v>
          </cell>
          <cell r="DT141" t="str">
            <v>-</v>
          </cell>
          <cell r="DU141" t="str">
            <v>-</v>
          </cell>
          <cell r="DV141" t="str">
            <v>-</v>
          </cell>
          <cell r="DW141">
            <v>0</v>
          </cell>
          <cell r="DX141" t="str">
            <v>-</v>
          </cell>
          <cell r="DY141">
            <v>64</v>
          </cell>
          <cell r="DZ141">
            <v>97</v>
          </cell>
          <cell r="EA141">
            <v>20</v>
          </cell>
          <cell r="EB141" t="str">
            <v>-</v>
          </cell>
          <cell r="EC141">
            <v>23.809523809523807</v>
          </cell>
          <cell r="ED141" t="str">
            <v>-</v>
          </cell>
          <cell r="EE141">
            <v>18</v>
          </cell>
          <cell r="EF141" t="str">
            <v>-</v>
          </cell>
          <cell r="EG141">
            <v>62</v>
          </cell>
        </row>
        <row r="142">
          <cell r="C142">
            <v>700000456</v>
          </cell>
          <cell r="D142" t="str">
            <v>Sector ACUARELA Yeimi</v>
          </cell>
          <cell r="E142">
            <v>2026</v>
          </cell>
          <cell r="F142">
            <v>202606</v>
          </cell>
          <cell r="G142">
            <v>2029</v>
          </cell>
          <cell r="H142">
            <v>1997</v>
          </cell>
          <cell r="I142">
            <v>455</v>
          </cell>
          <cell r="J142" t="str">
            <v>-</v>
          </cell>
          <cell r="K142">
            <v>22</v>
          </cell>
          <cell r="L142">
            <v>11</v>
          </cell>
          <cell r="M142">
            <v>1263</v>
          </cell>
          <cell r="N142">
            <v>1292</v>
          </cell>
          <cell r="O142">
            <v>0</v>
          </cell>
          <cell r="P142" t="str">
            <v>-</v>
          </cell>
          <cell r="Q142">
            <v>10</v>
          </cell>
          <cell r="R142" t="str">
            <v>-</v>
          </cell>
          <cell r="S142">
            <v>29</v>
          </cell>
          <cell r="T142" t="str">
            <v>-</v>
          </cell>
          <cell r="U142">
            <v>1246</v>
          </cell>
          <cell r="V142" t="str">
            <v>-</v>
          </cell>
          <cell r="W142">
            <v>7</v>
          </cell>
          <cell r="X142" t="str">
            <v>-</v>
          </cell>
          <cell r="Y142" t="str">
            <v>-</v>
          </cell>
          <cell r="Z142" t="str">
            <v>-</v>
          </cell>
          <cell r="AA142">
            <v>898</v>
          </cell>
          <cell r="AB142" t="str">
            <v>-</v>
          </cell>
          <cell r="AC142" t="str">
            <v>-</v>
          </cell>
          <cell r="AD142" t="str">
            <v>-</v>
          </cell>
          <cell r="AE142" t="str">
            <v>-</v>
          </cell>
          <cell r="AF142" t="str">
            <v>-</v>
          </cell>
          <cell r="AG142">
            <v>864</v>
          </cell>
          <cell r="AH142" t="str">
            <v>-</v>
          </cell>
          <cell r="AI142" t="str">
            <v>-</v>
          </cell>
          <cell r="AJ142" t="str">
            <v>-</v>
          </cell>
          <cell r="AK142" t="str">
            <v>-</v>
          </cell>
          <cell r="AL142" t="str">
            <v>-</v>
          </cell>
          <cell r="AM142">
            <v>62.247412518482015</v>
          </cell>
          <cell r="AN142">
            <v>63.9</v>
          </cell>
          <cell r="AO142" t="str">
            <v>-</v>
          </cell>
          <cell r="AP142" t="str">
            <v>-</v>
          </cell>
          <cell r="AQ142" t="str">
            <v>-</v>
          </cell>
          <cell r="AR142" t="str">
            <v>-</v>
          </cell>
          <cell r="AS142" t="str">
            <v>-</v>
          </cell>
          <cell r="AT142" t="str">
            <v>-</v>
          </cell>
          <cell r="AU142" t="str">
            <v>-</v>
          </cell>
          <cell r="AV142" t="str">
            <v>-</v>
          </cell>
          <cell r="AW142" t="str">
            <v>-</v>
          </cell>
          <cell r="AX142" t="str">
            <v>-</v>
          </cell>
          <cell r="AY142" t="str">
            <v>-</v>
          </cell>
          <cell r="AZ142" t="str">
            <v>-</v>
          </cell>
          <cell r="BA142">
            <v>1121</v>
          </cell>
          <cell r="BB142">
            <v>1143</v>
          </cell>
          <cell r="BC142">
            <v>55.248891079349441</v>
          </cell>
          <cell r="BD142">
            <v>56.5</v>
          </cell>
          <cell r="BE142">
            <v>1285</v>
          </cell>
          <cell r="BF142" t="str">
            <v>-</v>
          </cell>
          <cell r="BG142">
            <v>450102.73</v>
          </cell>
          <cell r="BH142">
            <v>486646</v>
          </cell>
          <cell r="BI142">
            <v>568479752.40999997</v>
          </cell>
          <cell r="BJ142">
            <v>628746003</v>
          </cell>
          <cell r="BK142">
            <v>563216074</v>
          </cell>
          <cell r="BL142" t="str">
            <v>-</v>
          </cell>
          <cell r="BM142">
            <v>5263678.41</v>
          </cell>
          <cell r="BN142" t="str">
            <v>-</v>
          </cell>
          <cell r="BO142">
            <v>426851657.40999997</v>
          </cell>
          <cell r="BP142" t="str">
            <v>-</v>
          </cell>
          <cell r="BQ142">
            <v>5263678.41</v>
          </cell>
          <cell r="BR142" t="str">
            <v>-</v>
          </cell>
          <cell r="BS142">
            <v>1114</v>
          </cell>
          <cell r="BT142" t="str">
            <v>-</v>
          </cell>
          <cell r="BU142">
            <v>421587979</v>
          </cell>
          <cell r="BV142" t="str">
            <v>-</v>
          </cell>
          <cell r="BW142">
            <v>904</v>
          </cell>
          <cell r="BX142" t="str">
            <v>-</v>
          </cell>
          <cell r="BY142" t="str">
            <v>-</v>
          </cell>
          <cell r="BZ142" t="str">
            <v>-</v>
          </cell>
          <cell r="CA142">
            <v>126193772</v>
          </cell>
          <cell r="CB142" t="str">
            <v>-</v>
          </cell>
          <cell r="CC142" t="str">
            <v>-</v>
          </cell>
          <cell r="CD142" t="str">
            <v>-</v>
          </cell>
          <cell r="CE142" t="str">
            <v>-</v>
          </cell>
          <cell r="CF142" t="str">
            <v>-</v>
          </cell>
          <cell r="CG142" t="str">
            <v>-</v>
          </cell>
          <cell r="CH142" t="str">
            <v>-</v>
          </cell>
          <cell r="CI142" t="str">
            <v>-</v>
          </cell>
          <cell r="CJ142" t="str">
            <v>-</v>
          </cell>
          <cell r="CK142" t="str">
            <v>-</v>
          </cell>
          <cell r="CL142" t="str">
            <v>-</v>
          </cell>
          <cell r="CM142">
            <v>14829797</v>
          </cell>
          <cell r="CN142" t="str">
            <v>-</v>
          </cell>
          <cell r="CO142">
            <v>141023569</v>
          </cell>
          <cell r="CP142" t="str">
            <v>-</v>
          </cell>
          <cell r="CQ142">
            <v>0</v>
          </cell>
          <cell r="CR142" t="str">
            <v>-</v>
          </cell>
          <cell r="CS142">
            <v>-10</v>
          </cell>
          <cell r="CT142" t="str">
            <v>-</v>
          </cell>
          <cell r="CU142">
            <v>316</v>
          </cell>
          <cell r="CV142">
            <v>323</v>
          </cell>
          <cell r="CW142">
            <v>291</v>
          </cell>
          <cell r="CX142">
            <v>277</v>
          </cell>
          <cell r="CY142">
            <v>159</v>
          </cell>
          <cell r="CZ142">
            <v>148</v>
          </cell>
          <cell r="DA142">
            <v>83</v>
          </cell>
          <cell r="DB142">
            <v>73</v>
          </cell>
          <cell r="DC142">
            <v>64</v>
          </cell>
          <cell r="DD142">
            <v>60</v>
          </cell>
          <cell r="DE142">
            <v>73</v>
          </cell>
          <cell r="DF142">
            <v>76</v>
          </cell>
          <cell r="DG142">
            <v>220</v>
          </cell>
          <cell r="DH142">
            <v>209</v>
          </cell>
          <cell r="DI142">
            <v>44</v>
          </cell>
          <cell r="DJ142" t="str">
            <v>-</v>
          </cell>
          <cell r="DK142" t="str">
            <v>-</v>
          </cell>
          <cell r="DL142" t="str">
            <v>-</v>
          </cell>
          <cell r="DM142" t="str">
            <v>-</v>
          </cell>
          <cell r="DN142" t="str">
            <v>-</v>
          </cell>
          <cell r="DO142" t="str">
            <v>-</v>
          </cell>
          <cell r="DP142" t="str">
            <v>-</v>
          </cell>
          <cell r="DQ142" t="str">
            <v>-</v>
          </cell>
          <cell r="DR142" t="str">
            <v>-</v>
          </cell>
          <cell r="DS142" t="str">
            <v>-</v>
          </cell>
          <cell r="DT142" t="str">
            <v>-</v>
          </cell>
          <cell r="DU142" t="str">
            <v>-</v>
          </cell>
          <cell r="DV142" t="str">
            <v>-</v>
          </cell>
          <cell r="DW142">
            <v>0</v>
          </cell>
          <cell r="DX142" t="str">
            <v>-</v>
          </cell>
          <cell r="DY142">
            <v>65</v>
          </cell>
          <cell r="DZ142">
            <v>61</v>
          </cell>
          <cell r="EA142">
            <v>34</v>
          </cell>
          <cell r="EB142" t="str">
            <v>-</v>
          </cell>
          <cell r="EC142">
            <v>45.945945945945951</v>
          </cell>
          <cell r="ED142" t="str">
            <v>-</v>
          </cell>
          <cell r="EE142">
            <v>21</v>
          </cell>
          <cell r="EF142" t="str">
            <v>-</v>
          </cell>
          <cell r="EG142">
            <v>77</v>
          </cell>
        </row>
        <row r="143">
          <cell r="C143">
            <v>700000457</v>
          </cell>
          <cell r="D143" t="str">
            <v>Sector PINCEL Iliana</v>
          </cell>
          <cell r="E143">
            <v>2026</v>
          </cell>
          <cell r="F143">
            <v>202606</v>
          </cell>
          <cell r="G143">
            <v>1859</v>
          </cell>
          <cell r="H143">
            <v>1866</v>
          </cell>
          <cell r="I143">
            <v>419</v>
          </cell>
          <cell r="J143" t="str">
            <v>-</v>
          </cell>
          <cell r="K143">
            <v>-3</v>
          </cell>
          <cell r="L143">
            <v>11</v>
          </cell>
          <cell r="M143">
            <v>1124</v>
          </cell>
          <cell r="N143">
            <v>1185</v>
          </cell>
          <cell r="O143">
            <v>0</v>
          </cell>
          <cell r="P143" t="str">
            <v>-</v>
          </cell>
          <cell r="Q143">
            <v>4</v>
          </cell>
          <cell r="R143" t="str">
            <v>-</v>
          </cell>
          <cell r="S143">
            <v>17</v>
          </cell>
          <cell r="T143" t="str">
            <v>-</v>
          </cell>
          <cell r="U143">
            <v>1116</v>
          </cell>
          <cell r="V143" t="str">
            <v>-</v>
          </cell>
          <cell r="W143">
            <v>4</v>
          </cell>
          <cell r="X143" t="str">
            <v>-</v>
          </cell>
          <cell r="Y143" t="str">
            <v>-</v>
          </cell>
          <cell r="Z143" t="str">
            <v>-</v>
          </cell>
          <cell r="AA143">
            <v>849</v>
          </cell>
          <cell r="AB143" t="str">
            <v>-</v>
          </cell>
          <cell r="AC143" t="str">
            <v>-</v>
          </cell>
          <cell r="AD143" t="str">
            <v>-</v>
          </cell>
          <cell r="AE143" t="str">
            <v>-</v>
          </cell>
          <cell r="AF143" t="str">
            <v>-</v>
          </cell>
          <cell r="AG143">
            <v>761</v>
          </cell>
          <cell r="AH143" t="str">
            <v>-</v>
          </cell>
          <cell r="AI143" t="str">
            <v>-</v>
          </cell>
          <cell r="AJ143" t="str">
            <v>-</v>
          </cell>
          <cell r="AK143" t="str">
            <v>-</v>
          </cell>
          <cell r="AL143" t="str">
            <v>-</v>
          </cell>
          <cell r="AM143">
            <v>60.46261430876816</v>
          </cell>
          <cell r="AN143">
            <v>63.2</v>
          </cell>
          <cell r="AO143" t="str">
            <v>-</v>
          </cell>
          <cell r="AP143" t="str">
            <v>-</v>
          </cell>
          <cell r="AQ143" t="str">
            <v>-</v>
          </cell>
          <cell r="AR143" t="str">
            <v>-</v>
          </cell>
          <cell r="AS143" t="str">
            <v>-</v>
          </cell>
          <cell r="AT143" t="str">
            <v>-</v>
          </cell>
          <cell r="AU143" t="str">
            <v>-</v>
          </cell>
          <cell r="AV143" t="str">
            <v>-</v>
          </cell>
          <cell r="AW143" t="str">
            <v>-</v>
          </cell>
          <cell r="AX143" t="str">
            <v>-</v>
          </cell>
          <cell r="AY143" t="str">
            <v>-</v>
          </cell>
          <cell r="AZ143" t="str">
            <v>-</v>
          </cell>
          <cell r="BA143">
            <v>1022</v>
          </cell>
          <cell r="BB143">
            <v>1053</v>
          </cell>
          <cell r="BC143">
            <v>54.975793437331902</v>
          </cell>
          <cell r="BD143">
            <v>56.2</v>
          </cell>
          <cell r="BE143">
            <v>1272</v>
          </cell>
          <cell r="BF143" t="str">
            <v>-</v>
          </cell>
          <cell r="BG143">
            <v>441325.73</v>
          </cell>
          <cell r="BH143">
            <v>490792</v>
          </cell>
          <cell r="BI143">
            <v>496050122.00999999</v>
          </cell>
          <cell r="BJ143">
            <v>581588993</v>
          </cell>
          <cell r="BK143">
            <v>493265128</v>
          </cell>
          <cell r="BL143" t="str">
            <v>-</v>
          </cell>
          <cell r="BM143">
            <v>2784994.01</v>
          </cell>
          <cell r="BN143" t="str">
            <v>-</v>
          </cell>
          <cell r="BO143">
            <v>346578856.00999999</v>
          </cell>
          <cell r="BP143" t="str">
            <v>-</v>
          </cell>
          <cell r="BQ143">
            <v>2784994.01</v>
          </cell>
          <cell r="BR143" t="str">
            <v>-</v>
          </cell>
          <cell r="BS143">
            <v>975</v>
          </cell>
          <cell r="BT143" t="str">
            <v>-</v>
          </cell>
          <cell r="BU143">
            <v>343793862</v>
          </cell>
          <cell r="BV143" t="str">
            <v>-</v>
          </cell>
          <cell r="BW143">
            <v>836</v>
          </cell>
          <cell r="BX143" t="str">
            <v>-</v>
          </cell>
          <cell r="BY143" t="str">
            <v>-</v>
          </cell>
          <cell r="BZ143" t="str">
            <v>-</v>
          </cell>
          <cell r="CA143">
            <v>136271294</v>
          </cell>
          <cell r="CB143" t="str">
            <v>-</v>
          </cell>
          <cell r="CC143" t="str">
            <v>-</v>
          </cell>
          <cell r="CD143" t="str">
            <v>-</v>
          </cell>
          <cell r="CE143" t="str">
            <v>-</v>
          </cell>
          <cell r="CF143" t="str">
            <v>-</v>
          </cell>
          <cell r="CG143" t="str">
            <v>-</v>
          </cell>
          <cell r="CH143" t="str">
            <v>-</v>
          </cell>
          <cell r="CI143" t="str">
            <v>-</v>
          </cell>
          <cell r="CJ143" t="str">
            <v>-</v>
          </cell>
          <cell r="CK143" t="str">
            <v>-</v>
          </cell>
          <cell r="CL143" t="str">
            <v>-</v>
          </cell>
          <cell r="CM143">
            <v>13199972</v>
          </cell>
          <cell r="CN143" t="str">
            <v>-</v>
          </cell>
          <cell r="CO143">
            <v>149471266</v>
          </cell>
          <cell r="CP143" t="str">
            <v>-</v>
          </cell>
          <cell r="CQ143">
            <v>0</v>
          </cell>
          <cell r="CR143" t="str">
            <v>-</v>
          </cell>
          <cell r="CS143">
            <v>-34</v>
          </cell>
          <cell r="CT143" t="str">
            <v>-</v>
          </cell>
          <cell r="CU143">
            <v>346</v>
          </cell>
          <cell r="CV143">
            <v>320</v>
          </cell>
          <cell r="CW143">
            <v>259</v>
          </cell>
          <cell r="CX143">
            <v>247</v>
          </cell>
          <cell r="CY143">
            <v>130</v>
          </cell>
          <cell r="CZ143">
            <v>139</v>
          </cell>
          <cell r="DA143">
            <v>68</v>
          </cell>
          <cell r="DB143">
            <v>63</v>
          </cell>
          <cell r="DC143">
            <v>59</v>
          </cell>
          <cell r="DD143">
            <v>53</v>
          </cell>
          <cell r="DE143">
            <v>70</v>
          </cell>
          <cell r="DF143">
            <v>68</v>
          </cell>
          <cell r="DG143">
            <v>197</v>
          </cell>
          <cell r="DH143">
            <v>184</v>
          </cell>
          <cell r="DI143">
            <v>22</v>
          </cell>
          <cell r="DJ143" t="str">
            <v>-</v>
          </cell>
          <cell r="DK143" t="str">
            <v>-</v>
          </cell>
          <cell r="DL143" t="str">
            <v>-</v>
          </cell>
          <cell r="DM143" t="str">
            <v>-</v>
          </cell>
          <cell r="DN143" t="str">
            <v>-</v>
          </cell>
          <cell r="DO143" t="str">
            <v>-</v>
          </cell>
          <cell r="DP143" t="str">
            <v>-</v>
          </cell>
          <cell r="DQ143" t="str">
            <v>-</v>
          </cell>
          <cell r="DR143" t="str">
            <v>-</v>
          </cell>
          <cell r="DS143" t="str">
            <v>-</v>
          </cell>
          <cell r="DT143" t="str">
            <v>-</v>
          </cell>
          <cell r="DU143" t="str">
            <v>-</v>
          </cell>
          <cell r="DV143" t="str">
            <v>-</v>
          </cell>
          <cell r="DW143">
            <v>0</v>
          </cell>
          <cell r="DX143" t="str">
            <v>-</v>
          </cell>
          <cell r="DY143">
            <v>37</v>
          </cell>
          <cell r="DZ143">
            <v>52</v>
          </cell>
          <cell r="EA143">
            <v>33</v>
          </cell>
          <cell r="EB143" t="str">
            <v>-</v>
          </cell>
          <cell r="EC143">
            <v>55.932203389830505</v>
          </cell>
          <cell r="ED143" t="str">
            <v>-</v>
          </cell>
          <cell r="EE143">
            <v>15</v>
          </cell>
          <cell r="EF143" t="str">
            <v>-</v>
          </cell>
          <cell r="EG143">
            <v>65</v>
          </cell>
        </row>
        <row r="144">
          <cell r="C144">
            <v>700000458</v>
          </cell>
          <cell r="D144" t="str">
            <v>Sector LIENZO Ángela</v>
          </cell>
          <cell r="E144">
            <v>2026</v>
          </cell>
          <cell r="F144">
            <v>202606</v>
          </cell>
          <cell r="G144">
            <v>1386</v>
          </cell>
          <cell r="H144">
            <v>1354</v>
          </cell>
          <cell r="I144">
            <v>339</v>
          </cell>
          <cell r="J144" t="str">
            <v>-</v>
          </cell>
          <cell r="K144">
            <v>35</v>
          </cell>
          <cell r="L144">
            <v>14</v>
          </cell>
          <cell r="M144">
            <v>921</v>
          </cell>
          <cell r="N144">
            <v>876</v>
          </cell>
          <cell r="O144">
            <v>0</v>
          </cell>
          <cell r="P144" t="str">
            <v>-</v>
          </cell>
          <cell r="Q144">
            <v>1</v>
          </cell>
          <cell r="R144" t="str">
            <v>-</v>
          </cell>
          <cell r="S144">
            <v>10</v>
          </cell>
          <cell r="T144" t="str">
            <v>-</v>
          </cell>
          <cell r="U144">
            <v>916</v>
          </cell>
          <cell r="V144" t="str">
            <v>-</v>
          </cell>
          <cell r="W144">
            <v>4</v>
          </cell>
          <cell r="X144" t="str">
            <v>-</v>
          </cell>
          <cell r="Y144" t="str">
            <v>-</v>
          </cell>
          <cell r="Z144" t="str">
            <v>-</v>
          </cell>
          <cell r="AA144">
            <v>664</v>
          </cell>
          <cell r="AB144" t="str">
            <v>-</v>
          </cell>
          <cell r="AC144" t="str">
            <v>-</v>
          </cell>
          <cell r="AD144" t="str">
            <v>-</v>
          </cell>
          <cell r="AE144" t="str">
            <v>-</v>
          </cell>
          <cell r="AF144" t="str">
            <v>-</v>
          </cell>
          <cell r="AG144">
            <v>620</v>
          </cell>
          <cell r="AH144" t="str">
            <v>-</v>
          </cell>
          <cell r="AI144" t="str">
            <v>-</v>
          </cell>
          <cell r="AJ144" t="str">
            <v>-</v>
          </cell>
          <cell r="AK144" t="str">
            <v>-</v>
          </cell>
          <cell r="AL144" t="str">
            <v>-</v>
          </cell>
          <cell r="AM144">
            <v>66.450216450216445</v>
          </cell>
          <cell r="AN144">
            <v>64.2</v>
          </cell>
          <cell r="AO144" t="str">
            <v>-</v>
          </cell>
          <cell r="AP144" t="str">
            <v>-</v>
          </cell>
          <cell r="AQ144" t="str">
            <v>-</v>
          </cell>
          <cell r="AR144" t="str">
            <v>-</v>
          </cell>
          <cell r="AS144" t="str">
            <v>-</v>
          </cell>
          <cell r="AT144" t="str">
            <v>-</v>
          </cell>
          <cell r="AU144" t="str">
            <v>-</v>
          </cell>
          <cell r="AV144" t="str">
            <v>-</v>
          </cell>
          <cell r="AW144" t="str">
            <v>-</v>
          </cell>
          <cell r="AX144" t="str">
            <v>-</v>
          </cell>
          <cell r="AY144" t="str">
            <v>-</v>
          </cell>
          <cell r="AZ144" t="str">
            <v>-</v>
          </cell>
          <cell r="BA144">
            <v>821</v>
          </cell>
          <cell r="BB144">
            <v>788</v>
          </cell>
          <cell r="BC144">
            <v>59.23520923520924</v>
          </cell>
          <cell r="BD144">
            <v>57.8</v>
          </cell>
          <cell r="BE144">
            <v>911</v>
          </cell>
          <cell r="BF144" t="str">
            <v>-</v>
          </cell>
          <cell r="BG144">
            <v>434930.57</v>
          </cell>
          <cell r="BH144">
            <v>449312</v>
          </cell>
          <cell r="BI144">
            <v>400571057.5</v>
          </cell>
          <cell r="BJ144">
            <v>393597459</v>
          </cell>
          <cell r="BK144">
            <v>399031455</v>
          </cell>
          <cell r="BL144" t="str">
            <v>-</v>
          </cell>
          <cell r="BM144">
            <v>1539602.5</v>
          </cell>
          <cell r="BN144" t="str">
            <v>-</v>
          </cell>
          <cell r="BO144">
            <v>266910742.5</v>
          </cell>
          <cell r="BP144" t="str">
            <v>-</v>
          </cell>
          <cell r="BQ144">
            <v>1539602.5</v>
          </cell>
          <cell r="BR144" t="str">
            <v>-</v>
          </cell>
          <cell r="BS144">
            <v>778</v>
          </cell>
          <cell r="BT144" t="str">
            <v>-</v>
          </cell>
          <cell r="BU144">
            <v>265371140</v>
          </cell>
          <cell r="BV144" t="str">
            <v>-</v>
          </cell>
          <cell r="BW144">
            <v>706</v>
          </cell>
          <cell r="BX144" t="str">
            <v>-</v>
          </cell>
          <cell r="BY144" t="str">
            <v>-</v>
          </cell>
          <cell r="BZ144" t="str">
            <v>-</v>
          </cell>
          <cell r="CA144">
            <v>122841056</v>
          </cell>
          <cell r="CB144" t="str">
            <v>-</v>
          </cell>
          <cell r="CC144" t="str">
            <v>-</v>
          </cell>
          <cell r="CD144" t="str">
            <v>-</v>
          </cell>
          <cell r="CE144" t="str">
            <v>-</v>
          </cell>
          <cell r="CF144" t="str">
            <v>-</v>
          </cell>
          <cell r="CG144" t="str">
            <v>-</v>
          </cell>
          <cell r="CH144" t="str">
            <v>-</v>
          </cell>
          <cell r="CI144" t="str">
            <v>-</v>
          </cell>
          <cell r="CJ144" t="str">
            <v>-</v>
          </cell>
          <cell r="CK144" t="str">
            <v>-</v>
          </cell>
          <cell r="CL144" t="str">
            <v>-</v>
          </cell>
          <cell r="CM144">
            <v>10819259</v>
          </cell>
          <cell r="CN144" t="str">
            <v>-</v>
          </cell>
          <cell r="CO144">
            <v>133660315</v>
          </cell>
          <cell r="CP144" t="str">
            <v>-</v>
          </cell>
          <cell r="CQ144">
            <v>0</v>
          </cell>
          <cell r="CR144" t="str">
            <v>-</v>
          </cell>
          <cell r="CS144">
            <v>6</v>
          </cell>
          <cell r="CT144" t="str">
            <v>-</v>
          </cell>
          <cell r="CU144">
            <v>206</v>
          </cell>
          <cell r="CV144">
            <v>223</v>
          </cell>
          <cell r="CW144">
            <v>162</v>
          </cell>
          <cell r="CX144">
            <v>178</v>
          </cell>
          <cell r="CY144">
            <v>97</v>
          </cell>
          <cell r="CZ144">
            <v>97</v>
          </cell>
          <cell r="DA144">
            <v>37</v>
          </cell>
          <cell r="DB144">
            <v>44</v>
          </cell>
          <cell r="DC144">
            <v>35</v>
          </cell>
          <cell r="DD144">
            <v>37</v>
          </cell>
          <cell r="DE144">
            <v>46</v>
          </cell>
          <cell r="DF144">
            <v>46</v>
          </cell>
          <cell r="DG144">
            <v>118</v>
          </cell>
          <cell r="DH144">
            <v>127</v>
          </cell>
          <cell r="DI144">
            <v>35</v>
          </cell>
          <cell r="DJ144" t="str">
            <v>-</v>
          </cell>
          <cell r="DK144" t="str">
            <v>-</v>
          </cell>
          <cell r="DL144" t="str">
            <v>-</v>
          </cell>
          <cell r="DM144" t="str">
            <v>-</v>
          </cell>
          <cell r="DN144" t="str">
            <v>-</v>
          </cell>
          <cell r="DO144" t="str">
            <v>-</v>
          </cell>
          <cell r="DP144" t="str">
            <v>-</v>
          </cell>
          <cell r="DQ144" t="str">
            <v>-</v>
          </cell>
          <cell r="DR144" t="str">
            <v>-</v>
          </cell>
          <cell r="DS144" t="str">
            <v>-</v>
          </cell>
          <cell r="DT144" t="str">
            <v>-</v>
          </cell>
          <cell r="DU144" t="str">
            <v>-</v>
          </cell>
          <cell r="DV144" t="str">
            <v>-</v>
          </cell>
          <cell r="DW144">
            <v>0</v>
          </cell>
          <cell r="DX144" t="str">
            <v>-</v>
          </cell>
          <cell r="DY144">
            <v>53</v>
          </cell>
          <cell r="DZ144">
            <v>51</v>
          </cell>
          <cell r="EA144">
            <v>22</v>
          </cell>
          <cell r="EB144" t="str">
            <v>-</v>
          </cell>
          <cell r="EC144">
            <v>44</v>
          </cell>
          <cell r="ED144" t="str">
            <v>-</v>
          </cell>
          <cell r="EE144">
            <v>18</v>
          </cell>
          <cell r="EF144" t="str">
            <v>-</v>
          </cell>
          <cell r="EG144">
            <v>46</v>
          </cell>
        </row>
        <row r="145">
          <cell r="C145">
            <v>700000459</v>
          </cell>
          <cell r="D145" t="str">
            <v>SECTOR MATICES CLERY</v>
          </cell>
          <cell r="E145">
            <v>2026</v>
          </cell>
          <cell r="F145">
            <v>202606</v>
          </cell>
          <cell r="G145">
            <v>1142</v>
          </cell>
          <cell r="H145">
            <v>1037</v>
          </cell>
          <cell r="I145">
            <v>232</v>
          </cell>
          <cell r="J145" t="str">
            <v>-</v>
          </cell>
          <cell r="K145">
            <v>60</v>
          </cell>
          <cell r="L145">
            <v>13</v>
          </cell>
          <cell r="M145">
            <v>750</v>
          </cell>
          <cell r="N145">
            <v>702</v>
          </cell>
          <cell r="O145">
            <v>0</v>
          </cell>
          <cell r="P145" t="str">
            <v>-</v>
          </cell>
          <cell r="Q145">
            <v>0</v>
          </cell>
          <cell r="R145" t="str">
            <v>-</v>
          </cell>
          <cell r="S145">
            <v>1</v>
          </cell>
          <cell r="T145" t="str">
            <v>-</v>
          </cell>
          <cell r="U145">
            <v>750</v>
          </cell>
          <cell r="V145" t="str">
            <v>-</v>
          </cell>
          <cell r="W145">
            <v>0</v>
          </cell>
          <cell r="X145" t="str">
            <v>-</v>
          </cell>
          <cell r="Y145" t="str">
            <v>-</v>
          </cell>
          <cell r="Z145" t="str">
            <v>-</v>
          </cell>
          <cell r="AA145">
            <v>496</v>
          </cell>
          <cell r="AB145" t="str">
            <v>-</v>
          </cell>
          <cell r="AC145" t="str">
            <v>-</v>
          </cell>
          <cell r="AD145" t="str">
            <v>-</v>
          </cell>
          <cell r="AE145" t="str">
            <v>-</v>
          </cell>
          <cell r="AF145" t="str">
            <v>-</v>
          </cell>
          <cell r="AG145">
            <v>540</v>
          </cell>
          <cell r="AH145" t="str">
            <v>-</v>
          </cell>
          <cell r="AI145" t="str">
            <v>-</v>
          </cell>
          <cell r="AJ145" t="str">
            <v>-</v>
          </cell>
          <cell r="AK145" t="str">
            <v>-</v>
          </cell>
          <cell r="AL145" t="str">
            <v>-</v>
          </cell>
          <cell r="AM145">
            <v>65.67425569176882</v>
          </cell>
          <cell r="AN145">
            <v>64.099999999999994</v>
          </cell>
          <cell r="AO145" t="str">
            <v>-</v>
          </cell>
          <cell r="AP145" t="str">
            <v>-</v>
          </cell>
          <cell r="AQ145" t="str">
            <v>-</v>
          </cell>
          <cell r="AR145" t="str">
            <v>-</v>
          </cell>
          <cell r="AS145" t="str">
            <v>-</v>
          </cell>
          <cell r="AT145" t="str">
            <v>-</v>
          </cell>
          <cell r="AU145" t="str">
            <v>-</v>
          </cell>
          <cell r="AV145" t="str">
            <v>-</v>
          </cell>
          <cell r="AW145" t="str">
            <v>-</v>
          </cell>
          <cell r="AX145" t="str">
            <v>-</v>
          </cell>
          <cell r="AY145" t="str">
            <v>-</v>
          </cell>
          <cell r="AZ145" t="str">
            <v>-</v>
          </cell>
          <cell r="BA145">
            <v>633</v>
          </cell>
          <cell r="BB145">
            <v>606</v>
          </cell>
          <cell r="BC145">
            <v>55.429071803852892</v>
          </cell>
          <cell r="BD145">
            <v>55.3</v>
          </cell>
          <cell r="BE145">
            <v>681</v>
          </cell>
          <cell r="BF145" t="str">
            <v>-</v>
          </cell>
          <cell r="BG145">
            <v>410918.27</v>
          </cell>
          <cell r="BH145">
            <v>428857</v>
          </cell>
          <cell r="BI145">
            <v>308188704.5</v>
          </cell>
          <cell r="BJ145">
            <v>301057547</v>
          </cell>
          <cell r="BK145">
            <v>308094017</v>
          </cell>
          <cell r="BL145" t="str">
            <v>-</v>
          </cell>
          <cell r="BM145">
            <v>94687.5</v>
          </cell>
          <cell r="BN145" t="str">
            <v>-</v>
          </cell>
          <cell r="BO145">
            <v>186297267.5</v>
          </cell>
          <cell r="BP145" t="str">
            <v>-</v>
          </cell>
          <cell r="BQ145">
            <v>94687.5</v>
          </cell>
          <cell r="BR145" t="str">
            <v>-</v>
          </cell>
          <cell r="BS145">
            <v>583</v>
          </cell>
          <cell r="BT145" t="str">
            <v>-</v>
          </cell>
          <cell r="BU145">
            <v>186202580</v>
          </cell>
          <cell r="BV145" t="str">
            <v>-</v>
          </cell>
          <cell r="BW145">
            <v>602</v>
          </cell>
          <cell r="BX145" t="str">
            <v>-</v>
          </cell>
          <cell r="BY145" t="str">
            <v>-</v>
          </cell>
          <cell r="BZ145" t="str">
            <v>-</v>
          </cell>
          <cell r="CA145">
            <v>112710088</v>
          </cell>
          <cell r="CB145" t="str">
            <v>-</v>
          </cell>
          <cell r="CC145" t="str">
            <v>-</v>
          </cell>
          <cell r="CD145" t="str">
            <v>-</v>
          </cell>
          <cell r="CE145" t="str">
            <v>-</v>
          </cell>
          <cell r="CF145" t="str">
            <v>-</v>
          </cell>
          <cell r="CG145" t="str">
            <v>-</v>
          </cell>
          <cell r="CH145" t="str">
            <v>-</v>
          </cell>
          <cell r="CI145" t="str">
            <v>-</v>
          </cell>
          <cell r="CJ145" t="str">
            <v>-</v>
          </cell>
          <cell r="CK145" t="str">
            <v>-</v>
          </cell>
          <cell r="CL145" t="str">
            <v>-</v>
          </cell>
          <cell r="CM145">
            <v>9181349</v>
          </cell>
          <cell r="CN145" t="str">
            <v>-</v>
          </cell>
          <cell r="CO145">
            <v>121891437</v>
          </cell>
          <cell r="CP145" t="str">
            <v>-</v>
          </cell>
          <cell r="CQ145">
            <v>0</v>
          </cell>
          <cell r="CR145" t="str">
            <v>-</v>
          </cell>
          <cell r="CS145">
            <v>37</v>
          </cell>
          <cell r="CT145" t="str">
            <v>-</v>
          </cell>
          <cell r="CU145">
            <v>175</v>
          </cell>
          <cell r="CV145">
            <v>191</v>
          </cell>
          <cell r="CW145">
            <v>144</v>
          </cell>
          <cell r="CX145">
            <v>150</v>
          </cell>
          <cell r="CY145">
            <v>73</v>
          </cell>
          <cell r="CZ145">
            <v>78</v>
          </cell>
          <cell r="DA145">
            <v>29</v>
          </cell>
          <cell r="DB145">
            <v>37</v>
          </cell>
          <cell r="DC145">
            <v>44</v>
          </cell>
          <cell r="DD145">
            <v>43</v>
          </cell>
          <cell r="DE145">
            <v>36</v>
          </cell>
          <cell r="DF145">
            <v>31</v>
          </cell>
          <cell r="DG145">
            <v>109</v>
          </cell>
          <cell r="DH145">
            <v>111</v>
          </cell>
          <cell r="DI145">
            <v>58</v>
          </cell>
          <cell r="DJ145" t="str">
            <v>-</v>
          </cell>
          <cell r="DK145" t="str">
            <v>-</v>
          </cell>
          <cell r="DL145" t="str">
            <v>-</v>
          </cell>
          <cell r="DM145" t="str">
            <v>-</v>
          </cell>
          <cell r="DN145" t="str">
            <v>-</v>
          </cell>
          <cell r="DO145" t="str">
            <v>-</v>
          </cell>
          <cell r="DP145" t="str">
            <v>-</v>
          </cell>
          <cell r="DQ145" t="str">
            <v>-</v>
          </cell>
          <cell r="DR145" t="str">
            <v>-</v>
          </cell>
          <cell r="DS145" t="str">
            <v>-</v>
          </cell>
          <cell r="DT145" t="str">
            <v>-</v>
          </cell>
          <cell r="DU145" t="str">
            <v>-</v>
          </cell>
          <cell r="DV145" t="str">
            <v>-</v>
          </cell>
          <cell r="DW145">
            <v>0</v>
          </cell>
          <cell r="DX145" t="str">
            <v>-</v>
          </cell>
          <cell r="DY145">
            <v>74</v>
          </cell>
          <cell r="DZ145">
            <v>56</v>
          </cell>
          <cell r="EA145">
            <v>18</v>
          </cell>
          <cell r="EB145" t="str">
            <v>-</v>
          </cell>
          <cell r="EC145">
            <v>39.130434782608695</v>
          </cell>
          <cell r="ED145" t="str">
            <v>-</v>
          </cell>
          <cell r="EE145">
            <v>16</v>
          </cell>
          <cell r="EF145" t="str">
            <v>-</v>
          </cell>
          <cell r="EG145">
            <v>43</v>
          </cell>
        </row>
        <row r="146">
          <cell r="C146">
            <v>700000460</v>
          </cell>
          <cell r="D146" t="str">
            <v>SECTOR GUACARI SANDRA</v>
          </cell>
          <cell r="E146">
            <v>2026</v>
          </cell>
          <cell r="F146">
            <v>202606</v>
          </cell>
          <cell r="G146" t="str">
            <v>-</v>
          </cell>
          <cell r="H146" t="str">
            <v>-</v>
          </cell>
          <cell r="I146" t="str">
            <v>-</v>
          </cell>
          <cell r="J146" t="str">
            <v>-</v>
          </cell>
          <cell r="K146" t="str">
            <v>-</v>
          </cell>
          <cell r="L146" t="str">
            <v>-</v>
          </cell>
          <cell r="M146" t="str">
            <v>-</v>
          </cell>
          <cell r="N146" t="str">
            <v>-</v>
          </cell>
          <cell r="O146" t="str">
            <v>-</v>
          </cell>
          <cell r="P146" t="str">
            <v>-</v>
          </cell>
          <cell r="Q146" t="str">
            <v>-</v>
          </cell>
          <cell r="R146" t="str">
            <v>-</v>
          </cell>
          <cell r="S146" t="str">
            <v>-</v>
          </cell>
          <cell r="T146" t="str">
            <v>-</v>
          </cell>
          <cell r="U146" t="str">
            <v>-</v>
          </cell>
          <cell r="V146" t="str">
            <v>-</v>
          </cell>
          <cell r="W146" t="str">
            <v>-</v>
          </cell>
          <cell r="X146" t="str">
            <v>-</v>
          </cell>
          <cell r="Y146" t="str">
            <v>-</v>
          </cell>
          <cell r="Z146" t="str">
            <v>-</v>
          </cell>
          <cell r="AA146" t="str">
            <v>-</v>
          </cell>
          <cell r="AB146" t="str">
            <v>-</v>
          </cell>
          <cell r="AC146" t="str">
            <v>-</v>
          </cell>
          <cell r="AD146" t="str">
            <v>-</v>
          </cell>
          <cell r="AE146" t="str">
            <v>-</v>
          </cell>
          <cell r="AF146" t="str">
            <v>-</v>
          </cell>
          <cell r="AG146" t="str">
            <v>-</v>
          </cell>
          <cell r="AH146" t="str">
            <v>-</v>
          </cell>
          <cell r="AI146" t="str">
            <v>-</v>
          </cell>
          <cell r="AJ146" t="str">
            <v>-</v>
          </cell>
          <cell r="AK146" t="str">
            <v>-</v>
          </cell>
          <cell r="AL146" t="str">
            <v>-</v>
          </cell>
          <cell r="AM146" t="str">
            <v>-</v>
          </cell>
          <cell r="AN146" t="str">
            <v>-</v>
          </cell>
          <cell r="AO146" t="str">
            <v>-</v>
          </cell>
          <cell r="AP146" t="str">
            <v>-</v>
          </cell>
          <cell r="AQ146" t="str">
            <v>-</v>
          </cell>
          <cell r="AR146" t="str">
            <v>-</v>
          </cell>
          <cell r="AS146" t="str">
            <v>-</v>
          </cell>
          <cell r="AT146" t="str">
            <v>-</v>
          </cell>
          <cell r="AU146" t="str">
            <v>-</v>
          </cell>
          <cell r="AV146" t="str">
            <v>-</v>
          </cell>
          <cell r="AW146" t="str">
            <v>-</v>
          </cell>
          <cell r="AX146" t="str">
            <v>-</v>
          </cell>
          <cell r="AY146" t="str">
            <v>-</v>
          </cell>
          <cell r="AZ146" t="str">
            <v>-</v>
          </cell>
          <cell r="BA146" t="str">
            <v>-</v>
          </cell>
          <cell r="BB146" t="str">
            <v>-</v>
          </cell>
          <cell r="BC146" t="str">
            <v>-</v>
          </cell>
          <cell r="BD146" t="str">
            <v>-</v>
          </cell>
          <cell r="BE146" t="str">
            <v>-</v>
          </cell>
          <cell r="BF146" t="str">
            <v>-</v>
          </cell>
          <cell r="BG146" t="str">
            <v>-</v>
          </cell>
          <cell r="BH146" t="str">
            <v>-</v>
          </cell>
          <cell r="BI146" t="str">
            <v>-</v>
          </cell>
          <cell r="BJ146" t="str">
            <v>-</v>
          </cell>
          <cell r="BK146" t="str">
            <v>-</v>
          </cell>
          <cell r="BL146" t="str">
            <v>-</v>
          </cell>
          <cell r="BM146" t="str">
            <v>-</v>
          </cell>
          <cell r="BN146" t="str">
            <v>-</v>
          </cell>
          <cell r="BO146" t="str">
            <v>-</v>
          </cell>
          <cell r="BP146" t="str">
            <v>-</v>
          </cell>
          <cell r="BQ146" t="str">
            <v>-</v>
          </cell>
          <cell r="BR146" t="str">
            <v>-</v>
          </cell>
          <cell r="BS146" t="str">
            <v>-</v>
          </cell>
          <cell r="BT146" t="str">
            <v>-</v>
          </cell>
          <cell r="BU146" t="str">
            <v>-</v>
          </cell>
          <cell r="BV146" t="str">
            <v>-</v>
          </cell>
          <cell r="BW146" t="str">
            <v>-</v>
          </cell>
          <cell r="BX146" t="str">
            <v>-</v>
          </cell>
          <cell r="BY146" t="str">
            <v>-</v>
          </cell>
          <cell r="BZ146" t="str">
            <v>-</v>
          </cell>
          <cell r="CA146" t="str">
            <v>-</v>
          </cell>
          <cell r="CB146" t="str">
            <v>-</v>
          </cell>
          <cell r="CC146" t="str">
            <v>-</v>
          </cell>
          <cell r="CD146" t="str">
            <v>-</v>
          </cell>
          <cell r="CE146" t="str">
            <v>-</v>
          </cell>
          <cell r="CF146" t="str">
            <v>-</v>
          </cell>
          <cell r="CG146" t="str">
            <v>-</v>
          </cell>
          <cell r="CH146" t="str">
            <v>-</v>
          </cell>
          <cell r="CI146" t="str">
            <v>-</v>
          </cell>
          <cell r="CJ146" t="str">
            <v>-</v>
          </cell>
          <cell r="CK146" t="str">
            <v>-</v>
          </cell>
          <cell r="CL146" t="str">
            <v>-</v>
          </cell>
          <cell r="CM146" t="str">
            <v>-</v>
          </cell>
          <cell r="CN146" t="str">
            <v>-</v>
          </cell>
          <cell r="CO146" t="str">
            <v>-</v>
          </cell>
          <cell r="CP146" t="str">
            <v>-</v>
          </cell>
          <cell r="CQ146" t="str">
            <v>-</v>
          </cell>
          <cell r="CR146" t="str">
            <v>-</v>
          </cell>
          <cell r="CS146" t="str">
            <v>-</v>
          </cell>
          <cell r="CT146" t="str">
            <v>-</v>
          </cell>
          <cell r="CU146" t="str">
            <v>-</v>
          </cell>
          <cell r="CV146" t="str">
            <v>-</v>
          </cell>
          <cell r="CW146" t="str">
            <v>-</v>
          </cell>
          <cell r="CX146" t="str">
            <v>-</v>
          </cell>
          <cell r="CY146" t="str">
            <v>-</v>
          </cell>
          <cell r="CZ146" t="str">
            <v>-</v>
          </cell>
          <cell r="DA146" t="str">
            <v>-</v>
          </cell>
          <cell r="DB146" t="str">
            <v>-</v>
          </cell>
          <cell r="DC146" t="str">
            <v>-</v>
          </cell>
          <cell r="DD146" t="str">
            <v>-</v>
          </cell>
          <cell r="DE146" t="str">
            <v>-</v>
          </cell>
          <cell r="DF146" t="str">
            <v>-</v>
          </cell>
          <cell r="DG146" t="str">
            <v>-</v>
          </cell>
          <cell r="DH146" t="str">
            <v>-</v>
          </cell>
          <cell r="DI146" t="str">
            <v>-</v>
          </cell>
          <cell r="DJ146" t="str">
            <v>-</v>
          </cell>
          <cell r="DK146" t="str">
            <v>-</v>
          </cell>
          <cell r="DL146" t="str">
            <v>-</v>
          </cell>
          <cell r="DM146" t="str">
            <v>-</v>
          </cell>
          <cell r="DN146" t="str">
            <v>-</v>
          </cell>
          <cell r="DO146" t="str">
            <v>-</v>
          </cell>
          <cell r="DP146" t="str">
            <v>-</v>
          </cell>
          <cell r="DQ146" t="str">
            <v>-</v>
          </cell>
          <cell r="DR146" t="str">
            <v>-</v>
          </cell>
          <cell r="DS146" t="str">
            <v>-</v>
          </cell>
          <cell r="DT146" t="str">
            <v>-</v>
          </cell>
          <cell r="DU146" t="str">
            <v>-</v>
          </cell>
          <cell r="DV146" t="str">
            <v>-</v>
          </cell>
          <cell r="DW146" t="str">
            <v>-</v>
          </cell>
          <cell r="DX146" t="str">
            <v>-</v>
          </cell>
          <cell r="DY146" t="str">
            <v>-</v>
          </cell>
          <cell r="DZ146" t="str">
            <v>-</v>
          </cell>
          <cell r="EA146" t="str">
            <v>-</v>
          </cell>
          <cell r="EB146" t="str">
            <v>-</v>
          </cell>
          <cell r="EC146" t="str">
            <v>-</v>
          </cell>
          <cell r="ED146" t="str">
            <v>-</v>
          </cell>
          <cell r="EE146" t="str">
            <v>-</v>
          </cell>
          <cell r="EF146" t="str">
            <v>-</v>
          </cell>
          <cell r="EG146" t="str">
            <v>-</v>
          </cell>
        </row>
        <row r="147">
          <cell r="C147">
            <v>700000462</v>
          </cell>
          <cell r="D147" t="str">
            <v>SECTOR VIOLETA XIMENA</v>
          </cell>
          <cell r="E147">
            <v>2026</v>
          </cell>
          <cell r="F147">
            <v>202606</v>
          </cell>
          <cell r="G147">
            <v>1870</v>
          </cell>
          <cell r="H147">
            <v>1830</v>
          </cell>
          <cell r="I147">
            <v>389</v>
          </cell>
          <cell r="J147" t="str">
            <v>-</v>
          </cell>
          <cell r="K147">
            <v>-26</v>
          </cell>
          <cell r="L147">
            <v>10</v>
          </cell>
          <cell r="M147">
            <v>819</v>
          </cell>
          <cell r="N147">
            <v>1236</v>
          </cell>
          <cell r="O147">
            <v>0</v>
          </cell>
          <cell r="P147" t="str">
            <v>-</v>
          </cell>
          <cell r="Q147">
            <v>1</v>
          </cell>
          <cell r="R147" t="str">
            <v>-</v>
          </cell>
          <cell r="S147">
            <v>2</v>
          </cell>
          <cell r="T147" t="str">
            <v>-</v>
          </cell>
          <cell r="U147">
            <v>818</v>
          </cell>
          <cell r="V147" t="str">
            <v>-</v>
          </cell>
          <cell r="W147">
            <v>0</v>
          </cell>
          <cell r="X147" t="str">
            <v>-</v>
          </cell>
          <cell r="Y147" t="str">
            <v>-</v>
          </cell>
          <cell r="Z147" t="str">
            <v>-</v>
          </cell>
          <cell r="AA147">
            <v>636</v>
          </cell>
          <cell r="AB147" t="str">
            <v>-</v>
          </cell>
          <cell r="AC147" t="str">
            <v>-</v>
          </cell>
          <cell r="AD147" t="str">
            <v>-</v>
          </cell>
          <cell r="AE147" t="str">
            <v>-</v>
          </cell>
          <cell r="AF147" t="str">
            <v>-</v>
          </cell>
          <cell r="AG147">
            <v>531</v>
          </cell>
          <cell r="AH147" t="str">
            <v>-</v>
          </cell>
          <cell r="AI147" t="str">
            <v>-</v>
          </cell>
          <cell r="AJ147" t="str">
            <v>-</v>
          </cell>
          <cell r="AK147" t="str">
            <v>-</v>
          </cell>
          <cell r="AL147" t="str">
            <v>-</v>
          </cell>
          <cell r="AM147">
            <v>43.796791443850267</v>
          </cell>
          <cell r="AN147">
            <v>64.900000000000006</v>
          </cell>
          <cell r="AO147" t="str">
            <v>-</v>
          </cell>
          <cell r="AP147" t="str">
            <v>-</v>
          </cell>
          <cell r="AQ147" t="str">
            <v>-</v>
          </cell>
          <cell r="AR147" t="str">
            <v>-</v>
          </cell>
          <cell r="AS147" t="str">
            <v>-</v>
          </cell>
          <cell r="AT147" t="str">
            <v>-</v>
          </cell>
          <cell r="AU147" t="str">
            <v>-</v>
          </cell>
          <cell r="AV147" t="str">
            <v>-</v>
          </cell>
          <cell r="AW147" t="str">
            <v>-</v>
          </cell>
          <cell r="AX147" t="str">
            <v>-</v>
          </cell>
          <cell r="AY147" t="str">
            <v>-</v>
          </cell>
          <cell r="AZ147" t="str">
            <v>-</v>
          </cell>
          <cell r="BA147">
            <v>756</v>
          </cell>
          <cell r="BB147">
            <v>1123</v>
          </cell>
          <cell r="BC147">
            <v>40.427807486631018</v>
          </cell>
          <cell r="BD147">
            <v>59</v>
          </cell>
          <cell r="BE147">
            <v>1227</v>
          </cell>
          <cell r="BF147" t="str">
            <v>-</v>
          </cell>
          <cell r="BG147">
            <v>486033.73</v>
          </cell>
          <cell r="BH147">
            <v>470060</v>
          </cell>
          <cell r="BI147">
            <v>398061622</v>
          </cell>
          <cell r="BJ147">
            <v>580994297</v>
          </cell>
          <cell r="BK147">
            <v>397688747</v>
          </cell>
          <cell r="BL147" t="str">
            <v>-</v>
          </cell>
          <cell r="BM147">
            <v>372875</v>
          </cell>
          <cell r="BN147" t="str">
            <v>-</v>
          </cell>
          <cell r="BO147">
            <v>225940348</v>
          </cell>
          <cell r="BP147" t="str">
            <v>-</v>
          </cell>
          <cell r="BQ147">
            <v>372875</v>
          </cell>
          <cell r="BR147" t="str">
            <v>-</v>
          </cell>
          <cell r="BS147">
            <v>683</v>
          </cell>
          <cell r="BT147" t="str">
            <v>-</v>
          </cell>
          <cell r="BU147">
            <v>225567473</v>
          </cell>
          <cell r="BV147" t="str">
            <v>-</v>
          </cell>
          <cell r="BW147">
            <v>671</v>
          </cell>
          <cell r="BX147" t="str">
            <v>-</v>
          </cell>
          <cell r="BY147" t="str">
            <v>-</v>
          </cell>
          <cell r="BZ147" t="str">
            <v>-</v>
          </cell>
          <cell r="CA147">
            <v>162494179</v>
          </cell>
          <cell r="CB147" t="str">
            <v>-</v>
          </cell>
          <cell r="CC147" t="str">
            <v>-</v>
          </cell>
          <cell r="CD147" t="str">
            <v>-</v>
          </cell>
          <cell r="CE147" t="str">
            <v>-</v>
          </cell>
          <cell r="CF147" t="str">
            <v>-</v>
          </cell>
          <cell r="CG147" t="str">
            <v>-</v>
          </cell>
          <cell r="CH147" t="str">
            <v>-</v>
          </cell>
          <cell r="CI147" t="str">
            <v>-</v>
          </cell>
          <cell r="CJ147" t="str">
            <v>-</v>
          </cell>
          <cell r="CK147" t="str">
            <v>-</v>
          </cell>
          <cell r="CL147" t="str">
            <v>-</v>
          </cell>
          <cell r="CM147">
            <v>9627095</v>
          </cell>
          <cell r="CN147" t="str">
            <v>-</v>
          </cell>
          <cell r="CO147">
            <v>172121274</v>
          </cell>
          <cell r="CP147" t="str">
            <v>-</v>
          </cell>
          <cell r="CQ147">
            <v>0</v>
          </cell>
          <cell r="CR147" t="str">
            <v>-</v>
          </cell>
          <cell r="CS147">
            <v>-25</v>
          </cell>
          <cell r="CT147" t="str">
            <v>-</v>
          </cell>
          <cell r="CU147">
            <v>579</v>
          </cell>
          <cell r="CV147">
            <v>315</v>
          </cell>
          <cell r="CW147">
            <v>306</v>
          </cell>
          <cell r="CX147">
            <v>233</v>
          </cell>
          <cell r="CY147">
            <v>166</v>
          </cell>
          <cell r="CZ147">
            <v>134</v>
          </cell>
          <cell r="DA147">
            <v>67</v>
          </cell>
          <cell r="DB147">
            <v>168</v>
          </cell>
          <cell r="DC147">
            <v>52</v>
          </cell>
          <cell r="DD147">
            <v>101</v>
          </cell>
          <cell r="DE147">
            <v>47</v>
          </cell>
          <cell r="DF147">
            <v>56</v>
          </cell>
          <cell r="DG147">
            <v>166</v>
          </cell>
          <cell r="DH147">
            <v>325</v>
          </cell>
          <cell r="DI147">
            <v>15</v>
          </cell>
          <cell r="DJ147" t="str">
            <v>-</v>
          </cell>
          <cell r="DK147" t="str">
            <v>-</v>
          </cell>
          <cell r="DL147" t="str">
            <v>-</v>
          </cell>
          <cell r="DM147" t="str">
            <v>-</v>
          </cell>
          <cell r="DN147" t="str">
            <v>-</v>
          </cell>
          <cell r="DO147" t="str">
            <v>-</v>
          </cell>
          <cell r="DP147" t="str">
            <v>-</v>
          </cell>
          <cell r="DQ147" t="str">
            <v>-</v>
          </cell>
          <cell r="DR147" t="str">
            <v>-</v>
          </cell>
          <cell r="DS147" t="str">
            <v>-</v>
          </cell>
          <cell r="DT147" t="str">
            <v>-</v>
          </cell>
          <cell r="DU147" t="str">
            <v>-</v>
          </cell>
          <cell r="DV147" t="str">
            <v>-</v>
          </cell>
          <cell r="DW147">
            <v>0</v>
          </cell>
          <cell r="DX147" t="str">
            <v>-</v>
          </cell>
          <cell r="DY147">
            <v>23</v>
          </cell>
          <cell r="DZ147">
            <v>59</v>
          </cell>
          <cell r="EA147">
            <v>35</v>
          </cell>
          <cell r="EB147" t="str">
            <v>-</v>
          </cell>
          <cell r="EC147">
            <v>47.297297297297298</v>
          </cell>
          <cell r="ED147" t="str">
            <v>-</v>
          </cell>
          <cell r="EE147">
            <v>8</v>
          </cell>
          <cell r="EF147" t="str">
            <v>-</v>
          </cell>
          <cell r="EG147">
            <v>40</v>
          </cell>
        </row>
        <row r="148">
          <cell r="C148">
            <v>700000463</v>
          </cell>
          <cell r="D148" t="str">
            <v>SECTOR CORAJE LEIDY</v>
          </cell>
          <cell r="E148">
            <v>2026</v>
          </cell>
          <cell r="F148">
            <v>202606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  <cell r="K148" t="str">
            <v>-</v>
          </cell>
          <cell r="L148" t="str">
            <v>-</v>
          </cell>
          <cell r="M148" t="str">
            <v>-</v>
          </cell>
          <cell r="N148" t="str">
            <v>-</v>
          </cell>
          <cell r="O148" t="str">
            <v>-</v>
          </cell>
          <cell r="P148" t="str">
            <v>-</v>
          </cell>
          <cell r="Q148" t="str">
            <v>-</v>
          </cell>
          <cell r="R148" t="str">
            <v>-</v>
          </cell>
          <cell r="S148" t="str">
            <v>-</v>
          </cell>
          <cell r="T148" t="str">
            <v>-</v>
          </cell>
          <cell r="U148" t="str">
            <v>-</v>
          </cell>
          <cell r="V148" t="str">
            <v>-</v>
          </cell>
          <cell r="W148" t="str">
            <v>-</v>
          </cell>
          <cell r="X148" t="str">
            <v>-</v>
          </cell>
          <cell r="Y148" t="str">
            <v>-</v>
          </cell>
          <cell r="Z148" t="str">
            <v>-</v>
          </cell>
          <cell r="AA148" t="str">
            <v>-</v>
          </cell>
          <cell r="AB148" t="str">
            <v>-</v>
          </cell>
          <cell r="AC148" t="str">
            <v>-</v>
          </cell>
          <cell r="AD148" t="str">
            <v>-</v>
          </cell>
          <cell r="AE148" t="str">
            <v>-</v>
          </cell>
          <cell r="AF148" t="str">
            <v>-</v>
          </cell>
          <cell r="AG148" t="str">
            <v>-</v>
          </cell>
          <cell r="AH148" t="str">
            <v>-</v>
          </cell>
          <cell r="AI148" t="str">
            <v>-</v>
          </cell>
          <cell r="AJ148" t="str">
            <v>-</v>
          </cell>
          <cell r="AK148" t="str">
            <v>-</v>
          </cell>
          <cell r="AL148" t="str">
            <v>-</v>
          </cell>
          <cell r="AM148" t="str">
            <v>-</v>
          </cell>
          <cell r="AN148" t="str">
            <v>-</v>
          </cell>
          <cell r="AO148" t="str">
            <v>-</v>
          </cell>
          <cell r="AP148" t="str">
            <v>-</v>
          </cell>
          <cell r="AQ148" t="str">
            <v>-</v>
          </cell>
          <cell r="AR148" t="str">
            <v>-</v>
          </cell>
          <cell r="AS148" t="str">
            <v>-</v>
          </cell>
          <cell r="AT148" t="str">
            <v>-</v>
          </cell>
          <cell r="AU148" t="str">
            <v>-</v>
          </cell>
          <cell r="AV148" t="str">
            <v>-</v>
          </cell>
          <cell r="AW148" t="str">
            <v>-</v>
          </cell>
          <cell r="AX148" t="str">
            <v>-</v>
          </cell>
          <cell r="AY148" t="str">
            <v>-</v>
          </cell>
          <cell r="AZ148" t="str">
            <v>-</v>
          </cell>
          <cell r="BA148" t="str">
            <v>-</v>
          </cell>
          <cell r="BB148" t="str">
            <v>-</v>
          </cell>
          <cell r="BC148" t="str">
            <v>-</v>
          </cell>
          <cell r="BD148" t="str">
            <v>-</v>
          </cell>
          <cell r="BE148" t="str">
            <v>-</v>
          </cell>
          <cell r="BF148" t="str">
            <v>-</v>
          </cell>
          <cell r="BG148" t="str">
            <v>-</v>
          </cell>
          <cell r="BH148" t="str">
            <v>-</v>
          </cell>
          <cell r="BI148" t="str">
            <v>-</v>
          </cell>
          <cell r="BJ148" t="str">
            <v>-</v>
          </cell>
          <cell r="BK148" t="str">
            <v>-</v>
          </cell>
          <cell r="BL148" t="str">
            <v>-</v>
          </cell>
          <cell r="BM148" t="str">
            <v>-</v>
          </cell>
          <cell r="BN148" t="str">
            <v>-</v>
          </cell>
          <cell r="BO148" t="str">
            <v>-</v>
          </cell>
          <cell r="BP148" t="str">
            <v>-</v>
          </cell>
          <cell r="BQ148" t="str">
            <v>-</v>
          </cell>
          <cell r="BR148" t="str">
            <v>-</v>
          </cell>
          <cell r="BS148" t="str">
            <v>-</v>
          </cell>
          <cell r="BT148" t="str">
            <v>-</v>
          </cell>
          <cell r="BU148" t="str">
            <v>-</v>
          </cell>
          <cell r="BV148" t="str">
            <v>-</v>
          </cell>
          <cell r="BW148" t="str">
            <v>-</v>
          </cell>
          <cell r="BX148" t="str">
            <v>-</v>
          </cell>
          <cell r="BY148" t="str">
            <v>-</v>
          </cell>
          <cell r="BZ148" t="str">
            <v>-</v>
          </cell>
          <cell r="CA148" t="str">
            <v>-</v>
          </cell>
          <cell r="CB148" t="str">
            <v>-</v>
          </cell>
          <cell r="CC148" t="str">
            <v>-</v>
          </cell>
          <cell r="CD148" t="str">
            <v>-</v>
          </cell>
          <cell r="CE148" t="str">
            <v>-</v>
          </cell>
          <cell r="CF148" t="str">
            <v>-</v>
          </cell>
          <cell r="CG148" t="str">
            <v>-</v>
          </cell>
          <cell r="CH148" t="str">
            <v>-</v>
          </cell>
          <cell r="CI148" t="str">
            <v>-</v>
          </cell>
          <cell r="CJ148" t="str">
            <v>-</v>
          </cell>
          <cell r="CK148" t="str">
            <v>-</v>
          </cell>
          <cell r="CL148" t="str">
            <v>-</v>
          </cell>
          <cell r="CM148" t="str">
            <v>-</v>
          </cell>
          <cell r="CN148" t="str">
            <v>-</v>
          </cell>
          <cell r="CO148" t="str">
            <v>-</v>
          </cell>
          <cell r="CP148" t="str">
            <v>-</v>
          </cell>
          <cell r="CQ148" t="str">
            <v>-</v>
          </cell>
          <cell r="CR148" t="str">
            <v>-</v>
          </cell>
          <cell r="CS148" t="str">
            <v>-</v>
          </cell>
          <cell r="CT148" t="str">
            <v>-</v>
          </cell>
          <cell r="CU148" t="str">
            <v>-</v>
          </cell>
          <cell r="CV148" t="str">
            <v>-</v>
          </cell>
          <cell r="CW148" t="str">
            <v>-</v>
          </cell>
          <cell r="CX148" t="str">
            <v>-</v>
          </cell>
          <cell r="CY148" t="str">
            <v>-</v>
          </cell>
          <cell r="CZ148" t="str">
            <v>-</v>
          </cell>
          <cell r="DA148" t="str">
            <v>-</v>
          </cell>
          <cell r="DB148" t="str">
            <v>-</v>
          </cell>
          <cell r="DC148" t="str">
            <v>-</v>
          </cell>
          <cell r="DD148" t="str">
            <v>-</v>
          </cell>
          <cell r="DE148" t="str">
            <v>-</v>
          </cell>
          <cell r="DF148" t="str">
            <v>-</v>
          </cell>
          <cell r="DG148" t="str">
            <v>-</v>
          </cell>
          <cell r="DH148" t="str">
            <v>-</v>
          </cell>
          <cell r="DI148" t="str">
            <v>-</v>
          </cell>
          <cell r="DJ148" t="str">
            <v>-</v>
          </cell>
          <cell r="DK148" t="str">
            <v>-</v>
          </cell>
          <cell r="DL148" t="str">
            <v>-</v>
          </cell>
          <cell r="DM148" t="str">
            <v>-</v>
          </cell>
          <cell r="DN148" t="str">
            <v>-</v>
          </cell>
          <cell r="DO148" t="str">
            <v>-</v>
          </cell>
          <cell r="DP148" t="str">
            <v>-</v>
          </cell>
          <cell r="DQ148" t="str">
            <v>-</v>
          </cell>
          <cell r="DR148" t="str">
            <v>-</v>
          </cell>
          <cell r="DS148" t="str">
            <v>-</v>
          </cell>
          <cell r="DT148" t="str">
            <v>-</v>
          </cell>
          <cell r="DU148" t="str">
            <v>-</v>
          </cell>
          <cell r="DV148" t="str">
            <v>-</v>
          </cell>
          <cell r="DW148" t="str">
            <v>-</v>
          </cell>
          <cell r="DX148" t="str">
            <v>-</v>
          </cell>
          <cell r="DY148" t="str">
            <v>-</v>
          </cell>
          <cell r="DZ148" t="str">
            <v>-</v>
          </cell>
          <cell r="EA148" t="str">
            <v>-</v>
          </cell>
          <cell r="EB148" t="str">
            <v>-</v>
          </cell>
          <cell r="EC148" t="str">
            <v>-</v>
          </cell>
          <cell r="ED148" t="str">
            <v>-</v>
          </cell>
          <cell r="EE148" t="str">
            <v>-</v>
          </cell>
          <cell r="EF148" t="str">
            <v>-</v>
          </cell>
          <cell r="EG148" t="str">
            <v>-</v>
          </cell>
        </row>
        <row r="149">
          <cell r="C149">
            <v>700000464</v>
          </cell>
          <cell r="D149" t="str">
            <v>SECTOR LIBERTAD</v>
          </cell>
          <cell r="E149">
            <v>2026</v>
          </cell>
          <cell r="F149">
            <v>202606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  <cell r="K149" t="str">
            <v>-</v>
          </cell>
          <cell r="L149" t="str">
            <v>-</v>
          </cell>
          <cell r="M149" t="str">
            <v>-</v>
          </cell>
          <cell r="N149" t="str">
            <v>-</v>
          </cell>
          <cell r="O149" t="str">
            <v>-</v>
          </cell>
          <cell r="P149" t="str">
            <v>-</v>
          </cell>
          <cell r="Q149" t="str">
            <v>-</v>
          </cell>
          <cell r="R149" t="str">
            <v>-</v>
          </cell>
          <cell r="S149" t="str">
            <v>-</v>
          </cell>
          <cell r="T149" t="str">
            <v>-</v>
          </cell>
          <cell r="U149" t="str">
            <v>-</v>
          </cell>
          <cell r="V149" t="str">
            <v>-</v>
          </cell>
          <cell r="W149" t="str">
            <v>-</v>
          </cell>
          <cell r="X149" t="str">
            <v>-</v>
          </cell>
          <cell r="Y149" t="str">
            <v>-</v>
          </cell>
          <cell r="Z149" t="str">
            <v>-</v>
          </cell>
          <cell r="AA149" t="str">
            <v>-</v>
          </cell>
          <cell r="AB149" t="str">
            <v>-</v>
          </cell>
          <cell r="AC149" t="str">
            <v>-</v>
          </cell>
          <cell r="AD149" t="str">
            <v>-</v>
          </cell>
          <cell r="AE149" t="str">
            <v>-</v>
          </cell>
          <cell r="AF149" t="str">
            <v>-</v>
          </cell>
          <cell r="AG149" t="str">
            <v>-</v>
          </cell>
          <cell r="AH149" t="str">
            <v>-</v>
          </cell>
          <cell r="AI149" t="str">
            <v>-</v>
          </cell>
          <cell r="AJ149" t="str">
            <v>-</v>
          </cell>
          <cell r="AK149" t="str">
            <v>-</v>
          </cell>
          <cell r="AL149" t="str">
            <v>-</v>
          </cell>
          <cell r="AM149" t="str">
            <v>-</v>
          </cell>
          <cell r="AN149" t="str">
            <v>-</v>
          </cell>
          <cell r="AO149" t="str">
            <v>-</v>
          </cell>
          <cell r="AP149" t="str">
            <v>-</v>
          </cell>
          <cell r="AQ149" t="str">
            <v>-</v>
          </cell>
          <cell r="AR149" t="str">
            <v>-</v>
          </cell>
          <cell r="AS149" t="str">
            <v>-</v>
          </cell>
          <cell r="AT149" t="str">
            <v>-</v>
          </cell>
          <cell r="AU149" t="str">
            <v>-</v>
          </cell>
          <cell r="AV149" t="str">
            <v>-</v>
          </cell>
          <cell r="AW149" t="str">
            <v>-</v>
          </cell>
          <cell r="AX149" t="str">
            <v>-</v>
          </cell>
          <cell r="AY149" t="str">
            <v>-</v>
          </cell>
          <cell r="AZ149" t="str">
            <v>-</v>
          </cell>
          <cell r="BA149" t="str">
            <v>-</v>
          </cell>
          <cell r="BB149" t="str">
            <v>-</v>
          </cell>
          <cell r="BC149" t="str">
            <v>-</v>
          </cell>
          <cell r="BD149" t="str">
            <v>-</v>
          </cell>
          <cell r="BE149" t="str">
            <v>-</v>
          </cell>
          <cell r="BF149" t="str">
            <v>-</v>
          </cell>
          <cell r="BG149" t="str">
            <v>-</v>
          </cell>
          <cell r="BH149" t="str">
            <v>-</v>
          </cell>
          <cell r="BI149" t="str">
            <v>-</v>
          </cell>
          <cell r="BJ149" t="str">
            <v>-</v>
          </cell>
          <cell r="BK149" t="str">
            <v>-</v>
          </cell>
          <cell r="BL149" t="str">
            <v>-</v>
          </cell>
          <cell r="BM149" t="str">
            <v>-</v>
          </cell>
          <cell r="BN149" t="str">
            <v>-</v>
          </cell>
          <cell r="BO149" t="str">
            <v>-</v>
          </cell>
          <cell r="BP149" t="str">
            <v>-</v>
          </cell>
          <cell r="BQ149" t="str">
            <v>-</v>
          </cell>
          <cell r="BR149" t="str">
            <v>-</v>
          </cell>
          <cell r="BS149" t="str">
            <v>-</v>
          </cell>
          <cell r="BT149" t="str">
            <v>-</v>
          </cell>
          <cell r="BU149" t="str">
            <v>-</v>
          </cell>
          <cell r="BV149" t="str">
            <v>-</v>
          </cell>
          <cell r="BW149" t="str">
            <v>-</v>
          </cell>
          <cell r="BX149" t="str">
            <v>-</v>
          </cell>
          <cell r="BY149" t="str">
            <v>-</v>
          </cell>
          <cell r="BZ149" t="str">
            <v>-</v>
          </cell>
          <cell r="CA149" t="str">
            <v>-</v>
          </cell>
          <cell r="CB149" t="str">
            <v>-</v>
          </cell>
          <cell r="CC149" t="str">
            <v>-</v>
          </cell>
          <cell r="CD149" t="str">
            <v>-</v>
          </cell>
          <cell r="CE149" t="str">
            <v>-</v>
          </cell>
          <cell r="CF149" t="str">
            <v>-</v>
          </cell>
          <cell r="CG149" t="str">
            <v>-</v>
          </cell>
          <cell r="CH149" t="str">
            <v>-</v>
          </cell>
          <cell r="CI149" t="str">
            <v>-</v>
          </cell>
          <cell r="CJ149" t="str">
            <v>-</v>
          </cell>
          <cell r="CK149" t="str">
            <v>-</v>
          </cell>
          <cell r="CL149" t="str">
            <v>-</v>
          </cell>
          <cell r="CM149" t="str">
            <v>-</v>
          </cell>
          <cell r="CN149" t="str">
            <v>-</v>
          </cell>
          <cell r="CO149" t="str">
            <v>-</v>
          </cell>
          <cell r="CP149" t="str">
            <v>-</v>
          </cell>
          <cell r="CQ149" t="str">
            <v>-</v>
          </cell>
          <cell r="CR149" t="str">
            <v>-</v>
          </cell>
          <cell r="CS149" t="str">
            <v>-</v>
          </cell>
          <cell r="CT149" t="str">
            <v>-</v>
          </cell>
          <cell r="CU149" t="str">
            <v>-</v>
          </cell>
          <cell r="CV149" t="str">
            <v>-</v>
          </cell>
          <cell r="CW149" t="str">
            <v>-</v>
          </cell>
          <cell r="CX149" t="str">
            <v>-</v>
          </cell>
          <cell r="CY149" t="str">
            <v>-</v>
          </cell>
          <cell r="CZ149" t="str">
            <v>-</v>
          </cell>
          <cell r="DA149" t="str">
            <v>-</v>
          </cell>
          <cell r="DB149" t="str">
            <v>-</v>
          </cell>
          <cell r="DC149" t="str">
            <v>-</v>
          </cell>
          <cell r="DD149" t="str">
            <v>-</v>
          </cell>
          <cell r="DE149" t="str">
            <v>-</v>
          </cell>
          <cell r="DF149" t="str">
            <v>-</v>
          </cell>
          <cell r="DG149" t="str">
            <v>-</v>
          </cell>
          <cell r="DH149" t="str">
            <v>-</v>
          </cell>
          <cell r="DI149" t="str">
            <v>-</v>
          </cell>
          <cell r="DJ149" t="str">
            <v>-</v>
          </cell>
          <cell r="DK149" t="str">
            <v>-</v>
          </cell>
          <cell r="DL149" t="str">
            <v>-</v>
          </cell>
          <cell r="DM149" t="str">
            <v>-</v>
          </cell>
          <cell r="DN149" t="str">
            <v>-</v>
          </cell>
          <cell r="DO149" t="str">
            <v>-</v>
          </cell>
          <cell r="DP149" t="str">
            <v>-</v>
          </cell>
          <cell r="DQ149" t="str">
            <v>-</v>
          </cell>
          <cell r="DR149" t="str">
            <v>-</v>
          </cell>
          <cell r="DS149" t="str">
            <v>-</v>
          </cell>
          <cell r="DT149" t="str">
            <v>-</v>
          </cell>
          <cell r="DU149" t="str">
            <v>-</v>
          </cell>
          <cell r="DV149" t="str">
            <v>-</v>
          </cell>
          <cell r="DW149" t="str">
            <v>-</v>
          </cell>
          <cell r="DX149" t="str">
            <v>-</v>
          </cell>
          <cell r="DY149" t="str">
            <v>-</v>
          </cell>
          <cell r="DZ149" t="str">
            <v>-</v>
          </cell>
          <cell r="EA149" t="str">
            <v>-</v>
          </cell>
          <cell r="EB149" t="str">
            <v>-</v>
          </cell>
          <cell r="EC149" t="str">
            <v>-</v>
          </cell>
          <cell r="ED149" t="str">
            <v>-</v>
          </cell>
          <cell r="EE149" t="str">
            <v>-</v>
          </cell>
          <cell r="EF149" t="str">
            <v>-</v>
          </cell>
          <cell r="EG149" t="str">
            <v>-</v>
          </cell>
        </row>
        <row r="150">
          <cell r="C150">
            <v>700000465</v>
          </cell>
          <cell r="D150" t="str">
            <v>SECTOR AVENTURA JOHANNA</v>
          </cell>
          <cell r="E150">
            <v>2026</v>
          </cell>
          <cell r="F150">
            <v>202606</v>
          </cell>
          <cell r="G150" t="str">
            <v>-</v>
          </cell>
          <cell r="H150" t="str">
            <v>-</v>
          </cell>
          <cell r="I150" t="str">
            <v>-</v>
          </cell>
          <cell r="J150" t="str">
            <v>-</v>
          </cell>
          <cell r="K150" t="str">
            <v>-</v>
          </cell>
          <cell r="L150" t="str">
            <v>-</v>
          </cell>
          <cell r="M150" t="str">
            <v>-</v>
          </cell>
          <cell r="N150" t="str">
            <v>-</v>
          </cell>
          <cell r="O150" t="str">
            <v>-</v>
          </cell>
          <cell r="P150" t="str">
            <v>-</v>
          </cell>
          <cell r="Q150" t="str">
            <v>-</v>
          </cell>
          <cell r="R150" t="str">
            <v>-</v>
          </cell>
          <cell r="S150" t="str">
            <v>-</v>
          </cell>
          <cell r="T150" t="str">
            <v>-</v>
          </cell>
          <cell r="U150" t="str">
            <v>-</v>
          </cell>
          <cell r="V150" t="str">
            <v>-</v>
          </cell>
          <cell r="W150" t="str">
            <v>-</v>
          </cell>
          <cell r="X150" t="str">
            <v>-</v>
          </cell>
          <cell r="Y150" t="str">
            <v>-</v>
          </cell>
          <cell r="Z150" t="str">
            <v>-</v>
          </cell>
          <cell r="AA150" t="str">
            <v>-</v>
          </cell>
          <cell r="AB150" t="str">
            <v>-</v>
          </cell>
          <cell r="AC150" t="str">
            <v>-</v>
          </cell>
          <cell r="AD150" t="str">
            <v>-</v>
          </cell>
          <cell r="AE150" t="str">
            <v>-</v>
          </cell>
          <cell r="AF150" t="str">
            <v>-</v>
          </cell>
          <cell r="AG150" t="str">
            <v>-</v>
          </cell>
          <cell r="AH150" t="str">
            <v>-</v>
          </cell>
          <cell r="AI150" t="str">
            <v>-</v>
          </cell>
          <cell r="AJ150" t="str">
            <v>-</v>
          </cell>
          <cell r="AK150" t="str">
            <v>-</v>
          </cell>
          <cell r="AL150" t="str">
            <v>-</v>
          </cell>
          <cell r="AM150" t="str">
            <v>-</v>
          </cell>
          <cell r="AN150" t="str">
            <v>-</v>
          </cell>
          <cell r="AO150" t="str">
            <v>-</v>
          </cell>
          <cell r="AP150" t="str">
            <v>-</v>
          </cell>
          <cell r="AQ150" t="str">
            <v>-</v>
          </cell>
          <cell r="AR150" t="str">
            <v>-</v>
          </cell>
          <cell r="AS150" t="str">
            <v>-</v>
          </cell>
          <cell r="AT150" t="str">
            <v>-</v>
          </cell>
          <cell r="AU150" t="str">
            <v>-</v>
          </cell>
          <cell r="AV150" t="str">
            <v>-</v>
          </cell>
          <cell r="AW150" t="str">
            <v>-</v>
          </cell>
          <cell r="AX150" t="str">
            <v>-</v>
          </cell>
          <cell r="AY150" t="str">
            <v>-</v>
          </cell>
          <cell r="AZ150" t="str">
            <v>-</v>
          </cell>
          <cell r="BA150" t="str">
            <v>-</v>
          </cell>
          <cell r="BB150" t="str">
            <v>-</v>
          </cell>
          <cell r="BC150" t="str">
            <v>-</v>
          </cell>
          <cell r="BD150" t="str">
            <v>-</v>
          </cell>
          <cell r="BE150" t="str">
            <v>-</v>
          </cell>
          <cell r="BF150" t="str">
            <v>-</v>
          </cell>
          <cell r="BG150" t="str">
            <v>-</v>
          </cell>
          <cell r="BH150" t="str">
            <v>-</v>
          </cell>
          <cell r="BI150" t="str">
            <v>-</v>
          </cell>
          <cell r="BJ150" t="str">
            <v>-</v>
          </cell>
          <cell r="BK150" t="str">
            <v>-</v>
          </cell>
          <cell r="BL150" t="str">
            <v>-</v>
          </cell>
          <cell r="BM150" t="str">
            <v>-</v>
          </cell>
          <cell r="BN150" t="str">
            <v>-</v>
          </cell>
          <cell r="BO150" t="str">
            <v>-</v>
          </cell>
          <cell r="BP150" t="str">
            <v>-</v>
          </cell>
          <cell r="BQ150" t="str">
            <v>-</v>
          </cell>
          <cell r="BR150" t="str">
            <v>-</v>
          </cell>
          <cell r="BS150" t="str">
            <v>-</v>
          </cell>
          <cell r="BT150" t="str">
            <v>-</v>
          </cell>
          <cell r="BU150" t="str">
            <v>-</v>
          </cell>
          <cell r="BV150" t="str">
            <v>-</v>
          </cell>
          <cell r="BW150" t="str">
            <v>-</v>
          </cell>
          <cell r="BX150" t="str">
            <v>-</v>
          </cell>
          <cell r="BY150" t="str">
            <v>-</v>
          </cell>
          <cell r="BZ150" t="str">
            <v>-</v>
          </cell>
          <cell r="CA150" t="str">
            <v>-</v>
          </cell>
          <cell r="CB150" t="str">
            <v>-</v>
          </cell>
          <cell r="CC150" t="str">
            <v>-</v>
          </cell>
          <cell r="CD150" t="str">
            <v>-</v>
          </cell>
          <cell r="CE150" t="str">
            <v>-</v>
          </cell>
          <cell r="CF150" t="str">
            <v>-</v>
          </cell>
          <cell r="CG150" t="str">
            <v>-</v>
          </cell>
          <cell r="CH150" t="str">
            <v>-</v>
          </cell>
          <cell r="CI150" t="str">
            <v>-</v>
          </cell>
          <cell r="CJ150" t="str">
            <v>-</v>
          </cell>
          <cell r="CK150" t="str">
            <v>-</v>
          </cell>
          <cell r="CL150" t="str">
            <v>-</v>
          </cell>
          <cell r="CM150" t="str">
            <v>-</v>
          </cell>
          <cell r="CN150" t="str">
            <v>-</v>
          </cell>
          <cell r="CO150" t="str">
            <v>-</v>
          </cell>
          <cell r="CP150" t="str">
            <v>-</v>
          </cell>
          <cell r="CQ150" t="str">
            <v>-</v>
          </cell>
          <cell r="CR150" t="str">
            <v>-</v>
          </cell>
          <cell r="CS150" t="str">
            <v>-</v>
          </cell>
          <cell r="CT150" t="str">
            <v>-</v>
          </cell>
          <cell r="CU150" t="str">
            <v>-</v>
          </cell>
          <cell r="CV150" t="str">
            <v>-</v>
          </cell>
          <cell r="CW150" t="str">
            <v>-</v>
          </cell>
          <cell r="CX150" t="str">
            <v>-</v>
          </cell>
          <cell r="CY150" t="str">
            <v>-</v>
          </cell>
          <cell r="CZ150" t="str">
            <v>-</v>
          </cell>
          <cell r="DA150" t="str">
            <v>-</v>
          </cell>
          <cell r="DB150" t="str">
            <v>-</v>
          </cell>
          <cell r="DC150" t="str">
            <v>-</v>
          </cell>
          <cell r="DD150" t="str">
            <v>-</v>
          </cell>
          <cell r="DE150" t="str">
            <v>-</v>
          </cell>
          <cell r="DF150" t="str">
            <v>-</v>
          </cell>
          <cell r="DG150" t="str">
            <v>-</v>
          </cell>
          <cell r="DH150" t="str">
            <v>-</v>
          </cell>
          <cell r="DI150" t="str">
            <v>-</v>
          </cell>
          <cell r="DJ150" t="str">
            <v>-</v>
          </cell>
          <cell r="DK150" t="str">
            <v>-</v>
          </cell>
          <cell r="DL150" t="str">
            <v>-</v>
          </cell>
          <cell r="DM150" t="str">
            <v>-</v>
          </cell>
          <cell r="DN150" t="str">
            <v>-</v>
          </cell>
          <cell r="DO150" t="str">
            <v>-</v>
          </cell>
          <cell r="DP150" t="str">
            <v>-</v>
          </cell>
          <cell r="DQ150" t="str">
            <v>-</v>
          </cell>
          <cell r="DR150" t="str">
            <v>-</v>
          </cell>
          <cell r="DS150" t="str">
            <v>-</v>
          </cell>
          <cell r="DT150" t="str">
            <v>-</v>
          </cell>
          <cell r="DU150" t="str">
            <v>-</v>
          </cell>
          <cell r="DV150" t="str">
            <v>-</v>
          </cell>
          <cell r="DW150" t="str">
            <v>-</v>
          </cell>
          <cell r="DX150" t="str">
            <v>-</v>
          </cell>
          <cell r="DY150" t="str">
            <v>-</v>
          </cell>
          <cell r="DZ150" t="str">
            <v>-</v>
          </cell>
          <cell r="EA150" t="str">
            <v>-</v>
          </cell>
          <cell r="EB150" t="str">
            <v>-</v>
          </cell>
          <cell r="EC150" t="str">
            <v>-</v>
          </cell>
          <cell r="ED150" t="str">
            <v>-</v>
          </cell>
          <cell r="EE150" t="str">
            <v>-</v>
          </cell>
          <cell r="EF150" t="str">
            <v>-</v>
          </cell>
          <cell r="EG150" t="str">
            <v>-</v>
          </cell>
        </row>
        <row r="151">
          <cell r="C151">
            <v>700000466</v>
          </cell>
          <cell r="D151" t="str">
            <v xml:space="preserve">SECTOR EMOCIONES DOLLY  </v>
          </cell>
          <cell r="E151">
            <v>2026</v>
          </cell>
          <cell r="F151">
            <v>202606</v>
          </cell>
          <cell r="G151">
            <v>1457</v>
          </cell>
          <cell r="H151">
            <v>1402</v>
          </cell>
          <cell r="I151">
            <v>349</v>
          </cell>
          <cell r="J151" t="str">
            <v>-</v>
          </cell>
          <cell r="K151">
            <v>30</v>
          </cell>
          <cell r="L151">
            <v>12</v>
          </cell>
          <cell r="M151">
            <v>928</v>
          </cell>
          <cell r="N151">
            <v>924</v>
          </cell>
          <cell r="O151">
            <v>0</v>
          </cell>
          <cell r="P151" t="str">
            <v>-</v>
          </cell>
          <cell r="Q151">
            <v>2</v>
          </cell>
          <cell r="R151" t="str">
            <v>-</v>
          </cell>
          <cell r="S151">
            <v>5</v>
          </cell>
          <cell r="T151" t="str">
            <v>-</v>
          </cell>
          <cell r="U151">
            <v>923</v>
          </cell>
          <cell r="V151" t="str">
            <v>-</v>
          </cell>
          <cell r="W151">
            <v>3</v>
          </cell>
          <cell r="X151" t="str">
            <v>-</v>
          </cell>
          <cell r="Y151" t="str">
            <v>-</v>
          </cell>
          <cell r="Z151" t="str">
            <v>-</v>
          </cell>
          <cell r="AA151">
            <v>659</v>
          </cell>
          <cell r="AB151" t="str">
            <v>-</v>
          </cell>
          <cell r="AC151" t="str">
            <v>-</v>
          </cell>
          <cell r="AD151" t="str">
            <v>-</v>
          </cell>
          <cell r="AE151" t="str">
            <v>-</v>
          </cell>
          <cell r="AF151" t="str">
            <v>-</v>
          </cell>
          <cell r="AG151">
            <v>629</v>
          </cell>
          <cell r="AH151" t="str">
            <v>-</v>
          </cell>
          <cell r="AI151" t="str">
            <v>-</v>
          </cell>
          <cell r="AJ151" t="str">
            <v>-</v>
          </cell>
          <cell r="AK151" t="str">
            <v>-</v>
          </cell>
          <cell r="AL151" t="str">
            <v>-</v>
          </cell>
          <cell r="AM151">
            <v>63.692518874399454</v>
          </cell>
          <cell r="AN151">
            <v>64.2</v>
          </cell>
          <cell r="AO151" t="str">
            <v>-</v>
          </cell>
          <cell r="AP151" t="str">
            <v>-</v>
          </cell>
          <cell r="AQ151" t="str">
            <v>-</v>
          </cell>
          <cell r="AR151" t="str">
            <v>-</v>
          </cell>
          <cell r="AS151" t="str">
            <v>-</v>
          </cell>
          <cell r="AT151" t="str">
            <v>-</v>
          </cell>
          <cell r="AU151" t="str">
            <v>-</v>
          </cell>
          <cell r="AV151" t="str">
            <v>-</v>
          </cell>
          <cell r="AW151" t="str">
            <v>-</v>
          </cell>
          <cell r="AX151" t="str">
            <v>-</v>
          </cell>
          <cell r="AY151" t="str">
            <v>-</v>
          </cell>
          <cell r="AZ151" t="str">
            <v>-</v>
          </cell>
          <cell r="BA151">
            <v>820</v>
          </cell>
          <cell r="BB151">
            <v>828</v>
          </cell>
          <cell r="BC151">
            <v>56.280027453671934</v>
          </cell>
          <cell r="BD151">
            <v>57.5</v>
          </cell>
          <cell r="BE151">
            <v>926</v>
          </cell>
          <cell r="BF151" t="str">
            <v>-</v>
          </cell>
          <cell r="BG151">
            <v>466116.01</v>
          </cell>
          <cell r="BH151">
            <v>464970</v>
          </cell>
          <cell r="BI151">
            <v>432555659</v>
          </cell>
          <cell r="BJ151">
            <v>429632470</v>
          </cell>
          <cell r="BK151">
            <v>429930462</v>
          </cell>
          <cell r="BL151" t="str">
            <v>-</v>
          </cell>
          <cell r="BM151">
            <v>2625197</v>
          </cell>
          <cell r="BN151" t="str">
            <v>-</v>
          </cell>
          <cell r="BO151">
            <v>332443903</v>
          </cell>
          <cell r="BP151" t="str">
            <v>-</v>
          </cell>
          <cell r="BQ151">
            <v>2625197</v>
          </cell>
          <cell r="BR151" t="str">
            <v>-</v>
          </cell>
          <cell r="BS151">
            <v>835</v>
          </cell>
          <cell r="BT151" t="str">
            <v>-</v>
          </cell>
          <cell r="BU151">
            <v>329818706</v>
          </cell>
          <cell r="BV151" t="str">
            <v>-</v>
          </cell>
          <cell r="BW151">
            <v>598</v>
          </cell>
          <cell r="BX151" t="str">
            <v>-</v>
          </cell>
          <cell r="BY151" t="str">
            <v>-</v>
          </cell>
          <cell r="BZ151" t="str">
            <v>-</v>
          </cell>
          <cell r="CA151">
            <v>91260976</v>
          </cell>
          <cell r="CB151" t="str">
            <v>-</v>
          </cell>
          <cell r="CC151" t="str">
            <v>-</v>
          </cell>
          <cell r="CD151" t="str">
            <v>-</v>
          </cell>
          <cell r="CE151" t="str">
            <v>-</v>
          </cell>
          <cell r="CF151" t="str">
            <v>-</v>
          </cell>
          <cell r="CG151" t="str">
            <v>-</v>
          </cell>
          <cell r="CH151" t="str">
            <v>-</v>
          </cell>
          <cell r="CI151" t="str">
            <v>-</v>
          </cell>
          <cell r="CJ151" t="str">
            <v>-</v>
          </cell>
          <cell r="CK151" t="str">
            <v>-</v>
          </cell>
          <cell r="CL151" t="str">
            <v>-</v>
          </cell>
          <cell r="CM151">
            <v>8850780</v>
          </cell>
          <cell r="CN151" t="str">
            <v>-</v>
          </cell>
          <cell r="CO151">
            <v>100111756</v>
          </cell>
          <cell r="CP151" t="str">
            <v>-</v>
          </cell>
          <cell r="CQ151">
            <v>0</v>
          </cell>
          <cell r="CR151" t="str">
            <v>-</v>
          </cell>
          <cell r="CS151">
            <v>26</v>
          </cell>
          <cell r="CT151" t="str">
            <v>-</v>
          </cell>
          <cell r="CU151">
            <v>242</v>
          </cell>
          <cell r="CV151">
            <v>242</v>
          </cell>
          <cell r="CW151">
            <v>190</v>
          </cell>
          <cell r="CX151">
            <v>180</v>
          </cell>
          <cell r="CY151">
            <v>97</v>
          </cell>
          <cell r="CZ151">
            <v>99</v>
          </cell>
          <cell r="DA151">
            <v>45</v>
          </cell>
          <cell r="DB151">
            <v>48</v>
          </cell>
          <cell r="DC151">
            <v>23</v>
          </cell>
          <cell r="DD151">
            <v>25</v>
          </cell>
          <cell r="DE151">
            <v>34</v>
          </cell>
          <cell r="DF151">
            <v>30</v>
          </cell>
          <cell r="DG151">
            <v>102</v>
          </cell>
          <cell r="DH151">
            <v>103</v>
          </cell>
          <cell r="DI151">
            <v>47</v>
          </cell>
          <cell r="DJ151" t="str">
            <v>-</v>
          </cell>
          <cell r="DK151" t="str">
            <v>-</v>
          </cell>
          <cell r="DL151" t="str">
            <v>-</v>
          </cell>
          <cell r="DM151" t="str">
            <v>-</v>
          </cell>
          <cell r="DN151" t="str">
            <v>-</v>
          </cell>
          <cell r="DO151" t="str">
            <v>-</v>
          </cell>
          <cell r="DP151" t="str">
            <v>-</v>
          </cell>
          <cell r="DQ151" t="str">
            <v>-</v>
          </cell>
          <cell r="DR151" t="str">
            <v>-</v>
          </cell>
          <cell r="DS151" t="str">
            <v>-</v>
          </cell>
          <cell r="DT151" t="str">
            <v>-</v>
          </cell>
          <cell r="DU151" t="str">
            <v>-</v>
          </cell>
          <cell r="DV151" t="str">
            <v>-</v>
          </cell>
          <cell r="DW151">
            <v>0</v>
          </cell>
          <cell r="DX151" t="str">
            <v>-</v>
          </cell>
          <cell r="DY151">
            <v>60</v>
          </cell>
          <cell r="DZ151">
            <v>48</v>
          </cell>
          <cell r="EA151">
            <v>24</v>
          </cell>
          <cell r="EB151" t="str">
            <v>-</v>
          </cell>
          <cell r="EC151">
            <v>55.813953488372093</v>
          </cell>
          <cell r="ED151" t="str">
            <v>-</v>
          </cell>
          <cell r="EE151">
            <v>13</v>
          </cell>
          <cell r="EF151" t="str">
            <v>-</v>
          </cell>
          <cell r="EG151">
            <v>49</v>
          </cell>
        </row>
        <row r="152">
          <cell r="C152">
            <v>700000468</v>
          </cell>
          <cell r="D152" t="str">
            <v>SECTOR SAMÁN SANY</v>
          </cell>
          <cell r="E152">
            <v>2026</v>
          </cell>
          <cell r="F152">
            <v>202606</v>
          </cell>
          <cell r="G152">
            <v>1416</v>
          </cell>
          <cell r="H152">
            <v>1451</v>
          </cell>
          <cell r="I152">
            <v>375</v>
          </cell>
          <cell r="J152" t="str">
            <v>-</v>
          </cell>
          <cell r="K152">
            <v>-53</v>
          </cell>
          <cell r="L152">
            <v>8</v>
          </cell>
          <cell r="M152">
            <v>189</v>
          </cell>
          <cell r="N152">
            <v>982</v>
          </cell>
          <cell r="O152">
            <v>0</v>
          </cell>
          <cell r="P152" t="str">
            <v>-</v>
          </cell>
          <cell r="Q152">
            <v>1</v>
          </cell>
          <cell r="R152" t="str">
            <v>-</v>
          </cell>
          <cell r="S152">
            <v>2</v>
          </cell>
          <cell r="T152" t="str">
            <v>-</v>
          </cell>
          <cell r="U152">
            <v>189</v>
          </cell>
          <cell r="V152" t="str">
            <v>-</v>
          </cell>
          <cell r="W152">
            <v>0</v>
          </cell>
          <cell r="X152" t="str">
            <v>-</v>
          </cell>
          <cell r="Y152" t="str">
            <v>-</v>
          </cell>
          <cell r="Z152" t="str">
            <v>-</v>
          </cell>
          <cell r="AA152">
            <v>154</v>
          </cell>
          <cell r="AB152" t="str">
            <v>-</v>
          </cell>
          <cell r="AC152" t="str">
            <v>-</v>
          </cell>
          <cell r="AD152" t="str">
            <v>-</v>
          </cell>
          <cell r="AE152" t="str">
            <v>-</v>
          </cell>
          <cell r="AF152" t="str">
            <v>-</v>
          </cell>
          <cell r="AG152">
            <v>98</v>
          </cell>
          <cell r="AH152" t="str">
            <v>-</v>
          </cell>
          <cell r="AI152" t="str">
            <v>-</v>
          </cell>
          <cell r="AJ152" t="str">
            <v>-</v>
          </cell>
          <cell r="AK152" t="str">
            <v>-</v>
          </cell>
          <cell r="AL152" t="str">
            <v>-</v>
          </cell>
          <cell r="AM152">
            <v>13.418079096045199</v>
          </cell>
          <cell r="AN152">
            <v>66.5</v>
          </cell>
          <cell r="AO152" t="str">
            <v>-</v>
          </cell>
          <cell r="AP152" t="str">
            <v>-</v>
          </cell>
          <cell r="AQ152" t="str">
            <v>-</v>
          </cell>
          <cell r="AR152" t="str">
            <v>-</v>
          </cell>
          <cell r="AS152" t="str">
            <v>-</v>
          </cell>
          <cell r="AT152" t="str">
            <v>-</v>
          </cell>
          <cell r="AU152" t="str">
            <v>-</v>
          </cell>
          <cell r="AV152" t="str">
            <v>-</v>
          </cell>
          <cell r="AW152" t="str">
            <v>-</v>
          </cell>
          <cell r="AX152" t="str">
            <v>-</v>
          </cell>
          <cell r="AY152" t="str">
            <v>-</v>
          </cell>
          <cell r="AZ152" t="str">
            <v>-</v>
          </cell>
          <cell r="BA152">
            <v>176</v>
          </cell>
          <cell r="BB152">
            <v>858</v>
          </cell>
          <cell r="BC152">
            <v>12.429378531073446</v>
          </cell>
          <cell r="BD152">
            <v>58.1</v>
          </cell>
          <cell r="BE152">
            <v>992</v>
          </cell>
          <cell r="BF152" t="str">
            <v>-</v>
          </cell>
          <cell r="BG152">
            <v>478306.28</v>
          </cell>
          <cell r="BH152">
            <v>469334</v>
          </cell>
          <cell r="BI152">
            <v>90399887.5</v>
          </cell>
          <cell r="BJ152">
            <v>460885912</v>
          </cell>
          <cell r="BK152">
            <v>90548929</v>
          </cell>
          <cell r="BL152" t="str">
            <v>-</v>
          </cell>
          <cell r="BM152">
            <v>261117.5</v>
          </cell>
          <cell r="BN152" t="str">
            <v>-</v>
          </cell>
          <cell r="BO152">
            <v>76054202.5</v>
          </cell>
          <cell r="BP152" t="str">
            <v>-</v>
          </cell>
          <cell r="BQ152">
            <v>261117.5</v>
          </cell>
          <cell r="BR152" t="str">
            <v>-</v>
          </cell>
          <cell r="BS152">
            <v>182</v>
          </cell>
          <cell r="BT152" t="str">
            <v>-</v>
          </cell>
          <cell r="BU152">
            <v>75793085</v>
          </cell>
          <cell r="BV152" t="str">
            <v>-</v>
          </cell>
          <cell r="BW152">
            <v>103</v>
          </cell>
          <cell r="BX152" t="str">
            <v>-</v>
          </cell>
          <cell r="BY152" t="str">
            <v>-</v>
          </cell>
          <cell r="BZ152" t="str">
            <v>-</v>
          </cell>
          <cell r="CA152">
            <v>12547525</v>
          </cell>
          <cell r="CB152" t="str">
            <v>-</v>
          </cell>
          <cell r="CC152" t="str">
            <v>-</v>
          </cell>
          <cell r="CD152" t="str">
            <v>-</v>
          </cell>
          <cell r="CE152" t="str">
            <v>-</v>
          </cell>
          <cell r="CF152" t="str">
            <v>-</v>
          </cell>
          <cell r="CG152" t="str">
            <v>-</v>
          </cell>
          <cell r="CH152" t="str">
            <v>-</v>
          </cell>
          <cell r="CI152" t="str">
            <v>-</v>
          </cell>
          <cell r="CJ152" t="str">
            <v>-</v>
          </cell>
          <cell r="CK152" t="str">
            <v>-</v>
          </cell>
          <cell r="CL152" t="str">
            <v>-</v>
          </cell>
          <cell r="CM152">
            <v>1798160</v>
          </cell>
          <cell r="CN152" t="str">
            <v>-</v>
          </cell>
          <cell r="CO152">
            <v>14345685</v>
          </cell>
          <cell r="CP152" t="str">
            <v>-</v>
          </cell>
          <cell r="CQ152">
            <v>0</v>
          </cell>
          <cell r="CR152" t="str">
            <v>-</v>
          </cell>
          <cell r="CS152">
            <v>-42</v>
          </cell>
          <cell r="CT152" t="str">
            <v>-</v>
          </cell>
          <cell r="CU152">
            <v>750</v>
          </cell>
          <cell r="CV152">
            <v>237</v>
          </cell>
          <cell r="CW152">
            <v>304</v>
          </cell>
          <cell r="CX152">
            <v>192</v>
          </cell>
          <cell r="CY152">
            <v>172</v>
          </cell>
          <cell r="CZ152">
            <v>115</v>
          </cell>
          <cell r="DA152">
            <v>63</v>
          </cell>
          <cell r="DB152">
            <v>41</v>
          </cell>
          <cell r="DC152">
            <v>78</v>
          </cell>
          <cell r="DD152">
            <v>59</v>
          </cell>
          <cell r="DE152">
            <v>50</v>
          </cell>
          <cell r="DF152">
            <v>42</v>
          </cell>
          <cell r="DG152">
            <v>191</v>
          </cell>
          <cell r="DH152">
            <v>142</v>
          </cell>
          <cell r="DI152">
            <v>5</v>
          </cell>
          <cell r="DJ152" t="str">
            <v>-</v>
          </cell>
          <cell r="DK152" t="str">
            <v>-</v>
          </cell>
          <cell r="DL152" t="str">
            <v>-</v>
          </cell>
          <cell r="DM152" t="str">
            <v>-</v>
          </cell>
          <cell r="DN152" t="str">
            <v>-</v>
          </cell>
          <cell r="DO152" t="str">
            <v>-</v>
          </cell>
          <cell r="DP152" t="str">
            <v>-</v>
          </cell>
          <cell r="DQ152" t="str">
            <v>-</v>
          </cell>
          <cell r="DR152" t="str">
            <v>-</v>
          </cell>
          <cell r="DS152" t="str">
            <v>-</v>
          </cell>
          <cell r="DT152" t="str">
            <v>-</v>
          </cell>
          <cell r="DU152" t="str">
            <v>-</v>
          </cell>
          <cell r="DV152" t="str">
            <v>-</v>
          </cell>
          <cell r="DW152">
            <v>0</v>
          </cell>
          <cell r="DX152" t="str">
            <v>-</v>
          </cell>
          <cell r="DY152">
            <v>8</v>
          </cell>
          <cell r="DZ152">
            <v>71</v>
          </cell>
          <cell r="EA152">
            <v>31</v>
          </cell>
          <cell r="EB152" t="str">
            <v>-</v>
          </cell>
          <cell r="EC152">
            <v>43.055555555555557</v>
          </cell>
          <cell r="ED152" t="str">
            <v>-</v>
          </cell>
          <cell r="EE152">
            <v>3</v>
          </cell>
          <cell r="EF152" t="str">
            <v>-</v>
          </cell>
          <cell r="EG152">
            <v>5</v>
          </cell>
        </row>
        <row r="153">
          <cell r="C153">
            <v>700000469</v>
          </cell>
          <cell r="D153" t="str">
            <v>SECTOR WINKAT VICTORIA</v>
          </cell>
          <cell r="E153">
            <v>2026</v>
          </cell>
          <cell r="F153">
            <v>202606</v>
          </cell>
          <cell r="G153" t="str">
            <v>-</v>
          </cell>
          <cell r="H153" t="str">
            <v>-</v>
          </cell>
          <cell r="I153" t="str">
            <v>-</v>
          </cell>
          <cell r="J153" t="str">
            <v>-</v>
          </cell>
          <cell r="K153" t="str">
            <v>-</v>
          </cell>
          <cell r="L153" t="str">
            <v>-</v>
          </cell>
          <cell r="M153" t="str">
            <v>-</v>
          </cell>
          <cell r="N153" t="str">
            <v>-</v>
          </cell>
          <cell r="O153" t="str">
            <v>-</v>
          </cell>
          <cell r="P153" t="str">
            <v>-</v>
          </cell>
          <cell r="Q153" t="str">
            <v>-</v>
          </cell>
          <cell r="R153" t="str">
            <v>-</v>
          </cell>
          <cell r="S153" t="str">
            <v>-</v>
          </cell>
          <cell r="T153" t="str">
            <v>-</v>
          </cell>
          <cell r="U153" t="str">
            <v>-</v>
          </cell>
          <cell r="V153" t="str">
            <v>-</v>
          </cell>
          <cell r="W153" t="str">
            <v>-</v>
          </cell>
          <cell r="X153" t="str">
            <v>-</v>
          </cell>
          <cell r="Y153" t="str">
            <v>-</v>
          </cell>
          <cell r="Z153" t="str">
            <v>-</v>
          </cell>
          <cell r="AA153" t="str">
            <v>-</v>
          </cell>
          <cell r="AB153" t="str">
            <v>-</v>
          </cell>
          <cell r="AC153" t="str">
            <v>-</v>
          </cell>
          <cell r="AD153" t="str">
            <v>-</v>
          </cell>
          <cell r="AE153" t="str">
            <v>-</v>
          </cell>
          <cell r="AF153" t="str">
            <v>-</v>
          </cell>
          <cell r="AG153" t="str">
            <v>-</v>
          </cell>
          <cell r="AH153" t="str">
            <v>-</v>
          </cell>
          <cell r="AI153" t="str">
            <v>-</v>
          </cell>
          <cell r="AJ153" t="str">
            <v>-</v>
          </cell>
          <cell r="AK153" t="str">
            <v>-</v>
          </cell>
          <cell r="AL153" t="str">
            <v>-</v>
          </cell>
          <cell r="AM153" t="str">
            <v>-</v>
          </cell>
          <cell r="AN153" t="str">
            <v>-</v>
          </cell>
          <cell r="AO153" t="str">
            <v>-</v>
          </cell>
          <cell r="AP153" t="str">
            <v>-</v>
          </cell>
          <cell r="AQ153" t="str">
            <v>-</v>
          </cell>
          <cell r="AR153" t="str">
            <v>-</v>
          </cell>
          <cell r="AS153" t="str">
            <v>-</v>
          </cell>
          <cell r="AT153" t="str">
            <v>-</v>
          </cell>
          <cell r="AU153" t="str">
            <v>-</v>
          </cell>
          <cell r="AV153" t="str">
            <v>-</v>
          </cell>
          <cell r="AW153" t="str">
            <v>-</v>
          </cell>
          <cell r="AX153" t="str">
            <v>-</v>
          </cell>
          <cell r="AY153" t="str">
            <v>-</v>
          </cell>
          <cell r="AZ153" t="str">
            <v>-</v>
          </cell>
          <cell r="BA153" t="str">
            <v>-</v>
          </cell>
          <cell r="BB153" t="str">
            <v>-</v>
          </cell>
          <cell r="BC153" t="str">
            <v>-</v>
          </cell>
          <cell r="BD153" t="str">
            <v>-</v>
          </cell>
          <cell r="BE153" t="str">
            <v>-</v>
          </cell>
          <cell r="BF153" t="str">
            <v>-</v>
          </cell>
          <cell r="BG153" t="str">
            <v>-</v>
          </cell>
          <cell r="BH153" t="str">
            <v>-</v>
          </cell>
          <cell r="BI153" t="str">
            <v>-</v>
          </cell>
          <cell r="BJ153" t="str">
            <v>-</v>
          </cell>
          <cell r="BK153" t="str">
            <v>-</v>
          </cell>
          <cell r="BL153" t="str">
            <v>-</v>
          </cell>
          <cell r="BM153" t="str">
            <v>-</v>
          </cell>
          <cell r="BN153" t="str">
            <v>-</v>
          </cell>
          <cell r="BO153" t="str">
            <v>-</v>
          </cell>
          <cell r="BP153" t="str">
            <v>-</v>
          </cell>
          <cell r="BQ153" t="str">
            <v>-</v>
          </cell>
          <cell r="BR153" t="str">
            <v>-</v>
          </cell>
          <cell r="BS153" t="str">
            <v>-</v>
          </cell>
          <cell r="BT153" t="str">
            <v>-</v>
          </cell>
          <cell r="BU153" t="str">
            <v>-</v>
          </cell>
          <cell r="BV153" t="str">
            <v>-</v>
          </cell>
          <cell r="BW153" t="str">
            <v>-</v>
          </cell>
          <cell r="BX153" t="str">
            <v>-</v>
          </cell>
          <cell r="BY153" t="str">
            <v>-</v>
          </cell>
          <cell r="BZ153" t="str">
            <v>-</v>
          </cell>
          <cell r="CA153" t="str">
            <v>-</v>
          </cell>
          <cell r="CB153" t="str">
            <v>-</v>
          </cell>
          <cell r="CC153" t="str">
            <v>-</v>
          </cell>
          <cell r="CD153" t="str">
            <v>-</v>
          </cell>
          <cell r="CE153" t="str">
            <v>-</v>
          </cell>
          <cell r="CF153" t="str">
            <v>-</v>
          </cell>
          <cell r="CG153" t="str">
            <v>-</v>
          </cell>
          <cell r="CH153" t="str">
            <v>-</v>
          </cell>
          <cell r="CI153" t="str">
            <v>-</v>
          </cell>
          <cell r="CJ153" t="str">
            <v>-</v>
          </cell>
          <cell r="CK153" t="str">
            <v>-</v>
          </cell>
          <cell r="CL153" t="str">
            <v>-</v>
          </cell>
          <cell r="CM153" t="str">
            <v>-</v>
          </cell>
          <cell r="CN153" t="str">
            <v>-</v>
          </cell>
          <cell r="CO153" t="str">
            <v>-</v>
          </cell>
          <cell r="CP153" t="str">
            <v>-</v>
          </cell>
          <cell r="CQ153" t="str">
            <v>-</v>
          </cell>
          <cell r="CR153" t="str">
            <v>-</v>
          </cell>
          <cell r="CS153" t="str">
            <v>-</v>
          </cell>
          <cell r="CT153" t="str">
            <v>-</v>
          </cell>
          <cell r="CU153" t="str">
            <v>-</v>
          </cell>
          <cell r="CV153" t="str">
            <v>-</v>
          </cell>
          <cell r="CW153" t="str">
            <v>-</v>
          </cell>
          <cell r="CX153" t="str">
            <v>-</v>
          </cell>
          <cell r="CY153" t="str">
            <v>-</v>
          </cell>
          <cell r="CZ153" t="str">
            <v>-</v>
          </cell>
          <cell r="DA153" t="str">
            <v>-</v>
          </cell>
          <cell r="DB153" t="str">
            <v>-</v>
          </cell>
          <cell r="DC153" t="str">
            <v>-</v>
          </cell>
          <cell r="DD153" t="str">
            <v>-</v>
          </cell>
          <cell r="DE153" t="str">
            <v>-</v>
          </cell>
          <cell r="DF153" t="str">
            <v>-</v>
          </cell>
          <cell r="DG153" t="str">
            <v>-</v>
          </cell>
          <cell r="DH153" t="str">
            <v>-</v>
          </cell>
          <cell r="DI153" t="str">
            <v>-</v>
          </cell>
          <cell r="DJ153" t="str">
            <v>-</v>
          </cell>
          <cell r="DK153" t="str">
            <v>-</v>
          </cell>
          <cell r="DL153" t="str">
            <v>-</v>
          </cell>
          <cell r="DM153" t="str">
            <v>-</v>
          </cell>
          <cell r="DN153" t="str">
            <v>-</v>
          </cell>
          <cell r="DO153" t="str">
            <v>-</v>
          </cell>
          <cell r="DP153" t="str">
            <v>-</v>
          </cell>
          <cell r="DQ153" t="str">
            <v>-</v>
          </cell>
          <cell r="DR153" t="str">
            <v>-</v>
          </cell>
          <cell r="DS153" t="str">
            <v>-</v>
          </cell>
          <cell r="DT153" t="str">
            <v>-</v>
          </cell>
          <cell r="DU153" t="str">
            <v>-</v>
          </cell>
          <cell r="DV153" t="str">
            <v>-</v>
          </cell>
          <cell r="DW153" t="str">
            <v>-</v>
          </cell>
          <cell r="DX153" t="str">
            <v>-</v>
          </cell>
          <cell r="DY153" t="str">
            <v>-</v>
          </cell>
          <cell r="DZ153" t="str">
            <v>-</v>
          </cell>
          <cell r="EA153" t="str">
            <v>-</v>
          </cell>
          <cell r="EB153" t="str">
            <v>-</v>
          </cell>
          <cell r="EC153" t="str">
            <v>-</v>
          </cell>
          <cell r="ED153" t="str">
            <v>-</v>
          </cell>
          <cell r="EE153" t="str">
            <v>-</v>
          </cell>
          <cell r="EF153" t="str">
            <v>-</v>
          </cell>
          <cell r="EG153" t="str">
            <v>-</v>
          </cell>
        </row>
        <row r="154">
          <cell r="C154">
            <v>700000473</v>
          </cell>
          <cell r="D154" t="str">
            <v>SECTOR CHIPRE MARÍA</v>
          </cell>
          <cell r="E154">
            <v>2026</v>
          </cell>
          <cell r="F154">
            <v>202606</v>
          </cell>
          <cell r="G154">
            <v>0</v>
          </cell>
          <cell r="H154" t="str">
            <v>-</v>
          </cell>
          <cell r="I154">
            <v>0</v>
          </cell>
          <cell r="J154" t="str">
            <v>-</v>
          </cell>
          <cell r="K154">
            <v>0</v>
          </cell>
          <cell r="L154" t="str">
            <v>-</v>
          </cell>
          <cell r="M154">
            <v>0</v>
          </cell>
          <cell r="N154" t="str">
            <v>-</v>
          </cell>
          <cell r="O154">
            <v>0</v>
          </cell>
          <cell r="P154" t="str">
            <v>-</v>
          </cell>
          <cell r="Q154">
            <v>0</v>
          </cell>
          <cell r="R154" t="str">
            <v>-</v>
          </cell>
          <cell r="S154">
            <v>0</v>
          </cell>
          <cell r="T154" t="str">
            <v>-</v>
          </cell>
          <cell r="U154">
            <v>0</v>
          </cell>
          <cell r="V154" t="str">
            <v>-</v>
          </cell>
          <cell r="W154">
            <v>0</v>
          </cell>
          <cell r="X154" t="str">
            <v>-</v>
          </cell>
          <cell r="Y154" t="str">
            <v>-</v>
          </cell>
          <cell r="Z154" t="str">
            <v>-</v>
          </cell>
          <cell r="AA154">
            <v>0</v>
          </cell>
          <cell r="AB154" t="str">
            <v>-</v>
          </cell>
          <cell r="AC154" t="str">
            <v>-</v>
          </cell>
          <cell r="AD154" t="str">
            <v>-</v>
          </cell>
          <cell r="AE154" t="str">
            <v>-</v>
          </cell>
          <cell r="AF154" t="str">
            <v>-</v>
          </cell>
          <cell r="AG154">
            <v>0</v>
          </cell>
          <cell r="AH154" t="str">
            <v>-</v>
          </cell>
          <cell r="AI154" t="str">
            <v>-</v>
          </cell>
          <cell r="AJ154" t="str">
            <v>-</v>
          </cell>
          <cell r="AK154" t="str">
            <v>-</v>
          </cell>
          <cell r="AL154" t="str">
            <v>-</v>
          </cell>
          <cell r="AM154">
            <v>0</v>
          </cell>
          <cell r="AN154" t="str">
            <v>-</v>
          </cell>
          <cell r="AO154" t="str">
            <v>-</v>
          </cell>
          <cell r="AP154" t="str">
            <v>-</v>
          </cell>
          <cell r="AQ154" t="str">
            <v>-</v>
          </cell>
          <cell r="AR154" t="str">
            <v>-</v>
          </cell>
          <cell r="AS154" t="str">
            <v>-</v>
          </cell>
          <cell r="AT154" t="str">
            <v>-</v>
          </cell>
          <cell r="AU154" t="str">
            <v>-</v>
          </cell>
          <cell r="AV154" t="str">
            <v>-</v>
          </cell>
          <cell r="AW154" t="str">
            <v>-</v>
          </cell>
          <cell r="AX154" t="str">
            <v>-</v>
          </cell>
          <cell r="AY154" t="str">
            <v>-</v>
          </cell>
          <cell r="AZ154" t="str">
            <v>-</v>
          </cell>
          <cell r="BA154">
            <v>0</v>
          </cell>
          <cell r="BB154" t="str">
            <v>-</v>
          </cell>
          <cell r="BC154">
            <v>0</v>
          </cell>
          <cell r="BD154" t="str">
            <v>-</v>
          </cell>
          <cell r="BE154">
            <v>0</v>
          </cell>
          <cell r="BF154" t="str">
            <v>-</v>
          </cell>
          <cell r="BG154">
            <v>0</v>
          </cell>
          <cell r="BH154" t="str">
            <v>-</v>
          </cell>
          <cell r="BI154">
            <v>0</v>
          </cell>
          <cell r="BJ154" t="str">
            <v>-</v>
          </cell>
          <cell r="BK154">
            <v>0</v>
          </cell>
          <cell r="BL154" t="str">
            <v>-</v>
          </cell>
          <cell r="BM154">
            <v>0</v>
          </cell>
          <cell r="BN154" t="str">
            <v>-</v>
          </cell>
          <cell r="BO154">
            <v>0</v>
          </cell>
          <cell r="BP154" t="str">
            <v>-</v>
          </cell>
          <cell r="BQ154">
            <v>0</v>
          </cell>
          <cell r="BR154" t="str">
            <v>-</v>
          </cell>
          <cell r="BS154">
            <v>0</v>
          </cell>
          <cell r="BT154" t="str">
            <v>-</v>
          </cell>
          <cell r="BU154">
            <v>0</v>
          </cell>
          <cell r="BV154" t="str">
            <v>-</v>
          </cell>
          <cell r="BW154">
            <v>0</v>
          </cell>
          <cell r="BX154" t="str">
            <v>-</v>
          </cell>
          <cell r="BY154" t="str">
            <v>-</v>
          </cell>
          <cell r="BZ154" t="str">
            <v>-</v>
          </cell>
          <cell r="CA154">
            <v>0</v>
          </cell>
          <cell r="CB154" t="str">
            <v>-</v>
          </cell>
          <cell r="CC154" t="str">
            <v>-</v>
          </cell>
          <cell r="CD154" t="str">
            <v>-</v>
          </cell>
          <cell r="CE154" t="str">
            <v>-</v>
          </cell>
          <cell r="CF154" t="str">
            <v>-</v>
          </cell>
          <cell r="CG154" t="str">
            <v>-</v>
          </cell>
          <cell r="CH154" t="str">
            <v>-</v>
          </cell>
          <cell r="CI154" t="str">
            <v>-</v>
          </cell>
          <cell r="CJ154" t="str">
            <v>-</v>
          </cell>
          <cell r="CK154" t="str">
            <v>-</v>
          </cell>
          <cell r="CL154" t="str">
            <v>-</v>
          </cell>
          <cell r="CM154">
            <v>0</v>
          </cell>
          <cell r="CN154" t="str">
            <v>-</v>
          </cell>
          <cell r="CO154">
            <v>0</v>
          </cell>
          <cell r="CP154" t="str">
            <v>-</v>
          </cell>
          <cell r="CQ154">
            <v>0</v>
          </cell>
          <cell r="CR154" t="str">
            <v>-</v>
          </cell>
          <cell r="CS154">
            <v>0</v>
          </cell>
          <cell r="CT154" t="str">
            <v>-</v>
          </cell>
          <cell r="CU154">
            <v>0</v>
          </cell>
          <cell r="CV154" t="str">
            <v>-</v>
          </cell>
          <cell r="CW154">
            <v>0</v>
          </cell>
          <cell r="CX154" t="str">
            <v>-</v>
          </cell>
          <cell r="CY154">
            <v>0</v>
          </cell>
          <cell r="CZ154" t="str">
            <v>-</v>
          </cell>
          <cell r="DA154">
            <v>0</v>
          </cell>
          <cell r="DB154" t="str">
            <v>-</v>
          </cell>
          <cell r="DC154">
            <v>0</v>
          </cell>
          <cell r="DD154" t="str">
            <v>-</v>
          </cell>
          <cell r="DE154">
            <v>0</v>
          </cell>
          <cell r="DF154" t="str">
            <v>-</v>
          </cell>
          <cell r="DG154">
            <v>0</v>
          </cell>
          <cell r="DH154" t="str">
            <v>-</v>
          </cell>
          <cell r="DI154">
            <v>0</v>
          </cell>
          <cell r="DJ154" t="str">
            <v>-</v>
          </cell>
          <cell r="DK154" t="str">
            <v>-</v>
          </cell>
          <cell r="DL154" t="str">
            <v>-</v>
          </cell>
          <cell r="DM154" t="str">
            <v>-</v>
          </cell>
          <cell r="DN154" t="str">
            <v>-</v>
          </cell>
          <cell r="DO154" t="str">
            <v>-</v>
          </cell>
          <cell r="DP154" t="str">
            <v>-</v>
          </cell>
          <cell r="DQ154" t="str">
            <v>-</v>
          </cell>
          <cell r="DR154" t="str">
            <v>-</v>
          </cell>
          <cell r="DS154" t="str">
            <v>-</v>
          </cell>
          <cell r="DT154" t="str">
            <v>-</v>
          </cell>
          <cell r="DU154" t="str">
            <v>-</v>
          </cell>
          <cell r="DV154" t="str">
            <v>-</v>
          </cell>
          <cell r="DW154">
            <v>0</v>
          </cell>
          <cell r="DX154" t="str">
            <v>-</v>
          </cell>
          <cell r="DY154">
            <v>0</v>
          </cell>
          <cell r="DZ154" t="str">
            <v>-</v>
          </cell>
          <cell r="EA154">
            <v>0</v>
          </cell>
          <cell r="EB154" t="str">
            <v>-</v>
          </cell>
          <cell r="EC154">
            <v>0</v>
          </cell>
          <cell r="ED154" t="str">
            <v>-</v>
          </cell>
          <cell r="EE154">
            <v>0</v>
          </cell>
          <cell r="EF154" t="str">
            <v>-</v>
          </cell>
          <cell r="EG154">
            <v>0</v>
          </cell>
        </row>
        <row r="155">
          <cell r="C155">
            <v>700000474</v>
          </cell>
          <cell r="D155" t="str">
            <v>SECTOR PANCHES MARTHA</v>
          </cell>
          <cell r="E155">
            <v>2026</v>
          </cell>
          <cell r="F155">
            <v>202606</v>
          </cell>
          <cell r="G155" t="str">
            <v>-</v>
          </cell>
          <cell r="H155" t="str">
            <v>-</v>
          </cell>
          <cell r="I155" t="str">
            <v>-</v>
          </cell>
          <cell r="J155" t="str">
            <v>-</v>
          </cell>
          <cell r="K155" t="str">
            <v>-</v>
          </cell>
          <cell r="L155" t="str">
            <v>-</v>
          </cell>
          <cell r="M155" t="str">
            <v>-</v>
          </cell>
          <cell r="N155" t="str">
            <v>-</v>
          </cell>
          <cell r="O155" t="str">
            <v>-</v>
          </cell>
          <cell r="P155" t="str">
            <v>-</v>
          </cell>
          <cell r="Q155" t="str">
            <v>-</v>
          </cell>
          <cell r="R155" t="str">
            <v>-</v>
          </cell>
          <cell r="S155" t="str">
            <v>-</v>
          </cell>
          <cell r="T155" t="str">
            <v>-</v>
          </cell>
          <cell r="U155" t="str">
            <v>-</v>
          </cell>
          <cell r="V155" t="str">
            <v>-</v>
          </cell>
          <cell r="W155" t="str">
            <v>-</v>
          </cell>
          <cell r="X155" t="str">
            <v>-</v>
          </cell>
          <cell r="Y155" t="str">
            <v>-</v>
          </cell>
          <cell r="Z155" t="str">
            <v>-</v>
          </cell>
          <cell r="AA155" t="str">
            <v>-</v>
          </cell>
          <cell r="AB155" t="str">
            <v>-</v>
          </cell>
          <cell r="AC155" t="str">
            <v>-</v>
          </cell>
          <cell r="AD155" t="str">
            <v>-</v>
          </cell>
          <cell r="AE155" t="str">
            <v>-</v>
          </cell>
          <cell r="AF155" t="str">
            <v>-</v>
          </cell>
          <cell r="AG155" t="str">
            <v>-</v>
          </cell>
          <cell r="AH155" t="str">
            <v>-</v>
          </cell>
          <cell r="AI155" t="str">
            <v>-</v>
          </cell>
          <cell r="AJ155" t="str">
            <v>-</v>
          </cell>
          <cell r="AK155" t="str">
            <v>-</v>
          </cell>
          <cell r="AL155" t="str">
            <v>-</v>
          </cell>
          <cell r="AM155" t="str">
            <v>-</v>
          </cell>
          <cell r="AN155" t="str">
            <v>-</v>
          </cell>
          <cell r="AO155" t="str">
            <v>-</v>
          </cell>
          <cell r="AP155" t="str">
            <v>-</v>
          </cell>
          <cell r="AQ155" t="str">
            <v>-</v>
          </cell>
          <cell r="AR155" t="str">
            <v>-</v>
          </cell>
          <cell r="AS155" t="str">
            <v>-</v>
          </cell>
          <cell r="AT155" t="str">
            <v>-</v>
          </cell>
          <cell r="AU155" t="str">
            <v>-</v>
          </cell>
          <cell r="AV155" t="str">
            <v>-</v>
          </cell>
          <cell r="AW155" t="str">
            <v>-</v>
          </cell>
          <cell r="AX155" t="str">
            <v>-</v>
          </cell>
          <cell r="AY155" t="str">
            <v>-</v>
          </cell>
          <cell r="AZ155" t="str">
            <v>-</v>
          </cell>
          <cell r="BA155" t="str">
            <v>-</v>
          </cell>
          <cell r="BB155" t="str">
            <v>-</v>
          </cell>
          <cell r="BC155" t="str">
            <v>-</v>
          </cell>
          <cell r="BD155" t="str">
            <v>-</v>
          </cell>
          <cell r="BE155" t="str">
            <v>-</v>
          </cell>
          <cell r="BF155" t="str">
            <v>-</v>
          </cell>
          <cell r="BG155" t="str">
            <v>-</v>
          </cell>
          <cell r="BH155" t="str">
            <v>-</v>
          </cell>
          <cell r="BI155" t="str">
            <v>-</v>
          </cell>
          <cell r="BJ155" t="str">
            <v>-</v>
          </cell>
          <cell r="BK155" t="str">
            <v>-</v>
          </cell>
          <cell r="BL155" t="str">
            <v>-</v>
          </cell>
          <cell r="BM155" t="str">
            <v>-</v>
          </cell>
          <cell r="BN155" t="str">
            <v>-</v>
          </cell>
          <cell r="BO155" t="str">
            <v>-</v>
          </cell>
          <cell r="BP155" t="str">
            <v>-</v>
          </cell>
          <cell r="BQ155" t="str">
            <v>-</v>
          </cell>
          <cell r="BR155" t="str">
            <v>-</v>
          </cell>
          <cell r="BS155" t="str">
            <v>-</v>
          </cell>
          <cell r="BT155" t="str">
            <v>-</v>
          </cell>
          <cell r="BU155" t="str">
            <v>-</v>
          </cell>
          <cell r="BV155" t="str">
            <v>-</v>
          </cell>
          <cell r="BW155" t="str">
            <v>-</v>
          </cell>
          <cell r="BX155" t="str">
            <v>-</v>
          </cell>
          <cell r="BY155" t="str">
            <v>-</v>
          </cell>
          <cell r="BZ155" t="str">
            <v>-</v>
          </cell>
          <cell r="CA155" t="str">
            <v>-</v>
          </cell>
          <cell r="CB155" t="str">
            <v>-</v>
          </cell>
          <cell r="CC155" t="str">
            <v>-</v>
          </cell>
          <cell r="CD155" t="str">
            <v>-</v>
          </cell>
          <cell r="CE155" t="str">
            <v>-</v>
          </cell>
          <cell r="CF155" t="str">
            <v>-</v>
          </cell>
          <cell r="CG155" t="str">
            <v>-</v>
          </cell>
          <cell r="CH155" t="str">
            <v>-</v>
          </cell>
          <cell r="CI155" t="str">
            <v>-</v>
          </cell>
          <cell r="CJ155" t="str">
            <v>-</v>
          </cell>
          <cell r="CK155" t="str">
            <v>-</v>
          </cell>
          <cell r="CL155" t="str">
            <v>-</v>
          </cell>
          <cell r="CM155" t="str">
            <v>-</v>
          </cell>
          <cell r="CN155" t="str">
            <v>-</v>
          </cell>
          <cell r="CO155" t="str">
            <v>-</v>
          </cell>
          <cell r="CP155" t="str">
            <v>-</v>
          </cell>
          <cell r="CQ155" t="str">
            <v>-</v>
          </cell>
          <cell r="CR155" t="str">
            <v>-</v>
          </cell>
          <cell r="CS155" t="str">
            <v>-</v>
          </cell>
          <cell r="CT155" t="str">
            <v>-</v>
          </cell>
          <cell r="CU155" t="str">
            <v>-</v>
          </cell>
          <cell r="CV155" t="str">
            <v>-</v>
          </cell>
          <cell r="CW155" t="str">
            <v>-</v>
          </cell>
          <cell r="CX155" t="str">
            <v>-</v>
          </cell>
          <cell r="CY155" t="str">
            <v>-</v>
          </cell>
          <cell r="CZ155" t="str">
            <v>-</v>
          </cell>
          <cell r="DA155" t="str">
            <v>-</v>
          </cell>
          <cell r="DB155" t="str">
            <v>-</v>
          </cell>
          <cell r="DC155" t="str">
            <v>-</v>
          </cell>
          <cell r="DD155" t="str">
            <v>-</v>
          </cell>
          <cell r="DE155" t="str">
            <v>-</v>
          </cell>
          <cell r="DF155" t="str">
            <v>-</v>
          </cell>
          <cell r="DG155" t="str">
            <v>-</v>
          </cell>
          <cell r="DH155" t="str">
            <v>-</v>
          </cell>
          <cell r="DI155" t="str">
            <v>-</v>
          </cell>
          <cell r="DJ155" t="str">
            <v>-</v>
          </cell>
          <cell r="DK155" t="str">
            <v>-</v>
          </cell>
          <cell r="DL155" t="str">
            <v>-</v>
          </cell>
          <cell r="DM155" t="str">
            <v>-</v>
          </cell>
          <cell r="DN155" t="str">
            <v>-</v>
          </cell>
          <cell r="DO155" t="str">
            <v>-</v>
          </cell>
          <cell r="DP155" t="str">
            <v>-</v>
          </cell>
          <cell r="DQ155" t="str">
            <v>-</v>
          </cell>
          <cell r="DR155" t="str">
            <v>-</v>
          </cell>
          <cell r="DS155" t="str">
            <v>-</v>
          </cell>
          <cell r="DT155" t="str">
            <v>-</v>
          </cell>
          <cell r="DU155" t="str">
            <v>-</v>
          </cell>
          <cell r="DV155" t="str">
            <v>-</v>
          </cell>
          <cell r="DW155" t="str">
            <v>-</v>
          </cell>
          <cell r="DX155" t="str">
            <v>-</v>
          </cell>
          <cell r="DY155" t="str">
            <v>-</v>
          </cell>
          <cell r="DZ155" t="str">
            <v>-</v>
          </cell>
          <cell r="EA155" t="str">
            <v>-</v>
          </cell>
          <cell r="EB155" t="str">
            <v>-</v>
          </cell>
          <cell r="EC155" t="str">
            <v>-</v>
          </cell>
          <cell r="ED155" t="str">
            <v>-</v>
          </cell>
          <cell r="EE155" t="str">
            <v>-</v>
          </cell>
          <cell r="EF155" t="str">
            <v>-</v>
          </cell>
          <cell r="EG155" t="str">
            <v>-</v>
          </cell>
        </row>
        <row r="156">
          <cell r="C156">
            <v>700000477</v>
          </cell>
          <cell r="D156" t="str">
            <v>Sector Anica Yuliana</v>
          </cell>
          <cell r="E156">
            <v>2026</v>
          </cell>
          <cell r="F156">
            <v>202606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  <cell r="K156" t="str">
            <v>-</v>
          </cell>
          <cell r="L156" t="str">
            <v>-</v>
          </cell>
          <cell r="M156" t="str">
            <v>-</v>
          </cell>
          <cell r="N156" t="str">
            <v>-</v>
          </cell>
          <cell r="O156" t="str">
            <v>-</v>
          </cell>
          <cell r="P156" t="str">
            <v>-</v>
          </cell>
          <cell r="Q156" t="str">
            <v>-</v>
          </cell>
          <cell r="R156" t="str">
            <v>-</v>
          </cell>
          <cell r="S156" t="str">
            <v>-</v>
          </cell>
          <cell r="T156" t="str">
            <v>-</v>
          </cell>
          <cell r="U156" t="str">
            <v>-</v>
          </cell>
          <cell r="V156" t="str">
            <v>-</v>
          </cell>
          <cell r="W156" t="str">
            <v>-</v>
          </cell>
          <cell r="X156" t="str">
            <v>-</v>
          </cell>
          <cell r="Y156" t="str">
            <v>-</v>
          </cell>
          <cell r="Z156" t="str">
            <v>-</v>
          </cell>
          <cell r="AA156" t="str">
            <v>-</v>
          </cell>
          <cell r="AB156" t="str">
            <v>-</v>
          </cell>
          <cell r="AC156" t="str">
            <v>-</v>
          </cell>
          <cell r="AD156" t="str">
            <v>-</v>
          </cell>
          <cell r="AE156" t="str">
            <v>-</v>
          </cell>
          <cell r="AF156" t="str">
            <v>-</v>
          </cell>
          <cell r="AG156" t="str">
            <v>-</v>
          </cell>
          <cell r="AH156" t="str">
            <v>-</v>
          </cell>
          <cell r="AI156" t="str">
            <v>-</v>
          </cell>
          <cell r="AJ156" t="str">
            <v>-</v>
          </cell>
          <cell r="AK156" t="str">
            <v>-</v>
          </cell>
          <cell r="AL156" t="str">
            <v>-</v>
          </cell>
          <cell r="AM156" t="str">
            <v>-</v>
          </cell>
          <cell r="AN156" t="str">
            <v>-</v>
          </cell>
          <cell r="AO156" t="str">
            <v>-</v>
          </cell>
          <cell r="AP156" t="str">
            <v>-</v>
          </cell>
          <cell r="AQ156" t="str">
            <v>-</v>
          </cell>
          <cell r="AR156" t="str">
            <v>-</v>
          </cell>
          <cell r="AS156" t="str">
            <v>-</v>
          </cell>
          <cell r="AT156" t="str">
            <v>-</v>
          </cell>
          <cell r="AU156" t="str">
            <v>-</v>
          </cell>
          <cell r="AV156" t="str">
            <v>-</v>
          </cell>
          <cell r="AW156" t="str">
            <v>-</v>
          </cell>
          <cell r="AX156" t="str">
            <v>-</v>
          </cell>
          <cell r="AY156" t="str">
            <v>-</v>
          </cell>
          <cell r="AZ156" t="str">
            <v>-</v>
          </cell>
          <cell r="BA156" t="str">
            <v>-</v>
          </cell>
          <cell r="BB156" t="str">
            <v>-</v>
          </cell>
          <cell r="BC156" t="str">
            <v>-</v>
          </cell>
          <cell r="BD156" t="str">
            <v>-</v>
          </cell>
          <cell r="BE156" t="str">
            <v>-</v>
          </cell>
          <cell r="BF156" t="str">
            <v>-</v>
          </cell>
          <cell r="BG156" t="str">
            <v>-</v>
          </cell>
          <cell r="BH156" t="str">
            <v>-</v>
          </cell>
          <cell r="BI156" t="str">
            <v>-</v>
          </cell>
          <cell r="BJ156" t="str">
            <v>-</v>
          </cell>
          <cell r="BK156" t="str">
            <v>-</v>
          </cell>
          <cell r="BL156" t="str">
            <v>-</v>
          </cell>
          <cell r="BM156" t="str">
            <v>-</v>
          </cell>
          <cell r="BN156" t="str">
            <v>-</v>
          </cell>
          <cell r="BO156" t="str">
            <v>-</v>
          </cell>
          <cell r="BP156" t="str">
            <v>-</v>
          </cell>
          <cell r="BQ156" t="str">
            <v>-</v>
          </cell>
          <cell r="BR156" t="str">
            <v>-</v>
          </cell>
          <cell r="BS156" t="str">
            <v>-</v>
          </cell>
          <cell r="BT156" t="str">
            <v>-</v>
          </cell>
          <cell r="BU156" t="str">
            <v>-</v>
          </cell>
          <cell r="BV156" t="str">
            <v>-</v>
          </cell>
          <cell r="BW156" t="str">
            <v>-</v>
          </cell>
          <cell r="BX156" t="str">
            <v>-</v>
          </cell>
          <cell r="BY156" t="str">
            <v>-</v>
          </cell>
          <cell r="BZ156" t="str">
            <v>-</v>
          </cell>
          <cell r="CA156" t="str">
            <v>-</v>
          </cell>
          <cell r="CB156" t="str">
            <v>-</v>
          </cell>
          <cell r="CC156" t="str">
            <v>-</v>
          </cell>
          <cell r="CD156" t="str">
            <v>-</v>
          </cell>
          <cell r="CE156" t="str">
            <v>-</v>
          </cell>
          <cell r="CF156" t="str">
            <v>-</v>
          </cell>
          <cell r="CG156" t="str">
            <v>-</v>
          </cell>
          <cell r="CH156" t="str">
            <v>-</v>
          </cell>
          <cell r="CI156" t="str">
            <v>-</v>
          </cell>
          <cell r="CJ156" t="str">
            <v>-</v>
          </cell>
          <cell r="CK156" t="str">
            <v>-</v>
          </cell>
          <cell r="CL156" t="str">
            <v>-</v>
          </cell>
          <cell r="CM156" t="str">
            <v>-</v>
          </cell>
          <cell r="CN156" t="str">
            <v>-</v>
          </cell>
          <cell r="CO156" t="str">
            <v>-</v>
          </cell>
          <cell r="CP156" t="str">
            <v>-</v>
          </cell>
          <cell r="CQ156" t="str">
            <v>-</v>
          </cell>
          <cell r="CR156" t="str">
            <v>-</v>
          </cell>
          <cell r="CS156" t="str">
            <v>-</v>
          </cell>
          <cell r="CT156" t="str">
            <v>-</v>
          </cell>
          <cell r="CU156" t="str">
            <v>-</v>
          </cell>
          <cell r="CV156" t="str">
            <v>-</v>
          </cell>
          <cell r="CW156" t="str">
            <v>-</v>
          </cell>
          <cell r="CX156" t="str">
            <v>-</v>
          </cell>
          <cell r="CY156" t="str">
            <v>-</v>
          </cell>
          <cell r="CZ156" t="str">
            <v>-</v>
          </cell>
          <cell r="DA156" t="str">
            <v>-</v>
          </cell>
          <cell r="DB156" t="str">
            <v>-</v>
          </cell>
          <cell r="DC156" t="str">
            <v>-</v>
          </cell>
          <cell r="DD156" t="str">
            <v>-</v>
          </cell>
          <cell r="DE156" t="str">
            <v>-</v>
          </cell>
          <cell r="DF156" t="str">
            <v>-</v>
          </cell>
          <cell r="DG156" t="str">
            <v>-</v>
          </cell>
          <cell r="DH156" t="str">
            <v>-</v>
          </cell>
          <cell r="DI156" t="str">
            <v>-</v>
          </cell>
          <cell r="DJ156" t="str">
            <v>-</v>
          </cell>
          <cell r="DK156" t="str">
            <v>-</v>
          </cell>
          <cell r="DL156" t="str">
            <v>-</v>
          </cell>
          <cell r="DM156" t="str">
            <v>-</v>
          </cell>
          <cell r="DN156" t="str">
            <v>-</v>
          </cell>
          <cell r="DO156" t="str">
            <v>-</v>
          </cell>
          <cell r="DP156" t="str">
            <v>-</v>
          </cell>
          <cell r="DQ156" t="str">
            <v>-</v>
          </cell>
          <cell r="DR156" t="str">
            <v>-</v>
          </cell>
          <cell r="DS156" t="str">
            <v>-</v>
          </cell>
          <cell r="DT156" t="str">
            <v>-</v>
          </cell>
          <cell r="DU156" t="str">
            <v>-</v>
          </cell>
          <cell r="DV156" t="str">
            <v>-</v>
          </cell>
          <cell r="DW156" t="str">
            <v>-</v>
          </cell>
          <cell r="DX156" t="str">
            <v>-</v>
          </cell>
          <cell r="DY156" t="str">
            <v>-</v>
          </cell>
          <cell r="DZ156" t="str">
            <v>-</v>
          </cell>
          <cell r="EA156" t="str">
            <v>-</v>
          </cell>
          <cell r="EB156" t="str">
            <v>-</v>
          </cell>
          <cell r="EC156" t="str">
            <v>-</v>
          </cell>
          <cell r="ED156" t="str">
            <v>-</v>
          </cell>
          <cell r="EE156" t="str">
            <v>-</v>
          </cell>
          <cell r="EF156" t="str">
            <v>-</v>
          </cell>
          <cell r="EG156" t="str">
            <v>-</v>
          </cell>
        </row>
        <row r="157">
          <cell r="C157">
            <v>700000478</v>
          </cell>
          <cell r="D157" t="str">
            <v>SECTOR RÍO SELVA OLGA</v>
          </cell>
          <cell r="E157">
            <v>2026</v>
          </cell>
          <cell r="F157">
            <v>202606</v>
          </cell>
          <cell r="G157">
            <v>959</v>
          </cell>
          <cell r="H157">
            <v>910</v>
          </cell>
          <cell r="I157">
            <v>239</v>
          </cell>
          <cell r="J157" t="str">
            <v>-</v>
          </cell>
          <cell r="K157">
            <v>-50</v>
          </cell>
          <cell r="L157">
            <v>8</v>
          </cell>
          <cell r="M157">
            <v>106</v>
          </cell>
          <cell r="N157">
            <v>668</v>
          </cell>
          <cell r="O157">
            <v>0</v>
          </cell>
          <cell r="P157" t="str">
            <v>-</v>
          </cell>
          <cell r="Q157">
            <v>2</v>
          </cell>
          <cell r="R157" t="str">
            <v>-</v>
          </cell>
          <cell r="S157">
            <v>5</v>
          </cell>
          <cell r="T157" t="str">
            <v>-</v>
          </cell>
          <cell r="U157">
            <v>103</v>
          </cell>
          <cell r="V157" t="str">
            <v>-</v>
          </cell>
          <cell r="W157">
            <v>0</v>
          </cell>
          <cell r="X157" t="str">
            <v>-</v>
          </cell>
          <cell r="Y157" t="str">
            <v>-</v>
          </cell>
          <cell r="Z157" t="str">
            <v>-</v>
          </cell>
          <cell r="AA157">
            <v>81</v>
          </cell>
          <cell r="AB157" t="str">
            <v>-</v>
          </cell>
          <cell r="AC157" t="str">
            <v>-</v>
          </cell>
          <cell r="AD157" t="str">
            <v>-</v>
          </cell>
          <cell r="AE157" t="str">
            <v>-</v>
          </cell>
          <cell r="AF157" t="str">
            <v>-</v>
          </cell>
          <cell r="AG157">
            <v>45</v>
          </cell>
          <cell r="AH157" t="str">
            <v>-</v>
          </cell>
          <cell r="AI157" t="str">
            <v>-</v>
          </cell>
          <cell r="AJ157" t="str">
            <v>-</v>
          </cell>
          <cell r="AK157" t="str">
            <v>-</v>
          </cell>
          <cell r="AL157" t="str">
            <v>-</v>
          </cell>
          <cell r="AM157">
            <v>11.05318039624609</v>
          </cell>
          <cell r="AN157">
            <v>65.400000000000006</v>
          </cell>
          <cell r="AO157" t="str">
            <v>-</v>
          </cell>
          <cell r="AP157" t="str">
            <v>-</v>
          </cell>
          <cell r="AQ157" t="str">
            <v>-</v>
          </cell>
          <cell r="AR157" t="str">
            <v>-</v>
          </cell>
          <cell r="AS157" t="str">
            <v>-</v>
          </cell>
          <cell r="AT157" t="str">
            <v>-</v>
          </cell>
          <cell r="AU157" t="str">
            <v>-</v>
          </cell>
          <cell r="AV157" t="str">
            <v>-</v>
          </cell>
          <cell r="AW157" t="str">
            <v>-</v>
          </cell>
          <cell r="AX157" t="str">
            <v>-</v>
          </cell>
          <cell r="AY157" t="str">
            <v>-</v>
          </cell>
          <cell r="AZ157" t="str">
            <v>-</v>
          </cell>
          <cell r="BA157">
            <v>89</v>
          </cell>
          <cell r="BB157">
            <v>556</v>
          </cell>
          <cell r="BC157">
            <v>9.2805005213764336</v>
          </cell>
          <cell r="BD157">
            <v>54.5</v>
          </cell>
          <cell r="BE157">
            <v>566</v>
          </cell>
          <cell r="BF157" t="str">
            <v>-</v>
          </cell>
          <cell r="BG157">
            <v>528009.06999999995</v>
          </cell>
          <cell r="BH157">
            <v>540481</v>
          </cell>
          <cell r="BI157">
            <v>55968961.25</v>
          </cell>
          <cell r="BJ157">
            <v>361041594</v>
          </cell>
          <cell r="BK157">
            <v>54965678</v>
          </cell>
          <cell r="BL157" t="str">
            <v>-</v>
          </cell>
          <cell r="BM157">
            <v>1003283.25</v>
          </cell>
          <cell r="BN157" t="str">
            <v>-</v>
          </cell>
          <cell r="BO157">
            <v>48991316.25</v>
          </cell>
          <cell r="BP157" t="str">
            <v>-</v>
          </cell>
          <cell r="BQ157">
            <v>1003283.25</v>
          </cell>
          <cell r="BR157" t="str">
            <v>-</v>
          </cell>
          <cell r="BS157">
            <v>97</v>
          </cell>
          <cell r="BT157" t="str">
            <v>-</v>
          </cell>
          <cell r="BU157">
            <v>47988033</v>
          </cell>
          <cell r="BV157" t="str">
            <v>-</v>
          </cell>
          <cell r="BW157">
            <v>52</v>
          </cell>
          <cell r="BX157" t="str">
            <v>-</v>
          </cell>
          <cell r="BY157" t="str">
            <v>-</v>
          </cell>
          <cell r="BZ157" t="str">
            <v>-</v>
          </cell>
          <cell r="CA157">
            <v>6282211</v>
          </cell>
          <cell r="CB157" t="str">
            <v>-</v>
          </cell>
          <cell r="CC157" t="str">
            <v>-</v>
          </cell>
          <cell r="CD157" t="str">
            <v>-</v>
          </cell>
          <cell r="CE157" t="str">
            <v>-</v>
          </cell>
          <cell r="CF157" t="str">
            <v>-</v>
          </cell>
          <cell r="CG157" t="str">
            <v>-</v>
          </cell>
          <cell r="CH157" t="str">
            <v>-</v>
          </cell>
          <cell r="CI157" t="str">
            <v>-</v>
          </cell>
          <cell r="CJ157" t="str">
            <v>-</v>
          </cell>
          <cell r="CK157" t="str">
            <v>-</v>
          </cell>
          <cell r="CL157" t="str">
            <v>-</v>
          </cell>
          <cell r="CM157">
            <v>695434</v>
          </cell>
          <cell r="CN157" t="str">
            <v>-</v>
          </cell>
          <cell r="CO157">
            <v>6977645</v>
          </cell>
          <cell r="CP157" t="str">
            <v>-</v>
          </cell>
          <cell r="CQ157">
            <v>0</v>
          </cell>
          <cell r="CR157" t="str">
            <v>-</v>
          </cell>
          <cell r="CS157">
            <v>-43</v>
          </cell>
          <cell r="CT157" t="str">
            <v>-</v>
          </cell>
          <cell r="CU157">
            <v>518</v>
          </cell>
          <cell r="CV157">
            <v>168</v>
          </cell>
          <cell r="CW157">
            <v>203</v>
          </cell>
          <cell r="CX157">
            <v>127</v>
          </cell>
          <cell r="CY157">
            <v>132</v>
          </cell>
          <cell r="CZ157">
            <v>94</v>
          </cell>
          <cell r="DA157">
            <v>60</v>
          </cell>
          <cell r="DB157">
            <v>41</v>
          </cell>
          <cell r="DC157">
            <v>73</v>
          </cell>
          <cell r="DD157">
            <v>56</v>
          </cell>
          <cell r="DE157">
            <v>49</v>
          </cell>
          <cell r="DF157">
            <v>42</v>
          </cell>
          <cell r="DG157">
            <v>182</v>
          </cell>
          <cell r="DH157">
            <v>139</v>
          </cell>
          <cell r="DI157">
            <v>1</v>
          </cell>
          <cell r="DJ157" t="str">
            <v>-</v>
          </cell>
          <cell r="DK157" t="str">
            <v>-</v>
          </cell>
          <cell r="DL157" t="str">
            <v>-</v>
          </cell>
          <cell r="DM157" t="str">
            <v>-</v>
          </cell>
          <cell r="DN157" t="str">
            <v>-</v>
          </cell>
          <cell r="DO157" t="str">
            <v>-</v>
          </cell>
          <cell r="DP157" t="str">
            <v>-</v>
          </cell>
          <cell r="DQ157" t="str">
            <v>-</v>
          </cell>
          <cell r="DR157" t="str">
            <v>-</v>
          </cell>
          <cell r="DS157" t="str">
            <v>-</v>
          </cell>
          <cell r="DT157" t="str">
            <v>-</v>
          </cell>
          <cell r="DU157" t="str">
            <v>-</v>
          </cell>
          <cell r="DV157" t="str">
            <v>-</v>
          </cell>
          <cell r="DW157">
            <v>0</v>
          </cell>
          <cell r="DX157" t="str">
            <v>-</v>
          </cell>
          <cell r="DY157">
            <v>7</v>
          </cell>
          <cell r="DZ157">
            <v>59</v>
          </cell>
          <cell r="EA157">
            <v>12</v>
          </cell>
          <cell r="EB157" t="str">
            <v>-</v>
          </cell>
          <cell r="EC157">
            <v>28.571428571428569</v>
          </cell>
          <cell r="ED157" t="str">
            <v>-</v>
          </cell>
          <cell r="EE157">
            <v>6</v>
          </cell>
          <cell r="EF157" t="str">
            <v>-</v>
          </cell>
          <cell r="EG157">
            <v>10</v>
          </cell>
        </row>
        <row r="158">
          <cell r="C158">
            <v>700000479</v>
          </cell>
          <cell r="D158" t="str">
            <v>SECTOR MOTIVACIÓN YURY</v>
          </cell>
          <cell r="E158">
            <v>2026</v>
          </cell>
          <cell r="F158">
            <v>202606</v>
          </cell>
          <cell r="G158" t="str">
            <v>-</v>
          </cell>
          <cell r="H158" t="str">
            <v>-</v>
          </cell>
          <cell r="I158" t="str">
            <v>-</v>
          </cell>
          <cell r="J158" t="str">
            <v>-</v>
          </cell>
          <cell r="K158" t="str">
            <v>-</v>
          </cell>
          <cell r="L158" t="str">
            <v>-</v>
          </cell>
          <cell r="M158" t="str">
            <v>-</v>
          </cell>
          <cell r="N158" t="str">
            <v>-</v>
          </cell>
          <cell r="O158" t="str">
            <v>-</v>
          </cell>
          <cell r="P158" t="str">
            <v>-</v>
          </cell>
          <cell r="Q158" t="str">
            <v>-</v>
          </cell>
          <cell r="R158" t="str">
            <v>-</v>
          </cell>
          <cell r="S158" t="str">
            <v>-</v>
          </cell>
          <cell r="T158" t="str">
            <v>-</v>
          </cell>
          <cell r="U158" t="str">
            <v>-</v>
          </cell>
          <cell r="V158" t="str">
            <v>-</v>
          </cell>
          <cell r="W158" t="str">
            <v>-</v>
          </cell>
          <cell r="X158" t="str">
            <v>-</v>
          </cell>
          <cell r="Y158" t="str">
            <v>-</v>
          </cell>
          <cell r="Z158" t="str">
            <v>-</v>
          </cell>
          <cell r="AA158" t="str">
            <v>-</v>
          </cell>
          <cell r="AB158" t="str">
            <v>-</v>
          </cell>
          <cell r="AC158" t="str">
            <v>-</v>
          </cell>
          <cell r="AD158" t="str">
            <v>-</v>
          </cell>
          <cell r="AE158" t="str">
            <v>-</v>
          </cell>
          <cell r="AF158" t="str">
            <v>-</v>
          </cell>
          <cell r="AG158" t="str">
            <v>-</v>
          </cell>
          <cell r="AH158" t="str">
            <v>-</v>
          </cell>
          <cell r="AI158" t="str">
            <v>-</v>
          </cell>
          <cell r="AJ158" t="str">
            <v>-</v>
          </cell>
          <cell r="AK158" t="str">
            <v>-</v>
          </cell>
          <cell r="AL158" t="str">
            <v>-</v>
          </cell>
          <cell r="AM158" t="str">
            <v>-</v>
          </cell>
          <cell r="AN158" t="str">
            <v>-</v>
          </cell>
          <cell r="AO158" t="str">
            <v>-</v>
          </cell>
          <cell r="AP158" t="str">
            <v>-</v>
          </cell>
          <cell r="AQ158" t="str">
            <v>-</v>
          </cell>
          <cell r="AR158" t="str">
            <v>-</v>
          </cell>
          <cell r="AS158" t="str">
            <v>-</v>
          </cell>
          <cell r="AT158" t="str">
            <v>-</v>
          </cell>
          <cell r="AU158" t="str">
            <v>-</v>
          </cell>
          <cell r="AV158" t="str">
            <v>-</v>
          </cell>
          <cell r="AW158" t="str">
            <v>-</v>
          </cell>
          <cell r="AX158" t="str">
            <v>-</v>
          </cell>
          <cell r="AY158" t="str">
            <v>-</v>
          </cell>
          <cell r="AZ158" t="str">
            <v>-</v>
          </cell>
          <cell r="BA158" t="str">
            <v>-</v>
          </cell>
          <cell r="BB158" t="str">
            <v>-</v>
          </cell>
          <cell r="BC158" t="str">
            <v>-</v>
          </cell>
          <cell r="BD158" t="str">
            <v>-</v>
          </cell>
          <cell r="BE158" t="str">
            <v>-</v>
          </cell>
          <cell r="BF158" t="str">
            <v>-</v>
          </cell>
          <cell r="BG158" t="str">
            <v>-</v>
          </cell>
          <cell r="BH158" t="str">
            <v>-</v>
          </cell>
          <cell r="BI158" t="str">
            <v>-</v>
          </cell>
          <cell r="BJ158" t="str">
            <v>-</v>
          </cell>
          <cell r="BK158" t="str">
            <v>-</v>
          </cell>
          <cell r="BL158" t="str">
            <v>-</v>
          </cell>
          <cell r="BM158" t="str">
            <v>-</v>
          </cell>
          <cell r="BN158" t="str">
            <v>-</v>
          </cell>
          <cell r="BO158" t="str">
            <v>-</v>
          </cell>
          <cell r="BP158" t="str">
            <v>-</v>
          </cell>
          <cell r="BQ158" t="str">
            <v>-</v>
          </cell>
          <cell r="BR158" t="str">
            <v>-</v>
          </cell>
          <cell r="BS158" t="str">
            <v>-</v>
          </cell>
          <cell r="BT158" t="str">
            <v>-</v>
          </cell>
          <cell r="BU158" t="str">
            <v>-</v>
          </cell>
          <cell r="BV158" t="str">
            <v>-</v>
          </cell>
          <cell r="BW158" t="str">
            <v>-</v>
          </cell>
          <cell r="BX158" t="str">
            <v>-</v>
          </cell>
          <cell r="BY158" t="str">
            <v>-</v>
          </cell>
          <cell r="BZ158" t="str">
            <v>-</v>
          </cell>
          <cell r="CA158" t="str">
            <v>-</v>
          </cell>
          <cell r="CB158" t="str">
            <v>-</v>
          </cell>
          <cell r="CC158" t="str">
            <v>-</v>
          </cell>
          <cell r="CD158" t="str">
            <v>-</v>
          </cell>
          <cell r="CE158" t="str">
            <v>-</v>
          </cell>
          <cell r="CF158" t="str">
            <v>-</v>
          </cell>
          <cell r="CG158" t="str">
            <v>-</v>
          </cell>
          <cell r="CH158" t="str">
            <v>-</v>
          </cell>
          <cell r="CI158" t="str">
            <v>-</v>
          </cell>
          <cell r="CJ158" t="str">
            <v>-</v>
          </cell>
          <cell r="CK158" t="str">
            <v>-</v>
          </cell>
          <cell r="CL158" t="str">
            <v>-</v>
          </cell>
          <cell r="CM158" t="str">
            <v>-</v>
          </cell>
          <cell r="CN158" t="str">
            <v>-</v>
          </cell>
          <cell r="CO158" t="str">
            <v>-</v>
          </cell>
          <cell r="CP158" t="str">
            <v>-</v>
          </cell>
          <cell r="CQ158" t="str">
            <v>-</v>
          </cell>
          <cell r="CR158" t="str">
            <v>-</v>
          </cell>
          <cell r="CS158" t="str">
            <v>-</v>
          </cell>
          <cell r="CT158" t="str">
            <v>-</v>
          </cell>
          <cell r="CU158" t="str">
            <v>-</v>
          </cell>
          <cell r="CV158" t="str">
            <v>-</v>
          </cell>
          <cell r="CW158" t="str">
            <v>-</v>
          </cell>
          <cell r="CX158" t="str">
            <v>-</v>
          </cell>
          <cell r="CY158" t="str">
            <v>-</v>
          </cell>
          <cell r="CZ158" t="str">
            <v>-</v>
          </cell>
          <cell r="DA158" t="str">
            <v>-</v>
          </cell>
          <cell r="DB158" t="str">
            <v>-</v>
          </cell>
          <cell r="DC158" t="str">
            <v>-</v>
          </cell>
          <cell r="DD158" t="str">
            <v>-</v>
          </cell>
          <cell r="DE158" t="str">
            <v>-</v>
          </cell>
          <cell r="DF158" t="str">
            <v>-</v>
          </cell>
          <cell r="DG158" t="str">
            <v>-</v>
          </cell>
          <cell r="DH158" t="str">
            <v>-</v>
          </cell>
          <cell r="DI158" t="str">
            <v>-</v>
          </cell>
          <cell r="DJ158" t="str">
            <v>-</v>
          </cell>
          <cell r="DK158" t="str">
            <v>-</v>
          </cell>
          <cell r="DL158" t="str">
            <v>-</v>
          </cell>
          <cell r="DM158" t="str">
            <v>-</v>
          </cell>
          <cell r="DN158" t="str">
            <v>-</v>
          </cell>
          <cell r="DO158" t="str">
            <v>-</v>
          </cell>
          <cell r="DP158" t="str">
            <v>-</v>
          </cell>
          <cell r="DQ158" t="str">
            <v>-</v>
          </cell>
          <cell r="DR158" t="str">
            <v>-</v>
          </cell>
          <cell r="DS158" t="str">
            <v>-</v>
          </cell>
          <cell r="DT158" t="str">
            <v>-</v>
          </cell>
          <cell r="DU158" t="str">
            <v>-</v>
          </cell>
          <cell r="DV158" t="str">
            <v>-</v>
          </cell>
          <cell r="DW158" t="str">
            <v>-</v>
          </cell>
          <cell r="DX158" t="str">
            <v>-</v>
          </cell>
          <cell r="DY158" t="str">
            <v>-</v>
          </cell>
          <cell r="DZ158" t="str">
            <v>-</v>
          </cell>
          <cell r="EA158" t="str">
            <v>-</v>
          </cell>
          <cell r="EB158" t="str">
            <v>-</v>
          </cell>
          <cell r="EC158" t="str">
            <v>-</v>
          </cell>
          <cell r="ED158" t="str">
            <v>-</v>
          </cell>
          <cell r="EE158" t="str">
            <v>-</v>
          </cell>
          <cell r="EF158" t="str">
            <v>-</v>
          </cell>
          <cell r="EG158" t="str">
            <v>-</v>
          </cell>
        </row>
        <row r="159">
          <cell r="C159">
            <v>700000480</v>
          </cell>
          <cell r="D159" t="str">
            <v>SECTOR CUENCA TATIANA</v>
          </cell>
          <cell r="E159">
            <v>2026</v>
          </cell>
          <cell r="F159">
            <v>202606</v>
          </cell>
          <cell r="G159" t="str">
            <v>-</v>
          </cell>
          <cell r="H159" t="str">
            <v>-</v>
          </cell>
          <cell r="I159" t="str">
            <v>-</v>
          </cell>
          <cell r="J159" t="str">
            <v>-</v>
          </cell>
          <cell r="K159" t="str">
            <v>-</v>
          </cell>
          <cell r="L159" t="str">
            <v>-</v>
          </cell>
          <cell r="M159" t="str">
            <v>-</v>
          </cell>
          <cell r="N159" t="str">
            <v>-</v>
          </cell>
          <cell r="O159" t="str">
            <v>-</v>
          </cell>
          <cell r="P159" t="str">
            <v>-</v>
          </cell>
          <cell r="Q159" t="str">
            <v>-</v>
          </cell>
          <cell r="R159" t="str">
            <v>-</v>
          </cell>
          <cell r="S159" t="str">
            <v>-</v>
          </cell>
          <cell r="T159" t="str">
            <v>-</v>
          </cell>
          <cell r="U159" t="str">
            <v>-</v>
          </cell>
          <cell r="V159" t="str">
            <v>-</v>
          </cell>
          <cell r="W159" t="str">
            <v>-</v>
          </cell>
          <cell r="X159" t="str">
            <v>-</v>
          </cell>
          <cell r="Y159" t="str">
            <v>-</v>
          </cell>
          <cell r="Z159" t="str">
            <v>-</v>
          </cell>
          <cell r="AA159" t="str">
            <v>-</v>
          </cell>
          <cell r="AB159" t="str">
            <v>-</v>
          </cell>
          <cell r="AC159" t="str">
            <v>-</v>
          </cell>
          <cell r="AD159" t="str">
            <v>-</v>
          </cell>
          <cell r="AE159" t="str">
            <v>-</v>
          </cell>
          <cell r="AF159" t="str">
            <v>-</v>
          </cell>
          <cell r="AG159" t="str">
            <v>-</v>
          </cell>
          <cell r="AH159" t="str">
            <v>-</v>
          </cell>
          <cell r="AI159" t="str">
            <v>-</v>
          </cell>
          <cell r="AJ159" t="str">
            <v>-</v>
          </cell>
          <cell r="AK159" t="str">
            <v>-</v>
          </cell>
          <cell r="AL159" t="str">
            <v>-</v>
          </cell>
          <cell r="AM159" t="str">
            <v>-</v>
          </cell>
          <cell r="AN159" t="str">
            <v>-</v>
          </cell>
          <cell r="AO159" t="str">
            <v>-</v>
          </cell>
          <cell r="AP159" t="str">
            <v>-</v>
          </cell>
          <cell r="AQ159" t="str">
            <v>-</v>
          </cell>
          <cell r="AR159" t="str">
            <v>-</v>
          </cell>
          <cell r="AS159" t="str">
            <v>-</v>
          </cell>
          <cell r="AT159" t="str">
            <v>-</v>
          </cell>
          <cell r="AU159" t="str">
            <v>-</v>
          </cell>
          <cell r="AV159" t="str">
            <v>-</v>
          </cell>
          <cell r="AW159" t="str">
            <v>-</v>
          </cell>
          <cell r="AX159" t="str">
            <v>-</v>
          </cell>
          <cell r="AY159" t="str">
            <v>-</v>
          </cell>
          <cell r="AZ159" t="str">
            <v>-</v>
          </cell>
          <cell r="BA159" t="str">
            <v>-</v>
          </cell>
          <cell r="BB159" t="str">
            <v>-</v>
          </cell>
          <cell r="BC159" t="str">
            <v>-</v>
          </cell>
          <cell r="BD159" t="str">
            <v>-</v>
          </cell>
          <cell r="BE159" t="str">
            <v>-</v>
          </cell>
          <cell r="BF159" t="str">
            <v>-</v>
          </cell>
          <cell r="BG159" t="str">
            <v>-</v>
          </cell>
          <cell r="BH159" t="str">
            <v>-</v>
          </cell>
          <cell r="BI159" t="str">
            <v>-</v>
          </cell>
          <cell r="BJ159" t="str">
            <v>-</v>
          </cell>
          <cell r="BK159" t="str">
            <v>-</v>
          </cell>
          <cell r="BL159" t="str">
            <v>-</v>
          </cell>
          <cell r="BM159" t="str">
            <v>-</v>
          </cell>
          <cell r="BN159" t="str">
            <v>-</v>
          </cell>
          <cell r="BO159" t="str">
            <v>-</v>
          </cell>
          <cell r="BP159" t="str">
            <v>-</v>
          </cell>
          <cell r="BQ159" t="str">
            <v>-</v>
          </cell>
          <cell r="BR159" t="str">
            <v>-</v>
          </cell>
          <cell r="BS159" t="str">
            <v>-</v>
          </cell>
          <cell r="BT159" t="str">
            <v>-</v>
          </cell>
          <cell r="BU159" t="str">
            <v>-</v>
          </cell>
          <cell r="BV159" t="str">
            <v>-</v>
          </cell>
          <cell r="BW159" t="str">
            <v>-</v>
          </cell>
          <cell r="BX159" t="str">
            <v>-</v>
          </cell>
          <cell r="BY159" t="str">
            <v>-</v>
          </cell>
          <cell r="BZ159" t="str">
            <v>-</v>
          </cell>
          <cell r="CA159" t="str">
            <v>-</v>
          </cell>
          <cell r="CB159" t="str">
            <v>-</v>
          </cell>
          <cell r="CC159" t="str">
            <v>-</v>
          </cell>
          <cell r="CD159" t="str">
            <v>-</v>
          </cell>
          <cell r="CE159" t="str">
            <v>-</v>
          </cell>
          <cell r="CF159" t="str">
            <v>-</v>
          </cell>
          <cell r="CG159" t="str">
            <v>-</v>
          </cell>
          <cell r="CH159" t="str">
            <v>-</v>
          </cell>
          <cell r="CI159" t="str">
            <v>-</v>
          </cell>
          <cell r="CJ159" t="str">
            <v>-</v>
          </cell>
          <cell r="CK159" t="str">
            <v>-</v>
          </cell>
          <cell r="CL159" t="str">
            <v>-</v>
          </cell>
          <cell r="CM159" t="str">
            <v>-</v>
          </cell>
          <cell r="CN159" t="str">
            <v>-</v>
          </cell>
          <cell r="CO159" t="str">
            <v>-</v>
          </cell>
          <cell r="CP159" t="str">
            <v>-</v>
          </cell>
          <cell r="CQ159" t="str">
            <v>-</v>
          </cell>
          <cell r="CR159" t="str">
            <v>-</v>
          </cell>
          <cell r="CS159" t="str">
            <v>-</v>
          </cell>
          <cell r="CT159" t="str">
            <v>-</v>
          </cell>
          <cell r="CU159" t="str">
            <v>-</v>
          </cell>
          <cell r="CV159" t="str">
            <v>-</v>
          </cell>
          <cell r="CW159" t="str">
            <v>-</v>
          </cell>
          <cell r="CX159" t="str">
            <v>-</v>
          </cell>
          <cell r="CY159" t="str">
            <v>-</v>
          </cell>
          <cell r="CZ159" t="str">
            <v>-</v>
          </cell>
          <cell r="DA159" t="str">
            <v>-</v>
          </cell>
          <cell r="DB159" t="str">
            <v>-</v>
          </cell>
          <cell r="DC159" t="str">
            <v>-</v>
          </cell>
          <cell r="DD159" t="str">
            <v>-</v>
          </cell>
          <cell r="DE159" t="str">
            <v>-</v>
          </cell>
          <cell r="DF159" t="str">
            <v>-</v>
          </cell>
          <cell r="DG159" t="str">
            <v>-</v>
          </cell>
          <cell r="DH159" t="str">
            <v>-</v>
          </cell>
          <cell r="DI159" t="str">
            <v>-</v>
          </cell>
          <cell r="DJ159" t="str">
            <v>-</v>
          </cell>
          <cell r="DK159" t="str">
            <v>-</v>
          </cell>
          <cell r="DL159" t="str">
            <v>-</v>
          </cell>
          <cell r="DM159" t="str">
            <v>-</v>
          </cell>
          <cell r="DN159" t="str">
            <v>-</v>
          </cell>
          <cell r="DO159" t="str">
            <v>-</v>
          </cell>
          <cell r="DP159" t="str">
            <v>-</v>
          </cell>
          <cell r="DQ159" t="str">
            <v>-</v>
          </cell>
          <cell r="DR159" t="str">
            <v>-</v>
          </cell>
          <cell r="DS159" t="str">
            <v>-</v>
          </cell>
          <cell r="DT159" t="str">
            <v>-</v>
          </cell>
          <cell r="DU159" t="str">
            <v>-</v>
          </cell>
          <cell r="DV159" t="str">
            <v>-</v>
          </cell>
          <cell r="DW159" t="str">
            <v>-</v>
          </cell>
          <cell r="DX159" t="str">
            <v>-</v>
          </cell>
          <cell r="DY159" t="str">
            <v>-</v>
          </cell>
          <cell r="DZ159" t="str">
            <v>-</v>
          </cell>
          <cell r="EA159" t="str">
            <v>-</v>
          </cell>
          <cell r="EB159" t="str">
            <v>-</v>
          </cell>
          <cell r="EC159" t="str">
            <v>-</v>
          </cell>
          <cell r="ED159" t="str">
            <v>-</v>
          </cell>
          <cell r="EE159" t="str">
            <v>-</v>
          </cell>
          <cell r="EF159" t="str">
            <v>-</v>
          </cell>
          <cell r="EG159" t="str">
            <v>-</v>
          </cell>
        </row>
        <row r="160">
          <cell r="C160">
            <v>700000483</v>
          </cell>
          <cell r="D160" t="str">
            <v>SECTOR MANANTIAL LUISA</v>
          </cell>
          <cell r="E160">
            <v>2026</v>
          </cell>
          <cell r="F160">
            <v>202606</v>
          </cell>
          <cell r="G160">
            <v>1494</v>
          </cell>
          <cell r="H160">
            <v>1445</v>
          </cell>
          <cell r="I160">
            <v>475</v>
          </cell>
          <cell r="J160" t="str">
            <v>-</v>
          </cell>
          <cell r="K160">
            <v>31</v>
          </cell>
          <cell r="L160">
            <v>12</v>
          </cell>
          <cell r="M160">
            <v>1036</v>
          </cell>
          <cell r="N160">
            <v>992</v>
          </cell>
          <cell r="O160">
            <v>0</v>
          </cell>
          <cell r="P160" t="str">
            <v>-</v>
          </cell>
          <cell r="Q160">
            <v>0</v>
          </cell>
          <cell r="R160" t="str">
            <v>-</v>
          </cell>
          <cell r="S160">
            <v>0</v>
          </cell>
          <cell r="T160" t="str">
            <v>-</v>
          </cell>
          <cell r="U160">
            <v>1036</v>
          </cell>
          <cell r="V160" t="str">
            <v>-</v>
          </cell>
          <cell r="W160">
            <v>0</v>
          </cell>
          <cell r="X160" t="str">
            <v>-</v>
          </cell>
          <cell r="Y160" t="str">
            <v>-</v>
          </cell>
          <cell r="Z160" t="str">
            <v>-</v>
          </cell>
          <cell r="AA160">
            <v>785</v>
          </cell>
          <cell r="AB160" t="str">
            <v>-</v>
          </cell>
          <cell r="AC160" t="str">
            <v>-</v>
          </cell>
          <cell r="AD160" t="str">
            <v>-</v>
          </cell>
          <cell r="AE160" t="str">
            <v>-</v>
          </cell>
          <cell r="AF160" t="str">
            <v>-</v>
          </cell>
          <cell r="AG160">
            <v>611</v>
          </cell>
          <cell r="AH160" t="str">
            <v>-</v>
          </cell>
          <cell r="AI160" t="str">
            <v>-</v>
          </cell>
          <cell r="AJ160" t="str">
            <v>-</v>
          </cell>
          <cell r="AK160" t="str">
            <v>-</v>
          </cell>
          <cell r="AL160" t="str">
            <v>-</v>
          </cell>
          <cell r="AM160">
            <v>69.344042838018737</v>
          </cell>
          <cell r="AN160">
            <v>67.3</v>
          </cell>
          <cell r="AO160" t="str">
            <v>-</v>
          </cell>
          <cell r="AP160" t="str">
            <v>-</v>
          </cell>
          <cell r="AQ160" t="str">
            <v>-</v>
          </cell>
          <cell r="AR160" t="str">
            <v>-</v>
          </cell>
          <cell r="AS160" t="str">
            <v>-</v>
          </cell>
          <cell r="AT160" t="str">
            <v>-</v>
          </cell>
          <cell r="AU160" t="str">
            <v>-</v>
          </cell>
          <cell r="AV160" t="str">
            <v>-</v>
          </cell>
          <cell r="AW160" t="str">
            <v>-</v>
          </cell>
          <cell r="AX160" t="str">
            <v>-</v>
          </cell>
          <cell r="AY160" t="str">
            <v>-</v>
          </cell>
          <cell r="AZ160" t="str">
            <v>-</v>
          </cell>
          <cell r="BA160">
            <v>947</v>
          </cell>
          <cell r="BB160">
            <v>885</v>
          </cell>
          <cell r="BC160">
            <v>63.386880856760378</v>
          </cell>
          <cell r="BD160">
            <v>60</v>
          </cell>
          <cell r="BE160">
            <v>1042</v>
          </cell>
          <cell r="BF160" t="str">
            <v>-</v>
          </cell>
          <cell r="BG160">
            <v>561355.03</v>
          </cell>
          <cell r="BH160">
            <v>599152</v>
          </cell>
          <cell r="BI160">
            <v>581563812</v>
          </cell>
          <cell r="BJ160">
            <v>594359179</v>
          </cell>
          <cell r="BK160">
            <v>581563812</v>
          </cell>
          <cell r="BL160" t="str">
            <v>-</v>
          </cell>
          <cell r="BM160">
            <v>0</v>
          </cell>
          <cell r="BN160" t="str">
            <v>-</v>
          </cell>
          <cell r="BO160">
            <v>498564642</v>
          </cell>
          <cell r="BP160" t="str">
            <v>-</v>
          </cell>
          <cell r="BQ160">
            <v>0</v>
          </cell>
          <cell r="BR160" t="str">
            <v>-</v>
          </cell>
          <cell r="BS160">
            <v>985</v>
          </cell>
          <cell r="BT160" t="str">
            <v>-</v>
          </cell>
          <cell r="BU160">
            <v>498564642</v>
          </cell>
          <cell r="BV160" t="str">
            <v>-</v>
          </cell>
          <cell r="BW160">
            <v>587</v>
          </cell>
          <cell r="BX160" t="str">
            <v>-</v>
          </cell>
          <cell r="BY160" t="str">
            <v>-</v>
          </cell>
          <cell r="BZ160" t="str">
            <v>-</v>
          </cell>
          <cell r="CA160">
            <v>74838396</v>
          </cell>
          <cell r="CB160" t="str">
            <v>-</v>
          </cell>
          <cell r="CC160" t="str">
            <v>-</v>
          </cell>
          <cell r="CD160" t="str">
            <v>-</v>
          </cell>
          <cell r="CE160" t="str">
            <v>-</v>
          </cell>
          <cell r="CF160" t="str">
            <v>-</v>
          </cell>
          <cell r="CG160" t="str">
            <v>-</v>
          </cell>
          <cell r="CH160" t="str">
            <v>-</v>
          </cell>
          <cell r="CI160" t="str">
            <v>-</v>
          </cell>
          <cell r="CJ160" t="str">
            <v>-</v>
          </cell>
          <cell r="CK160" t="str">
            <v>-</v>
          </cell>
          <cell r="CL160" t="str">
            <v>-</v>
          </cell>
          <cell r="CM160">
            <v>8160774</v>
          </cell>
          <cell r="CN160" t="str">
            <v>-</v>
          </cell>
          <cell r="CO160">
            <v>82999170</v>
          </cell>
          <cell r="CP160" t="str">
            <v>-</v>
          </cell>
          <cell r="CQ160">
            <v>0</v>
          </cell>
          <cell r="CR160" t="str">
            <v>-</v>
          </cell>
          <cell r="CS160">
            <v>-2</v>
          </cell>
          <cell r="CT160" t="str">
            <v>-</v>
          </cell>
          <cell r="CU160">
            <v>208</v>
          </cell>
          <cell r="CV160">
            <v>256</v>
          </cell>
          <cell r="CW160">
            <v>156</v>
          </cell>
          <cell r="CX160">
            <v>171</v>
          </cell>
          <cell r="CY160">
            <v>94</v>
          </cell>
          <cell r="CZ160">
            <v>93</v>
          </cell>
          <cell r="DA160">
            <v>33</v>
          </cell>
          <cell r="DB160">
            <v>33</v>
          </cell>
          <cell r="DC160">
            <v>45</v>
          </cell>
          <cell r="DD160">
            <v>40</v>
          </cell>
          <cell r="DE160">
            <v>46</v>
          </cell>
          <cell r="DF160">
            <v>46</v>
          </cell>
          <cell r="DG160">
            <v>124</v>
          </cell>
          <cell r="DH160">
            <v>119</v>
          </cell>
          <cell r="DI160">
            <v>27</v>
          </cell>
          <cell r="DJ160" t="str">
            <v>-</v>
          </cell>
          <cell r="DK160" t="str">
            <v>-</v>
          </cell>
          <cell r="DL160" t="str">
            <v>-</v>
          </cell>
          <cell r="DM160" t="str">
            <v>-</v>
          </cell>
          <cell r="DN160" t="str">
            <v>-</v>
          </cell>
          <cell r="DO160" t="str">
            <v>-</v>
          </cell>
          <cell r="DP160" t="str">
            <v>-</v>
          </cell>
          <cell r="DQ160" t="str">
            <v>-</v>
          </cell>
          <cell r="DR160" t="str">
            <v>-</v>
          </cell>
          <cell r="DS160" t="str">
            <v>-</v>
          </cell>
          <cell r="DT160" t="str">
            <v>-</v>
          </cell>
          <cell r="DU160" t="str">
            <v>-</v>
          </cell>
          <cell r="DV160" t="str">
            <v>-</v>
          </cell>
          <cell r="DW160">
            <v>0</v>
          </cell>
          <cell r="DX160" t="str">
            <v>-</v>
          </cell>
          <cell r="DY160">
            <v>45</v>
          </cell>
          <cell r="DZ160">
            <v>58</v>
          </cell>
          <cell r="EA160">
            <v>49</v>
          </cell>
          <cell r="EB160" t="str">
            <v>-</v>
          </cell>
          <cell r="EC160">
            <v>73.134328358208961</v>
          </cell>
          <cell r="ED160" t="str">
            <v>-</v>
          </cell>
          <cell r="EE160">
            <v>18</v>
          </cell>
          <cell r="EF160" t="str">
            <v>-</v>
          </cell>
          <cell r="EG160">
            <v>44</v>
          </cell>
        </row>
        <row r="161">
          <cell r="C161">
            <v>700000486</v>
          </cell>
          <cell r="D161" t="str">
            <v>SECTOR ENCENILLO DARLY</v>
          </cell>
          <cell r="E161">
            <v>2026</v>
          </cell>
          <cell r="F161">
            <v>202606</v>
          </cell>
          <cell r="G161">
            <v>1999</v>
          </cell>
          <cell r="H161">
            <v>1962</v>
          </cell>
          <cell r="I161">
            <v>450</v>
          </cell>
          <cell r="J161" t="str">
            <v>-</v>
          </cell>
          <cell r="K161">
            <v>-74</v>
          </cell>
          <cell r="L161">
            <v>10</v>
          </cell>
          <cell r="M161">
            <v>199</v>
          </cell>
          <cell r="N161">
            <v>1385</v>
          </cell>
          <cell r="O161">
            <v>0</v>
          </cell>
          <cell r="P161" t="str">
            <v>-</v>
          </cell>
          <cell r="Q161">
            <v>0</v>
          </cell>
          <cell r="R161" t="str">
            <v>-</v>
          </cell>
          <cell r="S161">
            <v>0</v>
          </cell>
          <cell r="T161" t="str">
            <v>-</v>
          </cell>
          <cell r="U161">
            <v>199</v>
          </cell>
          <cell r="V161" t="str">
            <v>-</v>
          </cell>
          <cell r="W161">
            <v>0</v>
          </cell>
          <cell r="X161" t="str">
            <v>-</v>
          </cell>
          <cell r="Y161" t="str">
            <v>-</v>
          </cell>
          <cell r="Z161" t="str">
            <v>-</v>
          </cell>
          <cell r="AA161">
            <v>151</v>
          </cell>
          <cell r="AB161" t="str">
            <v>-</v>
          </cell>
          <cell r="AC161" t="str">
            <v>-</v>
          </cell>
          <cell r="AD161" t="str">
            <v>-</v>
          </cell>
          <cell r="AE161" t="str">
            <v>-</v>
          </cell>
          <cell r="AF161" t="str">
            <v>-</v>
          </cell>
          <cell r="AG161">
            <v>106</v>
          </cell>
          <cell r="AH161" t="str">
            <v>-</v>
          </cell>
          <cell r="AI161" t="str">
            <v>-</v>
          </cell>
          <cell r="AJ161" t="str">
            <v>-</v>
          </cell>
          <cell r="AK161" t="str">
            <v>-</v>
          </cell>
          <cell r="AL161" t="str">
            <v>-</v>
          </cell>
          <cell r="AM161">
            <v>9.9549774887443725</v>
          </cell>
          <cell r="AN161">
            <v>66.5</v>
          </cell>
          <cell r="AO161" t="str">
            <v>-</v>
          </cell>
          <cell r="AP161" t="str">
            <v>-</v>
          </cell>
          <cell r="AQ161" t="str">
            <v>-</v>
          </cell>
          <cell r="AR161" t="str">
            <v>-</v>
          </cell>
          <cell r="AS161" t="str">
            <v>-</v>
          </cell>
          <cell r="AT161" t="str">
            <v>-</v>
          </cell>
          <cell r="AU161" t="str">
            <v>-</v>
          </cell>
          <cell r="AV161" t="str">
            <v>-</v>
          </cell>
          <cell r="AW161" t="str">
            <v>-</v>
          </cell>
          <cell r="AX161" t="str">
            <v>-</v>
          </cell>
          <cell r="AY161" t="str">
            <v>-</v>
          </cell>
          <cell r="AZ161" t="str">
            <v>-</v>
          </cell>
          <cell r="BA161">
            <v>175</v>
          </cell>
          <cell r="BB161">
            <v>1228</v>
          </cell>
          <cell r="BC161">
            <v>8.7543771885942974</v>
          </cell>
          <cell r="BD161">
            <v>58.9</v>
          </cell>
          <cell r="BE161">
            <v>1234</v>
          </cell>
          <cell r="BF161" t="str">
            <v>-</v>
          </cell>
          <cell r="BG161">
            <v>572759.88</v>
          </cell>
          <cell r="BH161">
            <v>481408</v>
          </cell>
          <cell r="BI161">
            <v>113979216</v>
          </cell>
          <cell r="BJ161">
            <v>666750461</v>
          </cell>
          <cell r="BK161">
            <v>113979216</v>
          </cell>
          <cell r="BL161" t="str">
            <v>-</v>
          </cell>
          <cell r="BM161">
            <v>0</v>
          </cell>
          <cell r="BN161" t="str">
            <v>-</v>
          </cell>
          <cell r="BO161">
            <v>55494648</v>
          </cell>
          <cell r="BP161" t="str">
            <v>-</v>
          </cell>
          <cell r="BQ161">
            <v>0</v>
          </cell>
          <cell r="BR161" t="str">
            <v>-</v>
          </cell>
          <cell r="BS161">
            <v>135</v>
          </cell>
          <cell r="BT161" t="str">
            <v>-</v>
          </cell>
          <cell r="BU161">
            <v>55494648</v>
          </cell>
          <cell r="BV161" t="str">
            <v>-</v>
          </cell>
          <cell r="BW161">
            <v>165</v>
          </cell>
          <cell r="BX161" t="str">
            <v>-</v>
          </cell>
          <cell r="BY161" t="str">
            <v>-</v>
          </cell>
          <cell r="BZ161" t="str">
            <v>-</v>
          </cell>
          <cell r="CA161">
            <v>55082093</v>
          </cell>
          <cell r="CB161" t="str">
            <v>-</v>
          </cell>
          <cell r="CC161" t="str">
            <v>-</v>
          </cell>
          <cell r="CD161" t="str">
            <v>-</v>
          </cell>
          <cell r="CE161" t="str">
            <v>-</v>
          </cell>
          <cell r="CF161" t="str">
            <v>-</v>
          </cell>
          <cell r="CG161" t="str">
            <v>-</v>
          </cell>
          <cell r="CH161" t="str">
            <v>-</v>
          </cell>
          <cell r="CI161" t="str">
            <v>-</v>
          </cell>
          <cell r="CJ161" t="str">
            <v>-</v>
          </cell>
          <cell r="CK161" t="str">
            <v>-</v>
          </cell>
          <cell r="CL161" t="str">
            <v>-</v>
          </cell>
          <cell r="CM161">
            <v>3402475</v>
          </cell>
          <cell r="CN161" t="str">
            <v>-</v>
          </cell>
          <cell r="CO161">
            <v>58484568</v>
          </cell>
          <cell r="CP161" t="str">
            <v>-</v>
          </cell>
          <cell r="CQ161">
            <v>0</v>
          </cell>
          <cell r="CR161" t="str">
            <v>-</v>
          </cell>
          <cell r="CS161">
            <v>-49</v>
          </cell>
          <cell r="CT161" t="str">
            <v>-</v>
          </cell>
          <cell r="CU161">
            <v>1188</v>
          </cell>
          <cell r="CV161">
            <v>326</v>
          </cell>
          <cell r="CW161">
            <v>365</v>
          </cell>
          <cell r="CX161">
            <v>261</v>
          </cell>
          <cell r="CY161">
            <v>247</v>
          </cell>
          <cell r="CZ161">
            <v>161</v>
          </cell>
          <cell r="DA161">
            <v>95</v>
          </cell>
          <cell r="DB161">
            <v>60</v>
          </cell>
          <cell r="DC161">
            <v>45</v>
          </cell>
          <cell r="DD161">
            <v>36</v>
          </cell>
          <cell r="DE161">
            <v>65</v>
          </cell>
          <cell r="DF161">
            <v>55</v>
          </cell>
          <cell r="DG161">
            <v>205</v>
          </cell>
          <cell r="DH161">
            <v>151</v>
          </cell>
          <cell r="DI161">
            <v>15</v>
          </cell>
          <cell r="DJ161" t="str">
            <v>-</v>
          </cell>
          <cell r="DK161" t="str">
            <v>-</v>
          </cell>
          <cell r="DL161" t="str">
            <v>-</v>
          </cell>
          <cell r="DM161" t="str">
            <v>-</v>
          </cell>
          <cell r="DN161" t="str">
            <v>-</v>
          </cell>
          <cell r="DO161" t="str">
            <v>-</v>
          </cell>
          <cell r="DP161" t="str">
            <v>-</v>
          </cell>
          <cell r="DQ161" t="str">
            <v>-</v>
          </cell>
          <cell r="DR161" t="str">
            <v>-</v>
          </cell>
          <cell r="DS161" t="str">
            <v>-</v>
          </cell>
          <cell r="DT161" t="str">
            <v>-</v>
          </cell>
          <cell r="DU161" t="str">
            <v>-</v>
          </cell>
          <cell r="DV161" t="str">
            <v>-</v>
          </cell>
          <cell r="DW161">
            <v>0</v>
          </cell>
          <cell r="DX161" t="str">
            <v>-</v>
          </cell>
          <cell r="DY161">
            <v>18</v>
          </cell>
          <cell r="DZ161">
            <v>97</v>
          </cell>
          <cell r="EA161">
            <v>48</v>
          </cell>
          <cell r="EB161" t="str">
            <v>-</v>
          </cell>
          <cell r="EC161">
            <v>55.813953488372093</v>
          </cell>
          <cell r="ED161" t="str">
            <v>-</v>
          </cell>
          <cell r="EE161">
            <v>3</v>
          </cell>
          <cell r="EF161" t="str">
            <v>-</v>
          </cell>
          <cell r="EG161">
            <v>6</v>
          </cell>
        </row>
        <row r="162">
          <cell r="C162">
            <v>700000492</v>
          </cell>
          <cell r="D162" t="str">
            <v>SECTOR MARACUYA KAREN</v>
          </cell>
          <cell r="E162">
            <v>2026</v>
          </cell>
          <cell r="F162">
            <v>202606</v>
          </cell>
          <cell r="G162" t="str">
            <v>-</v>
          </cell>
          <cell r="H162" t="str">
            <v>-</v>
          </cell>
          <cell r="I162" t="str">
            <v>-</v>
          </cell>
          <cell r="J162" t="str">
            <v>-</v>
          </cell>
          <cell r="K162" t="str">
            <v>-</v>
          </cell>
          <cell r="L162" t="str">
            <v>-</v>
          </cell>
          <cell r="M162" t="str">
            <v>-</v>
          </cell>
          <cell r="N162" t="str">
            <v>-</v>
          </cell>
          <cell r="O162" t="str">
            <v>-</v>
          </cell>
          <cell r="P162" t="str">
            <v>-</v>
          </cell>
          <cell r="Q162" t="str">
            <v>-</v>
          </cell>
          <cell r="R162" t="str">
            <v>-</v>
          </cell>
          <cell r="S162" t="str">
            <v>-</v>
          </cell>
          <cell r="T162" t="str">
            <v>-</v>
          </cell>
          <cell r="U162" t="str">
            <v>-</v>
          </cell>
          <cell r="V162" t="str">
            <v>-</v>
          </cell>
          <cell r="W162" t="str">
            <v>-</v>
          </cell>
          <cell r="X162" t="str">
            <v>-</v>
          </cell>
          <cell r="Y162" t="str">
            <v>-</v>
          </cell>
          <cell r="Z162" t="str">
            <v>-</v>
          </cell>
          <cell r="AA162" t="str">
            <v>-</v>
          </cell>
          <cell r="AB162" t="str">
            <v>-</v>
          </cell>
          <cell r="AC162" t="str">
            <v>-</v>
          </cell>
          <cell r="AD162" t="str">
            <v>-</v>
          </cell>
          <cell r="AE162" t="str">
            <v>-</v>
          </cell>
          <cell r="AF162" t="str">
            <v>-</v>
          </cell>
          <cell r="AG162" t="str">
            <v>-</v>
          </cell>
          <cell r="AH162" t="str">
            <v>-</v>
          </cell>
          <cell r="AI162" t="str">
            <v>-</v>
          </cell>
          <cell r="AJ162" t="str">
            <v>-</v>
          </cell>
          <cell r="AK162" t="str">
            <v>-</v>
          </cell>
          <cell r="AL162" t="str">
            <v>-</v>
          </cell>
          <cell r="AM162" t="str">
            <v>-</v>
          </cell>
          <cell r="AN162" t="str">
            <v>-</v>
          </cell>
          <cell r="AO162" t="str">
            <v>-</v>
          </cell>
          <cell r="AP162" t="str">
            <v>-</v>
          </cell>
          <cell r="AQ162" t="str">
            <v>-</v>
          </cell>
          <cell r="AR162" t="str">
            <v>-</v>
          </cell>
          <cell r="AS162" t="str">
            <v>-</v>
          </cell>
          <cell r="AT162" t="str">
            <v>-</v>
          </cell>
          <cell r="AU162" t="str">
            <v>-</v>
          </cell>
          <cell r="AV162" t="str">
            <v>-</v>
          </cell>
          <cell r="AW162" t="str">
            <v>-</v>
          </cell>
          <cell r="AX162" t="str">
            <v>-</v>
          </cell>
          <cell r="AY162" t="str">
            <v>-</v>
          </cell>
          <cell r="AZ162" t="str">
            <v>-</v>
          </cell>
          <cell r="BA162" t="str">
            <v>-</v>
          </cell>
          <cell r="BB162" t="str">
            <v>-</v>
          </cell>
          <cell r="BC162" t="str">
            <v>-</v>
          </cell>
          <cell r="BD162" t="str">
            <v>-</v>
          </cell>
          <cell r="BE162" t="str">
            <v>-</v>
          </cell>
          <cell r="BF162" t="str">
            <v>-</v>
          </cell>
          <cell r="BG162" t="str">
            <v>-</v>
          </cell>
          <cell r="BH162" t="str">
            <v>-</v>
          </cell>
          <cell r="BI162" t="str">
            <v>-</v>
          </cell>
          <cell r="BJ162" t="str">
            <v>-</v>
          </cell>
          <cell r="BK162" t="str">
            <v>-</v>
          </cell>
          <cell r="BL162" t="str">
            <v>-</v>
          </cell>
          <cell r="BM162" t="str">
            <v>-</v>
          </cell>
          <cell r="BN162" t="str">
            <v>-</v>
          </cell>
          <cell r="BO162" t="str">
            <v>-</v>
          </cell>
          <cell r="BP162" t="str">
            <v>-</v>
          </cell>
          <cell r="BQ162" t="str">
            <v>-</v>
          </cell>
          <cell r="BR162" t="str">
            <v>-</v>
          </cell>
          <cell r="BS162" t="str">
            <v>-</v>
          </cell>
          <cell r="BT162" t="str">
            <v>-</v>
          </cell>
          <cell r="BU162" t="str">
            <v>-</v>
          </cell>
          <cell r="BV162" t="str">
            <v>-</v>
          </cell>
          <cell r="BW162" t="str">
            <v>-</v>
          </cell>
          <cell r="BX162" t="str">
            <v>-</v>
          </cell>
          <cell r="BY162" t="str">
            <v>-</v>
          </cell>
          <cell r="BZ162" t="str">
            <v>-</v>
          </cell>
          <cell r="CA162" t="str">
            <v>-</v>
          </cell>
          <cell r="CB162" t="str">
            <v>-</v>
          </cell>
          <cell r="CC162" t="str">
            <v>-</v>
          </cell>
          <cell r="CD162" t="str">
            <v>-</v>
          </cell>
          <cell r="CE162" t="str">
            <v>-</v>
          </cell>
          <cell r="CF162" t="str">
            <v>-</v>
          </cell>
          <cell r="CG162" t="str">
            <v>-</v>
          </cell>
          <cell r="CH162" t="str">
            <v>-</v>
          </cell>
          <cell r="CI162" t="str">
            <v>-</v>
          </cell>
          <cell r="CJ162" t="str">
            <v>-</v>
          </cell>
          <cell r="CK162" t="str">
            <v>-</v>
          </cell>
          <cell r="CL162" t="str">
            <v>-</v>
          </cell>
          <cell r="CM162" t="str">
            <v>-</v>
          </cell>
          <cell r="CN162" t="str">
            <v>-</v>
          </cell>
          <cell r="CO162" t="str">
            <v>-</v>
          </cell>
          <cell r="CP162" t="str">
            <v>-</v>
          </cell>
          <cell r="CQ162" t="str">
            <v>-</v>
          </cell>
          <cell r="CR162" t="str">
            <v>-</v>
          </cell>
          <cell r="CS162" t="str">
            <v>-</v>
          </cell>
          <cell r="CT162" t="str">
            <v>-</v>
          </cell>
          <cell r="CU162" t="str">
            <v>-</v>
          </cell>
          <cell r="CV162" t="str">
            <v>-</v>
          </cell>
          <cell r="CW162" t="str">
            <v>-</v>
          </cell>
          <cell r="CX162" t="str">
            <v>-</v>
          </cell>
          <cell r="CY162" t="str">
            <v>-</v>
          </cell>
          <cell r="CZ162" t="str">
            <v>-</v>
          </cell>
          <cell r="DA162" t="str">
            <v>-</v>
          </cell>
          <cell r="DB162" t="str">
            <v>-</v>
          </cell>
          <cell r="DC162" t="str">
            <v>-</v>
          </cell>
          <cell r="DD162" t="str">
            <v>-</v>
          </cell>
          <cell r="DE162" t="str">
            <v>-</v>
          </cell>
          <cell r="DF162" t="str">
            <v>-</v>
          </cell>
          <cell r="DG162" t="str">
            <v>-</v>
          </cell>
          <cell r="DH162" t="str">
            <v>-</v>
          </cell>
          <cell r="DI162" t="str">
            <v>-</v>
          </cell>
          <cell r="DJ162" t="str">
            <v>-</v>
          </cell>
          <cell r="DK162" t="str">
            <v>-</v>
          </cell>
          <cell r="DL162" t="str">
            <v>-</v>
          </cell>
          <cell r="DM162" t="str">
            <v>-</v>
          </cell>
          <cell r="DN162" t="str">
            <v>-</v>
          </cell>
          <cell r="DO162" t="str">
            <v>-</v>
          </cell>
          <cell r="DP162" t="str">
            <v>-</v>
          </cell>
          <cell r="DQ162" t="str">
            <v>-</v>
          </cell>
          <cell r="DR162" t="str">
            <v>-</v>
          </cell>
          <cell r="DS162" t="str">
            <v>-</v>
          </cell>
          <cell r="DT162" t="str">
            <v>-</v>
          </cell>
          <cell r="DU162" t="str">
            <v>-</v>
          </cell>
          <cell r="DV162" t="str">
            <v>-</v>
          </cell>
          <cell r="DW162" t="str">
            <v>-</v>
          </cell>
          <cell r="DX162" t="str">
            <v>-</v>
          </cell>
          <cell r="DY162" t="str">
            <v>-</v>
          </cell>
          <cell r="DZ162" t="str">
            <v>-</v>
          </cell>
          <cell r="EA162" t="str">
            <v>-</v>
          </cell>
          <cell r="EB162" t="str">
            <v>-</v>
          </cell>
          <cell r="EC162" t="str">
            <v>-</v>
          </cell>
          <cell r="ED162" t="str">
            <v>-</v>
          </cell>
          <cell r="EE162" t="str">
            <v>-</v>
          </cell>
          <cell r="EF162" t="str">
            <v>-</v>
          </cell>
          <cell r="EG162" t="str">
            <v>-</v>
          </cell>
        </row>
        <row r="163">
          <cell r="C163">
            <v>700000493</v>
          </cell>
          <cell r="D163" t="str">
            <v>SECTOR PUYA GLORIA</v>
          </cell>
          <cell r="E163">
            <v>2026</v>
          </cell>
          <cell r="F163">
            <v>202606</v>
          </cell>
          <cell r="G163">
            <v>1525</v>
          </cell>
          <cell r="H163">
            <v>1451</v>
          </cell>
          <cell r="I163">
            <v>282</v>
          </cell>
          <cell r="J163" t="str">
            <v>-</v>
          </cell>
          <cell r="K163">
            <v>9</v>
          </cell>
          <cell r="L163">
            <v>11</v>
          </cell>
          <cell r="M163">
            <v>611</v>
          </cell>
          <cell r="N163">
            <v>1002</v>
          </cell>
          <cell r="O163">
            <v>0</v>
          </cell>
          <cell r="P163" t="str">
            <v>-</v>
          </cell>
          <cell r="Q163">
            <v>0</v>
          </cell>
          <cell r="R163" t="str">
            <v>-</v>
          </cell>
          <cell r="S163">
            <v>1</v>
          </cell>
          <cell r="T163" t="str">
            <v>-</v>
          </cell>
          <cell r="U163">
            <v>611</v>
          </cell>
          <cell r="V163" t="str">
            <v>-</v>
          </cell>
          <cell r="W163">
            <v>0</v>
          </cell>
          <cell r="X163" t="str">
            <v>-</v>
          </cell>
          <cell r="Y163" t="str">
            <v>-</v>
          </cell>
          <cell r="Z163" t="str">
            <v>-</v>
          </cell>
          <cell r="AA163">
            <v>411</v>
          </cell>
          <cell r="AB163" t="str">
            <v>-</v>
          </cell>
          <cell r="AC163" t="str">
            <v>-</v>
          </cell>
          <cell r="AD163" t="str">
            <v>-</v>
          </cell>
          <cell r="AE163" t="str">
            <v>-</v>
          </cell>
          <cell r="AF163" t="str">
            <v>-</v>
          </cell>
          <cell r="AG163">
            <v>413</v>
          </cell>
          <cell r="AH163" t="str">
            <v>-</v>
          </cell>
          <cell r="AI163" t="str">
            <v>-</v>
          </cell>
          <cell r="AJ163" t="str">
            <v>-</v>
          </cell>
          <cell r="AK163" t="str">
            <v>-</v>
          </cell>
          <cell r="AL163" t="str">
            <v>-</v>
          </cell>
          <cell r="AM163">
            <v>40.065573770491802</v>
          </cell>
          <cell r="AN163">
            <v>65.599999999999994</v>
          </cell>
          <cell r="AO163" t="str">
            <v>-</v>
          </cell>
          <cell r="AP163" t="str">
            <v>-</v>
          </cell>
          <cell r="AQ163" t="str">
            <v>-</v>
          </cell>
          <cell r="AR163" t="str">
            <v>-</v>
          </cell>
          <cell r="AS163" t="str">
            <v>-</v>
          </cell>
          <cell r="AT163" t="str">
            <v>-</v>
          </cell>
          <cell r="AU163" t="str">
            <v>-</v>
          </cell>
          <cell r="AV163" t="str">
            <v>-</v>
          </cell>
          <cell r="AW163" t="str">
            <v>-</v>
          </cell>
          <cell r="AX163" t="str">
            <v>-</v>
          </cell>
          <cell r="AY163" t="str">
            <v>-</v>
          </cell>
          <cell r="AZ163" t="str">
            <v>-</v>
          </cell>
          <cell r="BA163">
            <v>541</v>
          </cell>
          <cell r="BB163">
            <v>873</v>
          </cell>
          <cell r="BC163">
            <v>35.475409836065573</v>
          </cell>
          <cell r="BD163">
            <v>57.2</v>
          </cell>
          <cell r="BE163">
            <v>890</v>
          </cell>
          <cell r="BF163" t="str">
            <v>-</v>
          </cell>
          <cell r="BG163">
            <v>469791.16</v>
          </cell>
          <cell r="BH163">
            <v>396250</v>
          </cell>
          <cell r="BI163">
            <v>287042401</v>
          </cell>
          <cell r="BJ163">
            <v>397042148</v>
          </cell>
          <cell r="BK163">
            <v>287004976</v>
          </cell>
          <cell r="BL163" t="str">
            <v>-</v>
          </cell>
          <cell r="BM163">
            <v>37425</v>
          </cell>
          <cell r="BN163" t="str">
            <v>-</v>
          </cell>
          <cell r="BO163">
            <v>198812292</v>
          </cell>
          <cell r="BP163" t="str">
            <v>-</v>
          </cell>
          <cell r="BQ163">
            <v>37425</v>
          </cell>
          <cell r="BR163" t="str">
            <v>-</v>
          </cell>
          <cell r="BS163">
            <v>526</v>
          </cell>
          <cell r="BT163" t="str">
            <v>-</v>
          </cell>
          <cell r="BU163">
            <v>198774867</v>
          </cell>
          <cell r="BV163" t="str">
            <v>-</v>
          </cell>
          <cell r="BW163">
            <v>475</v>
          </cell>
          <cell r="BX163" t="str">
            <v>-</v>
          </cell>
          <cell r="BY163" t="str">
            <v>-</v>
          </cell>
          <cell r="BZ163" t="str">
            <v>-</v>
          </cell>
          <cell r="CA163">
            <v>82768919</v>
          </cell>
          <cell r="CB163" t="str">
            <v>-</v>
          </cell>
          <cell r="CC163" t="str">
            <v>-</v>
          </cell>
          <cell r="CD163" t="str">
            <v>-</v>
          </cell>
          <cell r="CE163" t="str">
            <v>-</v>
          </cell>
          <cell r="CF163" t="str">
            <v>-</v>
          </cell>
          <cell r="CG163" t="str">
            <v>-</v>
          </cell>
          <cell r="CH163" t="str">
            <v>-</v>
          </cell>
          <cell r="CI163" t="str">
            <v>-</v>
          </cell>
          <cell r="CJ163" t="str">
            <v>-</v>
          </cell>
          <cell r="CK163" t="str">
            <v>-</v>
          </cell>
          <cell r="CL163" t="str">
            <v>-</v>
          </cell>
          <cell r="CM163">
            <v>5461190</v>
          </cell>
          <cell r="CN163" t="str">
            <v>-</v>
          </cell>
          <cell r="CO163">
            <v>88230109</v>
          </cell>
          <cell r="CP163" t="str">
            <v>-</v>
          </cell>
          <cell r="CQ163">
            <v>0</v>
          </cell>
          <cell r="CR163" t="str">
            <v>-</v>
          </cell>
          <cell r="CS163">
            <v>-33</v>
          </cell>
          <cell r="CT163" t="str">
            <v>-</v>
          </cell>
          <cell r="CU163">
            <v>546</v>
          </cell>
          <cell r="CV163">
            <v>279</v>
          </cell>
          <cell r="CW163">
            <v>223</v>
          </cell>
          <cell r="CX163">
            <v>181</v>
          </cell>
          <cell r="CY163">
            <v>145</v>
          </cell>
          <cell r="CZ163">
            <v>123</v>
          </cell>
          <cell r="DA163">
            <v>50</v>
          </cell>
          <cell r="DB163">
            <v>40</v>
          </cell>
          <cell r="DC163">
            <v>64</v>
          </cell>
          <cell r="DD163">
            <v>62</v>
          </cell>
          <cell r="DE163">
            <v>75</v>
          </cell>
          <cell r="DF163">
            <v>68</v>
          </cell>
          <cell r="DG163">
            <v>189</v>
          </cell>
          <cell r="DH163">
            <v>170</v>
          </cell>
          <cell r="DI163">
            <v>33</v>
          </cell>
          <cell r="DJ163" t="str">
            <v>-</v>
          </cell>
          <cell r="DK163" t="str">
            <v>-</v>
          </cell>
          <cell r="DL163" t="str">
            <v>-</v>
          </cell>
          <cell r="DM163" t="str">
            <v>-</v>
          </cell>
          <cell r="DN163" t="str">
            <v>-</v>
          </cell>
          <cell r="DO163" t="str">
            <v>-</v>
          </cell>
          <cell r="DP163" t="str">
            <v>-</v>
          </cell>
          <cell r="DQ163" t="str">
            <v>-</v>
          </cell>
          <cell r="DR163" t="str">
            <v>-</v>
          </cell>
          <cell r="DS163" t="str">
            <v>-</v>
          </cell>
          <cell r="DT163" t="str">
            <v>-</v>
          </cell>
          <cell r="DU163" t="str">
            <v>-</v>
          </cell>
          <cell r="DV163" t="str">
            <v>-</v>
          </cell>
          <cell r="DW163">
            <v>0</v>
          </cell>
          <cell r="DX163" t="str">
            <v>-</v>
          </cell>
          <cell r="DY163">
            <v>43</v>
          </cell>
          <cell r="DZ163">
            <v>84</v>
          </cell>
          <cell r="EA163">
            <v>38</v>
          </cell>
          <cell r="EB163" t="str">
            <v>-</v>
          </cell>
          <cell r="EC163">
            <v>53.521126760563376</v>
          </cell>
          <cell r="ED163" t="str">
            <v>-</v>
          </cell>
          <cell r="EE163">
            <v>10</v>
          </cell>
          <cell r="EF163" t="str">
            <v>-</v>
          </cell>
          <cell r="EG163">
            <v>26</v>
          </cell>
        </row>
        <row r="164">
          <cell r="C164">
            <v>700000494</v>
          </cell>
          <cell r="D164" t="str">
            <v>SECTOR SAMBA DIANA</v>
          </cell>
          <cell r="E164">
            <v>2026</v>
          </cell>
          <cell r="F164">
            <v>202606</v>
          </cell>
          <cell r="G164">
            <v>1782</v>
          </cell>
          <cell r="H164">
            <v>1729</v>
          </cell>
          <cell r="I164">
            <v>323</v>
          </cell>
          <cell r="J164" t="str">
            <v>-</v>
          </cell>
          <cell r="K164">
            <v>-63</v>
          </cell>
          <cell r="L164">
            <v>9</v>
          </cell>
          <cell r="M164">
            <v>653</v>
          </cell>
          <cell r="N164">
            <v>1182</v>
          </cell>
          <cell r="O164">
            <v>0</v>
          </cell>
          <cell r="P164" t="str">
            <v>-</v>
          </cell>
          <cell r="Q164">
            <v>0</v>
          </cell>
          <cell r="R164" t="str">
            <v>-</v>
          </cell>
          <cell r="S164">
            <v>0</v>
          </cell>
          <cell r="T164" t="str">
            <v>-</v>
          </cell>
          <cell r="U164">
            <v>653</v>
          </cell>
          <cell r="V164" t="str">
            <v>-</v>
          </cell>
          <cell r="W164">
            <v>0</v>
          </cell>
          <cell r="X164" t="str">
            <v>-</v>
          </cell>
          <cell r="Y164" t="str">
            <v>-</v>
          </cell>
          <cell r="Z164" t="str">
            <v>-</v>
          </cell>
          <cell r="AA164">
            <v>434</v>
          </cell>
          <cell r="AB164" t="str">
            <v>-</v>
          </cell>
          <cell r="AC164" t="str">
            <v>-</v>
          </cell>
          <cell r="AD164" t="str">
            <v>-</v>
          </cell>
          <cell r="AE164" t="str">
            <v>-</v>
          </cell>
          <cell r="AF164" t="str">
            <v>-</v>
          </cell>
          <cell r="AG164">
            <v>458</v>
          </cell>
          <cell r="AH164" t="str">
            <v>-</v>
          </cell>
          <cell r="AI164" t="str">
            <v>-</v>
          </cell>
          <cell r="AJ164" t="str">
            <v>-</v>
          </cell>
          <cell r="AK164" t="str">
            <v>-</v>
          </cell>
          <cell r="AL164" t="str">
            <v>-</v>
          </cell>
          <cell r="AM164">
            <v>36.644219977553313</v>
          </cell>
          <cell r="AN164">
            <v>63.7</v>
          </cell>
          <cell r="AO164" t="str">
            <v>-</v>
          </cell>
          <cell r="AP164" t="str">
            <v>-</v>
          </cell>
          <cell r="AQ164" t="str">
            <v>-</v>
          </cell>
          <cell r="AR164" t="str">
            <v>-</v>
          </cell>
          <cell r="AS164" t="str">
            <v>-</v>
          </cell>
          <cell r="AT164" t="str">
            <v>-</v>
          </cell>
          <cell r="AU164" t="str">
            <v>-</v>
          </cell>
          <cell r="AV164" t="str">
            <v>-</v>
          </cell>
          <cell r="AW164" t="str">
            <v>-</v>
          </cell>
          <cell r="AX164" t="str">
            <v>-</v>
          </cell>
          <cell r="AY164" t="str">
            <v>-</v>
          </cell>
          <cell r="AZ164" t="str">
            <v>-</v>
          </cell>
          <cell r="BA164">
            <v>594</v>
          </cell>
          <cell r="BB164">
            <v>1032</v>
          </cell>
          <cell r="BC164">
            <v>33.333333333333329</v>
          </cell>
          <cell r="BD164">
            <v>55.6</v>
          </cell>
          <cell r="BE164">
            <v>1029</v>
          </cell>
          <cell r="BF164" t="str">
            <v>-</v>
          </cell>
          <cell r="BG164">
            <v>475648.05</v>
          </cell>
          <cell r="BH164">
            <v>428462</v>
          </cell>
          <cell r="BI164">
            <v>310598176</v>
          </cell>
          <cell r="BJ164">
            <v>506441576</v>
          </cell>
          <cell r="BK164">
            <v>310598176</v>
          </cell>
          <cell r="BL164" t="str">
            <v>-</v>
          </cell>
          <cell r="BM164">
            <v>0</v>
          </cell>
          <cell r="BN164" t="str">
            <v>-</v>
          </cell>
          <cell r="BO164">
            <v>154005874</v>
          </cell>
          <cell r="BP164" t="str">
            <v>-</v>
          </cell>
          <cell r="BQ164">
            <v>0</v>
          </cell>
          <cell r="BR164" t="str">
            <v>-</v>
          </cell>
          <cell r="BS164">
            <v>506</v>
          </cell>
          <cell r="BT164" t="str">
            <v>-</v>
          </cell>
          <cell r="BU164">
            <v>154005874</v>
          </cell>
          <cell r="BV164" t="str">
            <v>-</v>
          </cell>
          <cell r="BW164">
            <v>541</v>
          </cell>
          <cell r="BX164" t="str">
            <v>-</v>
          </cell>
          <cell r="BY164" t="str">
            <v>-</v>
          </cell>
          <cell r="BZ164" t="str">
            <v>-</v>
          </cell>
          <cell r="CA164">
            <v>147204798</v>
          </cell>
          <cell r="CB164" t="str">
            <v>-</v>
          </cell>
          <cell r="CC164" t="str">
            <v>-</v>
          </cell>
          <cell r="CD164" t="str">
            <v>-</v>
          </cell>
          <cell r="CE164" t="str">
            <v>-</v>
          </cell>
          <cell r="CF164" t="str">
            <v>-</v>
          </cell>
          <cell r="CG164" t="str">
            <v>-</v>
          </cell>
          <cell r="CH164" t="str">
            <v>-</v>
          </cell>
          <cell r="CI164" t="str">
            <v>-</v>
          </cell>
          <cell r="CJ164" t="str">
            <v>-</v>
          </cell>
          <cell r="CK164" t="str">
            <v>-</v>
          </cell>
          <cell r="CL164" t="str">
            <v>-</v>
          </cell>
          <cell r="CM164">
            <v>9387504</v>
          </cell>
          <cell r="CN164" t="str">
            <v>-</v>
          </cell>
          <cell r="CO164">
            <v>156592302</v>
          </cell>
          <cell r="CP164" t="str">
            <v>-</v>
          </cell>
          <cell r="CQ164">
            <v>0</v>
          </cell>
          <cell r="CR164" t="str">
            <v>-</v>
          </cell>
          <cell r="CS164">
            <v>-39</v>
          </cell>
          <cell r="CT164" t="str">
            <v>-</v>
          </cell>
          <cell r="CU164">
            <v>653</v>
          </cell>
          <cell r="CV164">
            <v>333</v>
          </cell>
          <cell r="CW164">
            <v>261</v>
          </cell>
          <cell r="CX164">
            <v>209</v>
          </cell>
          <cell r="CY164">
            <v>215</v>
          </cell>
          <cell r="CZ164">
            <v>152</v>
          </cell>
          <cell r="DA164">
            <v>114</v>
          </cell>
          <cell r="DB164">
            <v>86</v>
          </cell>
          <cell r="DC164">
            <v>52</v>
          </cell>
          <cell r="DD164">
            <v>48</v>
          </cell>
          <cell r="DE164">
            <v>81</v>
          </cell>
          <cell r="DF164">
            <v>75</v>
          </cell>
          <cell r="DG164">
            <v>247</v>
          </cell>
          <cell r="DH164">
            <v>209</v>
          </cell>
          <cell r="DI164">
            <v>36</v>
          </cell>
          <cell r="DJ164" t="str">
            <v>-</v>
          </cell>
          <cell r="DK164" t="str">
            <v>-</v>
          </cell>
          <cell r="DL164" t="str">
            <v>-</v>
          </cell>
          <cell r="DM164" t="str">
            <v>-</v>
          </cell>
          <cell r="DN164" t="str">
            <v>-</v>
          </cell>
          <cell r="DO164" t="str">
            <v>-</v>
          </cell>
          <cell r="DP164" t="str">
            <v>-</v>
          </cell>
          <cell r="DQ164" t="str">
            <v>-</v>
          </cell>
          <cell r="DR164" t="str">
            <v>-</v>
          </cell>
          <cell r="DS164" t="str">
            <v>-</v>
          </cell>
          <cell r="DT164" t="str">
            <v>-</v>
          </cell>
          <cell r="DU164" t="str">
            <v>-</v>
          </cell>
          <cell r="DV164" t="str">
            <v>-</v>
          </cell>
          <cell r="DW164">
            <v>0</v>
          </cell>
          <cell r="DX164" t="str">
            <v>-</v>
          </cell>
          <cell r="DY164">
            <v>43</v>
          </cell>
          <cell r="DZ164">
            <v>95</v>
          </cell>
          <cell r="EA164">
            <v>57</v>
          </cell>
          <cell r="EB164" t="str">
            <v>-</v>
          </cell>
          <cell r="EC164">
            <v>55.339805825242713</v>
          </cell>
          <cell r="ED164" t="str">
            <v>-</v>
          </cell>
          <cell r="EE164">
            <v>7</v>
          </cell>
          <cell r="EF164" t="str">
            <v>-</v>
          </cell>
          <cell r="EG164">
            <v>16</v>
          </cell>
        </row>
        <row r="165">
          <cell r="C165">
            <v>700000496</v>
          </cell>
          <cell r="D165" t="str">
            <v>SECTOR HIGUERON PAOLA</v>
          </cell>
          <cell r="E165">
            <v>2026</v>
          </cell>
          <cell r="F165">
            <v>202606</v>
          </cell>
          <cell r="G165" t="str">
            <v>-</v>
          </cell>
          <cell r="H165" t="str">
            <v>-</v>
          </cell>
          <cell r="I165" t="str">
            <v>-</v>
          </cell>
          <cell r="J165" t="str">
            <v>-</v>
          </cell>
          <cell r="K165" t="str">
            <v>-</v>
          </cell>
          <cell r="L165" t="str">
            <v>-</v>
          </cell>
          <cell r="M165" t="str">
            <v>-</v>
          </cell>
          <cell r="N165" t="str">
            <v>-</v>
          </cell>
          <cell r="O165" t="str">
            <v>-</v>
          </cell>
          <cell r="P165" t="str">
            <v>-</v>
          </cell>
          <cell r="Q165" t="str">
            <v>-</v>
          </cell>
          <cell r="R165" t="str">
            <v>-</v>
          </cell>
          <cell r="S165" t="str">
            <v>-</v>
          </cell>
          <cell r="T165" t="str">
            <v>-</v>
          </cell>
          <cell r="U165" t="str">
            <v>-</v>
          </cell>
          <cell r="V165" t="str">
            <v>-</v>
          </cell>
          <cell r="W165" t="str">
            <v>-</v>
          </cell>
          <cell r="X165" t="str">
            <v>-</v>
          </cell>
          <cell r="Y165" t="str">
            <v>-</v>
          </cell>
          <cell r="Z165" t="str">
            <v>-</v>
          </cell>
          <cell r="AA165" t="str">
            <v>-</v>
          </cell>
          <cell r="AB165" t="str">
            <v>-</v>
          </cell>
          <cell r="AC165" t="str">
            <v>-</v>
          </cell>
          <cell r="AD165" t="str">
            <v>-</v>
          </cell>
          <cell r="AE165" t="str">
            <v>-</v>
          </cell>
          <cell r="AF165" t="str">
            <v>-</v>
          </cell>
          <cell r="AG165" t="str">
            <v>-</v>
          </cell>
          <cell r="AH165" t="str">
            <v>-</v>
          </cell>
          <cell r="AI165" t="str">
            <v>-</v>
          </cell>
          <cell r="AJ165" t="str">
            <v>-</v>
          </cell>
          <cell r="AK165" t="str">
            <v>-</v>
          </cell>
          <cell r="AL165" t="str">
            <v>-</v>
          </cell>
          <cell r="AM165" t="str">
            <v>-</v>
          </cell>
          <cell r="AN165" t="str">
            <v>-</v>
          </cell>
          <cell r="AO165" t="str">
            <v>-</v>
          </cell>
          <cell r="AP165" t="str">
            <v>-</v>
          </cell>
          <cell r="AQ165" t="str">
            <v>-</v>
          </cell>
          <cell r="AR165" t="str">
            <v>-</v>
          </cell>
          <cell r="AS165" t="str">
            <v>-</v>
          </cell>
          <cell r="AT165" t="str">
            <v>-</v>
          </cell>
          <cell r="AU165" t="str">
            <v>-</v>
          </cell>
          <cell r="AV165" t="str">
            <v>-</v>
          </cell>
          <cell r="AW165" t="str">
            <v>-</v>
          </cell>
          <cell r="AX165" t="str">
            <v>-</v>
          </cell>
          <cell r="AY165" t="str">
            <v>-</v>
          </cell>
          <cell r="AZ165" t="str">
            <v>-</v>
          </cell>
          <cell r="BA165" t="str">
            <v>-</v>
          </cell>
          <cell r="BB165" t="str">
            <v>-</v>
          </cell>
          <cell r="BC165" t="str">
            <v>-</v>
          </cell>
          <cell r="BD165" t="str">
            <v>-</v>
          </cell>
          <cell r="BE165" t="str">
            <v>-</v>
          </cell>
          <cell r="BF165" t="str">
            <v>-</v>
          </cell>
          <cell r="BG165" t="str">
            <v>-</v>
          </cell>
          <cell r="BH165" t="str">
            <v>-</v>
          </cell>
          <cell r="BI165" t="str">
            <v>-</v>
          </cell>
          <cell r="BJ165" t="str">
            <v>-</v>
          </cell>
          <cell r="BK165" t="str">
            <v>-</v>
          </cell>
          <cell r="BL165" t="str">
            <v>-</v>
          </cell>
          <cell r="BM165" t="str">
            <v>-</v>
          </cell>
          <cell r="BN165" t="str">
            <v>-</v>
          </cell>
          <cell r="BO165" t="str">
            <v>-</v>
          </cell>
          <cell r="BP165" t="str">
            <v>-</v>
          </cell>
          <cell r="BQ165" t="str">
            <v>-</v>
          </cell>
          <cell r="BR165" t="str">
            <v>-</v>
          </cell>
          <cell r="BS165" t="str">
            <v>-</v>
          </cell>
          <cell r="BT165" t="str">
            <v>-</v>
          </cell>
          <cell r="BU165" t="str">
            <v>-</v>
          </cell>
          <cell r="BV165" t="str">
            <v>-</v>
          </cell>
          <cell r="BW165" t="str">
            <v>-</v>
          </cell>
          <cell r="BX165" t="str">
            <v>-</v>
          </cell>
          <cell r="BY165" t="str">
            <v>-</v>
          </cell>
          <cell r="BZ165" t="str">
            <v>-</v>
          </cell>
          <cell r="CA165" t="str">
            <v>-</v>
          </cell>
          <cell r="CB165" t="str">
            <v>-</v>
          </cell>
          <cell r="CC165" t="str">
            <v>-</v>
          </cell>
          <cell r="CD165" t="str">
            <v>-</v>
          </cell>
          <cell r="CE165" t="str">
            <v>-</v>
          </cell>
          <cell r="CF165" t="str">
            <v>-</v>
          </cell>
          <cell r="CG165" t="str">
            <v>-</v>
          </cell>
          <cell r="CH165" t="str">
            <v>-</v>
          </cell>
          <cell r="CI165" t="str">
            <v>-</v>
          </cell>
          <cell r="CJ165" t="str">
            <v>-</v>
          </cell>
          <cell r="CK165" t="str">
            <v>-</v>
          </cell>
          <cell r="CL165" t="str">
            <v>-</v>
          </cell>
          <cell r="CM165" t="str">
            <v>-</v>
          </cell>
          <cell r="CN165" t="str">
            <v>-</v>
          </cell>
          <cell r="CO165" t="str">
            <v>-</v>
          </cell>
          <cell r="CP165" t="str">
            <v>-</v>
          </cell>
          <cell r="CQ165" t="str">
            <v>-</v>
          </cell>
          <cell r="CR165" t="str">
            <v>-</v>
          </cell>
          <cell r="CS165" t="str">
            <v>-</v>
          </cell>
          <cell r="CT165" t="str">
            <v>-</v>
          </cell>
          <cell r="CU165" t="str">
            <v>-</v>
          </cell>
          <cell r="CV165" t="str">
            <v>-</v>
          </cell>
          <cell r="CW165" t="str">
            <v>-</v>
          </cell>
          <cell r="CX165" t="str">
            <v>-</v>
          </cell>
          <cell r="CY165" t="str">
            <v>-</v>
          </cell>
          <cell r="CZ165" t="str">
            <v>-</v>
          </cell>
          <cell r="DA165" t="str">
            <v>-</v>
          </cell>
          <cell r="DB165" t="str">
            <v>-</v>
          </cell>
          <cell r="DC165" t="str">
            <v>-</v>
          </cell>
          <cell r="DD165" t="str">
            <v>-</v>
          </cell>
          <cell r="DE165" t="str">
            <v>-</v>
          </cell>
          <cell r="DF165" t="str">
            <v>-</v>
          </cell>
          <cell r="DG165" t="str">
            <v>-</v>
          </cell>
          <cell r="DH165" t="str">
            <v>-</v>
          </cell>
          <cell r="DI165" t="str">
            <v>-</v>
          </cell>
          <cell r="DJ165" t="str">
            <v>-</v>
          </cell>
          <cell r="DK165" t="str">
            <v>-</v>
          </cell>
          <cell r="DL165" t="str">
            <v>-</v>
          </cell>
          <cell r="DM165" t="str">
            <v>-</v>
          </cell>
          <cell r="DN165" t="str">
            <v>-</v>
          </cell>
          <cell r="DO165" t="str">
            <v>-</v>
          </cell>
          <cell r="DP165" t="str">
            <v>-</v>
          </cell>
          <cell r="DQ165" t="str">
            <v>-</v>
          </cell>
          <cell r="DR165" t="str">
            <v>-</v>
          </cell>
          <cell r="DS165" t="str">
            <v>-</v>
          </cell>
          <cell r="DT165" t="str">
            <v>-</v>
          </cell>
          <cell r="DU165" t="str">
            <v>-</v>
          </cell>
          <cell r="DV165" t="str">
            <v>-</v>
          </cell>
          <cell r="DW165" t="str">
            <v>-</v>
          </cell>
          <cell r="DX165" t="str">
            <v>-</v>
          </cell>
          <cell r="DY165" t="str">
            <v>-</v>
          </cell>
          <cell r="DZ165" t="str">
            <v>-</v>
          </cell>
          <cell r="EA165" t="str">
            <v>-</v>
          </cell>
          <cell r="EB165" t="str">
            <v>-</v>
          </cell>
          <cell r="EC165" t="str">
            <v>-</v>
          </cell>
          <cell r="ED165" t="str">
            <v>-</v>
          </cell>
          <cell r="EE165" t="str">
            <v>-</v>
          </cell>
          <cell r="EF165" t="str">
            <v>-</v>
          </cell>
          <cell r="EG165" t="str">
            <v>-</v>
          </cell>
        </row>
        <row r="166">
          <cell r="C166">
            <v>700000505</v>
          </cell>
          <cell r="D166" t="str">
            <v>700000505 - REGISTRO INICIOS</v>
          </cell>
          <cell r="E166">
            <v>2026</v>
          </cell>
          <cell r="F166">
            <v>202606</v>
          </cell>
          <cell r="G166">
            <v>0</v>
          </cell>
          <cell r="H166" t="str">
            <v>-</v>
          </cell>
          <cell r="I166">
            <v>0</v>
          </cell>
          <cell r="J166" t="str">
            <v>-</v>
          </cell>
          <cell r="K166">
            <v>0</v>
          </cell>
          <cell r="L166" t="str">
            <v>-</v>
          </cell>
          <cell r="M166">
            <v>0</v>
          </cell>
          <cell r="N166" t="str">
            <v>-</v>
          </cell>
          <cell r="O166">
            <v>0</v>
          </cell>
          <cell r="P166" t="str">
            <v>-</v>
          </cell>
          <cell r="Q166">
            <v>0</v>
          </cell>
          <cell r="R166" t="str">
            <v>-</v>
          </cell>
          <cell r="S166">
            <v>0</v>
          </cell>
          <cell r="T166" t="str">
            <v>-</v>
          </cell>
          <cell r="U166">
            <v>0</v>
          </cell>
          <cell r="V166" t="str">
            <v>-</v>
          </cell>
          <cell r="W166">
            <v>0</v>
          </cell>
          <cell r="X166" t="str">
            <v>-</v>
          </cell>
          <cell r="Y166" t="str">
            <v>-</v>
          </cell>
          <cell r="Z166" t="str">
            <v>-</v>
          </cell>
          <cell r="AA166">
            <v>0</v>
          </cell>
          <cell r="AB166" t="str">
            <v>-</v>
          </cell>
          <cell r="AC166" t="str">
            <v>-</v>
          </cell>
          <cell r="AD166" t="str">
            <v>-</v>
          </cell>
          <cell r="AE166" t="str">
            <v>-</v>
          </cell>
          <cell r="AF166" t="str">
            <v>-</v>
          </cell>
          <cell r="AG166">
            <v>0</v>
          </cell>
          <cell r="AH166" t="str">
            <v>-</v>
          </cell>
          <cell r="AI166" t="str">
            <v>-</v>
          </cell>
          <cell r="AJ166" t="str">
            <v>-</v>
          </cell>
          <cell r="AK166" t="str">
            <v>-</v>
          </cell>
          <cell r="AL166" t="str">
            <v>-</v>
          </cell>
          <cell r="AM166">
            <v>0</v>
          </cell>
          <cell r="AN166" t="str">
            <v>-</v>
          </cell>
          <cell r="AO166" t="str">
            <v>-</v>
          </cell>
          <cell r="AP166" t="str">
            <v>-</v>
          </cell>
          <cell r="AQ166" t="str">
            <v>-</v>
          </cell>
          <cell r="AR166" t="str">
            <v>-</v>
          </cell>
          <cell r="AS166" t="str">
            <v>-</v>
          </cell>
          <cell r="AT166" t="str">
            <v>-</v>
          </cell>
          <cell r="AU166" t="str">
            <v>-</v>
          </cell>
          <cell r="AV166" t="str">
            <v>-</v>
          </cell>
          <cell r="AW166" t="str">
            <v>-</v>
          </cell>
          <cell r="AX166" t="str">
            <v>-</v>
          </cell>
          <cell r="AY166" t="str">
            <v>-</v>
          </cell>
          <cell r="AZ166" t="str">
            <v>-</v>
          </cell>
          <cell r="BA166">
            <v>0</v>
          </cell>
          <cell r="BB166" t="str">
            <v>-</v>
          </cell>
          <cell r="BC166">
            <v>0</v>
          </cell>
          <cell r="BD166" t="str">
            <v>-</v>
          </cell>
          <cell r="BE166">
            <v>0</v>
          </cell>
          <cell r="BF166" t="str">
            <v>-</v>
          </cell>
          <cell r="BG166">
            <v>0</v>
          </cell>
          <cell r="BH166" t="str">
            <v>-</v>
          </cell>
          <cell r="BI166">
            <v>0</v>
          </cell>
          <cell r="BJ166" t="str">
            <v>-</v>
          </cell>
          <cell r="BK166">
            <v>0</v>
          </cell>
          <cell r="BL166" t="str">
            <v>-</v>
          </cell>
          <cell r="BM166">
            <v>0</v>
          </cell>
          <cell r="BN166" t="str">
            <v>-</v>
          </cell>
          <cell r="BO166">
            <v>0</v>
          </cell>
          <cell r="BP166" t="str">
            <v>-</v>
          </cell>
          <cell r="BQ166">
            <v>0</v>
          </cell>
          <cell r="BR166" t="str">
            <v>-</v>
          </cell>
          <cell r="BS166">
            <v>0</v>
          </cell>
          <cell r="BT166" t="str">
            <v>-</v>
          </cell>
          <cell r="BU166">
            <v>0</v>
          </cell>
          <cell r="BV166" t="str">
            <v>-</v>
          </cell>
          <cell r="BW166">
            <v>0</v>
          </cell>
          <cell r="BX166" t="str">
            <v>-</v>
          </cell>
          <cell r="BY166" t="str">
            <v>-</v>
          </cell>
          <cell r="BZ166" t="str">
            <v>-</v>
          </cell>
          <cell r="CA166">
            <v>0</v>
          </cell>
          <cell r="CB166" t="str">
            <v>-</v>
          </cell>
          <cell r="CC166" t="str">
            <v>-</v>
          </cell>
          <cell r="CD166" t="str">
            <v>-</v>
          </cell>
          <cell r="CE166" t="str">
            <v>-</v>
          </cell>
          <cell r="CF166" t="str">
            <v>-</v>
          </cell>
          <cell r="CG166" t="str">
            <v>-</v>
          </cell>
          <cell r="CH166" t="str">
            <v>-</v>
          </cell>
          <cell r="CI166" t="str">
            <v>-</v>
          </cell>
          <cell r="CJ166" t="str">
            <v>-</v>
          </cell>
          <cell r="CK166" t="str">
            <v>-</v>
          </cell>
          <cell r="CL166" t="str">
            <v>-</v>
          </cell>
          <cell r="CM166">
            <v>0</v>
          </cell>
          <cell r="CN166" t="str">
            <v>-</v>
          </cell>
          <cell r="CO166">
            <v>0</v>
          </cell>
          <cell r="CP166" t="str">
            <v>-</v>
          </cell>
          <cell r="CQ166">
            <v>0</v>
          </cell>
          <cell r="CR166" t="str">
            <v>-</v>
          </cell>
          <cell r="CS166">
            <v>0</v>
          </cell>
          <cell r="CT166" t="str">
            <v>-</v>
          </cell>
          <cell r="CU166">
            <v>0</v>
          </cell>
          <cell r="CV166" t="str">
            <v>-</v>
          </cell>
          <cell r="CW166">
            <v>0</v>
          </cell>
          <cell r="CX166" t="str">
            <v>-</v>
          </cell>
          <cell r="CY166">
            <v>0</v>
          </cell>
          <cell r="CZ166" t="str">
            <v>-</v>
          </cell>
          <cell r="DA166">
            <v>0</v>
          </cell>
          <cell r="DB166" t="str">
            <v>-</v>
          </cell>
          <cell r="DC166">
            <v>0</v>
          </cell>
          <cell r="DD166" t="str">
            <v>-</v>
          </cell>
          <cell r="DE166">
            <v>0</v>
          </cell>
          <cell r="DF166" t="str">
            <v>-</v>
          </cell>
          <cell r="DG166">
            <v>0</v>
          </cell>
          <cell r="DH166" t="str">
            <v>-</v>
          </cell>
          <cell r="DI166">
            <v>0</v>
          </cell>
          <cell r="DJ166" t="str">
            <v>-</v>
          </cell>
          <cell r="DK166" t="str">
            <v>-</v>
          </cell>
          <cell r="DL166" t="str">
            <v>-</v>
          </cell>
          <cell r="DM166" t="str">
            <v>-</v>
          </cell>
          <cell r="DN166" t="str">
            <v>-</v>
          </cell>
          <cell r="DO166" t="str">
            <v>-</v>
          </cell>
          <cell r="DP166" t="str">
            <v>-</v>
          </cell>
          <cell r="DQ166" t="str">
            <v>-</v>
          </cell>
          <cell r="DR166" t="str">
            <v>-</v>
          </cell>
          <cell r="DS166" t="str">
            <v>-</v>
          </cell>
          <cell r="DT166" t="str">
            <v>-</v>
          </cell>
          <cell r="DU166" t="str">
            <v>-</v>
          </cell>
          <cell r="DV166" t="str">
            <v>-</v>
          </cell>
          <cell r="DW166">
            <v>0</v>
          </cell>
          <cell r="DX166" t="str">
            <v>-</v>
          </cell>
          <cell r="DY166">
            <v>0</v>
          </cell>
          <cell r="DZ166" t="str">
            <v>-</v>
          </cell>
          <cell r="EA166">
            <v>0</v>
          </cell>
          <cell r="EB166" t="str">
            <v>-</v>
          </cell>
          <cell r="EC166">
            <v>0</v>
          </cell>
          <cell r="ED166" t="str">
            <v>-</v>
          </cell>
          <cell r="EE166">
            <v>0</v>
          </cell>
          <cell r="EF166" t="str">
            <v>-</v>
          </cell>
          <cell r="EG166">
            <v>0</v>
          </cell>
        </row>
        <row r="167">
          <cell r="C167">
            <v>700000508</v>
          </cell>
          <cell r="D167" t="str">
            <v>SECTOR VENTAS INSTITUCIONAL</v>
          </cell>
          <cell r="E167">
            <v>2026</v>
          </cell>
          <cell r="F167">
            <v>202606</v>
          </cell>
          <cell r="G167">
            <v>0</v>
          </cell>
          <cell r="H167" t="str">
            <v>-</v>
          </cell>
          <cell r="I167">
            <v>0</v>
          </cell>
          <cell r="J167" t="str">
            <v>-</v>
          </cell>
          <cell r="K167">
            <v>0</v>
          </cell>
          <cell r="L167" t="str">
            <v>-</v>
          </cell>
          <cell r="M167">
            <v>0</v>
          </cell>
          <cell r="N167" t="str">
            <v>-</v>
          </cell>
          <cell r="O167">
            <v>0</v>
          </cell>
          <cell r="P167" t="str">
            <v>-</v>
          </cell>
          <cell r="Q167">
            <v>0</v>
          </cell>
          <cell r="R167" t="str">
            <v>-</v>
          </cell>
          <cell r="S167">
            <v>0</v>
          </cell>
          <cell r="T167" t="str">
            <v>-</v>
          </cell>
          <cell r="U167">
            <v>0</v>
          </cell>
          <cell r="V167" t="str">
            <v>-</v>
          </cell>
          <cell r="W167">
            <v>0</v>
          </cell>
          <cell r="X167" t="str">
            <v>-</v>
          </cell>
          <cell r="Y167" t="str">
            <v>-</v>
          </cell>
          <cell r="Z167" t="str">
            <v>-</v>
          </cell>
          <cell r="AA167">
            <v>0</v>
          </cell>
          <cell r="AB167" t="str">
            <v>-</v>
          </cell>
          <cell r="AC167" t="str">
            <v>-</v>
          </cell>
          <cell r="AD167" t="str">
            <v>-</v>
          </cell>
          <cell r="AE167" t="str">
            <v>-</v>
          </cell>
          <cell r="AF167" t="str">
            <v>-</v>
          </cell>
          <cell r="AG167">
            <v>0</v>
          </cell>
          <cell r="AH167" t="str">
            <v>-</v>
          </cell>
          <cell r="AI167" t="str">
            <v>-</v>
          </cell>
          <cell r="AJ167" t="str">
            <v>-</v>
          </cell>
          <cell r="AK167" t="str">
            <v>-</v>
          </cell>
          <cell r="AL167" t="str">
            <v>-</v>
          </cell>
          <cell r="AM167">
            <v>0</v>
          </cell>
          <cell r="AN167" t="str">
            <v>-</v>
          </cell>
          <cell r="AO167" t="str">
            <v>-</v>
          </cell>
          <cell r="AP167" t="str">
            <v>-</v>
          </cell>
          <cell r="AQ167" t="str">
            <v>-</v>
          </cell>
          <cell r="AR167" t="str">
            <v>-</v>
          </cell>
          <cell r="AS167" t="str">
            <v>-</v>
          </cell>
          <cell r="AT167" t="str">
            <v>-</v>
          </cell>
          <cell r="AU167" t="str">
            <v>-</v>
          </cell>
          <cell r="AV167" t="str">
            <v>-</v>
          </cell>
          <cell r="AW167" t="str">
            <v>-</v>
          </cell>
          <cell r="AX167" t="str">
            <v>-</v>
          </cell>
          <cell r="AY167" t="str">
            <v>-</v>
          </cell>
          <cell r="AZ167" t="str">
            <v>-</v>
          </cell>
          <cell r="BA167">
            <v>0</v>
          </cell>
          <cell r="BB167" t="str">
            <v>-</v>
          </cell>
          <cell r="BC167">
            <v>0</v>
          </cell>
          <cell r="BD167" t="str">
            <v>-</v>
          </cell>
          <cell r="BE167">
            <v>0</v>
          </cell>
          <cell r="BF167" t="str">
            <v>-</v>
          </cell>
          <cell r="BG167">
            <v>0</v>
          </cell>
          <cell r="BH167" t="str">
            <v>-</v>
          </cell>
          <cell r="BI167">
            <v>0</v>
          </cell>
          <cell r="BJ167" t="str">
            <v>-</v>
          </cell>
          <cell r="BK167">
            <v>0</v>
          </cell>
          <cell r="BL167" t="str">
            <v>-</v>
          </cell>
          <cell r="BM167">
            <v>0</v>
          </cell>
          <cell r="BN167" t="str">
            <v>-</v>
          </cell>
          <cell r="BO167">
            <v>0</v>
          </cell>
          <cell r="BP167" t="str">
            <v>-</v>
          </cell>
          <cell r="BQ167">
            <v>0</v>
          </cell>
          <cell r="BR167" t="str">
            <v>-</v>
          </cell>
          <cell r="BS167">
            <v>0</v>
          </cell>
          <cell r="BT167" t="str">
            <v>-</v>
          </cell>
          <cell r="BU167">
            <v>0</v>
          </cell>
          <cell r="BV167" t="str">
            <v>-</v>
          </cell>
          <cell r="BW167">
            <v>0</v>
          </cell>
          <cell r="BX167" t="str">
            <v>-</v>
          </cell>
          <cell r="BY167" t="str">
            <v>-</v>
          </cell>
          <cell r="BZ167" t="str">
            <v>-</v>
          </cell>
          <cell r="CA167">
            <v>0</v>
          </cell>
          <cell r="CB167" t="str">
            <v>-</v>
          </cell>
          <cell r="CC167" t="str">
            <v>-</v>
          </cell>
          <cell r="CD167" t="str">
            <v>-</v>
          </cell>
          <cell r="CE167" t="str">
            <v>-</v>
          </cell>
          <cell r="CF167" t="str">
            <v>-</v>
          </cell>
          <cell r="CG167" t="str">
            <v>-</v>
          </cell>
          <cell r="CH167" t="str">
            <v>-</v>
          </cell>
          <cell r="CI167" t="str">
            <v>-</v>
          </cell>
          <cell r="CJ167" t="str">
            <v>-</v>
          </cell>
          <cell r="CK167" t="str">
            <v>-</v>
          </cell>
          <cell r="CL167" t="str">
            <v>-</v>
          </cell>
          <cell r="CM167">
            <v>0</v>
          </cell>
          <cell r="CN167" t="str">
            <v>-</v>
          </cell>
          <cell r="CO167">
            <v>0</v>
          </cell>
          <cell r="CP167" t="str">
            <v>-</v>
          </cell>
          <cell r="CQ167">
            <v>0</v>
          </cell>
          <cell r="CR167" t="str">
            <v>-</v>
          </cell>
          <cell r="CS167">
            <v>0</v>
          </cell>
          <cell r="CT167" t="str">
            <v>-</v>
          </cell>
          <cell r="CU167">
            <v>0</v>
          </cell>
          <cell r="CV167" t="str">
            <v>-</v>
          </cell>
          <cell r="CW167">
            <v>0</v>
          </cell>
          <cell r="CX167" t="str">
            <v>-</v>
          </cell>
          <cell r="CY167">
            <v>0</v>
          </cell>
          <cell r="CZ167" t="str">
            <v>-</v>
          </cell>
          <cell r="DA167">
            <v>0</v>
          </cell>
          <cell r="DB167" t="str">
            <v>-</v>
          </cell>
          <cell r="DC167">
            <v>0</v>
          </cell>
          <cell r="DD167" t="str">
            <v>-</v>
          </cell>
          <cell r="DE167">
            <v>0</v>
          </cell>
          <cell r="DF167" t="str">
            <v>-</v>
          </cell>
          <cell r="DG167">
            <v>0</v>
          </cell>
          <cell r="DH167" t="str">
            <v>-</v>
          </cell>
          <cell r="DI167">
            <v>0</v>
          </cell>
          <cell r="DJ167" t="str">
            <v>-</v>
          </cell>
          <cell r="DK167" t="str">
            <v>-</v>
          </cell>
          <cell r="DL167" t="str">
            <v>-</v>
          </cell>
          <cell r="DM167" t="str">
            <v>-</v>
          </cell>
          <cell r="DN167" t="str">
            <v>-</v>
          </cell>
          <cell r="DO167" t="str">
            <v>-</v>
          </cell>
          <cell r="DP167" t="str">
            <v>-</v>
          </cell>
          <cell r="DQ167" t="str">
            <v>-</v>
          </cell>
          <cell r="DR167" t="str">
            <v>-</v>
          </cell>
          <cell r="DS167" t="str">
            <v>-</v>
          </cell>
          <cell r="DT167" t="str">
            <v>-</v>
          </cell>
          <cell r="DU167" t="str">
            <v>-</v>
          </cell>
          <cell r="DV167" t="str">
            <v>-</v>
          </cell>
          <cell r="DW167">
            <v>0</v>
          </cell>
          <cell r="DX167" t="str">
            <v>-</v>
          </cell>
          <cell r="DY167">
            <v>0</v>
          </cell>
          <cell r="DZ167" t="str">
            <v>-</v>
          </cell>
          <cell r="EA167">
            <v>0</v>
          </cell>
          <cell r="EB167" t="str">
            <v>-</v>
          </cell>
          <cell r="EC167">
            <v>0</v>
          </cell>
          <cell r="ED167" t="str">
            <v>-</v>
          </cell>
          <cell r="EE167">
            <v>0</v>
          </cell>
          <cell r="EF167" t="str">
            <v>-</v>
          </cell>
          <cell r="EG167">
            <v>0</v>
          </cell>
        </row>
        <row r="168">
          <cell r="C168">
            <v>700000514</v>
          </cell>
          <cell r="D168" t="str">
            <v>SECTOR TUMBAO ANGELICA.</v>
          </cell>
          <cell r="E168">
            <v>2026</v>
          </cell>
          <cell r="F168">
            <v>202606</v>
          </cell>
          <cell r="G168">
            <v>228</v>
          </cell>
          <cell r="H168" t="str">
            <v>-</v>
          </cell>
          <cell r="I168">
            <v>18</v>
          </cell>
          <cell r="J168" t="str">
            <v>-</v>
          </cell>
          <cell r="K168">
            <v>10</v>
          </cell>
          <cell r="L168" t="str">
            <v>-</v>
          </cell>
          <cell r="M168">
            <v>105</v>
          </cell>
          <cell r="N168" t="str">
            <v>-</v>
          </cell>
          <cell r="O168">
            <v>0</v>
          </cell>
          <cell r="P168" t="str">
            <v>-</v>
          </cell>
          <cell r="Q168">
            <v>0</v>
          </cell>
          <cell r="R168" t="str">
            <v>-</v>
          </cell>
          <cell r="S168">
            <v>0</v>
          </cell>
          <cell r="T168" t="str">
            <v>-</v>
          </cell>
          <cell r="U168">
            <v>105</v>
          </cell>
          <cell r="V168" t="str">
            <v>-</v>
          </cell>
          <cell r="W168">
            <v>0</v>
          </cell>
          <cell r="X168" t="str">
            <v>-</v>
          </cell>
          <cell r="Y168" t="str">
            <v>-</v>
          </cell>
          <cell r="Z168" t="str">
            <v>-</v>
          </cell>
          <cell r="AA168">
            <v>45</v>
          </cell>
          <cell r="AB168" t="str">
            <v>-</v>
          </cell>
          <cell r="AC168" t="str">
            <v>-</v>
          </cell>
          <cell r="AD168" t="str">
            <v>-</v>
          </cell>
          <cell r="AE168" t="str">
            <v>-</v>
          </cell>
          <cell r="AF168" t="str">
            <v>-</v>
          </cell>
          <cell r="AG168">
            <v>97</v>
          </cell>
          <cell r="AH168" t="str">
            <v>-</v>
          </cell>
          <cell r="AI168" t="str">
            <v>-</v>
          </cell>
          <cell r="AJ168" t="str">
            <v>-</v>
          </cell>
          <cell r="AK168" t="str">
            <v>-</v>
          </cell>
          <cell r="AL168" t="str">
            <v>-</v>
          </cell>
          <cell r="AM168">
            <v>46.05263157894737</v>
          </cell>
          <cell r="AN168" t="str">
            <v>-</v>
          </cell>
          <cell r="AO168" t="str">
            <v>-</v>
          </cell>
          <cell r="AP168" t="str">
            <v>-</v>
          </cell>
          <cell r="AQ168" t="str">
            <v>-</v>
          </cell>
          <cell r="AR168" t="str">
            <v>-</v>
          </cell>
          <cell r="AS168" t="str">
            <v>-</v>
          </cell>
          <cell r="AT168" t="str">
            <v>-</v>
          </cell>
          <cell r="AU168" t="str">
            <v>-</v>
          </cell>
          <cell r="AV168" t="str">
            <v>-</v>
          </cell>
          <cell r="AW168" t="str">
            <v>-</v>
          </cell>
          <cell r="AX168" t="str">
            <v>-</v>
          </cell>
          <cell r="AY168" t="str">
            <v>-</v>
          </cell>
          <cell r="AZ168" t="str">
            <v>-</v>
          </cell>
          <cell r="BA168">
            <v>77</v>
          </cell>
          <cell r="BB168" t="str">
            <v>-</v>
          </cell>
          <cell r="BC168">
            <v>33.771929824561404</v>
          </cell>
          <cell r="BD168" t="str">
            <v>-</v>
          </cell>
          <cell r="BE168">
            <v>110</v>
          </cell>
          <cell r="BF168" t="str">
            <v>-</v>
          </cell>
          <cell r="BG168">
            <v>365902.86</v>
          </cell>
          <cell r="BH168" t="str">
            <v>-</v>
          </cell>
          <cell r="BI168">
            <v>38419800</v>
          </cell>
          <cell r="BJ168" t="str">
            <v>-</v>
          </cell>
          <cell r="BK168">
            <v>38419800</v>
          </cell>
          <cell r="BL168" t="str">
            <v>-</v>
          </cell>
          <cell r="BM168">
            <v>0</v>
          </cell>
          <cell r="BN168" t="str">
            <v>-</v>
          </cell>
          <cell r="BO168">
            <v>29007324</v>
          </cell>
          <cell r="BP168" t="str">
            <v>-</v>
          </cell>
          <cell r="BQ168">
            <v>0</v>
          </cell>
          <cell r="BR168" t="str">
            <v>-</v>
          </cell>
          <cell r="BS168">
            <v>90</v>
          </cell>
          <cell r="BT168" t="str">
            <v>-</v>
          </cell>
          <cell r="BU168">
            <v>29007324</v>
          </cell>
          <cell r="BV168" t="str">
            <v>-</v>
          </cell>
          <cell r="BW168">
            <v>69</v>
          </cell>
          <cell r="BX168" t="str">
            <v>-</v>
          </cell>
          <cell r="BY168" t="str">
            <v>-</v>
          </cell>
          <cell r="BZ168" t="str">
            <v>-</v>
          </cell>
          <cell r="CA168">
            <v>8875276</v>
          </cell>
          <cell r="CB168" t="str">
            <v>-</v>
          </cell>
          <cell r="CC168" t="str">
            <v>-</v>
          </cell>
          <cell r="CD168" t="str">
            <v>-</v>
          </cell>
          <cell r="CE168" t="str">
            <v>-</v>
          </cell>
          <cell r="CF168" t="str">
            <v>-</v>
          </cell>
          <cell r="CG168" t="str">
            <v>-</v>
          </cell>
          <cell r="CH168" t="str">
            <v>-</v>
          </cell>
          <cell r="CI168" t="str">
            <v>-</v>
          </cell>
          <cell r="CJ168" t="str">
            <v>-</v>
          </cell>
          <cell r="CK168" t="str">
            <v>-</v>
          </cell>
          <cell r="CL168" t="str">
            <v>-</v>
          </cell>
          <cell r="CM168">
            <v>537200</v>
          </cell>
          <cell r="CN168" t="str">
            <v>-</v>
          </cell>
          <cell r="CO168">
            <v>9412476</v>
          </cell>
          <cell r="CP168" t="str">
            <v>-</v>
          </cell>
          <cell r="CQ168">
            <v>0</v>
          </cell>
          <cell r="CR168" t="str">
            <v>-</v>
          </cell>
          <cell r="CS168">
            <v>7</v>
          </cell>
          <cell r="CT168" t="str">
            <v>-</v>
          </cell>
          <cell r="CU168">
            <v>73</v>
          </cell>
          <cell r="CV168" t="str">
            <v>-</v>
          </cell>
          <cell r="CW168">
            <v>29</v>
          </cell>
          <cell r="CX168" t="str">
            <v>-</v>
          </cell>
          <cell r="CY168">
            <v>21</v>
          </cell>
          <cell r="CZ168" t="str">
            <v>-</v>
          </cell>
          <cell r="DA168">
            <v>16</v>
          </cell>
          <cell r="DB168" t="str">
            <v>-</v>
          </cell>
          <cell r="DC168">
            <v>10</v>
          </cell>
          <cell r="DD168" t="str">
            <v>-</v>
          </cell>
          <cell r="DE168">
            <v>17</v>
          </cell>
          <cell r="DF168" t="str">
            <v>-</v>
          </cell>
          <cell r="DG168">
            <v>43</v>
          </cell>
          <cell r="DH168" t="str">
            <v>-</v>
          </cell>
          <cell r="DI168">
            <v>23</v>
          </cell>
          <cell r="DJ168" t="str">
            <v>-</v>
          </cell>
          <cell r="DK168" t="str">
            <v>-</v>
          </cell>
          <cell r="DL168" t="str">
            <v>-</v>
          </cell>
          <cell r="DM168" t="str">
            <v>-</v>
          </cell>
          <cell r="DN168" t="str">
            <v>-</v>
          </cell>
          <cell r="DO168" t="str">
            <v>-</v>
          </cell>
          <cell r="DP168" t="str">
            <v>-</v>
          </cell>
          <cell r="DQ168" t="str">
            <v>-</v>
          </cell>
          <cell r="DR168" t="str">
            <v>-</v>
          </cell>
          <cell r="DS168" t="str">
            <v>-</v>
          </cell>
          <cell r="DT168" t="str">
            <v>-</v>
          </cell>
          <cell r="DU168" t="str">
            <v>-</v>
          </cell>
          <cell r="DV168" t="str">
            <v>-</v>
          </cell>
          <cell r="DW168">
            <v>0</v>
          </cell>
          <cell r="DX168" t="str">
            <v>-</v>
          </cell>
          <cell r="DY168">
            <v>24</v>
          </cell>
          <cell r="DZ168" t="str">
            <v>-</v>
          </cell>
          <cell r="EA168">
            <v>12</v>
          </cell>
          <cell r="EB168" t="str">
            <v>-</v>
          </cell>
          <cell r="EC168">
            <v>57.142857142857139</v>
          </cell>
          <cell r="ED168" t="str">
            <v>-</v>
          </cell>
          <cell r="EE168">
            <v>1</v>
          </cell>
          <cell r="EF168" t="str">
            <v>-</v>
          </cell>
          <cell r="EG168">
            <v>4</v>
          </cell>
        </row>
        <row r="169">
          <cell r="C169">
            <v>700000515</v>
          </cell>
          <cell r="D169" t="str">
            <v>SECTOR PRUEBAS CORA</v>
          </cell>
          <cell r="E169">
            <v>2026</v>
          </cell>
          <cell r="F169">
            <v>202606</v>
          </cell>
          <cell r="G169">
            <v>0</v>
          </cell>
          <cell r="H169" t="str">
            <v>-</v>
          </cell>
          <cell r="I169">
            <v>0</v>
          </cell>
          <cell r="J169" t="str">
            <v>-</v>
          </cell>
          <cell r="K169">
            <v>0</v>
          </cell>
          <cell r="L169" t="str">
            <v>-</v>
          </cell>
          <cell r="M169">
            <v>0</v>
          </cell>
          <cell r="N169" t="str">
            <v>-</v>
          </cell>
          <cell r="O169">
            <v>0</v>
          </cell>
          <cell r="P169" t="str">
            <v>-</v>
          </cell>
          <cell r="Q169">
            <v>0</v>
          </cell>
          <cell r="R169" t="str">
            <v>-</v>
          </cell>
          <cell r="S169">
            <v>0</v>
          </cell>
          <cell r="T169" t="str">
            <v>-</v>
          </cell>
          <cell r="U169">
            <v>0</v>
          </cell>
          <cell r="V169" t="str">
            <v>-</v>
          </cell>
          <cell r="W169">
            <v>0</v>
          </cell>
          <cell r="X169" t="str">
            <v>-</v>
          </cell>
          <cell r="Y169" t="str">
            <v>-</v>
          </cell>
          <cell r="Z169" t="str">
            <v>-</v>
          </cell>
          <cell r="AA169">
            <v>0</v>
          </cell>
          <cell r="AB169" t="str">
            <v>-</v>
          </cell>
          <cell r="AC169" t="str">
            <v>-</v>
          </cell>
          <cell r="AD169" t="str">
            <v>-</v>
          </cell>
          <cell r="AE169" t="str">
            <v>-</v>
          </cell>
          <cell r="AF169" t="str">
            <v>-</v>
          </cell>
          <cell r="AG169">
            <v>0</v>
          </cell>
          <cell r="AH169" t="str">
            <v>-</v>
          </cell>
          <cell r="AI169" t="str">
            <v>-</v>
          </cell>
          <cell r="AJ169" t="str">
            <v>-</v>
          </cell>
          <cell r="AK169" t="str">
            <v>-</v>
          </cell>
          <cell r="AL169" t="str">
            <v>-</v>
          </cell>
          <cell r="AM169">
            <v>0</v>
          </cell>
          <cell r="AN169" t="str">
            <v>-</v>
          </cell>
          <cell r="AO169" t="str">
            <v>-</v>
          </cell>
          <cell r="AP169" t="str">
            <v>-</v>
          </cell>
          <cell r="AQ169" t="str">
            <v>-</v>
          </cell>
          <cell r="AR169" t="str">
            <v>-</v>
          </cell>
          <cell r="AS169" t="str">
            <v>-</v>
          </cell>
          <cell r="AT169" t="str">
            <v>-</v>
          </cell>
          <cell r="AU169" t="str">
            <v>-</v>
          </cell>
          <cell r="AV169" t="str">
            <v>-</v>
          </cell>
          <cell r="AW169" t="str">
            <v>-</v>
          </cell>
          <cell r="AX169" t="str">
            <v>-</v>
          </cell>
          <cell r="AY169" t="str">
            <v>-</v>
          </cell>
          <cell r="AZ169" t="str">
            <v>-</v>
          </cell>
          <cell r="BA169">
            <v>0</v>
          </cell>
          <cell r="BB169" t="str">
            <v>-</v>
          </cell>
          <cell r="BC169">
            <v>0</v>
          </cell>
          <cell r="BD169" t="str">
            <v>-</v>
          </cell>
          <cell r="BE169">
            <v>0</v>
          </cell>
          <cell r="BF169" t="str">
            <v>-</v>
          </cell>
          <cell r="BG169">
            <v>0</v>
          </cell>
          <cell r="BH169" t="str">
            <v>-</v>
          </cell>
          <cell r="BI169">
            <v>0</v>
          </cell>
          <cell r="BJ169" t="str">
            <v>-</v>
          </cell>
          <cell r="BK169">
            <v>0</v>
          </cell>
          <cell r="BL169" t="str">
            <v>-</v>
          </cell>
          <cell r="BM169">
            <v>0</v>
          </cell>
          <cell r="BN169" t="str">
            <v>-</v>
          </cell>
          <cell r="BO169">
            <v>0</v>
          </cell>
          <cell r="BP169" t="str">
            <v>-</v>
          </cell>
          <cell r="BQ169">
            <v>0</v>
          </cell>
          <cell r="BR169" t="str">
            <v>-</v>
          </cell>
          <cell r="BS169">
            <v>0</v>
          </cell>
          <cell r="BT169" t="str">
            <v>-</v>
          </cell>
          <cell r="BU169">
            <v>0</v>
          </cell>
          <cell r="BV169" t="str">
            <v>-</v>
          </cell>
          <cell r="BW169">
            <v>0</v>
          </cell>
          <cell r="BX169" t="str">
            <v>-</v>
          </cell>
          <cell r="BY169" t="str">
            <v>-</v>
          </cell>
          <cell r="BZ169" t="str">
            <v>-</v>
          </cell>
          <cell r="CA169">
            <v>0</v>
          </cell>
          <cell r="CB169" t="str">
            <v>-</v>
          </cell>
          <cell r="CC169" t="str">
            <v>-</v>
          </cell>
          <cell r="CD169" t="str">
            <v>-</v>
          </cell>
          <cell r="CE169" t="str">
            <v>-</v>
          </cell>
          <cell r="CF169" t="str">
            <v>-</v>
          </cell>
          <cell r="CG169" t="str">
            <v>-</v>
          </cell>
          <cell r="CH169" t="str">
            <v>-</v>
          </cell>
          <cell r="CI169" t="str">
            <v>-</v>
          </cell>
          <cell r="CJ169" t="str">
            <v>-</v>
          </cell>
          <cell r="CK169" t="str">
            <v>-</v>
          </cell>
          <cell r="CL169" t="str">
            <v>-</v>
          </cell>
          <cell r="CM169">
            <v>0</v>
          </cell>
          <cell r="CN169" t="str">
            <v>-</v>
          </cell>
          <cell r="CO169">
            <v>0</v>
          </cell>
          <cell r="CP169" t="str">
            <v>-</v>
          </cell>
          <cell r="CQ169">
            <v>0</v>
          </cell>
          <cell r="CR169" t="str">
            <v>-</v>
          </cell>
          <cell r="CS169">
            <v>0</v>
          </cell>
          <cell r="CT169" t="str">
            <v>-</v>
          </cell>
          <cell r="CU169">
            <v>0</v>
          </cell>
          <cell r="CV169" t="str">
            <v>-</v>
          </cell>
          <cell r="CW169">
            <v>0</v>
          </cell>
          <cell r="CX169" t="str">
            <v>-</v>
          </cell>
          <cell r="CY169">
            <v>0</v>
          </cell>
          <cell r="CZ169" t="str">
            <v>-</v>
          </cell>
          <cell r="DA169">
            <v>0</v>
          </cell>
          <cell r="DB169" t="str">
            <v>-</v>
          </cell>
          <cell r="DC169">
            <v>0</v>
          </cell>
          <cell r="DD169" t="str">
            <v>-</v>
          </cell>
          <cell r="DE169">
            <v>0</v>
          </cell>
          <cell r="DF169" t="str">
            <v>-</v>
          </cell>
          <cell r="DG169">
            <v>0</v>
          </cell>
          <cell r="DH169" t="str">
            <v>-</v>
          </cell>
          <cell r="DI169">
            <v>0</v>
          </cell>
          <cell r="DJ169" t="str">
            <v>-</v>
          </cell>
          <cell r="DK169" t="str">
            <v>-</v>
          </cell>
          <cell r="DL169" t="str">
            <v>-</v>
          </cell>
          <cell r="DM169" t="str">
            <v>-</v>
          </cell>
          <cell r="DN169" t="str">
            <v>-</v>
          </cell>
          <cell r="DO169" t="str">
            <v>-</v>
          </cell>
          <cell r="DP169" t="str">
            <v>-</v>
          </cell>
          <cell r="DQ169" t="str">
            <v>-</v>
          </cell>
          <cell r="DR169" t="str">
            <v>-</v>
          </cell>
          <cell r="DS169" t="str">
            <v>-</v>
          </cell>
          <cell r="DT169" t="str">
            <v>-</v>
          </cell>
          <cell r="DU169" t="str">
            <v>-</v>
          </cell>
          <cell r="DV169" t="str">
            <v>-</v>
          </cell>
          <cell r="DW169">
            <v>0</v>
          </cell>
          <cell r="DX169" t="str">
            <v>-</v>
          </cell>
          <cell r="DY169">
            <v>0</v>
          </cell>
          <cell r="DZ169" t="str">
            <v>-</v>
          </cell>
          <cell r="EA169">
            <v>0</v>
          </cell>
          <cell r="EB169" t="str">
            <v>-</v>
          </cell>
          <cell r="EC169">
            <v>0</v>
          </cell>
          <cell r="ED169" t="str">
            <v>-</v>
          </cell>
          <cell r="EE169">
            <v>0</v>
          </cell>
          <cell r="EF169" t="str">
            <v>-</v>
          </cell>
          <cell r="EG169">
            <v>0</v>
          </cell>
        </row>
        <row r="170">
          <cell r="C170">
            <v>700000516</v>
          </cell>
          <cell r="D170" t="str">
            <v>SECTOR PUEBAS CORA</v>
          </cell>
          <cell r="E170">
            <v>2026</v>
          </cell>
          <cell r="F170">
            <v>202606</v>
          </cell>
          <cell r="G170">
            <v>0</v>
          </cell>
          <cell r="H170" t="str">
            <v>-</v>
          </cell>
          <cell r="I170">
            <v>0</v>
          </cell>
          <cell r="J170" t="str">
            <v>-</v>
          </cell>
          <cell r="K170">
            <v>0</v>
          </cell>
          <cell r="L170" t="str">
            <v>-</v>
          </cell>
          <cell r="M170">
            <v>0</v>
          </cell>
          <cell r="N170" t="str">
            <v>-</v>
          </cell>
          <cell r="O170">
            <v>0</v>
          </cell>
          <cell r="P170" t="str">
            <v>-</v>
          </cell>
          <cell r="Q170">
            <v>0</v>
          </cell>
          <cell r="R170" t="str">
            <v>-</v>
          </cell>
          <cell r="S170">
            <v>0</v>
          </cell>
          <cell r="T170" t="str">
            <v>-</v>
          </cell>
          <cell r="U170">
            <v>0</v>
          </cell>
          <cell r="V170" t="str">
            <v>-</v>
          </cell>
          <cell r="W170">
            <v>0</v>
          </cell>
          <cell r="X170" t="str">
            <v>-</v>
          </cell>
          <cell r="Y170" t="str">
            <v>-</v>
          </cell>
          <cell r="Z170" t="str">
            <v>-</v>
          </cell>
          <cell r="AA170">
            <v>0</v>
          </cell>
          <cell r="AB170" t="str">
            <v>-</v>
          </cell>
          <cell r="AC170" t="str">
            <v>-</v>
          </cell>
          <cell r="AD170" t="str">
            <v>-</v>
          </cell>
          <cell r="AE170" t="str">
            <v>-</v>
          </cell>
          <cell r="AF170" t="str">
            <v>-</v>
          </cell>
          <cell r="AG170">
            <v>0</v>
          </cell>
          <cell r="AH170" t="str">
            <v>-</v>
          </cell>
          <cell r="AI170" t="str">
            <v>-</v>
          </cell>
          <cell r="AJ170" t="str">
            <v>-</v>
          </cell>
          <cell r="AK170" t="str">
            <v>-</v>
          </cell>
          <cell r="AL170" t="str">
            <v>-</v>
          </cell>
          <cell r="AM170">
            <v>0</v>
          </cell>
          <cell r="AN170" t="str">
            <v>-</v>
          </cell>
          <cell r="AO170" t="str">
            <v>-</v>
          </cell>
          <cell r="AP170" t="str">
            <v>-</v>
          </cell>
          <cell r="AQ170" t="str">
            <v>-</v>
          </cell>
          <cell r="AR170" t="str">
            <v>-</v>
          </cell>
          <cell r="AS170" t="str">
            <v>-</v>
          </cell>
          <cell r="AT170" t="str">
            <v>-</v>
          </cell>
          <cell r="AU170" t="str">
            <v>-</v>
          </cell>
          <cell r="AV170" t="str">
            <v>-</v>
          </cell>
          <cell r="AW170" t="str">
            <v>-</v>
          </cell>
          <cell r="AX170" t="str">
            <v>-</v>
          </cell>
          <cell r="AY170" t="str">
            <v>-</v>
          </cell>
          <cell r="AZ170" t="str">
            <v>-</v>
          </cell>
          <cell r="BA170">
            <v>0</v>
          </cell>
          <cell r="BB170" t="str">
            <v>-</v>
          </cell>
          <cell r="BC170">
            <v>0</v>
          </cell>
          <cell r="BD170" t="str">
            <v>-</v>
          </cell>
          <cell r="BE170">
            <v>0</v>
          </cell>
          <cell r="BF170" t="str">
            <v>-</v>
          </cell>
          <cell r="BG170">
            <v>0</v>
          </cell>
          <cell r="BH170" t="str">
            <v>-</v>
          </cell>
          <cell r="BI170">
            <v>0</v>
          </cell>
          <cell r="BJ170" t="str">
            <v>-</v>
          </cell>
          <cell r="BK170">
            <v>0</v>
          </cell>
          <cell r="BL170" t="str">
            <v>-</v>
          </cell>
          <cell r="BM170">
            <v>0</v>
          </cell>
          <cell r="BN170" t="str">
            <v>-</v>
          </cell>
          <cell r="BO170">
            <v>0</v>
          </cell>
          <cell r="BP170" t="str">
            <v>-</v>
          </cell>
          <cell r="BQ170">
            <v>0</v>
          </cell>
          <cell r="BR170" t="str">
            <v>-</v>
          </cell>
          <cell r="BS170">
            <v>0</v>
          </cell>
          <cell r="BT170" t="str">
            <v>-</v>
          </cell>
          <cell r="BU170">
            <v>0</v>
          </cell>
          <cell r="BV170" t="str">
            <v>-</v>
          </cell>
          <cell r="BW170">
            <v>0</v>
          </cell>
          <cell r="BX170" t="str">
            <v>-</v>
          </cell>
          <cell r="BY170" t="str">
            <v>-</v>
          </cell>
          <cell r="BZ170" t="str">
            <v>-</v>
          </cell>
          <cell r="CA170">
            <v>0</v>
          </cell>
          <cell r="CB170" t="str">
            <v>-</v>
          </cell>
          <cell r="CC170" t="str">
            <v>-</v>
          </cell>
          <cell r="CD170" t="str">
            <v>-</v>
          </cell>
          <cell r="CE170" t="str">
            <v>-</v>
          </cell>
          <cell r="CF170" t="str">
            <v>-</v>
          </cell>
          <cell r="CG170" t="str">
            <v>-</v>
          </cell>
          <cell r="CH170" t="str">
            <v>-</v>
          </cell>
          <cell r="CI170" t="str">
            <v>-</v>
          </cell>
          <cell r="CJ170" t="str">
            <v>-</v>
          </cell>
          <cell r="CK170" t="str">
            <v>-</v>
          </cell>
          <cell r="CL170" t="str">
            <v>-</v>
          </cell>
          <cell r="CM170">
            <v>0</v>
          </cell>
          <cell r="CN170" t="str">
            <v>-</v>
          </cell>
          <cell r="CO170">
            <v>0</v>
          </cell>
          <cell r="CP170" t="str">
            <v>-</v>
          </cell>
          <cell r="CQ170">
            <v>0</v>
          </cell>
          <cell r="CR170" t="str">
            <v>-</v>
          </cell>
          <cell r="CS170">
            <v>0</v>
          </cell>
          <cell r="CT170" t="str">
            <v>-</v>
          </cell>
          <cell r="CU170">
            <v>0</v>
          </cell>
          <cell r="CV170" t="str">
            <v>-</v>
          </cell>
          <cell r="CW170">
            <v>0</v>
          </cell>
          <cell r="CX170" t="str">
            <v>-</v>
          </cell>
          <cell r="CY170">
            <v>0</v>
          </cell>
          <cell r="CZ170" t="str">
            <v>-</v>
          </cell>
          <cell r="DA170">
            <v>0</v>
          </cell>
          <cell r="DB170" t="str">
            <v>-</v>
          </cell>
          <cell r="DC170">
            <v>0</v>
          </cell>
          <cell r="DD170" t="str">
            <v>-</v>
          </cell>
          <cell r="DE170">
            <v>0</v>
          </cell>
          <cell r="DF170" t="str">
            <v>-</v>
          </cell>
          <cell r="DG170">
            <v>0</v>
          </cell>
          <cell r="DH170" t="str">
            <v>-</v>
          </cell>
          <cell r="DI170">
            <v>0</v>
          </cell>
          <cell r="DJ170" t="str">
            <v>-</v>
          </cell>
          <cell r="DK170" t="str">
            <v>-</v>
          </cell>
          <cell r="DL170" t="str">
            <v>-</v>
          </cell>
          <cell r="DM170" t="str">
            <v>-</v>
          </cell>
          <cell r="DN170" t="str">
            <v>-</v>
          </cell>
          <cell r="DO170" t="str">
            <v>-</v>
          </cell>
          <cell r="DP170" t="str">
            <v>-</v>
          </cell>
          <cell r="DQ170" t="str">
            <v>-</v>
          </cell>
          <cell r="DR170" t="str">
            <v>-</v>
          </cell>
          <cell r="DS170" t="str">
            <v>-</v>
          </cell>
          <cell r="DT170" t="str">
            <v>-</v>
          </cell>
          <cell r="DU170" t="str">
            <v>-</v>
          </cell>
          <cell r="DV170" t="str">
            <v>-</v>
          </cell>
          <cell r="DW170">
            <v>0</v>
          </cell>
          <cell r="DX170" t="str">
            <v>-</v>
          </cell>
          <cell r="DY170">
            <v>0</v>
          </cell>
          <cell r="DZ170" t="str">
            <v>-</v>
          </cell>
          <cell r="EA170">
            <v>0</v>
          </cell>
          <cell r="EB170" t="str">
            <v>-</v>
          </cell>
          <cell r="EC170">
            <v>0</v>
          </cell>
          <cell r="ED170" t="str">
            <v>-</v>
          </cell>
          <cell r="EE170">
            <v>0</v>
          </cell>
          <cell r="EF170" t="str">
            <v>-</v>
          </cell>
          <cell r="EG170">
            <v>0</v>
          </cell>
        </row>
        <row r="171">
          <cell r="C171">
            <v>700000517</v>
          </cell>
          <cell r="D171" t="str">
            <v>SECTOR CORA KITS</v>
          </cell>
          <cell r="E171">
            <v>2026</v>
          </cell>
          <cell r="F171">
            <v>202606</v>
          </cell>
          <cell r="G171">
            <v>0</v>
          </cell>
          <cell r="H171" t="str">
            <v>-</v>
          </cell>
          <cell r="I171">
            <v>0</v>
          </cell>
          <cell r="J171" t="str">
            <v>-</v>
          </cell>
          <cell r="K171">
            <v>0</v>
          </cell>
          <cell r="L171" t="str">
            <v>-</v>
          </cell>
          <cell r="M171">
            <v>0</v>
          </cell>
          <cell r="N171" t="str">
            <v>-</v>
          </cell>
          <cell r="O171">
            <v>0</v>
          </cell>
          <cell r="P171" t="str">
            <v>-</v>
          </cell>
          <cell r="Q171">
            <v>0</v>
          </cell>
          <cell r="R171" t="str">
            <v>-</v>
          </cell>
          <cell r="S171">
            <v>0</v>
          </cell>
          <cell r="T171" t="str">
            <v>-</v>
          </cell>
          <cell r="U171">
            <v>0</v>
          </cell>
          <cell r="V171" t="str">
            <v>-</v>
          </cell>
          <cell r="W171">
            <v>0</v>
          </cell>
          <cell r="X171" t="str">
            <v>-</v>
          </cell>
          <cell r="Y171" t="str">
            <v>-</v>
          </cell>
          <cell r="Z171" t="str">
            <v>-</v>
          </cell>
          <cell r="AA171">
            <v>0</v>
          </cell>
          <cell r="AB171" t="str">
            <v>-</v>
          </cell>
          <cell r="AC171" t="str">
            <v>-</v>
          </cell>
          <cell r="AD171" t="str">
            <v>-</v>
          </cell>
          <cell r="AE171" t="str">
            <v>-</v>
          </cell>
          <cell r="AF171" t="str">
            <v>-</v>
          </cell>
          <cell r="AG171">
            <v>0</v>
          </cell>
          <cell r="AH171" t="str">
            <v>-</v>
          </cell>
          <cell r="AI171" t="str">
            <v>-</v>
          </cell>
          <cell r="AJ171" t="str">
            <v>-</v>
          </cell>
          <cell r="AK171" t="str">
            <v>-</v>
          </cell>
          <cell r="AL171" t="str">
            <v>-</v>
          </cell>
          <cell r="AM171">
            <v>0</v>
          </cell>
          <cell r="AN171" t="str">
            <v>-</v>
          </cell>
          <cell r="AO171" t="str">
            <v>-</v>
          </cell>
          <cell r="AP171" t="str">
            <v>-</v>
          </cell>
          <cell r="AQ171" t="str">
            <v>-</v>
          </cell>
          <cell r="AR171" t="str">
            <v>-</v>
          </cell>
          <cell r="AS171" t="str">
            <v>-</v>
          </cell>
          <cell r="AT171" t="str">
            <v>-</v>
          </cell>
          <cell r="AU171" t="str">
            <v>-</v>
          </cell>
          <cell r="AV171" t="str">
            <v>-</v>
          </cell>
          <cell r="AW171" t="str">
            <v>-</v>
          </cell>
          <cell r="AX171" t="str">
            <v>-</v>
          </cell>
          <cell r="AY171" t="str">
            <v>-</v>
          </cell>
          <cell r="AZ171" t="str">
            <v>-</v>
          </cell>
          <cell r="BA171">
            <v>0</v>
          </cell>
          <cell r="BB171" t="str">
            <v>-</v>
          </cell>
          <cell r="BC171">
            <v>0</v>
          </cell>
          <cell r="BD171" t="str">
            <v>-</v>
          </cell>
          <cell r="BE171">
            <v>0</v>
          </cell>
          <cell r="BF171" t="str">
            <v>-</v>
          </cell>
          <cell r="BG171">
            <v>0</v>
          </cell>
          <cell r="BH171" t="str">
            <v>-</v>
          </cell>
          <cell r="BI171">
            <v>0</v>
          </cell>
          <cell r="BJ171" t="str">
            <v>-</v>
          </cell>
          <cell r="BK171">
            <v>0</v>
          </cell>
          <cell r="BL171" t="str">
            <v>-</v>
          </cell>
          <cell r="BM171">
            <v>0</v>
          </cell>
          <cell r="BN171" t="str">
            <v>-</v>
          </cell>
          <cell r="BO171">
            <v>0</v>
          </cell>
          <cell r="BP171" t="str">
            <v>-</v>
          </cell>
          <cell r="BQ171">
            <v>0</v>
          </cell>
          <cell r="BR171" t="str">
            <v>-</v>
          </cell>
          <cell r="BS171">
            <v>0</v>
          </cell>
          <cell r="BT171" t="str">
            <v>-</v>
          </cell>
          <cell r="BU171">
            <v>0</v>
          </cell>
          <cell r="BV171" t="str">
            <v>-</v>
          </cell>
          <cell r="BW171">
            <v>0</v>
          </cell>
          <cell r="BX171" t="str">
            <v>-</v>
          </cell>
          <cell r="BY171" t="str">
            <v>-</v>
          </cell>
          <cell r="BZ171" t="str">
            <v>-</v>
          </cell>
          <cell r="CA171">
            <v>0</v>
          </cell>
          <cell r="CB171" t="str">
            <v>-</v>
          </cell>
          <cell r="CC171" t="str">
            <v>-</v>
          </cell>
          <cell r="CD171" t="str">
            <v>-</v>
          </cell>
          <cell r="CE171" t="str">
            <v>-</v>
          </cell>
          <cell r="CF171" t="str">
            <v>-</v>
          </cell>
          <cell r="CG171" t="str">
            <v>-</v>
          </cell>
          <cell r="CH171" t="str">
            <v>-</v>
          </cell>
          <cell r="CI171" t="str">
            <v>-</v>
          </cell>
          <cell r="CJ171" t="str">
            <v>-</v>
          </cell>
          <cell r="CK171" t="str">
            <v>-</v>
          </cell>
          <cell r="CL171" t="str">
            <v>-</v>
          </cell>
          <cell r="CM171">
            <v>0</v>
          </cell>
          <cell r="CN171" t="str">
            <v>-</v>
          </cell>
          <cell r="CO171">
            <v>0</v>
          </cell>
          <cell r="CP171" t="str">
            <v>-</v>
          </cell>
          <cell r="CQ171">
            <v>0</v>
          </cell>
          <cell r="CR171" t="str">
            <v>-</v>
          </cell>
          <cell r="CS171">
            <v>0</v>
          </cell>
          <cell r="CT171" t="str">
            <v>-</v>
          </cell>
          <cell r="CU171">
            <v>0</v>
          </cell>
          <cell r="CV171" t="str">
            <v>-</v>
          </cell>
          <cell r="CW171">
            <v>0</v>
          </cell>
          <cell r="CX171" t="str">
            <v>-</v>
          </cell>
          <cell r="CY171">
            <v>0</v>
          </cell>
          <cell r="CZ171" t="str">
            <v>-</v>
          </cell>
          <cell r="DA171">
            <v>0</v>
          </cell>
          <cell r="DB171" t="str">
            <v>-</v>
          </cell>
          <cell r="DC171">
            <v>0</v>
          </cell>
          <cell r="DD171" t="str">
            <v>-</v>
          </cell>
          <cell r="DE171">
            <v>0</v>
          </cell>
          <cell r="DF171" t="str">
            <v>-</v>
          </cell>
          <cell r="DG171">
            <v>0</v>
          </cell>
          <cell r="DH171" t="str">
            <v>-</v>
          </cell>
          <cell r="DI171">
            <v>0</v>
          </cell>
          <cell r="DJ171" t="str">
            <v>-</v>
          </cell>
          <cell r="DK171" t="str">
            <v>-</v>
          </cell>
          <cell r="DL171" t="str">
            <v>-</v>
          </cell>
          <cell r="DM171" t="str">
            <v>-</v>
          </cell>
          <cell r="DN171" t="str">
            <v>-</v>
          </cell>
          <cell r="DO171" t="str">
            <v>-</v>
          </cell>
          <cell r="DP171" t="str">
            <v>-</v>
          </cell>
          <cell r="DQ171" t="str">
            <v>-</v>
          </cell>
          <cell r="DR171" t="str">
            <v>-</v>
          </cell>
          <cell r="DS171" t="str">
            <v>-</v>
          </cell>
          <cell r="DT171" t="str">
            <v>-</v>
          </cell>
          <cell r="DU171" t="str">
            <v>-</v>
          </cell>
          <cell r="DV171" t="str">
            <v>-</v>
          </cell>
          <cell r="DW171">
            <v>0</v>
          </cell>
          <cell r="DX171" t="str">
            <v>-</v>
          </cell>
          <cell r="DY171">
            <v>0</v>
          </cell>
          <cell r="DZ171" t="str">
            <v>-</v>
          </cell>
          <cell r="EA171">
            <v>0</v>
          </cell>
          <cell r="EB171" t="str">
            <v>-</v>
          </cell>
          <cell r="EC171">
            <v>0</v>
          </cell>
          <cell r="ED171" t="str">
            <v>-</v>
          </cell>
          <cell r="EE171">
            <v>0</v>
          </cell>
          <cell r="EF171" t="str">
            <v>-</v>
          </cell>
          <cell r="EG171">
            <v>0</v>
          </cell>
        </row>
        <row r="172">
          <cell r="C172">
            <v>700000521</v>
          </cell>
          <cell r="D172" t="str">
            <v>SECTOR DIGITAL AUTOCADASTRO</v>
          </cell>
          <cell r="E172">
            <v>2026</v>
          </cell>
          <cell r="F172">
            <v>202606</v>
          </cell>
          <cell r="G172">
            <v>161</v>
          </cell>
          <cell r="H172" t="str">
            <v>-</v>
          </cell>
          <cell r="I172">
            <v>1</v>
          </cell>
          <cell r="J172" t="str">
            <v>-</v>
          </cell>
          <cell r="K172">
            <v>85</v>
          </cell>
          <cell r="L172" t="str">
            <v>-</v>
          </cell>
          <cell r="M172">
            <v>126</v>
          </cell>
          <cell r="N172" t="str">
            <v>-</v>
          </cell>
          <cell r="O172">
            <v>0</v>
          </cell>
          <cell r="P172" t="str">
            <v>-</v>
          </cell>
          <cell r="Q172">
            <v>0</v>
          </cell>
          <cell r="R172" t="str">
            <v>-</v>
          </cell>
          <cell r="S172">
            <v>0</v>
          </cell>
          <cell r="T172" t="str">
            <v>-</v>
          </cell>
          <cell r="U172">
            <v>126</v>
          </cell>
          <cell r="V172" t="str">
            <v>-</v>
          </cell>
          <cell r="W172">
            <v>0</v>
          </cell>
          <cell r="X172" t="str">
            <v>-</v>
          </cell>
          <cell r="Y172" t="str">
            <v>-</v>
          </cell>
          <cell r="Z172" t="str">
            <v>-</v>
          </cell>
          <cell r="AA172">
            <v>4</v>
          </cell>
          <cell r="AB172" t="str">
            <v>-</v>
          </cell>
          <cell r="AC172" t="str">
            <v>-</v>
          </cell>
          <cell r="AD172" t="str">
            <v>-</v>
          </cell>
          <cell r="AE172" t="str">
            <v>-</v>
          </cell>
          <cell r="AF172" t="str">
            <v>-</v>
          </cell>
          <cell r="AG172">
            <v>125</v>
          </cell>
          <cell r="AH172" t="str">
            <v>-</v>
          </cell>
          <cell r="AI172" t="str">
            <v>-</v>
          </cell>
          <cell r="AJ172" t="str">
            <v>-</v>
          </cell>
          <cell r="AK172" t="str">
            <v>-</v>
          </cell>
          <cell r="AL172" t="str">
            <v>-</v>
          </cell>
          <cell r="AM172">
            <v>78.260869565217391</v>
          </cell>
          <cell r="AN172" t="str">
            <v>-</v>
          </cell>
          <cell r="AO172" t="str">
            <v>-</v>
          </cell>
          <cell r="AP172" t="str">
            <v>-</v>
          </cell>
          <cell r="AQ172" t="str">
            <v>-</v>
          </cell>
          <cell r="AR172" t="str">
            <v>-</v>
          </cell>
          <cell r="AS172" t="str">
            <v>-</v>
          </cell>
          <cell r="AT172" t="str">
            <v>-</v>
          </cell>
          <cell r="AU172" t="str">
            <v>-</v>
          </cell>
          <cell r="AV172" t="str">
            <v>-</v>
          </cell>
          <cell r="AW172" t="str">
            <v>-</v>
          </cell>
          <cell r="AX172" t="str">
            <v>-</v>
          </cell>
          <cell r="AY172" t="str">
            <v>-</v>
          </cell>
          <cell r="AZ172" t="str">
            <v>-</v>
          </cell>
          <cell r="BA172">
            <v>41</v>
          </cell>
          <cell r="BB172" t="str">
            <v>-</v>
          </cell>
          <cell r="BC172">
            <v>25.465838509316768</v>
          </cell>
          <cell r="BD172" t="str">
            <v>-</v>
          </cell>
          <cell r="BE172">
            <v>4</v>
          </cell>
          <cell r="BF172" t="str">
            <v>-</v>
          </cell>
          <cell r="BG172">
            <v>373479.26</v>
          </cell>
          <cell r="BH172" t="str">
            <v>-</v>
          </cell>
          <cell r="BI172">
            <v>47058387</v>
          </cell>
          <cell r="BJ172" t="str">
            <v>-</v>
          </cell>
          <cell r="BK172">
            <v>47058387</v>
          </cell>
          <cell r="BL172" t="str">
            <v>-</v>
          </cell>
          <cell r="BM172">
            <v>0</v>
          </cell>
          <cell r="BN172" t="str">
            <v>-</v>
          </cell>
          <cell r="BO172">
            <v>37997975</v>
          </cell>
          <cell r="BP172" t="str">
            <v>-</v>
          </cell>
          <cell r="BQ172">
            <v>0</v>
          </cell>
          <cell r="BR172" t="str">
            <v>-</v>
          </cell>
          <cell r="BS172">
            <v>122</v>
          </cell>
          <cell r="BT172" t="str">
            <v>-</v>
          </cell>
          <cell r="BU172">
            <v>37997975</v>
          </cell>
          <cell r="BV172" t="str">
            <v>-</v>
          </cell>
          <cell r="BW172">
            <v>77</v>
          </cell>
          <cell r="BX172" t="str">
            <v>-</v>
          </cell>
          <cell r="BY172" t="str">
            <v>-</v>
          </cell>
          <cell r="BZ172" t="str">
            <v>-</v>
          </cell>
          <cell r="CA172">
            <v>8055722</v>
          </cell>
          <cell r="CB172" t="str">
            <v>-</v>
          </cell>
          <cell r="CC172" t="str">
            <v>-</v>
          </cell>
          <cell r="CD172" t="str">
            <v>-</v>
          </cell>
          <cell r="CE172" t="str">
            <v>-</v>
          </cell>
          <cell r="CF172" t="str">
            <v>-</v>
          </cell>
          <cell r="CG172" t="str">
            <v>-</v>
          </cell>
          <cell r="CH172" t="str">
            <v>-</v>
          </cell>
          <cell r="CI172" t="str">
            <v>-</v>
          </cell>
          <cell r="CJ172" t="str">
            <v>-</v>
          </cell>
          <cell r="CK172" t="str">
            <v>-</v>
          </cell>
          <cell r="CL172" t="str">
            <v>-</v>
          </cell>
          <cell r="CM172">
            <v>1004690</v>
          </cell>
          <cell r="CN172" t="str">
            <v>-</v>
          </cell>
          <cell r="CO172">
            <v>9060412</v>
          </cell>
          <cell r="CP172" t="str">
            <v>-</v>
          </cell>
          <cell r="CQ172">
            <v>0</v>
          </cell>
          <cell r="CR172" t="str">
            <v>-</v>
          </cell>
          <cell r="CS172">
            <v>85</v>
          </cell>
          <cell r="CT172" t="str">
            <v>-</v>
          </cell>
          <cell r="CU172">
            <v>35</v>
          </cell>
          <cell r="CV172" t="str">
            <v>-</v>
          </cell>
          <cell r="CW172">
            <v>0</v>
          </cell>
          <cell r="CX172" t="str">
            <v>-</v>
          </cell>
          <cell r="CY172">
            <v>0</v>
          </cell>
          <cell r="CZ172" t="str">
            <v>-</v>
          </cell>
          <cell r="DA172">
            <v>0</v>
          </cell>
          <cell r="DB172" t="str">
            <v>-</v>
          </cell>
          <cell r="DC172">
            <v>0</v>
          </cell>
          <cell r="DD172" t="str">
            <v>-</v>
          </cell>
          <cell r="DE172">
            <v>0</v>
          </cell>
          <cell r="DF172" t="str">
            <v>-</v>
          </cell>
          <cell r="DG172">
            <v>0</v>
          </cell>
          <cell r="DH172" t="str">
            <v>-</v>
          </cell>
          <cell r="DI172">
            <v>71</v>
          </cell>
          <cell r="DJ172" t="str">
            <v>-</v>
          </cell>
          <cell r="DK172" t="str">
            <v>-</v>
          </cell>
          <cell r="DL172" t="str">
            <v>-</v>
          </cell>
          <cell r="DM172" t="str">
            <v>-</v>
          </cell>
          <cell r="DN172" t="str">
            <v>-</v>
          </cell>
          <cell r="DO172" t="str">
            <v>-</v>
          </cell>
          <cell r="DP172" t="str">
            <v>-</v>
          </cell>
          <cell r="DQ172" t="str">
            <v>-</v>
          </cell>
          <cell r="DR172" t="str">
            <v>-</v>
          </cell>
          <cell r="DS172" t="str">
            <v>-</v>
          </cell>
          <cell r="DT172" t="str">
            <v>-</v>
          </cell>
          <cell r="DU172" t="str">
            <v>-</v>
          </cell>
          <cell r="DV172" t="str">
            <v>-</v>
          </cell>
          <cell r="DW172">
            <v>0</v>
          </cell>
          <cell r="DX172" t="str">
            <v>-</v>
          </cell>
          <cell r="DY172">
            <v>85</v>
          </cell>
          <cell r="DZ172" t="str">
            <v>-</v>
          </cell>
          <cell r="EA172">
            <v>0</v>
          </cell>
          <cell r="EB172" t="str">
            <v>-</v>
          </cell>
          <cell r="EC172">
            <v>0</v>
          </cell>
          <cell r="ED172" t="str">
            <v>-</v>
          </cell>
          <cell r="EE172">
            <v>14</v>
          </cell>
          <cell r="EF172" t="str">
            <v>-</v>
          </cell>
          <cell r="EG172">
            <v>0</v>
          </cell>
        </row>
        <row r="173">
          <cell r="C173">
            <v>700000998</v>
          </cell>
          <cell r="D173" t="str">
            <v>SETOR PRUEBAS_LEGO</v>
          </cell>
          <cell r="E173">
            <v>2026</v>
          </cell>
          <cell r="F173">
            <v>202606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  <cell r="K173" t="str">
            <v>-</v>
          </cell>
          <cell r="L173" t="str">
            <v>-</v>
          </cell>
          <cell r="M173" t="str">
            <v>-</v>
          </cell>
          <cell r="N173" t="str">
            <v>-</v>
          </cell>
          <cell r="O173" t="str">
            <v>-</v>
          </cell>
          <cell r="P173" t="str">
            <v>-</v>
          </cell>
          <cell r="Q173" t="str">
            <v>-</v>
          </cell>
          <cell r="R173" t="str">
            <v>-</v>
          </cell>
          <cell r="S173" t="str">
            <v>-</v>
          </cell>
          <cell r="T173" t="str">
            <v>-</v>
          </cell>
          <cell r="U173" t="str">
            <v>-</v>
          </cell>
          <cell r="V173" t="str">
            <v>-</v>
          </cell>
          <cell r="W173" t="str">
            <v>-</v>
          </cell>
          <cell r="X173" t="str">
            <v>-</v>
          </cell>
          <cell r="Y173" t="str">
            <v>-</v>
          </cell>
          <cell r="Z173" t="str">
            <v>-</v>
          </cell>
          <cell r="AA173" t="str">
            <v>-</v>
          </cell>
          <cell r="AB173" t="str">
            <v>-</v>
          </cell>
          <cell r="AC173" t="str">
            <v>-</v>
          </cell>
          <cell r="AD173" t="str">
            <v>-</v>
          </cell>
          <cell r="AE173" t="str">
            <v>-</v>
          </cell>
          <cell r="AF173" t="str">
            <v>-</v>
          </cell>
          <cell r="AG173" t="str">
            <v>-</v>
          </cell>
          <cell r="AH173" t="str">
            <v>-</v>
          </cell>
          <cell r="AI173" t="str">
            <v>-</v>
          </cell>
          <cell r="AJ173" t="str">
            <v>-</v>
          </cell>
          <cell r="AK173" t="str">
            <v>-</v>
          </cell>
          <cell r="AL173" t="str">
            <v>-</v>
          </cell>
          <cell r="AM173" t="str">
            <v>-</v>
          </cell>
          <cell r="AN173" t="str">
            <v>-</v>
          </cell>
          <cell r="AO173" t="str">
            <v>-</v>
          </cell>
          <cell r="AP173" t="str">
            <v>-</v>
          </cell>
          <cell r="AQ173" t="str">
            <v>-</v>
          </cell>
          <cell r="AR173" t="str">
            <v>-</v>
          </cell>
          <cell r="AS173" t="str">
            <v>-</v>
          </cell>
          <cell r="AT173" t="str">
            <v>-</v>
          </cell>
          <cell r="AU173" t="str">
            <v>-</v>
          </cell>
          <cell r="AV173" t="str">
            <v>-</v>
          </cell>
          <cell r="AW173" t="str">
            <v>-</v>
          </cell>
          <cell r="AX173" t="str">
            <v>-</v>
          </cell>
          <cell r="AY173" t="str">
            <v>-</v>
          </cell>
          <cell r="AZ173" t="str">
            <v>-</v>
          </cell>
          <cell r="BA173" t="str">
            <v>-</v>
          </cell>
          <cell r="BB173" t="str">
            <v>-</v>
          </cell>
          <cell r="BC173" t="str">
            <v>-</v>
          </cell>
          <cell r="BD173" t="str">
            <v>-</v>
          </cell>
          <cell r="BE173" t="str">
            <v>-</v>
          </cell>
          <cell r="BF173" t="str">
            <v>-</v>
          </cell>
          <cell r="BG173" t="str">
            <v>-</v>
          </cell>
          <cell r="BH173" t="str">
            <v>-</v>
          </cell>
          <cell r="BI173" t="str">
            <v>-</v>
          </cell>
          <cell r="BJ173" t="str">
            <v>-</v>
          </cell>
          <cell r="BK173" t="str">
            <v>-</v>
          </cell>
          <cell r="BL173" t="str">
            <v>-</v>
          </cell>
          <cell r="BM173" t="str">
            <v>-</v>
          </cell>
          <cell r="BN173" t="str">
            <v>-</v>
          </cell>
          <cell r="BO173" t="str">
            <v>-</v>
          </cell>
          <cell r="BP173" t="str">
            <v>-</v>
          </cell>
          <cell r="BQ173" t="str">
            <v>-</v>
          </cell>
          <cell r="BR173" t="str">
            <v>-</v>
          </cell>
          <cell r="BS173" t="str">
            <v>-</v>
          </cell>
          <cell r="BT173" t="str">
            <v>-</v>
          </cell>
          <cell r="BU173" t="str">
            <v>-</v>
          </cell>
          <cell r="BV173" t="str">
            <v>-</v>
          </cell>
          <cell r="BW173" t="str">
            <v>-</v>
          </cell>
          <cell r="BX173" t="str">
            <v>-</v>
          </cell>
          <cell r="BY173" t="str">
            <v>-</v>
          </cell>
          <cell r="BZ173" t="str">
            <v>-</v>
          </cell>
          <cell r="CA173" t="str">
            <v>-</v>
          </cell>
          <cell r="CB173" t="str">
            <v>-</v>
          </cell>
          <cell r="CC173" t="str">
            <v>-</v>
          </cell>
          <cell r="CD173" t="str">
            <v>-</v>
          </cell>
          <cell r="CE173" t="str">
            <v>-</v>
          </cell>
          <cell r="CF173" t="str">
            <v>-</v>
          </cell>
          <cell r="CG173" t="str">
            <v>-</v>
          </cell>
          <cell r="CH173" t="str">
            <v>-</v>
          </cell>
          <cell r="CI173" t="str">
            <v>-</v>
          </cell>
          <cell r="CJ173" t="str">
            <v>-</v>
          </cell>
          <cell r="CK173" t="str">
            <v>-</v>
          </cell>
          <cell r="CL173" t="str">
            <v>-</v>
          </cell>
          <cell r="CM173" t="str">
            <v>-</v>
          </cell>
          <cell r="CN173" t="str">
            <v>-</v>
          </cell>
          <cell r="CO173" t="str">
            <v>-</v>
          </cell>
          <cell r="CP173" t="str">
            <v>-</v>
          </cell>
          <cell r="CQ173" t="str">
            <v>-</v>
          </cell>
          <cell r="CR173" t="str">
            <v>-</v>
          </cell>
          <cell r="CS173" t="str">
            <v>-</v>
          </cell>
          <cell r="CT173" t="str">
            <v>-</v>
          </cell>
          <cell r="CU173" t="str">
            <v>-</v>
          </cell>
          <cell r="CV173" t="str">
            <v>-</v>
          </cell>
          <cell r="CW173" t="str">
            <v>-</v>
          </cell>
          <cell r="CX173" t="str">
            <v>-</v>
          </cell>
          <cell r="CY173" t="str">
            <v>-</v>
          </cell>
          <cell r="CZ173" t="str">
            <v>-</v>
          </cell>
          <cell r="DA173" t="str">
            <v>-</v>
          </cell>
          <cell r="DB173" t="str">
            <v>-</v>
          </cell>
          <cell r="DC173" t="str">
            <v>-</v>
          </cell>
          <cell r="DD173" t="str">
            <v>-</v>
          </cell>
          <cell r="DE173" t="str">
            <v>-</v>
          </cell>
          <cell r="DF173" t="str">
            <v>-</v>
          </cell>
          <cell r="DG173" t="str">
            <v>-</v>
          </cell>
          <cell r="DH173" t="str">
            <v>-</v>
          </cell>
          <cell r="DI173" t="str">
            <v>-</v>
          </cell>
          <cell r="DJ173" t="str">
            <v>-</v>
          </cell>
          <cell r="DK173" t="str">
            <v>-</v>
          </cell>
          <cell r="DL173" t="str">
            <v>-</v>
          </cell>
          <cell r="DM173" t="str">
            <v>-</v>
          </cell>
          <cell r="DN173" t="str">
            <v>-</v>
          </cell>
          <cell r="DO173" t="str">
            <v>-</v>
          </cell>
          <cell r="DP173" t="str">
            <v>-</v>
          </cell>
          <cell r="DQ173" t="str">
            <v>-</v>
          </cell>
          <cell r="DR173" t="str">
            <v>-</v>
          </cell>
          <cell r="DS173" t="str">
            <v>-</v>
          </cell>
          <cell r="DT173" t="str">
            <v>-</v>
          </cell>
          <cell r="DU173" t="str">
            <v>-</v>
          </cell>
          <cell r="DV173" t="str">
            <v>-</v>
          </cell>
          <cell r="DW173" t="str">
            <v>-</v>
          </cell>
          <cell r="DX173" t="str">
            <v>-</v>
          </cell>
          <cell r="DY173" t="str">
            <v>-</v>
          </cell>
          <cell r="DZ173" t="str">
            <v>-</v>
          </cell>
          <cell r="EA173" t="str">
            <v>-</v>
          </cell>
          <cell r="EB173" t="str">
            <v>-</v>
          </cell>
          <cell r="EC173" t="str">
            <v>-</v>
          </cell>
          <cell r="ED173" t="str">
            <v>-</v>
          </cell>
          <cell r="EE173" t="str">
            <v>-</v>
          </cell>
          <cell r="EF173" t="str">
            <v>-</v>
          </cell>
          <cell r="EG173" t="str">
            <v>-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CUBO"/>
    </sheetNames>
    <sheetDataSet>
      <sheetData sheetId="0"/>
      <sheetData sheetId="1">
        <row r="1">
          <cell r="B1" t="str">
            <v>Código Sector</v>
          </cell>
          <cell r="DX1" t="str">
            <v>Inicios + Reinicios Real</v>
          </cell>
          <cell r="EF1" t="str">
            <v>Recuperos Real</v>
          </cell>
        </row>
        <row r="2">
          <cell r="B2">
            <v>700000005</v>
          </cell>
          <cell r="DX2">
            <v>0</v>
          </cell>
          <cell r="EF2">
            <v>0</v>
          </cell>
        </row>
        <row r="3">
          <cell r="B3">
            <v>700000011</v>
          </cell>
          <cell r="DX3">
            <v>0</v>
          </cell>
          <cell r="EF3">
            <v>0</v>
          </cell>
        </row>
        <row r="4">
          <cell r="B4">
            <v>700000021</v>
          </cell>
          <cell r="DX4">
            <v>61</v>
          </cell>
          <cell r="EF4">
            <v>128</v>
          </cell>
        </row>
        <row r="5">
          <cell r="B5">
            <v>700000022</v>
          </cell>
          <cell r="DX5">
            <v>37</v>
          </cell>
          <cell r="EF5">
            <v>104</v>
          </cell>
        </row>
        <row r="6">
          <cell r="B6">
            <v>700000023</v>
          </cell>
          <cell r="DX6">
            <v>61</v>
          </cell>
          <cell r="EF6">
            <v>89</v>
          </cell>
        </row>
        <row r="7">
          <cell r="B7">
            <v>700000032</v>
          </cell>
          <cell r="DX7">
            <v>2</v>
          </cell>
          <cell r="EF7">
            <v>0</v>
          </cell>
        </row>
        <row r="8">
          <cell r="B8">
            <v>700000052</v>
          </cell>
          <cell r="DX8">
            <v>64</v>
          </cell>
          <cell r="EF8">
            <v>72</v>
          </cell>
        </row>
        <row r="9">
          <cell r="B9">
            <v>700000056</v>
          </cell>
          <cell r="DX9">
            <v>0</v>
          </cell>
          <cell r="EF9">
            <v>0</v>
          </cell>
        </row>
        <row r="10">
          <cell r="B10">
            <v>700000057</v>
          </cell>
          <cell r="DX10">
            <v>62</v>
          </cell>
          <cell r="EF10">
            <v>71</v>
          </cell>
        </row>
        <row r="11">
          <cell r="B11">
            <v>700000058</v>
          </cell>
          <cell r="DX11">
            <v>82</v>
          </cell>
          <cell r="EF11">
            <v>71</v>
          </cell>
        </row>
        <row r="12">
          <cell r="B12">
            <v>700000062</v>
          </cell>
          <cell r="DX12">
            <v>46</v>
          </cell>
          <cell r="EF12">
            <v>75</v>
          </cell>
        </row>
        <row r="13">
          <cell r="B13">
            <v>700000064</v>
          </cell>
          <cell r="DX13">
            <v>62</v>
          </cell>
          <cell r="EF13">
            <v>53</v>
          </cell>
        </row>
        <row r="14">
          <cell r="B14">
            <v>700000068</v>
          </cell>
          <cell r="DX14">
            <v>47</v>
          </cell>
          <cell r="EF14">
            <v>59</v>
          </cell>
        </row>
        <row r="15">
          <cell r="B15">
            <v>700000071</v>
          </cell>
          <cell r="DX15">
            <v>0</v>
          </cell>
          <cell r="EF15">
            <v>0</v>
          </cell>
        </row>
        <row r="16">
          <cell r="B16">
            <v>700000072</v>
          </cell>
          <cell r="DX16">
            <v>7</v>
          </cell>
          <cell r="EF16">
            <v>7</v>
          </cell>
        </row>
        <row r="17">
          <cell r="B17">
            <v>700000076</v>
          </cell>
          <cell r="DX17">
            <v>0</v>
          </cell>
          <cell r="EF17">
            <v>0</v>
          </cell>
        </row>
        <row r="18">
          <cell r="B18">
            <v>700000077</v>
          </cell>
          <cell r="DX18">
            <v>0</v>
          </cell>
          <cell r="EF18">
            <v>13</v>
          </cell>
        </row>
        <row r="19">
          <cell r="B19">
            <v>700000078</v>
          </cell>
          <cell r="DX19">
            <v>18</v>
          </cell>
          <cell r="EF19">
            <v>15</v>
          </cell>
        </row>
        <row r="20">
          <cell r="B20">
            <v>700000082</v>
          </cell>
          <cell r="DX20">
            <v>9</v>
          </cell>
          <cell r="EF20">
            <v>12</v>
          </cell>
        </row>
        <row r="21">
          <cell r="B21">
            <v>700000084</v>
          </cell>
          <cell r="DX21">
            <v>22</v>
          </cell>
          <cell r="EF21">
            <v>17</v>
          </cell>
        </row>
        <row r="22">
          <cell r="B22">
            <v>700000086</v>
          </cell>
          <cell r="DX22">
            <v>0</v>
          </cell>
          <cell r="EF22">
            <v>0</v>
          </cell>
        </row>
        <row r="23">
          <cell r="B23">
            <v>700000090</v>
          </cell>
          <cell r="DX23">
            <v>0</v>
          </cell>
          <cell r="EF23">
            <v>0</v>
          </cell>
        </row>
        <row r="24">
          <cell r="B24">
            <v>700000091</v>
          </cell>
          <cell r="DX24">
            <v>6</v>
          </cell>
          <cell r="EF24">
            <v>19</v>
          </cell>
        </row>
        <row r="25">
          <cell r="B25">
            <v>700000092</v>
          </cell>
          <cell r="DX25">
            <v>21</v>
          </cell>
          <cell r="EF25">
            <v>17</v>
          </cell>
        </row>
        <row r="26">
          <cell r="B26">
            <v>700000094</v>
          </cell>
          <cell r="DX26">
            <v>14</v>
          </cell>
          <cell r="EF26">
            <v>14</v>
          </cell>
        </row>
        <row r="27">
          <cell r="B27">
            <v>700000095</v>
          </cell>
          <cell r="DX27">
            <v>14</v>
          </cell>
          <cell r="EF27">
            <v>9</v>
          </cell>
        </row>
        <row r="28">
          <cell r="B28">
            <v>700000097</v>
          </cell>
          <cell r="DX28">
            <v>27</v>
          </cell>
          <cell r="EF28">
            <v>14</v>
          </cell>
        </row>
        <row r="29">
          <cell r="B29">
            <v>700000098</v>
          </cell>
          <cell r="DX29">
            <v>42</v>
          </cell>
          <cell r="EF29">
            <v>35</v>
          </cell>
        </row>
        <row r="30">
          <cell r="B30">
            <v>700000105</v>
          </cell>
          <cell r="DX30">
            <v>62</v>
          </cell>
          <cell r="EF30">
            <v>43</v>
          </cell>
        </row>
        <row r="31">
          <cell r="B31">
            <v>700000106</v>
          </cell>
          <cell r="DX31">
            <v>0</v>
          </cell>
          <cell r="EF31">
            <v>0</v>
          </cell>
        </row>
        <row r="32">
          <cell r="B32">
            <v>700000108</v>
          </cell>
          <cell r="DX32">
            <v>38</v>
          </cell>
          <cell r="EF32">
            <v>34</v>
          </cell>
        </row>
        <row r="33">
          <cell r="B33">
            <v>700000109</v>
          </cell>
          <cell r="DX33">
            <v>36</v>
          </cell>
          <cell r="EF33">
            <v>76</v>
          </cell>
        </row>
        <row r="34">
          <cell r="B34">
            <v>700000111</v>
          </cell>
          <cell r="DX34">
            <v>72</v>
          </cell>
          <cell r="EF34">
            <v>79</v>
          </cell>
        </row>
        <row r="35">
          <cell r="B35">
            <v>700000112</v>
          </cell>
          <cell r="DX35">
            <v>49</v>
          </cell>
          <cell r="EF35">
            <v>71</v>
          </cell>
        </row>
        <row r="36">
          <cell r="B36">
            <v>700000113</v>
          </cell>
          <cell r="DX36">
            <v>65</v>
          </cell>
          <cell r="EF36">
            <v>70</v>
          </cell>
        </row>
        <row r="37">
          <cell r="B37">
            <v>700000114</v>
          </cell>
          <cell r="DX37">
            <v>43</v>
          </cell>
          <cell r="EF37">
            <v>65</v>
          </cell>
        </row>
        <row r="38">
          <cell r="B38">
            <v>700000116</v>
          </cell>
          <cell r="DX38">
            <v>48</v>
          </cell>
          <cell r="EF38">
            <v>78</v>
          </cell>
        </row>
        <row r="39">
          <cell r="B39">
            <v>700000119</v>
          </cell>
          <cell r="DX39">
            <v>72</v>
          </cell>
          <cell r="EF39">
            <v>36</v>
          </cell>
        </row>
        <row r="40">
          <cell r="B40">
            <v>700000120</v>
          </cell>
          <cell r="DX40">
            <v>62</v>
          </cell>
          <cell r="EF40">
            <v>29</v>
          </cell>
        </row>
        <row r="41">
          <cell r="B41">
            <v>700000121</v>
          </cell>
          <cell r="DX41">
            <v>78</v>
          </cell>
          <cell r="EF41">
            <v>57</v>
          </cell>
        </row>
        <row r="42">
          <cell r="B42">
            <v>700000122</v>
          </cell>
          <cell r="DX42">
            <v>0</v>
          </cell>
          <cell r="EF42">
            <v>0</v>
          </cell>
        </row>
        <row r="43">
          <cell r="B43">
            <v>700000123</v>
          </cell>
          <cell r="DX43">
            <v>84</v>
          </cell>
          <cell r="EF43">
            <v>32</v>
          </cell>
        </row>
        <row r="44">
          <cell r="B44">
            <v>700000125</v>
          </cell>
          <cell r="DX44">
            <v>46</v>
          </cell>
          <cell r="EF44">
            <v>29</v>
          </cell>
        </row>
        <row r="45">
          <cell r="B45">
            <v>700000131</v>
          </cell>
          <cell r="DX45">
            <v>58</v>
          </cell>
          <cell r="EF45">
            <v>49</v>
          </cell>
        </row>
        <row r="46">
          <cell r="B46">
            <v>700000132</v>
          </cell>
          <cell r="DX46">
            <v>14</v>
          </cell>
          <cell r="EF46">
            <v>49</v>
          </cell>
        </row>
        <row r="47">
          <cell r="B47">
            <v>700000133</v>
          </cell>
          <cell r="DX47">
            <v>40</v>
          </cell>
          <cell r="EF47">
            <v>25</v>
          </cell>
        </row>
        <row r="48">
          <cell r="B48">
            <v>700000135</v>
          </cell>
          <cell r="DX48">
            <v>33</v>
          </cell>
          <cell r="EF48">
            <v>19</v>
          </cell>
        </row>
        <row r="49">
          <cell r="B49">
            <v>700000137</v>
          </cell>
          <cell r="DX49">
            <v>22</v>
          </cell>
          <cell r="EF49">
            <v>28</v>
          </cell>
        </row>
        <row r="50">
          <cell r="B50">
            <v>700000138</v>
          </cell>
          <cell r="DX50">
            <v>0</v>
          </cell>
          <cell r="EF50">
            <v>0</v>
          </cell>
        </row>
        <row r="51">
          <cell r="B51">
            <v>700000139</v>
          </cell>
          <cell r="DX51">
            <v>11</v>
          </cell>
          <cell r="EF51">
            <v>20</v>
          </cell>
        </row>
        <row r="52">
          <cell r="B52">
            <v>700000141</v>
          </cell>
          <cell r="DX52">
            <v>0</v>
          </cell>
          <cell r="EF52">
            <v>0</v>
          </cell>
        </row>
        <row r="53">
          <cell r="B53">
            <v>700000146</v>
          </cell>
          <cell r="DX53">
            <v>0</v>
          </cell>
          <cell r="EF53">
            <v>0</v>
          </cell>
        </row>
        <row r="54">
          <cell r="B54">
            <v>700000148</v>
          </cell>
          <cell r="DX54">
            <v>57</v>
          </cell>
          <cell r="EF54">
            <v>32</v>
          </cell>
        </row>
        <row r="55">
          <cell r="B55">
            <v>700000149</v>
          </cell>
          <cell r="DX55">
            <v>39</v>
          </cell>
          <cell r="EF55">
            <v>37</v>
          </cell>
        </row>
        <row r="56">
          <cell r="B56">
            <v>700000151</v>
          </cell>
          <cell r="DX56">
            <v>33</v>
          </cell>
          <cell r="EF56">
            <v>34</v>
          </cell>
        </row>
        <row r="57">
          <cell r="B57">
            <v>700000154</v>
          </cell>
          <cell r="DX57">
            <v>18</v>
          </cell>
          <cell r="EF57">
            <v>16</v>
          </cell>
        </row>
        <row r="58">
          <cell r="B58">
            <v>700000162</v>
          </cell>
          <cell r="DX58">
            <v>0</v>
          </cell>
          <cell r="EF58">
            <v>0</v>
          </cell>
        </row>
        <row r="59">
          <cell r="B59">
            <v>700000173</v>
          </cell>
          <cell r="DX59">
            <v>0</v>
          </cell>
          <cell r="EF59">
            <v>0</v>
          </cell>
        </row>
        <row r="60">
          <cell r="B60">
            <v>700000176</v>
          </cell>
          <cell r="DX60">
            <v>58</v>
          </cell>
          <cell r="EF60">
            <v>73</v>
          </cell>
        </row>
        <row r="61">
          <cell r="B61">
            <v>700000178</v>
          </cell>
          <cell r="DX61">
            <v>72</v>
          </cell>
          <cell r="EF61">
            <v>53</v>
          </cell>
        </row>
        <row r="62">
          <cell r="B62">
            <v>700000180</v>
          </cell>
          <cell r="DX62">
            <v>72</v>
          </cell>
          <cell r="EF62">
            <v>57</v>
          </cell>
        </row>
        <row r="63">
          <cell r="B63">
            <v>700000183</v>
          </cell>
          <cell r="DX63">
            <v>32</v>
          </cell>
          <cell r="EF63">
            <v>26</v>
          </cell>
        </row>
        <row r="64">
          <cell r="B64">
            <v>700000186</v>
          </cell>
          <cell r="DX64">
            <v>31</v>
          </cell>
          <cell r="EF64">
            <v>40</v>
          </cell>
        </row>
        <row r="65">
          <cell r="B65">
            <v>700000187</v>
          </cell>
          <cell r="DX65">
            <v>0</v>
          </cell>
          <cell r="EF65">
            <v>0</v>
          </cell>
        </row>
        <row r="66">
          <cell r="B66">
            <v>700000188</v>
          </cell>
          <cell r="DX66">
            <v>11</v>
          </cell>
          <cell r="EF66">
            <v>9</v>
          </cell>
        </row>
        <row r="67">
          <cell r="B67">
            <v>700000193</v>
          </cell>
          <cell r="DX67">
            <v>27</v>
          </cell>
          <cell r="EF67">
            <v>23</v>
          </cell>
        </row>
        <row r="68">
          <cell r="B68">
            <v>700000194</v>
          </cell>
          <cell r="DX68">
            <v>41</v>
          </cell>
          <cell r="EF68">
            <v>66</v>
          </cell>
        </row>
        <row r="69">
          <cell r="B69">
            <v>700000196</v>
          </cell>
          <cell r="DX69">
            <v>0</v>
          </cell>
          <cell r="EF69">
            <v>0</v>
          </cell>
        </row>
        <row r="70">
          <cell r="B70">
            <v>700000197</v>
          </cell>
          <cell r="DX70">
            <v>19</v>
          </cell>
          <cell r="EF70">
            <v>17</v>
          </cell>
        </row>
        <row r="71">
          <cell r="B71">
            <v>700000202</v>
          </cell>
          <cell r="DX71">
            <v>67</v>
          </cell>
          <cell r="EF71">
            <v>50</v>
          </cell>
        </row>
        <row r="72">
          <cell r="B72">
            <v>700000205</v>
          </cell>
          <cell r="DX72">
            <v>49</v>
          </cell>
          <cell r="EF72">
            <v>21</v>
          </cell>
        </row>
        <row r="73">
          <cell r="B73">
            <v>700000210</v>
          </cell>
          <cell r="DX73">
            <v>72</v>
          </cell>
          <cell r="EF73">
            <v>46</v>
          </cell>
        </row>
        <row r="74">
          <cell r="B74">
            <v>700000221</v>
          </cell>
          <cell r="DX74">
            <v>7</v>
          </cell>
          <cell r="EF74">
            <v>14</v>
          </cell>
        </row>
        <row r="75">
          <cell r="B75">
            <v>700000223</v>
          </cell>
          <cell r="DX75">
            <v>7</v>
          </cell>
          <cell r="EF75">
            <v>14</v>
          </cell>
        </row>
        <row r="76">
          <cell r="B76">
            <v>700000224</v>
          </cell>
          <cell r="DX76">
            <v>9</v>
          </cell>
          <cell r="EF76">
            <v>2</v>
          </cell>
        </row>
        <row r="77">
          <cell r="B77">
            <v>700000229</v>
          </cell>
          <cell r="DX77">
            <v>0</v>
          </cell>
          <cell r="EF77">
            <v>0</v>
          </cell>
        </row>
        <row r="78">
          <cell r="B78">
            <v>700000232</v>
          </cell>
          <cell r="DX78">
            <v>48</v>
          </cell>
          <cell r="EF78">
            <v>46</v>
          </cell>
        </row>
        <row r="79">
          <cell r="B79">
            <v>700000235</v>
          </cell>
          <cell r="DX79">
            <v>55</v>
          </cell>
          <cell r="EF79">
            <v>84</v>
          </cell>
        </row>
        <row r="80">
          <cell r="B80">
            <v>700000238</v>
          </cell>
          <cell r="DX80">
            <v>41</v>
          </cell>
          <cell r="EF80">
            <v>45</v>
          </cell>
        </row>
        <row r="81">
          <cell r="B81">
            <v>700000239</v>
          </cell>
          <cell r="DX81">
            <v>36</v>
          </cell>
          <cell r="EF81">
            <v>51</v>
          </cell>
        </row>
        <row r="82">
          <cell r="B82">
            <v>700000240</v>
          </cell>
          <cell r="DX82">
            <v>20</v>
          </cell>
          <cell r="EF82">
            <v>14</v>
          </cell>
        </row>
        <row r="83">
          <cell r="B83">
            <v>700000244</v>
          </cell>
          <cell r="DX83">
            <v>25</v>
          </cell>
          <cell r="EF83">
            <v>38</v>
          </cell>
        </row>
        <row r="84">
          <cell r="B84">
            <v>700000245</v>
          </cell>
          <cell r="DX84">
            <v>52</v>
          </cell>
          <cell r="EF84">
            <v>78</v>
          </cell>
        </row>
        <row r="85">
          <cell r="B85">
            <v>700000247</v>
          </cell>
          <cell r="DX85">
            <v>73</v>
          </cell>
          <cell r="EF85">
            <v>64</v>
          </cell>
        </row>
        <row r="86">
          <cell r="B86">
            <v>700000248</v>
          </cell>
          <cell r="DX86">
            <v>11</v>
          </cell>
          <cell r="EF86">
            <v>35</v>
          </cell>
        </row>
        <row r="87">
          <cell r="B87">
            <v>700000254</v>
          </cell>
          <cell r="DX87">
            <v>37</v>
          </cell>
          <cell r="EF87">
            <v>32</v>
          </cell>
        </row>
        <row r="88">
          <cell r="B88">
            <v>700000255</v>
          </cell>
          <cell r="DX88">
            <v>10</v>
          </cell>
          <cell r="EF88">
            <v>17</v>
          </cell>
        </row>
        <row r="89">
          <cell r="B89">
            <v>700000256</v>
          </cell>
          <cell r="DX89">
            <v>41</v>
          </cell>
          <cell r="EF89">
            <v>41</v>
          </cell>
        </row>
        <row r="90">
          <cell r="B90">
            <v>700000258</v>
          </cell>
          <cell r="DX90">
            <v>122</v>
          </cell>
          <cell r="EF90">
            <v>62</v>
          </cell>
        </row>
        <row r="91">
          <cell r="B91">
            <v>700000260</v>
          </cell>
          <cell r="DX91">
            <v>0</v>
          </cell>
          <cell r="EF91">
            <v>0</v>
          </cell>
        </row>
        <row r="92">
          <cell r="B92">
            <v>700000261</v>
          </cell>
          <cell r="DX92">
            <v>11</v>
          </cell>
          <cell r="EF92">
            <v>17</v>
          </cell>
        </row>
        <row r="93">
          <cell r="B93">
            <v>700000262</v>
          </cell>
          <cell r="DX93">
            <v>55</v>
          </cell>
          <cell r="EF93">
            <v>64</v>
          </cell>
        </row>
        <row r="94">
          <cell r="B94">
            <v>700000265</v>
          </cell>
          <cell r="DX94">
            <v>46</v>
          </cell>
          <cell r="EF94">
            <v>63</v>
          </cell>
        </row>
        <row r="95">
          <cell r="B95">
            <v>700000266</v>
          </cell>
          <cell r="DX95">
            <v>13</v>
          </cell>
          <cell r="EF95">
            <v>19</v>
          </cell>
        </row>
        <row r="96">
          <cell r="B96">
            <v>700000269</v>
          </cell>
          <cell r="DX96">
            <v>12</v>
          </cell>
          <cell r="EF96">
            <v>16</v>
          </cell>
        </row>
        <row r="97">
          <cell r="B97">
            <v>700000273</v>
          </cell>
          <cell r="DX97">
            <v>37</v>
          </cell>
          <cell r="EF97">
            <v>77</v>
          </cell>
        </row>
        <row r="98">
          <cell r="B98">
            <v>700000274</v>
          </cell>
          <cell r="DX98">
            <v>71</v>
          </cell>
          <cell r="EF98">
            <v>82</v>
          </cell>
        </row>
        <row r="99">
          <cell r="B99">
            <v>700000276</v>
          </cell>
          <cell r="DX99">
            <v>10</v>
          </cell>
          <cell r="EF99">
            <v>12</v>
          </cell>
        </row>
        <row r="100">
          <cell r="B100">
            <v>700000278</v>
          </cell>
          <cell r="DX100">
            <v>49</v>
          </cell>
          <cell r="EF100">
            <v>38</v>
          </cell>
        </row>
        <row r="101">
          <cell r="B101">
            <v>700000279</v>
          </cell>
          <cell r="DX101">
            <v>27</v>
          </cell>
          <cell r="EF101">
            <v>22</v>
          </cell>
        </row>
        <row r="102">
          <cell r="B102">
            <v>700000280</v>
          </cell>
          <cell r="DX102">
            <v>59</v>
          </cell>
          <cell r="EF102">
            <v>76</v>
          </cell>
        </row>
        <row r="103">
          <cell r="B103">
            <v>700000281</v>
          </cell>
          <cell r="DX103">
            <v>57</v>
          </cell>
          <cell r="EF103">
            <v>41</v>
          </cell>
        </row>
        <row r="104">
          <cell r="B104">
            <v>700000287</v>
          </cell>
          <cell r="DX104">
            <v>61</v>
          </cell>
          <cell r="EF104">
            <v>75</v>
          </cell>
        </row>
        <row r="105">
          <cell r="B105">
            <v>700000293</v>
          </cell>
          <cell r="DX105">
            <v>0</v>
          </cell>
          <cell r="EF105">
            <v>0</v>
          </cell>
        </row>
        <row r="106">
          <cell r="B106">
            <v>700000295</v>
          </cell>
          <cell r="DX106">
            <v>0</v>
          </cell>
          <cell r="EF106">
            <v>0</v>
          </cell>
        </row>
        <row r="107">
          <cell r="B107">
            <v>700000297</v>
          </cell>
          <cell r="DX107">
            <v>0</v>
          </cell>
          <cell r="EF107">
            <v>0</v>
          </cell>
        </row>
        <row r="108">
          <cell r="B108">
            <v>700000298</v>
          </cell>
          <cell r="DX108">
            <v>0</v>
          </cell>
          <cell r="EF108">
            <v>0</v>
          </cell>
        </row>
        <row r="109">
          <cell r="B109">
            <v>700000299</v>
          </cell>
          <cell r="DX109">
            <v>0</v>
          </cell>
          <cell r="EF109">
            <v>0</v>
          </cell>
        </row>
        <row r="110">
          <cell r="B110">
            <v>700000301</v>
          </cell>
          <cell r="DX110">
            <v>0</v>
          </cell>
          <cell r="EF110">
            <v>0</v>
          </cell>
        </row>
        <row r="111">
          <cell r="B111">
            <v>700000305</v>
          </cell>
          <cell r="DX111" t="str">
            <v>-</v>
          </cell>
          <cell r="EF111" t="str">
            <v>-</v>
          </cell>
        </row>
        <row r="112">
          <cell r="B112">
            <v>700000404</v>
          </cell>
          <cell r="DX112">
            <v>91</v>
          </cell>
          <cell r="EF112">
            <v>70</v>
          </cell>
        </row>
        <row r="113">
          <cell r="B113">
            <v>700000405</v>
          </cell>
          <cell r="DX113">
            <v>42</v>
          </cell>
          <cell r="EF113">
            <v>91</v>
          </cell>
        </row>
        <row r="114">
          <cell r="B114">
            <v>700000411</v>
          </cell>
          <cell r="DX114" t="str">
            <v>-</v>
          </cell>
          <cell r="EF114" t="str">
            <v>-</v>
          </cell>
        </row>
        <row r="115">
          <cell r="B115">
            <v>700000412</v>
          </cell>
          <cell r="DX115">
            <v>74</v>
          </cell>
          <cell r="EF115">
            <v>35</v>
          </cell>
        </row>
        <row r="116">
          <cell r="B116">
            <v>700000413</v>
          </cell>
          <cell r="DX116">
            <v>48</v>
          </cell>
          <cell r="EF116">
            <v>31</v>
          </cell>
        </row>
        <row r="117">
          <cell r="B117">
            <v>700000414</v>
          </cell>
          <cell r="DX117">
            <v>0</v>
          </cell>
          <cell r="EF117">
            <v>0</v>
          </cell>
        </row>
        <row r="118">
          <cell r="B118">
            <v>700000416</v>
          </cell>
          <cell r="DX118">
            <v>44</v>
          </cell>
          <cell r="EF118">
            <v>16</v>
          </cell>
        </row>
        <row r="119">
          <cell r="B119">
            <v>700000418</v>
          </cell>
          <cell r="DX119" t="str">
            <v>-</v>
          </cell>
          <cell r="EF119" t="str">
            <v>-</v>
          </cell>
        </row>
        <row r="120">
          <cell r="B120">
            <v>700000420</v>
          </cell>
          <cell r="DX120">
            <v>38</v>
          </cell>
          <cell r="EF120">
            <v>16</v>
          </cell>
        </row>
        <row r="121">
          <cell r="B121">
            <v>700000421</v>
          </cell>
          <cell r="DX121">
            <v>0</v>
          </cell>
          <cell r="EF121">
            <v>0</v>
          </cell>
        </row>
        <row r="122">
          <cell r="B122">
            <v>700000422</v>
          </cell>
          <cell r="DX122">
            <v>38</v>
          </cell>
          <cell r="EF122">
            <v>35</v>
          </cell>
        </row>
        <row r="123">
          <cell r="B123">
            <v>700000423</v>
          </cell>
          <cell r="DX123">
            <v>86</v>
          </cell>
          <cell r="EF123">
            <v>66</v>
          </cell>
        </row>
        <row r="124">
          <cell r="B124">
            <v>700000425</v>
          </cell>
          <cell r="DX124">
            <v>0</v>
          </cell>
          <cell r="EF124">
            <v>0</v>
          </cell>
        </row>
        <row r="125">
          <cell r="B125">
            <v>700000427</v>
          </cell>
          <cell r="DX125">
            <v>0</v>
          </cell>
          <cell r="EF125">
            <v>0</v>
          </cell>
        </row>
        <row r="126">
          <cell r="B126">
            <v>700000428</v>
          </cell>
          <cell r="DX126">
            <v>76</v>
          </cell>
          <cell r="EF126">
            <v>36</v>
          </cell>
        </row>
        <row r="127">
          <cell r="B127">
            <v>700000429</v>
          </cell>
          <cell r="DX127" t="str">
            <v>-</v>
          </cell>
          <cell r="EF127" t="str">
            <v>-</v>
          </cell>
        </row>
        <row r="128">
          <cell r="B128">
            <v>700000435</v>
          </cell>
          <cell r="DX128">
            <v>51</v>
          </cell>
          <cell r="EF128">
            <v>78</v>
          </cell>
        </row>
        <row r="129">
          <cell r="B129">
            <v>700000436</v>
          </cell>
          <cell r="DX129" t="str">
            <v>-</v>
          </cell>
          <cell r="EF129" t="str">
            <v>-</v>
          </cell>
        </row>
        <row r="130">
          <cell r="B130">
            <v>700000439</v>
          </cell>
          <cell r="DX130">
            <v>6</v>
          </cell>
          <cell r="EF130">
            <v>8</v>
          </cell>
        </row>
        <row r="131">
          <cell r="B131">
            <v>700000441</v>
          </cell>
          <cell r="DX131">
            <v>9</v>
          </cell>
          <cell r="EF131">
            <v>10</v>
          </cell>
        </row>
        <row r="132">
          <cell r="B132">
            <v>700000442</v>
          </cell>
          <cell r="DX132">
            <v>0</v>
          </cell>
          <cell r="EF132">
            <v>0</v>
          </cell>
        </row>
        <row r="133">
          <cell r="B133">
            <v>700000443</v>
          </cell>
          <cell r="DX133" t="str">
            <v>-</v>
          </cell>
          <cell r="EF133" t="str">
            <v>-</v>
          </cell>
        </row>
        <row r="134">
          <cell r="B134">
            <v>700000445</v>
          </cell>
          <cell r="DX134">
            <v>0</v>
          </cell>
          <cell r="EF134">
            <v>0</v>
          </cell>
        </row>
        <row r="135">
          <cell r="B135">
            <v>700000446</v>
          </cell>
          <cell r="DX135" t="str">
            <v>-</v>
          </cell>
          <cell r="EF135" t="str">
            <v>-</v>
          </cell>
        </row>
        <row r="136">
          <cell r="B136">
            <v>700000447</v>
          </cell>
          <cell r="DX136" t="str">
            <v>-</v>
          </cell>
          <cell r="EF136" t="str">
            <v>-</v>
          </cell>
        </row>
        <row r="137">
          <cell r="B137">
            <v>700000449</v>
          </cell>
          <cell r="DX137" t="str">
            <v>-</v>
          </cell>
          <cell r="EF137" t="str">
            <v>-</v>
          </cell>
        </row>
        <row r="138">
          <cell r="B138">
            <v>700000452</v>
          </cell>
          <cell r="DX138">
            <v>55</v>
          </cell>
          <cell r="EF138">
            <v>77</v>
          </cell>
        </row>
        <row r="139">
          <cell r="B139">
            <v>700000453</v>
          </cell>
          <cell r="DX139">
            <v>88</v>
          </cell>
          <cell r="EF139">
            <v>80</v>
          </cell>
        </row>
        <row r="140">
          <cell r="B140">
            <v>700000454</v>
          </cell>
          <cell r="DX140">
            <v>99</v>
          </cell>
          <cell r="EF140">
            <v>69</v>
          </cell>
        </row>
        <row r="141">
          <cell r="B141">
            <v>700000455</v>
          </cell>
          <cell r="DX141">
            <v>55</v>
          </cell>
          <cell r="EF141">
            <v>97</v>
          </cell>
        </row>
        <row r="142">
          <cell r="B142">
            <v>700000456</v>
          </cell>
          <cell r="DX142">
            <v>77</v>
          </cell>
          <cell r="EF142">
            <v>109</v>
          </cell>
        </row>
        <row r="143">
          <cell r="B143">
            <v>700000457</v>
          </cell>
          <cell r="DX143">
            <v>40</v>
          </cell>
          <cell r="EF143">
            <v>77</v>
          </cell>
        </row>
        <row r="144">
          <cell r="B144">
            <v>700000458</v>
          </cell>
          <cell r="DX144">
            <v>46</v>
          </cell>
          <cell r="EF144">
            <v>63</v>
          </cell>
        </row>
        <row r="145">
          <cell r="B145">
            <v>700000459</v>
          </cell>
          <cell r="DX145">
            <v>67</v>
          </cell>
          <cell r="EF145">
            <v>31</v>
          </cell>
        </row>
        <row r="146">
          <cell r="B146">
            <v>700000460</v>
          </cell>
          <cell r="DX146" t="str">
            <v>-</v>
          </cell>
          <cell r="EF146" t="str">
            <v>-</v>
          </cell>
        </row>
        <row r="147">
          <cell r="B147">
            <v>700000462</v>
          </cell>
          <cell r="DX147">
            <v>45</v>
          </cell>
          <cell r="EF147">
            <v>64</v>
          </cell>
        </row>
        <row r="148">
          <cell r="B148">
            <v>700000463</v>
          </cell>
          <cell r="DX148" t="str">
            <v>-</v>
          </cell>
          <cell r="EF148" t="str">
            <v>-</v>
          </cell>
        </row>
        <row r="149">
          <cell r="B149">
            <v>700000464</v>
          </cell>
          <cell r="DX149" t="str">
            <v>-</v>
          </cell>
          <cell r="EF149" t="str">
            <v>-</v>
          </cell>
        </row>
        <row r="150">
          <cell r="B150">
            <v>700000465</v>
          </cell>
          <cell r="DX150" t="str">
            <v>-</v>
          </cell>
          <cell r="EF150" t="str">
            <v>-</v>
          </cell>
        </row>
        <row r="151">
          <cell r="B151">
            <v>700000466</v>
          </cell>
          <cell r="DX151">
            <v>45</v>
          </cell>
          <cell r="EF151">
            <v>63</v>
          </cell>
        </row>
        <row r="152">
          <cell r="B152">
            <v>700000468</v>
          </cell>
          <cell r="DX152">
            <v>14</v>
          </cell>
          <cell r="EF152">
            <v>10</v>
          </cell>
        </row>
        <row r="153">
          <cell r="B153">
            <v>700000469</v>
          </cell>
          <cell r="DX153" t="str">
            <v>-</v>
          </cell>
          <cell r="EF153" t="str">
            <v>-</v>
          </cell>
        </row>
        <row r="154">
          <cell r="B154">
            <v>700000473</v>
          </cell>
          <cell r="DX154">
            <v>0</v>
          </cell>
          <cell r="EF154">
            <v>0</v>
          </cell>
        </row>
        <row r="155">
          <cell r="B155">
            <v>700000474</v>
          </cell>
          <cell r="DX155" t="str">
            <v>-</v>
          </cell>
          <cell r="EF155" t="str">
            <v>-</v>
          </cell>
        </row>
        <row r="156">
          <cell r="B156">
            <v>700000477</v>
          </cell>
          <cell r="DX156" t="str">
            <v>-</v>
          </cell>
          <cell r="EF156" t="str">
            <v>-</v>
          </cell>
        </row>
        <row r="157">
          <cell r="B157">
            <v>700000478</v>
          </cell>
          <cell r="DX157">
            <v>15</v>
          </cell>
          <cell r="EF157">
            <v>26</v>
          </cell>
        </row>
        <row r="158">
          <cell r="B158">
            <v>700000479</v>
          </cell>
          <cell r="DX158" t="str">
            <v>-</v>
          </cell>
          <cell r="EF158" t="str">
            <v>-</v>
          </cell>
        </row>
        <row r="159">
          <cell r="B159">
            <v>700000480</v>
          </cell>
          <cell r="DX159" t="str">
            <v>-</v>
          </cell>
          <cell r="EF159" t="str">
            <v>-</v>
          </cell>
        </row>
        <row r="160">
          <cell r="B160">
            <v>700000483</v>
          </cell>
          <cell r="DX160">
            <v>49</v>
          </cell>
          <cell r="EF160">
            <v>49</v>
          </cell>
        </row>
        <row r="161">
          <cell r="B161">
            <v>700000486</v>
          </cell>
          <cell r="DX161">
            <v>18</v>
          </cell>
          <cell r="EF161">
            <v>13</v>
          </cell>
        </row>
        <row r="162">
          <cell r="B162">
            <v>700000492</v>
          </cell>
          <cell r="DX162" t="str">
            <v>-</v>
          </cell>
          <cell r="EF162" t="str">
            <v>-</v>
          </cell>
        </row>
        <row r="163">
          <cell r="B163">
            <v>700000493</v>
          </cell>
          <cell r="DX163">
            <v>36</v>
          </cell>
          <cell r="EF163">
            <v>29</v>
          </cell>
        </row>
        <row r="164">
          <cell r="B164">
            <v>700000494</v>
          </cell>
          <cell r="DX164">
            <v>54</v>
          </cell>
          <cell r="EF164">
            <v>29</v>
          </cell>
        </row>
        <row r="165">
          <cell r="B165">
            <v>700000496</v>
          </cell>
          <cell r="DX165" t="str">
            <v>-</v>
          </cell>
          <cell r="EF165" t="str">
            <v>-</v>
          </cell>
        </row>
        <row r="166">
          <cell r="B166">
            <v>700000505</v>
          </cell>
          <cell r="DX166">
            <v>0</v>
          </cell>
          <cell r="EF166">
            <v>0</v>
          </cell>
        </row>
        <row r="167">
          <cell r="B167">
            <v>700000508</v>
          </cell>
          <cell r="DX167">
            <v>0</v>
          </cell>
          <cell r="EF167">
            <v>0</v>
          </cell>
        </row>
        <row r="168">
          <cell r="B168">
            <v>700000514</v>
          </cell>
          <cell r="DX168">
            <v>10</v>
          </cell>
          <cell r="EF168">
            <v>1</v>
          </cell>
        </row>
        <row r="169">
          <cell r="B169">
            <v>700000515</v>
          </cell>
          <cell r="DX169">
            <v>0</v>
          </cell>
          <cell r="EF169">
            <v>0</v>
          </cell>
        </row>
        <row r="170">
          <cell r="B170">
            <v>700000516</v>
          </cell>
          <cell r="DX170">
            <v>0</v>
          </cell>
          <cell r="EF170">
            <v>0</v>
          </cell>
        </row>
        <row r="171">
          <cell r="B171">
            <v>700000517</v>
          </cell>
          <cell r="DX171">
            <v>0</v>
          </cell>
          <cell r="EF171">
            <v>0</v>
          </cell>
        </row>
        <row r="172">
          <cell r="B172">
            <v>700000521</v>
          </cell>
          <cell r="DX172">
            <v>67</v>
          </cell>
          <cell r="EF172">
            <v>0</v>
          </cell>
        </row>
        <row r="173">
          <cell r="B173">
            <v>700000998</v>
          </cell>
          <cell r="DX173" t="str">
            <v>-</v>
          </cell>
          <cell r="EF173" t="str">
            <v>-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bo Reconstruido"/>
      <sheetName val="Cubo Normal"/>
      <sheetName val="Reconstrucción"/>
      <sheetName val="TD Normal"/>
      <sheetName val="TD Reconstruida"/>
      <sheetName val="Base de Datos"/>
    </sheetNames>
    <sheetDataSet>
      <sheetData sheetId="0"/>
      <sheetData sheetId="1"/>
      <sheetData sheetId="2"/>
      <sheetData sheetId="3"/>
      <sheetData sheetId="4">
        <row r="3">
          <cell r="Q3" t="str">
            <v>Cd Setor C15</v>
          </cell>
          <cell r="R3" t="str">
            <v>Nombre Setor C15</v>
          </cell>
          <cell r="S3" t="str">
            <v>Avon</v>
          </cell>
          <cell r="T3" t="str">
            <v>ELO</v>
          </cell>
          <cell r="U3" t="str">
            <v>Mutuas</v>
          </cell>
          <cell r="V3" t="str">
            <v>Natura</v>
          </cell>
          <cell r="W3" t="str">
            <v>Total general</v>
          </cell>
        </row>
        <row r="4">
          <cell r="Q4">
            <v>700000005</v>
          </cell>
          <cell r="R4" t="str">
            <v>SECTOR MAGIA CATALINA</v>
          </cell>
          <cell r="S4">
            <v>1</v>
          </cell>
          <cell r="T4">
            <v>95</v>
          </cell>
          <cell r="U4">
            <v>5</v>
          </cell>
          <cell r="V4">
            <v>63</v>
          </cell>
          <cell r="W4">
            <v>164</v>
          </cell>
        </row>
        <row r="5">
          <cell r="Q5">
            <v>700000021</v>
          </cell>
          <cell r="R5" t="str">
            <v>SECTOR COLORES  KAREN</v>
          </cell>
          <cell r="S5">
            <v>1</v>
          </cell>
          <cell r="T5">
            <v>183</v>
          </cell>
          <cell r="U5">
            <v>6</v>
          </cell>
          <cell r="V5">
            <v>103</v>
          </cell>
          <cell r="W5">
            <v>293</v>
          </cell>
        </row>
        <row r="6">
          <cell r="Q6">
            <v>700000022</v>
          </cell>
          <cell r="R6" t="str">
            <v>SECTOR BRILLO KELLY</v>
          </cell>
          <cell r="S6">
            <v>0</v>
          </cell>
          <cell r="T6">
            <v>132</v>
          </cell>
          <cell r="U6">
            <v>8</v>
          </cell>
          <cell r="V6">
            <v>71</v>
          </cell>
          <cell r="W6">
            <v>211</v>
          </cell>
        </row>
        <row r="7">
          <cell r="Q7">
            <v>700000023</v>
          </cell>
          <cell r="R7" t="str">
            <v>SECTOR POESIA YULIETH</v>
          </cell>
          <cell r="S7">
            <v>1</v>
          </cell>
          <cell r="T7">
            <v>305</v>
          </cell>
          <cell r="U7">
            <v>11</v>
          </cell>
          <cell r="V7">
            <v>124</v>
          </cell>
          <cell r="W7">
            <v>441</v>
          </cell>
        </row>
        <row r="8">
          <cell r="Q8">
            <v>700000098</v>
          </cell>
          <cell r="R8" t="str">
            <v>SECTOR MOSAICO JULIETH</v>
          </cell>
          <cell r="S8">
            <v>0</v>
          </cell>
          <cell r="T8">
            <v>108</v>
          </cell>
          <cell r="U8">
            <v>2</v>
          </cell>
          <cell r="V8">
            <v>59</v>
          </cell>
          <cell r="W8">
            <v>169</v>
          </cell>
        </row>
        <row r="9">
          <cell r="Q9">
            <v>700000133</v>
          </cell>
          <cell r="R9" t="str">
            <v>SECTOR INSPIRACIÓN VANESA</v>
          </cell>
          <cell r="S9">
            <v>0</v>
          </cell>
          <cell r="T9">
            <v>152</v>
          </cell>
          <cell r="U9">
            <v>2</v>
          </cell>
          <cell r="V9">
            <v>39</v>
          </cell>
          <cell r="W9">
            <v>193</v>
          </cell>
        </row>
        <row r="10">
          <cell r="Q10">
            <v>700000141</v>
          </cell>
          <cell r="R10" t="str">
            <v>SECTOR TALENTO MARIBEL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</row>
        <row r="11">
          <cell r="Q11">
            <v>700000178</v>
          </cell>
          <cell r="R11" t="str">
            <v>SECTOR DESTELLO KARINA</v>
          </cell>
          <cell r="S11">
            <v>7</v>
          </cell>
          <cell r="T11">
            <v>299</v>
          </cell>
          <cell r="U11">
            <v>2</v>
          </cell>
          <cell r="V11">
            <v>49</v>
          </cell>
          <cell r="W11">
            <v>357</v>
          </cell>
        </row>
        <row r="12">
          <cell r="Q12">
            <v>700000232</v>
          </cell>
          <cell r="R12" t="str">
            <v>SECTOR EXPRESIÓN NAYIBE</v>
          </cell>
          <cell r="S12">
            <v>0</v>
          </cell>
          <cell r="T12">
            <v>205</v>
          </cell>
          <cell r="U12">
            <v>3</v>
          </cell>
          <cell r="V12">
            <v>56</v>
          </cell>
          <cell r="W12">
            <v>264</v>
          </cell>
        </row>
        <row r="13">
          <cell r="Q13">
            <v>700000245</v>
          </cell>
          <cell r="R13" t="str">
            <v>SECTOR ARTESANÍA FERNANDA</v>
          </cell>
          <cell r="S13">
            <v>34</v>
          </cell>
          <cell r="T13">
            <v>160</v>
          </cell>
          <cell r="U13">
            <v>2</v>
          </cell>
          <cell r="V13">
            <v>76</v>
          </cell>
          <cell r="W13">
            <v>272</v>
          </cell>
        </row>
        <row r="14">
          <cell r="Q14">
            <v>700000254</v>
          </cell>
          <cell r="R14" t="str">
            <v>SECTOR CREATIVIDAD YOMAIRA</v>
          </cell>
          <cell r="S14">
            <v>24</v>
          </cell>
          <cell r="T14">
            <v>173</v>
          </cell>
          <cell r="U14">
            <v>0</v>
          </cell>
          <cell r="V14">
            <v>16</v>
          </cell>
          <cell r="W14">
            <v>213</v>
          </cell>
        </row>
        <row r="15">
          <cell r="Q15">
            <v>700000278</v>
          </cell>
          <cell r="R15" t="str">
            <v>SECTOR CREACIÓN PERLA</v>
          </cell>
          <cell r="S15">
            <v>7</v>
          </cell>
          <cell r="T15">
            <v>169</v>
          </cell>
          <cell r="U15">
            <v>1</v>
          </cell>
          <cell r="V15">
            <v>39</v>
          </cell>
          <cell r="W15">
            <v>216</v>
          </cell>
        </row>
        <row r="16">
          <cell r="Q16">
            <v>700000281</v>
          </cell>
          <cell r="R16" t="str">
            <v>SECTOR PICASSO REGINA</v>
          </cell>
          <cell r="S16">
            <v>40</v>
          </cell>
          <cell r="T16">
            <v>225</v>
          </cell>
          <cell r="U16">
            <v>2</v>
          </cell>
          <cell r="V16">
            <v>25</v>
          </cell>
          <cell r="W16">
            <v>292</v>
          </cell>
        </row>
        <row r="17">
          <cell r="Q17">
            <v>700000423</v>
          </cell>
          <cell r="R17" t="str">
            <v>SECTOR ARMONÍA CLAUDIA</v>
          </cell>
          <cell r="S17">
            <v>29</v>
          </cell>
          <cell r="T17">
            <v>275</v>
          </cell>
          <cell r="U17">
            <v>0</v>
          </cell>
          <cell r="V17">
            <v>21</v>
          </cell>
          <cell r="W17">
            <v>325</v>
          </cell>
        </row>
        <row r="18">
          <cell r="Q18">
            <v>700000428</v>
          </cell>
          <cell r="R18" t="str">
            <v>SECTOR GALERÍA YURIETH</v>
          </cell>
          <cell r="S18">
            <v>25</v>
          </cell>
          <cell r="T18">
            <v>204</v>
          </cell>
          <cell r="U18">
            <v>0</v>
          </cell>
          <cell r="V18">
            <v>0</v>
          </cell>
          <cell r="W18">
            <v>229</v>
          </cell>
        </row>
        <row r="19">
          <cell r="Q19">
            <v>700000454</v>
          </cell>
          <cell r="R19" t="str">
            <v xml:space="preserve">Sector ABÁNICO Judy </v>
          </cell>
          <cell r="S19">
            <v>43</v>
          </cell>
          <cell r="T19">
            <v>197</v>
          </cell>
          <cell r="U19">
            <v>6</v>
          </cell>
          <cell r="V19">
            <v>50</v>
          </cell>
          <cell r="W19">
            <v>296</v>
          </cell>
        </row>
        <row r="20">
          <cell r="Q20">
            <v>700000455</v>
          </cell>
          <cell r="R20" t="str">
            <v>Sector ESPLENDOR Carolina</v>
          </cell>
          <cell r="S20">
            <v>47</v>
          </cell>
          <cell r="T20">
            <v>340</v>
          </cell>
          <cell r="U20">
            <v>2</v>
          </cell>
          <cell r="V20">
            <v>26</v>
          </cell>
          <cell r="W20">
            <v>415</v>
          </cell>
        </row>
        <row r="21">
          <cell r="Q21">
            <v>700000456</v>
          </cell>
          <cell r="R21" t="str">
            <v>Sector ACUARELA Yeimi</v>
          </cell>
          <cell r="S21">
            <v>27</v>
          </cell>
          <cell r="T21">
            <v>223</v>
          </cell>
          <cell r="U21">
            <v>6</v>
          </cell>
          <cell r="V21">
            <v>81</v>
          </cell>
          <cell r="W21">
            <v>337</v>
          </cell>
        </row>
        <row r="22">
          <cell r="Q22">
            <v>700000457</v>
          </cell>
          <cell r="R22" t="str">
            <v>Sector PINCEL Iliana</v>
          </cell>
          <cell r="S22">
            <v>38</v>
          </cell>
          <cell r="T22">
            <v>157</v>
          </cell>
          <cell r="U22">
            <v>1</v>
          </cell>
          <cell r="V22">
            <v>34</v>
          </cell>
          <cell r="W22">
            <v>230</v>
          </cell>
        </row>
        <row r="23">
          <cell r="Q23">
            <v>700000458</v>
          </cell>
          <cell r="R23" t="str">
            <v>Sector LIENZO Ángela</v>
          </cell>
          <cell r="S23">
            <v>36</v>
          </cell>
          <cell r="T23">
            <v>158</v>
          </cell>
          <cell r="U23">
            <v>2</v>
          </cell>
          <cell r="V23">
            <v>40</v>
          </cell>
          <cell r="W23">
            <v>236</v>
          </cell>
        </row>
        <row r="24">
          <cell r="Q24">
            <v>700000459</v>
          </cell>
          <cell r="R24" t="str">
            <v>SECTOR MATICES CLERY</v>
          </cell>
          <cell r="S24">
            <v>34</v>
          </cell>
          <cell r="T24">
            <v>142</v>
          </cell>
          <cell r="U24">
            <v>1</v>
          </cell>
          <cell r="V24">
            <v>1</v>
          </cell>
          <cell r="W24">
            <v>178</v>
          </cell>
        </row>
        <row r="25">
          <cell r="Q25">
            <v>700000466</v>
          </cell>
          <cell r="R25" t="str">
            <v xml:space="preserve">SECTOR EMOCIONES DOLLY  </v>
          </cell>
          <cell r="S25">
            <v>23</v>
          </cell>
          <cell r="T25">
            <v>132</v>
          </cell>
          <cell r="U25">
            <v>2</v>
          </cell>
          <cell r="V25">
            <v>34</v>
          </cell>
          <cell r="W25">
            <v>191</v>
          </cell>
        </row>
        <row r="26">
          <cell r="Q26">
            <v>700000513</v>
          </cell>
          <cell r="R26" t="str">
            <v>SECTOR IMPULSO CARLA.</v>
          </cell>
          <cell r="S26">
            <v>0</v>
          </cell>
          <cell r="T26">
            <v>8</v>
          </cell>
          <cell r="U26">
            <v>0</v>
          </cell>
          <cell r="V26">
            <v>0</v>
          </cell>
          <cell r="W26">
            <v>8</v>
          </cell>
        </row>
        <row r="27">
          <cell r="Q27" t="str">
            <v>Total general</v>
          </cell>
          <cell r="R27"/>
          <cell r="S27">
            <v>417</v>
          </cell>
          <cell r="T27">
            <v>4042</v>
          </cell>
          <cell r="U27">
            <v>64</v>
          </cell>
          <cell r="V27">
            <v>1007</v>
          </cell>
          <cell r="W27">
            <v>5530</v>
          </cell>
        </row>
      </sheetData>
      <sheetData sheetId="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Sheet1"/>
    </sheetNames>
    <sheetDataSet>
      <sheetData sheetId="0">
        <row r="6">
          <cell r="Q6" t="str">
            <v>Cd Setor</v>
          </cell>
          <cell r="R6" t="str">
            <v>Nombre Setor</v>
          </cell>
          <cell r="S6" t="str">
            <v>Avon</v>
          </cell>
          <cell r="T6" t="str">
            <v>ELO</v>
          </cell>
          <cell r="U6" t="str">
            <v>Mutuas</v>
          </cell>
          <cell r="V6" t="str">
            <v>Natura</v>
          </cell>
          <cell r="W6" t="str">
            <v>Total general</v>
          </cell>
        </row>
        <row r="7">
          <cell r="Q7">
            <v>700000005</v>
          </cell>
          <cell r="R7" t="str">
            <v>SECTOR MAGIA CATALINA</v>
          </cell>
          <cell r="S7">
            <v>1</v>
          </cell>
          <cell r="T7">
            <v>92</v>
          </cell>
          <cell r="U7">
            <v>4</v>
          </cell>
          <cell r="V7">
            <v>74</v>
          </cell>
          <cell r="W7">
            <v>171</v>
          </cell>
        </row>
        <row r="8">
          <cell r="Q8">
            <v>700000021</v>
          </cell>
          <cell r="R8" t="str">
            <v>SECTOR COLORES  KAREN</v>
          </cell>
          <cell r="S8">
            <v>2</v>
          </cell>
          <cell r="T8">
            <v>189</v>
          </cell>
          <cell r="U8">
            <v>9</v>
          </cell>
          <cell r="V8">
            <v>104</v>
          </cell>
          <cell r="W8">
            <v>304</v>
          </cell>
        </row>
        <row r="9">
          <cell r="Q9">
            <v>700000022</v>
          </cell>
          <cell r="R9" t="str">
            <v>SECTOR BRILLO KELLY</v>
          </cell>
          <cell r="S9"/>
          <cell r="T9">
            <v>132</v>
          </cell>
          <cell r="U9">
            <v>5</v>
          </cell>
          <cell r="V9">
            <v>88</v>
          </cell>
          <cell r="W9">
            <v>225</v>
          </cell>
        </row>
        <row r="10">
          <cell r="Q10">
            <v>700000023</v>
          </cell>
          <cell r="R10" t="str">
            <v>SECTOR POESIA YULIETH</v>
          </cell>
          <cell r="S10">
            <v>1</v>
          </cell>
          <cell r="T10">
            <v>266</v>
          </cell>
          <cell r="U10">
            <v>11</v>
          </cell>
          <cell r="V10">
            <v>111</v>
          </cell>
          <cell r="W10">
            <v>389</v>
          </cell>
        </row>
        <row r="11">
          <cell r="Q11">
            <v>700000098</v>
          </cell>
          <cell r="R11" t="str">
            <v>SECTOR MOSAICO JULIETH</v>
          </cell>
          <cell r="S11"/>
          <cell r="T11">
            <v>111</v>
          </cell>
          <cell r="U11">
            <v>1</v>
          </cell>
          <cell r="V11">
            <v>50</v>
          </cell>
          <cell r="W11">
            <v>162</v>
          </cell>
        </row>
        <row r="12">
          <cell r="Q12">
            <v>700000133</v>
          </cell>
          <cell r="R12" t="str">
            <v>SECTOR INSPIRACIÓN VANESA</v>
          </cell>
          <cell r="S12"/>
          <cell r="T12">
            <v>155</v>
          </cell>
          <cell r="U12">
            <v>1</v>
          </cell>
          <cell r="V12">
            <v>36</v>
          </cell>
          <cell r="W12">
            <v>192</v>
          </cell>
        </row>
        <row r="13">
          <cell r="Q13">
            <v>700000178</v>
          </cell>
          <cell r="R13" t="str">
            <v>SECTOR DESTELLO KARINA</v>
          </cell>
          <cell r="S13">
            <v>8</v>
          </cell>
          <cell r="T13">
            <v>269</v>
          </cell>
          <cell r="U13">
            <v>1</v>
          </cell>
          <cell r="V13">
            <v>40</v>
          </cell>
          <cell r="W13">
            <v>318</v>
          </cell>
        </row>
        <row r="14">
          <cell r="Q14">
            <v>700000232</v>
          </cell>
          <cell r="R14" t="str">
            <v>SECTOR EXPRESIÓN NAYIBE</v>
          </cell>
          <cell r="S14"/>
          <cell r="T14">
            <v>214</v>
          </cell>
          <cell r="U14">
            <v>3</v>
          </cell>
          <cell r="V14">
            <v>61</v>
          </cell>
          <cell r="W14">
            <v>278</v>
          </cell>
        </row>
        <row r="15">
          <cell r="Q15">
            <v>700000245</v>
          </cell>
          <cell r="R15" t="str">
            <v>SECTOR ARTESANÍA FERNANDA</v>
          </cell>
          <cell r="S15">
            <v>25</v>
          </cell>
          <cell r="T15">
            <v>150</v>
          </cell>
          <cell r="U15">
            <v>3</v>
          </cell>
          <cell r="V15">
            <v>63</v>
          </cell>
          <cell r="W15">
            <v>241</v>
          </cell>
        </row>
        <row r="16">
          <cell r="Q16">
            <v>700000254</v>
          </cell>
          <cell r="R16" t="str">
            <v>SECTOR CREATIVIDAD YOMAIRA</v>
          </cell>
          <cell r="S16">
            <v>25</v>
          </cell>
          <cell r="T16">
            <v>171</v>
          </cell>
          <cell r="U16"/>
          <cell r="V16">
            <v>12</v>
          </cell>
          <cell r="W16">
            <v>208</v>
          </cell>
        </row>
        <row r="17">
          <cell r="Q17">
            <v>700000278</v>
          </cell>
          <cell r="R17" t="str">
            <v>SECTOR CREACIÓN PERLA</v>
          </cell>
          <cell r="S17">
            <v>4</v>
          </cell>
          <cell r="T17">
            <v>186</v>
          </cell>
          <cell r="U17">
            <v>1</v>
          </cell>
          <cell r="V17">
            <v>36</v>
          </cell>
          <cell r="W17">
            <v>227</v>
          </cell>
        </row>
        <row r="18">
          <cell r="Q18">
            <v>700000281</v>
          </cell>
          <cell r="R18" t="str">
            <v>SECTOR PICASSO REGINA</v>
          </cell>
          <cell r="S18">
            <v>30</v>
          </cell>
          <cell r="T18">
            <v>213</v>
          </cell>
          <cell r="U18"/>
          <cell r="V18">
            <v>25</v>
          </cell>
          <cell r="W18">
            <v>268</v>
          </cell>
        </row>
        <row r="19">
          <cell r="Q19">
            <v>700000423</v>
          </cell>
          <cell r="R19" t="str">
            <v>SECTOR ARMONÍA CLAUDIA</v>
          </cell>
          <cell r="S19">
            <v>22</v>
          </cell>
          <cell r="T19">
            <v>275</v>
          </cell>
          <cell r="U19"/>
          <cell r="V19">
            <v>17</v>
          </cell>
          <cell r="W19">
            <v>314</v>
          </cell>
        </row>
        <row r="20">
          <cell r="Q20">
            <v>700000428</v>
          </cell>
          <cell r="R20" t="str">
            <v>SECTOR GALERÍA YURIETH</v>
          </cell>
          <cell r="S20">
            <v>22</v>
          </cell>
          <cell r="T20">
            <v>192</v>
          </cell>
          <cell r="U20"/>
          <cell r="V20"/>
          <cell r="W20">
            <v>214</v>
          </cell>
        </row>
        <row r="21">
          <cell r="Q21">
            <v>700000454</v>
          </cell>
          <cell r="R21" t="str">
            <v xml:space="preserve">Sector ABÁNICO Judy </v>
          </cell>
          <cell r="S21">
            <v>40</v>
          </cell>
          <cell r="T21">
            <v>196</v>
          </cell>
          <cell r="U21">
            <v>4</v>
          </cell>
          <cell r="V21">
            <v>40</v>
          </cell>
          <cell r="W21">
            <v>280</v>
          </cell>
        </row>
        <row r="22">
          <cell r="Q22">
            <v>700000455</v>
          </cell>
          <cell r="R22" t="str">
            <v>Sector ESPLENDOR Carolina</v>
          </cell>
          <cell r="S22">
            <v>40</v>
          </cell>
          <cell r="T22">
            <v>290</v>
          </cell>
          <cell r="U22">
            <v>1</v>
          </cell>
          <cell r="V22">
            <v>29</v>
          </cell>
          <cell r="W22">
            <v>360</v>
          </cell>
        </row>
        <row r="23">
          <cell r="Q23">
            <v>700000456</v>
          </cell>
          <cell r="R23" t="str">
            <v>Sector ACUARELA Yeimi</v>
          </cell>
          <cell r="S23">
            <v>24</v>
          </cell>
          <cell r="T23">
            <v>218</v>
          </cell>
          <cell r="U23">
            <v>4</v>
          </cell>
          <cell r="V23">
            <v>80</v>
          </cell>
          <cell r="W23">
            <v>326</v>
          </cell>
        </row>
        <row r="24">
          <cell r="Q24">
            <v>700000457</v>
          </cell>
          <cell r="R24" t="str">
            <v>Sector PINCEL Iliana</v>
          </cell>
          <cell r="S24">
            <v>47</v>
          </cell>
          <cell r="T24">
            <v>141</v>
          </cell>
          <cell r="U24">
            <v>4</v>
          </cell>
          <cell r="V24">
            <v>38</v>
          </cell>
          <cell r="W24">
            <v>230</v>
          </cell>
        </row>
        <row r="25">
          <cell r="Q25">
            <v>700000458</v>
          </cell>
          <cell r="R25" t="str">
            <v>Sector LIENZO Ángela</v>
          </cell>
          <cell r="S25">
            <v>27</v>
          </cell>
          <cell r="T25">
            <v>128</v>
          </cell>
          <cell r="U25">
            <v>1</v>
          </cell>
          <cell r="V25">
            <v>26</v>
          </cell>
          <cell r="W25">
            <v>182</v>
          </cell>
        </row>
        <row r="26">
          <cell r="Q26">
            <v>700000459</v>
          </cell>
          <cell r="R26" t="str">
            <v>SECTOR MATICES CLERY</v>
          </cell>
          <cell r="S26">
            <v>21</v>
          </cell>
          <cell r="T26">
            <v>151</v>
          </cell>
          <cell r="U26"/>
          <cell r="V26"/>
          <cell r="W26">
            <v>172</v>
          </cell>
        </row>
        <row r="27">
          <cell r="Q27">
            <v>700000466</v>
          </cell>
          <cell r="R27" t="str">
            <v xml:space="preserve">SECTOR EMOCIONES DOLLY  </v>
          </cell>
          <cell r="S27">
            <v>25</v>
          </cell>
          <cell r="T27">
            <v>117</v>
          </cell>
          <cell r="U27">
            <v>2</v>
          </cell>
          <cell r="V27">
            <v>28</v>
          </cell>
          <cell r="W27">
            <v>172</v>
          </cell>
        </row>
        <row r="28">
          <cell r="Q28">
            <v>700000513</v>
          </cell>
          <cell r="R28" t="str">
            <v>SECTOR IMPULSO CARLA.</v>
          </cell>
          <cell r="S28"/>
          <cell r="T28">
            <v>10</v>
          </cell>
          <cell r="U28"/>
          <cell r="V28"/>
          <cell r="W28">
            <v>10</v>
          </cell>
        </row>
        <row r="29">
          <cell r="Q29" t="str">
            <v>Total general</v>
          </cell>
          <cell r="S29">
            <v>364</v>
          </cell>
          <cell r="T29">
            <v>3866</v>
          </cell>
          <cell r="U29">
            <v>55</v>
          </cell>
          <cell r="V29">
            <v>958</v>
          </cell>
          <cell r="W29">
            <v>5243</v>
          </cell>
        </row>
      </sheetData>
      <sheetData sheetId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Sheet1"/>
    </sheetNames>
    <sheetDataSet>
      <sheetData sheetId="0">
        <row r="6">
          <cell r="Q6" t="str">
            <v>Cd Setor</v>
          </cell>
          <cell r="R6" t="str">
            <v>Nombre Setor</v>
          </cell>
          <cell r="S6" t="str">
            <v>Avon</v>
          </cell>
          <cell r="T6" t="str">
            <v>ELO</v>
          </cell>
          <cell r="U6" t="str">
            <v>Mutuas</v>
          </cell>
          <cell r="V6" t="str">
            <v>Natura</v>
          </cell>
          <cell r="W6" t="str">
            <v>Total general</v>
          </cell>
        </row>
        <row r="7">
          <cell r="Q7">
            <v>700000005</v>
          </cell>
          <cell r="R7" t="str">
            <v>SECTOR MAGIA CATALINA</v>
          </cell>
          <cell r="S7">
            <v>1</v>
          </cell>
          <cell r="T7">
            <v>100</v>
          </cell>
          <cell r="U7">
            <v>5</v>
          </cell>
          <cell r="V7">
            <v>79</v>
          </cell>
          <cell r="W7">
            <v>185</v>
          </cell>
        </row>
        <row r="8">
          <cell r="Q8">
            <v>700000021</v>
          </cell>
          <cell r="R8" t="str">
            <v>SECTOR COLORES  KAREN</v>
          </cell>
          <cell r="S8">
            <v>1</v>
          </cell>
          <cell r="T8">
            <v>174</v>
          </cell>
          <cell r="U8">
            <v>7</v>
          </cell>
          <cell r="V8">
            <v>106</v>
          </cell>
          <cell r="W8">
            <v>288</v>
          </cell>
        </row>
        <row r="9">
          <cell r="Q9">
            <v>700000022</v>
          </cell>
          <cell r="R9" t="str">
            <v>SECTOR BRILLO KELLY</v>
          </cell>
          <cell r="S9">
            <v>1</v>
          </cell>
          <cell r="T9">
            <v>135</v>
          </cell>
          <cell r="U9">
            <v>7</v>
          </cell>
          <cell r="V9">
            <v>93</v>
          </cell>
          <cell r="W9">
            <v>236</v>
          </cell>
        </row>
        <row r="10">
          <cell r="Q10">
            <v>700000023</v>
          </cell>
          <cell r="R10" t="str">
            <v>SECTOR POESIA YULIETH</v>
          </cell>
          <cell r="S10"/>
          <cell r="T10">
            <v>254</v>
          </cell>
          <cell r="U10">
            <v>8</v>
          </cell>
          <cell r="V10">
            <v>112</v>
          </cell>
          <cell r="W10">
            <v>374</v>
          </cell>
        </row>
        <row r="11">
          <cell r="Q11">
            <v>700000098</v>
          </cell>
          <cell r="R11" t="str">
            <v>SECTOR MOSAICO JULIETH</v>
          </cell>
          <cell r="S11"/>
          <cell r="T11">
            <v>115</v>
          </cell>
          <cell r="U11"/>
          <cell r="V11">
            <v>54</v>
          </cell>
          <cell r="W11">
            <v>169</v>
          </cell>
        </row>
        <row r="12">
          <cell r="Q12">
            <v>700000133</v>
          </cell>
          <cell r="R12" t="str">
            <v>SECTOR INSPIRACIÓN VANESA</v>
          </cell>
          <cell r="S12"/>
          <cell r="T12">
            <v>174</v>
          </cell>
          <cell r="U12">
            <v>1</v>
          </cell>
          <cell r="V12">
            <v>34</v>
          </cell>
          <cell r="W12">
            <v>209</v>
          </cell>
        </row>
        <row r="13">
          <cell r="Q13">
            <v>700000178</v>
          </cell>
          <cell r="R13" t="str">
            <v>SECTOR DESTELLO KARINA</v>
          </cell>
          <cell r="S13">
            <v>9</v>
          </cell>
          <cell r="T13">
            <v>308</v>
          </cell>
          <cell r="U13"/>
          <cell r="V13">
            <v>42</v>
          </cell>
          <cell r="W13">
            <v>359</v>
          </cell>
        </row>
        <row r="14">
          <cell r="Q14">
            <v>700000232</v>
          </cell>
          <cell r="R14" t="str">
            <v>SECTOR EXPRESIÓN NAYIBE</v>
          </cell>
          <cell r="S14"/>
          <cell r="T14">
            <v>252</v>
          </cell>
          <cell r="U14">
            <v>4</v>
          </cell>
          <cell r="V14">
            <v>65</v>
          </cell>
          <cell r="W14">
            <v>321</v>
          </cell>
        </row>
        <row r="15">
          <cell r="Q15">
            <v>700000245</v>
          </cell>
          <cell r="R15" t="str">
            <v>SECTOR ARTESANÍA FERNANDA</v>
          </cell>
          <cell r="S15">
            <v>27</v>
          </cell>
          <cell r="T15">
            <v>150</v>
          </cell>
          <cell r="U15">
            <v>4</v>
          </cell>
          <cell r="V15">
            <v>61</v>
          </cell>
          <cell r="W15">
            <v>242</v>
          </cell>
        </row>
        <row r="16">
          <cell r="Q16">
            <v>700000254</v>
          </cell>
          <cell r="R16" t="str">
            <v>SECTOR CREATIVIDAD YOMAIRA</v>
          </cell>
          <cell r="S16">
            <v>24</v>
          </cell>
          <cell r="T16">
            <v>176</v>
          </cell>
          <cell r="U16"/>
          <cell r="V16">
            <v>10</v>
          </cell>
          <cell r="W16">
            <v>210</v>
          </cell>
        </row>
        <row r="17">
          <cell r="Q17">
            <v>700000278</v>
          </cell>
          <cell r="R17" t="str">
            <v>SECTOR CREACIÓN PERLA</v>
          </cell>
          <cell r="S17">
            <v>3</v>
          </cell>
          <cell r="T17">
            <v>245</v>
          </cell>
          <cell r="U17">
            <v>1</v>
          </cell>
          <cell r="V17">
            <v>33</v>
          </cell>
          <cell r="W17">
            <v>282</v>
          </cell>
        </row>
        <row r="18">
          <cell r="Q18">
            <v>700000281</v>
          </cell>
          <cell r="R18" t="str">
            <v>SECTOR PICASSO REGINA</v>
          </cell>
          <cell r="S18">
            <v>27</v>
          </cell>
          <cell r="T18">
            <v>201</v>
          </cell>
          <cell r="U18"/>
          <cell r="V18">
            <v>29</v>
          </cell>
          <cell r="W18">
            <v>257</v>
          </cell>
        </row>
        <row r="19">
          <cell r="Q19">
            <v>700000423</v>
          </cell>
          <cell r="R19" t="str">
            <v>SECTOR ARMONÍA CLAUDIA</v>
          </cell>
          <cell r="S19">
            <v>20</v>
          </cell>
          <cell r="T19">
            <v>288</v>
          </cell>
          <cell r="U19">
            <v>2</v>
          </cell>
          <cell r="V19">
            <v>22</v>
          </cell>
          <cell r="W19">
            <v>332</v>
          </cell>
        </row>
        <row r="20">
          <cell r="Q20">
            <v>700000428</v>
          </cell>
          <cell r="R20" t="str">
            <v>SECTOR GALERÍA YURIETH</v>
          </cell>
          <cell r="S20">
            <v>33</v>
          </cell>
          <cell r="T20">
            <v>226</v>
          </cell>
          <cell r="U20">
            <v>3</v>
          </cell>
          <cell r="V20"/>
          <cell r="W20">
            <v>262</v>
          </cell>
        </row>
        <row r="21">
          <cell r="Q21">
            <v>700000454</v>
          </cell>
          <cell r="R21" t="str">
            <v xml:space="preserve">Sector ABÁNICO Judy </v>
          </cell>
          <cell r="S21">
            <v>50</v>
          </cell>
          <cell r="T21">
            <v>200</v>
          </cell>
          <cell r="U21">
            <v>1</v>
          </cell>
          <cell r="V21">
            <v>38</v>
          </cell>
          <cell r="W21">
            <v>289</v>
          </cell>
        </row>
        <row r="22">
          <cell r="Q22">
            <v>700000455</v>
          </cell>
          <cell r="R22" t="str">
            <v>Sector ESPLENDOR Carolina</v>
          </cell>
          <cell r="S22">
            <v>38</v>
          </cell>
          <cell r="T22">
            <v>322</v>
          </cell>
          <cell r="U22">
            <v>1</v>
          </cell>
          <cell r="V22">
            <v>29</v>
          </cell>
          <cell r="W22">
            <v>390</v>
          </cell>
        </row>
        <row r="23">
          <cell r="Q23">
            <v>700000456</v>
          </cell>
          <cell r="R23" t="str">
            <v>Sector ACUARELA Yeimi</v>
          </cell>
          <cell r="S23">
            <v>29</v>
          </cell>
          <cell r="T23">
            <v>224</v>
          </cell>
          <cell r="U23">
            <v>3</v>
          </cell>
          <cell r="V23">
            <v>78</v>
          </cell>
          <cell r="W23">
            <v>334</v>
          </cell>
        </row>
        <row r="24">
          <cell r="Q24">
            <v>700000457</v>
          </cell>
          <cell r="R24" t="str">
            <v>Sector PINCEL Iliana</v>
          </cell>
          <cell r="S24">
            <v>42</v>
          </cell>
          <cell r="T24">
            <v>149</v>
          </cell>
          <cell r="U24">
            <v>3</v>
          </cell>
          <cell r="V24">
            <v>33</v>
          </cell>
          <cell r="W24">
            <v>227</v>
          </cell>
        </row>
        <row r="25">
          <cell r="Q25">
            <v>700000458</v>
          </cell>
          <cell r="R25" t="str">
            <v>Sector LIENZO Ángela</v>
          </cell>
          <cell r="S25">
            <v>35</v>
          </cell>
          <cell r="T25">
            <v>145</v>
          </cell>
          <cell r="U25">
            <v>3</v>
          </cell>
          <cell r="V25">
            <v>22</v>
          </cell>
          <cell r="W25">
            <v>205</v>
          </cell>
        </row>
        <row r="26">
          <cell r="Q26">
            <v>700000459</v>
          </cell>
          <cell r="R26" t="str">
            <v>SECTOR MATICES CLERY</v>
          </cell>
          <cell r="S26">
            <v>32</v>
          </cell>
          <cell r="T26">
            <v>198</v>
          </cell>
          <cell r="U26"/>
          <cell r="V26">
            <v>1</v>
          </cell>
          <cell r="W26">
            <v>231</v>
          </cell>
        </row>
        <row r="27">
          <cell r="Q27">
            <v>700000466</v>
          </cell>
          <cell r="R27" t="str">
            <v xml:space="preserve">SECTOR EMOCIONES DOLLY  </v>
          </cell>
          <cell r="S27">
            <v>34</v>
          </cell>
          <cell r="T27">
            <v>128</v>
          </cell>
          <cell r="U27">
            <v>3</v>
          </cell>
          <cell r="V27">
            <v>40</v>
          </cell>
          <cell r="W27">
            <v>205</v>
          </cell>
        </row>
        <row r="28">
          <cell r="Q28">
            <v>700000513</v>
          </cell>
          <cell r="R28" t="str">
            <v>SECTOR IMPULSO CARLA.</v>
          </cell>
          <cell r="S28"/>
          <cell r="T28">
            <v>10</v>
          </cell>
          <cell r="U28"/>
          <cell r="V28"/>
          <cell r="W28">
            <v>10</v>
          </cell>
        </row>
        <row r="29">
          <cell r="Q29" t="str">
            <v>Total general</v>
          </cell>
          <cell r="S29">
            <v>406</v>
          </cell>
          <cell r="T29">
            <v>4174</v>
          </cell>
          <cell r="U29">
            <v>56</v>
          </cell>
          <cell r="V29">
            <v>981</v>
          </cell>
          <cell r="W29">
            <v>5617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Base"/>
    </sheetNames>
    <sheetDataSet>
      <sheetData sheetId="0">
        <row r="6">
          <cell r="Q6" t="str">
            <v>Cd Setor</v>
          </cell>
          <cell r="R6" t="str">
            <v>Nombre Setor</v>
          </cell>
          <cell r="S6" t="str">
            <v>Avon</v>
          </cell>
          <cell r="T6" t="str">
            <v>ELO</v>
          </cell>
          <cell r="U6" t="str">
            <v>Mutuas</v>
          </cell>
          <cell r="V6" t="str">
            <v>Natura</v>
          </cell>
          <cell r="W6" t="str">
            <v>Total general</v>
          </cell>
        </row>
        <row r="7">
          <cell r="Q7">
            <v>700000005</v>
          </cell>
          <cell r="R7" t="str">
            <v>SECTOR MAGIA CATALINA</v>
          </cell>
          <cell r="S7">
            <v>1</v>
          </cell>
          <cell r="T7">
            <v>111</v>
          </cell>
          <cell r="U7">
            <v>4</v>
          </cell>
          <cell r="V7">
            <v>94</v>
          </cell>
          <cell r="W7">
            <v>210</v>
          </cell>
        </row>
        <row r="8">
          <cell r="Q8">
            <v>700000021</v>
          </cell>
          <cell r="R8" t="str">
            <v>SECTOR COLORES  KAREN</v>
          </cell>
          <cell r="S8">
            <v>1</v>
          </cell>
          <cell r="T8">
            <v>182</v>
          </cell>
          <cell r="U8">
            <v>13</v>
          </cell>
          <cell r="V8">
            <v>119</v>
          </cell>
          <cell r="W8">
            <v>315</v>
          </cell>
        </row>
        <row r="9">
          <cell r="Q9">
            <v>700000022</v>
          </cell>
          <cell r="R9" t="str">
            <v>SECTOR BRILLO KELLY</v>
          </cell>
          <cell r="S9">
            <v>2</v>
          </cell>
          <cell r="T9">
            <v>139</v>
          </cell>
          <cell r="U9">
            <v>5</v>
          </cell>
          <cell r="V9">
            <v>83</v>
          </cell>
          <cell r="W9">
            <v>229</v>
          </cell>
        </row>
        <row r="10">
          <cell r="Q10">
            <v>700000023</v>
          </cell>
          <cell r="R10" t="str">
            <v>SECTOR POESIA YULIETH</v>
          </cell>
          <cell r="S10"/>
          <cell r="T10">
            <v>265</v>
          </cell>
          <cell r="U10">
            <v>7</v>
          </cell>
          <cell r="V10">
            <v>87</v>
          </cell>
          <cell r="W10">
            <v>359</v>
          </cell>
        </row>
        <row r="11">
          <cell r="Q11">
            <v>700000098</v>
          </cell>
          <cell r="R11" t="str">
            <v>SECTOR MOSAICO JULIETH</v>
          </cell>
          <cell r="S11"/>
          <cell r="T11">
            <v>103</v>
          </cell>
          <cell r="U11">
            <v>1</v>
          </cell>
          <cell r="V11">
            <v>41</v>
          </cell>
          <cell r="W11">
            <v>145</v>
          </cell>
        </row>
        <row r="12">
          <cell r="Q12">
            <v>700000133</v>
          </cell>
          <cell r="R12" t="str">
            <v>SECTOR INSPIRACIÓN VANESA</v>
          </cell>
          <cell r="S12"/>
          <cell r="T12">
            <v>184</v>
          </cell>
          <cell r="U12">
            <v>2</v>
          </cell>
          <cell r="V12">
            <v>65</v>
          </cell>
          <cell r="W12">
            <v>251</v>
          </cell>
        </row>
        <row r="13">
          <cell r="Q13">
            <v>700000178</v>
          </cell>
          <cell r="R13" t="str">
            <v>SECTOR DESTELLO KARINA</v>
          </cell>
          <cell r="S13">
            <v>6</v>
          </cell>
          <cell r="T13">
            <v>266</v>
          </cell>
          <cell r="U13"/>
          <cell r="V13">
            <v>28</v>
          </cell>
          <cell r="W13">
            <v>300</v>
          </cell>
        </row>
        <row r="14">
          <cell r="Q14">
            <v>700000232</v>
          </cell>
          <cell r="R14" t="str">
            <v>SECTOR EXPRESIÓN NAYIBE</v>
          </cell>
          <cell r="S14"/>
          <cell r="T14">
            <v>258</v>
          </cell>
          <cell r="U14">
            <v>9</v>
          </cell>
          <cell r="V14">
            <v>67</v>
          </cell>
          <cell r="W14">
            <v>334</v>
          </cell>
        </row>
        <row r="15">
          <cell r="Q15">
            <v>700000245</v>
          </cell>
          <cell r="R15" t="str">
            <v>SECTOR ARTESANÍA FERNANDA</v>
          </cell>
          <cell r="S15">
            <v>28</v>
          </cell>
          <cell r="T15">
            <v>147</v>
          </cell>
          <cell r="U15">
            <v>3</v>
          </cell>
          <cell r="V15">
            <v>43</v>
          </cell>
          <cell r="W15">
            <v>221</v>
          </cell>
        </row>
        <row r="16">
          <cell r="Q16">
            <v>700000254</v>
          </cell>
          <cell r="R16" t="str">
            <v>SECTOR CREATIVIDAD YOMAIRA</v>
          </cell>
          <cell r="S16">
            <v>26</v>
          </cell>
          <cell r="T16">
            <v>186</v>
          </cell>
          <cell r="U16">
            <v>1</v>
          </cell>
          <cell r="V16">
            <v>10</v>
          </cell>
          <cell r="W16">
            <v>223</v>
          </cell>
        </row>
        <row r="17">
          <cell r="Q17">
            <v>700000278</v>
          </cell>
          <cell r="R17" t="str">
            <v>SECTOR CREACIÓN PERLA</v>
          </cell>
          <cell r="S17">
            <v>6</v>
          </cell>
          <cell r="T17">
            <v>249</v>
          </cell>
          <cell r="U17"/>
          <cell r="V17">
            <v>32</v>
          </cell>
          <cell r="W17">
            <v>287</v>
          </cell>
        </row>
        <row r="18">
          <cell r="Q18">
            <v>700000281</v>
          </cell>
          <cell r="R18" t="str">
            <v>SECTOR PICASSO REGINA</v>
          </cell>
          <cell r="S18">
            <v>23</v>
          </cell>
          <cell r="T18">
            <v>180</v>
          </cell>
          <cell r="U18">
            <v>3</v>
          </cell>
          <cell r="V18">
            <v>34</v>
          </cell>
          <cell r="W18">
            <v>240</v>
          </cell>
        </row>
        <row r="19">
          <cell r="Q19">
            <v>700000423</v>
          </cell>
          <cell r="R19" t="str">
            <v>SECTOR ARMONÍA CLAUDIA</v>
          </cell>
          <cell r="S19">
            <v>22</v>
          </cell>
          <cell r="T19">
            <v>281</v>
          </cell>
          <cell r="U19">
            <v>2</v>
          </cell>
          <cell r="V19">
            <v>11</v>
          </cell>
          <cell r="W19">
            <v>316</v>
          </cell>
        </row>
        <row r="20">
          <cell r="Q20">
            <v>700000428</v>
          </cell>
          <cell r="R20" t="str">
            <v>SECTOR GALERÍA YURIETH</v>
          </cell>
          <cell r="S20">
            <v>29</v>
          </cell>
          <cell r="T20">
            <v>250</v>
          </cell>
          <cell r="U20">
            <v>4</v>
          </cell>
          <cell r="V20"/>
          <cell r="W20">
            <v>283</v>
          </cell>
        </row>
        <row r="21">
          <cell r="Q21">
            <v>700000454</v>
          </cell>
          <cell r="R21" t="str">
            <v xml:space="preserve">Sector ABÁNICO Judy </v>
          </cell>
          <cell r="S21">
            <v>54</v>
          </cell>
          <cell r="T21">
            <v>249</v>
          </cell>
          <cell r="U21">
            <v>4</v>
          </cell>
          <cell r="V21">
            <v>45</v>
          </cell>
          <cell r="W21">
            <v>352</v>
          </cell>
        </row>
        <row r="22">
          <cell r="Q22">
            <v>700000455</v>
          </cell>
          <cell r="R22" t="str">
            <v>Sector ESPLENDOR Carolina</v>
          </cell>
          <cell r="S22">
            <v>41</v>
          </cell>
          <cell r="T22">
            <v>318</v>
          </cell>
          <cell r="U22">
            <v>2</v>
          </cell>
          <cell r="V22">
            <v>28</v>
          </cell>
          <cell r="W22">
            <v>389</v>
          </cell>
        </row>
        <row r="23">
          <cell r="Q23">
            <v>700000456</v>
          </cell>
          <cell r="R23" t="str">
            <v>Sector ACUARELA Yeimi</v>
          </cell>
          <cell r="S23">
            <v>37</v>
          </cell>
          <cell r="T23">
            <v>229</v>
          </cell>
          <cell r="U23">
            <v>6</v>
          </cell>
          <cell r="V23">
            <v>78</v>
          </cell>
          <cell r="W23">
            <v>350</v>
          </cell>
        </row>
        <row r="24">
          <cell r="Q24">
            <v>700000457</v>
          </cell>
          <cell r="R24" t="str">
            <v>Sector PINCEL Iliana</v>
          </cell>
          <cell r="S24">
            <v>49</v>
          </cell>
          <cell r="T24">
            <v>152</v>
          </cell>
          <cell r="U24">
            <v>5</v>
          </cell>
          <cell r="V24">
            <v>37</v>
          </cell>
          <cell r="W24">
            <v>243</v>
          </cell>
        </row>
        <row r="25">
          <cell r="Q25">
            <v>700000458</v>
          </cell>
          <cell r="R25" t="str">
            <v>Sector LIENZO Ángela</v>
          </cell>
          <cell r="S25">
            <v>41</v>
          </cell>
          <cell r="T25">
            <v>167</v>
          </cell>
          <cell r="U25">
            <v>5</v>
          </cell>
          <cell r="V25">
            <v>25</v>
          </cell>
          <cell r="W25">
            <v>238</v>
          </cell>
        </row>
        <row r="26">
          <cell r="Q26">
            <v>700000459</v>
          </cell>
          <cell r="R26" t="str">
            <v>SECTOR MATICES CLERY</v>
          </cell>
          <cell r="S26">
            <v>38</v>
          </cell>
          <cell r="T26">
            <v>204</v>
          </cell>
          <cell r="U26">
            <v>4</v>
          </cell>
          <cell r="V26"/>
          <cell r="W26">
            <v>246</v>
          </cell>
        </row>
        <row r="27">
          <cell r="Q27">
            <v>700000466</v>
          </cell>
          <cell r="R27" t="str">
            <v xml:space="preserve">SECTOR EMOCIONES DOLLY  </v>
          </cell>
          <cell r="S27">
            <v>26</v>
          </cell>
          <cell r="T27">
            <v>177</v>
          </cell>
          <cell r="U27">
            <v>5</v>
          </cell>
          <cell r="V27">
            <v>49</v>
          </cell>
          <cell r="W27">
            <v>257</v>
          </cell>
        </row>
        <row r="28">
          <cell r="Q28">
            <v>700000513</v>
          </cell>
          <cell r="R28" t="str">
            <v>SECTOR IMPULSO CARLA.</v>
          </cell>
          <cell r="S28"/>
          <cell r="T28">
            <v>4</v>
          </cell>
          <cell r="U28"/>
          <cell r="V28"/>
          <cell r="W28">
            <v>4</v>
          </cell>
        </row>
        <row r="29">
          <cell r="Q29" t="str">
            <v>Total general</v>
          </cell>
          <cell r="S29">
            <v>430</v>
          </cell>
          <cell r="T29">
            <v>4301</v>
          </cell>
          <cell r="U29">
            <v>85</v>
          </cell>
          <cell r="V29">
            <v>976</v>
          </cell>
          <cell r="W29">
            <v>5792</v>
          </cell>
        </row>
      </sheetData>
      <sheetData sheetId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TD"/>
      <sheetName val="Fusión"/>
      <sheetName val="TD Reconstruida"/>
    </sheetNames>
    <sheetDataSet>
      <sheetData sheetId="0"/>
      <sheetData sheetId="1"/>
      <sheetData sheetId="2"/>
      <sheetData sheetId="3">
        <row r="2">
          <cell r="Q2" t="str">
            <v>Cd Setor</v>
          </cell>
          <cell r="R2" t="str">
            <v>Nombre Setor</v>
          </cell>
          <cell r="S2" t="str">
            <v>Avon</v>
          </cell>
          <cell r="T2" t="str">
            <v>ELO</v>
          </cell>
          <cell r="U2" t="str">
            <v>Mutuas</v>
          </cell>
          <cell r="V2" t="str">
            <v>Natura</v>
          </cell>
          <cell r="W2" t="str">
            <v>Total general</v>
          </cell>
        </row>
        <row r="3">
          <cell r="Q3">
            <v>700000005</v>
          </cell>
          <cell r="R3" t="str">
            <v>SECTOR MAGIA CATALINA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</row>
        <row r="4">
          <cell r="Q4">
            <v>700000021</v>
          </cell>
          <cell r="R4" t="str">
            <v>SECTOR COLORES  KAREN</v>
          </cell>
          <cell r="S4">
            <v>1</v>
          </cell>
          <cell r="T4">
            <v>199</v>
          </cell>
          <cell r="U4">
            <v>8</v>
          </cell>
          <cell r="V4">
            <v>127</v>
          </cell>
          <cell r="W4">
            <v>335</v>
          </cell>
        </row>
        <row r="5">
          <cell r="Q5">
            <v>700000022</v>
          </cell>
          <cell r="R5" t="str">
            <v>SECTOR BRILLO KELLY</v>
          </cell>
          <cell r="S5">
            <v>1</v>
          </cell>
          <cell r="T5">
            <v>121</v>
          </cell>
          <cell r="U5">
            <v>6</v>
          </cell>
          <cell r="V5">
            <v>70</v>
          </cell>
          <cell r="W5">
            <v>198</v>
          </cell>
        </row>
        <row r="6">
          <cell r="Q6">
            <v>700000023</v>
          </cell>
          <cell r="R6" t="str">
            <v>SECTOR POESIA YULIETH</v>
          </cell>
          <cell r="S6">
            <v>1</v>
          </cell>
          <cell r="T6">
            <v>293</v>
          </cell>
          <cell r="U6">
            <v>6</v>
          </cell>
          <cell r="V6">
            <v>94</v>
          </cell>
          <cell r="W6">
            <v>394</v>
          </cell>
        </row>
        <row r="7">
          <cell r="Q7">
            <v>700000098</v>
          </cell>
          <cell r="R7" t="str">
            <v>SECTOR MOSAICO JULIETH</v>
          </cell>
          <cell r="S7">
            <v>0</v>
          </cell>
          <cell r="T7">
            <v>124</v>
          </cell>
          <cell r="U7">
            <v>0</v>
          </cell>
          <cell r="V7">
            <v>55</v>
          </cell>
          <cell r="W7">
            <v>179</v>
          </cell>
        </row>
        <row r="8">
          <cell r="Q8">
            <v>700000133</v>
          </cell>
          <cell r="R8" t="str">
            <v>SECTOR INSPIRACIÓN VANESA</v>
          </cell>
          <cell r="S8">
            <v>0</v>
          </cell>
          <cell r="T8">
            <v>169</v>
          </cell>
          <cell r="U8">
            <v>3</v>
          </cell>
          <cell r="V8">
            <v>48</v>
          </cell>
          <cell r="W8">
            <v>220</v>
          </cell>
        </row>
        <row r="9">
          <cell r="Q9">
            <v>700000178</v>
          </cell>
          <cell r="R9" t="str">
            <v>SECTOR DESTELLO KARINA</v>
          </cell>
          <cell r="S9">
            <v>8</v>
          </cell>
          <cell r="T9">
            <v>308</v>
          </cell>
          <cell r="U9">
            <v>0</v>
          </cell>
          <cell r="V9">
            <v>33</v>
          </cell>
          <cell r="W9">
            <v>349</v>
          </cell>
        </row>
        <row r="10">
          <cell r="Q10">
            <v>700000232</v>
          </cell>
          <cell r="R10" t="str">
            <v>SECTOR EXPRESIÓN NAYIBE</v>
          </cell>
          <cell r="S10">
            <v>0</v>
          </cell>
          <cell r="T10">
            <v>257</v>
          </cell>
          <cell r="U10">
            <v>9</v>
          </cell>
          <cell r="V10">
            <v>69</v>
          </cell>
          <cell r="W10">
            <v>335</v>
          </cell>
        </row>
        <row r="11">
          <cell r="Q11">
            <v>700000245</v>
          </cell>
          <cell r="R11" t="str">
            <v>SECTOR ARTESANÍA FERNANDA</v>
          </cell>
          <cell r="S11">
            <v>33</v>
          </cell>
          <cell r="T11">
            <v>176</v>
          </cell>
          <cell r="U11">
            <v>4</v>
          </cell>
          <cell r="V11">
            <v>50</v>
          </cell>
          <cell r="W11">
            <v>263</v>
          </cell>
        </row>
        <row r="12">
          <cell r="Q12">
            <v>700000254</v>
          </cell>
          <cell r="R12" t="str">
            <v>SECTOR CREATIVIDAD YOMAIRA</v>
          </cell>
          <cell r="S12">
            <v>21</v>
          </cell>
          <cell r="T12">
            <v>183</v>
          </cell>
          <cell r="U12">
            <v>2</v>
          </cell>
          <cell r="V12">
            <v>12</v>
          </cell>
          <cell r="W12">
            <v>218</v>
          </cell>
        </row>
        <row r="13">
          <cell r="Q13">
            <v>700000278</v>
          </cell>
          <cell r="R13" t="str">
            <v>SECTOR CREACIÓN PERLA</v>
          </cell>
          <cell r="S13">
            <v>8</v>
          </cell>
          <cell r="T13">
            <v>250</v>
          </cell>
          <cell r="U13">
            <v>0</v>
          </cell>
          <cell r="V13">
            <v>33</v>
          </cell>
          <cell r="W13">
            <v>291</v>
          </cell>
        </row>
        <row r="14">
          <cell r="Q14">
            <v>700000281</v>
          </cell>
          <cell r="R14" t="str">
            <v>SECTOR PICASSO REGINA</v>
          </cell>
          <cell r="S14">
            <v>20</v>
          </cell>
          <cell r="T14">
            <v>165</v>
          </cell>
          <cell r="U14">
            <v>2</v>
          </cell>
          <cell r="V14">
            <v>20</v>
          </cell>
          <cell r="W14">
            <v>207</v>
          </cell>
        </row>
        <row r="15">
          <cell r="Q15">
            <v>700000423</v>
          </cell>
          <cell r="R15" t="str">
            <v>SECTOR ARMONÍA CLAUDIA</v>
          </cell>
          <cell r="S15">
            <v>27</v>
          </cell>
          <cell r="T15">
            <v>287</v>
          </cell>
          <cell r="U15">
            <v>1</v>
          </cell>
          <cell r="V15">
            <v>14</v>
          </cell>
          <cell r="W15">
            <v>329</v>
          </cell>
        </row>
        <row r="16">
          <cell r="Q16">
            <v>700000428</v>
          </cell>
          <cell r="R16" t="str">
            <v>SECTOR GALERÍA YURIETH</v>
          </cell>
          <cell r="S16">
            <v>39</v>
          </cell>
          <cell r="T16">
            <v>273</v>
          </cell>
          <cell r="U16">
            <v>1</v>
          </cell>
          <cell r="V16">
            <v>0</v>
          </cell>
          <cell r="W16">
            <v>313</v>
          </cell>
        </row>
        <row r="17">
          <cell r="Q17">
            <v>700000454</v>
          </cell>
          <cell r="R17" t="str">
            <v xml:space="preserve">Sector ABÁNICO Judy </v>
          </cell>
          <cell r="S17">
            <v>46</v>
          </cell>
          <cell r="T17">
            <v>278</v>
          </cell>
          <cell r="U17">
            <v>7</v>
          </cell>
          <cell r="V17">
            <v>73</v>
          </cell>
          <cell r="W17">
            <v>404</v>
          </cell>
        </row>
        <row r="18">
          <cell r="Q18">
            <v>700000455</v>
          </cell>
          <cell r="R18" t="str">
            <v>Sector ESPLENDOR Carolina</v>
          </cell>
          <cell r="S18">
            <v>48</v>
          </cell>
          <cell r="T18">
            <v>356</v>
          </cell>
          <cell r="U18">
            <v>2</v>
          </cell>
          <cell r="V18">
            <v>47</v>
          </cell>
          <cell r="W18">
            <v>453</v>
          </cell>
        </row>
        <row r="19">
          <cell r="Q19">
            <v>700000456</v>
          </cell>
          <cell r="R19" t="str">
            <v>Sector ACUARELA Yeimi</v>
          </cell>
          <cell r="S19">
            <v>27</v>
          </cell>
          <cell r="T19">
            <v>247</v>
          </cell>
          <cell r="U19">
            <v>6</v>
          </cell>
          <cell r="V19">
            <v>75</v>
          </cell>
          <cell r="W19">
            <v>355</v>
          </cell>
        </row>
        <row r="20">
          <cell r="Q20">
            <v>700000457</v>
          </cell>
          <cell r="R20" t="str">
            <v>Sector PINCEL Iliana</v>
          </cell>
          <cell r="S20">
            <v>54</v>
          </cell>
          <cell r="T20">
            <v>228</v>
          </cell>
          <cell r="U20">
            <v>7</v>
          </cell>
          <cell r="V20">
            <v>47</v>
          </cell>
          <cell r="W20">
            <v>336</v>
          </cell>
        </row>
        <row r="21">
          <cell r="Q21">
            <v>700000458</v>
          </cell>
          <cell r="R21" t="str">
            <v>Sector LIENZO Ángela</v>
          </cell>
          <cell r="S21">
            <v>33</v>
          </cell>
          <cell r="T21">
            <v>168</v>
          </cell>
          <cell r="U21">
            <v>1</v>
          </cell>
          <cell r="V21">
            <v>29</v>
          </cell>
          <cell r="W21">
            <v>231</v>
          </cell>
        </row>
        <row r="22">
          <cell r="Q22">
            <v>700000459</v>
          </cell>
          <cell r="R22" t="str">
            <v>SECTOR MATICES CLERY</v>
          </cell>
          <cell r="S22">
            <v>50</v>
          </cell>
          <cell r="T22">
            <v>218</v>
          </cell>
          <cell r="U22">
            <v>4</v>
          </cell>
          <cell r="V22">
            <v>0</v>
          </cell>
          <cell r="W22">
            <v>272</v>
          </cell>
        </row>
        <row r="23">
          <cell r="Q23">
            <v>700000466</v>
          </cell>
          <cell r="R23" t="str">
            <v xml:space="preserve">SECTOR EMOCIONES DOLLY  </v>
          </cell>
          <cell r="S23">
            <v>31</v>
          </cell>
          <cell r="T23">
            <v>193</v>
          </cell>
          <cell r="U23">
            <v>2</v>
          </cell>
          <cell r="V23">
            <v>45</v>
          </cell>
          <cell r="W23">
            <v>271</v>
          </cell>
        </row>
        <row r="24">
          <cell r="Q24">
            <v>700000513</v>
          </cell>
          <cell r="R24" t="str">
            <v>SECTOR IMPULSO CARLA.</v>
          </cell>
          <cell r="S24">
            <v>0</v>
          </cell>
          <cell r="T24">
            <v>3</v>
          </cell>
          <cell r="U24">
            <v>0</v>
          </cell>
          <cell r="V24">
            <v>0</v>
          </cell>
          <cell r="W24">
            <v>3</v>
          </cell>
        </row>
        <row r="25">
          <cell r="Q25" t="str">
            <v>Total general</v>
          </cell>
          <cell r="R25"/>
          <cell r="S25">
            <v>448</v>
          </cell>
          <cell r="T25">
            <v>4496</v>
          </cell>
          <cell r="U25">
            <v>71</v>
          </cell>
          <cell r="V25">
            <v>941</v>
          </cell>
          <cell r="W25">
            <v>5956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Base"/>
    </sheetNames>
    <sheetDataSet>
      <sheetData sheetId="0">
        <row r="6">
          <cell r="Q6" t="str">
            <v>Cd Setor</v>
          </cell>
          <cell r="R6" t="str">
            <v>Nombre Setor</v>
          </cell>
          <cell r="S6" t="str">
            <v>Avon</v>
          </cell>
          <cell r="T6" t="str">
            <v>ELO</v>
          </cell>
          <cell r="U6" t="str">
            <v>Mutuas</v>
          </cell>
          <cell r="V6" t="str">
            <v>Natura</v>
          </cell>
          <cell r="W6" t="str">
            <v>Total general</v>
          </cell>
        </row>
        <row r="7">
          <cell r="Q7">
            <v>700000021</v>
          </cell>
          <cell r="R7" t="str">
            <v>SECTOR COLORES  KAREN</v>
          </cell>
          <cell r="S7">
            <v>4</v>
          </cell>
          <cell r="T7">
            <v>207</v>
          </cell>
          <cell r="U7">
            <v>4</v>
          </cell>
          <cell r="V7">
            <v>117</v>
          </cell>
          <cell r="W7">
            <v>332</v>
          </cell>
        </row>
        <row r="8">
          <cell r="Q8">
            <v>700000022</v>
          </cell>
          <cell r="R8" t="str">
            <v>SECTOR BRILLO KELLY</v>
          </cell>
          <cell r="S8"/>
          <cell r="T8">
            <v>121</v>
          </cell>
          <cell r="U8">
            <v>4</v>
          </cell>
          <cell r="V8">
            <v>90</v>
          </cell>
          <cell r="W8">
            <v>215</v>
          </cell>
        </row>
        <row r="9">
          <cell r="Q9">
            <v>700000023</v>
          </cell>
          <cell r="R9" t="str">
            <v>SECTOR POESIA YULIETH</v>
          </cell>
          <cell r="S9">
            <v>2</v>
          </cell>
          <cell r="T9">
            <v>321</v>
          </cell>
          <cell r="U9">
            <v>11</v>
          </cell>
          <cell r="V9">
            <v>92</v>
          </cell>
          <cell r="W9">
            <v>426</v>
          </cell>
        </row>
        <row r="10">
          <cell r="Q10">
            <v>700000098</v>
          </cell>
          <cell r="R10" t="str">
            <v>SECTOR MOSAICO JULIETH</v>
          </cell>
          <cell r="S10"/>
          <cell r="T10">
            <v>138</v>
          </cell>
          <cell r="U10"/>
          <cell r="V10">
            <v>50</v>
          </cell>
          <cell r="W10">
            <v>188</v>
          </cell>
        </row>
        <row r="11">
          <cell r="Q11">
            <v>700000133</v>
          </cell>
          <cell r="R11" t="str">
            <v>SECTOR INSPIRACIÓN VANESA</v>
          </cell>
          <cell r="S11"/>
          <cell r="T11">
            <v>153</v>
          </cell>
          <cell r="U11">
            <v>4</v>
          </cell>
          <cell r="V11">
            <v>56</v>
          </cell>
          <cell r="W11">
            <v>213</v>
          </cell>
        </row>
        <row r="12">
          <cell r="Q12">
            <v>700000178</v>
          </cell>
          <cell r="R12" t="str">
            <v>SECTOR DESTELLO KARINA</v>
          </cell>
          <cell r="S12">
            <v>7</v>
          </cell>
          <cell r="T12">
            <v>294</v>
          </cell>
          <cell r="U12">
            <v>2</v>
          </cell>
          <cell r="V12">
            <v>36</v>
          </cell>
          <cell r="W12">
            <v>339</v>
          </cell>
        </row>
        <row r="13">
          <cell r="Q13">
            <v>700000232</v>
          </cell>
          <cell r="R13" t="str">
            <v>SECTOR EXPRESIÓN NAYIBE</v>
          </cell>
          <cell r="S13"/>
          <cell r="T13">
            <v>199</v>
          </cell>
          <cell r="U13">
            <v>2</v>
          </cell>
          <cell r="V13">
            <v>53</v>
          </cell>
          <cell r="W13">
            <v>254</v>
          </cell>
        </row>
        <row r="14">
          <cell r="Q14">
            <v>700000245</v>
          </cell>
          <cell r="R14" t="str">
            <v>SECTOR ARTESANÍA FERNANDA</v>
          </cell>
          <cell r="S14">
            <v>28</v>
          </cell>
          <cell r="T14">
            <v>141</v>
          </cell>
          <cell r="U14"/>
          <cell r="V14">
            <v>55</v>
          </cell>
          <cell r="W14">
            <v>224</v>
          </cell>
        </row>
        <row r="15">
          <cell r="Q15">
            <v>700000254</v>
          </cell>
          <cell r="R15" t="str">
            <v>SECTOR CREATIVIDAD YOMAIRA</v>
          </cell>
          <cell r="S15">
            <v>25</v>
          </cell>
          <cell r="T15">
            <v>217</v>
          </cell>
          <cell r="U15">
            <v>2</v>
          </cell>
          <cell r="V15">
            <v>14</v>
          </cell>
          <cell r="W15">
            <v>258</v>
          </cell>
        </row>
        <row r="16">
          <cell r="Q16">
            <v>700000278</v>
          </cell>
          <cell r="R16" t="str">
            <v>SECTOR CREACIÓN PERLA</v>
          </cell>
          <cell r="S16">
            <v>9</v>
          </cell>
          <cell r="T16">
            <v>215</v>
          </cell>
          <cell r="U16"/>
          <cell r="V16">
            <v>28</v>
          </cell>
          <cell r="W16">
            <v>252</v>
          </cell>
        </row>
        <row r="17">
          <cell r="Q17">
            <v>700000281</v>
          </cell>
          <cell r="R17" t="str">
            <v>SECTOR PICASSO REGINA</v>
          </cell>
          <cell r="S17">
            <v>25</v>
          </cell>
          <cell r="T17">
            <v>144</v>
          </cell>
          <cell r="U17">
            <v>2</v>
          </cell>
          <cell r="V17">
            <v>21</v>
          </cell>
          <cell r="W17">
            <v>192</v>
          </cell>
        </row>
        <row r="18">
          <cell r="Q18">
            <v>700000423</v>
          </cell>
          <cell r="R18" t="str">
            <v>SECTOR ARMONÍA CLAUDIA</v>
          </cell>
          <cell r="S18">
            <v>26</v>
          </cell>
          <cell r="T18">
            <v>313</v>
          </cell>
          <cell r="U18"/>
          <cell r="V18">
            <v>17</v>
          </cell>
          <cell r="W18">
            <v>356</v>
          </cell>
        </row>
        <row r="19">
          <cell r="Q19">
            <v>700000428</v>
          </cell>
          <cell r="R19" t="str">
            <v>SECTOR GALERÍA YURIETH</v>
          </cell>
          <cell r="S19">
            <v>36</v>
          </cell>
          <cell r="T19">
            <v>286</v>
          </cell>
          <cell r="U19">
            <v>2</v>
          </cell>
          <cell r="V19"/>
          <cell r="W19">
            <v>324</v>
          </cell>
        </row>
        <row r="20">
          <cell r="Q20">
            <v>700000454</v>
          </cell>
          <cell r="R20" t="str">
            <v xml:space="preserve">Sector ABÁNICO Judy </v>
          </cell>
          <cell r="S20">
            <v>53</v>
          </cell>
          <cell r="T20">
            <v>308</v>
          </cell>
          <cell r="U20">
            <v>3</v>
          </cell>
          <cell r="V20">
            <v>53</v>
          </cell>
          <cell r="W20">
            <v>417</v>
          </cell>
        </row>
        <row r="21">
          <cell r="Q21">
            <v>700000455</v>
          </cell>
          <cell r="R21" t="str">
            <v>Sector ESPLENDOR Carolina</v>
          </cell>
          <cell r="S21">
            <v>48</v>
          </cell>
          <cell r="T21">
            <v>345</v>
          </cell>
          <cell r="U21">
            <v>4</v>
          </cell>
          <cell r="V21">
            <v>53</v>
          </cell>
          <cell r="W21">
            <v>450</v>
          </cell>
        </row>
        <row r="22">
          <cell r="Q22">
            <v>700000456</v>
          </cell>
          <cell r="R22" t="str">
            <v>Sector ACUARELA Yeimi</v>
          </cell>
          <cell r="S22">
            <v>38</v>
          </cell>
          <cell r="T22">
            <v>228</v>
          </cell>
          <cell r="U22">
            <v>9</v>
          </cell>
          <cell r="V22">
            <v>89</v>
          </cell>
          <cell r="W22">
            <v>364</v>
          </cell>
        </row>
        <row r="23">
          <cell r="Q23">
            <v>700000457</v>
          </cell>
          <cell r="R23" t="str">
            <v>Sector PINCEL Iliana</v>
          </cell>
          <cell r="S23">
            <v>46</v>
          </cell>
          <cell r="T23">
            <v>246</v>
          </cell>
          <cell r="U23">
            <v>9</v>
          </cell>
          <cell r="V23">
            <v>52</v>
          </cell>
          <cell r="W23">
            <v>353</v>
          </cell>
        </row>
        <row r="24">
          <cell r="Q24">
            <v>700000458</v>
          </cell>
          <cell r="R24" t="str">
            <v>Sector LIENZO Ángela</v>
          </cell>
          <cell r="S24">
            <v>34</v>
          </cell>
          <cell r="T24">
            <v>167</v>
          </cell>
          <cell r="U24">
            <v>2</v>
          </cell>
          <cell r="V24">
            <v>28</v>
          </cell>
          <cell r="W24">
            <v>231</v>
          </cell>
        </row>
        <row r="25">
          <cell r="Q25">
            <v>700000459</v>
          </cell>
          <cell r="R25" t="str">
            <v>SECTOR MATICES CLERY</v>
          </cell>
          <cell r="S25">
            <v>37</v>
          </cell>
          <cell r="T25">
            <v>176</v>
          </cell>
          <cell r="U25">
            <v>3</v>
          </cell>
          <cell r="V25"/>
          <cell r="W25">
            <v>216</v>
          </cell>
        </row>
        <row r="26">
          <cell r="Q26">
            <v>700000466</v>
          </cell>
          <cell r="R26" t="str">
            <v xml:space="preserve">SECTOR EMOCIONES DOLLY  </v>
          </cell>
          <cell r="S26">
            <v>23</v>
          </cell>
          <cell r="T26">
            <v>167</v>
          </cell>
          <cell r="U26">
            <v>2</v>
          </cell>
          <cell r="V26">
            <v>39</v>
          </cell>
          <cell r="W26">
            <v>231</v>
          </cell>
        </row>
        <row r="27">
          <cell r="Q27" t="str">
            <v>Total general</v>
          </cell>
          <cell r="S27">
            <v>441</v>
          </cell>
          <cell r="T27">
            <v>4386</v>
          </cell>
          <cell r="U27">
            <v>65</v>
          </cell>
          <cell r="V27">
            <v>943</v>
          </cell>
          <cell r="W27">
            <v>5835</v>
          </cell>
        </row>
      </sheetData>
      <sheetData sheetId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Base"/>
    </sheetNames>
    <sheetDataSet>
      <sheetData sheetId="0">
        <row r="6">
          <cell r="Q6" t="str">
            <v>Cd Setor</v>
          </cell>
          <cell r="R6" t="str">
            <v>Nombre Setor</v>
          </cell>
          <cell r="S6" t="str">
            <v>Avon</v>
          </cell>
          <cell r="T6" t="str">
            <v>ELO</v>
          </cell>
          <cell r="U6" t="str">
            <v>Mutuas</v>
          </cell>
          <cell r="V6" t="str">
            <v>Natura</v>
          </cell>
          <cell r="W6" t="str">
            <v>Total general</v>
          </cell>
        </row>
        <row r="7">
          <cell r="Q7">
            <v>700000021</v>
          </cell>
          <cell r="R7" t="str">
            <v>SECTOR COLORES  KAREN</v>
          </cell>
          <cell r="S7">
            <v>2</v>
          </cell>
          <cell r="T7">
            <v>184</v>
          </cell>
          <cell r="U7">
            <v>6</v>
          </cell>
          <cell r="V7">
            <v>106</v>
          </cell>
          <cell r="W7">
            <v>298</v>
          </cell>
        </row>
        <row r="8">
          <cell r="Q8">
            <v>700000022</v>
          </cell>
          <cell r="R8" t="str">
            <v>SECTOR BRILLO KELLY</v>
          </cell>
          <cell r="S8"/>
          <cell r="T8">
            <v>117</v>
          </cell>
          <cell r="U8">
            <v>8</v>
          </cell>
          <cell r="V8">
            <v>76</v>
          </cell>
          <cell r="W8">
            <v>201</v>
          </cell>
        </row>
        <row r="9">
          <cell r="Q9">
            <v>700000023</v>
          </cell>
          <cell r="R9" t="str">
            <v>SECTOR POESIA YULIETH</v>
          </cell>
          <cell r="S9"/>
          <cell r="T9">
            <v>277</v>
          </cell>
          <cell r="U9">
            <v>7</v>
          </cell>
          <cell r="V9">
            <v>70</v>
          </cell>
          <cell r="W9">
            <v>354</v>
          </cell>
        </row>
        <row r="10">
          <cell r="Q10">
            <v>700000098</v>
          </cell>
          <cell r="R10" t="str">
            <v>SECTOR MOSAICO JULIETH</v>
          </cell>
          <cell r="S10"/>
          <cell r="T10">
            <v>133</v>
          </cell>
          <cell r="U10">
            <v>2</v>
          </cell>
          <cell r="V10">
            <v>58</v>
          </cell>
          <cell r="W10">
            <v>193</v>
          </cell>
        </row>
        <row r="11">
          <cell r="Q11">
            <v>700000133</v>
          </cell>
          <cell r="R11" t="str">
            <v>SECTOR INSPIRACIÓN VANESA</v>
          </cell>
          <cell r="S11"/>
          <cell r="T11">
            <v>128</v>
          </cell>
          <cell r="U11">
            <v>1</v>
          </cell>
          <cell r="V11">
            <v>36</v>
          </cell>
          <cell r="W11">
            <v>165</v>
          </cell>
        </row>
        <row r="12">
          <cell r="Q12">
            <v>700000178</v>
          </cell>
          <cell r="R12" t="str">
            <v>SECTOR DESTELLO KARINA</v>
          </cell>
          <cell r="S12">
            <v>4</v>
          </cell>
          <cell r="T12">
            <v>283</v>
          </cell>
          <cell r="U12">
            <v>3</v>
          </cell>
          <cell r="V12">
            <v>39</v>
          </cell>
          <cell r="W12">
            <v>329</v>
          </cell>
        </row>
        <row r="13">
          <cell r="Q13">
            <v>700000232</v>
          </cell>
          <cell r="R13" t="str">
            <v>SECTOR EXPRESIÓN NAYIBE</v>
          </cell>
          <cell r="S13"/>
          <cell r="T13">
            <v>167</v>
          </cell>
          <cell r="U13">
            <v>3</v>
          </cell>
          <cell r="V13">
            <v>45</v>
          </cell>
          <cell r="W13">
            <v>215</v>
          </cell>
        </row>
        <row r="14">
          <cell r="Q14">
            <v>700000245</v>
          </cell>
          <cell r="R14" t="str">
            <v>SECTOR ARTESANÍA FERNANDA</v>
          </cell>
          <cell r="S14">
            <v>17</v>
          </cell>
          <cell r="T14">
            <v>138</v>
          </cell>
          <cell r="U14">
            <v>1</v>
          </cell>
          <cell r="V14">
            <v>51</v>
          </cell>
          <cell r="W14">
            <v>207</v>
          </cell>
        </row>
        <row r="15">
          <cell r="Q15">
            <v>700000254</v>
          </cell>
          <cell r="R15" t="str">
            <v>SECTOR CREATIVIDAD YOMAIRA</v>
          </cell>
          <cell r="S15">
            <v>27</v>
          </cell>
          <cell r="T15">
            <v>199</v>
          </cell>
          <cell r="U15"/>
          <cell r="V15">
            <v>16</v>
          </cell>
          <cell r="W15">
            <v>242</v>
          </cell>
        </row>
        <row r="16">
          <cell r="Q16">
            <v>700000278</v>
          </cell>
          <cell r="R16" t="str">
            <v>SECTOR CREACIÓN PERLA</v>
          </cell>
          <cell r="S16">
            <v>4</v>
          </cell>
          <cell r="T16">
            <v>201</v>
          </cell>
          <cell r="U16"/>
          <cell r="V16">
            <v>24</v>
          </cell>
          <cell r="W16">
            <v>229</v>
          </cell>
        </row>
        <row r="17">
          <cell r="Q17">
            <v>700000281</v>
          </cell>
          <cell r="R17" t="str">
            <v>SECTOR PICASSO REGINA</v>
          </cell>
          <cell r="S17">
            <v>26</v>
          </cell>
          <cell r="T17">
            <v>159</v>
          </cell>
          <cell r="U17">
            <v>1</v>
          </cell>
          <cell r="V17">
            <v>24</v>
          </cell>
          <cell r="W17">
            <v>210</v>
          </cell>
        </row>
        <row r="18">
          <cell r="Q18">
            <v>700000423</v>
          </cell>
          <cell r="R18" t="str">
            <v>SECTOR ARMONÍA CLAUDIA</v>
          </cell>
          <cell r="S18">
            <v>27</v>
          </cell>
          <cell r="T18">
            <v>247</v>
          </cell>
          <cell r="U18"/>
          <cell r="V18">
            <v>18</v>
          </cell>
          <cell r="W18">
            <v>292</v>
          </cell>
        </row>
        <row r="19">
          <cell r="Q19">
            <v>700000428</v>
          </cell>
          <cell r="R19" t="str">
            <v>SECTOR GALERÍA YURIETH</v>
          </cell>
          <cell r="S19">
            <v>25</v>
          </cell>
          <cell r="T19">
            <v>227</v>
          </cell>
          <cell r="U19">
            <v>2</v>
          </cell>
          <cell r="V19"/>
          <cell r="W19">
            <v>254</v>
          </cell>
        </row>
        <row r="20">
          <cell r="Q20">
            <v>700000454</v>
          </cell>
          <cell r="R20" t="str">
            <v xml:space="preserve">Sector ABÁNICO Judy </v>
          </cell>
          <cell r="S20">
            <v>40</v>
          </cell>
          <cell r="T20">
            <v>266</v>
          </cell>
          <cell r="U20">
            <v>2</v>
          </cell>
          <cell r="V20">
            <v>36</v>
          </cell>
          <cell r="W20">
            <v>344</v>
          </cell>
        </row>
        <row r="21">
          <cell r="Q21">
            <v>700000455</v>
          </cell>
          <cell r="R21" t="str">
            <v>Sector ESPLENDOR Carolina</v>
          </cell>
          <cell r="S21">
            <v>38</v>
          </cell>
          <cell r="T21">
            <v>295</v>
          </cell>
          <cell r="U21">
            <v>5</v>
          </cell>
          <cell r="V21">
            <v>32</v>
          </cell>
          <cell r="W21">
            <v>370</v>
          </cell>
        </row>
        <row r="22">
          <cell r="Q22">
            <v>700000456</v>
          </cell>
          <cell r="R22" t="str">
            <v>Sector ACUARELA Yeimi</v>
          </cell>
          <cell r="S22">
            <v>31</v>
          </cell>
          <cell r="T22">
            <v>216</v>
          </cell>
          <cell r="U22">
            <v>2</v>
          </cell>
          <cell r="V22">
            <v>71</v>
          </cell>
          <cell r="W22">
            <v>320</v>
          </cell>
        </row>
        <row r="23">
          <cell r="Q23">
            <v>700000457</v>
          </cell>
          <cell r="R23" t="str">
            <v>Sector PINCEL Iliana</v>
          </cell>
          <cell r="S23">
            <v>33</v>
          </cell>
          <cell r="T23">
            <v>213</v>
          </cell>
          <cell r="U23">
            <v>3</v>
          </cell>
          <cell r="V23">
            <v>56</v>
          </cell>
          <cell r="W23">
            <v>305</v>
          </cell>
        </row>
        <row r="24">
          <cell r="Q24">
            <v>700000458</v>
          </cell>
          <cell r="R24" t="str">
            <v>Sector LIENZO Ángela</v>
          </cell>
          <cell r="S24">
            <v>33</v>
          </cell>
          <cell r="T24">
            <v>137</v>
          </cell>
          <cell r="U24">
            <v>3</v>
          </cell>
          <cell r="V24">
            <v>21</v>
          </cell>
          <cell r="W24">
            <v>194</v>
          </cell>
        </row>
        <row r="25">
          <cell r="Q25">
            <v>700000459</v>
          </cell>
          <cell r="R25" t="str">
            <v>SECTOR MATICES CLERY</v>
          </cell>
          <cell r="S25">
            <v>29</v>
          </cell>
          <cell r="T25">
            <v>147</v>
          </cell>
          <cell r="U25">
            <v>2</v>
          </cell>
          <cell r="V25">
            <v>1</v>
          </cell>
          <cell r="W25">
            <v>179</v>
          </cell>
        </row>
        <row r="26">
          <cell r="Q26">
            <v>700000466</v>
          </cell>
          <cell r="R26" t="str">
            <v xml:space="preserve">SECTOR EMOCIONES DOLLY  </v>
          </cell>
          <cell r="S26">
            <v>22</v>
          </cell>
          <cell r="T26">
            <v>130</v>
          </cell>
          <cell r="U26"/>
          <cell r="V26">
            <v>24</v>
          </cell>
          <cell r="W26">
            <v>176</v>
          </cell>
        </row>
        <row r="27">
          <cell r="Q27" t="str">
            <v>Total general</v>
          </cell>
          <cell r="S27">
            <v>358</v>
          </cell>
          <cell r="T27">
            <v>3864</v>
          </cell>
          <cell r="U27">
            <v>51</v>
          </cell>
          <cell r="V27">
            <v>804</v>
          </cell>
          <cell r="W27">
            <v>5077</v>
          </cell>
        </row>
      </sheetData>
      <sheetData sheetId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Base"/>
    </sheetNames>
    <sheetDataSet>
      <sheetData sheetId="0">
        <row r="6">
          <cell r="Q6" t="str">
            <v>Cd Setor</v>
          </cell>
          <cell r="R6" t="str">
            <v>Nombre Setor</v>
          </cell>
          <cell r="S6" t="str">
            <v>Avon</v>
          </cell>
          <cell r="T6" t="str">
            <v>ELO</v>
          </cell>
          <cell r="U6" t="str">
            <v>Mutuas</v>
          </cell>
          <cell r="V6" t="str">
            <v>Natura</v>
          </cell>
          <cell r="W6" t="str">
            <v>Total general</v>
          </cell>
        </row>
        <row r="7">
          <cell r="Q7">
            <v>700000021</v>
          </cell>
          <cell r="R7" t="str">
            <v>SECTOR COLORES  KAREN</v>
          </cell>
          <cell r="S7">
            <v>2</v>
          </cell>
          <cell r="T7">
            <v>165</v>
          </cell>
          <cell r="U7">
            <v>5</v>
          </cell>
          <cell r="V7">
            <v>114</v>
          </cell>
          <cell r="W7">
            <v>286</v>
          </cell>
        </row>
        <row r="8">
          <cell r="Q8">
            <v>700000022</v>
          </cell>
          <cell r="R8" t="str">
            <v>SECTOR BRILLO KELLY</v>
          </cell>
          <cell r="S8"/>
          <cell r="T8">
            <v>141</v>
          </cell>
          <cell r="U8">
            <v>6</v>
          </cell>
          <cell r="V8">
            <v>90</v>
          </cell>
          <cell r="W8">
            <v>237</v>
          </cell>
        </row>
        <row r="9">
          <cell r="Q9">
            <v>700000023</v>
          </cell>
          <cell r="R9" t="str">
            <v>SECTOR POESIA YULIETH</v>
          </cell>
          <cell r="S9">
            <v>1</v>
          </cell>
          <cell r="T9">
            <v>230</v>
          </cell>
          <cell r="U9">
            <v>2</v>
          </cell>
          <cell r="V9">
            <v>68</v>
          </cell>
          <cell r="W9">
            <v>301</v>
          </cell>
        </row>
        <row r="10">
          <cell r="Q10">
            <v>700000098</v>
          </cell>
          <cell r="R10" t="str">
            <v>SECTOR MOSAICO JULIETH</v>
          </cell>
          <cell r="S10"/>
          <cell r="T10">
            <v>103</v>
          </cell>
          <cell r="U10">
            <v>6</v>
          </cell>
          <cell r="V10">
            <v>58</v>
          </cell>
          <cell r="W10">
            <v>167</v>
          </cell>
        </row>
        <row r="11">
          <cell r="Q11">
            <v>700000133</v>
          </cell>
          <cell r="R11" t="str">
            <v>SECTOR INSPIRACIÓN VANESA</v>
          </cell>
          <cell r="S11"/>
          <cell r="T11">
            <v>90</v>
          </cell>
          <cell r="U11"/>
          <cell r="V11">
            <v>30</v>
          </cell>
          <cell r="W11">
            <v>120</v>
          </cell>
        </row>
        <row r="12">
          <cell r="Q12">
            <v>700000178</v>
          </cell>
          <cell r="R12" t="str">
            <v>SECTOR DESTELLO KARINA</v>
          </cell>
          <cell r="S12">
            <v>4</v>
          </cell>
          <cell r="T12">
            <v>217</v>
          </cell>
          <cell r="U12">
            <v>1</v>
          </cell>
          <cell r="V12">
            <v>31</v>
          </cell>
          <cell r="W12">
            <v>253</v>
          </cell>
        </row>
        <row r="13">
          <cell r="Q13">
            <v>700000232</v>
          </cell>
          <cell r="R13" t="str">
            <v>SECTOR EXPRESIÓN NAYIBE</v>
          </cell>
          <cell r="S13"/>
          <cell r="T13">
            <v>128</v>
          </cell>
          <cell r="U13">
            <v>1</v>
          </cell>
          <cell r="V13">
            <v>45</v>
          </cell>
          <cell r="W13">
            <v>174</v>
          </cell>
        </row>
        <row r="14">
          <cell r="Q14">
            <v>700000245</v>
          </cell>
          <cell r="R14" t="str">
            <v>SECTOR ARTESANÍA FERNANDA</v>
          </cell>
          <cell r="S14">
            <v>12</v>
          </cell>
          <cell r="T14">
            <v>112</v>
          </cell>
          <cell r="U14">
            <v>2</v>
          </cell>
          <cell r="V14">
            <v>46</v>
          </cell>
          <cell r="W14">
            <v>172</v>
          </cell>
        </row>
        <row r="15">
          <cell r="Q15">
            <v>700000254</v>
          </cell>
          <cell r="R15" t="str">
            <v>SECTOR CREATIVIDAD YOMAIRA</v>
          </cell>
          <cell r="S15">
            <v>22</v>
          </cell>
          <cell r="T15">
            <v>156</v>
          </cell>
          <cell r="U15"/>
          <cell r="V15">
            <v>11</v>
          </cell>
          <cell r="W15">
            <v>189</v>
          </cell>
        </row>
        <row r="16">
          <cell r="Q16">
            <v>700000278</v>
          </cell>
          <cell r="R16" t="str">
            <v>SECTOR CREACIÓN PERLA</v>
          </cell>
          <cell r="S16">
            <v>4</v>
          </cell>
          <cell r="T16">
            <v>144</v>
          </cell>
          <cell r="U16"/>
          <cell r="V16">
            <v>15</v>
          </cell>
          <cell r="W16">
            <v>163</v>
          </cell>
        </row>
        <row r="17">
          <cell r="Q17">
            <v>700000281</v>
          </cell>
          <cell r="R17" t="str">
            <v>SECTOR PICASSO REGINA</v>
          </cell>
          <cell r="S17">
            <v>19</v>
          </cell>
          <cell r="T17">
            <v>140</v>
          </cell>
          <cell r="U17"/>
          <cell r="V17">
            <v>18</v>
          </cell>
          <cell r="W17">
            <v>177</v>
          </cell>
        </row>
        <row r="18">
          <cell r="Q18">
            <v>700000423</v>
          </cell>
          <cell r="R18" t="str">
            <v>SECTOR ARMONÍA CLAUDIA</v>
          </cell>
          <cell r="S18">
            <v>21</v>
          </cell>
          <cell r="T18">
            <v>178</v>
          </cell>
          <cell r="U18"/>
          <cell r="V18">
            <v>7</v>
          </cell>
          <cell r="W18">
            <v>206</v>
          </cell>
        </row>
        <row r="19">
          <cell r="Q19">
            <v>700000428</v>
          </cell>
          <cell r="R19" t="str">
            <v>SECTOR GALERÍA YURIETH</v>
          </cell>
          <cell r="S19">
            <v>15</v>
          </cell>
          <cell r="T19">
            <v>195</v>
          </cell>
          <cell r="U19">
            <v>2</v>
          </cell>
          <cell r="V19"/>
          <cell r="W19">
            <v>212</v>
          </cell>
        </row>
        <row r="20">
          <cell r="Q20">
            <v>700000454</v>
          </cell>
          <cell r="R20" t="str">
            <v xml:space="preserve">Sector ABÁNICO Judy </v>
          </cell>
          <cell r="S20">
            <v>40</v>
          </cell>
          <cell r="T20">
            <v>222</v>
          </cell>
          <cell r="U20">
            <v>1</v>
          </cell>
          <cell r="V20">
            <v>32</v>
          </cell>
          <cell r="W20">
            <v>295</v>
          </cell>
        </row>
        <row r="21">
          <cell r="Q21">
            <v>700000455</v>
          </cell>
          <cell r="R21" t="str">
            <v>Sector ESPLENDOR Carolina</v>
          </cell>
          <cell r="S21">
            <v>36</v>
          </cell>
          <cell r="T21">
            <v>297</v>
          </cell>
          <cell r="U21">
            <v>4</v>
          </cell>
          <cell r="V21">
            <v>33</v>
          </cell>
          <cell r="W21">
            <v>370</v>
          </cell>
        </row>
        <row r="22">
          <cell r="Q22">
            <v>700000456</v>
          </cell>
          <cell r="R22" t="str">
            <v>Sector ACUARELA Yeimi</v>
          </cell>
          <cell r="S22">
            <v>22</v>
          </cell>
          <cell r="T22">
            <v>192</v>
          </cell>
          <cell r="U22">
            <v>2</v>
          </cell>
          <cell r="V22">
            <v>81</v>
          </cell>
          <cell r="W22">
            <v>297</v>
          </cell>
        </row>
        <row r="23">
          <cell r="Q23">
            <v>700000457</v>
          </cell>
          <cell r="R23" t="str">
            <v>Sector PINCEL Iliana</v>
          </cell>
          <cell r="S23">
            <v>25</v>
          </cell>
          <cell r="T23">
            <v>175</v>
          </cell>
          <cell r="U23">
            <v>6</v>
          </cell>
          <cell r="V23">
            <v>58</v>
          </cell>
          <cell r="W23">
            <v>264</v>
          </cell>
        </row>
        <row r="24">
          <cell r="Q24">
            <v>700000458</v>
          </cell>
          <cell r="R24" t="str">
            <v>Sector LIENZO Ángela</v>
          </cell>
          <cell r="S24">
            <v>33</v>
          </cell>
          <cell r="T24">
            <v>111</v>
          </cell>
          <cell r="U24">
            <v>2</v>
          </cell>
          <cell r="V24">
            <v>18</v>
          </cell>
          <cell r="W24">
            <v>164</v>
          </cell>
        </row>
        <row r="25">
          <cell r="Q25">
            <v>700000459</v>
          </cell>
          <cell r="R25" t="str">
            <v>SECTOR MATICES CLERY</v>
          </cell>
          <cell r="S25">
            <v>24</v>
          </cell>
          <cell r="T25">
            <v>123</v>
          </cell>
          <cell r="U25">
            <v>1</v>
          </cell>
          <cell r="V25">
            <v>3</v>
          </cell>
          <cell r="W25">
            <v>151</v>
          </cell>
        </row>
        <row r="26">
          <cell r="Q26">
            <v>700000466</v>
          </cell>
          <cell r="R26" t="str">
            <v xml:space="preserve">SECTOR EMOCIONES DOLLY  </v>
          </cell>
          <cell r="S26">
            <v>22</v>
          </cell>
          <cell r="T26">
            <v>101</v>
          </cell>
          <cell r="U26">
            <v>1</v>
          </cell>
          <cell r="V26">
            <v>27</v>
          </cell>
          <cell r="W26">
            <v>151</v>
          </cell>
        </row>
        <row r="27">
          <cell r="Q27" t="str">
            <v>Total general</v>
          </cell>
          <cell r="S27">
            <v>302</v>
          </cell>
          <cell r="T27">
            <v>3220</v>
          </cell>
          <cell r="U27">
            <v>42</v>
          </cell>
          <cell r="V27">
            <v>785</v>
          </cell>
          <cell r="W27">
            <v>4349</v>
          </cell>
        </row>
      </sheetData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"/>
      <sheetName val="Base"/>
    </sheetNames>
    <sheetDataSet>
      <sheetData sheetId="0">
        <row r="1">
          <cell r="Q1" t="str">
            <v>INDISPONIBLES INICIALES C7</v>
          </cell>
          <cell r="W1"/>
        </row>
        <row r="2">
          <cell r="Q2" t="str">
            <v>Nombre Gerencia</v>
          </cell>
        </row>
        <row r="3">
          <cell r="Q3" t="str">
            <v>Situacion Comercial</v>
          </cell>
        </row>
        <row r="5">
          <cell r="Q5" t="str">
            <v>Cuenta de CB</v>
          </cell>
        </row>
        <row r="6">
          <cell r="Q6" t="str">
            <v>Cd Setor</v>
          </cell>
          <cell r="W6" t="str">
            <v>Total general</v>
          </cell>
        </row>
        <row r="7">
          <cell r="Q7">
            <v>700000021</v>
          </cell>
          <cell r="W7">
            <v>300</v>
          </cell>
        </row>
        <row r="8">
          <cell r="Q8">
            <v>700000022</v>
          </cell>
          <cell r="W8">
            <v>234</v>
          </cell>
        </row>
        <row r="9">
          <cell r="Q9">
            <v>700000023</v>
          </cell>
          <cell r="W9">
            <v>286</v>
          </cell>
        </row>
        <row r="10">
          <cell r="Q10">
            <v>700000098</v>
          </cell>
          <cell r="W10">
            <v>128</v>
          </cell>
        </row>
        <row r="11">
          <cell r="Q11">
            <v>700000133</v>
          </cell>
          <cell r="W11">
            <v>109</v>
          </cell>
        </row>
        <row r="12">
          <cell r="Q12">
            <v>700000178</v>
          </cell>
          <cell r="W12">
            <v>243</v>
          </cell>
        </row>
        <row r="13">
          <cell r="Q13">
            <v>700000232</v>
          </cell>
          <cell r="W13">
            <v>174</v>
          </cell>
        </row>
        <row r="14">
          <cell r="Q14">
            <v>700000245</v>
          </cell>
          <cell r="W14">
            <v>220</v>
          </cell>
        </row>
        <row r="15">
          <cell r="Q15">
            <v>700000254</v>
          </cell>
          <cell r="W15">
            <v>190</v>
          </cell>
        </row>
        <row r="16">
          <cell r="Q16">
            <v>700000278</v>
          </cell>
          <cell r="W16">
            <v>163</v>
          </cell>
        </row>
        <row r="17">
          <cell r="Q17">
            <v>700000281</v>
          </cell>
          <cell r="W17">
            <v>190</v>
          </cell>
        </row>
        <row r="18">
          <cell r="Q18">
            <v>700000423</v>
          </cell>
          <cell r="W18">
            <v>211</v>
          </cell>
        </row>
        <row r="19">
          <cell r="Q19">
            <v>700000428</v>
          </cell>
          <cell r="W19">
            <v>183</v>
          </cell>
        </row>
        <row r="20">
          <cell r="Q20">
            <v>700000454</v>
          </cell>
          <cell r="W20">
            <v>271</v>
          </cell>
        </row>
        <row r="21">
          <cell r="Q21">
            <v>700000455</v>
          </cell>
          <cell r="W21">
            <v>357</v>
          </cell>
        </row>
        <row r="22">
          <cell r="Q22">
            <v>700000456</v>
          </cell>
          <cell r="W22">
            <v>306</v>
          </cell>
        </row>
        <row r="23">
          <cell r="Q23">
            <v>700000457</v>
          </cell>
          <cell r="W23">
            <v>257</v>
          </cell>
        </row>
        <row r="24">
          <cell r="Q24">
            <v>700000458</v>
          </cell>
          <cell r="W24">
            <v>169</v>
          </cell>
        </row>
        <row r="25">
          <cell r="Q25">
            <v>700000459</v>
          </cell>
          <cell r="W25">
            <v>146</v>
          </cell>
        </row>
        <row r="26">
          <cell r="Q26">
            <v>700000466</v>
          </cell>
          <cell r="W26">
            <v>165</v>
          </cell>
        </row>
        <row r="27">
          <cell r="Q27" t="str">
            <v>Total general</v>
          </cell>
          <cell r="W27">
            <v>4302</v>
          </cell>
        </row>
      </sheetData>
      <sheetData sheetId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tivas"/>
      <sheetName val="Disponibles"/>
      <sheetName val="Historicos Inicios "/>
      <sheetName val="Histórico Recuperos"/>
      <sheetName val="Histórico Actividad"/>
      <sheetName val="Histórico AF"/>
      <sheetName val="Hoja1"/>
      <sheetName val="Resumen"/>
    </sheetNames>
    <sheetDataSet>
      <sheetData sheetId="0">
        <row r="1">
          <cell r="B1"/>
        </row>
        <row r="5">
          <cell r="B5" t="str">
            <v>Cod. Sector</v>
          </cell>
        </row>
        <row r="6">
          <cell r="B6">
            <v>700000021</v>
          </cell>
          <cell r="AC6">
            <v>-1.7100597293513764E-2</v>
          </cell>
        </row>
        <row r="7">
          <cell r="B7">
            <v>700000454</v>
          </cell>
          <cell r="AC7">
            <v>-1.2546486486486486E-2</v>
          </cell>
        </row>
        <row r="8">
          <cell r="B8">
            <v>700000022</v>
          </cell>
          <cell r="AC8">
            <v>-1.2349445048966179E-2</v>
          </cell>
        </row>
        <row r="9">
          <cell r="B9">
            <v>700000457</v>
          </cell>
          <cell r="AC9">
            <v>-1.2509864498644885E-2</v>
          </cell>
        </row>
        <row r="10">
          <cell r="B10">
            <v>700000455</v>
          </cell>
          <cell r="AC10">
            <v>-1.7104776119402976E-2</v>
          </cell>
        </row>
        <row r="11">
          <cell r="B11">
            <v>700000023</v>
          </cell>
          <cell r="AC11">
            <v>-1.0335184275184206E-2</v>
          </cell>
        </row>
        <row r="12">
          <cell r="B12">
            <v>700000456</v>
          </cell>
          <cell r="AC12">
            <v>-7.5379270633396667E-3</v>
          </cell>
        </row>
        <row r="13">
          <cell r="B13">
            <v>700000459</v>
          </cell>
          <cell r="AC13">
            <v>-6.8165789473684235E-3</v>
          </cell>
        </row>
        <row r="14">
          <cell r="B14">
            <v>700000458</v>
          </cell>
          <cell r="AC14">
            <v>-1.2324137931033485E-3</v>
          </cell>
        </row>
        <row r="15">
          <cell r="B15">
            <v>700000232</v>
          </cell>
          <cell r="AC15">
            <v>-8.6314960629918502E-4</v>
          </cell>
        </row>
        <row r="16">
          <cell r="B16">
            <v>700000245</v>
          </cell>
          <cell r="AC16">
            <v>3.8059859604340218E-3</v>
          </cell>
        </row>
        <row r="17">
          <cell r="B17">
            <v>700000466</v>
          </cell>
          <cell r="AC17">
            <v>-8.8993197278908198E-4</v>
          </cell>
        </row>
        <row r="18">
          <cell r="B18">
            <v>700000098</v>
          </cell>
          <cell r="AC18">
            <v>2.054361134995708E-2</v>
          </cell>
        </row>
        <row r="19">
          <cell r="B19">
            <v>700000133</v>
          </cell>
          <cell r="AC19">
            <v>1.8054921223355058E-2</v>
          </cell>
        </row>
        <row r="20">
          <cell r="B20">
            <v>700000428</v>
          </cell>
          <cell r="AC20">
            <v>1.0681973840665937E-2</v>
          </cell>
        </row>
        <row r="21">
          <cell r="B21">
            <v>700000254</v>
          </cell>
          <cell r="AC21">
            <v>2.520416739319975E-2</v>
          </cell>
        </row>
        <row r="22">
          <cell r="B22">
            <v>700000281</v>
          </cell>
          <cell r="AC22">
            <v>1.4480540540540598E-2</v>
          </cell>
        </row>
        <row r="23">
          <cell r="B23">
            <v>700000278</v>
          </cell>
          <cell r="AC23">
            <v>1.4884881889763779E-2</v>
          </cell>
        </row>
        <row r="24">
          <cell r="B24">
            <v>700000178</v>
          </cell>
          <cell r="AC24">
            <v>1.8652990936555924E-2</v>
          </cell>
        </row>
        <row r="25">
          <cell r="B25">
            <v>700000423</v>
          </cell>
          <cell r="AC25">
            <v>9.6626792009401052E-3</v>
          </cell>
        </row>
        <row r="26">
          <cell r="B26">
            <v>700000003</v>
          </cell>
        </row>
        <row r="31">
          <cell r="B31">
            <v>1612</v>
          </cell>
        </row>
        <row r="32">
          <cell r="B32">
            <v>0.65200000000000002</v>
          </cell>
        </row>
        <row r="33">
          <cell r="B33">
            <v>1051.0240000000001</v>
          </cell>
        </row>
        <row r="34">
          <cell r="B34">
            <v>460108522.83779085</v>
          </cell>
        </row>
        <row r="35">
          <cell r="B35">
            <v>437771.66157746234</v>
          </cell>
        </row>
      </sheetData>
      <sheetData sheetId="1">
        <row r="1">
          <cell r="O1">
            <v>0.68859996045086025</v>
          </cell>
        </row>
      </sheetData>
      <sheetData sheetId="2">
        <row r="1">
          <cell r="AH1" t="str">
            <v>Cod. Sector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GV"/>
      <sheetName val="Explosión Sectores"/>
      <sheetName val="$CB"/>
      <sheetName val="Inactivas"/>
      <sheetName val="$CB Destinos"/>
      <sheetName val="$CB Ritmos"/>
    </sheetNames>
    <sheetDataSet>
      <sheetData sheetId="0">
        <row r="7">
          <cell r="E7">
            <v>20132</v>
          </cell>
        </row>
        <row r="10">
          <cell r="E10">
            <v>17667</v>
          </cell>
        </row>
        <row r="12">
          <cell r="E12">
            <v>0.6371</v>
          </cell>
        </row>
        <row r="15">
          <cell r="E15">
            <v>0.55909120225323583</v>
          </cell>
        </row>
      </sheetData>
      <sheetData sheetId="1">
        <row r="1">
          <cell r="D1" t="str">
            <v>COD Sector</v>
          </cell>
        </row>
      </sheetData>
      <sheetData sheetId="2">
        <row r="3">
          <cell r="B3" t="str">
            <v>Codigo Sector</v>
          </cell>
        </row>
      </sheetData>
      <sheetData sheetId="3">
        <row r="28">
          <cell r="D28">
            <v>0.70152755900571817</v>
          </cell>
        </row>
      </sheetData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iego Alejandro Rubiano Salazar" id="{39C69E52-BF47-46ED-8BA9-D3902A8F0C9B}" userId="S::diegosalazar@natura.net::6fd87baf-7a52-4fb3-a806-8aec516ae435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Clavijo" refreshedDate="46240.696224305553" createdVersion="8" refreshedVersion="8" minRefreshableVersion="3" recordCount="185" xr:uid="{44396CFF-7ECE-45E3-95EC-2B36D1055986}">
  <cacheSource type="worksheet">
    <worksheetSource ref="A2:AW187" sheet="Desafíos LNN"/>
  </cacheSource>
  <cacheFields count="49">
    <cacheField name="Cod Sector" numFmtId="0">
      <sharedItems containsSemiMixedTypes="0" containsString="0" containsNumber="1" containsInteger="1" minValue="700000021" maxValue="700000466"/>
    </cacheField>
    <cacheField name="Sector" numFmtId="0">
      <sharedItems/>
    </cacheField>
    <cacheField name="Cód. Grupo" numFmtId="0">
      <sharedItems containsSemiMixedTypes="0" containsString="0" containsNumber="1" containsInteger="1" minValue="97" maxValue="10249"/>
    </cacheField>
    <cacheField name="Cód. Líder" numFmtId="0">
      <sharedItems containsMixedTypes="1" containsNumber="1" containsInteger="1" minValue="4376" maxValue="1761446"/>
    </cacheField>
    <cacheField name="Nombre Líder" numFmtId="0">
      <sharedItems/>
    </cacheField>
    <cacheField name="Nivel" numFmtId="0">
      <sharedItems count="2">
        <s v="-"/>
        <s v="LNO"/>
      </sharedItems>
    </cacheField>
    <cacheField name="Ciclo Inicio" numFmtId="0">
      <sharedItems containsMixedTypes="1" containsNumber="1" containsInteger="1" minValue="201116" maxValue="202612"/>
    </cacheField>
    <cacheField name="Objetivo Activas " numFmtId="0">
      <sharedItems containsSemiMixedTypes="0" containsString="0" containsNumber="1" containsInteger="1" minValue="705" maxValue="1301"/>
    </cacheField>
    <cacheField name="Objetivo Facturación" numFmtId="166">
      <sharedItems containsSemiMixedTypes="0" containsString="0" containsNumber="1" minValue="310447102.2468549" maxValue="665939176.37774384"/>
    </cacheField>
    <cacheField name="Disponibles esperadas 202611" numFmtId="165">
      <sharedItems containsMixedTypes="1" containsNumber="1" containsInteger="1" minValue="28" maxValue="447"/>
    </cacheField>
    <cacheField name="Disponibles reales 202611" numFmtId="165">
      <sharedItems containsMixedTypes="1" containsNumber="1" containsInteger="1" minValue="0" maxValue="403"/>
    </cacheField>
    <cacheField name="Cumplimiento esperadas 202611" numFmtId="164">
      <sharedItems containsMixedTypes="1" containsNumber="1" minValue="7.0754716981132074E-2" maxValue="7.193548387096774"/>
    </cacheField>
    <cacheField name="Disponibles esperadas 202612" numFmtId="0">
      <sharedItems containsSemiMixedTypes="0" containsString="0" containsNumber="1" containsInteger="1" minValue="3" maxValue="499"/>
    </cacheField>
    <cacheField name="Productividad esperada" numFmtId="167">
      <sharedItems containsSemiMixedTypes="0" containsString="0" containsNumber="1" minValue="147148.08924670253" maxValue="684289.00372513768"/>
    </cacheField>
    <cacheField name="Desafío Facturación" numFmtId="166">
      <sharedItems containsSemiMixedTypes="0" containsString="0" containsNumber="1" minValue="637458.56845932128" maxValue="131745744.62729137"/>
    </cacheField>
    <cacheField name="Disponibles Proyectadas" numFmtId="0">
      <sharedItems containsSemiMixedTypes="0" containsString="0" containsNumber="1" containsInteger="1" minValue="3" maxValue="406"/>
    </cacheField>
    <cacheField name="Peso activas teoricas Ln en sector" numFmtId="10">
      <sharedItems containsSemiMixedTypes="0" containsString="0" containsNumber="1" minValue="2.7359781121751026E-3" maxValue="0.2476060191518468"/>
    </cacheField>
    <cacheField name="Desafío de Activas" numFmtId="0">
      <sharedItems containsSemiMixedTypes="0" containsString="0" containsNumber="1" containsInteger="1" minValue="2" maxValue="247"/>
    </cacheField>
    <cacheField name="Actividad proyectada" numFmtId="164">
      <sharedItems containsSemiMixedTypes="0" containsString="0" containsNumber="1" minValue="0.58823529411764708" maxValue="0.67647058823529416"/>
    </cacheField>
    <cacheField name="Transferencia de disponibles" numFmtId="1">
      <sharedItems containsSemiMixedTypes="0" containsString="0" containsNumber="1" containsInteger="1" minValue="-112" maxValue="112"/>
    </cacheField>
    <cacheField name="Saldo C3" numFmtId="1">
      <sharedItems containsMixedTypes="1" containsNumber="1" containsInteger="1" minValue="-25" maxValue="15"/>
    </cacheField>
    <cacheField name="Saldo C4" numFmtId="1">
      <sharedItems containsMixedTypes="1" containsNumber="1" containsInteger="1" minValue="-12" maxValue="17"/>
    </cacheField>
    <cacheField name="Saldo C5" numFmtId="1">
      <sharedItems containsMixedTypes="1" containsNumber="1" containsInteger="1" minValue="-13" maxValue="17"/>
    </cacheField>
    <cacheField name="Saldo C6" numFmtId="1">
      <sharedItems containsMixedTypes="1" containsNumber="1" containsInteger="1" minValue="-9" maxValue="13"/>
    </cacheField>
    <cacheField name="Saldo C7" numFmtId="1">
      <sharedItems containsMixedTypes="1" containsNumber="1" containsInteger="1" minValue="-17" maxValue="12"/>
    </cacheField>
    <cacheField name="Saldo C8" numFmtId="1">
      <sharedItems containsMixedTypes="1" containsNumber="1" containsInteger="1" minValue="-17" maxValue="15"/>
    </cacheField>
    <cacheField name="Saldo C9" numFmtId="1">
      <sharedItems containsMixedTypes="1" containsNumber="1" containsInteger="1" minValue="-18" maxValue="18"/>
    </cacheField>
    <cacheField name="Saldo C10" numFmtId="1">
      <sharedItems containsMixedTypes="1" containsNumber="1" containsInteger="1" minValue="-22" maxValue="12"/>
    </cacheField>
    <cacheField name="Saldo C11" numFmtId="1">
      <sharedItems containsMixedTypes="1" containsNumber="1" containsInteger="1" minValue="-12" maxValue="18"/>
    </cacheField>
    <cacheField name="FACTOR PRODUCTIVIDAD DESAFÍOS" numFmtId="164">
      <sharedItems containsSemiMixedTypes="0" containsString="0" containsNumber="1" minValue="0.36402250729210156" maxValue="1.5857447875953206"/>
    </cacheField>
    <cacheField name="Actividad desaf" numFmtId="164">
      <sharedItems containsSemiMixedTypes="0" containsString="0" containsNumber="1" minValue="0.58823529411764708" maxValue="0.67647058823529416"/>
    </cacheField>
    <cacheField name="$CN" numFmtId="166">
      <sharedItems containsSemiMixedTypes="0" containsString="0" containsNumber="1" minValue="126896.66666666667" maxValue="622974.8125"/>
    </cacheField>
    <cacheField name="DIF CN" numFmtId="166">
      <sharedItems containsSemiMixedTypes="0" containsString="0" containsNumber="1" minValue="-123.47927974187769" maxValue="98755.818465636286"/>
    </cacheField>
    <cacheField name="VAR $CN LNs" numFmtId="164">
      <sharedItems containsSemiMixedTypes="0" containsString="0" containsNumber="1" minValue="-2.2917505034754119E-4" maxValue="0.37638975822262127"/>
    </cacheField>
    <cacheField name="$CN prom SECTOR" numFmtId="166">
      <sharedItems containsSemiMixedTypes="0" containsString="0" containsNumber="1" minValue="350230.27908813878" maxValue="493349.2685745536"/>
    </cacheField>
    <cacheField name="$CN obj SECTOR" numFmtId="166">
      <sharedItems containsSemiMixedTypes="0" containsString="0" containsNumber="1" minValue="394341.10948208388" maxValue="547647.34899485519"/>
    </cacheField>
    <cacheField name="Exigencia Sector" numFmtId="164">
      <sharedItems containsSemiMixedTypes="0" containsString="0" containsNumber="1" minValue="2.5147524047369085E-2" maxValue="0.1924656786056036"/>
    </cacheField>
    <cacheField name="Inicios + reinicios" numFmtId="1">
      <sharedItems containsSemiMixedTypes="0" containsString="0" containsNumber="1" containsInteger="1" minValue="4" maxValue="20"/>
    </cacheField>
    <cacheField name="Inactiva 1" numFmtId="0">
      <sharedItems containsSemiMixedTypes="0" containsString="0" containsNumber="1" containsInteger="1" minValue="-4" maxValue="116"/>
    </cacheField>
    <cacheField name="Inactiva 2" numFmtId="0">
      <sharedItems containsSemiMixedTypes="0" containsString="0" containsNumber="1" containsInteger="1" minValue="-4" maxValue="73"/>
    </cacheField>
    <cacheField name="Inactiva 3" numFmtId="0">
      <sharedItems containsSemiMixedTypes="0" containsString="0" containsNumber="1" containsInteger="1" minValue="0" maxValue="27"/>
    </cacheField>
    <cacheField name="Inactiva 4" numFmtId="0">
      <sharedItems containsSemiMixedTypes="0" containsString="0" containsNumber="1" containsInteger="1" minValue="0" maxValue="25"/>
    </cacheField>
    <cacheField name="Inactiva 5" numFmtId="0">
      <sharedItems containsSemiMixedTypes="0" containsString="0" containsNumber="1" containsInteger="1" minValue="0" maxValue="20"/>
    </cacheField>
    <cacheField name="Inactiva 6" numFmtId="0">
      <sharedItems containsSemiMixedTypes="0" containsString="0" containsNumber="1" containsInteger="1" minValue="0" maxValue="20"/>
    </cacheField>
    <cacheField name="Saldo " numFmtId="0">
      <sharedItems containsSemiMixedTypes="0" containsString="0" containsNumber="1" containsInteger="1" minValue="0" maxValue="7"/>
    </cacheField>
    <cacheField name="Cadastro" numFmtId="0">
      <sharedItems containsSemiMixedTypes="0" containsString="0" containsNumber="1" containsInteger="1" minValue="0" maxValue="517"/>
    </cacheField>
    <cacheField name="Actividad" numFmtId="1">
      <sharedItems containsSemiMixedTypes="0" containsString="0" containsNumber="1" minValue="58.82352941176471" maxValue="67.64705882352942"/>
    </cacheField>
    <cacheField name="Recuperos" numFmtId="0">
      <sharedItems containsSemiMixedTypes="0" containsString="0" containsNumber="1" containsInteger="1" minValue="0" maxValue="20"/>
    </cacheField>
    <cacheField name="Activas frecuentes" numFmtId="0">
      <sharedItems containsSemiMixedTypes="0" containsString="0" containsNumber="1" containsInteger="1" minValue="0" maxValue="2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700000021"/>
    <s v="SECTOR COLORES  KAREN"/>
    <n v="3249"/>
    <s v="-"/>
    <s v="3249 - Fuera de grupo"/>
    <x v="0"/>
    <s v="-"/>
    <n v="1279"/>
    <n v="591619386.53968835"/>
    <s v=""/>
    <s v=""/>
    <s v=""/>
    <n v="62"/>
    <n v="485680.09127257951"/>
    <n v="19427203.65090318"/>
    <n v="62"/>
    <n v="3.117505995203837E-2"/>
    <n v="40"/>
    <n v="0.64516129032258063"/>
    <n v="-1"/>
    <s v=""/>
    <s v=""/>
    <n v="0"/>
    <n v="-2"/>
    <s v=""/>
    <s v=""/>
    <s v=""/>
    <s v=""/>
    <s v=""/>
    <n v="1.0499737683899535"/>
    <n v="0.64516129032258063"/>
    <n v="406670.7970769417"/>
    <n v="79009.294195637805"/>
    <n v="0.19428317637641762"/>
    <n v="406670.7970769417"/>
    <n v="462564.02387778606"/>
    <n v="0.13744096503263159"/>
    <n v="4"/>
    <n v="22"/>
    <n v="9"/>
    <n v="0"/>
    <n v="0"/>
    <n v="0"/>
    <n v="0"/>
    <n v="6"/>
    <n v="71"/>
    <n v="64.516129032258064"/>
    <n v="5"/>
    <n v="31"/>
  </r>
  <r>
    <n v="700000021"/>
    <s v="SECTOR COLORES  KAREN"/>
    <n v="4796"/>
    <n v="276872"/>
    <s v="4796 - RUTH DARLY ALVAREZ BERMUDEZ "/>
    <x v="1"/>
    <n v="201915"/>
    <n v="1279"/>
    <n v="591619386.53968835"/>
    <n v="322"/>
    <n v="309"/>
    <n v="0.95962732919254656"/>
    <n v="337"/>
    <n v="458295.74064378493"/>
    <n v="87992782.20360671"/>
    <n v="311"/>
    <n v="0.15027977617905675"/>
    <n v="192"/>
    <n v="0.61736334405144699"/>
    <n v="0"/>
    <n v="8"/>
    <n v="-12"/>
    <n v="8"/>
    <n v="4"/>
    <n v="5"/>
    <n v="4"/>
    <n v="3"/>
    <n v="2"/>
    <n v="4"/>
    <n v="0.99077255684906251"/>
    <n v="0.61736334405144699"/>
    <n v="388492.98116419918"/>
    <n v="69802.759479585744"/>
    <n v="0.1796757286847433"/>
    <n v="406670.7970769417"/>
    <n v="462564.02387778606"/>
    <n v="0.13744096503263159"/>
    <n v="10"/>
    <n v="100"/>
    <n v="57"/>
    <n v="16"/>
    <n v="10"/>
    <n v="4"/>
    <n v="5"/>
    <n v="2"/>
    <n v="384"/>
    <n v="61.736334405144703"/>
    <n v="9"/>
    <n v="173"/>
  </r>
  <r>
    <n v="700000021"/>
    <s v="SECTOR COLORES  KAREN"/>
    <n v="5292"/>
    <n v="532314"/>
    <s v="5292 - YURY ROCIO ROMERO JIMENEZ "/>
    <x v="1"/>
    <n v="202112"/>
    <n v="1279"/>
    <n v="591619386.53968835"/>
    <n v="250"/>
    <n v="247"/>
    <n v="0.98799999999999999"/>
    <n v="276"/>
    <n v="448952.32613604685"/>
    <n v="68689705.89881517"/>
    <n v="247"/>
    <n v="0.11990407673860912"/>
    <n v="153"/>
    <n v="0.61943319838056676"/>
    <n v="-1"/>
    <n v="15"/>
    <n v="-8"/>
    <n v="10"/>
    <n v="6"/>
    <n v="5"/>
    <n v="5"/>
    <n v="6"/>
    <n v="8"/>
    <n v="1"/>
    <n v="0.97057337570780133"/>
    <n v="0.61943319838056676"/>
    <n v="390236.94952545298"/>
    <n v="58715.37661059387"/>
    <n v="0.15046083330139448"/>
    <n v="406670.7970769417"/>
    <n v="462564.02387778606"/>
    <n v="0.13744096503263159"/>
    <n v="5"/>
    <n v="77"/>
    <n v="44"/>
    <n v="17"/>
    <n v="7"/>
    <n v="8"/>
    <n v="11"/>
    <n v="2"/>
    <n v="317"/>
    <n v="61.943319838056674"/>
    <n v="10"/>
    <n v="138"/>
  </r>
  <r>
    <n v="700000021"/>
    <s v="SECTOR COLORES  KAREN"/>
    <n v="5672"/>
    <n v="275838"/>
    <s v="5672 - ANGIE KATHERINE ROMERO CUCAITA"/>
    <x v="1"/>
    <n v="202217"/>
    <n v="1279"/>
    <n v="591619386.53968835"/>
    <n v="246"/>
    <n v="184"/>
    <n v="0.74796747967479671"/>
    <n v="222"/>
    <n v="466838.69030032179"/>
    <n v="51352255.933035396"/>
    <n v="184"/>
    <n v="8.6330935251798566E-2"/>
    <n v="110"/>
    <n v="0.59782608695652173"/>
    <n v="-1"/>
    <n v="3"/>
    <n v="1"/>
    <n v="0"/>
    <n v="-6"/>
    <n v="4"/>
    <n v="1"/>
    <n v="-4"/>
    <n v="1"/>
    <n v="-4"/>
    <n v="1.0092412427293851"/>
    <n v="0.59782608695652173"/>
    <n v="411002.59612267249"/>
    <n v="55836.094177649298"/>
    <n v="0.13585338560971966"/>
    <n v="406670.7970769417"/>
    <n v="462564.02387778606"/>
    <n v="0.13744096503263159"/>
    <n v="4"/>
    <n v="45"/>
    <n v="29"/>
    <n v="23"/>
    <n v="6"/>
    <n v="8"/>
    <n v="11"/>
    <n v="2"/>
    <n v="232"/>
    <n v="59.782608695652172"/>
    <n v="9"/>
    <n v="97"/>
  </r>
  <r>
    <n v="700000021"/>
    <s v="SECTOR COLORES  KAREN"/>
    <n v="8832"/>
    <n v="490031"/>
    <s v="8832 - YULIETH SOCARRAS BARROS"/>
    <x v="1"/>
    <n v="202404"/>
    <n v="1279"/>
    <n v="591619386.53968835"/>
    <n v="299"/>
    <n v="219"/>
    <n v="0.73244147157190631"/>
    <n v="267"/>
    <n v="481176.8107751222"/>
    <n v="62071808.589990765"/>
    <n v="215"/>
    <n v="0.10071942446043165"/>
    <n v="129"/>
    <n v="0.6"/>
    <n v="-3"/>
    <n v="2"/>
    <n v="-7"/>
    <n v="-7"/>
    <n v="-2"/>
    <n v="3"/>
    <n v="2"/>
    <n v="3"/>
    <n v="-5"/>
    <n v="-8"/>
    <n v="1.0402382933746137"/>
    <n v="0.6"/>
    <n v="434809.39351449272"/>
    <n v="46367.417260629474"/>
    <n v="0.10663849022637086"/>
    <n v="406670.7970769417"/>
    <n v="462564.02387778606"/>
    <n v="0.13744096503263159"/>
    <n v="4"/>
    <n v="64"/>
    <n v="32"/>
    <n v="17"/>
    <n v="7"/>
    <n v="8"/>
    <n v="11"/>
    <n v="2"/>
    <n v="268"/>
    <n v="60"/>
    <n v="12"/>
    <n v="113"/>
  </r>
  <r>
    <n v="700000021"/>
    <s v="SECTOR COLORES  KAREN"/>
    <n v="9039"/>
    <n v="511097"/>
    <s v="9039 - JORGE IVAN JIMENEZ ALMANZA"/>
    <x v="1"/>
    <n v="202413"/>
    <n v="1279"/>
    <n v="591619386.53968835"/>
    <n v="229"/>
    <n v="184"/>
    <n v="0.80349344978165937"/>
    <n v="214"/>
    <n v="497472.56971257005"/>
    <n v="55219455.238095276"/>
    <n v="186"/>
    <n v="8.7130295763389293E-2"/>
    <n v="111"/>
    <n v="0.59677419354838712"/>
    <n v="0"/>
    <n v="-1"/>
    <n v="-2"/>
    <n v="-1"/>
    <n v="3"/>
    <n v="-1"/>
    <n v="-4"/>
    <n v="0"/>
    <n v="-2"/>
    <n v="0"/>
    <n v="1.0754674899749816"/>
    <n v="0.59677419354838712"/>
    <n v="449534.85181127983"/>
    <n v="47937.71790129022"/>
    <n v="0.10663849022637083"/>
    <n v="406670.7970769417"/>
    <n v="462564.02387778606"/>
    <n v="0.13744096503263159"/>
    <n v="4"/>
    <n v="56"/>
    <n v="29"/>
    <n v="15"/>
    <n v="4"/>
    <n v="4"/>
    <n v="5"/>
    <n v="2"/>
    <n v="224"/>
    <n v="59.677419354838712"/>
    <n v="7"/>
    <n v="100"/>
  </r>
  <r>
    <n v="700000021"/>
    <s v="SECTOR COLORES  KAREN"/>
    <n v="9040"/>
    <n v="1435494"/>
    <s v="9040 - ADRIANA MILENA CRUZ SUNCE"/>
    <x v="1"/>
    <n v="202413"/>
    <n v="1279"/>
    <n v="591619386.53968835"/>
    <n v="229"/>
    <n v="135"/>
    <n v="0.58951965065502188"/>
    <n v="161"/>
    <n v="511397.35019644821"/>
    <n v="41934582.716108754"/>
    <n v="137"/>
    <n v="6.3948840927258194E-2"/>
    <n v="82"/>
    <n v="0.59854014598540151"/>
    <n v="0"/>
    <n v="3"/>
    <n v="-10"/>
    <n v="-1"/>
    <n v="5"/>
    <n v="-13"/>
    <n v="4"/>
    <n v="4"/>
    <n v="0"/>
    <n v="3"/>
    <n v="1.105570956230622"/>
    <n v="0.59854014598540151"/>
    <n v="462117.80514866981"/>
    <n v="49279.545047778403"/>
    <n v="0.10663849022637091"/>
    <n v="406670.7970769417"/>
    <n v="462564.02387778606"/>
    <n v="0.13744096503263159"/>
    <n v="5"/>
    <n v="42"/>
    <n v="23"/>
    <n v="6"/>
    <n v="5"/>
    <n v="3"/>
    <n v="3"/>
    <n v="2"/>
    <n v="164"/>
    <n v="59.854014598540154"/>
    <n v="6"/>
    <n v="71"/>
  </r>
  <r>
    <n v="700000021"/>
    <s v="SECTOR COLORES  KAREN"/>
    <n v="9177"/>
    <n v="1344968"/>
    <s v="9177 - DAIRY ACOSTA MATUTE"/>
    <x v="1"/>
    <n v="202504"/>
    <n v="1279"/>
    <n v="591619386.53968835"/>
    <n v="218"/>
    <n v="184"/>
    <n v="0.84403669724770647"/>
    <n v="228"/>
    <n v="450154.15960603824"/>
    <n v="49066803.397058167"/>
    <n v="182"/>
    <n v="8.5531574740207839E-2"/>
    <n v="109"/>
    <n v="0.59890109890109888"/>
    <n v="-2"/>
    <n v="10"/>
    <n v="-5"/>
    <n v="3"/>
    <n v="0"/>
    <n v="-2"/>
    <n v="2"/>
    <n v="3"/>
    <n v="-2"/>
    <n v="-1"/>
    <n v="0.9731715748931079"/>
    <n v="0.59890109890109888"/>
    <n v="396313.61345496011"/>
    <n v="53840.546151078132"/>
    <n v="0.1358533856097198"/>
    <n v="406670.7970769417"/>
    <n v="462564.02387778606"/>
    <n v="0.13744096503263159"/>
    <n v="5"/>
    <n v="41"/>
    <n v="32"/>
    <n v="19"/>
    <n v="8"/>
    <n v="5"/>
    <n v="7"/>
    <n v="2"/>
    <n v="221"/>
    <n v="59.890109890109891"/>
    <n v="12"/>
    <n v="92"/>
  </r>
  <r>
    <n v="700000021"/>
    <s v="SECTOR COLORES  KAREN"/>
    <n v="9426"/>
    <n v="1538217"/>
    <s v="9426 - NIDIA YANETH SOTO MERCHÁN"/>
    <x v="1"/>
    <n v="202514"/>
    <n v="1279"/>
    <n v="591619386.53968835"/>
    <n v="189"/>
    <n v="145"/>
    <n v="0.76719576719576721"/>
    <n v="173"/>
    <n v="464018.20513375016"/>
    <n v="40833602.051770017"/>
    <n v="147"/>
    <n v="6.8745003996802556E-2"/>
    <n v="88"/>
    <n v="0.59863945578231292"/>
    <n v="0"/>
    <n v="0"/>
    <n v="-3"/>
    <n v="5"/>
    <n v="6"/>
    <n v="-6"/>
    <n v="5"/>
    <n v="-6"/>
    <n v="0"/>
    <n v="-4"/>
    <n v="1.0031437405005545"/>
    <n v="0.59863945578231292"/>
    <n v="408519.45419405319"/>
    <n v="55498.750939696969"/>
    <n v="0.1358533856097198"/>
    <n v="406670.7970769417"/>
    <n v="462564.02387778606"/>
    <n v="0.13744096503263159"/>
    <n v="4"/>
    <n v="44"/>
    <n v="23"/>
    <n v="10"/>
    <n v="4"/>
    <n v="6"/>
    <n v="7"/>
    <n v="2"/>
    <n v="182"/>
    <n v="59.863945578231295"/>
    <n v="7"/>
    <n v="77"/>
  </r>
  <r>
    <n v="700000021"/>
    <s v="SECTOR COLORES  KAREN"/>
    <n v="9549"/>
    <n v="719915"/>
    <s v="9549 - MIRNA SOFÍA BUSTAMANTE GUZMAN"/>
    <x v="1"/>
    <n v="202602"/>
    <n v="1279"/>
    <n v="591619386.53968835"/>
    <n v="204"/>
    <n v="174"/>
    <n v="0.8529411764705882"/>
    <n v="204"/>
    <n v="471854.43942103419"/>
    <n v="49072861.699787557"/>
    <n v="174"/>
    <n v="8.1534772182254203E-2"/>
    <n v="104"/>
    <n v="0.5977011494252874"/>
    <n v="-1"/>
    <n v="9"/>
    <n v="6"/>
    <n v="1"/>
    <n v="2"/>
    <n v="2"/>
    <n v="-9"/>
    <n v="-1"/>
    <n v="4"/>
    <n v="-1"/>
    <n v="1.020084604646432"/>
    <n v="0.5977011494252874"/>
    <n v="426385.34949612402"/>
    <n v="45469.089924910164"/>
    <n v="0.10663849022637091"/>
    <n v="406670.7970769417"/>
    <n v="462564.02387778606"/>
    <n v="0.13744096503263159"/>
    <n v="5"/>
    <n v="52"/>
    <n v="28"/>
    <n v="12"/>
    <n v="6"/>
    <n v="4"/>
    <n v="5"/>
    <n v="2"/>
    <n v="211"/>
    <n v="59.770114942528743"/>
    <n v="7"/>
    <n v="92"/>
  </r>
  <r>
    <n v="700000021"/>
    <s v="SECTOR COLORES  KAREN"/>
    <n v="10183"/>
    <n v="1751355"/>
    <s v="10183 - YEIMY PAOLA CALDERON BOLIVAR"/>
    <x v="1"/>
    <n v="202610"/>
    <n v="1279"/>
    <n v="591619386.53968835"/>
    <n v="123"/>
    <n v="92"/>
    <n v="0.74796747967479671"/>
    <n v="130"/>
    <n v="410122.74072081543"/>
    <n v="22966873.480365664"/>
    <n v="94"/>
    <n v="4.396482813749001E-2"/>
    <n v="56"/>
    <n v="0.5957446808510638"/>
    <n v="0"/>
    <s v=""/>
    <s v=""/>
    <s v=""/>
    <s v=""/>
    <s v=""/>
    <s v=""/>
    <s v=""/>
    <n v="4"/>
    <n v="-2"/>
    <n v="0.88662913575218694"/>
    <n v="0.5957446808510638"/>
    <n v="352016.05554932734"/>
    <n v="58106.68517148809"/>
    <n v="0.16506828099306883"/>
    <n v="406670.7970769417"/>
    <n v="462564.02387778606"/>
    <n v="0.13744096503263159"/>
    <n v="7"/>
    <n v="13"/>
    <n v="16"/>
    <n v="9"/>
    <n v="9"/>
    <n v="6"/>
    <n v="8"/>
    <n v="2"/>
    <n v="117"/>
    <n v="59.574468085106382"/>
    <n v="11"/>
    <n v="38"/>
  </r>
  <r>
    <n v="700000021"/>
    <s v="SECTOR COLORES  KAREN"/>
    <n v="10184"/>
    <n v="1697626"/>
    <s v="10184 - YULI ANEIDA MANCIPE ANGEL"/>
    <x v="1"/>
    <n v="202610"/>
    <n v="1279"/>
    <n v="591619386.53968835"/>
    <n v="141"/>
    <n v="71"/>
    <n v="0.50354609929078009"/>
    <n v="110"/>
    <n v="385632.59302864148"/>
    <n v="16582201.500231585"/>
    <n v="71"/>
    <n v="3.3573141486810551E-2"/>
    <n v="43"/>
    <n v="0.60563380281690138"/>
    <n v="-1"/>
    <s v=""/>
    <s v=""/>
    <s v=""/>
    <s v=""/>
    <s v=""/>
    <s v=""/>
    <s v=""/>
    <n v="3"/>
    <n v="-6"/>
    <n v="0.83368479415193208"/>
    <n v="0.60563380281690138"/>
    <n v="322898.79038461536"/>
    <n v="62733.802644026116"/>
    <n v="0.19428317637641759"/>
    <n v="406670.7970769417"/>
    <n v="462564.02387778606"/>
    <n v="0.13744096503263159"/>
    <n v="4"/>
    <n v="8"/>
    <n v="13"/>
    <n v="6"/>
    <n v="7"/>
    <n v="6"/>
    <n v="8"/>
    <n v="2"/>
    <n v="91"/>
    <n v="60.563380281690137"/>
    <n v="12"/>
    <n v="27"/>
  </r>
  <r>
    <n v="700000021"/>
    <s v="SECTOR COLORES  KAREN"/>
    <n v="10216"/>
    <n v="814696"/>
    <s v="10216 - DANIELA RIAÑO PINZON"/>
    <x v="1"/>
    <n v="202611"/>
    <n v="1279"/>
    <n v="591619386.53968835"/>
    <n v="28"/>
    <n v="92"/>
    <n v="3.2857142857142856"/>
    <n v="122"/>
    <n v="440154.16966533585"/>
    <n v="26409250.179920152"/>
    <n v="94"/>
    <n v="4.7162270183852918E-2"/>
    <n v="60"/>
    <n v="0.63829787234042556"/>
    <n v="0"/>
    <s v=""/>
    <s v=""/>
    <s v=""/>
    <s v=""/>
    <s v=""/>
    <s v=""/>
    <s v=""/>
    <s v=""/>
    <n v="3"/>
    <n v="0.951552967685245"/>
    <n v="0.63829787234042556"/>
    <n v="368550.92525108694"/>
    <n v="71603.244414248911"/>
    <n v="0.19428317637641784"/>
    <n v="406670.7970769417"/>
    <n v="462564.02387778606"/>
    <n v="0.13744096503263159"/>
    <n v="4"/>
    <n v="27"/>
    <n v="11"/>
    <n v="6"/>
    <n v="7"/>
    <n v="8"/>
    <n v="10"/>
    <n v="2"/>
    <n v="129"/>
    <n v="63.829787234042556"/>
    <n v="12"/>
    <n v="44"/>
  </r>
  <r>
    <n v="700000022"/>
    <s v="SECTOR BRILLO KELLY"/>
    <n v="3250"/>
    <s v="-"/>
    <s v="3250 - Fuera de grupo"/>
    <x v="0"/>
    <s v="-"/>
    <n v="1107"/>
    <n v="534059434.0311771"/>
    <s v=""/>
    <s v=""/>
    <s v=""/>
    <n v="197"/>
    <n v="272630.16640034906"/>
    <n v="34624031.132844329"/>
    <n v="197"/>
    <n v="0.11428571428571428"/>
    <n v="127"/>
    <n v="0.64467005076142136"/>
    <n v="0"/>
    <s v=""/>
    <s v=""/>
    <n v="0"/>
    <n v="0"/>
    <s v=""/>
    <s v=""/>
    <s v=""/>
    <s v=""/>
    <s v=""/>
    <n v="0.56510862831713959"/>
    <n v="0.64467005076142136"/>
    <n v="216560.27777777778"/>
    <n v="56069.888622571278"/>
    <n v="0.25891123338928806"/>
    <n v="429674.71532977256"/>
    <n v="482438.51312662789"/>
    <n v="0.12279940130142286"/>
    <n v="4"/>
    <n v="71"/>
    <n v="33"/>
    <n v="1"/>
    <n v="1"/>
    <n v="0"/>
    <n v="0"/>
    <n v="2"/>
    <n v="233"/>
    <n v="64.467005076142129"/>
    <n v="18"/>
    <n v="105"/>
  </r>
  <r>
    <n v="700000022"/>
    <s v="SECTOR BRILLO KELLY"/>
    <n v="5747"/>
    <n v="183829"/>
    <s v="5747 - SANDRA VIVIANA CASTIBLANCO PEDRAZA"/>
    <x v="1"/>
    <n v="202304"/>
    <n v="1107"/>
    <n v="534059434.0311771"/>
    <n v="231"/>
    <n v="171"/>
    <n v="0.74025974025974028"/>
    <n v="210"/>
    <n v="483601.53760185407"/>
    <n v="50294559.910592824"/>
    <n v="173"/>
    <n v="9.4009216589861749E-2"/>
    <n v="104"/>
    <n v="0.60115606936416188"/>
    <n v="0"/>
    <n v="-11"/>
    <n v="3"/>
    <n v="-5"/>
    <n v="-2"/>
    <n v="3"/>
    <n v="8"/>
    <n v="4"/>
    <n v="2"/>
    <n v="-1"/>
    <n v="1.0024107206277724"/>
    <n v="0.60115606936416188"/>
    <n v="419697.61297949339"/>
    <n v="63903.924622360675"/>
    <n v="0.15226182529058854"/>
    <n v="429674.71532977256"/>
    <n v="482438.51312662789"/>
    <n v="0.12279940130142286"/>
    <n v="4"/>
    <n v="47"/>
    <n v="27"/>
    <n v="14"/>
    <n v="3"/>
    <n v="9"/>
    <n v="14"/>
    <n v="2"/>
    <n v="218"/>
    <n v="60.115606936416185"/>
    <n v="12"/>
    <n v="88"/>
  </r>
  <r>
    <n v="700000022"/>
    <s v="SECTOR BRILLO KELLY"/>
    <n v="8834"/>
    <n v="463410"/>
    <s v="8834 - HEIDY YESENIA CASTAÑEDA MAHECHA"/>
    <x v="1"/>
    <n v="202404"/>
    <n v="1107"/>
    <n v="534059434.0311771"/>
    <n v="263"/>
    <n v="235"/>
    <n v="0.89353612167300378"/>
    <n v="274"/>
    <n v="506658.59171844646"/>
    <n v="72452178.615737841"/>
    <n v="237"/>
    <n v="0.12903225806451613"/>
    <n v="143"/>
    <n v="0.6033755274261603"/>
    <n v="0"/>
    <n v="6"/>
    <n v="1"/>
    <n v="8"/>
    <n v="4"/>
    <n v="1"/>
    <n v="-5"/>
    <n v="3"/>
    <n v="3"/>
    <n v="-1"/>
    <n v="1.050203451699681"/>
    <n v="0.6033755274261603"/>
    <n v="450123.33760994265"/>
    <n v="56535.25410850381"/>
    <n v="0.12559947326591364"/>
    <n v="429674.71532977256"/>
    <n v="482438.51312662789"/>
    <n v="0.12279940130142286"/>
    <n v="4"/>
    <n v="64"/>
    <n v="42"/>
    <n v="23"/>
    <n v="6"/>
    <n v="4"/>
    <n v="7"/>
    <n v="2"/>
    <n v="289"/>
    <n v="60.337552742616026"/>
    <n v="10"/>
    <n v="129"/>
  </r>
  <r>
    <n v="700000022"/>
    <s v="SECTOR BRILLO KELLY"/>
    <n v="8870"/>
    <n v="969442"/>
    <s v="8870 - LUZ ADRIANA DIAZ RAVE"/>
    <x v="1"/>
    <n v="202405"/>
    <n v="1107"/>
    <n v="534059434.0311771"/>
    <n v="242"/>
    <n v="170"/>
    <n v="0.7024793388429752"/>
    <n v="209"/>
    <n v="456846.39782690129"/>
    <n v="47512025.373997733"/>
    <n v="172"/>
    <n v="9.4009216589861749E-2"/>
    <n v="104"/>
    <n v="0.60465116279069764"/>
    <n v="0"/>
    <n v="0"/>
    <n v="-5"/>
    <n v="4"/>
    <n v="2"/>
    <n v="5"/>
    <n v="-9"/>
    <n v="-3"/>
    <n v="2"/>
    <n v="-8"/>
    <n v="0.94695258648844782"/>
    <n v="0.60465116279069764"/>
    <n v="396477.942599278"/>
    <n v="60368.455227623286"/>
    <n v="0.1522618252905886"/>
    <n v="429674.71532977256"/>
    <n v="482438.51312662789"/>
    <n v="0.12279940130142286"/>
    <n v="5"/>
    <n v="39"/>
    <n v="39"/>
    <n v="9"/>
    <n v="5"/>
    <n v="8"/>
    <n v="12"/>
    <n v="2"/>
    <n v="216"/>
    <n v="60.465116279069761"/>
    <n v="12"/>
    <n v="87"/>
  </r>
  <r>
    <n v="700000022"/>
    <s v="SECTOR BRILLO KELLY"/>
    <n v="9255"/>
    <n v="224691"/>
    <s v="9255 - NIDIA CONSTANZA SASTOQUE SALCEDO"/>
    <x v="1"/>
    <n v="202508"/>
    <n v="1107"/>
    <n v="534059434.0311771"/>
    <n v="206"/>
    <n v="151"/>
    <n v="0.73300970873786409"/>
    <n v="183"/>
    <n v="464981.48555008485"/>
    <n v="42778296.670607805"/>
    <n v="153"/>
    <n v="8.294930875576037E-2"/>
    <n v="92"/>
    <n v="0.60130718954248363"/>
    <n v="0"/>
    <n v="-4"/>
    <n v="1"/>
    <n v="-5"/>
    <n v="3"/>
    <n v="1"/>
    <n v="-7"/>
    <n v="3"/>
    <n v="-4"/>
    <n v="-3"/>
    <n v="0.96381502077144277"/>
    <n v="0.60130718954248363"/>
    <n v="403538.04607977992"/>
    <n v="61443.439470304933"/>
    <n v="0.15226182529058857"/>
    <n v="429674.71532977256"/>
    <n v="482438.51312662789"/>
    <n v="0.12279940130142286"/>
    <n v="4"/>
    <n v="41"/>
    <n v="23"/>
    <n v="15"/>
    <n v="5"/>
    <n v="4"/>
    <n v="7"/>
    <n v="2"/>
    <n v="187"/>
    <n v="60.130718954248366"/>
    <n v="9"/>
    <n v="79"/>
  </r>
  <r>
    <n v="700000022"/>
    <s v="SECTOR BRILLO KELLY"/>
    <n v="9340"/>
    <n v="1098352"/>
    <s v="9340 - ANABEL SILVA RODRIGUEZ"/>
    <x v="1"/>
    <n v="202511"/>
    <n v="1107"/>
    <n v="534059434.0311771"/>
    <n v="209"/>
    <n v="169"/>
    <n v="0.80861244019138756"/>
    <n v="198"/>
    <n v="502491.69025323057"/>
    <n v="51756644.096082747"/>
    <n v="171"/>
    <n v="9.308755760368663E-2"/>
    <n v="103"/>
    <n v="0.60233918128654973"/>
    <n v="0"/>
    <n v="2"/>
    <n v="2"/>
    <n v="-2"/>
    <n v="-1"/>
    <n v="-4"/>
    <n v="7"/>
    <n v="-6"/>
    <n v="-7"/>
    <n v="2"/>
    <n v="1.0415662858187675"/>
    <n v="0.60233918128654973"/>
    <n v="446421.39783102146"/>
    <n v="56070.29242220911"/>
    <n v="0.12559947326591347"/>
    <n v="429674.71532977256"/>
    <n v="482438.51312662789"/>
    <n v="0.12279940130142286"/>
    <n v="5"/>
    <n v="49"/>
    <n v="26"/>
    <n v="15"/>
    <n v="6"/>
    <n v="3"/>
    <n v="4"/>
    <n v="2"/>
    <n v="206"/>
    <n v="60.23391812865497"/>
    <n v="8"/>
    <n v="90"/>
  </r>
  <r>
    <n v="700000022"/>
    <s v="SECTOR BRILLO KELLY"/>
    <n v="9483"/>
    <n v="262067"/>
    <s v="9483 - ANGELA CAROLINA LEON IBAÑEZ"/>
    <x v="1"/>
    <n v="202516"/>
    <n v="1107"/>
    <n v="534059434.0311771"/>
    <n v="185"/>
    <n v="157"/>
    <n v="0.84864864864864864"/>
    <n v="192"/>
    <n v="514747.67242077336"/>
    <n v="49415776.552394241"/>
    <n v="159"/>
    <n v="8.6635944700460835E-2"/>
    <n v="96"/>
    <n v="0.60377358490566035"/>
    <n v="0"/>
    <n v="5"/>
    <n v="2"/>
    <n v="-2"/>
    <n v="10"/>
    <n v="-5"/>
    <n v="-1"/>
    <n v="4"/>
    <n v="-4"/>
    <n v="2"/>
    <n v="1.066970522491568"/>
    <n v="0.60377358490566035"/>
    <n v="457309.8021512386"/>
    <n v="57437.87026953476"/>
    <n v="0.12559947326591367"/>
    <n v="429674.71532977256"/>
    <n v="482438.51312662789"/>
    <n v="0.12279940130142286"/>
    <n v="7"/>
    <n v="48"/>
    <n v="22"/>
    <n v="9"/>
    <n v="8"/>
    <n v="3"/>
    <n v="5"/>
    <n v="2"/>
    <n v="191"/>
    <n v="60.377358490566039"/>
    <n v="10"/>
    <n v="79"/>
  </r>
  <r>
    <n v="700000022"/>
    <s v="SECTOR BRILLO KELLY"/>
    <n v="9485"/>
    <n v="1373038"/>
    <s v="9485 - DIANA SOBEIRA URUENA CASTANEDA"/>
    <x v="1"/>
    <n v="202516"/>
    <n v="1107"/>
    <n v="534059434.0311771"/>
    <n v="207"/>
    <n v="189"/>
    <n v="0.91304347826086951"/>
    <n v="217"/>
    <n v="539041.80343184597"/>
    <n v="61989807.394662283"/>
    <n v="191"/>
    <n v="0.10414746543778802"/>
    <n v="115"/>
    <n v="0.60209424083769636"/>
    <n v="0"/>
    <n v="2"/>
    <n v="4"/>
    <n v="5"/>
    <n v="1"/>
    <n v="-4"/>
    <n v="-2"/>
    <n v="1"/>
    <n v="9"/>
    <n v="2"/>
    <n v="1.1173274702684468"/>
    <n v="0.60209424083769636"/>
    <n v="478893.08429384965"/>
    <n v="60148.719137996319"/>
    <n v="0.1255994732659137"/>
    <n v="429674.71532977256"/>
    <n v="482438.51312662789"/>
    <n v="0.12279940130142286"/>
    <n v="6"/>
    <n v="59"/>
    <n v="33"/>
    <n v="10"/>
    <n v="6"/>
    <n v="2"/>
    <n v="3"/>
    <n v="2"/>
    <n v="228"/>
    <n v="60.209424083769633"/>
    <n v="7"/>
    <n v="102"/>
  </r>
  <r>
    <n v="700000022"/>
    <s v="SECTOR BRILLO KELLY"/>
    <n v="9487"/>
    <n v="510723"/>
    <s v="9487 - MARIA CRISTINA NIÑO JIMENEZ"/>
    <x v="1"/>
    <n v="202516"/>
    <n v="1107"/>
    <n v="534059434.0311771"/>
    <n v="205"/>
    <n v="205"/>
    <n v="1"/>
    <n v="225"/>
    <n v="527546.55536610226"/>
    <n v="68053505.642227188"/>
    <n v="207"/>
    <n v="0.11612903225806452"/>
    <n v="129"/>
    <n v="0.62318840579710144"/>
    <n v="0"/>
    <n v="5"/>
    <n v="-1"/>
    <n v="2"/>
    <n v="4"/>
    <n v="4"/>
    <n v="2"/>
    <n v="3"/>
    <n v="1"/>
    <n v="1"/>
    <n v="1.0935000855282768"/>
    <n v="0.62318840579710144"/>
    <n v="463194.62532719836"/>
    <n v="64351.930038903898"/>
    <n v="0.13893064927825105"/>
    <n v="429674.71532977256"/>
    <n v="482438.51312662789"/>
    <n v="0.12279940130142286"/>
    <n v="6"/>
    <n v="61"/>
    <n v="40"/>
    <n v="14"/>
    <n v="6"/>
    <n v="2"/>
    <n v="3"/>
    <n v="2"/>
    <n v="255"/>
    <n v="62.318840579710141"/>
    <n v="8"/>
    <n v="115"/>
  </r>
  <r>
    <n v="700000022"/>
    <s v="SECTOR BRILLO KELLY"/>
    <n v="9619"/>
    <n v="742241"/>
    <s v="9619 - MARIA DEL PILAR ACUÑA RODRIGUEZ"/>
    <x v="1"/>
    <n v="202604"/>
    <n v="1107"/>
    <n v="534059434.0311771"/>
    <n v="179"/>
    <n v="156"/>
    <n v="0.87150837988826813"/>
    <n v="202"/>
    <n v="580869.56465294852"/>
    <n v="55182608.642030112"/>
    <n v="158"/>
    <n v="8.5714285714285715E-2"/>
    <n v="95"/>
    <n v="0.60126582278481011"/>
    <n v="0"/>
    <s v=""/>
    <n v="10"/>
    <n v="9"/>
    <n v="-9"/>
    <n v="1"/>
    <n v="3"/>
    <n v="8"/>
    <n v="2"/>
    <n v="3"/>
    <n v="1.2040281794428069"/>
    <n v="0.60126582278481011"/>
    <n v="516053.51499282639"/>
    <n v="64816.049660122138"/>
    <n v="0.12559947326591339"/>
    <n v="429674.71532977256"/>
    <n v="482438.51312662789"/>
    <n v="0.12279940130142286"/>
    <n v="4"/>
    <n v="33"/>
    <n v="30"/>
    <n v="13"/>
    <n v="8"/>
    <n v="6"/>
    <n v="10"/>
    <n v="2"/>
    <n v="195"/>
    <n v="60.12658227848101"/>
    <n v="15"/>
    <n v="76"/>
  </r>
  <r>
    <n v="700000023"/>
    <s v="SECTOR POESIA YULIETH"/>
    <n v="3251"/>
    <s v="-"/>
    <s v="3251 - Fuera de grupo"/>
    <x v="0"/>
    <s v="-"/>
    <n v="1216"/>
    <n v="665939176.37774384"/>
    <s v=""/>
    <s v=""/>
    <s v=""/>
    <n v="14"/>
    <n v="344510.3564831221"/>
    <n v="3100593.2083480987"/>
    <n v="14"/>
    <n v="7.5949367088607592E-3"/>
    <n v="9"/>
    <n v="0.6428571428571429"/>
    <n v="0"/>
    <s v=""/>
    <s v=""/>
    <n v="1"/>
    <n v="-1"/>
    <s v=""/>
    <s v=""/>
    <s v=""/>
    <s v=""/>
    <s v=""/>
    <n v="0.6290733573629671"/>
    <n v="0.6428571428571429"/>
    <n v="250300"/>
    <n v="94210.356483122101"/>
    <n v="0.37638975822262127"/>
    <n v="459256.27782867552"/>
    <n v="547647.34899485519"/>
    <n v="0.1924656786056036"/>
    <n v="4"/>
    <n v="1"/>
    <n v="2"/>
    <n v="0"/>
    <n v="0"/>
    <n v="0"/>
    <n v="0"/>
    <n v="2"/>
    <n v="12"/>
    <n v="64.285714285714292"/>
    <n v="2"/>
    <n v="3"/>
  </r>
  <r>
    <n v="700000023"/>
    <s v="SECTOR POESIA YULIETH"/>
    <n v="5041"/>
    <n v="553308"/>
    <s v="5041 - DIANA MILENA GOMEZ MORENO"/>
    <x v="1"/>
    <n v="202014"/>
    <n v="1216"/>
    <n v="665939176.37774384"/>
    <n v="304"/>
    <n v="215"/>
    <n v="0.70723684210526316"/>
    <n v="264"/>
    <n v="623253.23931326147"/>
    <n v="82269427.589350507"/>
    <n v="217"/>
    <n v="0.10886075949367088"/>
    <n v="132"/>
    <n v="0.60829493087557607"/>
    <n v="0"/>
    <n v="0"/>
    <n v="2"/>
    <n v="2"/>
    <n v="1"/>
    <n v="2"/>
    <n v="-7"/>
    <n v="-4"/>
    <n v="-5"/>
    <n v="-7"/>
    <n v="1.1380557953164063"/>
    <n v="0.60829493087557607"/>
    <n v="535211.78757103579"/>
    <n v="88041.451742225676"/>
    <n v="0.16449834212692935"/>
    <n v="459256.27782867552"/>
    <n v="547647.34899485519"/>
    <n v="0.1924656786056036"/>
    <n v="4"/>
    <n v="59"/>
    <n v="42"/>
    <n v="18"/>
    <n v="5"/>
    <n v="13"/>
    <n v="15"/>
    <n v="2"/>
    <n v="284"/>
    <n v="60.829493087557609"/>
    <n v="9"/>
    <n v="119"/>
  </r>
  <r>
    <n v="700000023"/>
    <s v="SECTOR POESIA YULIETH"/>
    <n v="5042"/>
    <n v="233182"/>
    <s v="5042 - EVELIN JANETH PAVA HERNANDEZ "/>
    <x v="1"/>
    <n v="202014"/>
    <n v="1216"/>
    <n v="665939176.37774384"/>
    <n v="370"/>
    <n v="264"/>
    <n v="0.71351351351351355"/>
    <n v="342"/>
    <n v="513220.12237593386"/>
    <n v="83141659.824901283"/>
    <n v="266"/>
    <n v="0.13333333333333333"/>
    <n v="162"/>
    <n v="0.60902255639097747"/>
    <n v="0"/>
    <n v="-25"/>
    <n v="2"/>
    <n v="-13"/>
    <n v="11"/>
    <n v="2"/>
    <n v="-1"/>
    <n v="-2"/>
    <n v="2"/>
    <n v="-10"/>
    <n v="0.93713613937489404"/>
    <n v="0.60902255639097747"/>
    <n v="440722.07216589863"/>
    <n v="72498.050210035231"/>
    <n v="0.16449834212692932"/>
    <n v="459256.27782867552"/>
    <n v="547647.34899485519"/>
    <n v="0.1924656786056036"/>
    <n v="11"/>
    <n v="58"/>
    <n v="54"/>
    <n v="23"/>
    <n v="17"/>
    <n v="17"/>
    <n v="19"/>
    <n v="2"/>
    <n v="350"/>
    <n v="60.902255639097746"/>
    <n v="16"/>
    <n v="135"/>
  </r>
  <r>
    <n v="700000023"/>
    <s v="SECTOR POESIA YULIETH"/>
    <n v="5423"/>
    <n v="200765"/>
    <s v="5423 - NIDIA AURORA VILLALOBOS LOZANO"/>
    <x v="1"/>
    <n v="202202"/>
    <n v="1216"/>
    <n v="665939176.37774384"/>
    <n v="344"/>
    <n v="255"/>
    <n v="0.74127906976744184"/>
    <n v="307"/>
    <n v="521912.75699545728"/>
    <n v="81418390.091291338"/>
    <n v="257"/>
    <n v="0.12827004219409283"/>
    <n v="156"/>
    <n v="0.60700389105058361"/>
    <n v="0"/>
    <n v="-6"/>
    <n v="2"/>
    <n v="-7"/>
    <n v="0"/>
    <n v="3"/>
    <n v="-13"/>
    <n v="6"/>
    <n v="-8"/>
    <n v="-1"/>
    <n v="0.95300882575870982"/>
    <n v="0.60700389105058361"/>
    <n v="448186.77546779142"/>
    <n v="73725.981527665863"/>
    <n v="0.16449834212692901"/>
    <n v="459256.27782867552"/>
    <n v="547647.34899485519"/>
    <n v="0.1924656786056036"/>
    <n v="4"/>
    <n v="78"/>
    <n v="39"/>
    <n v="25"/>
    <n v="7"/>
    <n v="13"/>
    <n v="14"/>
    <n v="2"/>
    <n v="332"/>
    <n v="60.700389105058363"/>
    <n v="10"/>
    <n v="142"/>
  </r>
  <r>
    <n v="700000023"/>
    <s v="SECTOR POESIA YULIETH"/>
    <n v="5578"/>
    <n v="767738"/>
    <s v="5578 - OLGA LUCIA FONSECA RAMIREZ"/>
    <x v="1"/>
    <n v="202212"/>
    <n v="1216"/>
    <n v="665939176.37774384"/>
    <n v="447"/>
    <n v="403"/>
    <n v="0.90156599552572703"/>
    <n v="499"/>
    <n v="533383.58148700953"/>
    <n v="131745744.62729137"/>
    <n v="406"/>
    <n v="0.20337552742616033"/>
    <n v="247"/>
    <n v="0.60837438423645318"/>
    <n v="1"/>
    <n v="2"/>
    <n v="8"/>
    <n v="8"/>
    <n v="2"/>
    <n v="2"/>
    <n v="-1"/>
    <n v="5"/>
    <n v="2"/>
    <n v="-3"/>
    <n v="0.97395446625638715"/>
    <n v="0.60837438423645318"/>
    <n v="458037.2184238552"/>
    <n v="75346.363063154335"/>
    <n v="0.16449834212692921"/>
    <n v="459256.27782867552"/>
    <n v="547647.34899485519"/>
    <n v="0.1924656786056036"/>
    <n v="15"/>
    <n v="116"/>
    <n v="73"/>
    <n v="24"/>
    <n v="21"/>
    <n v="17"/>
    <n v="19"/>
    <n v="1"/>
    <n v="517"/>
    <n v="60.837438423645317"/>
    <n v="19"/>
    <n v="213"/>
  </r>
  <r>
    <n v="700000023"/>
    <s v="SECTOR POESIA YULIETH"/>
    <n v="9041"/>
    <n v="368589"/>
    <s v="9041 - DEYMI CATHERINE BARRERA CARRANZA"/>
    <x v="1"/>
    <n v="202413"/>
    <n v="1216"/>
    <n v="665939176.37774384"/>
    <n v="231"/>
    <n v="160"/>
    <n v="0.69264069264069261"/>
    <n v="195"/>
    <n v="608013.15719592583"/>
    <n v="60193302.562396653"/>
    <n v="162"/>
    <n v="8.1012658227848103E-2"/>
    <n v="99"/>
    <n v="0.61111111111111116"/>
    <n v="0"/>
    <n v="-3"/>
    <n v="1"/>
    <n v="2"/>
    <n v="-3"/>
    <n v="0"/>
    <n v="-9"/>
    <n v="2"/>
    <n v="-8"/>
    <n v="-5"/>
    <n v="1.1102275183324912"/>
    <n v="0.61111111111111116"/>
    <n v="522124.53654970758"/>
    <n v="85888.620646218245"/>
    <n v="0.16449834212692938"/>
    <n v="459256.27782867552"/>
    <n v="547647.34899485519"/>
    <n v="0.1924656786056036"/>
    <n v="4"/>
    <n v="50"/>
    <n v="24"/>
    <n v="14"/>
    <n v="5"/>
    <n v="8"/>
    <n v="9"/>
    <n v="2"/>
    <n v="209"/>
    <n v="61.111111111111114"/>
    <n v="7"/>
    <n v="88"/>
  </r>
  <r>
    <n v="700000023"/>
    <s v="SECTOR POESIA YULIETH"/>
    <n v="9058"/>
    <n v="460802"/>
    <s v="9058 - JULIETH PAOLA VARGAS"/>
    <x v="1"/>
    <n v="202414"/>
    <n v="1216"/>
    <n v="665939176.37774384"/>
    <n v="432"/>
    <n v="368"/>
    <n v="0.85185185185185186"/>
    <n v="438"/>
    <n v="569333.1317227534"/>
    <n v="128099954.63761953"/>
    <n v="369"/>
    <n v="0.18481012658227849"/>
    <n v="225"/>
    <n v="0.6097560975609756"/>
    <n v="0"/>
    <n v="4"/>
    <n v="2"/>
    <n v="6"/>
    <n v="6"/>
    <n v="2"/>
    <n v="-17"/>
    <n v="0"/>
    <n v="-22"/>
    <n v="-2"/>
    <n v="1.0395980785220635"/>
    <n v="0.6097560975609756"/>
    <n v="488908.4948655914"/>
    <n v="80424.636857161997"/>
    <n v="0.16449834212692907"/>
    <n v="459256.27782867552"/>
    <n v="547647.34899485519"/>
    <n v="0.1924656786056036"/>
    <n v="4"/>
    <n v="115"/>
    <n v="66"/>
    <n v="27"/>
    <n v="10"/>
    <n v="10"/>
    <n v="11"/>
    <n v="1"/>
    <n v="464"/>
    <n v="60.975609756097562"/>
    <n v="13"/>
    <n v="208"/>
  </r>
  <r>
    <n v="700000023"/>
    <s v="SECTOR POESIA YULIETH"/>
    <n v="9425"/>
    <n v="1635187"/>
    <s v="9425 - MONICA MARIA PULIDO CAMARGO"/>
    <x v="1"/>
    <n v="202514"/>
    <n v="1216"/>
    <n v="665939176.37774384"/>
    <n v="222"/>
    <n v="185"/>
    <n v="0.83333333333333337"/>
    <n v="225"/>
    <n v="499675.41726707766"/>
    <n v="56962997.568446852"/>
    <n v="187"/>
    <n v="9.3670886075949367E-2"/>
    <n v="114"/>
    <n v="0.60962566844919786"/>
    <n v="0"/>
    <n v="-3"/>
    <n v="8"/>
    <n v="-2"/>
    <n v="5"/>
    <n v="-2"/>
    <n v="-6"/>
    <n v="0"/>
    <n v="1"/>
    <n v="-2"/>
    <n v="0.91240360824201083"/>
    <n v="0.60962566844919786"/>
    <n v="429090.70729498164"/>
    <n v="70584.709972096025"/>
    <n v="0.16449834212692943"/>
    <n v="459256.27782867552"/>
    <n v="547647.34899485519"/>
    <n v="0.1924656786056036"/>
    <n v="9"/>
    <n v="43"/>
    <n v="40"/>
    <n v="15"/>
    <n v="9"/>
    <n v="5"/>
    <n v="6"/>
    <n v="2"/>
    <n v="232"/>
    <n v="60.962566844919785"/>
    <n v="7"/>
    <n v="98"/>
  </r>
  <r>
    <n v="700000023"/>
    <s v="SECTOR POESIA YULIETH"/>
    <n v="9844"/>
    <n v="425309"/>
    <s v="9844 - FERNANDO ANDRES CHACON VARGAS"/>
    <x v="1"/>
    <n v="202605"/>
    <n v="1216"/>
    <n v="665939176.37774384"/>
    <n v="103"/>
    <n v="110"/>
    <n v="1.0679611650485437"/>
    <n v="113"/>
    <n v="541765.36483469827"/>
    <n v="39007106.268098272"/>
    <n v="110"/>
    <n v="5.9071729957805907E-2"/>
    <n v="72"/>
    <n v="0.65454545454545454"/>
    <n v="-1"/>
    <s v=""/>
    <s v=""/>
    <n v="11"/>
    <n v="8"/>
    <n v="0"/>
    <n v="-1"/>
    <n v="2"/>
    <n v="2"/>
    <n v="4"/>
    <n v="0.98925954052192044"/>
    <n v="0.65454545454545454"/>
    <n v="448898.7138012959"/>
    <n v="92866.651033402362"/>
    <n v="0.20687662534606771"/>
    <n v="459256.27782867552"/>
    <n v="547647.34899485519"/>
    <n v="0.1924656786056036"/>
    <n v="4"/>
    <n v="37"/>
    <n v="23"/>
    <n v="6"/>
    <n v="1"/>
    <n v="2"/>
    <n v="2"/>
    <n v="2"/>
    <n v="143"/>
    <n v="65.454545454545453"/>
    <n v="2"/>
    <n v="66"/>
  </r>
  <r>
    <n v="700000098"/>
    <s v="SECTOR MOSAICO JULIETH"/>
    <n v="97"/>
    <n v="16547"/>
    <s v="97 - ANDREA INES IBAÑEZ GALLEGO"/>
    <x v="1"/>
    <n v="201116"/>
    <n v="769"/>
    <n v="379750386.70199931"/>
    <n v="310"/>
    <n v="275"/>
    <n v="0.88709677419354838"/>
    <n v="325"/>
    <n v="538675.48489468661"/>
    <n v="94268209.856570154"/>
    <n v="277"/>
    <n v="0.2275132275132275"/>
    <n v="175"/>
    <n v="0.63176895306859204"/>
    <n v="0"/>
    <n v="-24"/>
    <n v="8"/>
    <n v="6"/>
    <n v="10"/>
    <n v="8"/>
    <n v="6"/>
    <n v="-6"/>
    <n v="3"/>
    <n v="7"/>
    <n v="1.0908256117434341"/>
    <n v="0.63176895306859204"/>
    <n v="538798.96417442849"/>
    <n v="-123.47927974187769"/>
    <n v="-2.2917505034754119E-4"/>
    <n v="481709.8400217403"/>
    <n v="493823.64980754134"/>
    <n v="2.5147524047369085E-2"/>
    <n v="12"/>
    <n v="95"/>
    <n v="48"/>
    <n v="10"/>
    <n v="13"/>
    <n v="4"/>
    <n v="5"/>
    <n v="2"/>
    <n v="350"/>
    <n v="63.176895306859201"/>
    <n v="10"/>
    <n v="153"/>
  </r>
  <r>
    <n v="700000098"/>
    <s v="SECTOR MOSAICO JULIETH"/>
    <n v="3292"/>
    <s v="-"/>
    <s v="3292 - Fuera de grupo"/>
    <x v="0"/>
    <s v="-"/>
    <n v="769"/>
    <n v="379750386.70199931"/>
    <s v=""/>
    <s v=""/>
    <s v=""/>
    <n v="29"/>
    <n v="336280.56286324421"/>
    <n v="6389330.6944016404"/>
    <n v="29"/>
    <n v="2.5132275132275131E-2"/>
    <n v="19"/>
    <n v="0.65517241379310343"/>
    <n v="0"/>
    <s v=""/>
    <s v=""/>
    <n v="0"/>
    <n v="2"/>
    <s v=""/>
    <s v=""/>
    <s v=""/>
    <s v=""/>
    <s v=""/>
    <n v="0.68097298093014247"/>
    <n v="0.65517241379310343"/>
    <n v="328166.85714285716"/>
    <n v="8113.70572038705"/>
    <n v="2.4724330150302176E-2"/>
    <n v="481709.8400217403"/>
    <n v="493823.64980754134"/>
    <n v="2.5147524047369085E-2"/>
    <n v="4"/>
    <n v="9"/>
    <n v="5"/>
    <n v="0"/>
    <n v="1"/>
    <n v="0"/>
    <n v="0"/>
    <n v="4"/>
    <n v="34"/>
    <n v="65.517241379310349"/>
    <n v="1"/>
    <n v="14"/>
  </r>
  <r>
    <n v="700000098"/>
    <s v="SECTOR MOSAICO JULIETH"/>
    <n v="3561"/>
    <n v="191068"/>
    <s v="3561 - ELLA MARIELA AVILEZ MERCADO"/>
    <x v="1"/>
    <n v="201707"/>
    <n v="769"/>
    <n v="379750386.70199931"/>
    <n v="308"/>
    <n v="254"/>
    <n v="0.82467532467532467"/>
    <n v="298"/>
    <n v="508897.48333198478"/>
    <n v="82441392.299781531"/>
    <n v="256"/>
    <n v="0.21031746031746032"/>
    <n v="162"/>
    <n v="0.6328125"/>
    <n v="0"/>
    <n v="0"/>
    <n v="-6"/>
    <n v="10"/>
    <n v="4"/>
    <n v="2"/>
    <n v="-9"/>
    <n v="-4"/>
    <n v="3"/>
    <n v="3"/>
    <n v="1.0305247298915678"/>
    <n v="0.6328125"/>
    <n v="509014.13667238422"/>
    <n v="-116.65334039943991"/>
    <n v="-2.2917505034741555E-4"/>
    <n v="481709.8400217403"/>
    <n v="493823.64980754134"/>
    <n v="2.5147524047369085E-2"/>
    <n v="4"/>
    <n v="91"/>
    <n v="46"/>
    <n v="13"/>
    <n v="6"/>
    <n v="6"/>
    <n v="6"/>
    <n v="2"/>
    <n v="330"/>
    <n v="63.28125"/>
    <n v="9"/>
    <n v="150"/>
  </r>
  <r>
    <n v="700000098"/>
    <s v="SECTOR MOSAICO JULIETH"/>
    <n v="3887"/>
    <n v="367886"/>
    <s v="3887 - SANDRA MILENA ZUÑIGA SAENZ"/>
    <x v="1"/>
    <n v="201713"/>
    <n v="769"/>
    <n v="379750386.70199931"/>
    <n v="303"/>
    <n v="278"/>
    <n v="0.91749174917491749"/>
    <n v="323"/>
    <n v="491266.98854352022"/>
    <n v="86954256.972203076"/>
    <n v="280"/>
    <n v="0.23015873015873015"/>
    <n v="177"/>
    <n v="0.63214285714285712"/>
    <n v="0"/>
    <n v="-7"/>
    <n v="2"/>
    <n v="5"/>
    <n v="8"/>
    <n v="2"/>
    <n v="6"/>
    <n v="0"/>
    <n v="1"/>
    <n v="5"/>
    <n v="0.99482272413437967"/>
    <n v="0.63214285714285712"/>
    <n v="491379.60048820177"/>
    <n v="-112.61194468155736"/>
    <n v="-2.2917505034737644E-4"/>
    <n v="481709.8400217403"/>
    <n v="493823.64980754134"/>
    <n v="2.5147524047369085E-2"/>
    <n v="8"/>
    <n v="93"/>
    <n v="52"/>
    <n v="17"/>
    <n v="9"/>
    <n v="7"/>
    <n v="7"/>
    <n v="2"/>
    <n v="362"/>
    <n v="63.214285714285708"/>
    <n v="8"/>
    <n v="162"/>
  </r>
  <r>
    <n v="700000098"/>
    <s v="SECTOR MOSAICO JULIETH"/>
    <n v="9199"/>
    <n v="672837"/>
    <s v="9199 - MIRLEYS MARÍA MEDELLÍN COGOLLO"/>
    <x v="1"/>
    <n v="202505"/>
    <n v="769"/>
    <n v="379750386.70199931"/>
    <n v="178"/>
    <n v="172"/>
    <n v="0.9662921348314607"/>
    <n v="195"/>
    <n v="441194.60216571868"/>
    <n v="49854990.044726208"/>
    <n v="174"/>
    <n v="0.14682539682539683"/>
    <n v="113"/>
    <n v="0.64942528735632188"/>
    <n v="0"/>
    <n v="0"/>
    <n v="2"/>
    <n v="2"/>
    <n v="4"/>
    <n v="6"/>
    <n v="3"/>
    <n v="6"/>
    <n v="3"/>
    <n v="7"/>
    <n v="0.8934254208717346"/>
    <n v="0.64942528735632188"/>
    <n v="440197.03843537415"/>
    <n v="997.56373034452554"/>
    <n v="2.2661754697174755E-3"/>
    <n v="481709.8400217403"/>
    <n v="493823.64980754134"/>
    <n v="2.5147524047369085E-2"/>
    <n v="6"/>
    <n v="62"/>
    <n v="29"/>
    <n v="10"/>
    <n v="6"/>
    <n v="4"/>
    <n v="4"/>
    <n v="2"/>
    <n v="228"/>
    <n v="64.942528735632195"/>
    <n v="6"/>
    <n v="101"/>
  </r>
  <r>
    <n v="700000098"/>
    <s v="SECTOR MOSAICO JULIETH"/>
    <n v="9757"/>
    <n v="251064"/>
    <s v="9757 - KAREN MARGARITA JIMENEZ BAÑOS"/>
    <x v="1"/>
    <n v="202606"/>
    <n v="769"/>
    <n v="379750386.70199931"/>
    <n v="37"/>
    <n v="182"/>
    <n v="4.9189189189189193"/>
    <n v="192"/>
    <n v="486522.006783063"/>
    <n v="59842206.834316745"/>
    <n v="184"/>
    <n v="0.16005291005291006"/>
    <n v="123"/>
    <n v="0.66847826086956519"/>
    <n v="0"/>
    <s v=""/>
    <s v=""/>
    <n v="6"/>
    <n v="11"/>
    <n v="7"/>
    <n v="5"/>
    <n v="10"/>
    <n v="1"/>
    <n v="4"/>
    <n v="0.98521406776017306"/>
    <n v="0.66847826086956519"/>
    <n v="484216.39782016346"/>
    <n v="2305.6089628995396"/>
    <n v="4.7615259897824357E-3"/>
    <n v="481709.8400217403"/>
    <n v="493823.64980754134"/>
    <n v="2.5147524047369085E-2"/>
    <n v="6"/>
    <n v="63"/>
    <n v="36"/>
    <n v="13"/>
    <n v="6"/>
    <n v="1"/>
    <n v="2"/>
    <n v="2"/>
    <n v="244"/>
    <n v="66.847826086956516"/>
    <n v="5"/>
    <n v="112"/>
  </r>
  <r>
    <n v="700000133"/>
    <s v="SECTOR INSPIRACIÓN VANESA"/>
    <n v="2010"/>
    <n v="251534"/>
    <s v="2010 - JHAZMIN ESTHER VEGA BRAVO "/>
    <x v="1"/>
    <n v="201511"/>
    <n v="705"/>
    <n v="371596165.61179942"/>
    <n v="261"/>
    <n v="239"/>
    <n v="0.91570881226053635"/>
    <n v="271"/>
    <n v="541409.4732497537"/>
    <n v="83918468.353711829"/>
    <n v="241"/>
    <n v="0.21994134897360704"/>
    <n v="155"/>
    <n v="0.6431535269709544"/>
    <n v="0"/>
    <n v="-7"/>
    <n v="4"/>
    <n v="2"/>
    <n v="2"/>
    <n v="2"/>
    <n v="4"/>
    <n v="2"/>
    <n v="2"/>
    <n v="1"/>
    <n v="1.0271733509753855"/>
    <n v="0.6431535269709544"/>
    <n v="489308.74400000001"/>
    <n v="52100.729249753698"/>
    <n v="0.10647823054180633"/>
    <n v="467208.73754436529"/>
    <n v="527086.75973304885"/>
    <n v="0.12816117802804938"/>
    <n v="7"/>
    <n v="88"/>
    <n v="41"/>
    <n v="14"/>
    <n v="7"/>
    <n v="4"/>
    <n v="4"/>
    <n v="2"/>
    <n v="313"/>
    <n v="64.315352697095435"/>
    <n v="5"/>
    <n v="143"/>
  </r>
  <r>
    <n v="700000133"/>
    <s v="SECTOR INSPIRACIÓN VANESA"/>
    <n v="3323"/>
    <s v="-"/>
    <s v="3323 - Fuera de grupo"/>
    <x v="0"/>
    <s v="-"/>
    <n v="705"/>
    <n v="371596165.61179942"/>
    <s v=""/>
    <s v=""/>
    <s v=""/>
    <n v="3"/>
    <n v="318729.28422966064"/>
    <n v="637458.56845932128"/>
    <n v="3"/>
    <n v="2.9325513196480938E-3"/>
    <n v="2"/>
    <n v="0.66666666666666663"/>
    <n v="0"/>
    <s v=""/>
    <s v=""/>
    <n v="0"/>
    <n v="0"/>
    <s v=""/>
    <s v=""/>
    <s v=""/>
    <s v=""/>
    <s v=""/>
    <n v="0.60469984939687338"/>
    <n v="0.66666666666666663"/>
    <n v="263653.16666666669"/>
    <n v="55076.117562993953"/>
    <n v="0.20889609732101561"/>
    <n v="467208.73754436529"/>
    <n v="527086.75973304885"/>
    <n v="0.12816117802804938"/>
    <n v="4"/>
    <n v="-2"/>
    <n v="0"/>
    <n v="0"/>
    <n v="1"/>
    <n v="0"/>
    <n v="0"/>
    <n v="0"/>
    <n v="1"/>
    <n v="66.666666666666657"/>
    <n v="0"/>
    <n v="0"/>
  </r>
  <r>
    <n v="700000133"/>
    <s v="SECTOR INSPIRACIÓN VANESA"/>
    <n v="5711"/>
    <n v="735240"/>
    <s v="5711 - MARGARITA ROSA ARTEAGA PEÑA"/>
    <x v="1"/>
    <n v="202303"/>
    <n v="705"/>
    <n v="371596165.61179942"/>
    <n v="184"/>
    <n v="159"/>
    <n v="0.86413043478260865"/>
    <n v="182"/>
    <n v="538445.23852131411"/>
    <n v="54921414.329174042"/>
    <n v="159"/>
    <n v="0.14516129032258066"/>
    <n v="102"/>
    <n v="0.64150943396226412"/>
    <n v="-1"/>
    <n v="-7"/>
    <n v="-11"/>
    <n v="5"/>
    <n v="4"/>
    <n v="3"/>
    <n v="2"/>
    <n v="2"/>
    <n v="2"/>
    <n v="1"/>
    <n v="1.0215495429898827"/>
    <n v="0.64150943396226412"/>
    <n v="486629.76248313091"/>
    <n v="51815.476038183202"/>
    <n v="0.10647823054180619"/>
    <n v="467208.73754436529"/>
    <n v="527086.75973304885"/>
    <n v="0.12816117802804938"/>
    <n v="7"/>
    <n v="59"/>
    <n v="23"/>
    <n v="9"/>
    <n v="6"/>
    <n v="1"/>
    <n v="1"/>
    <n v="2"/>
    <n v="201"/>
    <n v="64.15094339622641"/>
    <n v="4"/>
    <n v="91"/>
  </r>
  <r>
    <n v="700000133"/>
    <s v="SECTOR INSPIRACIÓN VANESA"/>
    <n v="8852"/>
    <n v="352596"/>
    <s v="8852 - KEYLA KARINA CASTILLO MANJARREZ"/>
    <x v="1"/>
    <n v="202404"/>
    <n v="705"/>
    <n v="371596165.61179942"/>
    <n v="194"/>
    <n v="172"/>
    <n v="0.88659793814432986"/>
    <n v="203"/>
    <n v="477095.70526492386"/>
    <n v="52957623.28440655"/>
    <n v="172"/>
    <n v="0.15689149560117302"/>
    <n v="111"/>
    <n v="0.64534883720930236"/>
    <n v="-1"/>
    <n v="3"/>
    <n v="2"/>
    <n v="5"/>
    <n v="6"/>
    <n v="3"/>
    <n v="1"/>
    <n v="3"/>
    <n v="-3"/>
    <n v="1"/>
    <n v="0.90515592823192192"/>
    <n v="0.64534883720930236"/>
    <n v="431183.99630086316"/>
    <n v="45911.708964060701"/>
    <n v="0.10647823054180638"/>
    <n v="467208.73754436529"/>
    <n v="527086.75973304885"/>
    <n v="0.12816117802804938"/>
    <n v="5"/>
    <n v="49"/>
    <n v="35"/>
    <n v="16"/>
    <n v="6"/>
    <n v="5"/>
    <n v="5"/>
    <n v="2"/>
    <n v="227"/>
    <n v="64.534883720930239"/>
    <n v="6"/>
    <n v="100"/>
  </r>
  <r>
    <n v="700000133"/>
    <s v="SECTOR INSPIRACIÓN VANESA"/>
    <n v="9214"/>
    <n v="999843"/>
    <s v="9214 - CINDY PAOLA TORRES BALLESTEROS"/>
    <x v="1"/>
    <n v="202506"/>
    <n v="705"/>
    <n v="371596165.61179942"/>
    <n v="162"/>
    <n v="139"/>
    <n v="0.85802469135802473"/>
    <n v="160"/>
    <n v="549252.76598490891"/>
    <n v="49982001.704626709"/>
    <n v="141"/>
    <n v="0.12903225806451613"/>
    <n v="91"/>
    <n v="0.64539007092198586"/>
    <n v="0"/>
    <n v="-5"/>
    <n v="4"/>
    <n v="7"/>
    <n v="4"/>
    <n v="2"/>
    <n v="-4"/>
    <n v="-3"/>
    <n v="2"/>
    <n v="0"/>
    <n v="1.0420538096291516"/>
    <n v="0.64539007092198586"/>
    <n v="496397.26370030589"/>
    <n v="52855.502284603019"/>
    <n v="0.10647823054180637"/>
    <n v="467208.73754436529"/>
    <n v="527086.75973304885"/>
    <n v="0.12816117802804938"/>
    <n v="6"/>
    <n v="50"/>
    <n v="21"/>
    <n v="11"/>
    <n v="5"/>
    <n v="2"/>
    <n v="2"/>
    <n v="2"/>
    <n v="182"/>
    <n v="64.539007092198588"/>
    <n v="3"/>
    <n v="82"/>
  </r>
  <r>
    <n v="700000133"/>
    <s v="SECTOR INSPIRACIÓN VANESA"/>
    <n v="9482"/>
    <n v="603314"/>
    <s v="9482 - SOL MARIA LUNA ARGEL"/>
    <x v="1"/>
    <n v="202516"/>
    <n v="705"/>
    <n v="371596165.61179942"/>
    <n v="111"/>
    <n v="107"/>
    <n v="0.963963963963964"/>
    <n v="119"/>
    <n v="520029.20443858195"/>
    <n v="37442102.719577901"/>
    <n v="109"/>
    <n v="0.10263929618768329"/>
    <n v="72"/>
    <n v="0.66055045871559637"/>
    <n v="0"/>
    <n v="2"/>
    <n v="3"/>
    <n v="3"/>
    <n v="3"/>
    <n v="1"/>
    <n v="2"/>
    <n v="2"/>
    <n v="3"/>
    <n v="2"/>
    <n v="0.98661025881575681"/>
    <n v="0.66055045871559637"/>
    <n v="464256.2670682731"/>
    <n v="55772.937370308849"/>
    <n v="0.12013394611236758"/>
    <n v="467208.73754436529"/>
    <n v="527086.75973304885"/>
    <n v="0.12816117802804938"/>
    <n v="6"/>
    <n v="38"/>
    <n v="20"/>
    <n v="5"/>
    <n v="5"/>
    <n v="2"/>
    <n v="2"/>
    <n v="2"/>
    <n v="144"/>
    <n v="66.055045871559642"/>
    <n v="3"/>
    <n v="63"/>
  </r>
  <r>
    <n v="700000133"/>
    <s v="SECTOR INSPIRACIÓN VANESA"/>
    <n v="9618"/>
    <n v="985776"/>
    <s v="9618 - KETYS MARGARITA ALTAMAR GARCIA"/>
    <x v="1"/>
    <n v="202604"/>
    <n v="705"/>
    <n v="371596165.61179942"/>
    <n v="167"/>
    <n v="151"/>
    <n v="0.90419161676646709"/>
    <n v="179"/>
    <n v="594124.60665503377"/>
    <n v="58224211.452193305"/>
    <n v="153"/>
    <n v="0.13929618768328444"/>
    <n v="98"/>
    <n v="0.64052287581699341"/>
    <n v="0"/>
    <s v=""/>
    <n v="7"/>
    <n v="-2"/>
    <n v="2"/>
    <n v="3"/>
    <n v="3"/>
    <n v="2"/>
    <n v="3"/>
    <n v="2"/>
    <n v="1.1271856021500848"/>
    <n v="0.64052287581699341"/>
    <n v="536951.01291248202"/>
    <n v="57173.593742551748"/>
    <n v="0.10647823054180644"/>
    <n v="467208.73754436529"/>
    <n v="527086.75973304885"/>
    <n v="0.12816117802804938"/>
    <n v="6"/>
    <n v="55"/>
    <n v="26"/>
    <n v="7"/>
    <n v="6"/>
    <n v="5"/>
    <n v="5"/>
    <n v="2"/>
    <n v="202"/>
    <n v="64.052287581699346"/>
    <n v="5"/>
    <n v="88"/>
  </r>
  <r>
    <n v="700000133"/>
    <s v="SECTOR INSPIRACIÓN VANESA"/>
    <n v="9842"/>
    <n v="238877"/>
    <s v="9842 - LUCELLY DEL CARMEN TRUJILLO ESPITIA"/>
    <x v="1"/>
    <n v="202605"/>
    <n v="705"/>
    <n v="371596165.61179942"/>
    <n v="129"/>
    <n v="114"/>
    <n v="0.88372093023255816"/>
    <n v="134"/>
    <n v="459080.61917328485"/>
    <n v="33512885.199649792"/>
    <n v="114"/>
    <n v="0.10410557184750734"/>
    <n v="73"/>
    <n v="0.64035087719298245"/>
    <n v="-1"/>
    <s v=""/>
    <s v=""/>
    <n v="6"/>
    <n v="4"/>
    <n v="-4"/>
    <n v="2"/>
    <n v="2"/>
    <n v="3"/>
    <n v="5"/>
    <n v="0.87097733095362373"/>
    <n v="0.64035087719298245"/>
    <n v="404908.10128913441"/>
    <n v="54172.517884150438"/>
    <n v="0.133789661682929"/>
    <n v="467208.73754436529"/>
    <n v="527086.75973304885"/>
    <n v="0.12816117802804938"/>
    <n v="4"/>
    <n v="41"/>
    <n v="21"/>
    <n v="5"/>
    <n v="2"/>
    <n v="5"/>
    <n v="5"/>
    <n v="2"/>
    <n v="152"/>
    <n v="64.035087719298247"/>
    <n v="3"/>
    <n v="67"/>
  </r>
  <r>
    <n v="700000178"/>
    <s v="SECTOR DESTELLO KARINA"/>
    <n v="3342"/>
    <s v="-"/>
    <s v="3342 - Fuera de grupo"/>
    <x v="0"/>
    <s v="-"/>
    <n v="1079"/>
    <n v="540118897.85249388"/>
    <s v=""/>
    <s v=""/>
    <s v=""/>
    <n v="15"/>
    <n v="247409.58587974697"/>
    <n v="2474095.8587974696"/>
    <n v="15"/>
    <n v="9.4786729857819912E-3"/>
    <n v="10"/>
    <n v="0.66666666666666663"/>
    <n v="1"/>
    <s v=""/>
    <s v=""/>
    <n v="0"/>
    <n v="0"/>
    <s v=""/>
    <s v=""/>
    <s v=""/>
    <s v=""/>
    <s v=""/>
    <n v="0.49425218081732847"/>
    <n v="0.66666666666666663"/>
    <n v="212450.5"/>
    <n v="34959.08587974697"/>
    <n v="0.16455167617749533"/>
    <n v="455665.27470424643"/>
    <n v="500573.58466403512"/>
    <n v="9.8555480201858225E-2"/>
    <n v="4"/>
    <n v="2"/>
    <n v="1"/>
    <n v="0"/>
    <n v="0"/>
    <n v="0"/>
    <n v="0"/>
    <n v="4"/>
    <n v="13"/>
    <n v="66.666666666666657"/>
    <n v="3"/>
    <n v="3"/>
  </r>
  <r>
    <n v="700000178"/>
    <s v="SECTOR DESTELLO KARINA"/>
    <n v="4319"/>
    <n v="257409"/>
    <s v="4319 - JULIA DE LA CANDELARIA MARTINEZ PAYARES "/>
    <x v="1"/>
    <n v="201813"/>
    <n v="1079"/>
    <n v="540118897.85249388"/>
    <n v="409"/>
    <n v="324"/>
    <n v="0.79217603911980439"/>
    <n v="421"/>
    <n v="494321.20960608835"/>
    <n v="102818811.59806637"/>
    <n v="326"/>
    <n v="0.1924170616113744"/>
    <n v="208"/>
    <n v="0.6380368098159509"/>
    <n v="0"/>
    <n v="11"/>
    <n v="-7"/>
    <n v="10"/>
    <n v="6"/>
    <n v="0"/>
    <n v="9"/>
    <n v="-18"/>
    <n v="3"/>
    <n v="5"/>
    <n v="0.98750957851253152"/>
    <n v="0.6380368098159509"/>
    <n v="465106.204248366"/>
    <n v="29215.005357722344"/>
    <n v="6.2813622116555501E-2"/>
    <n v="455665.27470424643"/>
    <n v="500573.58466403512"/>
    <n v="9.8555480201858225E-2"/>
    <n v="20"/>
    <n v="102"/>
    <n v="50"/>
    <n v="20"/>
    <n v="25"/>
    <n v="20"/>
    <n v="20"/>
    <n v="2"/>
    <n v="445"/>
    <n v="63.803680981595093"/>
    <n v="16"/>
    <n v="172"/>
  </r>
  <r>
    <n v="700000178"/>
    <s v="SECTOR DESTELLO KARINA"/>
    <n v="4664"/>
    <n v="207964"/>
    <s v="4664 - CRISTY JOHANA BENAVIDES DIAZ "/>
    <x v="1"/>
    <n v="201908"/>
    <n v="1079"/>
    <n v="540118897.85249388"/>
    <n v="239"/>
    <n v="225"/>
    <n v="0.94142259414225937"/>
    <n v="289"/>
    <n v="492565.96443169779"/>
    <n v="70436932.913732782"/>
    <n v="225"/>
    <n v="0.13270142180094788"/>
    <n v="143"/>
    <n v="0.63555555555555554"/>
    <n v="-1"/>
    <n v="-3"/>
    <n v="2"/>
    <n v="5"/>
    <n v="7"/>
    <n v="12"/>
    <n v="7"/>
    <n v="6"/>
    <n v="6"/>
    <n v="18"/>
    <n v="0.98400311067610224"/>
    <n v="0.63555555555555554"/>
    <n v="463454.69627192983"/>
    <n v="29111.268159767962"/>
    <n v="6.2813622116555404E-2"/>
    <n v="455665.27470424643"/>
    <n v="500573.58466403512"/>
    <n v="9.8555480201858225E-2"/>
    <n v="12"/>
    <n v="76"/>
    <n v="32"/>
    <n v="13"/>
    <n v="15"/>
    <n v="18"/>
    <n v="18"/>
    <n v="2"/>
    <n v="315"/>
    <n v="63.555555555555557"/>
    <n v="10"/>
    <n v="121"/>
  </r>
  <r>
    <n v="700000178"/>
    <s v="SECTOR DESTELLO KARINA"/>
    <n v="5183"/>
    <n v="668955"/>
    <s v="5183 - SANDRA MARCELA VERGARA MARTINEZ"/>
    <x v="1"/>
    <n v="202105"/>
    <n v="1079"/>
    <n v="540118897.85249388"/>
    <n v="166"/>
    <n v="107"/>
    <n v="0.64457831325301207"/>
    <n v="138"/>
    <n v="522166.22284947941"/>
    <n v="36551635.59946356"/>
    <n v="109"/>
    <n v="6.4454976303317535E-2"/>
    <n v="70"/>
    <n v="0.64220183486238536"/>
    <n v="0"/>
    <n v="-3"/>
    <n v="-3"/>
    <n v="2"/>
    <n v="0"/>
    <n v="-1"/>
    <n v="-2"/>
    <n v="-4"/>
    <n v="-3"/>
    <n v="-2"/>
    <n v="1.0431357923130051"/>
    <n v="0.64220183486238536"/>
    <n v="491305.54217926186"/>
    <n v="30860.680670217553"/>
    <n v="6.2813622116555459E-2"/>
    <n v="455665.27470424643"/>
    <n v="500573.58466403512"/>
    <n v="9.8555480201858225E-2"/>
    <n v="6"/>
    <n v="34"/>
    <n v="20"/>
    <n v="5"/>
    <n v="7"/>
    <n v="7"/>
    <n v="7"/>
    <n v="2"/>
    <n v="150"/>
    <n v="64.22018348623854"/>
    <n v="5"/>
    <n v="59"/>
  </r>
  <r>
    <n v="700000178"/>
    <s v="SECTOR DESTELLO KARINA"/>
    <n v="5445"/>
    <n v="554798"/>
    <s v="5445 - PAULA ANDREA RIVERA ARIAS"/>
    <x v="1"/>
    <n v="202204"/>
    <n v="1079"/>
    <n v="540118897.85249388"/>
    <n v="207"/>
    <n v="176"/>
    <n v="0.85024154589371981"/>
    <n v="205"/>
    <n v="555420.88257307187"/>
    <n v="63317980.613330193"/>
    <n v="178"/>
    <n v="0.1052132701421801"/>
    <n v="114"/>
    <n v="0.6404494382022472"/>
    <n v="0"/>
    <n v="-12"/>
    <n v="6"/>
    <n v="10"/>
    <n v="2"/>
    <n v="-6"/>
    <n v="-3"/>
    <n v="6"/>
    <n v="1"/>
    <n v="3"/>
    <n v="1.109568901734693"/>
    <n v="0.6404494382022472"/>
    <n v="522594.80967789167"/>
    <n v="32826.072895180201"/>
    <n v="6.2813622116555251E-2"/>
    <n v="455665.27470424643"/>
    <n v="500573.58466403512"/>
    <n v="9.8555480201858225E-2"/>
    <n v="4"/>
    <n v="62"/>
    <n v="29"/>
    <n v="16"/>
    <n v="2"/>
    <n v="7"/>
    <n v="7"/>
    <n v="2"/>
    <n v="237"/>
    <n v="64.044943820224717"/>
    <n v="4"/>
    <n v="107"/>
  </r>
  <r>
    <n v="700000178"/>
    <s v="SECTOR DESTELLO KARINA"/>
    <n v="6117"/>
    <n v="988129"/>
    <s v="6117 - YASLY DEL CARMEN MATOS DOMINGUEZ"/>
    <x v="1"/>
    <n v="202310"/>
    <n v="1079"/>
    <n v="540118897.85249388"/>
    <n v="176"/>
    <n v="170"/>
    <n v="0.96590909090909094"/>
    <n v="192"/>
    <n v="439432.94112664525"/>
    <n v="49655922.347310916"/>
    <n v="172"/>
    <n v="0.10426540284360189"/>
    <n v="113"/>
    <n v="0.65697674418604646"/>
    <n v="0"/>
    <n v="3"/>
    <n v="10"/>
    <n v="8"/>
    <n v="6"/>
    <n v="6"/>
    <n v="3"/>
    <n v="-3"/>
    <n v="3"/>
    <n v="3"/>
    <n v="0.87785882952967842"/>
    <n v="0.65697674418604646"/>
    <n v="401919.74620689655"/>
    <n v="37513.194919748697"/>
    <n v="9.3335038334837125E-2"/>
    <n v="455665.27470424643"/>
    <n v="500573.58466403512"/>
    <n v="9.8555480201858225E-2"/>
    <n v="5"/>
    <n v="62"/>
    <n v="30"/>
    <n v="12"/>
    <n v="5"/>
    <n v="4"/>
    <n v="4"/>
    <n v="2"/>
    <n v="230"/>
    <n v="65.697674418604649"/>
    <n v="4"/>
    <n v="104"/>
  </r>
  <r>
    <n v="700000178"/>
    <s v="SECTOR DESTELLO KARINA"/>
    <n v="6761"/>
    <n v="1039557"/>
    <s v="6761 - DIANA PATRICIA MONTESINO GANDARA"/>
    <x v="1"/>
    <n v="202310"/>
    <n v="1079"/>
    <n v="540118897.85249388"/>
    <n v="161"/>
    <n v="112"/>
    <n v="0.69565217391304346"/>
    <n v="138"/>
    <n v="433671.87409607595"/>
    <n v="32091718.683109619"/>
    <n v="116"/>
    <n v="6.8246445497630329E-2"/>
    <n v="74"/>
    <n v="0.63793103448275867"/>
    <n v="1"/>
    <n v="1"/>
    <n v="5"/>
    <n v="2"/>
    <n v="4"/>
    <n v="0"/>
    <n v="-7"/>
    <n v="-3"/>
    <n v="-2"/>
    <n v="-5"/>
    <n v="0.86634989816160413"/>
    <n v="0.63793103448275867"/>
    <n v="400376.10367892979"/>
    <n v="33295.770417146152"/>
    <n v="8.3161232928743278E-2"/>
    <n v="455665.27470424643"/>
    <n v="500573.58466403512"/>
    <n v="9.8555480201858225E-2"/>
    <n v="4"/>
    <n v="40"/>
    <n v="22"/>
    <n v="4"/>
    <n v="2"/>
    <n v="5"/>
    <n v="5"/>
    <n v="2"/>
    <n v="152"/>
    <n v="63.793103448275865"/>
    <n v="4"/>
    <n v="66"/>
  </r>
  <r>
    <n v="700000178"/>
    <s v="SECTOR DESTELLO KARINA"/>
    <n v="8956"/>
    <n v="1174885"/>
    <s v="8956 - MARJORY ELISA LUNA MOYA"/>
    <x v="1"/>
    <n v="202409"/>
    <n v="1079"/>
    <n v="540118897.85249388"/>
    <n v="274"/>
    <n v="197"/>
    <n v="0.71897810218978098"/>
    <n v="247"/>
    <n v="428676.81109200569"/>
    <n v="54441955.008684725"/>
    <n v="199"/>
    <n v="0.11753554502369669"/>
    <n v="127"/>
    <n v="0.63819095477386933"/>
    <n v="0"/>
    <n v="-19"/>
    <n v="7"/>
    <n v="7"/>
    <n v="6"/>
    <n v="8"/>
    <n v="-9"/>
    <n v="3"/>
    <n v="-17"/>
    <n v="4"/>
    <n v="0.85637121938768768"/>
    <n v="0.63819095477386933"/>
    <n v="395764.54368932039"/>
    <n v="32912.267402685306"/>
    <n v="8.3161232928743126E-2"/>
    <n v="455665.27470424643"/>
    <n v="500573.58466403512"/>
    <n v="9.8555480201858225E-2"/>
    <n v="4"/>
    <n v="68"/>
    <n v="26"/>
    <n v="21"/>
    <n v="5"/>
    <n v="11"/>
    <n v="11"/>
    <n v="2"/>
    <n v="269"/>
    <n v="63.819095477386931"/>
    <n v="8"/>
    <n v="115"/>
  </r>
  <r>
    <n v="700000178"/>
    <s v="SECTOR DESTELLO KARINA"/>
    <n v="9269"/>
    <n v="612575"/>
    <s v="9269 - LIA FERNANDA AVENDANO SERRANO"/>
    <x v="1"/>
    <n v="202509"/>
    <n v="1079"/>
    <n v="540118897.85249388"/>
    <n v="234"/>
    <n v="213"/>
    <n v="0.91025641025641024"/>
    <n v="249"/>
    <n v="599155.68937606656"/>
    <n v="82084329.444521114"/>
    <n v="215"/>
    <n v="0.12701421800947868"/>
    <n v="137"/>
    <n v="0.63720930232558137"/>
    <n v="0"/>
    <n v="2"/>
    <n v="4"/>
    <n v="6"/>
    <n v="4"/>
    <n v="2"/>
    <n v="3"/>
    <n v="-3"/>
    <n v="2"/>
    <n v="3"/>
    <n v="1.1969382878607064"/>
    <n v="0.63720930232558137"/>
    <n v="563744.83437921072"/>
    <n v="35410.854996855836"/>
    <n v="6.2813622116555376E-2"/>
    <n v="455665.27470424643"/>
    <n v="500573.58466403512"/>
    <n v="9.8555480201858225E-2"/>
    <n v="6"/>
    <n v="77"/>
    <n v="37"/>
    <n v="12"/>
    <n v="7"/>
    <n v="7"/>
    <n v="7"/>
    <n v="2"/>
    <n v="284"/>
    <n v="63.720930232558139"/>
    <n v="5"/>
    <n v="126"/>
  </r>
  <r>
    <n v="700000178"/>
    <s v="SECTOR DESTELLO KARINA"/>
    <n v="9994"/>
    <n v="887471"/>
    <s v="9994 - MARIA DE LOS ANGELES ZAPATA ARAUJO"/>
    <x v="1"/>
    <n v="202607"/>
    <n v="1079"/>
    <n v="540118897.85249388"/>
    <n v="169"/>
    <n v="132"/>
    <n v="0.78106508875739644"/>
    <n v="162"/>
    <n v="544064.89159384801"/>
    <n v="46245515.785477079"/>
    <n v="134"/>
    <n v="7.8672985781990515E-2"/>
    <n v="85"/>
    <n v="0.63432835820895528"/>
    <n v="0"/>
    <s v=""/>
    <s v=""/>
    <s v="-"/>
    <n v="0"/>
    <n v="8"/>
    <n v="-5"/>
    <n v="-1"/>
    <n v="-5"/>
    <n v="-4"/>
    <n v="1.0868829444106654"/>
    <n v="0.63432835820895528"/>
    <n v="511909.97205169627"/>
    <n v="32154.919542151736"/>
    <n v="6.2813622116555501E-2"/>
    <n v="455665.27470424643"/>
    <n v="500573.58466403512"/>
    <n v="9.8555480201858225E-2"/>
    <n v="5"/>
    <n v="41"/>
    <n v="23"/>
    <n v="12"/>
    <n v="5"/>
    <n v="6"/>
    <n v="6"/>
    <n v="2"/>
    <n v="178"/>
    <n v="63.432835820895527"/>
    <n v="4"/>
    <n v="76"/>
  </r>
  <r>
    <n v="700000232"/>
    <s v="SECTOR EXPRESIÓN NAYIBE"/>
    <n v="3390"/>
    <s v="-"/>
    <s v="3390 - Fuera de grupo"/>
    <x v="0"/>
    <s v="-"/>
    <n v="789"/>
    <n v="430911749.0921104"/>
    <s v=""/>
    <s v=""/>
    <s v=""/>
    <n v="45"/>
    <n v="542922.51296289824"/>
    <n v="15744752.875924049"/>
    <n v="45"/>
    <n v="3.713188220230474E-2"/>
    <n v="29"/>
    <n v="0.64444444444444449"/>
    <n v="-1"/>
    <s v=""/>
    <s v=""/>
    <n v="0"/>
    <n v="0"/>
    <s v=""/>
    <s v=""/>
    <s v=""/>
    <s v=""/>
    <s v=""/>
    <n v="0.99409186133878302"/>
    <n v="0.64444444444444449"/>
    <n v="486638.66666666669"/>
    <n v="56283.846296231553"/>
    <n v="0.11565839328337703"/>
    <n v="493349.2685745536"/>
    <n v="546149.23839304235"/>
    <n v="0.10702350886430834"/>
    <n v="6"/>
    <n v="10"/>
    <n v="5"/>
    <n v="0"/>
    <n v="0"/>
    <n v="0"/>
    <n v="0"/>
    <n v="4"/>
    <n v="44"/>
    <n v="64.444444444444443"/>
    <n v="8"/>
    <n v="15"/>
  </r>
  <r>
    <n v="700000232"/>
    <s v="SECTOR EXPRESIÓN NAYIBE"/>
    <n v="8831"/>
    <n v="1398305"/>
    <s v="8831 - TATIANA MILENA CASALLAS HURTADO"/>
    <x v="1"/>
    <n v="202404"/>
    <n v="789"/>
    <n v="430911749.0921104"/>
    <n v="270"/>
    <n v="231"/>
    <n v="0.85555555555555551"/>
    <n v="278"/>
    <n v="575895.69132760935"/>
    <n v="81201292.477192923"/>
    <n v="233"/>
    <n v="0.17925736235595391"/>
    <n v="141"/>
    <n v="0.60515021459227469"/>
    <n v="0"/>
    <n v="-4"/>
    <n v="3"/>
    <n v="4"/>
    <n v="6"/>
    <n v="-2"/>
    <n v="-2"/>
    <n v="3"/>
    <n v="-9"/>
    <n v="-1"/>
    <n v="1.0544657958731047"/>
    <n v="0.60515021459227469"/>
    <n v="537604.08269780746"/>
    <n v="38291.608629801893"/>
    <n v="7.1226409661263645E-2"/>
    <n v="493349.2685745536"/>
    <n v="546149.23839304235"/>
    <n v="0.10702350886430834"/>
    <n v="11"/>
    <n v="64"/>
    <n v="33"/>
    <n v="25"/>
    <n v="12"/>
    <n v="3"/>
    <n v="3"/>
    <n v="2"/>
    <n v="281"/>
    <n v="60.515021459227469"/>
    <n v="8"/>
    <n v="122"/>
  </r>
  <r>
    <n v="700000232"/>
    <s v="SECTOR EXPRESIÓN NAYIBE"/>
    <n v="8927"/>
    <n v="333237"/>
    <s v="8927 - ANA MARIA MANJARRES VILLANUEVA"/>
    <x v="1"/>
    <n v="202408"/>
    <n v="789"/>
    <n v="430911749.0921104"/>
    <n v="338"/>
    <n v="275"/>
    <n v="0.81360946745562135"/>
    <n v="338"/>
    <n v="501250.68763398228"/>
    <n v="84210115.522509024"/>
    <n v="275"/>
    <n v="0.21254801536491677"/>
    <n v="168"/>
    <n v="0.61090909090909096"/>
    <n v="-1"/>
    <n v="6"/>
    <n v="8"/>
    <n v="-5"/>
    <n v="6"/>
    <n v="4"/>
    <n v="-2"/>
    <n v="1"/>
    <n v="-6"/>
    <n v="0"/>
    <n v="0.9177906923551391"/>
    <n v="0.61090909090909096"/>
    <n v="467922.26471758157"/>
    <n v="33328.422916400712"/>
    <n v="7.1226409661263632E-2"/>
    <n v="493349.2685745536"/>
    <n v="546149.23839304235"/>
    <n v="0.10702350886430834"/>
    <n v="9"/>
    <n v="82"/>
    <n v="53"/>
    <n v="12"/>
    <n v="13"/>
    <n v="13"/>
    <n v="14"/>
    <n v="2"/>
    <n v="355"/>
    <n v="61.090909090909093"/>
    <n v="12"/>
    <n v="147"/>
  </r>
  <r>
    <n v="700000232"/>
    <s v="SECTOR EXPRESIÓN NAYIBE"/>
    <n v="9374"/>
    <n v="1618025"/>
    <s v="9374 - BEATRIZ RAMIREZ QUEVEDO"/>
    <x v="1"/>
    <n v="202517"/>
    <n v="789"/>
    <n v="430911749.0921104"/>
    <n v="142"/>
    <n v="125"/>
    <n v="0.88028169014084512"/>
    <n v="153"/>
    <n v="506572.41915145854"/>
    <n v="39006076.274662308"/>
    <n v="127"/>
    <n v="9.7311139564660698E-2"/>
    <n v="77"/>
    <n v="0.60629921259842523"/>
    <n v="0"/>
    <n v="6"/>
    <n v="7"/>
    <n v="1"/>
    <n v="5"/>
    <n v="-3"/>
    <n v="-4"/>
    <n v="0"/>
    <n v="1"/>
    <n v="-2"/>
    <n v="0.92753479001814165"/>
    <n v="0.60629921259842523"/>
    <n v="472890.15149621211"/>
    <n v="33682.267655246425"/>
    <n v="7.1226409661264062E-2"/>
    <n v="493349.2685745536"/>
    <n v="546149.23839304235"/>
    <n v="0.10702350886430834"/>
    <n v="6"/>
    <n v="36"/>
    <n v="19"/>
    <n v="11"/>
    <n v="6"/>
    <n v="4"/>
    <n v="4"/>
    <n v="2"/>
    <n v="157"/>
    <n v="60.629921259842526"/>
    <n v="5"/>
    <n v="66"/>
  </r>
  <r>
    <n v="700000232"/>
    <s v="SECTOR EXPRESIÓN NAYIBE"/>
    <n v="9616"/>
    <n v="296231"/>
    <s v="9616 - LEIDY JOHANA GIRALDO VALENCIA"/>
    <x v="1"/>
    <n v="202604"/>
    <n v="789"/>
    <n v="430911749.0921104"/>
    <n v="224"/>
    <n v="214"/>
    <n v="0.9553571428571429"/>
    <n v="247"/>
    <n v="501880.11327401554"/>
    <n v="68757575.518540129"/>
    <n v="218"/>
    <n v="0.17413572343149808"/>
    <n v="137"/>
    <n v="0.62844036697247707"/>
    <n v="1"/>
    <s v=""/>
    <n v="17"/>
    <n v="6"/>
    <n v="10"/>
    <n v="3"/>
    <n v="0"/>
    <n v="2"/>
    <n v="-2"/>
    <n v="-3"/>
    <n v="0.91894317156006355"/>
    <n v="0.62844036697247707"/>
    <n v="463701.52393999998"/>
    <n v="38178.58933401556"/>
    <n v="8.2334405566792196E-2"/>
    <n v="493349.2685745536"/>
    <n v="546149.23839304235"/>
    <n v="0.10702350886430834"/>
    <n v="8"/>
    <n v="68"/>
    <n v="38"/>
    <n v="15"/>
    <n v="10"/>
    <n v="6"/>
    <n v="7"/>
    <n v="2"/>
    <n v="281"/>
    <n v="62.844036697247709"/>
    <n v="8"/>
    <n v="121"/>
  </r>
  <r>
    <n v="700000232"/>
    <s v="SECTOR EXPRESIÓN NAYIBE"/>
    <n v="10138"/>
    <n v="1724395"/>
    <s v="10138 - LUZ VIVIANA CAMACHO SOLER"/>
    <x v="1"/>
    <n v="202609"/>
    <n v="789"/>
    <n v="430911749.0921104"/>
    <n v="140"/>
    <n v="141"/>
    <n v="1.0071428571428571"/>
    <n v="164"/>
    <n v="503216.08237010462"/>
    <n v="45289447.413309418"/>
    <n v="143"/>
    <n v="0.11395646606914213"/>
    <n v="90"/>
    <n v="0.62937062937062938"/>
    <n v="0"/>
    <s v=""/>
    <s v=""/>
    <s v="-"/>
    <s v="-"/>
    <s v=""/>
    <s v=""/>
    <n v="8"/>
    <n v="0"/>
    <n v="3"/>
    <n v="0.92138933279617541"/>
    <n v="0.62937062937062938"/>
    <n v="464935.86435200006"/>
    <n v="38280.218018104555"/>
    <n v="8.2334405566791974E-2"/>
    <n v="493349.2685745536"/>
    <n v="546149.23839304235"/>
    <n v="0.10702350886430834"/>
    <n v="4"/>
    <n v="45"/>
    <n v="27"/>
    <n v="10"/>
    <n v="3"/>
    <n v="7"/>
    <n v="7"/>
    <n v="2"/>
    <n v="189"/>
    <n v="62.93706293706294"/>
    <n v="5"/>
    <n v="82"/>
  </r>
  <r>
    <n v="700000232"/>
    <s v="SECTOR EXPRESIÓN NAYIBE"/>
    <n v="10217"/>
    <n v="4376"/>
    <s v="10217 - MARITZA SAENZ VILLAMIL"/>
    <x v="1"/>
    <n v="202611"/>
    <n v="789"/>
    <n v="430911749.0921104"/>
    <n v="31"/>
    <n v="223"/>
    <n v="7.193548387096774"/>
    <n v="235"/>
    <n v="662345.81513679842"/>
    <n v="96702489.009972572"/>
    <n v="225"/>
    <n v="0.1856594110115237"/>
    <n v="146"/>
    <n v="0.64888888888888885"/>
    <n v="0"/>
    <s v=""/>
    <s v=""/>
    <s v=""/>
    <s v=""/>
    <s v=""/>
    <s v=""/>
    <s v=""/>
    <s v=""/>
    <n v="0"/>
    <n v="1.2127560904152244"/>
    <n v="0.64888888888888885"/>
    <n v="605743.67176995298"/>
    <n v="56602.143366845441"/>
    <n v="9.3442401472320441E-2"/>
    <n v="493349.2685745536"/>
    <n v="546149.23839304235"/>
    <n v="0.10702350886430834"/>
    <n v="4"/>
    <n v="74"/>
    <n v="37"/>
    <n v="26"/>
    <n v="3"/>
    <n v="10"/>
    <n v="11"/>
    <n v="2"/>
    <n v="307"/>
    <n v="64.888888888888886"/>
    <n v="5"/>
    <n v="137"/>
  </r>
  <r>
    <n v="700000245"/>
    <s v="SECTOR ARTESANÍA FERNANDA"/>
    <n v="3402"/>
    <s v="-"/>
    <s v="3402 - Fuera de grupo"/>
    <x v="0"/>
    <s v="-"/>
    <n v="979"/>
    <n v="464195402.42756039"/>
    <s v=""/>
    <s v=""/>
    <s v=""/>
    <n v="18"/>
    <n v="202032.13411042606"/>
    <n v="2424385.6093251128"/>
    <n v="18"/>
    <n v="1.2605042016806723E-2"/>
    <n v="12"/>
    <n v="0.66666666666666663"/>
    <n v="0"/>
    <s v=""/>
    <s v=""/>
    <n v="0"/>
    <n v="0"/>
    <s v=""/>
    <s v=""/>
    <s v=""/>
    <s v=""/>
    <s v=""/>
    <n v="0.42609094846641221"/>
    <n v="0.66666666666666663"/>
    <n v="166620"/>
    <n v="35412.134110426065"/>
    <n v="0.2125323137103953"/>
    <n v="423168.81429010769"/>
    <n v="474152.60717830481"/>
    <n v="0.12048097866976715"/>
    <n v="4"/>
    <n v="5"/>
    <n v="2"/>
    <n v="0"/>
    <n v="0"/>
    <n v="0"/>
    <n v="0"/>
    <n v="1"/>
    <n v="19"/>
    <n v="66.666666666666657"/>
    <n v="1"/>
    <n v="7"/>
  </r>
  <r>
    <n v="700000245"/>
    <s v="SECTOR ARTESANÍA FERNANDA"/>
    <n v="5719"/>
    <n v="503822"/>
    <s v="5719 - LAURA XIMENA CHIPATECUA MORENO"/>
    <x v="1"/>
    <n v="202304"/>
    <n v="979"/>
    <n v="464195402.42756039"/>
    <n v="226"/>
    <n v="168"/>
    <n v="0.74336283185840712"/>
    <n v="204"/>
    <n v="472700.4742584583"/>
    <n v="50106250.271396577"/>
    <n v="170"/>
    <n v="0.10819327731092437"/>
    <n v="106"/>
    <n v="0.62352941176470589"/>
    <n v="0"/>
    <n v="2"/>
    <n v="-2"/>
    <n v="4"/>
    <n v="0"/>
    <n v="1"/>
    <n v="-4"/>
    <n v="-5"/>
    <n v="-1"/>
    <n v="-1"/>
    <n v="0.99693741445715511"/>
    <n v="0.62352941176470589"/>
    <n v="435176.21910588234"/>
    <n v="37524.255152575963"/>
    <n v="8.6227724551846366E-2"/>
    <n v="423168.81429010769"/>
    <n v="474152.60717830481"/>
    <n v="0.12048097866976715"/>
    <n v="6"/>
    <n v="54"/>
    <n v="21"/>
    <n v="17"/>
    <n v="7"/>
    <n v="7"/>
    <n v="8"/>
    <n v="2"/>
    <n v="220"/>
    <n v="62.352941176470587"/>
    <n v="8"/>
    <n v="92"/>
  </r>
  <r>
    <n v="700000245"/>
    <s v="SECTOR ARTESANÍA FERNANDA"/>
    <n v="7957"/>
    <n v="1034491"/>
    <s v="7957 - NACY STELLA DUARTE CAÑON"/>
    <x v="1"/>
    <n v="202310"/>
    <n v="979"/>
    <n v="464195402.42756039"/>
    <n v="230"/>
    <n v="202"/>
    <n v="0.87826086956521743"/>
    <n v="237"/>
    <n v="440670.48574715306"/>
    <n v="56405822.175635591"/>
    <n v="204"/>
    <n v="0.13025210084033614"/>
    <n v="128"/>
    <n v="0.62745098039215685"/>
    <n v="0"/>
    <n v="1"/>
    <n v="10"/>
    <n v="0"/>
    <n v="3"/>
    <n v="0"/>
    <n v="-3"/>
    <n v="-1"/>
    <n v="2"/>
    <n v="0"/>
    <n v="0.9293853478305123"/>
    <n v="0.62745098039215685"/>
    <n v="387658.37363834423"/>
    <n v="53012.112108808826"/>
    <n v="0.13674956021526596"/>
    <n v="423168.81429010769"/>
    <n v="474152.60717830481"/>
    <n v="0.12048097866976715"/>
    <n v="6"/>
    <n v="68"/>
    <n v="34"/>
    <n v="13"/>
    <n v="6"/>
    <n v="3"/>
    <n v="4"/>
    <n v="2"/>
    <n v="256"/>
    <n v="62.745098039215684"/>
    <n v="7"/>
    <n v="115"/>
  </r>
  <r>
    <n v="700000245"/>
    <s v="SECTOR ARTESANÍA FERNANDA"/>
    <n v="7959"/>
    <n v="1076655"/>
    <s v="7959 - LIGIA MARIA RODRIGUEZ A."/>
    <x v="1"/>
    <n v="202310"/>
    <n v="979"/>
    <n v="464195402.42756039"/>
    <n v="181"/>
    <n v="146"/>
    <n v="0.8066298342541437"/>
    <n v="175"/>
    <n v="403861.56744511536"/>
    <n v="37559125.77239573"/>
    <n v="148"/>
    <n v="9.4537815126050417E-2"/>
    <n v="93"/>
    <n v="0.6283783783783784"/>
    <n v="0"/>
    <n v="1"/>
    <n v="4"/>
    <n v="3"/>
    <n v="0"/>
    <n v="2"/>
    <n v="-7"/>
    <n v="-4"/>
    <n v="-1"/>
    <n v="1"/>
    <n v="0.85175439580203227"/>
    <n v="0.6283783783783784"/>
    <n v="347554.15297450422"/>
    <n v="56307.41447061114"/>
    <n v="0.16201047804697566"/>
    <n v="423168.81429010769"/>
    <n v="474152.60717830481"/>
    <n v="0.12048097866976715"/>
    <n v="6"/>
    <n v="49"/>
    <n v="26"/>
    <n v="6"/>
    <n v="6"/>
    <n v="3"/>
    <n v="4"/>
    <n v="2"/>
    <n v="187"/>
    <n v="62.837837837837839"/>
    <n v="6"/>
    <n v="81"/>
  </r>
  <r>
    <n v="700000245"/>
    <s v="SECTOR ARTESANÍA FERNANDA"/>
    <n v="8467"/>
    <n v="199547"/>
    <s v="8467 - ANGELA ZARITH MONROY LAITON"/>
    <x v="1"/>
    <n v="202316"/>
    <n v="979"/>
    <n v="464195402.42756039"/>
    <n v="245"/>
    <n v="197"/>
    <n v="0.80408163265306121"/>
    <n v="253"/>
    <n v="427874.21148607257"/>
    <n v="53056402.224272996"/>
    <n v="199"/>
    <n v="0.12710084033613445"/>
    <n v="124"/>
    <n v="0.62311557788944727"/>
    <n v="0"/>
    <n v="2"/>
    <n v="2"/>
    <n v="1"/>
    <n v="5"/>
    <n v="2"/>
    <n v="2"/>
    <n v="-3"/>
    <n v="-2"/>
    <n v="-1"/>
    <n v="0.90239767747427091"/>
    <n v="0.62311557788944727"/>
    <n v="376401.47527749749"/>
    <n v="51472.736208575079"/>
    <n v="0.13674956021526594"/>
    <n v="423168.81429010769"/>
    <n v="474152.60717830481"/>
    <n v="0.12048097866976715"/>
    <n v="11"/>
    <n v="55"/>
    <n v="33"/>
    <n v="10"/>
    <n v="14"/>
    <n v="8"/>
    <n v="10"/>
    <n v="2"/>
    <n v="254"/>
    <n v="62.311557788944725"/>
    <n v="15"/>
    <n v="98"/>
  </r>
  <r>
    <n v="700000245"/>
    <s v="SECTOR ARTESANÍA FERNANDA"/>
    <n v="9021"/>
    <n v="975220"/>
    <s v="9021 - RUTH NARBELY VILLAMIL BUITRAGO"/>
    <x v="1"/>
    <n v="202412"/>
    <n v="979"/>
    <n v="464195402.42756039"/>
    <n v="171"/>
    <n v="135"/>
    <n v="0.78947368421052633"/>
    <n v="157"/>
    <n v="572508.2543782054"/>
    <n v="48663201.622147463"/>
    <n v="137"/>
    <n v="8.7184873949579828E-2"/>
    <n v="85"/>
    <n v="0.62043795620437958"/>
    <n v="0"/>
    <n v="-6"/>
    <n v="4"/>
    <n v="-1"/>
    <n v="0"/>
    <n v="1"/>
    <n v="-5"/>
    <n v="5"/>
    <n v="2"/>
    <n v="2"/>
    <n v="1.2074345805777971"/>
    <n v="0.62043795620437958"/>
    <n v="527060.9849462366"/>
    <n v="45447.269431968802"/>
    <n v="8.6227724551846116E-2"/>
    <n v="423168.81429010769"/>
    <n v="474152.60717830481"/>
    <n v="0.12048097866976715"/>
    <n v="4"/>
    <n v="46"/>
    <n v="21"/>
    <n v="10"/>
    <n v="2"/>
    <n v="3"/>
    <n v="4"/>
    <n v="2"/>
    <n v="171"/>
    <n v="62.043795620437962"/>
    <n v="4"/>
    <n v="77"/>
  </r>
  <r>
    <n v="700000245"/>
    <s v="SECTOR ARTESANÍA FERNANDA"/>
    <n v="9126"/>
    <n v="646289"/>
    <s v="9126 - LIZETH MARIA RODRIGUEZ BUITRAGO"/>
    <x v="1"/>
    <n v="202501"/>
    <n v="979"/>
    <n v="464195402.42756039"/>
    <n v="166"/>
    <n v="132"/>
    <n v="0.79518072289156627"/>
    <n v="162"/>
    <n v="497254.6071195972"/>
    <n v="41272132.39092657"/>
    <n v="134"/>
    <n v="8.5084033613445381E-2"/>
    <n v="83"/>
    <n v="0.61940298507462688"/>
    <n v="0"/>
    <n v="0"/>
    <n v="3"/>
    <n v="5"/>
    <n v="-3"/>
    <n v="-2"/>
    <n v="-1"/>
    <n v="1"/>
    <n v="4"/>
    <n v="3"/>
    <n v="1.048722709928293"/>
    <n v="0.61940298507462688"/>
    <n v="457781.17781402939"/>
    <n v="39473.429305567814"/>
    <n v="8.6227724551846116E-2"/>
    <n v="423168.81429010769"/>
    <n v="474152.60717830481"/>
    <n v="0.12048097866976715"/>
    <n v="4"/>
    <n v="41"/>
    <n v="23"/>
    <n v="8"/>
    <n v="4"/>
    <n v="7"/>
    <n v="8"/>
    <n v="2"/>
    <n v="174"/>
    <n v="61.940298507462686"/>
    <n v="7"/>
    <n v="72"/>
  </r>
  <r>
    <n v="700000245"/>
    <s v="SECTOR ARTESANÍA FERNANDA"/>
    <n v="9215"/>
    <n v="1093353"/>
    <s v="9215 - LADY VANESSA GONZALEZ ROJAS"/>
    <x v="1"/>
    <n v="202506"/>
    <n v="979"/>
    <n v="464195402.42756039"/>
    <n v="238"/>
    <n v="192"/>
    <n v="0.80672268907563027"/>
    <n v="229"/>
    <n v="469215.24155310879"/>
    <n v="56775044.227926165"/>
    <n v="194"/>
    <n v="0.12394957983193278"/>
    <n v="121"/>
    <n v="0.62371134020618557"/>
    <n v="0"/>
    <n v="0"/>
    <n v="4"/>
    <n v="-3"/>
    <n v="5"/>
    <n v="-3"/>
    <n v="1"/>
    <n v="-6"/>
    <n v="-2"/>
    <n v="3"/>
    <n v="0.98958696936292634"/>
    <n v="0.62371134020618557"/>
    <n v="422150.27995867771"/>
    <n v="47064.961594431079"/>
    <n v="0.11148864238355603"/>
    <n v="423168.81429010769"/>
    <n v="474152.60717830481"/>
    <n v="0.12048097866976715"/>
    <n v="4"/>
    <n v="61"/>
    <n v="35"/>
    <n v="13"/>
    <n v="5"/>
    <n v="5"/>
    <n v="7"/>
    <n v="2"/>
    <n v="247"/>
    <n v="62.371134020618555"/>
    <n v="8"/>
    <n v="109"/>
  </r>
  <r>
    <n v="700000245"/>
    <s v="SECTOR ARTESANÍA FERNANDA"/>
    <n v="9454"/>
    <n v="1606814"/>
    <s v="9454 - MARIELA HERRERA CAMARGO"/>
    <x v="1"/>
    <n v="202515"/>
    <n v="979"/>
    <n v="464195402.42756039"/>
    <n v="198"/>
    <n v="174"/>
    <n v="0.87878787878787878"/>
    <n v="213"/>
    <n v="479325.96798750223"/>
    <n v="52725856.478625245"/>
    <n v="176"/>
    <n v="0.11239495798319328"/>
    <n v="110"/>
    <n v="0.625"/>
    <n v="0"/>
    <n v="1"/>
    <n v="3"/>
    <n v="2"/>
    <n v="0"/>
    <n v="6"/>
    <n v="3"/>
    <n v="-4"/>
    <n v="5"/>
    <n v="0"/>
    <n v="1.0109107505281565"/>
    <n v="0.625"/>
    <n v="441275.76304062916"/>
    <n v="38050.204946873069"/>
    <n v="8.6227724551846074E-2"/>
    <n v="423168.81429010769"/>
    <n v="474152.60717830481"/>
    <n v="0.12048097866976715"/>
    <n v="10"/>
    <n v="46"/>
    <n v="33"/>
    <n v="12"/>
    <n v="10"/>
    <n v="5"/>
    <n v="7"/>
    <n v="2"/>
    <n v="223"/>
    <n v="62.5"/>
    <n v="9"/>
    <n v="91"/>
  </r>
  <r>
    <n v="700000245"/>
    <s v="SECTOR ARTESANÍA FERNANDA"/>
    <n v="9841"/>
    <n v="1062847"/>
    <s v="9841 - MARILYN FRANCO DUARTE"/>
    <x v="1"/>
    <n v="202605"/>
    <n v="979"/>
    <n v="464195402.42756039"/>
    <n v="216"/>
    <n v="184"/>
    <n v="0.85185185185185186"/>
    <n v="221"/>
    <n v="562130.87633542239"/>
    <n v="65207181.654909"/>
    <n v="186"/>
    <n v="0.11869747899159663"/>
    <n v="116"/>
    <n v="0.62365591397849462"/>
    <n v="0"/>
    <s v=""/>
    <s v=""/>
    <n v="17"/>
    <n v="10"/>
    <n v="-8"/>
    <n v="5"/>
    <n v="-7"/>
    <n v="-3"/>
    <n v="-3"/>
    <n v="1.1855484243367946"/>
    <n v="0.62365591397849462"/>
    <n v="517507.39152542374"/>
    <n v="44623.484809998656"/>
    <n v="8.6227724551846185E-2"/>
    <n v="423168.81429010769"/>
    <n v="474152.60717830481"/>
    <n v="0.12048097866976715"/>
    <n v="4"/>
    <n v="49"/>
    <n v="36"/>
    <n v="19"/>
    <n v="5"/>
    <n v="5"/>
    <n v="7"/>
    <n v="2"/>
    <n v="237"/>
    <n v="62.365591397849464"/>
    <n v="8"/>
    <n v="104"/>
  </r>
  <r>
    <n v="700000254"/>
    <s v="SECTOR CREATIVIDAD YOMAIRA"/>
    <n v="3410"/>
    <s v="-"/>
    <s v="3410 - Fuera de grupo"/>
    <x v="0"/>
    <s v="-"/>
    <n v="749"/>
    <n v="364819855.64999384"/>
    <s v=""/>
    <s v=""/>
    <s v=""/>
    <n v="3"/>
    <n v="445343.21846563631"/>
    <n v="890686.43693127262"/>
    <n v="3"/>
    <n v="2.7359781121751026E-3"/>
    <n v="2"/>
    <n v="0.66666666666666663"/>
    <n v="0"/>
    <s v=""/>
    <s v=""/>
    <n v="0"/>
    <n v="0"/>
    <s v=""/>
    <s v=""/>
    <s v=""/>
    <s v=""/>
    <s v=""/>
    <n v="0.91431994576188635"/>
    <n v="0.66666666666666663"/>
    <n v="346587.4"/>
    <n v="98755.818465636286"/>
    <n v="0.28493770536850527"/>
    <n v="412784.04141002096"/>
    <n v="487075.90874498512"/>
    <n v="0.17997756667431242"/>
    <n v="4"/>
    <n v="-2"/>
    <n v="-1"/>
    <n v="1"/>
    <n v="0"/>
    <n v="0"/>
    <n v="0"/>
    <n v="0"/>
    <n v="0"/>
    <n v="66.666666666666657"/>
    <n v="0"/>
    <n v="0"/>
  </r>
  <r>
    <n v="700000254"/>
    <s v="SECTOR CREATIVIDAD YOMAIRA"/>
    <n v="3959"/>
    <n v="101727"/>
    <s v="3959 - PIEDAD CECILIA NARANJO BERTEL"/>
    <x v="1"/>
    <n v="201716"/>
    <n v="749"/>
    <n v="364819855.64999384"/>
    <n v="206"/>
    <n v="189"/>
    <n v="0.91747572815533984"/>
    <n v="215"/>
    <n v="543477.04523055919"/>
    <n v="66304199.518128216"/>
    <n v="191"/>
    <n v="0.16279069767441862"/>
    <n v="122"/>
    <n v="0.63874345549738221"/>
    <n v="0"/>
    <n v="2"/>
    <n v="2"/>
    <n v="6"/>
    <n v="4"/>
    <n v="2"/>
    <n v="1"/>
    <n v="2"/>
    <n v="0"/>
    <n v="1"/>
    <n v="1.1157953729037819"/>
    <n v="0.63874345549738221"/>
    <n v="477127.6063072228"/>
    <n v="66349.438923336391"/>
    <n v="0.13906015507435121"/>
    <n v="412784.04141002096"/>
    <n v="487075.90874498512"/>
    <n v="0.17997756667431242"/>
    <n v="4"/>
    <n v="69"/>
    <n v="32"/>
    <n v="14"/>
    <n v="3"/>
    <n v="5"/>
    <n v="5"/>
    <n v="2"/>
    <n v="250"/>
    <n v="63.874345549738223"/>
    <n v="3"/>
    <n v="115"/>
  </r>
  <r>
    <n v="700000254"/>
    <s v="SECTOR CREATIVIDAD YOMAIRA"/>
    <n v="4738"/>
    <n v="529889"/>
    <s v="4738 - DERLIS DEL SOCORRO MARQUEZ HERRERA"/>
    <x v="1"/>
    <n v="201912"/>
    <n v="749"/>
    <n v="364819855.64999384"/>
    <n v="337"/>
    <n v="288"/>
    <n v="0.85459940652818989"/>
    <n v="352"/>
    <n v="521487.31350680371"/>
    <n v="96475152.998758689"/>
    <n v="290"/>
    <n v="0.2476060191518468"/>
    <n v="185"/>
    <n v="0.63793103448275867"/>
    <n v="0"/>
    <n v="-5"/>
    <n v="8"/>
    <n v="8"/>
    <n v="5"/>
    <n v="-8"/>
    <n v="2"/>
    <n v="4"/>
    <n v="-10"/>
    <n v="4"/>
    <n v="1.0706489566492501"/>
    <n v="0.63793103448275867"/>
    <n v="457822.45229424618"/>
    <n v="63664.861212557531"/>
    <n v="0.13906015507435099"/>
    <n v="412784.04141002096"/>
    <n v="487075.90874498512"/>
    <n v="0.17997756667431242"/>
    <n v="16"/>
    <n v="94"/>
    <n v="50"/>
    <n v="16"/>
    <n v="17"/>
    <n v="12"/>
    <n v="12"/>
    <n v="2"/>
    <n v="386"/>
    <n v="63.793103448275865"/>
    <n v="9"/>
    <n v="160"/>
  </r>
  <r>
    <n v="700000254"/>
    <s v="SECTOR CREATIVIDAD YOMAIRA"/>
    <n v="6146"/>
    <n v="988047"/>
    <s v="6146 - NOHORA ISABEL HERNANDEZ PEREZ"/>
    <x v="1"/>
    <n v="202310"/>
    <n v="749"/>
    <n v="364819855.64999384"/>
    <n v="374"/>
    <n v="284"/>
    <n v="0.75935828877005351"/>
    <n v="351"/>
    <n v="471942.16937012563"/>
    <n v="18877686.774805024"/>
    <n v="62"/>
    <n v="5.33515731874145E-2"/>
    <n v="40"/>
    <n v="0.64516129032258063"/>
    <n v="-112"/>
    <n v="-10"/>
    <n v="-8"/>
    <n v="12"/>
    <n v="13"/>
    <n v="-17"/>
    <n v="0"/>
    <n v="4"/>
    <n v="-12"/>
    <n v="3"/>
    <n v="0.968929402782713"/>
    <n v="0.64516129032258063"/>
    <n v="387835.5617816092"/>
    <n v="84106.607588516432"/>
    <n v="0.21686151523123348"/>
    <n v="412784.04141002096"/>
    <n v="487075.90874498512"/>
    <n v="0.17997756667431242"/>
    <n v="17"/>
    <n v="5"/>
    <n v="2"/>
    <n v="6"/>
    <n v="15"/>
    <n v="8"/>
    <n v="7"/>
    <n v="2"/>
    <n v="83"/>
    <n v="64.516129032258064"/>
    <n v="10"/>
    <n v="13"/>
  </r>
  <r>
    <n v="700000254"/>
    <s v="SECTOR CREATIVIDAD YOMAIRA"/>
    <n v="6818"/>
    <n v="1037580"/>
    <s v="6818 - SALMA CECILIA NARANJO VILLALBA"/>
    <x v="1"/>
    <n v="202310"/>
    <n v="749"/>
    <n v="364819855.64999384"/>
    <n v="311"/>
    <n v="234"/>
    <n v="0.752411575562701"/>
    <n v="291"/>
    <n v="458412.23205630027"/>
    <n v="69220247.040501341"/>
    <n v="236"/>
    <n v="0.20109439124487005"/>
    <n v="151"/>
    <n v="0.63983050847457623"/>
    <n v="0"/>
    <n v="-6"/>
    <n v="1"/>
    <n v="6"/>
    <n v="3"/>
    <n v="0"/>
    <n v="-5"/>
    <n v="2"/>
    <n v="-16"/>
    <n v="-2"/>
    <n v="0.94115152038100069"/>
    <n v="0.63983050847457623"/>
    <n v="376716.84601611458"/>
    <n v="81695.386040185695"/>
    <n v="0.21686151523123301"/>
    <n v="412784.04141002096"/>
    <n v="487075.90874498512"/>
    <n v="0.17997756667431242"/>
    <n v="11"/>
    <n v="84"/>
    <n v="32"/>
    <n v="16"/>
    <n v="13"/>
    <n v="11"/>
    <n v="10"/>
    <n v="2"/>
    <n v="317"/>
    <n v="63.983050847457626"/>
    <n v="8"/>
    <n v="132"/>
  </r>
  <r>
    <n v="700000254"/>
    <s v="SECTOR CREATIVIDAD YOMAIRA"/>
    <n v="6854"/>
    <n v="176289"/>
    <s v="6854 - ROSIRIS SANCHEZ VILLERA"/>
    <x v="1"/>
    <n v="202310"/>
    <n v="749"/>
    <n v="364819855.64999384"/>
    <n v="196"/>
    <n v="155"/>
    <n v="0.79081632653061229"/>
    <n v="185"/>
    <n v="474026.48259289784"/>
    <n v="47402648.259289786"/>
    <n v="157"/>
    <n v="0.13406292749658003"/>
    <n v="100"/>
    <n v="0.63694267515923564"/>
    <n v="0"/>
    <n v="0"/>
    <n v="-9"/>
    <n v="10"/>
    <n v="5"/>
    <n v="-9"/>
    <n v="8"/>
    <n v="2"/>
    <n v="-8"/>
    <n v="5"/>
    <n v="0.9732086397257651"/>
    <n v="0.63694267515923564"/>
    <n v="402412.76997245179"/>
    <n v="71613.712620446051"/>
    <n v="0.17796083515279237"/>
    <n v="412784.04141002096"/>
    <n v="487075.90874498512"/>
    <n v="0.17997756667431242"/>
    <n v="5"/>
    <n v="57"/>
    <n v="20"/>
    <n v="14"/>
    <n v="5"/>
    <n v="5"/>
    <n v="5"/>
    <n v="2"/>
    <n v="206"/>
    <n v="63.694267515923563"/>
    <n v="4"/>
    <n v="91"/>
  </r>
  <r>
    <n v="700000254"/>
    <s v="SECTOR CREATIVIDAD YOMAIRA"/>
    <n v="10249"/>
    <n v="1004353"/>
    <s v="10249 - ANLLYS SUAREZ MARTINEZ"/>
    <x v="1"/>
    <n v="202612"/>
    <n v="749"/>
    <n v="364819855.64999384"/>
    <s v=""/>
    <n v="0"/>
    <s v=""/>
    <n v="13"/>
    <n v="440598.89007771498"/>
    <n v="65649234.621579535"/>
    <n v="226"/>
    <n v="0.19835841313269495"/>
    <n v="149"/>
    <n v="0.65929203539823011"/>
    <n v="112"/>
    <s v=""/>
    <s v=""/>
    <s v=""/>
    <s v=""/>
    <s v=""/>
    <s v=""/>
    <s v=""/>
    <s v=""/>
    <s v=""/>
    <n v="0.90457951659521763"/>
    <n v="0.65929203539823011"/>
    <n v="407694.2405926573"/>
    <n v="32904.649485057686"/>
    <n v="8.0709134956689174E-2"/>
    <n v="412784.04141002096"/>
    <n v="487075.90874498512"/>
    <n v="0.17997756667431242"/>
    <n v="4"/>
    <n v="88"/>
    <n v="41"/>
    <n v="14"/>
    <n v="3"/>
    <n v="4"/>
    <n v="3"/>
    <n v="2"/>
    <n v="302"/>
    <n v="65.929203539823007"/>
    <n v="2"/>
    <n v="143"/>
  </r>
  <r>
    <n v="700000278"/>
    <s v="SECTOR CREACIÓN PERLA"/>
    <n v="4256"/>
    <s v="-"/>
    <s v="4256 - Fuera de grupo"/>
    <x v="0"/>
    <s v="-"/>
    <n v="813"/>
    <n v="393087949.42124385"/>
    <s v=""/>
    <s v=""/>
    <s v=""/>
    <n v="26"/>
    <n v="491562.39718018472"/>
    <n v="8356560.7520631403"/>
    <n v="26"/>
    <n v="2.1410579345088162E-2"/>
    <n v="17"/>
    <n v="0.65384615384615385"/>
    <n v="0"/>
    <s v=""/>
    <s v=""/>
    <n v="0"/>
    <n v="0"/>
    <s v=""/>
    <s v=""/>
    <s v=""/>
    <s v=""/>
    <s v=""/>
    <n v="1.0166687365916289"/>
    <n v="0.65384615384615385"/>
    <n v="427094.13008983276"/>
    <n v="64468.267090351961"/>
    <n v="0.15094627284339412"/>
    <n v="427094.13008983276"/>
    <n v="483503.01281825814"/>
    <n v="0.13207599626002975"/>
    <n v="6"/>
    <n v="6"/>
    <n v="3"/>
    <n v="0"/>
    <n v="0"/>
    <n v="0"/>
    <n v="0"/>
    <n v="4"/>
    <n v="26"/>
    <n v="65.384615384615387"/>
    <n v="2"/>
    <n v="9"/>
  </r>
  <r>
    <n v="700000278"/>
    <s v="SECTOR CREACIÓN PERLA"/>
    <n v="4324"/>
    <n v="302195"/>
    <s v="4324 - FRANCIA MARILUZ IVARGUEN ASPRILLA"/>
    <x v="1"/>
    <n v="201815"/>
    <n v="813"/>
    <n v="393087949.42124385"/>
    <n v="230"/>
    <n v="171"/>
    <n v="0.74347826086956526"/>
    <n v="207"/>
    <n v="496807.00564006559"/>
    <n v="54648770.620407216"/>
    <n v="173"/>
    <n v="0.13476070528967254"/>
    <n v="110"/>
    <n v="0.63583815028901736"/>
    <n v="0"/>
    <n v="7"/>
    <n v="2"/>
    <n v="2"/>
    <n v="4"/>
    <n v="-14"/>
    <n v="-6"/>
    <n v="1"/>
    <n v="-9"/>
    <n v="-4"/>
    <n v="1.027515842650619"/>
    <n v="0.63583815028901736"/>
    <n v="453586.06690561527"/>
    <n v="43220.938734450319"/>
    <n v="9.5287183376917911E-2"/>
    <n v="427094.13008983276"/>
    <n v="483503.01281825814"/>
    <n v="0.13207599626002975"/>
    <n v="7"/>
    <n v="59"/>
    <n v="29"/>
    <n v="10"/>
    <n v="8"/>
    <n v="5"/>
    <n v="6"/>
    <n v="2"/>
    <n v="227"/>
    <n v="63.583815028901739"/>
    <n v="6"/>
    <n v="98"/>
  </r>
  <r>
    <n v="700000278"/>
    <s v="SECTOR CREACIÓN PERLA"/>
    <n v="4825"/>
    <n v="546260"/>
    <s v="4825 - VIGLENILCE DE JESUS PASTOR HOYOS"/>
    <x v="1"/>
    <n v="201916"/>
    <n v="813"/>
    <n v="393087949.42124385"/>
    <n v="182"/>
    <n v="154"/>
    <n v="0.84615384615384615"/>
    <n v="185"/>
    <n v="532001.75186009472"/>
    <n v="52136171.682289287"/>
    <n v="156"/>
    <n v="0.12090680100755667"/>
    <n v="98"/>
    <n v="0.62820512820512819"/>
    <n v="0"/>
    <n v="2"/>
    <n v="2"/>
    <n v="2"/>
    <n v="2"/>
    <n v="6"/>
    <n v="1"/>
    <n v="0"/>
    <n v="0"/>
    <n v="3"/>
    <n v="1.1003070048294954"/>
    <n v="0.62820512820512819"/>
    <n v="485718.96022727271"/>
    <n v="46282.791632822016"/>
    <n v="9.5287183376917883E-2"/>
    <n v="427094.13008983276"/>
    <n v="483503.01281825814"/>
    <n v="0.13207599626002975"/>
    <n v="7"/>
    <n v="49"/>
    <n v="28"/>
    <n v="9"/>
    <n v="7"/>
    <n v="5"/>
    <n v="5"/>
    <n v="2"/>
    <n v="201"/>
    <n v="62.820512820512818"/>
    <n v="5"/>
    <n v="86"/>
  </r>
  <r>
    <n v="700000278"/>
    <s v="SECTOR CREACIÓN PERLA"/>
    <n v="5851"/>
    <n v="987514"/>
    <s v="5851 - DIANA LUZ MONTIEL CALIZ"/>
    <x v="1"/>
    <n v="202310"/>
    <n v="813"/>
    <n v="393087949.42124385"/>
    <n v="180"/>
    <n v="144"/>
    <n v="0.8"/>
    <n v="171"/>
    <n v="485834.35873368609"/>
    <n v="44696761.00349912"/>
    <n v="146"/>
    <n v="0.11335012594458438"/>
    <n v="92"/>
    <n v="0.63013698630136983"/>
    <n v="0"/>
    <n v="-1"/>
    <n v="6"/>
    <n v="2"/>
    <n v="-1"/>
    <n v="-3"/>
    <n v="3"/>
    <n v="-12"/>
    <n v="3"/>
    <n v="-6"/>
    <n v="1.0048217815683069"/>
    <n v="0.63013698630136983"/>
    <n v="443568.01221374044"/>
    <n v="42266.346519945655"/>
    <n v="9.5287183376917925E-2"/>
    <n v="427094.13008983276"/>
    <n v="483503.01281825814"/>
    <n v="0.13207599626002975"/>
    <n v="11"/>
    <n v="49"/>
    <n v="20"/>
    <n v="8"/>
    <n v="9"/>
    <n v="2"/>
    <n v="2"/>
    <n v="2"/>
    <n v="182"/>
    <n v="63.013698630136986"/>
    <n v="4"/>
    <n v="77"/>
  </r>
  <r>
    <n v="700000278"/>
    <s v="SECTOR CREACIÓN PERLA"/>
    <n v="5868"/>
    <n v="988939"/>
    <s v="5868 - MARGARITA ROSA NORIEGA JINETE"/>
    <x v="1"/>
    <n v="202310"/>
    <n v="813"/>
    <n v="393087949.42124385"/>
    <n v="246"/>
    <n v="191"/>
    <n v="0.77642276422764223"/>
    <n v="226"/>
    <n v="442383.97218783054"/>
    <n v="53970844.606915325"/>
    <n v="193"/>
    <n v="0.14987405541561713"/>
    <n v="122"/>
    <n v="0.63212435233160624"/>
    <n v="0"/>
    <n v="-13"/>
    <n v="1"/>
    <n v="6"/>
    <n v="6"/>
    <n v="2"/>
    <n v="1"/>
    <n v="-2"/>
    <n v="-10"/>
    <n v="-1"/>
    <n v="0.91495597847311938"/>
    <n v="0.63212435233160624"/>
    <n v="384365.44139886578"/>
    <n v="58018.530788964767"/>
    <n v="0.15094627284339401"/>
    <n v="427094.13008983276"/>
    <n v="483503.01281825814"/>
    <n v="0.13207599626002975"/>
    <n v="4"/>
    <n v="74"/>
    <n v="31"/>
    <n v="8"/>
    <n v="4"/>
    <n v="6"/>
    <n v="7"/>
    <n v="2"/>
    <n v="252"/>
    <n v="63.212435233160626"/>
    <n v="6"/>
    <n v="113"/>
  </r>
  <r>
    <n v="700000278"/>
    <s v="SECTOR CREACIÓN PERLA"/>
    <n v="6716"/>
    <n v="1007257"/>
    <s v="6716 - LETYZ MARIA BRUN SUAREZ"/>
    <x v="1"/>
    <n v="202416"/>
    <n v="813"/>
    <n v="393087949.42124385"/>
    <n v="155"/>
    <n v="111"/>
    <n v="0.71612903225806457"/>
    <n v="145"/>
    <n v="524486.45869706408"/>
    <n v="37763025.026188612"/>
    <n v="113"/>
    <n v="8.8161209068010074E-2"/>
    <n v="72"/>
    <n v="0.63716814159292035"/>
    <n v="0"/>
    <n v="3"/>
    <n v="-2"/>
    <n v="4"/>
    <n v="2"/>
    <n v="0"/>
    <n v="-2"/>
    <n v="-5"/>
    <n v="3"/>
    <n v="0"/>
    <n v="1.0847635791138515"/>
    <n v="0.63716814159292035"/>
    <n v="478857.47834645672"/>
    <n v="45628.980350607366"/>
    <n v="9.5287183376918008E-2"/>
    <n v="427094.13008983276"/>
    <n v="483503.01281825814"/>
    <n v="0.13207599626002975"/>
    <n v="8"/>
    <n v="31"/>
    <n v="16"/>
    <n v="10"/>
    <n v="9"/>
    <n v="6"/>
    <n v="7"/>
    <n v="2"/>
    <n v="151"/>
    <n v="63.716814159292035"/>
    <n v="7"/>
    <n v="57"/>
  </r>
  <r>
    <n v="700000278"/>
    <s v="SECTOR CREACIÓN PERLA"/>
    <n v="8427"/>
    <n v="468872"/>
    <s v="8427 - CARMEN LOURDES GARCIA ALVARADO"/>
    <x v="1"/>
    <n v="202314"/>
    <n v="813"/>
    <n v="393087949.42124385"/>
    <n v="201"/>
    <n v="164"/>
    <n v="0.8159203980099502"/>
    <n v="209"/>
    <n v="529492.14732059313"/>
    <n v="55596675.468662277"/>
    <n v="166"/>
    <n v="0.12972292191435769"/>
    <n v="105"/>
    <n v="0.63253012048192769"/>
    <n v="0"/>
    <n v="3"/>
    <n v="8"/>
    <n v="0"/>
    <n v="3"/>
    <n v="2"/>
    <n v="1"/>
    <n v="2"/>
    <n v="-1"/>
    <n v="1"/>
    <n v="1.0951165417445323"/>
    <n v="0.63253012048192769"/>
    <n v="483427.68486352358"/>
    <n v="46064.462457069545"/>
    <n v="9.5287183376918091E-2"/>
    <n v="427094.13008983276"/>
    <n v="483503.01281825814"/>
    <n v="0.13207599626002975"/>
    <n v="6"/>
    <n v="44"/>
    <n v="32"/>
    <n v="14"/>
    <n v="9"/>
    <n v="13"/>
    <n v="14"/>
    <n v="2"/>
    <n v="231"/>
    <n v="63.253012048192772"/>
    <n v="9"/>
    <n v="90"/>
  </r>
  <r>
    <n v="700000278"/>
    <s v="SECTOR CREACIÓN PERLA"/>
    <n v="9338"/>
    <n v="974990"/>
    <s v="9338 - LISETH DEL CARMEN PALACIO PEREZ"/>
    <x v="1"/>
    <n v="202511"/>
    <n v="813"/>
    <n v="393087949.42124385"/>
    <n v="210"/>
    <n v="195"/>
    <n v="0.9285714285714286"/>
    <n v="243"/>
    <n v="434760.58734434127"/>
    <n v="54345073.41804266"/>
    <n v="197"/>
    <n v="0.15365239294710328"/>
    <n v="125"/>
    <n v="0.63451776649746194"/>
    <n v="0"/>
    <n v="9"/>
    <n v="-1"/>
    <n v="8"/>
    <n v="6"/>
    <n v="5"/>
    <n v="4"/>
    <n v="3"/>
    <n v="1"/>
    <n v="2"/>
    <n v="0.89918899328091995"/>
    <n v="0.63451776649746194"/>
    <n v="377741.86128625472"/>
    <n v="57018.726058086555"/>
    <n v="0.15094627284339415"/>
    <n v="427094.13008983276"/>
    <n v="483503.01281825814"/>
    <n v="0.13207599626002975"/>
    <n v="10"/>
    <n v="64"/>
    <n v="29"/>
    <n v="13"/>
    <n v="12"/>
    <n v="8"/>
    <n v="8"/>
    <n v="2"/>
    <n v="259"/>
    <n v="63.451776649746193"/>
    <n v="9"/>
    <n v="106"/>
  </r>
  <r>
    <n v="700000278"/>
    <s v="SECTOR CREACIÓN PERLA"/>
    <n v="9360"/>
    <n v="883559"/>
    <s v="9360  - ADRIANA MARIA ORDÓÑEZ"/>
    <x v="1"/>
    <n v="202604"/>
    <n v="813"/>
    <n v="393087949.42124385"/>
    <n v="64"/>
    <n v="105"/>
    <n v="1.640625"/>
    <n v="128"/>
    <n v="438528.70615522389"/>
    <n v="31574066.843176119"/>
    <n v="107"/>
    <n v="8.8161209068010074E-2"/>
    <n v="72"/>
    <n v="0.67289719626168221"/>
    <n v="0"/>
    <s v=""/>
    <n v="2"/>
    <n v="9"/>
    <n v="6"/>
    <n v="3"/>
    <n v="3"/>
    <n v="-6"/>
    <n v="3"/>
    <n v="-3"/>
    <n v="0.90698236521653397"/>
    <n v="0.67289719626168221"/>
    <n v="372020.4466501241"/>
    <n v="66508.259505099792"/>
    <n v="0.17877581757663213"/>
    <n v="427094.13008983276"/>
    <n v="483503.01281825814"/>
    <n v="0.13207599626002975"/>
    <n v="4"/>
    <n v="29"/>
    <n v="20"/>
    <n v="12"/>
    <n v="6"/>
    <n v="9"/>
    <n v="10"/>
    <n v="2"/>
    <n v="158"/>
    <n v="67.289719626168221"/>
    <n v="7"/>
    <n v="61"/>
  </r>
  <r>
    <n v="700000281"/>
    <s v="SECTOR PICASSO REGINA"/>
    <n v="4286"/>
    <s v="-"/>
    <s v="4286 - Fuera de grupo"/>
    <x v="0"/>
    <s v="-"/>
    <n v="935"/>
    <n v="444486836.36179942"/>
    <s v=""/>
    <s v=""/>
    <s v=""/>
    <n v="92"/>
    <n v="495331.38823543064"/>
    <n v="30710546.070596699"/>
    <n v="92"/>
    <n v="6.6376496191512507E-2"/>
    <n v="62"/>
    <n v="0.67391304347826086"/>
    <n v="0"/>
    <s v=""/>
    <s v=""/>
    <n v="0"/>
    <n v="0"/>
    <s v=""/>
    <s v=""/>
    <s v=""/>
    <s v=""/>
    <s v=""/>
    <n v="1.0419540245352716"/>
    <n v="0.67391304347826086"/>
    <n v="416724.89811075048"/>
    <n v="78606.49012468016"/>
    <n v="0.18862921433551921"/>
    <n v="416724.89811075048"/>
    <n v="475386.9907612828"/>
    <n v="0.14076934907532701"/>
    <n v="5"/>
    <n v="38"/>
    <n v="16"/>
    <n v="0"/>
    <n v="0"/>
    <n v="0"/>
    <n v="0"/>
    <n v="5"/>
    <n v="116"/>
    <n v="67.391304347826093"/>
    <n v="3"/>
    <n v="54"/>
  </r>
  <r>
    <n v="700000281"/>
    <s v="SECTOR PICASSO REGINA"/>
    <n v="5764"/>
    <n v="247364"/>
    <s v="5764 - LILYBETH FUENTES RAMOS"/>
    <x v="1"/>
    <n v="202305"/>
    <n v="935"/>
    <n v="444486836.36179942"/>
    <n v="263"/>
    <n v="208"/>
    <n v="0.79087452471482889"/>
    <n v="243"/>
    <n v="520406.90452264709"/>
    <n v="8326510.4723623535"/>
    <n v="26"/>
    <n v="1.7410228509249184E-2"/>
    <n v="16"/>
    <n v="0.61538461538461542"/>
    <n v="-92"/>
    <n v="1"/>
    <n v="2"/>
    <n v="6"/>
    <n v="-2"/>
    <n v="6"/>
    <n v="1"/>
    <n v="-1"/>
    <n v="-7"/>
    <n v="-4"/>
    <n v="1.0947016107640422"/>
    <n v="0.61538461538461542"/>
    <n v="473301.75493096648"/>
    <n v="47105.149591680616"/>
    <n v="9.952456144717052E-2"/>
    <n v="416724.89811075048"/>
    <n v="475386.9907612828"/>
    <n v="0.14076934907532701"/>
    <n v="12"/>
    <n v="-4"/>
    <n v="-4"/>
    <n v="7"/>
    <n v="5"/>
    <n v="7"/>
    <n v="7"/>
    <n v="2"/>
    <n v="34"/>
    <n v="61.53846153846154"/>
    <n v="5"/>
    <n v="0"/>
  </r>
  <r>
    <n v="700000281"/>
    <s v="SECTOR PICASSO REGINA"/>
    <n v="6799"/>
    <n v="446166"/>
    <s v="6799 - GLENIS DEL CARMEN ORTIZ ACOSTA"/>
    <x v="1"/>
    <n v="202310"/>
    <n v="935"/>
    <n v="444486836.36179942"/>
    <n v="231"/>
    <n v="174"/>
    <n v="0.75324675324675328"/>
    <n v="214"/>
    <n v="441056.68584059447"/>
    <n v="48957292.128305987"/>
    <n v="176"/>
    <n v="0.11860718171926006"/>
    <n v="111"/>
    <n v="0.63068181818181823"/>
    <n v="0"/>
    <n v="2"/>
    <n v="2"/>
    <n v="1"/>
    <n v="1"/>
    <n v="2"/>
    <n v="-1"/>
    <n v="-6"/>
    <n v="-1"/>
    <n v="-4"/>
    <n v="0.92778450906762944"/>
    <n v="0.63068181818181823"/>
    <n v="390583.14450354612"/>
    <n v="50473.541337048344"/>
    <n v="0.12922611240995346"/>
    <n v="416724.89811075048"/>
    <n v="475386.9907612828"/>
    <n v="0.14076934907532701"/>
    <n v="5"/>
    <n v="62"/>
    <n v="24"/>
    <n v="14"/>
    <n v="7"/>
    <n v="10"/>
    <n v="10"/>
    <n v="2"/>
    <n v="238"/>
    <n v="63.06818181818182"/>
    <n v="7"/>
    <n v="100"/>
  </r>
  <r>
    <n v="700000281"/>
    <s v="SECTOR PICASSO REGINA"/>
    <n v="6809"/>
    <n v="1196154"/>
    <s v="6809 - DELYS MARGOTH DIAZ MADERA"/>
    <x v="1"/>
    <n v="202310"/>
    <n v="935"/>
    <n v="444486836.36179942"/>
    <n v="222"/>
    <n v="177"/>
    <n v="0.79729729729729726"/>
    <n v="218"/>
    <n v="407824.246903266"/>
    <n v="46084139.900069058"/>
    <n v="179"/>
    <n v="0.12078346028291621"/>
    <n v="113"/>
    <n v="0.63128491620111726"/>
    <n v="0"/>
    <n v="2"/>
    <n v="2"/>
    <n v="1"/>
    <n v="2"/>
    <n v="4"/>
    <n v="1"/>
    <n v="1"/>
    <n v="1"/>
    <n v="-3"/>
    <n v="0.85787843342153292"/>
    <n v="0.63128491620111726"/>
    <n v="343104.68057210965"/>
    <n v="64719.566331156355"/>
    <n v="0.1886292143355193"/>
    <n v="416724.89811075048"/>
    <n v="475386.9907612828"/>
    <n v="0.14076934907532701"/>
    <n v="5"/>
    <n v="60"/>
    <n v="29"/>
    <n v="12"/>
    <n v="7"/>
    <n v="12"/>
    <n v="12"/>
    <n v="2"/>
    <n v="245"/>
    <n v="63.128491620111724"/>
    <n v="7"/>
    <n v="101"/>
  </r>
  <r>
    <n v="700000281"/>
    <s v="SECTOR PICASSO REGINA"/>
    <n v="9230"/>
    <n v="943937"/>
    <s v="9230 - YESID ANDRES DE HOYOS PADILLA"/>
    <x v="1"/>
    <n v="202507"/>
    <n v="935"/>
    <n v="444486836.36179942"/>
    <n v="264"/>
    <n v="213"/>
    <n v="0.80681818181818177"/>
    <n v="255"/>
    <n v="498004.58782832569"/>
    <n v="67230619.356823966"/>
    <n v="215"/>
    <n v="0.14472252448313383"/>
    <n v="135"/>
    <n v="0.62790697674418605"/>
    <n v="0"/>
    <n v="-5"/>
    <n v="2"/>
    <n v="6"/>
    <n v="2"/>
    <n v="-12"/>
    <n v="6"/>
    <n v="-1"/>
    <n v="6"/>
    <n v="-5"/>
    <n v="1.0475772318271124"/>
    <n v="0.62790697674418605"/>
    <n v="452927.20625800552"/>
    <n v="45077.381570320169"/>
    <n v="9.9524561447170576E-2"/>
    <n v="416724.89811075048"/>
    <n v="475386.9907612828"/>
    <n v="0.14076934907532701"/>
    <n v="6"/>
    <n v="74"/>
    <n v="36"/>
    <n v="12"/>
    <n v="8"/>
    <n v="8"/>
    <n v="8"/>
    <n v="2"/>
    <n v="281"/>
    <n v="62.790697674418603"/>
    <n v="7"/>
    <n v="122"/>
  </r>
  <r>
    <n v="700000281"/>
    <s v="SECTOR PICASSO REGINA"/>
    <n v="9424"/>
    <n v="1350582"/>
    <s v="9424 - DAYANA SALGADO VERGARA"/>
    <x v="1"/>
    <n v="202514"/>
    <n v="935"/>
    <n v="444486836.36179942"/>
    <n v="166"/>
    <n v="134"/>
    <n v="0.80722891566265065"/>
    <n v="162"/>
    <n v="492715.84132076387"/>
    <n v="41880846.51226493"/>
    <n v="136"/>
    <n v="9.1403699673558214E-2"/>
    <n v="85"/>
    <n v="0.625"/>
    <n v="0"/>
    <n v="0"/>
    <n v="1"/>
    <n v="3"/>
    <n v="1"/>
    <n v="-6"/>
    <n v="2"/>
    <n v="-1"/>
    <n v="0"/>
    <n v="1"/>
    <n v="1.0364520924978"/>
    <n v="0.625"/>
    <n v="448117.17591125198"/>
    <n v="44598.665409511887"/>
    <n v="9.9524561447170451E-2"/>
    <n v="416724.89811075048"/>
    <n v="475386.9907612828"/>
    <n v="0.14076934907532701"/>
    <n v="6"/>
    <n v="48"/>
    <n v="20"/>
    <n v="6"/>
    <n v="6"/>
    <n v="4"/>
    <n v="4"/>
    <n v="2"/>
    <n v="173"/>
    <n v="62.5"/>
    <n v="5"/>
    <n v="74"/>
  </r>
  <r>
    <n v="700000281"/>
    <s v="SECTOR PICASSO REGINA"/>
    <n v="9481"/>
    <n v="162397"/>
    <s v="9481 - YEIDYS LORENA VEGA MARTINEZ"/>
    <x v="1"/>
    <n v="202516"/>
    <n v="935"/>
    <n v="444486836.36179942"/>
    <n v="174"/>
    <n v="143"/>
    <n v="0.82183908045977017"/>
    <n v="169"/>
    <n v="433149.51341688319"/>
    <n v="39849755.234353252"/>
    <n v="145"/>
    <n v="9.793253536452666E-2"/>
    <n v="92"/>
    <n v="0.6344827586206897"/>
    <n v="0"/>
    <n v="6"/>
    <n v="-5"/>
    <n v="-2"/>
    <n v="4"/>
    <n v="1"/>
    <n v="0"/>
    <n v="2"/>
    <n v="0"/>
    <n v="1"/>
    <n v="0.91115138157912001"/>
    <n v="0.6344827586206897"/>
    <n v="373750.25819672132"/>
    <n v="59399.255220161867"/>
    <n v="0.15892766337273648"/>
    <n v="416724.89811075048"/>
    <n v="475386.9907612828"/>
    <n v="0.14076934907532701"/>
    <n v="4"/>
    <n v="57"/>
    <n v="22"/>
    <n v="5"/>
    <n v="3"/>
    <n v="6"/>
    <n v="7"/>
    <n v="2"/>
    <n v="192"/>
    <n v="63.448275862068968"/>
    <n v="4"/>
    <n v="84"/>
  </r>
  <r>
    <n v="700000281"/>
    <s v="SECTOR PICASSO REGINA"/>
    <n v="9538"/>
    <n v="331829"/>
    <s v="9538 - KAREN STEFANY MONTES LOPEZ"/>
    <x v="1"/>
    <n v="202601"/>
    <n v="935"/>
    <n v="444486836.36179942"/>
    <n v="181"/>
    <n v="174"/>
    <n v="0.96132596685082872"/>
    <n v="190"/>
    <n v="514579.04864593095"/>
    <n v="56603695.351052403"/>
    <n v="170"/>
    <n v="0.117519042437432"/>
    <n v="110"/>
    <n v="0.6470588235294118"/>
    <n v="-3"/>
    <n v="7"/>
    <n v="4"/>
    <n v="2"/>
    <n v="2"/>
    <n v="2"/>
    <n v="2"/>
    <n v="-1"/>
    <n v="4"/>
    <n v="-4"/>
    <n v="1.082442428266466"/>
    <n v="0.6470588235294118"/>
    <n v="461764.57033248083"/>
    <n v="52814.478313450119"/>
    <n v="0.11437533692856192"/>
    <n v="416724.89811075048"/>
    <n v="475386.9907612828"/>
    <n v="0.14076934907532701"/>
    <n v="7"/>
    <n v="56"/>
    <n v="31"/>
    <n v="13"/>
    <n v="6"/>
    <n v="2"/>
    <n v="2"/>
    <n v="2"/>
    <n v="220"/>
    <n v="64.705882352941174"/>
    <n v="3"/>
    <n v="100"/>
  </r>
  <r>
    <n v="700000281"/>
    <s v="SECTOR PICASSO REGINA"/>
    <n v="9617"/>
    <n v="1685600"/>
    <s v="9617 - KEILY PATRICIA ARRIETA GUEVARA"/>
    <x v="1"/>
    <n v="202604"/>
    <n v="935"/>
    <n v="444486836.36179942"/>
    <n v="152"/>
    <n v="139"/>
    <n v="0.91447368421052633"/>
    <n v="163"/>
    <n v="581740.15289977239"/>
    <n v="51774873.608079739"/>
    <n v="141"/>
    <n v="9.4668117519042444E-2"/>
    <n v="89"/>
    <n v="0.63120567375886527"/>
    <n v="0"/>
    <s v=""/>
    <n v="10"/>
    <n v="2"/>
    <n v="2"/>
    <n v="-3"/>
    <n v="2"/>
    <n v="0"/>
    <n v="2"/>
    <n v="6"/>
    <n v="1.2237191261127616"/>
    <n v="0.63120567375886527"/>
    <n v="529083.36320754723"/>
    <n v="52656.789692225168"/>
    <n v="9.9524561447170506E-2"/>
    <n v="416724.89811075048"/>
    <n v="475386.9907612828"/>
    <n v="0.14076934907532701"/>
    <n v="4"/>
    <n v="51"/>
    <n v="25"/>
    <n v="5"/>
    <n v="4"/>
    <n v="5"/>
    <n v="5"/>
    <n v="2"/>
    <n v="184"/>
    <n v="63.12056737588653"/>
    <n v="4"/>
    <n v="81"/>
  </r>
  <r>
    <n v="700000281"/>
    <s v="SECTOR PICASSO REGINA"/>
    <n v="10248"/>
    <n v="1471446"/>
    <s v="10248 - TATIANA ANDREA VEGA LLORENTE"/>
    <x v="1"/>
    <n v="202612"/>
    <n v="935"/>
    <n v="444486836.36179942"/>
    <s v=""/>
    <n v="0"/>
    <s v=""/>
    <n v="21"/>
    <n v="434988.17809746781"/>
    <n v="53068557.727891073"/>
    <n v="188"/>
    <n v="0.13057671381936889"/>
    <n v="122"/>
    <n v="0.64893617021276595"/>
    <n v="93"/>
    <s v=""/>
    <s v=""/>
    <s v=""/>
    <s v=""/>
    <s v=""/>
    <s v=""/>
    <s v=""/>
    <s v=""/>
    <s v=""/>
    <n v="0.91501910349056781"/>
    <n v="0.64893617021276595"/>
    <n v="412321.92058232933"/>
    <n v="22666.257515138481"/>
    <n v="5.4972235002996049E-2"/>
    <n v="416724.89811075048"/>
    <n v="475386.9907612828"/>
    <n v="0.14076934907532701"/>
    <n v="4"/>
    <n v="65"/>
    <n v="38"/>
    <n v="10"/>
    <n v="6"/>
    <n v="5"/>
    <n v="5"/>
    <n v="2"/>
    <n v="251"/>
    <n v="64.893617021276597"/>
    <n v="5"/>
    <n v="113"/>
  </r>
  <r>
    <n v="700000423"/>
    <s v="SECTOR ARMONÍA CLAUDIA"/>
    <n v="4024"/>
    <n v="350200"/>
    <s v="4024 - MARIA ALEJANDRA BENITEZ ALVIZ "/>
    <x v="1"/>
    <n v="201717"/>
    <n v="1083"/>
    <n v="485773601.90735495"/>
    <n v="331"/>
    <n v="248"/>
    <n v="0.74924471299093653"/>
    <n v="330"/>
    <n v="558169.52588546404"/>
    <n v="87632615.564017847"/>
    <n v="250"/>
    <n v="0.14474929044465468"/>
    <n v="157"/>
    <n v="0.628"/>
    <n v="0"/>
    <n v="5"/>
    <n v="4"/>
    <n v="10"/>
    <n v="10"/>
    <n v="-3"/>
    <n v="8"/>
    <n v="-4"/>
    <n v="-22"/>
    <n v="-6"/>
    <n v="1.2444019068974548"/>
    <n v="0.628"/>
    <n v="522349.3"/>
    <n v="35820.225885464053"/>
    <n v="6.8575234781522734E-2"/>
    <n v="400520.38345160754"/>
    <n v="448544.41542692052"/>
    <n v="0.11990408967816091"/>
    <n v="16"/>
    <n v="73"/>
    <n v="39"/>
    <n v="13"/>
    <n v="21"/>
    <n v="12"/>
    <n v="13"/>
    <n v="2"/>
    <n v="328"/>
    <n v="62.8"/>
    <n v="16"/>
    <n v="125"/>
  </r>
  <r>
    <n v="700000423"/>
    <s v="SECTOR ARMONÍA CLAUDIA"/>
    <n v="5182"/>
    <n v="476030"/>
    <s v="5182 - YISELA MARGARITA BENITEZ ALVIS"/>
    <x v="1"/>
    <n v="202105"/>
    <n v="1083"/>
    <n v="485773601.90735495"/>
    <n v="331"/>
    <n v="237"/>
    <n v="0.71601208459214505"/>
    <n v="304"/>
    <n v="501911.55954679439"/>
    <n v="76792468.61065954"/>
    <n v="243"/>
    <n v="0.14096499526963102"/>
    <n v="153"/>
    <n v="0.62962962962962965"/>
    <n v="2"/>
    <n v="3"/>
    <n v="0"/>
    <n v="10"/>
    <n v="10"/>
    <n v="4"/>
    <n v="-6"/>
    <n v="-4"/>
    <n v="-15"/>
    <n v="0"/>
    <n v="1.1189785053261214"/>
    <n v="0.62962962962962965"/>
    <n v="469701.65806754219"/>
    <n v="32209.901479252207"/>
    <n v="6.8575234781522706E-2"/>
    <n v="400520.38345160754"/>
    <n v="448544.41542692052"/>
    <n v="0.11990408967816091"/>
    <n v="5"/>
    <n v="78"/>
    <n v="41"/>
    <n v="16"/>
    <n v="7"/>
    <n v="17"/>
    <n v="18"/>
    <n v="2"/>
    <n v="330"/>
    <n v="62.962962962962962"/>
    <n v="13"/>
    <n v="135"/>
  </r>
  <r>
    <n v="700000423"/>
    <s v="SECTOR ARMONÍA CLAUDIA"/>
    <n v="6113"/>
    <n v="987956"/>
    <s v="6113 - OMEDIS MERCEDES QUIROZ CORREA"/>
    <x v="1"/>
    <n v="202310"/>
    <n v="1083"/>
    <n v="485773601.90735495"/>
    <n v="258"/>
    <n v="207"/>
    <n v="0.80232558139534882"/>
    <n v="247"/>
    <n v="448489.5190867256"/>
    <n v="58752127.000361055"/>
    <n v="209"/>
    <n v="0.12109744560075686"/>
    <n v="131"/>
    <n v="0.62679425837320579"/>
    <n v="0"/>
    <n v="-9"/>
    <n v="1"/>
    <n v="1"/>
    <n v="1"/>
    <n v="5"/>
    <n v="2"/>
    <n v="1"/>
    <n v="-8"/>
    <n v="1"/>
    <n v="0.999877612253532"/>
    <n v="0.62679425837320579"/>
    <n v="410212.29211295035"/>
    <n v="38277.22697377525"/>
    <n v="9.3310775200358367E-2"/>
    <n v="400520.38345160754"/>
    <n v="448544.41542692052"/>
    <n v="0.11990408967816091"/>
    <n v="5"/>
    <n v="70"/>
    <n v="35"/>
    <n v="15"/>
    <n v="6"/>
    <n v="8"/>
    <n v="8"/>
    <n v="2"/>
    <n v="273"/>
    <n v="62.679425837320579"/>
    <n v="6"/>
    <n v="120"/>
  </r>
  <r>
    <n v="700000423"/>
    <s v="SECTOR ARMONÍA CLAUDIA"/>
    <n v="6115"/>
    <n v="988157"/>
    <s v="6115 - INDIRA ISABEL ORTEGA CONTRERAS"/>
    <x v="1"/>
    <n v="202310"/>
    <n v="1083"/>
    <n v="485773601.90735495"/>
    <n v="194"/>
    <n v="144"/>
    <n v="0.74226804123711343"/>
    <n v="181"/>
    <n v="385670.91285463847"/>
    <n v="35096053.069772102"/>
    <n v="146"/>
    <n v="8.4200567644276247E-2"/>
    <n v="91"/>
    <n v="0.62328767123287676"/>
    <n v="0"/>
    <n v="-4"/>
    <n v="2"/>
    <n v="4"/>
    <n v="5"/>
    <n v="0"/>
    <n v="-1"/>
    <n v="2"/>
    <n v="-8"/>
    <n v="-1"/>
    <n v="0.85982769953240945"/>
    <n v="0.62328767123287676"/>
    <n v="337484.28085106384"/>
    <n v="48186.632003574632"/>
    <n v="0.14278185603802984"/>
    <n v="400520.38345160754"/>
    <n v="448544.41542692052"/>
    <n v="0.11990408967816091"/>
    <n v="4"/>
    <n v="42"/>
    <n v="28"/>
    <n v="11"/>
    <n v="4"/>
    <n v="6"/>
    <n v="7"/>
    <n v="2"/>
    <n v="189"/>
    <n v="62.328767123287676"/>
    <n v="6"/>
    <n v="81"/>
  </r>
  <r>
    <n v="700000423"/>
    <s v="SECTOR ARMONÍA CLAUDIA"/>
    <n v="6116"/>
    <n v="990463"/>
    <s v="6116 - MARINELLA DEL CARMEN TORRES DIAZ"/>
    <x v="1"/>
    <n v="202310"/>
    <n v="1083"/>
    <n v="485773601.90735495"/>
    <n v="247"/>
    <n v="212"/>
    <n v="0.8582995951417004"/>
    <n v="250"/>
    <n v="416453.27065028652"/>
    <n v="55804738.267138392"/>
    <n v="214"/>
    <n v="0.1239356669820246"/>
    <n v="134"/>
    <n v="0.62616822429906538"/>
    <n v="0"/>
    <n v="-6"/>
    <n v="10"/>
    <n v="6"/>
    <n v="2"/>
    <n v="6"/>
    <n v="-3"/>
    <n v="2"/>
    <n v="-5"/>
    <n v="2"/>
    <n v="0.92845492291752219"/>
    <n v="0.62616822429906538"/>
    <n v="372483.02224371373"/>
    <n v="43970.248406572791"/>
    <n v="0.11804631561919428"/>
    <n v="400520.38345160754"/>
    <n v="448544.41542692052"/>
    <n v="0.11990408967816091"/>
    <n v="6"/>
    <n v="66"/>
    <n v="40"/>
    <n v="16"/>
    <n v="7"/>
    <n v="6"/>
    <n v="7"/>
    <n v="2"/>
    <n v="276"/>
    <n v="62.616822429906534"/>
    <n v="6"/>
    <n v="122"/>
  </r>
  <r>
    <n v="700000423"/>
    <s v="SECTOR ARMONÍA CLAUDIA"/>
    <n v="6737"/>
    <n v="988207"/>
    <s v="6737 - MARY LUZ PEREZ BONADIEZ"/>
    <x v="1"/>
    <n v="202310"/>
    <n v="1083"/>
    <n v="485773601.90735495"/>
    <n v="268"/>
    <n v="256"/>
    <n v="0.95522388059701491"/>
    <n v="301"/>
    <n v="453411.08781939512"/>
    <n v="75719651.665838987"/>
    <n v="258"/>
    <n v="0.15421002838221382"/>
    <n v="167"/>
    <n v="0.6472868217054264"/>
    <n v="0"/>
    <n v="2"/>
    <n v="2"/>
    <n v="10"/>
    <n v="10"/>
    <n v="8"/>
    <n v="11"/>
    <n v="1"/>
    <n v="5"/>
    <n v="2"/>
    <n v="1.0108499230513048"/>
    <n v="0.6472868217054264"/>
    <n v="410074.96229508199"/>
    <n v="43336.125524313131"/>
    <n v="0.10567854540977631"/>
    <n v="400520.38345160754"/>
    <n v="448544.41542692052"/>
    <n v="0.11990408967816091"/>
    <n v="11"/>
    <n v="89"/>
    <n v="42"/>
    <n v="15"/>
    <n v="13"/>
    <n v="12"/>
    <n v="12"/>
    <n v="2"/>
    <n v="350"/>
    <n v="64.728682170542641"/>
    <n v="10"/>
    <n v="146"/>
  </r>
  <r>
    <n v="700000423"/>
    <s v="SECTOR ARMONÍA CLAUDIA"/>
    <n v="6739"/>
    <n v="1093547"/>
    <s v="6739 - MERCEDES BERRIO BLANCO"/>
    <x v="1"/>
    <n v="202310"/>
    <n v="1083"/>
    <n v="485773601.90735495"/>
    <n v="218"/>
    <n v="169"/>
    <n v="0.77522935779816515"/>
    <n v="203"/>
    <n v="328259.85367685748"/>
    <n v="35452064.19710061"/>
    <n v="171"/>
    <n v="9.9337748344370855E-2"/>
    <n v="108"/>
    <n v="0.63157894736842102"/>
    <n v="0"/>
    <n v="2"/>
    <n v="2"/>
    <n v="1"/>
    <n v="5"/>
    <n v="4"/>
    <n v="-12"/>
    <n v="1"/>
    <n v="2"/>
    <n v="1"/>
    <n v="0.73183355401810701"/>
    <n v="0.63157894736842102"/>
    <n v="287246.29459459457"/>
    <n v="41013.559082262916"/>
    <n v="0.14278185603802987"/>
    <n v="400520.38345160754"/>
    <n v="448544.41542692052"/>
    <n v="0.11990408967816091"/>
    <n v="4"/>
    <n v="60"/>
    <n v="31"/>
    <n v="8"/>
    <n v="4"/>
    <n v="7"/>
    <n v="7"/>
    <n v="2"/>
    <n v="225"/>
    <n v="63.157894736842103"/>
    <n v="5"/>
    <n v="99"/>
  </r>
  <r>
    <n v="700000423"/>
    <s v="SECTOR ARMONÍA CLAUDIA"/>
    <n v="8012"/>
    <s v="-"/>
    <s v="8012 - Fuera de Grupo"/>
    <x v="0"/>
    <s v="-"/>
    <n v="1083"/>
    <n v="485773601.90735495"/>
    <s v=""/>
    <s v=""/>
    <s v=""/>
    <n v="65"/>
    <n v="457707.42718189151"/>
    <n v="19681419.368821334"/>
    <n v="65"/>
    <n v="3.9735099337748346E-2"/>
    <n v="43"/>
    <n v="0.66153846153846152"/>
    <n v="-2"/>
    <s v=""/>
    <s v=""/>
    <n v="-1"/>
    <n v="-1"/>
    <s v=""/>
    <s v=""/>
    <s v=""/>
    <s v=""/>
    <s v=""/>
    <n v="1.0204283264707459"/>
    <n v="0.66153846153846152"/>
    <n v="400520.38345160754"/>
    <n v="57187.043730283971"/>
    <n v="0.14278185603802993"/>
    <n v="400520.38345160754"/>
    <n v="448544.41542692052"/>
    <n v="0.11990408967816091"/>
    <n v="4"/>
    <n v="26"/>
    <n v="11"/>
    <n v="0"/>
    <n v="0"/>
    <n v="0"/>
    <n v="0"/>
    <n v="3"/>
    <n v="80"/>
    <n v="66.153846153846146"/>
    <n v="2"/>
    <n v="37"/>
  </r>
  <r>
    <n v="700000423"/>
    <s v="SECTOR ARMONÍA CLAUDIA"/>
    <n v="8929"/>
    <n v="792715"/>
    <s v="8929 - LUZ MERYS GARAY PEREZ"/>
    <x v="1"/>
    <n v="202408"/>
    <n v="1083"/>
    <n v="485773601.90735495"/>
    <n v="190"/>
    <n v="157"/>
    <n v="0.82631578947368423"/>
    <n v="187"/>
    <n v="412550.14306712185"/>
    <n v="40842464.163645066"/>
    <n v="159"/>
    <n v="9.1769157994323558E-2"/>
    <n v="99"/>
    <n v="0.62264150943396224"/>
    <n v="0"/>
    <n v="1"/>
    <n v="1"/>
    <n v="2"/>
    <n v="6"/>
    <n v="0"/>
    <n v="-6"/>
    <n v="-2"/>
    <n v="6"/>
    <n v="2"/>
    <n v="0.91975315905886457"/>
    <n v="0.62264150943396224"/>
    <n v="368991.99729364004"/>
    <n v="43558.14577348181"/>
    <n v="0.118046315619194"/>
    <n v="400520.38345160754"/>
    <n v="448544.41542692052"/>
    <n v="0.11990408967816091"/>
    <n v="8"/>
    <n v="37"/>
    <n v="36"/>
    <n v="13"/>
    <n v="8"/>
    <n v="6"/>
    <n v="7"/>
    <n v="2"/>
    <n v="206"/>
    <n v="62.264150943396224"/>
    <n v="5"/>
    <n v="86"/>
  </r>
  <r>
    <n v="700000428"/>
    <s v="SECTOR GALERÍA YURIETH"/>
    <n v="6120"/>
    <n v="988051"/>
    <s v="6120 - ESTHER MARINA MARTINEZ IBAÑEZ"/>
    <x v="1"/>
    <n v="202310"/>
    <n v="1081"/>
    <n v="426282739.35013264"/>
    <n v="186"/>
    <n v="131"/>
    <n v="0.70430107526881724"/>
    <n v="175"/>
    <n v="377602.53460189985"/>
    <n v="31718612.906559587"/>
    <n v="133"/>
    <n v="7.7798861480075907E-2"/>
    <n v="84"/>
    <n v="0.63157894736842102"/>
    <n v="0"/>
    <n v="5"/>
    <n v="-3"/>
    <n v="11"/>
    <n v="1"/>
    <n v="-6"/>
    <n v="0"/>
    <n v="1"/>
    <n v="-5"/>
    <n v="1"/>
    <n v="0.95755305628122822"/>
    <n v="0.63157894736842102"/>
    <n v="334124.05909797823"/>
    <n v="43478.475503921625"/>
    <n v="0.13012674280714409"/>
    <n v="350230.27908813878"/>
    <n v="394341.10948208388"/>
    <n v="0.12594807767275928"/>
    <n v="5"/>
    <n v="47"/>
    <n v="21"/>
    <n v="4"/>
    <n v="8"/>
    <n v="12"/>
    <n v="12"/>
    <n v="2"/>
    <n v="188"/>
    <n v="63.157894736842103"/>
    <n v="7"/>
    <n v="72"/>
  </r>
  <r>
    <n v="700000428"/>
    <s v="SECTOR GALERÍA YURIETH"/>
    <n v="6122"/>
    <n v="988066"/>
    <s v="6122 - GREYS ESTELA TRUJILLO HUMANEZ"/>
    <x v="1"/>
    <n v="202310"/>
    <n v="1081"/>
    <n v="426282739.35013264"/>
    <n v="236"/>
    <n v="213"/>
    <n v="0.90254237288135597"/>
    <n v="252"/>
    <n v="395158.74813086307"/>
    <n v="53741589.745797373"/>
    <n v="215"/>
    <n v="0.12618595825426945"/>
    <n v="136"/>
    <n v="0.63255813953488371"/>
    <n v="0"/>
    <n v="0"/>
    <n v="2"/>
    <n v="2"/>
    <n v="3"/>
    <n v="3"/>
    <n v="3"/>
    <n v="3"/>
    <n v="2"/>
    <n v="5"/>
    <n v="1.0020734299040064"/>
    <n v="0.63255813953488371"/>
    <n v="349658.78884462151"/>
    <n v="45499.959286241559"/>
    <n v="0.13012674280714406"/>
    <n v="350230.27908813878"/>
    <n v="394341.10948208388"/>
    <n v="0.12594807767275928"/>
    <n v="8"/>
    <n v="74"/>
    <n v="35"/>
    <n v="14"/>
    <n v="8"/>
    <n v="8"/>
    <n v="8"/>
    <n v="2"/>
    <n v="283"/>
    <n v="63.255813953488371"/>
    <n v="5"/>
    <n v="123"/>
  </r>
  <r>
    <n v="700000428"/>
    <s v="SECTOR GALERÍA YURIETH"/>
    <n v="6123"/>
    <n v="259746"/>
    <s v="6123 - MARIA CRISTINA NEGRETE MARTINEZ"/>
    <x v="1"/>
    <n v="202310"/>
    <n v="1081"/>
    <n v="426282739.35013264"/>
    <n v="153"/>
    <n v="118"/>
    <n v="0.77124183006535951"/>
    <n v="138"/>
    <n v="426489.03166005266"/>
    <n v="32413166.406164002"/>
    <n v="120"/>
    <n v="7.020872865275142E-2"/>
    <n v="76"/>
    <n v="0.6333333333333333"/>
    <n v="0"/>
    <n v="-13"/>
    <n v="3"/>
    <n v="6"/>
    <n v="2"/>
    <n v="-7"/>
    <n v="-2"/>
    <n v="2"/>
    <n v="-1"/>
    <n v="2"/>
    <n v="1.0815231316364426"/>
    <n v="0.6333333333333333"/>
    <n v="386117.50174825173"/>
    <n v="40371.529911800928"/>
    <n v="0.10455762748129228"/>
    <n v="350230.27908813878"/>
    <n v="394341.10948208388"/>
    <n v="0.12594807767275928"/>
    <n v="5"/>
    <n v="43"/>
    <n v="20"/>
    <n v="6"/>
    <n v="4"/>
    <n v="2"/>
    <n v="2"/>
    <n v="2"/>
    <n v="153"/>
    <n v="63.333333333333329"/>
    <n v="2"/>
    <n v="69"/>
  </r>
  <r>
    <n v="700000428"/>
    <s v="SECTOR GALERÍA YURIETH"/>
    <n v="6816"/>
    <n v="446249"/>
    <s v="6816 - LILIANA PAOLA GONZALEZ ESPITIA"/>
    <x v="1"/>
    <n v="202310"/>
    <n v="1081"/>
    <n v="426282739.35013264"/>
    <n v="162"/>
    <n v="128"/>
    <n v="0.79012345679012341"/>
    <n v="153"/>
    <n v="412211.71578882006"/>
    <n v="33801360.694683246"/>
    <n v="130"/>
    <n v="7.5901328273244778E-2"/>
    <n v="82"/>
    <n v="0.63076923076923075"/>
    <n v="0"/>
    <n v="-2"/>
    <n v="1"/>
    <n v="3"/>
    <n v="4"/>
    <n v="-3"/>
    <n v="-1"/>
    <n v="2"/>
    <n v="-4"/>
    <n v="2"/>
    <n v="1.0453176345986521"/>
    <n v="0.63076923076923075"/>
    <n v="373191.67921440263"/>
    <n v="39020.036574417434"/>
    <n v="0.10455762748129227"/>
    <n v="350230.27908813878"/>
    <n v="394341.10948208388"/>
    <n v="0.12594807767275928"/>
    <n v="4"/>
    <n v="43"/>
    <n v="24"/>
    <n v="8"/>
    <n v="3"/>
    <n v="4"/>
    <n v="4"/>
    <n v="2"/>
    <n v="168"/>
    <n v="63.076923076923073"/>
    <n v="3"/>
    <n v="75"/>
  </r>
  <r>
    <n v="700000428"/>
    <s v="SECTOR GALERÍA YURIETH"/>
    <n v="6825"/>
    <n v="1030759"/>
    <s v="6825 - LUZ ELIA ALARCON DE ARGUELLO"/>
    <x v="1"/>
    <n v="202310"/>
    <n v="1081"/>
    <n v="426282739.35013264"/>
    <n v="222"/>
    <n v="172"/>
    <n v="0.77477477477477474"/>
    <n v="221"/>
    <n v="388210.12898100744"/>
    <n v="42703114.187910818"/>
    <n v="174"/>
    <n v="0.10151802656546489"/>
    <n v="110"/>
    <n v="0.63218390804597702"/>
    <n v="0"/>
    <n v="0"/>
    <n v="3"/>
    <n v="6"/>
    <n v="3"/>
    <n v="2"/>
    <n v="-6"/>
    <n v="2"/>
    <n v="-4"/>
    <n v="1"/>
    <n v="0.98445259610612579"/>
    <n v="0.63218390804597702"/>
    <n v="343510.25798816566"/>
    <n v="44699.870992841781"/>
    <n v="0.1301267428071442"/>
    <n v="350230.27908813878"/>
    <n v="394341.10948208388"/>
    <n v="0.12594807767275928"/>
    <n v="12"/>
    <n v="50"/>
    <n v="34"/>
    <n v="7"/>
    <n v="13"/>
    <n v="11"/>
    <n v="11"/>
    <n v="2"/>
    <n v="236"/>
    <n v="63.218390804597703"/>
    <n v="7"/>
    <n v="91"/>
  </r>
  <r>
    <n v="700000428"/>
    <s v="SECTOR GALERÍA YURIETH"/>
    <n v="6828"/>
    <n v="1070454"/>
    <s v="6828 - DESIDET PAOLA MONTESINO GANDARA"/>
    <x v="1"/>
    <n v="202310"/>
    <n v="1081"/>
    <n v="426282739.35013264"/>
    <n v="230"/>
    <n v="181"/>
    <n v="0.78695652173913044"/>
    <n v="219"/>
    <n v="459153.02097737172"/>
    <n v="52802597.41239775"/>
    <n v="181"/>
    <n v="0.10626185958254269"/>
    <n v="115"/>
    <n v="0.63535911602209949"/>
    <n v="-1"/>
    <n v="-1"/>
    <n v="2"/>
    <n v="2"/>
    <n v="0"/>
    <n v="4"/>
    <n v="-1"/>
    <n v="2"/>
    <n v="-9"/>
    <n v="3"/>
    <n v="1.16435494534265"/>
    <n v="0.63535911602209949"/>
    <n v="435869.15369059658"/>
    <n v="23283.867286775145"/>
    <n v="5.3419396829589114E-2"/>
    <n v="350230.27908813878"/>
    <n v="394341.10948208388"/>
    <n v="0.12594807767275928"/>
    <n v="4"/>
    <n v="71"/>
    <n v="27"/>
    <n v="8"/>
    <n v="5"/>
    <n v="8"/>
    <n v="8"/>
    <n v="2"/>
    <n v="242"/>
    <n v="63.53591160220995"/>
    <n v="5"/>
    <n v="106"/>
  </r>
  <r>
    <n v="700000428"/>
    <s v="SECTOR GALERÍA YURIETH"/>
    <n v="6829"/>
    <n v="1034757"/>
    <s v="6829 - ALCY DEL CARMEN BARRETO MARTINEZ"/>
    <x v="1"/>
    <n v="202310"/>
    <n v="1081"/>
    <n v="426282739.35013264"/>
    <n v="261"/>
    <n v="225"/>
    <n v="0.86206896551724133"/>
    <n v="281"/>
    <n v="370713.67492071202"/>
    <n v="53012055.513661817"/>
    <n v="225"/>
    <n v="0.1318785578747628"/>
    <n v="143"/>
    <n v="0.63555555555555554"/>
    <n v="-1"/>
    <n v="-3"/>
    <n v="3"/>
    <n v="5"/>
    <n v="6"/>
    <n v="2"/>
    <n v="2"/>
    <n v="3"/>
    <n v="0"/>
    <n v="-1"/>
    <n v="0.94008376506217306"/>
    <n v="0.63555555555555554"/>
    <n v="328028.4067961165"/>
    <n v="42685.268124595517"/>
    <n v="0.13012674280714417"/>
    <n v="350230.27908813878"/>
    <n v="394341.10948208388"/>
    <n v="0.12594807767275928"/>
    <n v="14"/>
    <n v="76"/>
    <n v="33"/>
    <n v="12"/>
    <n v="15"/>
    <n v="10"/>
    <n v="10"/>
    <n v="2"/>
    <n v="299"/>
    <n v="63.555555555555557"/>
    <n v="8"/>
    <n v="121"/>
  </r>
  <r>
    <n v="700000428"/>
    <s v="SECTOR GALERÍA YURIETH"/>
    <n v="6832"/>
    <n v="1204030"/>
    <s v="6832 - LUZ MERY LUGO GAVIRIA"/>
    <x v="1"/>
    <n v="202310"/>
    <n v="1081"/>
    <n v="426282739.35013264"/>
    <n v="260"/>
    <n v="190"/>
    <n v="0.73076923076923073"/>
    <n v="262"/>
    <n v="373949.33710625267"/>
    <n v="45621819.126962826"/>
    <n v="192"/>
    <n v="0.11290322580645161"/>
    <n v="122"/>
    <n v="0.63541666666666663"/>
    <n v="0"/>
    <n v="-1"/>
    <n v="6"/>
    <n v="11"/>
    <n v="6"/>
    <n v="2"/>
    <n v="1"/>
    <n v="0"/>
    <n v="-12"/>
    <n v="5"/>
    <n v="0.94828900186791798"/>
    <n v="0.63541666666666663"/>
    <n v="330891.50352941174"/>
    <n v="43057.833576840931"/>
    <n v="0.13012674280714395"/>
    <n v="350230.27908813878"/>
    <n v="394341.10948208388"/>
    <n v="0.12594807767275928"/>
    <n v="11"/>
    <n v="57"/>
    <n v="23"/>
    <n v="19"/>
    <n v="16"/>
    <n v="19"/>
    <n v="19"/>
    <n v="2"/>
    <n v="275"/>
    <n v="63.541666666666664"/>
    <n v="12"/>
    <n v="99"/>
  </r>
  <r>
    <n v="700000428"/>
    <s v="SECTOR GALERÍA YURIETH"/>
    <n v="6847"/>
    <n v="1019658"/>
    <s v="6847 - ROSA MILENA CALDERA BARRAGAN"/>
    <x v="1"/>
    <n v="202310"/>
    <n v="1081"/>
    <n v="426282739.35013264"/>
    <n v="223"/>
    <n v="185"/>
    <n v="0.82959641255605376"/>
    <n v="224"/>
    <n v="384144.91854528565"/>
    <n v="45713245.30688899"/>
    <n v="187"/>
    <n v="0.11005692599620494"/>
    <n v="119"/>
    <n v="0.63636363636363635"/>
    <n v="0"/>
    <n v="-11"/>
    <n v="4"/>
    <n v="2"/>
    <n v="3"/>
    <n v="0"/>
    <n v="2"/>
    <n v="2"/>
    <n v="0"/>
    <n v="3"/>
    <n v="0.97414372812870154"/>
    <n v="0.63636363636363635"/>
    <n v="339913.13008937438"/>
    <n v="44231.788455911272"/>
    <n v="0.13012674280714392"/>
    <n v="350230.27908813878"/>
    <n v="394341.10948208388"/>
    <n v="0.12594807767275928"/>
    <n v="9"/>
    <n v="59"/>
    <n v="28"/>
    <n v="18"/>
    <n v="9"/>
    <n v="8"/>
    <n v="7"/>
    <n v="2"/>
    <n v="248"/>
    <n v="63.636363636363633"/>
    <n v="5"/>
    <n v="105"/>
  </r>
  <r>
    <n v="700000428"/>
    <s v="SECTOR GALERÍA YURIETH"/>
    <n v="8017"/>
    <s v="-"/>
    <s v="8017 - Fuera de Grupo"/>
    <x v="0"/>
    <s v="-"/>
    <n v="1081"/>
    <n v="426282739.35013264"/>
    <s v=""/>
    <s v=""/>
    <s v=""/>
    <n v="140"/>
    <n v="369735.93669261917"/>
    <n v="34755178.049106203"/>
    <n v="140"/>
    <n v="8.7286527514231493E-2"/>
    <n v="94"/>
    <n v="0.67142857142857137"/>
    <n v="0"/>
    <s v=""/>
    <s v=""/>
    <n v="0"/>
    <n v="-1"/>
    <s v=""/>
    <s v=""/>
    <s v=""/>
    <s v=""/>
    <s v=""/>
    <n v="0.93760434254044567"/>
    <n v="0.67142857142857137"/>
    <n v="313000"/>
    <n v="56735.936692619172"/>
    <n v="0.18126497345884721"/>
    <n v="350230.27908813878"/>
    <n v="394341.10948208388"/>
    <n v="0.12594807767275928"/>
    <n v="4"/>
    <n v="60"/>
    <n v="26"/>
    <n v="0"/>
    <n v="0"/>
    <n v="0"/>
    <n v="0"/>
    <n v="7"/>
    <n v="180"/>
    <n v="67.142857142857139"/>
    <n v="4"/>
    <n v="86"/>
  </r>
  <r>
    <n v="700000454"/>
    <s v="Sector ABÁNICO Judy "/>
    <n v="7603"/>
    <n v="1161321"/>
    <s v="7603 - FRANCY JANNETH HERNANDEZ CADENA"/>
    <x v="1"/>
    <n v="202310"/>
    <n v="1137"/>
    <n v="469584033.96554381"/>
    <n v="194"/>
    <n v="158"/>
    <n v="0.81443298969072164"/>
    <n v="182"/>
    <n v="423784.63635058078"/>
    <n v="41530894.362356916"/>
    <n v="160"/>
    <n v="8.6050724637681153E-2"/>
    <n v="98"/>
    <n v="0.61250000000000004"/>
    <n v="0"/>
    <n v="2"/>
    <n v="0"/>
    <n v="3"/>
    <n v="-5"/>
    <n v="-5"/>
    <n v="-4"/>
    <n v="2"/>
    <n v="0"/>
    <n v="-3"/>
    <n v="1.0261062912670622"/>
    <n v="0.61250000000000004"/>
    <n v="393801.29545454547"/>
    <n v="29983.340896035312"/>
    <n v="7.6138248507859829E-2"/>
    <n v="394445.03369483148"/>
    <n v="413002.66839537711"/>
    <n v="4.7047454309953496E-2"/>
    <n v="7"/>
    <n v="44"/>
    <n v="30"/>
    <n v="13"/>
    <n v="6"/>
    <n v="1"/>
    <n v="1"/>
    <n v="2"/>
    <n v="193"/>
    <n v="61.250000000000007"/>
    <n v="4"/>
    <n v="87"/>
  </r>
  <r>
    <n v="700000454"/>
    <s v="Sector ABÁNICO Judy "/>
    <n v="7616"/>
    <n v="1189260"/>
    <s v="7616 - LEIDY JOHANNA ARDILA MORENO"/>
    <x v="1"/>
    <n v="202310"/>
    <n v="1137"/>
    <n v="469584033.96554381"/>
    <n v="335"/>
    <n v="263"/>
    <n v="0.78507462686567164"/>
    <n v="302"/>
    <n v="383604.70594555466"/>
    <n v="62143962.363179855"/>
    <n v="265"/>
    <n v="0.14221014492753623"/>
    <n v="162"/>
    <n v="0.61132075471698111"/>
    <n v="0"/>
    <n v="-3"/>
    <n v="3"/>
    <n v="1"/>
    <n v="2"/>
    <n v="-5"/>
    <n v="-7"/>
    <n v="2"/>
    <n v="-6"/>
    <n v="3"/>
    <n v="0.92881895275872861"/>
    <n v="0.61132075471698111"/>
    <n v="353216.94467213115"/>
    <n v="30387.761273423501"/>
    <n v="8.6031436859946034E-2"/>
    <n v="394445.03369483148"/>
    <n v="413002.66839537711"/>
    <n v="4.7047454309953496E-2"/>
    <n v="8"/>
    <n v="85"/>
    <n v="49"/>
    <n v="14"/>
    <n v="8"/>
    <n v="6"/>
    <n v="7"/>
    <n v="2"/>
    <n v="331"/>
    <n v="61.132075471698109"/>
    <n v="6"/>
    <n v="148"/>
  </r>
  <r>
    <n v="700000454"/>
    <s v="Sector ABÁNICO Judy "/>
    <n v="7620"/>
    <n v="1109731"/>
    <s v="7620 - LEYDIS DAYANA GENES CALAO"/>
    <x v="1"/>
    <n v="202310"/>
    <n v="1137"/>
    <n v="469584033.96554381"/>
    <n v="361"/>
    <n v="304"/>
    <n v="0.84210526315789469"/>
    <n v="394"/>
    <n v="381487.88155385299"/>
    <n v="70956745.969016656"/>
    <n v="306"/>
    <n v="0.16394927536231885"/>
    <n v="186"/>
    <n v="0.60784313725490191"/>
    <n v="0"/>
    <n v="-8"/>
    <n v="12"/>
    <n v="4"/>
    <n v="5"/>
    <n v="1"/>
    <n v="10"/>
    <n v="4"/>
    <n v="3"/>
    <n v="2"/>
    <n v="0.92369350308566456"/>
    <n v="0.60784313725490191"/>
    <n v="351267.80736371031"/>
    <n v="30220.074190142681"/>
    <n v="8.6031436859945895E-2"/>
    <n v="394445.03369483148"/>
    <n v="413002.66839537711"/>
    <n v="4.7047454309953496E-2"/>
    <n v="12"/>
    <n v="82"/>
    <n v="51"/>
    <n v="22"/>
    <n v="19"/>
    <n v="15"/>
    <n v="17"/>
    <n v="2"/>
    <n v="392"/>
    <n v="60.784313725490193"/>
    <n v="20"/>
    <n v="155"/>
  </r>
  <r>
    <n v="700000454"/>
    <s v="Sector ABÁNICO Judy "/>
    <n v="7628"/>
    <n v="1095522"/>
    <s v="7628 - NANCY ROSARIO SOLANO"/>
    <x v="1"/>
    <n v="202310"/>
    <n v="1137"/>
    <n v="469584033.96554381"/>
    <n v="249"/>
    <n v="214"/>
    <n v="0.85943775100401609"/>
    <n v="252"/>
    <n v="407021.0838578007"/>
    <n v="53726783.069229692"/>
    <n v="216"/>
    <n v="0.11594202898550725"/>
    <n v="132"/>
    <n v="0.61111111111111116"/>
    <n v="0"/>
    <n v="-4"/>
    <n v="5"/>
    <n v="-3"/>
    <n v="1"/>
    <n v="-5"/>
    <n v="-5"/>
    <n v="6"/>
    <n v="2"/>
    <n v="4"/>
    <n v="0.98551683803686685"/>
    <n v="0.61111111111111116"/>
    <n v="374778.36280193238"/>
    <n v="32242.721055868315"/>
    <n v="8.6031436859945826E-2"/>
    <n v="394445.03369483148"/>
    <n v="413002.66839537711"/>
    <n v="4.7047454309953496E-2"/>
    <n v="10"/>
    <n v="57"/>
    <n v="46"/>
    <n v="13"/>
    <n v="9"/>
    <n v="3"/>
    <n v="3"/>
    <n v="2"/>
    <n v="263"/>
    <n v="61.111111111111114"/>
    <n v="7"/>
    <n v="116"/>
  </r>
  <r>
    <n v="700000454"/>
    <s v="Sector ABÁNICO Judy "/>
    <n v="8043"/>
    <s v="-"/>
    <s v="8043 - Fuera de Grupo"/>
    <x v="0"/>
    <s v="-"/>
    <n v="1137"/>
    <n v="469584033.96554381"/>
    <s v=""/>
    <s v=""/>
    <s v=""/>
    <n v="42"/>
    <n v="192654.2815448787"/>
    <n v="5201665.6017117249"/>
    <n v="42"/>
    <n v="2.355072463768116E-2"/>
    <n v="27"/>
    <n v="0.6428571428571429"/>
    <n v="0"/>
    <s v=""/>
    <s v=""/>
    <n v="0"/>
    <n v="1"/>
    <s v=""/>
    <s v=""/>
    <s v=""/>
    <s v=""/>
    <s v=""/>
    <n v="0.46647224409806054"/>
    <n v="0.6428571428571429"/>
    <n v="172674"/>
    <n v="19980.281544878701"/>
    <n v="0.11571100191620452"/>
    <n v="394445.03369483148"/>
    <n v="413002.66839537711"/>
    <n v="4.7047454309953496E-2"/>
    <n v="4"/>
    <n v="2"/>
    <n v="1"/>
    <n v="0"/>
    <n v="0"/>
    <n v="0"/>
    <n v="0"/>
    <n v="1"/>
    <n v="30"/>
    <n v="64.285714285714292"/>
    <n v="20"/>
    <n v="3"/>
  </r>
  <r>
    <n v="700000454"/>
    <s v="Sector ABÁNICO Judy "/>
    <n v="9162"/>
    <n v="223072"/>
    <s v="9162 - SANDRA PATRICIA RUBIANO BARBOSA"/>
    <x v="1"/>
    <n v="202503"/>
    <n v="1137"/>
    <n v="469584033.96554381"/>
    <n v="257"/>
    <n v="196"/>
    <n v="0.76264591439688711"/>
    <n v="234"/>
    <n v="514709.60596219444"/>
    <n v="61765152.715463333"/>
    <n v="198"/>
    <n v="0.10597826086956522"/>
    <n v="120"/>
    <n v="0.60606060606060608"/>
    <n v="0"/>
    <n v="-4"/>
    <n v="-1"/>
    <n v="-5"/>
    <n v="2"/>
    <n v="2"/>
    <n v="-6"/>
    <n v="8"/>
    <n v="-8"/>
    <n v="0"/>
    <n v="1.2462621802468621"/>
    <n v="0.60606060606060608"/>
    <n v="482731.05798679864"/>
    <n v="31978.547975395806"/>
    <n v="6.6245060155773805E-2"/>
    <n v="394445.03369483148"/>
    <n v="413002.66839537711"/>
    <n v="4.7047454309953496E-2"/>
    <n v="5"/>
    <n v="55"/>
    <n v="40"/>
    <n v="14"/>
    <n v="6"/>
    <n v="4"/>
    <n v="4"/>
    <n v="2"/>
    <n v="243"/>
    <n v="60.606060606060609"/>
    <n v="7"/>
    <n v="109"/>
  </r>
  <r>
    <n v="700000454"/>
    <s v="Sector ABÁNICO Judy "/>
    <n v="9254"/>
    <n v="953646"/>
    <s v="9254 - LUZ DARY SIERRA"/>
    <x v="1"/>
    <n v="202508"/>
    <n v="1137"/>
    <n v="469584033.96554381"/>
    <n v="151"/>
    <n v="129"/>
    <n v="0.85430463576158944"/>
    <n v="151"/>
    <n v="385785.32814733381"/>
    <n v="29705470.267344706"/>
    <n v="127"/>
    <n v="6.7934782608695649E-2"/>
    <n v="77"/>
    <n v="0.60629921259842523"/>
    <n v="-2"/>
    <n v="-4"/>
    <n v="-5"/>
    <n v="3"/>
    <n v="-7"/>
    <n v="3"/>
    <n v="1"/>
    <n v="-1"/>
    <n v="8"/>
    <n v="6"/>
    <n v="0.93409887555015136"/>
    <n v="0.60629921259842523"/>
    <n v="355224.82596153847"/>
    <n v="30560.50218579534"/>
    <n v="8.6031436859945826E-2"/>
    <n v="394445.03369483148"/>
    <n v="413002.66839537711"/>
    <n v="4.7047454309953496E-2"/>
    <n v="5"/>
    <n v="33"/>
    <n v="27"/>
    <n v="8"/>
    <n v="4"/>
    <n v="2"/>
    <n v="2"/>
    <n v="2"/>
    <n v="153"/>
    <n v="60.629921259842526"/>
    <n v="4"/>
    <n v="68"/>
  </r>
  <r>
    <n v="700000454"/>
    <s v="Sector ABÁNICO Judy "/>
    <n v="9286"/>
    <n v="380579"/>
    <s v="9286 - MARIA SOLEDAD DEL PILAR SANIN AMOROCHO"/>
    <x v="1"/>
    <n v="202510"/>
    <n v="1137"/>
    <n v="469584033.96554381"/>
    <n v="277"/>
    <n v="222"/>
    <n v="0.80144404332129959"/>
    <n v="273"/>
    <n v="444551.46351984295"/>
    <n v="60458999.038698643"/>
    <n v="224"/>
    <n v="0.11956521739130435"/>
    <n v="136"/>
    <n v="0.6071428571428571"/>
    <n v="0"/>
    <n v="-1"/>
    <n v="-12"/>
    <n v="3"/>
    <n v="-6"/>
    <n v="2"/>
    <n v="-3"/>
    <n v="-2"/>
    <n v="12"/>
    <n v="1"/>
    <n v="1.0763888408930653"/>
    <n v="0.6071428571428571"/>
    <n v="413098.84128386335"/>
    <n v="31452.622235979594"/>
    <n v="7.6138248507859496E-2"/>
    <n v="394445.03369483148"/>
    <n v="413002.66839537711"/>
    <n v="4.7047454309953496E-2"/>
    <n v="5"/>
    <n v="58"/>
    <n v="38"/>
    <n v="25"/>
    <n v="8"/>
    <n v="10"/>
    <n v="12"/>
    <n v="2"/>
    <n v="287"/>
    <n v="60.714285714285708"/>
    <n v="10"/>
    <n v="121"/>
  </r>
  <r>
    <n v="700000454"/>
    <s v="Sector ABÁNICO Judy "/>
    <n v="9446"/>
    <n v="1258517"/>
    <s v="9446 - CARMEN ROSA DIAZ QUESADA"/>
    <x v="1"/>
    <n v="202601"/>
    <n v="1137"/>
    <n v="469584033.96554381"/>
    <n v="199"/>
    <n v="157"/>
    <n v="0.78894472361809043"/>
    <n v="191"/>
    <n v="438708.64066673978"/>
    <n v="42554738.144673757"/>
    <n v="159"/>
    <n v="8.5144927536231887E-2"/>
    <n v="97"/>
    <n v="0.61006289308176098"/>
    <n v="0"/>
    <n v="-19"/>
    <n v="10"/>
    <n v="7"/>
    <n v="0"/>
    <n v="-2"/>
    <n v="-4"/>
    <n v="7"/>
    <n v="3"/>
    <n v="2"/>
    <n v="1.0622416614673147"/>
    <n v="0.61006289308176098"/>
    <n v="407669.40611491108"/>
    <n v="31039.234551828704"/>
    <n v="7.613824850785976E-2"/>
    <n v="394445.03369483148"/>
    <n v="413002.66839537711"/>
    <n v="4.7047454309953496E-2"/>
    <n v="4"/>
    <n v="49"/>
    <n v="24"/>
    <n v="13"/>
    <n v="5"/>
    <n v="7"/>
    <n v="8"/>
    <n v="2"/>
    <n v="203"/>
    <n v="61.0062893081761"/>
    <n v="7"/>
    <n v="86"/>
  </r>
  <r>
    <n v="700000454"/>
    <s v="Sector ABÁNICO Judy "/>
    <n v="9995"/>
    <n v="445593"/>
    <s v="9995 - YANELLY GARZON ACUÑA"/>
    <x v="1"/>
    <n v="202607"/>
    <n v="1137"/>
    <n v="469584033.96554381"/>
    <n v="194"/>
    <n v="165"/>
    <n v="0.85051546391752575"/>
    <n v="195"/>
    <n v="407251.20033204474"/>
    <n v="41539622.433868565"/>
    <n v="167"/>
    <n v="8.9673913043478257E-2"/>
    <n v="102"/>
    <n v="0.6107784431137725"/>
    <n v="0"/>
    <s v=""/>
    <s v=""/>
    <s v="-"/>
    <n v="0"/>
    <n v="0"/>
    <n v="3"/>
    <n v="5"/>
    <n v="-6"/>
    <n v="3"/>
    <n v="0.9860740171832828"/>
    <n v="0.6107784431137725"/>
    <n v="374990.25029103609"/>
    <n v="32260.950041008648"/>
    <n v="8.6031436859946075E-2"/>
    <n v="394445.03369483148"/>
    <n v="413002.66839537711"/>
    <n v="4.7047454309953496E-2"/>
    <n v="4"/>
    <n v="48"/>
    <n v="31"/>
    <n v="14"/>
    <n v="3"/>
    <n v="7"/>
    <n v="8"/>
    <n v="2"/>
    <n v="213"/>
    <n v="61.077844311377248"/>
    <n v="5"/>
    <n v="93"/>
  </r>
  <r>
    <n v="700000455"/>
    <s v="SECTOR ESPLENDOR SANDRA"/>
    <n v="3236"/>
    <s v="-"/>
    <s v="3236 - Fuera de grupo"/>
    <x v="0"/>
    <s v="-"/>
    <n v="1022"/>
    <n v="442542805.9855327"/>
    <s v=""/>
    <s v=""/>
    <s v=""/>
    <n v="14"/>
    <n v="275010.14244117937"/>
    <n v="2475091.2819706146"/>
    <n v="14"/>
    <n v="8.9820359281437123E-3"/>
    <n v="9"/>
    <n v="0.6428571428571429"/>
    <n v="0"/>
    <s v=""/>
    <s v=""/>
    <n v="0"/>
    <n v="1"/>
    <s v=""/>
    <s v=""/>
    <s v=""/>
    <s v=""/>
    <s v=""/>
    <n v="0.63510323018124837"/>
    <n v="0.6428571428571429"/>
    <n v="225589.28571428571"/>
    <n v="49420.85672689366"/>
    <n v="0.2190744856095975"/>
    <n v="389823.32286518242"/>
    <n v="433016.44421285001"/>
    <n v="0.11080178843636213"/>
    <n v="6"/>
    <n v="1"/>
    <n v="0"/>
    <n v="1"/>
    <n v="0"/>
    <n v="1"/>
    <n v="1"/>
    <n v="1"/>
    <n v="13"/>
    <n v="64.285714285714292"/>
    <n v="1"/>
    <n v="2"/>
  </r>
  <r>
    <n v="700000455"/>
    <s v="SECTOR ESPLENDOR SANDRA"/>
    <n v="7647"/>
    <n v="1103016"/>
    <s v="7647 - LUISA FERNANDA VASQUEZ PINILLA"/>
    <x v="1"/>
    <n v="202310"/>
    <n v="1022"/>
    <n v="442542805.9855327"/>
    <n v="241"/>
    <n v="181"/>
    <n v="0.75103734439834025"/>
    <n v="225"/>
    <n v="388174.73230987601"/>
    <n v="42311045.821776487"/>
    <n v="183"/>
    <n v="0.10678642714570859"/>
    <n v="109"/>
    <n v="0.59562841530054644"/>
    <n v="0"/>
    <n v="2"/>
    <n v="-6"/>
    <n v="-7"/>
    <n v="-3"/>
    <n v="0"/>
    <n v="1"/>
    <n v="0"/>
    <n v="-3"/>
    <n v="3"/>
    <n v="0.89644339723751465"/>
    <n v="0.59562841530054644"/>
    <n v="331250.35559566785"/>
    <n v="56924.376714208163"/>
    <n v="0.17184699050917074"/>
    <n v="389823.32286518242"/>
    <n v="433016.44421285001"/>
    <n v="0.11080178843636213"/>
    <n v="10"/>
    <n v="50"/>
    <n v="32"/>
    <n v="10"/>
    <n v="11"/>
    <n v="4"/>
    <n v="4"/>
    <n v="2"/>
    <n v="220"/>
    <n v="59.562841530054641"/>
    <n v="7"/>
    <n v="92"/>
  </r>
  <r>
    <n v="700000455"/>
    <s v="SECTOR ESPLENDOR SANDRA"/>
    <n v="8390"/>
    <n v="254278"/>
    <s v="8390 - SOR MERY CIRO"/>
    <x v="1"/>
    <n v="202312"/>
    <n v="1022"/>
    <n v="442542805.9855327"/>
    <n v="228"/>
    <n v="198"/>
    <n v="0.86842105263157898"/>
    <n v="230"/>
    <n v="473636.5568013583"/>
    <n v="55415477.145758919"/>
    <n v="196"/>
    <n v="0.11477045908183632"/>
    <n v="117"/>
    <n v="0.59693877551020413"/>
    <n v="-2"/>
    <n v="2"/>
    <n v="-10"/>
    <n v="3"/>
    <n v="4"/>
    <n v="5"/>
    <n v="-5"/>
    <n v="6"/>
    <n v="0"/>
    <n v="3"/>
    <n v="1.0938073210183707"/>
    <n v="0.59693877551020413"/>
    <n v="430185.3625401929"/>
    <n v="43451.194261165394"/>
    <n v="0.10100574785853082"/>
    <n v="389823.32286518242"/>
    <n v="433016.44421285001"/>
    <n v="0.11080178843636213"/>
    <n v="7"/>
    <n v="58"/>
    <n v="32"/>
    <n v="15"/>
    <n v="7"/>
    <n v="6"/>
    <n v="6"/>
    <n v="2"/>
    <n v="241"/>
    <n v="59.693877551020414"/>
    <n v="5"/>
    <n v="105"/>
  </r>
  <r>
    <n v="700000455"/>
    <s v="SECTOR ESPLENDOR SANDRA"/>
    <n v="9290"/>
    <n v="989094"/>
    <s v="9290 - ANDREA LILIANA RODRIGUEZ LOPEZ"/>
    <x v="1"/>
    <n v="202513"/>
    <n v="1022"/>
    <n v="442542805.9855327"/>
    <n v="184"/>
    <n v="171"/>
    <n v="0.92934782608695654"/>
    <n v="195"/>
    <n v="412075.92226671166"/>
    <n v="42443819.993471302"/>
    <n v="173"/>
    <n v="0.10079840319361277"/>
    <n v="103"/>
    <n v="0.59537572254335258"/>
    <n v="0"/>
    <n v="-4"/>
    <n v="-1"/>
    <n v="6"/>
    <n v="-7"/>
    <n v="3"/>
    <n v="-3"/>
    <n v="8"/>
    <n v="6"/>
    <n v="4"/>
    <n v="0.95164035401887648"/>
    <n v="0.59537572254335258"/>
    <n v="358878.23732119636"/>
    <n v="53197.684945515299"/>
    <n v="0.14823324295895748"/>
    <n v="389823.32286518242"/>
    <n v="433016.44421285001"/>
    <n v="0.11080178843636213"/>
    <n v="5"/>
    <n v="50"/>
    <n v="33"/>
    <n v="12"/>
    <n v="4"/>
    <n v="5"/>
    <n v="5"/>
    <n v="2"/>
    <n v="212"/>
    <n v="59.537572254335259"/>
    <n v="3"/>
    <n v="95"/>
  </r>
  <r>
    <n v="700000455"/>
    <s v="SECTOR ESPLENDOR SANDRA"/>
    <n v="9404"/>
    <n v="1095552"/>
    <s v="9404 - OLGA LUCIA VALDERAMA HERRERA"/>
    <x v="1"/>
    <n v="202513"/>
    <n v="1022"/>
    <n v="442542805.9855327"/>
    <n v="238"/>
    <n v="209"/>
    <n v="0.87815126050420167"/>
    <n v="248"/>
    <n v="477701.99446311727"/>
    <n v="60190451.302352779"/>
    <n v="211"/>
    <n v="0.12375249500998003"/>
    <n v="126"/>
    <n v="0.59715639810426535"/>
    <n v="0"/>
    <n v="4"/>
    <n v="-9"/>
    <n v="2"/>
    <n v="6"/>
    <n v="2"/>
    <n v="0"/>
    <n v="6"/>
    <n v="-6"/>
    <n v="2"/>
    <n v="1.1031959659903863"/>
    <n v="0.59715639810426535"/>
    <n v="424767.66267465072"/>
    <n v="52934.331788466545"/>
    <n v="0.12461949540874398"/>
    <n v="389823.32286518242"/>
    <n v="433016.44421285001"/>
    <n v="0.11080178843636213"/>
    <n v="6"/>
    <n v="64"/>
    <n v="36"/>
    <n v="14"/>
    <n v="7"/>
    <n v="7"/>
    <n v="7"/>
    <n v="2"/>
    <n v="261"/>
    <n v="59.715639810426538"/>
    <n v="6"/>
    <n v="114"/>
  </r>
  <r>
    <n v="700000455"/>
    <s v="SECTOR ESPLENDOR SANDRA"/>
    <n v="9406"/>
    <n v="118281"/>
    <s v="9406 - WANDA LEANNE RÍOS SARMIENTO"/>
    <x v="1"/>
    <n v="202514"/>
    <n v="1022"/>
    <n v="442542805.9855327"/>
    <n v="240"/>
    <n v="172"/>
    <n v="0.71666666666666667"/>
    <n v="218"/>
    <n v="402658.07217637158"/>
    <n v="41876439.506342642"/>
    <n v="174"/>
    <n v="0.10179640718562874"/>
    <n v="104"/>
    <n v="0.5977011494252874"/>
    <n v="0"/>
    <n v="0"/>
    <n v="2"/>
    <n v="4"/>
    <n v="2"/>
    <n v="-1"/>
    <n v="-6"/>
    <n v="-3"/>
    <n v="-11"/>
    <n v="0"/>
    <n v="0.9298909488491488"/>
    <n v="0.5977011494252874"/>
    <n v="343609.76768939395"/>
    <n v="59048.304486977635"/>
    <n v="0.17184699050917071"/>
    <n v="389823.32286518242"/>
    <n v="433016.44421285001"/>
    <n v="0.11080178843636213"/>
    <n v="5"/>
    <n v="52"/>
    <n v="29"/>
    <n v="10"/>
    <n v="8"/>
    <n v="10"/>
    <n v="11"/>
    <n v="2"/>
    <n v="224"/>
    <n v="59.770114942528743"/>
    <n v="8"/>
    <n v="91"/>
  </r>
  <r>
    <n v="700000455"/>
    <s v="SECTOR ESPLENDOR SANDRA"/>
    <n v="9429"/>
    <n v="1637390"/>
    <s v="9429 - LEIDY JOHANA CASTRO JEREZ"/>
    <x v="1"/>
    <n v="202515"/>
    <n v="1022"/>
    <n v="442542805.9855327"/>
    <n v="233"/>
    <n v="192"/>
    <n v="0.82403433476394849"/>
    <n v="237"/>
    <n v="442594.53060009761"/>
    <n v="51340965.549611323"/>
    <n v="194"/>
    <n v="0.11377245508982035"/>
    <n v="116"/>
    <n v="0.59793814432989689"/>
    <n v="0"/>
    <n v="-1"/>
    <n v="6"/>
    <n v="6"/>
    <n v="0"/>
    <n v="0"/>
    <n v="-2"/>
    <n v="4"/>
    <n v="-5"/>
    <n v="-1"/>
    <n v="1.0221194518482062"/>
    <n v="0.59793814432989689"/>
    <n v="385456.99082840234"/>
    <n v="57137.539771695272"/>
    <n v="0.14823324295895765"/>
    <n v="389823.32286518242"/>
    <n v="433016.44421285001"/>
    <n v="0.11080178843636213"/>
    <n v="10"/>
    <n v="56"/>
    <n v="26"/>
    <n v="16"/>
    <n v="11"/>
    <n v="9"/>
    <n v="9"/>
    <n v="2"/>
    <n v="243"/>
    <n v="59.793814432989691"/>
    <n v="8"/>
    <n v="98"/>
  </r>
  <r>
    <n v="700000455"/>
    <s v="SECTOR ESPLENDOR SANDRA"/>
    <n v="9511"/>
    <n v="801761"/>
    <s v="9511 - ESPERANZA BECERRA SANABRIA"/>
    <x v="1"/>
    <n v="202517"/>
    <n v="1022"/>
    <n v="442542805.9855327"/>
    <n v="212"/>
    <n v="15"/>
    <n v="7.0754716981132074E-2"/>
    <n v="26"/>
    <n v="416152.04879259079"/>
    <n v="4161520.4879259081"/>
    <n v="17"/>
    <n v="9.9800399201596807E-3"/>
    <n v="10"/>
    <n v="0.58823529411764708"/>
    <n v="0"/>
    <n v="9"/>
    <n v="3"/>
    <n v="-9"/>
    <n v="-9"/>
    <n v="4"/>
    <n v="-8"/>
    <n v="0"/>
    <n v="-13"/>
    <n v="1"/>
    <n v="0.96105368365186272"/>
    <n v="0.58823529411764708"/>
    <n v="362428.14893617021"/>
    <n v="53723.899856420583"/>
    <n v="0.1482332429589576"/>
    <n v="389823.32286518242"/>
    <n v="433016.44421285001"/>
    <n v="0.11080178843636213"/>
    <n v="7"/>
    <n v="-1"/>
    <n v="1"/>
    <n v="1"/>
    <n v="5"/>
    <n v="1"/>
    <n v="1"/>
    <n v="2"/>
    <n v="18"/>
    <n v="58.82352941176471"/>
    <n v="2"/>
    <n v="1"/>
  </r>
  <r>
    <n v="700000455"/>
    <s v="SECTOR ESPLENDOR SANDRA"/>
    <n v="9954"/>
    <n v="105465"/>
    <s v="9954 - JULIA CRISTINA TERAN ESTUPIÑAN"/>
    <x v="1"/>
    <n v="202606"/>
    <n v="1022"/>
    <n v="442542805.9855327"/>
    <n v="186"/>
    <n v="142"/>
    <n v="0.76344086021505375"/>
    <n v="168"/>
    <n v="402573.67135306989"/>
    <n v="35426483.079070151"/>
    <n v="144"/>
    <n v="8.5828343313373259E-2"/>
    <n v="88"/>
    <n v="0.61111111111111116"/>
    <n v="0"/>
    <s v=""/>
    <s v=""/>
    <n v="0"/>
    <n v="8"/>
    <n v="-15"/>
    <n v="-7"/>
    <n v="5"/>
    <n v="1"/>
    <n v="-1"/>
    <n v="0.92969603518148169"/>
    <n v="0.61111111111111116"/>
    <n v="343537.74393203884"/>
    <n v="59035.927421031054"/>
    <n v="0.17184699050917088"/>
    <n v="389823.32286518242"/>
    <n v="433016.44421285001"/>
    <n v="0.11080178843636213"/>
    <n v="4"/>
    <n v="40"/>
    <n v="22"/>
    <n v="18"/>
    <n v="4"/>
    <n v="5"/>
    <n v="5"/>
    <n v="2"/>
    <n v="182"/>
    <n v="61.111111111111114"/>
    <n v="4"/>
    <n v="80"/>
  </r>
  <r>
    <n v="700000455"/>
    <s v="SECTOR ESPLENDOR SANDRA"/>
    <n v="10128"/>
    <n v="144121"/>
    <s v="10128 - MARITZA CAROLINA TRIANA CALDERÓN"/>
    <x v="1"/>
    <n v="202609"/>
    <n v="1022"/>
    <n v="442542805.9855327"/>
    <n v="215"/>
    <n v="200"/>
    <n v="0.93023255813953487"/>
    <n v="233"/>
    <n v="432778.41311051947"/>
    <n v="52798966.399483375"/>
    <n v="204"/>
    <n v="0.11976047904191617"/>
    <n v="122"/>
    <n v="0.59803921568627449"/>
    <n v="1"/>
    <s v=""/>
    <s v=""/>
    <s v="-"/>
    <s v="-"/>
    <s v=""/>
    <s v=""/>
    <n v="18"/>
    <n v="12"/>
    <n v="-5"/>
    <n v="0.99945029546680786"/>
    <n v="0.59803921568627449"/>
    <n v="376908.10274336283"/>
    <n v="55870.310367156635"/>
    <n v="0.14823324295895754"/>
    <n v="389823.32286518242"/>
    <n v="433016.44421285001"/>
    <n v="0.11080178843636213"/>
    <n v="4"/>
    <n v="61"/>
    <n v="34"/>
    <n v="18"/>
    <n v="5"/>
    <n v="9"/>
    <n v="10"/>
    <n v="2"/>
    <n v="259"/>
    <n v="59.803921568627452"/>
    <n v="5"/>
    <n v="113"/>
  </r>
  <r>
    <n v="700000455"/>
    <s v="SECTOR ESPLENDOR SANDRA"/>
    <n v="10218"/>
    <n v="1761446"/>
    <s v="10218 - YURANI MARCELA BOGOYA GALEANO"/>
    <x v="1"/>
    <n v="202611"/>
    <n v="1022"/>
    <n v="442542805.9855327"/>
    <n v="99"/>
    <n v="180"/>
    <n v="1.8181818181818181"/>
    <n v="229"/>
    <n v="466401.25360145909"/>
    <n v="54102545.417769253"/>
    <n v="182"/>
    <n v="0.11377245508982035"/>
    <n v="116"/>
    <n v="0.63736263736263732"/>
    <n v="0"/>
    <s v=""/>
    <s v=""/>
    <s v=""/>
    <s v=""/>
    <s v=""/>
    <s v=""/>
    <s v=""/>
    <s v=""/>
    <n v="-12"/>
    <n v="1.0770982484263316"/>
    <n v="0.63736263736263732"/>
    <n v="398005.24930204957"/>
    <n v="68396.004299409513"/>
    <n v="0.1718469905091709"/>
    <n v="389823.32286518242"/>
    <n v="433016.44421285001"/>
    <n v="0.11080178843636213"/>
    <n v="4"/>
    <n v="50"/>
    <n v="34"/>
    <n v="15"/>
    <n v="1"/>
    <n v="19"/>
    <n v="20"/>
    <n v="2"/>
    <n v="255"/>
    <n v="63.73626373626373"/>
    <n v="13"/>
    <n v="99"/>
  </r>
  <r>
    <n v="700000456"/>
    <s v="Sector ACUARELA Yeimi"/>
    <n v="6215"/>
    <n v="367435"/>
    <s v="6215 - LEIDY OLIVIA BEDOYA SALABARRIAETA"/>
    <x v="1"/>
    <n v="202310"/>
    <n v="1301"/>
    <n v="569613262.06909943"/>
    <n v="306"/>
    <n v="279"/>
    <n v="0.91176470588235292"/>
    <n v="337"/>
    <n v="353734.95604212576"/>
    <n v="60842412.439245626"/>
    <n v="281"/>
    <n v="0.13212025316455697"/>
    <n v="172"/>
    <n v="0.61209964412811391"/>
    <n v="0"/>
    <n v="6"/>
    <n v="7"/>
    <n v="3"/>
    <n v="-4"/>
    <n v="8"/>
    <n v="3"/>
    <n v="2"/>
    <n v="6"/>
    <n v="1"/>
    <n v="0.80793269478858787"/>
    <n v="0.61209964412811391"/>
    <n v="324187.54043693322"/>
    <n v="29547.415605192538"/>
    <n v="9.1142971026490244E-2"/>
    <n v="407950.20566073252"/>
    <n v="437827.25754734775"/>
    <n v="7.323700655629084E-2"/>
    <n v="14"/>
    <n v="76"/>
    <n v="46"/>
    <n v="23"/>
    <n v="16"/>
    <n v="8"/>
    <n v="10"/>
    <n v="2"/>
    <n v="351"/>
    <n v="61.209964412811388"/>
    <n v="13"/>
    <n v="145"/>
  </r>
  <r>
    <n v="700000456"/>
    <s v="Sector ACUARELA Yeimi"/>
    <n v="7655"/>
    <n v="1249295"/>
    <s v="7655 - DERLY TATIANA OLAYA SOTO"/>
    <x v="1"/>
    <n v="202310"/>
    <n v="1301"/>
    <n v="569613262.06909943"/>
    <n v="268"/>
    <n v="228"/>
    <n v="0.85074626865671643"/>
    <n v="265"/>
    <n v="390783.04758562474"/>
    <n v="54709626.661987461"/>
    <n v="228"/>
    <n v="0.10759493670886076"/>
    <n v="140"/>
    <n v="0.61403508771929827"/>
    <n v="-1"/>
    <n v="0"/>
    <n v="-1"/>
    <n v="0"/>
    <n v="0"/>
    <n v="5"/>
    <n v="2"/>
    <n v="1"/>
    <n v="0"/>
    <n v="-3"/>
    <n v="0.89255075112212368"/>
    <n v="0.61403508771929827"/>
    <n v="363131.02910052909"/>
    <n v="27652.018485095643"/>
    <n v="7.6148872635834336E-2"/>
    <n v="407950.20566073252"/>
    <n v="437827.25754734775"/>
    <n v="7.323700655629084E-2"/>
    <n v="6"/>
    <n v="67"/>
    <n v="39"/>
    <n v="21"/>
    <n v="7"/>
    <n v="6"/>
    <n v="7"/>
    <n v="2"/>
    <n v="287"/>
    <n v="61.403508771929829"/>
    <n v="7"/>
    <n v="127"/>
  </r>
  <r>
    <n v="700000456"/>
    <s v="Sector ACUARELA Yeimi"/>
    <n v="7657"/>
    <n v="1114347"/>
    <s v="7657 - ELIZABETH PARRA NIÑO"/>
    <x v="1"/>
    <n v="202310"/>
    <n v="1301"/>
    <n v="569613262.06909943"/>
    <n v="242"/>
    <n v="208"/>
    <n v="0.85950413223140498"/>
    <n v="247"/>
    <n v="412990.44704925141"/>
    <n v="53275767.669353433"/>
    <n v="210"/>
    <n v="9.8892405063291139E-2"/>
    <n v="129"/>
    <n v="0.61428571428571432"/>
    <n v="0"/>
    <n v="5"/>
    <n v="-5"/>
    <n v="6"/>
    <n v="1"/>
    <n v="2"/>
    <n v="2"/>
    <n v="4"/>
    <n v="-11"/>
    <n v="4"/>
    <n v="0.94327258052130203"/>
    <n v="0.61428571428571432"/>
    <n v="383767.02104208415"/>
    <n v="29223.426007167262"/>
    <n v="7.6148872635834447E-2"/>
    <n v="407950.20566073252"/>
    <n v="437827.25754734775"/>
    <n v="7.323700655629084E-2"/>
    <n v="7"/>
    <n v="67"/>
    <n v="36"/>
    <n v="12"/>
    <n v="8"/>
    <n v="4"/>
    <n v="5"/>
    <n v="2"/>
    <n v="261"/>
    <n v="61.428571428571431"/>
    <n v="8"/>
    <n v="115"/>
  </r>
  <r>
    <n v="700000456"/>
    <s v="Sector ACUARELA Yeimi"/>
    <n v="7661"/>
    <n v="1258510"/>
    <s v="7661 - SANDRA PATRICIA VARGAS AVILA"/>
    <x v="1"/>
    <n v="202310"/>
    <n v="1301"/>
    <n v="569613262.06909943"/>
    <n v="242"/>
    <n v="201"/>
    <n v="0.83057851239669422"/>
    <n v="243"/>
    <n v="389189.18597009592"/>
    <n v="48648648.246261992"/>
    <n v="203"/>
    <n v="9.5727848101265819E-2"/>
    <n v="125"/>
    <n v="0.61576354679802958"/>
    <n v="0"/>
    <n v="1"/>
    <n v="0"/>
    <n v="0"/>
    <n v="1"/>
    <n v="-2"/>
    <n v="2"/>
    <n v="5"/>
    <n v="-3"/>
    <n v="6"/>
    <n v="0.8889103619319727"/>
    <n v="0.61576354679802958"/>
    <n v="361649.94998958334"/>
    <n v="27539.235980512574"/>
    <n v="7.6148872635834156E-2"/>
    <n v="407950.20566073252"/>
    <n v="437827.25754734775"/>
    <n v="7.323700655629084E-2"/>
    <n v="4"/>
    <n v="60"/>
    <n v="41"/>
    <n v="11"/>
    <n v="7"/>
    <n v="6"/>
    <n v="7"/>
    <n v="2"/>
    <n v="257"/>
    <n v="61.576354679802961"/>
    <n v="9"/>
    <n v="112"/>
  </r>
  <r>
    <n v="700000456"/>
    <s v="Sector ACUARELA Yeimi"/>
    <n v="8045"/>
    <s v="-"/>
    <s v="8045 - Fuera de Grupo"/>
    <x v="0"/>
    <s v="-"/>
    <n v="1301"/>
    <n v="569613262.06909943"/>
    <s v=""/>
    <s v=""/>
    <s v=""/>
    <n v="34"/>
    <n v="445131.99943551933"/>
    <n v="10238035.987016944"/>
    <n v="34"/>
    <n v="1.740506329113924E-2"/>
    <n v="23"/>
    <n v="0.67647058823529416"/>
    <n v="0"/>
    <s v=""/>
    <s v=""/>
    <n v="5"/>
    <n v="2"/>
    <s v=""/>
    <s v=""/>
    <s v=""/>
    <s v=""/>
    <s v=""/>
    <n v="1.0166840729128923"/>
    <n v="0.67647058823529416"/>
    <n v="407950.20566073252"/>
    <n v="37181.793774786813"/>
    <n v="9.1142971026490077E-2"/>
    <n v="407950.20566073252"/>
    <n v="437827.25754734775"/>
    <n v="7.323700655629084E-2"/>
    <n v="4"/>
    <n v="13"/>
    <n v="5"/>
    <n v="0"/>
    <n v="0"/>
    <n v="0"/>
    <n v="0"/>
    <n v="3"/>
    <n v="41"/>
    <n v="67.64705882352942"/>
    <n v="1"/>
    <n v="18"/>
  </r>
  <r>
    <n v="700000456"/>
    <s v="Sector ACUARELA Yeimi"/>
    <n v="8484"/>
    <n v="203161"/>
    <s v="8484 - JULIO ALBERTO AVILA BALLESTEROS"/>
    <x v="1"/>
    <n v="202317"/>
    <n v="1301"/>
    <n v="569613262.06909943"/>
    <n v="230"/>
    <n v="212"/>
    <n v="0.92173913043478262"/>
    <n v="267"/>
    <n v="466417.1818494398"/>
    <n v="60634233.640427172"/>
    <n v="212"/>
    <n v="9.9683544303797472E-2"/>
    <n v="130"/>
    <n v="0.6132075471698113"/>
    <n v="-1"/>
    <n v="6"/>
    <n v="6"/>
    <n v="2"/>
    <n v="8"/>
    <n v="2"/>
    <n v="-12"/>
    <n v="6"/>
    <n v="6"/>
    <n v="8"/>
    <n v="1.0652995532124911"/>
    <n v="0.6132075471698113"/>
    <n v="445837.0426401869"/>
    <n v="20580.139209252899"/>
    <n v="4.6160675854523187E-2"/>
    <n v="407950.20566073252"/>
    <n v="437827.25754734775"/>
    <n v="7.323700655629084E-2"/>
    <n v="4"/>
    <n v="63"/>
    <n v="35"/>
    <n v="15"/>
    <n v="9"/>
    <n v="8"/>
    <n v="9"/>
    <n v="2"/>
    <n v="269"/>
    <n v="61.320754716981128"/>
    <n v="13"/>
    <n v="113"/>
  </r>
  <r>
    <n v="700000456"/>
    <s v="Sector ACUARELA Yeimi"/>
    <n v="8837"/>
    <n v="27564"/>
    <s v="8837 - MARTHA GEORGINA VILLARRAGA CASTELLANOS"/>
    <x v="1"/>
    <n v="202404"/>
    <n v="1301"/>
    <n v="569613262.06909943"/>
    <n v="296"/>
    <n v="251"/>
    <n v="0.84797297297297303"/>
    <n v="298"/>
    <n v="612795.21661077626"/>
    <n v="94983258.574670315"/>
    <n v="253"/>
    <n v="0.11946202531645569"/>
    <n v="155"/>
    <n v="0.61264822134387353"/>
    <n v="0"/>
    <n v="2"/>
    <n v="0"/>
    <n v="2"/>
    <n v="2"/>
    <n v="2"/>
    <n v="-4"/>
    <n v="3"/>
    <n v="-4"/>
    <n v="-1"/>
    <n v="1.3996278350589149"/>
    <n v="0.61264822134387353"/>
    <n v="585756.30947916664"/>
    <n v="27038.907131609623"/>
    <n v="4.6160675854523263E-2"/>
    <n v="407950.20566073252"/>
    <n v="437827.25754734775"/>
    <n v="7.323700655629084E-2"/>
    <n v="10"/>
    <n v="75"/>
    <n v="41"/>
    <n v="19"/>
    <n v="11"/>
    <n v="6"/>
    <n v="7"/>
    <n v="2"/>
    <n v="314"/>
    <n v="61.264822134387352"/>
    <n v="10"/>
    <n v="135"/>
  </r>
  <r>
    <n v="700000456"/>
    <s v="Sector ACUARELA Yeimi"/>
    <n v="9403"/>
    <n v="1263799"/>
    <s v="9403 - ILINKA ISABEL GUIOS CONDE"/>
    <x v="1"/>
    <n v="202513"/>
    <n v="1301"/>
    <n v="569613262.06909943"/>
    <n v="227"/>
    <n v="194"/>
    <n v="0.85462555066079293"/>
    <n v="234"/>
    <n v="439069.72625485895"/>
    <n v="52688367.150583073"/>
    <n v="196"/>
    <n v="9.25632911392405E-2"/>
    <n v="120"/>
    <n v="0.61224489795918369"/>
    <n v="0"/>
    <n v="4"/>
    <n v="-5"/>
    <n v="1"/>
    <n v="2"/>
    <n v="1"/>
    <n v="2"/>
    <n v="1"/>
    <n v="2"/>
    <n v="4"/>
    <n v="1.0028378057466576"/>
    <n v="0.61224489795918369"/>
    <n v="413765.96224351745"/>
    <n v="25303.764011341496"/>
    <n v="6.1154774245178831E-2"/>
    <n v="407950.20566073252"/>
    <n v="437827.25754734775"/>
    <n v="7.323700655629084E-2"/>
    <n v="8"/>
    <n v="51"/>
    <n v="33"/>
    <n v="19"/>
    <n v="9"/>
    <n v="6"/>
    <n v="7"/>
    <n v="2"/>
    <n v="245"/>
    <n v="61.224489795918366"/>
    <n v="9"/>
    <n v="103"/>
  </r>
  <r>
    <n v="700000456"/>
    <s v="Sector ACUARELA Yeimi"/>
    <n v="9508"/>
    <n v="256591"/>
    <s v="9508 - LILIA MARIELA PASCAGAZA CAMBEROS"/>
    <x v="1"/>
    <n v="202517"/>
    <n v="1301"/>
    <n v="569613262.06909943"/>
    <n v="184"/>
    <n v="156"/>
    <n v="0.84782608695652173"/>
    <n v="192"/>
    <n v="419632.94501426746"/>
    <n v="41124028.611398213"/>
    <n v="160"/>
    <n v="7.5158227848101264E-2"/>
    <n v="98"/>
    <n v="0.61250000000000004"/>
    <n v="1"/>
    <n v="-6"/>
    <n v="3"/>
    <n v="3"/>
    <n v="3"/>
    <n v="2"/>
    <n v="3"/>
    <n v="-3"/>
    <n v="2"/>
    <n v="0"/>
    <n v="0.95844408446609175"/>
    <n v="0.61250000000000004"/>
    <n v="395449.33048316254"/>
    <n v="24183.614531104919"/>
    <n v="6.1154774245178824E-2"/>
    <n v="407950.20566073252"/>
    <n v="437827.25754734775"/>
    <n v="7.323700655629084E-2"/>
    <n v="5"/>
    <n v="48"/>
    <n v="28"/>
    <n v="10"/>
    <n v="7"/>
    <n v="6"/>
    <n v="7"/>
    <n v="2"/>
    <n v="204"/>
    <n v="61.250000000000007"/>
    <n v="8"/>
    <n v="86"/>
  </r>
  <r>
    <n v="700000456"/>
    <s v="Sector ACUARELA Yeimi"/>
    <n v="9509"/>
    <n v="1309526"/>
    <s v="9509 - ELENA PATRICIA GARCÍA GARCÍA"/>
    <x v="1"/>
    <n v="202517"/>
    <n v="1301"/>
    <n v="569613262.06909943"/>
    <n v="181"/>
    <n v="157"/>
    <n v="0.86740331491712708"/>
    <n v="186"/>
    <n v="472907.1567207512"/>
    <n v="46344901.358633615"/>
    <n v="159"/>
    <n v="7.5158227848101264E-2"/>
    <n v="98"/>
    <n v="0.61635220125786161"/>
    <n v="0"/>
    <n v="0"/>
    <n v="-2"/>
    <n v="-3"/>
    <n v="7"/>
    <n v="0"/>
    <n v="-7"/>
    <n v="9"/>
    <n v="-3"/>
    <n v="5"/>
    <n v="1.0801226935251051"/>
    <n v="0.61635220125786161"/>
    <n v="452040.65459110471"/>
    <n v="20866.502129646484"/>
    <n v="4.6160675854523235E-2"/>
    <n v="407950.20566073252"/>
    <n v="437827.25754734775"/>
    <n v="7.323700655629084E-2"/>
    <n v="4"/>
    <n v="47"/>
    <n v="27"/>
    <n v="14"/>
    <n v="5"/>
    <n v="4"/>
    <n v="4"/>
    <n v="2"/>
    <n v="199"/>
    <n v="61.635220125786162"/>
    <n v="6"/>
    <n v="88"/>
  </r>
  <r>
    <n v="700000456"/>
    <s v="Sector ACUARELA Yeimi"/>
    <n v="9843"/>
    <n v="1645460"/>
    <s v="9843 - GLORIA ALEYDA GUERRERO BAÑOL"/>
    <x v="1"/>
    <n v="202605"/>
    <n v="1301"/>
    <n v="569613262.06909943"/>
    <n v="205"/>
    <n v="181"/>
    <n v="0.88292682926829269"/>
    <n v="217"/>
    <n v="411821.26544215722"/>
    <n v="46123981.72952161"/>
    <n v="183"/>
    <n v="8.6234177215189875E-2"/>
    <n v="112"/>
    <n v="0.61202185792349728"/>
    <n v="0"/>
    <s v=""/>
    <s v=""/>
    <n v="10"/>
    <n v="-3"/>
    <n v="0"/>
    <n v="-2"/>
    <n v="7"/>
    <n v="0"/>
    <n v="5"/>
    <n v="0.94060216293779253"/>
    <n v="0.61202185792349728"/>
    <n v="382680.57135391928"/>
    <n v="29140.694088237942"/>
    <n v="7.6148872635834419E-2"/>
    <n v="407950.20566073252"/>
    <n v="437827.25754734775"/>
    <n v="7.323700655629084E-2"/>
    <n v="5"/>
    <n v="58"/>
    <n v="32"/>
    <n v="10"/>
    <n v="6"/>
    <n v="7"/>
    <n v="8"/>
    <n v="2"/>
    <n v="233"/>
    <n v="61.202185792349731"/>
    <n v="7"/>
    <n v="100"/>
  </r>
  <r>
    <n v="700000457"/>
    <s v="Sector PINCEL Iliana"/>
    <n v="6216"/>
    <n v="989497"/>
    <s v="6216 - DORNA YANETH CARDENAS GOMEZ"/>
    <x v="1"/>
    <n v="202310"/>
    <n v="1137"/>
    <n v="540958335.44601047"/>
    <n v="244"/>
    <n v="200"/>
    <n v="0.81967213114754101"/>
    <n v="242"/>
    <n v="453808.2041369208"/>
    <n v="55364600.90470434"/>
    <n v="202"/>
    <n v="0.1076923076923077"/>
    <n v="122"/>
    <n v="0.60396039603960394"/>
    <n v="0"/>
    <n v="10"/>
    <n v="-1"/>
    <n v="-7"/>
    <n v="1"/>
    <n v="4"/>
    <n v="-1"/>
    <n v="0"/>
    <n v="0"/>
    <n v="-2"/>
    <n v="0.95382563553302624"/>
    <n v="0.60396039603960394"/>
    <n v="384080.18839835731"/>
    <n v="69728.015738563496"/>
    <n v="0.18154546327769328"/>
    <n v="426673.58462856535"/>
    <n v="475776.9001284173"/>
    <n v="0.11508402973340415"/>
    <n v="9"/>
    <n v="54"/>
    <n v="37"/>
    <n v="14"/>
    <n v="10"/>
    <n v="7"/>
    <n v="8"/>
    <n v="2"/>
    <n v="252"/>
    <n v="60.396039603960396"/>
    <n v="9"/>
    <n v="105"/>
  </r>
  <r>
    <n v="700000457"/>
    <s v="Sector PINCEL Iliana"/>
    <n v="7675"/>
    <n v="1162194"/>
    <s v="7675 - CAROL YOLIMA GONZALEZ GARCIA"/>
    <x v="1"/>
    <n v="202310"/>
    <n v="1137"/>
    <n v="540958335.44601047"/>
    <n v="232"/>
    <n v="195"/>
    <n v="0.84051724137931039"/>
    <n v="224"/>
    <n v="511462.24632764829"/>
    <n v="60864007.312990144"/>
    <n v="197"/>
    <n v="0.10497737556561086"/>
    <n v="119"/>
    <n v="0.60406091370558379"/>
    <n v="0"/>
    <n v="4"/>
    <n v="4"/>
    <n v="4"/>
    <n v="-4"/>
    <n v="-4"/>
    <n v="-7"/>
    <n v="-5"/>
    <n v="1"/>
    <n v="-2"/>
    <n v="1.0750043690427156"/>
    <n v="0.60406091370558379"/>
    <n v="452137.44914194918"/>
    <n v="59324.797185699106"/>
    <n v="0.13120965161873596"/>
    <n v="426673.58462856535"/>
    <n v="475776.9001284173"/>
    <n v="0.11508402973340415"/>
    <n v="8"/>
    <n v="60"/>
    <n v="32"/>
    <n v="14"/>
    <n v="7"/>
    <n v="1"/>
    <n v="2"/>
    <n v="2"/>
    <n v="235"/>
    <n v="60.406091370558379"/>
    <n v="5"/>
    <n v="106"/>
  </r>
  <r>
    <n v="700000457"/>
    <s v="Sector PINCEL Iliana"/>
    <n v="7680"/>
    <n v="350999"/>
    <s v="7680 - ADRIANA MARCELA VASQUEZ RICO"/>
    <x v="1"/>
    <n v="202310"/>
    <n v="1137"/>
    <n v="540958335.44601047"/>
    <n v="276"/>
    <n v="249"/>
    <n v="0.90217391304347827"/>
    <n v="296"/>
    <n v="475618.22052329849"/>
    <n v="72293969.519541368"/>
    <n v="251"/>
    <n v="0.1339366515837104"/>
    <n v="152"/>
    <n v="0.60557768924302791"/>
    <n v="0"/>
    <n v="2"/>
    <n v="1"/>
    <n v="3"/>
    <n v="3"/>
    <n v="0"/>
    <n v="1"/>
    <n v="0"/>
    <n v="4"/>
    <n v="2"/>
    <n v="0.99966648316663553"/>
    <n v="0.60557768924302791"/>
    <n v="411300.11341005965"/>
    <n v="64318.107113238832"/>
    <n v="0.15637755744821472"/>
    <n v="426673.58462856535"/>
    <n v="475776.9001284173"/>
    <n v="0.11508402973340415"/>
    <n v="13"/>
    <n v="70"/>
    <n v="45"/>
    <n v="14"/>
    <n v="13"/>
    <n v="5"/>
    <n v="6"/>
    <n v="2"/>
    <n v="305"/>
    <n v="60.557768924302792"/>
    <n v="10"/>
    <n v="129"/>
  </r>
  <r>
    <n v="700000457"/>
    <s v="Sector PINCEL Iliana"/>
    <n v="7685"/>
    <n v="1263782"/>
    <s v="7685 - ADRIANA MILENA VEGA CUEVAS"/>
    <x v="1"/>
    <n v="202310"/>
    <n v="1137"/>
    <n v="540958335.44601047"/>
    <n v="247"/>
    <n v="191"/>
    <n v="0.77327935222672062"/>
    <n v="235"/>
    <n v="444114.02255164774"/>
    <n v="51961340.638542786"/>
    <n v="193"/>
    <n v="0.10316742081447963"/>
    <n v="117"/>
    <n v="0.60621761658031093"/>
    <n v="0"/>
    <n v="3"/>
    <n v="2"/>
    <n v="2"/>
    <n v="4"/>
    <n v="-10"/>
    <n v="4"/>
    <n v="2"/>
    <n v="0"/>
    <n v="-3"/>
    <n v="0.93345015790337149"/>
    <n v="0.60621761658031093"/>
    <n v="375875.52604166669"/>
    <n v="68238.496509981051"/>
    <n v="0.1815454632776933"/>
    <n v="426673.58462856535"/>
    <n v="475776.9001284173"/>
    <n v="0.11508402973340415"/>
    <n v="4"/>
    <n v="61"/>
    <n v="28"/>
    <n v="14"/>
    <n v="7"/>
    <n v="9"/>
    <n v="11"/>
    <n v="2"/>
    <n v="247"/>
    <n v="60.62176165803109"/>
    <n v="10"/>
    <n v="103"/>
  </r>
  <r>
    <n v="700000457"/>
    <s v="Sector PINCEL Iliana"/>
    <n v="7686"/>
    <n v="1159643"/>
    <s v="7686 - FLOR CECILIA COY RAMIREZ"/>
    <x v="1"/>
    <n v="202310"/>
    <n v="1137"/>
    <n v="540958335.44601047"/>
    <n v="241"/>
    <n v="196"/>
    <n v="0.81327800829875518"/>
    <n v="234"/>
    <n v="424935.87212163396"/>
    <n v="50992304.654596075"/>
    <n v="198"/>
    <n v="0.10588235294117647"/>
    <n v="120"/>
    <n v="0.60606060606060608"/>
    <n v="0"/>
    <n v="1"/>
    <n v="-5"/>
    <n v="4"/>
    <n v="4"/>
    <n v="1"/>
    <n v="2"/>
    <n v="0"/>
    <n v="-10"/>
    <n v="2"/>
    <n v="0.89314103313325888"/>
    <n v="0.60606060606060608"/>
    <n v="359644.11470281542"/>
    <n v="65291.757418818539"/>
    <n v="0.18154546327769341"/>
    <n v="426673.58462856535"/>
    <n v="475776.9001284173"/>
    <n v="0.11508402973340415"/>
    <n v="7"/>
    <n v="66"/>
    <n v="29"/>
    <n v="10"/>
    <n v="8"/>
    <n v="6"/>
    <n v="7"/>
    <n v="2"/>
    <n v="246"/>
    <n v="60.606060606060609"/>
    <n v="8"/>
    <n v="105"/>
  </r>
  <r>
    <n v="700000457"/>
    <s v="Sector PINCEL Iliana"/>
    <n v="8046"/>
    <s v="-"/>
    <s v="8046 - Fuera de Grupo"/>
    <x v="0"/>
    <s v="-"/>
    <n v="1137"/>
    <n v="540958335.44601047"/>
    <s v=""/>
    <s v=""/>
    <s v=""/>
    <n v="20"/>
    <n v="504134.23821831244"/>
    <n v="6553745.0968380617"/>
    <n v="20"/>
    <n v="1.1764705882352941E-2"/>
    <n v="13"/>
    <n v="0.65"/>
    <n v="0"/>
    <s v=""/>
    <s v=""/>
    <n v="0"/>
    <n v="-1"/>
    <s v=""/>
    <s v=""/>
    <s v=""/>
    <s v=""/>
    <s v=""/>
    <n v="1.059602175057766"/>
    <n v="0.65"/>
    <n v="426673.58462856535"/>
    <n v="77460.653589747089"/>
    <n v="0.18154546327769355"/>
    <n v="426673.58462856535"/>
    <n v="475776.9001284173"/>
    <n v="0.11508402973340415"/>
    <n v="4"/>
    <n v="6"/>
    <n v="2"/>
    <n v="0"/>
    <n v="0"/>
    <n v="0"/>
    <n v="0"/>
    <n v="2"/>
    <n v="21"/>
    <n v="65"/>
    <n v="1"/>
    <n v="8"/>
  </r>
  <r>
    <n v="700000457"/>
    <s v="Sector PINCEL Iliana"/>
    <n v="8835"/>
    <n v="405795"/>
    <s v="8835 - YEIMMY BIBIANA TORRES BENAVIDES"/>
    <x v="1"/>
    <n v="202404"/>
    <n v="1137"/>
    <n v="540958335.44601047"/>
    <n v="266"/>
    <n v="232"/>
    <n v="0.8721804511278195"/>
    <n v="269"/>
    <n v="508850.45069612196"/>
    <n v="72256763.998849317"/>
    <n v="234"/>
    <n v="0.1248868778280543"/>
    <n v="142"/>
    <n v="0.60683760683760679"/>
    <n v="0"/>
    <n v="5"/>
    <n v="3"/>
    <n v="1"/>
    <n v="-1"/>
    <n v="3"/>
    <n v="2"/>
    <n v="-1"/>
    <n v="-2"/>
    <n v="0"/>
    <n v="1.0695148304988698"/>
    <n v="0.60683760683760679"/>
    <n v="449828.59717291855"/>
    <n v="59021.853523203405"/>
    <n v="0.13120965161873607"/>
    <n v="426673.58462856535"/>
    <n v="475776.9001284173"/>
    <n v="0.11508402973340415"/>
    <n v="5"/>
    <n v="69"/>
    <n v="45"/>
    <n v="16"/>
    <n v="6"/>
    <n v="6"/>
    <n v="7"/>
    <n v="2"/>
    <n v="291"/>
    <n v="60.683760683760681"/>
    <n v="7"/>
    <n v="130"/>
  </r>
  <r>
    <n v="700000457"/>
    <s v="Sector PINCEL Iliana"/>
    <n v="9270"/>
    <n v="938577"/>
    <s v="9270 - BÁRBARA ANDREA FUENTES SILVA"/>
    <x v="1"/>
    <n v="202509"/>
    <n v="1137"/>
    <n v="540958335.44601047"/>
    <n v="242"/>
    <n v="192"/>
    <n v="0.79338842975206614"/>
    <n v="242"/>
    <n v="493548.32042467757"/>
    <n v="58238701.810111955"/>
    <n v="194"/>
    <n v="0.10407239819004525"/>
    <n v="118"/>
    <n v="0.60824742268041232"/>
    <n v="0"/>
    <n v="2"/>
    <n v="3"/>
    <n v="-6"/>
    <n v="4"/>
    <n v="0"/>
    <n v="-5"/>
    <n v="-4"/>
    <n v="0"/>
    <n v="-2"/>
    <n v="1.0373524235654643"/>
    <n v="0.60824742268041232"/>
    <n v="436301.369704918"/>
    <n v="57246.950719759567"/>
    <n v="0.13120965161873585"/>
    <n v="426673.58462856535"/>
    <n v="475776.9001284173"/>
    <n v="0.11508402973340415"/>
    <n v="14"/>
    <n v="46"/>
    <n v="30"/>
    <n v="16"/>
    <n v="15"/>
    <n v="4"/>
    <n v="4"/>
    <n v="2"/>
    <n v="233"/>
    <n v="60.824742268041234"/>
    <n v="12"/>
    <n v="92"/>
  </r>
  <r>
    <n v="700000457"/>
    <s v="Sector PINCEL Iliana"/>
    <n v="9423"/>
    <n v="669998"/>
    <s v="9423 - ELIZABETH REINO MONTECINO"/>
    <x v="1"/>
    <n v="202514"/>
    <n v="1137"/>
    <n v="540958335.44601047"/>
    <n v="265"/>
    <n v="212"/>
    <n v="0.8"/>
    <n v="242"/>
    <n v="477472.38471819769"/>
    <n v="63026354.782802097"/>
    <n v="216"/>
    <n v="0.11583710407239819"/>
    <n v="132"/>
    <n v="0.61111111111111116"/>
    <n v="1"/>
    <n v="-8"/>
    <n v="-4"/>
    <n v="3"/>
    <n v="-6"/>
    <n v="2"/>
    <n v="-2"/>
    <n v="0"/>
    <n v="0"/>
    <n v="-4"/>
    <n v="1.0035636126708185"/>
    <n v="0.61111111111111116"/>
    <n v="412903.53798619099"/>
    <n v="64568.846732006699"/>
    <n v="0.15637755744821474"/>
    <n v="426673.58462856535"/>
    <n v="475776.9001284173"/>
    <n v="0.11508402973340415"/>
    <n v="4"/>
    <n v="67"/>
    <n v="39"/>
    <n v="18"/>
    <n v="4"/>
    <n v="2"/>
    <n v="2"/>
    <n v="2"/>
    <n v="264"/>
    <n v="61.111111111111114"/>
    <n v="5"/>
    <n v="124"/>
  </r>
  <r>
    <n v="700000457"/>
    <s v="Sector PINCEL Iliana"/>
    <n v="10054"/>
    <n v="1621219"/>
    <s v="10054 - MARYLORENS MUJICA FARIAS"/>
    <x v="1"/>
    <n v="202608"/>
    <n v="1137"/>
    <n v="540958335.44601047"/>
    <n v="187"/>
    <n v="163"/>
    <n v="0.87165775401069523"/>
    <n v="197"/>
    <n v="494065.46727034316"/>
    <n v="49406546.727034315"/>
    <n v="165"/>
    <n v="8.7782805429864247E-2"/>
    <n v="100"/>
    <n v="0.60606060606060608"/>
    <n v="0"/>
    <s v=""/>
    <s v=""/>
    <s v="-"/>
    <s v="-"/>
    <s v=""/>
    <n v="15"/>
    <n v="7"/>
    <n v="-4"/>
    <n v="3"/>
    <n v="1.0384393759701018"/>
    <n v="0.60606060606060608"/>
    <n v="436758.53239348374"/>
    <n v="57306.934876859421"/>
    <n v="0.13120965161873599"/>
    <n v="426673.58462856535"/>
    <n v="475776.9001284173"/>
    <n v="0.11508402973340415"/>
    <n v="4"/>
    <n v="53"/>
    <n v="24"/>
    <n v="12"/>
    <n v="4"/>
    <n v="7"/>
    <n v="8"/>
    <n v="2"/>
    <n v="208"/>
    <n v="60.606060606060609"/>
    <n v="7"/>
    <n v="89"/>
  </r>
  <r>
    <n v="700000458"/>
    <s v="Sector LIENZO Ángela"/>
    <n v="5061"/>
    <n v="538932"/>
    <s v="5061 - GINA ANDREA NAVARRETE MARTINEZ"/>
    <x v="1"/>
    <n v="202015"/>
    <n v="903"/>
    <n v="389667350.76003271"/>
    <n v="196"/>
    <n v="165"/>
    <n v="0.84183673469387754"/>
    <n v="205"/>
    <n v="463394.83265389374"/>
    <n v="47729667.763351053"/>
    <n v="167"/>
    <n v="0.11425339366515837"/>
    <n v="103"/>
    <n v="0.61676646706586824"/>
    <n v="0"/>
    <n v="4"/>
    <n v="2"/>
    <n v="0"/>
    <n v="5"/>
    <n v="4"/>
    <n v="-3"/>
    <n v="2"/>
    <n v="3"/>
    <n v="4"/>
    <n v="1.073853205998148"/>
    <n v="0.61676646706586824"/>
    <n v="438761.2619305019"/>
    <n v="24633.570723391837"/>
    <n v="5.6143449435364465E-2"/>
    <n v="391166.90174086526"/>
    <n v="431525.30538209603"/>
    <n v="0.10317438275482438"/>
    <n v="4"/>
    <n v="47"/>
    <n v="34"/>
    <n v="10"/>
    <n v="7"/>
    <n v="7"/>
    <n v="8"/>
    <n v="2"/>
    <n v="216"/>
    <n v="61.676646706586823"/>
    <n v="8"/>
    <n v="91"/>
  </r>
  <r>
    <n v="700000458"/>
    <s v="Sector LIENZO Ángela"/>
    <n v="6232"/>
    <n v="955436"/>
    <s v="6232 - DIANA NELCY VILLADA VALBUENA"/>
    <x v="1"/>
    <n v="202310"/>
    <n v="903"/>
    <n v="389667350.76003271"/>
    <n v="181"/>
    <n v="174"/>
    <n v="0.96132596685082872"/>
    <n v="194"/>
    <n v="407088.50738327351"/>
    <n v="45186824.319543362"/>
    <n v="176"/>
    <n v="0.12330316742081449"/>
    <n v="111"/>
    <n v="0.63068181818181823"/>
    <n v="0"/>
    <n v="3"/>
    <n v="4"/>
    <n v="2"/>
    <n v="3"/>
    <n v="2"/>
    <n v="-5"/>
    <n v="5"/>
    <n v="6"/>
    <n v="9"/>
    <n v="0.94337111243757799"/>
    <n v="0.63068181818181823"/>
    <n v="367080.02767749701"/>
    <n v="40008.479705776495"/>
    <n v="0.10899116456678071"/>
    <n v="391166.90174086526"/>
    <n v="431525.30538209603"/>
    <n v="0.10317438275482438"/>
    <n v="4"/>
    <n v="64"/>
    <n v="31"/>
    <n v="7"/>
    <n v="5"/>
    <n v="7"/>
    <n v="7"/>
    <n v="2"/>
    <n v="232"/>
    <n v="63.06818181818182"/>
    <n v="5"/>
    <n v="102"/>
  </r>
  <r>
    <n v="700000458"/>
    <s v="Sector LIENZO Ángela"/>
    <n v="7818"/>
    <n v="1309162"/>
    <s v="7818 - PATRICIA BARACALDO"/>
    <x v="1"/>
    <n v="202310"/>
    <n v="903"/>
    <n v="389667350.76003271"/>
    <n v="220"/>
    <n v="189"/>
    <n v="0.85909090909090913"/>
    <n v="220"/>
    <n v="417225.94596527173"/>
    <n v="48815435.677936792"/>
    <n v="191"/>
    <n v="0.13009049773755657"/>
    <n v="117"/>
    <n v="0.61256544502617805"/>
    <n v="0"/>
    <n v="-3"/>
    <n v="2"/>
    <n v="3"/>
    <n v="3"/>
    <n v="4"/>
    <n v="-4"/>
    <n v="4"/>
    <n v="1"/>
    <n v="1"/>
    <n v="0.9668632192863803"/>
    <n v="0.61256544502617805"/>
    <n v="379841.34487459104"/>
    <n v="37384.601090680691"/>
    <n v="9.8421621540497772E-2"/>
    <n v="391166.90174086526"/>
    <n v="431525.30538209603"/>
    <n v="0.10317438275482438"/>
    <n v="4"/>
    <n v="65"/>
    <n v="30"/>
    <n v="13"/>
    <n v="3"/>
    <n v="4"/>
    <n v="5"/>
    <n v="2"/>
    <n v="237"/>
    <n v="61.256544502617807"/>
    <n v="5"/>
    <n v="108"/>
  </r>
  <r>
    <n v="700000458"/>
    <s v="Sector LIENZO Ángela"/>
    <n v="7819"/>
    <n v="1047487"/>
    <s v="7819 - SANDRA MILENA GOMEZ REAL"/>
    <x v="1"/>
    <n v="202310"/>
    <n v="903"/>
    <n v="389667350.76003271"/>
    <n v="187"/>
    <n v="141"/>
    <n v="0.75401069518716579"/>
    <n v="171"/>
    <n v="423801.30613797117"/>
    <n v="38142117.552417405"/>
    <n v="143"/>
    <n v="9.9547511312217188E-2"/>
    <n v="90"/>
    <n v="0.62937062937062938"/>
    <n v="0"/>
    <n v="4"/>
    <n v="-4"/>
    <n v="-1"/>
    <n v="4"/>
    <n v="-3"/>
    <n v="-11"/>
    <n v="3"/>
    <n v="7"/>
    <n v="-3"/>
    <n v="0.98210070383407622"/>
    <n v="0.62937062937062938"/>
    <n v="393398.47456639569"/>
    <n v="30402.831571575487"/>
    <n v="7.7282535487931237E-2"/>
    <n v="391166.90174086526"/>
    <n v="431525.30538209603"/>
    <n v="0.10317438275482438"/>
    <n v="4"/>
    <n v="42"/>
    <n v="30"/>
    <n v="8"/>
    <n v="4"/>
    <n v="7"/>
    <n v="7"/>
    <n v="2"/>
    <n v="188"/>
    <n v="62.93706293706294"/>
    <n v="6"/>
    <n v="80"/>
  </r>
  <r>
    <n v="700000458"/>
    <s v="Sector LIENZO Ángela"/>
    <n v="7824"/>
    <n v="1030881"/>
    <s v="7824 - ASTRIT MAGSELENDA ARANGO FANDIÑO"/>
    <x v="1"/>
    <n v="202310"/>
    <n v="903"/>
    <n v="389667350.76003271"/>
    <n v="164"/>
    <n v="148"/>
    <n v="0.90243902439024393"/>
    <n v="179"/>
    <n v="418433.47890434082"/>
    <n v="38495880.059199356"/>
    <n v="150"/>
    <n v="0.10180995475113122"/>
    <n v="92"/>
    <n v="0.61333333333333329"/>
    <n v="0"/>
    <n v="0"/>
    <n v="1"/>
    <n v="4"/>
    <n v="1"/>
    <n v="1"/>
    <n v="-1"/>
    <n v="9"/>
    <n v="7"/>
    <n v="3"/>
    <n v="0.96966150926847039"/>
    <n v="0.61333333333333329"/>
    <n v="380940.67951566947"/>
    <n v="37492.799388671352"/>
    <n v="9.8421621540497981E-2"/>
    <n v="391166.90174086526"/>
    <n v="431525.30538209603"/>
    <n v="0.10317438275482438"/>
    <n v="6"/>
    <n v="46"/>
    <n v="22"/>
    <n v="12"/>
    <n v="7"/>
    <n v="7"/>
    <n v="7"/>
    <n v="2"/>
    <n v="193"/>
    <n v="61.333333333333329"/>
    <n v="6"/>
    <n v="80"/>
  </r>
  <r>
    <n v="700000458"/>
    <s v="Sector LIENZO Ángela"/>
    <n v="7826"/>
    <n v="1218626"/>
    <s v="7826 - ANGELA YAZMIN AYALA CAMARGO"/>
    <x v="1"/>
    <n v="202310"/>
    <n v="903"/>
    <n v="389667350.76003271"/>
    <n v="227"/>
    <n v="201"/>
    <n v="0.88546255506607929"/>
    <n v="242"/>
    <n v="450974.25079471193"/>
    <n v="56371781.349338993"/>
    <n v="203"/>
    <n v="0.13800904977375567"/>
    <n v="125"/>
    <n v="0.61576354679802958"/>
    <n v="0"/>
    <n v="2"/>
    <n v="-2"/>
    <n v="2"/>
    <n v="3"/>
    <n v="-5"/>
    <n v="7"/>
    <n v="3"/>
    <n v="-1"/>
    <n v="2"/>
    <n v="1.0450702315021705"/>
    <n v="0.61576354679802958"/>
    <n v="418622.07539682538"/>
    <n v="32352.175397886545"/>
    <n v="7.7282535487931139E-2"/>
    <n v="391166.90174086526"/>
    <n v="431525.30538209603"/>
    <n v="0.10317438275482438"/>
    <n v="10"/>
    <n v="67"/>
    <n v="28"/>
    <n v="12"/>
    <n v="10"/>
    <n v="5"/>
    <n v="6"/>
    <n v="2"/>
    <n v="253"/>
    <n v="61.576354679802961"/>
    <n v="8"/>
    <n v="107"/>
  </r>
  <r>
    <n v="700000458"/>
    <s v="Sector LIENZO Ángela"/>
    <n v="8047"/>
    <s v="-"/>
    <s v="8047 - Fuera de Grupo"/>
    <x v="0"/>
    <s v="-"/>
    <n v="903"/>
    <n v="389667350.76003271"/>
    <s v=""/>
    <s v=""/>
    <s v=""/>
    <n v="19"/>
    <n v="684289.00372513768"/>
    <n v="8211468.0447016517"/>
    <n v="19"/>
    <n v="1.3574660633484163E-2"/>
    <n v="12"/>
    <n v="0.63157894736842102"/>
    <n v="0"/>
    <s v=""/>
    <s v=""/>
    <n v="0"/>
    <n v="0"/>
    <s v=""/>
    <s v=""/>
    <s v=""/>
    <s v=""/>
    <s v=""/>
    <n v="1.5857447875953206"/>
    <n v="0.63157894736842102"/>
    <n v="622974.8125"/>
    <n v="61314.191225137678"/>
    <n v="9.8421621540497967E-2"/>
    <n v="391166.90174086526"/>
    <n v="431525.30538209603"/>
    <n v="0.10317438275482438"/>
    <n v="4"/>
    <n v="5"/>
    <n v="2"/>
    <n v="0"/>
    <n v="0"/>
    <n v="0"/>
    <n v="0"/>
    <n v="4"/>
    <n v="19"/>
    <n v="63.157894736842103"/>
    <n v="1"/>
    <n v="7"/>
  </r>
  <r>
    <n v="700000458"/>
    <s v="Sector LIENZO Ángela"/>
    <n v="8998"/>
    <n v="1176835"/>
    <s v="8998 - NAYIVE CAROLINA CAJAMARCA SARMIENTO"/>
    <x v="1"/>
    <n v="202411"/>
    <n v="903"/>
    <n v="389667350.76003271"/>
    <n v="186"/>
    <n v="152"/>
    <n v="0.81720430107526887"/>
    <n v="182"/>
    <n v="449296.6187167376"/>
    <n v="42683178.778090075"/>
    <n v="154"/>
    <n v="0.10520361990950226"/>
    <n v="95"/>
    <n v="0.61688311688311692"/>
    <n v="0"/>
    <n v="-5"/>
    <n v="1"/>
    <n v="1"/>
    <n v="-3"/>
    <n v="7"/>
    <n v="-2"/>
    <n v="3"/>
    <n v="-1"/>
    <n v="5"/>
    <n v="1.041182552014895"/>
    <n v="0.61688311688311692"/>
    <n v="425412.49387755099"/>
    <n v="23884.12483918661"/>
    <n v="5.6143449435364534E-2"/>
    <n v="391166.90174086526"/>
    <n v="431525.30538209603"/>
    <n v="0.10317438275482438"/>
    <n v="6"/>
    <n v="51"/>
    <n v="24"/>
    <n v="8"/>
    <n v="7"/>
    <n v="5"/>
    <n v="6"/>
    <n v="2"/>
    <n v="196"/>
    <n v="61.688311688311693"/>
    <n v="6"/>
    <n v="83"/>
  </r>
  <r>
    <n v="700000458"/>
    <s v="Sector LIENZO Ángela"/>
    <n v="9146"/>
    <n v="1272154"/>
    <s v="9146 - PATRICIA BALLESTEROS SARMIENTO"/>
    <x v="1"/>
    <n v="202502"/>
    <n v="903"/>
    <n v="389667350.76003271"/>
    <n v="186"/>
    <n v="150"/>
    <n v="0.80645161290322576"/>
    <n v="183"/>
    <n v="393291.27406360715"/>
    <n v="36576088.487915464"/>
    <n v="152"/>
    <n v="0.10294117647058823"/>
    <n v="93"/>
    <n v="0.61184210526315785"/>
    <n v="0"/>
    <n v="2"/>
    <n v="-2"/>
    <n v="2"/>
    <n v="10"/>
    <n v="-1"/>
    <n v="-6"/>
    <n v="0"/>
    <n v="3"/>
    <n v="3"/>
    <n v="0.91139793925958901"/>
    <n v="0.61184210526315785"/>
    <n v="358051.28590971272"/>
    <n v="35239.988153894432"/>
    <n v="9.8421621540498119E-2"/>
    <n v="391166.90174086526"/>
    <n v="431525.30538209603"/>
    <n v="0.10317438275482438"/>
    <n v="4"/>
    <n v="42"/>
    <n v="31"/>
    <n v="10"/>
    <n v="5"/>
    <n v="9"/>
    <n v="10"/>
    <n v="2"/>
    <n v="200"/>
    <n v="61.184210526315788"/>
    <n v="6"/>
    <n v="83"/>
  </r>
  <r>
    <n v="700000458"/>
    <s v="Sector LIENZO Ángela"/>
    <n v="9620"/>
    <n v="1030749"/>
    <s v="9620 - CLAUDIA INES BUSTOS MURCIA"/>
    <x v="1"/>
    <n v="202604"/>
    <n v="903"/>
    <n v="389667350.76003271"/>
    <n v="99"/>
    <n v="100"/>
    <n v="1.0101010101010102"/>
    <n v="116"/>
    <n v="428982.94886778918"/>
    <n v="27454908.727538507"/>
    <n v="102"/>
    <n v="7.1266968325791852E-2"/>
    <n v="64"/>
    <n v="0.62745098039215685"/>
    <n v="0"/>
    <s v=""/>
    <n v="8"/>
    <n v="4"/>
    <n v="5"/>
    <n v="0"/>
    <n v="3"/>
    <n v="5"/>
    <n v="4"/>
    <n v="4"/>
    <n v="0.99410844165429479"/>
    <n v="0.62745098039215685"/>
    <n v="386822.69306930696"/>
    <n v="42160.25579848222"/>
    <n v="0.10899116456678092"/>
    <n v="391166.90174086526"/>
    <n v="431525.30538209603"/>
    <n v="0.10317438275482438"/>
    <n v="4"/>
    <n v="31"/>
    <n v="20"/>
    <n v="5"/>
    <n v="4"/>
    <n v="4"/>
    <n v="5"/>
    <n v="2"/>
    <n v="133"/>
    <n v="62.745098039215684"/>
    <n v="4"/>
    <n v="56"/>
  </r>
  <r>
    <n v="700000459"/>
    <s v="SECTOR MATICES CLERY"/>
    <n v="7841"/>
    <n v="1021104"/>
    <s v="7841 - CARMENZA RONCANCIO GACHANCIPA"/>
    <x v="1"/>
    <n v="202310"/>
    <n v="768"/>
    <n v="310447102.2468549"/>
    <n v="267"/>
    <n v="242"/>
    <n v="0.90636704119850187"/>
    <n v="279"/>
    <n v="399240.35393413197"/>
    <n v="60285293.444053926"/>
    <n v="244"/>
    <n v="0.19623655913978494"/>
    <n v="151"/>
    <n v="0.61885245901639341"/>
    <n v="0"/>
    <n v="2"/>
    <n v="0"/>
    <n v="-5"/>
    <n v="9"/>
    <n v="-6"/>
    <n v="0"/>
    <n v="6"/>
    <n v="6"/>
    <n v="7"/>
    <n v="0.98766131042062144"/>
    <n v="0.61885245901639341"/>
    <n v="355632.24250440917"/>
    <n v="43608.111429722805"/>
    <n v="0.12262136616924475"/>
    <n v="382401.64471820695"/>
    <n v="404227.99771725899"/>
    <n v="5.7077037456614299E-2"/>
    <n v="7"/>
    <n v="75"/>
    <n v="46"/>
    <n v="17"/>
    <n v="8"/>
    <n v="5"/>
    <n v="6"/>
    <n v="2"/>
    <n v="308"/>
    <n v="61.885245901639344"/>
    <n v="6"/>
    <n v="138"/>
  </r>
  <r>
    <n v="700000459"/>
    <s v="SECTOR MATICES CLERY"/>
    <n v="8048"/>
    <s v="-"/>
    <s v="8048 - Fuera de Grupo"/>
    <x v="0"/>
    <s v="-"/>
    <n v="768"/>
    <n v="310447102.2468549"/>
    <s v=""/>
    <s v=""/>
    <s v=""/>
    <n v="112"/>
    <n v="147148.08924670253"/>
    <n v="10741810.515009284"/>
    <n v="112"/>
    <n v="9.5430107526881719E-2"/>
    <n v="73"/>
    <n v="0.6517857142857143"/>
    <n v="-9"/>
    <s v=""/>
    <s v=""/>
    <n v="0"/>
    <n v="0"/>
    <s v=""/>
    <s v=""/>
    <s v=""/>
    <s v=""/>
    <s v=""/>
    <n v="0.36402250729210156"/>
    <n v="0.6517857142857143"/>
    <n v="126896.66666666667"/>
    <n v="20251.422580035854"/>
    <n v="0.15958987034097971"/>
    <n v="382401.64471820695"/>
    <n v="404227.99771725899"/>
    <n v="5.7077037456614299E-2"/>
    <n v="4"/>
    <n v="43"/>
    <n v="19"/>
    <n v="0"/>
    <n v="0"/>
    <n v="1"/>
    <n v="1"/>
    <n v="5"/>
    <n v="137"/>
    <n v="65.178571428571431"/>
    <n v="7"/>
    <n v="62"/>
  </r>
  <r>
    <n v="700000459"/>
    <s v="SECTOR MATICES CLERY"/>
    <n v="8425"/>
    <n v="813431"/>
    <s v="8425 - LUZ DARY CHACON GAITAN"/>
    <x v="1"/>
    <n v="202314"/>
    <n v="768"/>
    <n v="310447102.2468549"/>
    <n v="276"/>
    <n v="248"/>
    <n v="0.89855072463768115"/>
    <n v="297"/>
    <n v="507607.03233388078"/>
    <n v="77663875.947083756"/>
    <n v="248"/>
    <n v="0.19892473118279569"/>
    <n v="153"/>
    <n v="0.61693548387096775"/>
    <n v="-1"/>
    <n v="4"/>
    <n v="1"/>
    <n v="-10"/>
    <n v="10"/>
    <n v="2"/>
    <n v="4"/>
    <n v="3"/>
    <n v="2"/>
    <n v="5"/>
    <n v="1.2557443700100437"/>
    <n v="0.61693548387096775"/>
    <n v="462311.71951219509"/>
    <n v="45295.312821685686"/>
    <n v="9.7975696721421451E-2"/>
    <n v="382401.64471820695"/>
    <n v="404227.99771725899"/>
    <n v="5.7077037456614299E-2"/>
    <n v="13"/>
    <n v="75"/>
    <n v="41"/>
    <n v="16"/>
    <n v="14"/>
    <n v="5"/>
    <n v="5"/>
    <n v="2"/>
    <n v="309"/>
    <n v="61.693548387096776"/>
    <n v="9"/>
    <n v="132"/>
  </r>
  <r>
    <n v="700000459"/>
    <s v="SECTOR MATICES CLERY"/>
    <n v="8481"/>
    <n v="768496"/>
    <s v="8481 - LUZ ADRIANA PAEZ VIGOYA"/>
    <x v="1"/>
    <n v="202317"/>
    <n v="768"/>
    <n v="310447102.2468549"/>
    <n v="269"/>
    <n v="220"/>
    <n v="0.81784386617100369"/>
    <n v="266"/>
    <n v="466874.65139339975"/>
    <n v="63494952.589502364"/>
    <n v="222"/>
    <n v="0.17741935483870969"/>
    <n v="136"/>
    <n v="0.61261261261261257"/>
    <n v="0"/>
    <n v="-11"/>
    <n v="12"/>
    <n v="2"/>
    <n v="6"/>
    <n v="4"/>
    <n v="0"/>
    <n v="4"/>
    <n v="-11"/>
    <n v="1"/>
    <n v="1.1549785122008287"/>
    <n v="0.61261261261261257"/>
    <n v="420494.70315487572"/>
    <n v="46379.948238524026"/>
    <n v="0.110298531445333"/>
    <n v="382401.64471820695"/>
    <n v="404227.99771725899"/>
    <n v="5.7077037456614299E-2"/>
    <n v="6"/>
    <n v="72"/>
    <n v="40"/>
    <n v="10"/>
    <n v="8"/>
    <n v="6"/>
    <n v="7"/>
    <n v="2"/>
    <n v="279"/>
    <n v="61.261261261261254"/>
    <n v="8"/>
    <n v="122"/>
  </r>
  <r>
    <n v="700000459"/>
    <s v="SECTOR MATICES CLERY"/>
    <n v="9291"/>
    <n v="1077740"/>
    <s v="9291 - LUZ MARY LUNA LEON"/>
    <x v="1"/>
    <n v="202516"/>
    <n v="768"/>
    <n v="310447102.2468549"/>
    <n v="169"/>
    <n v="141"/>
    <n v="0.83431952662721898"/>
    <n v="168"/>
    <n v="361643.99498606485"/>
    <n v="31463027.563787643"/>
    <n v="139"/>
    <n v="0.11290322580645161"/>
    <n v="87"/>
    <n v="0.62589928057553956"/>
    <n v="-2"/>
    <n v="0"/>
    <n v="4"/>
    <n v="-2"/>
    <n v="3"/>
    <n v="3"/>
    <n v="-8"/>
    <n v="2"/>
    <n v="7"/>
    <n v="3"/>
    <n v="0.89465350502272756"/>
    <n v="0.62589928057553956"/>
    <n v="318644.73575129535"/>
    <n v="42999.259234769503"/>
    <n v="0.13494420089315631"/>
    <n v="382401.64471820695"/>
    <n v="404227.99771725899"/>
    <n v="5.7077037456614299E-2"/>
    <n v="4"/>
    <n v="45"/>
    <n v="25"/>
    <n v="8"/>
    <n v="3"/>
    <n v="7"/>
    <n v="7"/>
    <n v="2"/>
    <n v="182"/>
    <n v="62.589928057553955"/>
    <n v="5"/>
    <n v="78"/>
  </r>
  <r>
    <n v="700000459"/>
    <s v="SECTOR MATICES CLERY"/>
    <n v="9334"/>
    <n v="1099653"/>
    <s v="9334 - ANGELA MIREYA MONTENEGRO"/>
    <x v="1"/>
    <n v="202516"/>
    <n v="768"/>
    <n v="310447102.2468549"/>
    <n v="182"/>
    <n v="155"/>
    <n v="0.85164835164835162"/>
    <n v="187"/>
    <n v="435930.58471158531"/>
    <n v="41413405.547600605"/>
    <n v="155"/>
    <n v="0.12365591397849462"/>
    <n v="95"/>
    <n v="0.61290322580645162"/>
    <n v="-1"/>
    <n v="2"/>
    <n v="3"/>
    <n v="-3"/>
    <n v="3"/>
    <n v="2"/>
    <n v="-1"/>
    <n v="-4"/>
    <n v="2"/>
    <n v="-2"/>
    <n v="1.0784274893707413"/>
    <n v="0.61290322580645162"/>
    <n v="392624.66117478511"/>
    <n v="43305.923536800197"/>
    <n v="0.11029853144533286"/>
    <n v="382401.64471820695"/>
    <n v="404227.99771725899"/>
    <n v="5.7077037456614299E-2"/>
    <n v="7"/>
    <n v="49"/>
    <n v="26"/>
    <n v="7"/>
    <n v="8"/>
    <n v="5"/>
    <n v="5"/>
    <n v="2"/>
    <n v="195"/>
    <n v="61.29032258064516"/>
    <n v="6"/>
    <n v="82"/>
  </r>
  <r>
    <n v="700000459"/>
    <s v="SECTOR MATICES CLERY"/>
    <n v="9400"/>
    <n v="985990"/>
    <s v="9400 - MARIA CRISTINA RUBIO"/>
    <x v="1"/>
    <n v="202602"/>
    <n v="768"/>
    <n v="310447102.2468549"/>
    <n v="98"/>
    <n v="97"/>
    <n v="0.98979591836734693"/>
    <n v="130"/>
    <n v="347736.11835366156"/>
    <n v="25384736.639817294"/>
    <n v="115"/>
    <n v="9.5430107526881719E-2"/>
    <n v="73"/>
    <n v="0.63478260869565217"/>
    <n v="8"/>
    <n v="4"/>
    <n v="6"/>
    <n v="4"/>
    <n v="2"/>
    <n v="4"/>
    <n v="2"/>
    <n v="6"/>
    <n v="3"/>
    <n v="4"/>
    <n v="0.86024748487829583"/>
    <n v="0.63478260869565217"/>
    <n v="303915.63870967744"/>
    <n v="43820.479643984116"/>
    <n v="0.14418632693608985"/>
    <n v="382401.64471820695"/>
    <n v="404227.99771725899"/>
    <n v="5.7077037456614299E-2"/>
    <n v="5"/>
    <n v="34"/>
    <n v="17"/>
    <n v="9"/>
    <n v="8"/>
    <n v="8"/>
    <n v="8"/>
    <n v="2"/>
    <n v="157"/>
    <n v="63.478260869565219"/>
    <n v="8"/>
    <n v="60"/>
  </r>
  <r>
    <n v="700000466"/>
    <s v="SECTOR EMOCIONES DOLLY  "/>
    <n v="177"/>
    <n v="14107"/>
    <s v="177 - DIANA LUZ AVELLA PINTO"/>
    <x v="1"/>
    <n v="201205"/>
    <n v="923"/>
    <n v="406681790.55839932"/>
    <n v="336"/>
    <n v="285"/>
    <n v="0.8482142857142857"/>
    <n v="332"/>
    <n v="505123.7292928783"/>
    <n v="88901776.355546579"/>
    <n v="287"/>
    <n v="0.19094922737306844"/>
    <n v="176"/>
    <n v="0.61324041811846686"/>
    <n v="0"/>
    <n v="1"/>
    <n v="4"/>
    <n v="2"/>
    <n v="-2"/>
    <n v="3"/>
    <n v="-8"/>
    <n v="3"/>
    <n v="1"/>
    <n v="1"/>
    <n v="1.1464226158175537"/>
    <n v="0.61324041811846686"/>
    <n v="487716.97357886907"/>
    <n v="17406.755714009225"/>
    <n v="3.5690280750900229E-2"/>
    <n v="405156.23344473215"/>
    <n v="440608.65715969593"/>
    <n v="8.750309334633477E-2"/>
    <n v="9"/>
    <n v="88"/>
    <n v="55"/>
    <n v="14"/>
    <n v="10"/>
    <n v="3"/>
    <n v="4"/>
    <n v="2"/>
    <n v="350"/>
    <n v="61.324041811846683"/>
    <n v="10"/>
    <n v="157"/>
  </r>
  <r>
    <n v="700000466"/>
    <s v="SECTOR EMOCIONES DOLLY  "/>
    <n v="5060"/>
    <n v="13774"/>
    <s v="5060 - JACKELINE OSMA VARGAS"/>
    <x v="1"/>
    <n v="202015"/>
    <n v="923"/>
    <n v="406681790.55839932"/>
    <n v="261"/>
    <n v="224"/>
    <n v="0.85823754789272033"/>
    <n v="263"/>
    <n v="443955.86266448192"/>
    <n v="61709864.910362989"/>
    <n v="226"/>
    <n v="0.15011037527593818"/>
    <n v="139"/>
    <n v="0.61504424778761058"/>
    <n v="0"/>
    <n v="-3"/>
    <n v="2"/>
    <n v="9"/>
    <n v="3"/>
    <n v="-5"/>
    <n v="-4"/>
    <n v="-9"/>
    <n v="3"/>
    <n v="2"/>
    <n v="1.0075967765280944"/>
    <n v="0.61504424778761058"/>
    <n v="428656.97488500457"/>
    <n v="15298.887779477343"/>
    <n v="3.569028075090009E-2"/>
    <n v="405156.23344473215"/>
    <n v="440608.65715969593"/>
    <n v="8.750309334633477E-2"/>
    <n v="8"/>
    <n v="69"/>
    <n v="43"/>
    <n v="10"/>
    <n v="9"/>
    <n v="2"/>
    <n v="2"/>
    <n v="2"/>
    <n v="274"/>
    <n v="61.504424778761056"/>
    <n v="9"/>
    <n v="122"/>
  </r>
  <r>
    <n v="700000466"/>
    <s v="SECTOR EMOCIONES DOLLY  "/>
    <n v="7815"/>
    <n v="1101830"/>
    <s v="7815 - ESPERANZA CARDENAS BELLO"/>
    <x v="1"/>
    <n v="202310"/>
    <n v="923"/>
    <n v="406681790.55839932"/>
    <n v="220"/>
    <n v="191"/>
    <n v="0.86818181818181817"/>
    <n v="220"/>
    <n v="389692.97741511179"/>
    <n v="45983771.334983192"/>
    <n v="193"/>
    <n v="0.12803532008830021"/>
    <n v="118"/>
    <n v="0.6113989637305699"/>
    <n v="0"/>
    <n v="4"/>
    <n v="0"/>
    <n v="1"/>
    <n v="4"/>
    <n v="1"/>
    <n v="1"/>
    <n v="2"/>
    <n v="0"/>
    <n v="2"/>
    <n v="0.88444239822067305"/>
    <n v="0.6113989637305699"/>
    <n v="363854.41774891777"/>
    <n v="25838.559666194022"/>
    <n v="7.1013455947714341E-2"/>
    <n v="405156.23344473215"/>
    <n v="440608.65715969593"/>
    <n v="8.750309334633477E-2"/>
    <n v="4"/>
    <n v="56"/>
    <n v="35"/>
    <n v="17"/>
    <n v="3"/>
    <n v="4"/>
    <n v="5"/>
    <n v="2"/>
    <n v="238"/>
    <n v="61.139896373056992"/>
    <n v="6"/>
    <n v="108"/>
  </r>
  <r>
    <n v="700000466"/>
    <s v="SECTOR EMOCIONES DOLLY  "/>
    <n v="7817"/>
    <n v="1082490"/>
    <s v="7817 - ROSA REINALDA PINILLA VELASQUEZ"/>
    <x v="1"/>
    <n v="202310"/>
    <n v="923"/>
    <n v="406681790.55839932"/>
    <n v="209"/>
    <n v="174"/>
    <n v="0.83253588516746413"/>
    <n v="213"/>
    <n v="378926.21641367453"/>
    <n v="40924031.372676849"/>
    <n v="176"/>
    <n v="0.11699779249448124"/>
    <n v="108"/>
    <n v="0.61363636363636365"/>
    <n v="0"/>
    <n v="6"/>
    <n v="7"/>
    <n v="4"/>
    <n v="8"/>
    <n v="5"/>
    <n v="1"/>
    <n v="-7"/>
    <n v="2"/>
    <n v="-3"/>
    <n v="0.86000628960936421"/>
    <n v="0.61363636363636365"/>
    <n v="353801.54591836734"/>
    <n v="25124.670495307189"/>
    <n v="7.1013455947714285E-2"/>
    <n v="405156.23344473215"/>
    <n v="440608.65715969593"/>
    <n v="8.750309334633477E-2"/>
    <n v="4"/>
    <n v="48"/>
    <n v="31"/>
    <n v="15"/>
    <n v="6"/>
    <n v="8"/>
    <n v="10"/>
    <n v="2"/>
    <n v="226"/>
    <n v="61.363636363636367"/>
    <n v="10"/>
    <n v="94"/>
  </r>
  <r>
    <n v="700000466"/>
    <s v="SECTOR EMOCIONES DOLLY  "/>
    <n v="8055"/>
    <s v="-"/>
    <s v="8055 - Fuera de Grupo"/>
    <x v="0"/>
    <s v="-"/>
    <n v="923"/>
    <n v="406681790.55839932"/>
    <s v=""/>
    <s v=""/>
    <s v=""/>
    <n v="132"/>
    <n v="422909.71573681571"/>
    <n v="36793145.269102968"/>
    <n v="132"/>
    <n v="9.3818984547461362E-2"/>
    <n v="87"/>
    <n v="0.65909090909090906"/>
    <n v="0"/>
    <s v=""/>
    <s v=""/>
    <n v="0"/>
    <n v="0"/>
    <s v=""/>
    <s v=""/>
    <s v=""/>
    <s v=""/>
    <s v=""/>
    <n v="0.95983069979384139"/>
    <n v="0.65909090909090906"/>
    <n v="382261.33333333331"/>
    <n v="40648.382403482392"/>
    <n v="0.10633663114452868"/>
    <n v="405156.23344473215"/>
    <n v="440608.65715969593"/>
    <n v="8.750309334633477E-2"/>
    <n v="4"/>
    <n v="52"/>
    <n v="22"/>
    <n v="1"/>
    <n v="0"/>
    <n v="0"/>
    <n v="0"/>
    <n v="5"/>
    <n v="162"/>
    <n v="65.909090909090907"/>
    <n v="8"/>
    <n v="75"/>
  </r>
  <r>
    <n v="700000466"/>
    <s v="SECTOR EMOCIONES DOLLY  "/>
    <n v="9349"/>
    <n v="194242"/>
    <s v="9349 - ALIX PATRICIA CAMARGO HERNANDEZ"/>
    <x v="1"/>
    <n v="202515"/>
    <n v="923"/>
    <n v="406681790.55839932"/>
    <n v="201"/>
    <n v="166"/>
    <n v="0.82587064676616917"/>
    <n v="199"/>
    <n v="415163.87100061763"/>
    <n v="42761878.713063613"/>
    <n v="168"/>
    <n v="0.11147902869757174"/>
    <n v="103"/>
    <n v="0.61309523809523814"/>
    <n v="0"/>
    <n v="3"/>
    <n v="3"/>
    <n v="-2"/>
    <n v="1"/>
    <n v="0"/>
    <n v="0"/>
    <n v="-5"/>
    <n v="-1"/>
    <n v="-3"/>
    <n v="0.94225082565761753"/>
    <n v="0.61309523809523814"/>
    <n v="394135.98007968126"/>
    <n v="21027.890920936363"/>
    <n v="5.3351868349307309E-2"/>
    <n v="405156.23344473215"/>
    <n v="440608.65715969593"/>
    <n v="8.750309334633477E-2"/>
    <n v="6"/>
    <n v="50"/>
    <n v="31"/>
    <n v="9"/>
    <n v="6"/>
    <n v="4"/>
    <n v="5"/>
    <n v="2"/>
    <n v="208"/>
    <n v="61.30952380952381"/>
    <n v="7"/>
    <n v="90"/>
  </r>
  <r>
    <n v="700000466"/>
    <s v="SECTOR EMOCIONES DOLLY  "/>
    <n v="9529"/>
    <n v="1037030"/>
    <s v="9529 - DIANA PATRICIA APARICIO"/>
    <x v="1"/>
    <n v="202602"/>
    <n v="923"/>
    <n v="406681790.55839932"/>
    <n v="185"/>
    <n v="143"/>
    <n v="0.77297297297297296"/>
    <n v="167"/>
    <n v="489329.47393183236"/>
    <n v="43550323.179933079"/>
    <n v="145"/>
    <n v="9.602649006622517E-2"/>
    <n v="89"/>
    <n v="0.61379310344827587"/>
    <n v="0"/>
    <n v="-5"/>
    <n v="1"/>
    <n v="0"/>
    <n v="-6"/>
    <n v="-5"/>
    <n v="-7"/>
    <n v="-1"/>
    <n v="1"/>
    <n v="0"/>
    <n v="1.1105761677180979"/>
    <n v="0.61379310344827587"/>
    <n v="472466.99426111911"/>
    <n v="16862.479670713248"/>
    <n v="3.5690280750900104E-2"/>
    <n v="405156.23344473215"/>
    <n v="440608.65715969593"/>
    <n v="8.750309334633477E-2"/>
    <n v="6"/>
    <n v="46"/>
    <n v="24"/>
    <n v="8"/>
    <n v="5"/>
    <n v="2"/>
    <n v="2"/>
    <n v="2"/>
    <n v="176"/>
    <n v="61.379310344827587"/>
    <n v="5"/>
    <n v="78"/>
  </r>
  <r>
    <n v="700000466"/>
    <s v="SECTOR EMOCIONES DOLLY  "/>
    <n v="10215"/>
    <n v="1714795"/>
    <s v="10215 - DERLY VIVIANA SOLANO MARIÑO"/>
    <x v="1"/>
    <n v="202611"/>
    <n v="923"/>
    <n v="406681790.55839932"/>
    <n v="32"/>
    <n v="157"/>
    <n v="4.90625"/>
    <n v="174"/>
    <n v="442855.76368009619"/>
    <n v="46056999.422730006"/>
    <n v="159"/>
    <n v="0.11258278145695365"/>
    <n v="104"/>
    <n v="0.65408805031446537"/>
    <n v="0"/>
    <s v=""/>
    <s v=""/>
    <s v=""/>
    <s v=""/>
    <s v=""/>
    <s v=""/>
    <s v=""/>
    <s v=""/>
    <n v="-5"/>
    <n v="1.0051000053763941"/>
    <n v="0.65408805031446537"/>
    <n v="413492.25"/>
    <n v="29363.513680096192"/>
    <n v="7.1013455947714119E-2"/>
    <n v="405156.23344473215"/>
    <n v="440608.65715969593"/>
    <n v="8.750309334633477E-2"/>
    <n v="4"/>
    <n v="53"/>
    <n v="32"/>
    <n v="8"/>
    <n v="3"/>
    <n v="6"/>
    <n v="7"/>
    <n v="2"/>
    <n v="213"/>
    <n v="65.408805031446533"/>
    <n v="7"/>
    <n v="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BB6B21-C08E-4FE2-B4E6-6655020CD1E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:G5" firstHeaderRow="0" firstDataRow="1" firstDataCol="1"/>
  <pivotFields count="49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numFmtId="166" showAll="0"/>
    <pivotField showAll="0"/>
    <pivotField showAll="0"/>
    <pivotField showAll="0"/>
    <pivotField showAll="0"/>
    <pivotField showAll="0"/>
    <pivotField dataField="1" numFmtId="166" showAll="0"/>
    <pivotField showAll="0"/>
    <pivotField numFmtId="10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showAll="0"/>
    <pivotField showAll="0"/>
    <pivotField numFmtId="166" showAll="0"/>
    <pivotField numFmtId="166" showAll="0"/>
    <pivotField numFmtId="164"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Desafío Facturación" fld="14" baseField="0" baseItem="0" numFmtId="166"/>
    <dataField name="Suma de Desafío de Activa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6-05-15T20:11:23.63" personId="{39C69E52-BF47-46ED-8BA9-D3902A8F0C9B}" id="{CFBA810C-B1E6-419A-9F2C-857BEB9E8AD1}">
    <text>Este sector tiene poblaciones de cundinamarca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O6" dT="2024-08-08T23:49:08.36" personId="{39C69E52-BF47-46ED-8BA9-D3902A8F0C9B}" id="{E8FA6446-17D9-4EDB-ACFE-AAB0A06AC5AC}">
    <text>Siemore por debajo del 20%</text>
  </threadedComment>
  <threadedComment ref="AP6" dT="2024-08-08T23:49:16.34" personId="{39C69E52-BF47-46ED-8BA9-D3902A8F0C9B}" id="{891D11A6-0818-4A15-8C38-37A27B20AE19}">
    <text>Siempre por debajo del 10%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3" dT="2026-05-15T20:11:23.63" personId="{39C69E52-BF47-46ED-8BA9-D3902A8F0C9B}" id="{39997B9A-39AC-43D0-91EA-5E3E624B4863}">
    <text>Este sector tiene poblaciones de cundinamarca</text>
  </threadedComment>
  <threadedComment ref="D37" dT="2026-05-15T20:11:23.63" personId="{39C69E52-BF47-46ED-8BA9-D3902A8F0C9B}" id="{A8037FDC-8A59-4F38-A7A8-5CAD919E8A77}">
    <text>Este sector tiene poblaciones de cundinamarca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3" dT="2026-05-15T20:11:23.63" personId="{39C69E52-BF47-46ED-8BA9-D3902A8F0C9B}" id="{2FC9E94B-E960-4CE6-9CAD-60E1C6E14A55}">
    <text>Este sector tiene poblaciones de cundinamarca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9" dT="2026-05-15T20:11:23.63" personId="{39C69E52-BF47-46ED-8BA9-D3902A8F0C9B}" id="{DDC97CD1-4655-4FD3-A94E-8479E20899FD}">
    <text>Este sector tiene poblaciones de cundinamarca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B36"/>
  <sheetViews>
    <sheetView showGridLines="0" topLeftCell="N1" zoomScale="96" zoomScaleNormal="100" workbookViewId="0">
      <selection activeCell="E1" sqref="E1:R1048576"/>
    </sheetView>
  </sheetViews>
  <sheetFormatPr baseColWidth="10" defaultColWidth="9.08984375" defaultRowHeight="13"/>
  <cols>
    <col min="1" max="1" width="15.7265625" style="1" customWidth="1"/>
    <col min="2" max="2" width="19.6328125" style="1" bestFit="1" customWidth="1"/>
    <col min="3" max="3" width="28.453125" style="1" bestFit="1" customWidth="1"/>
    <col min="4" max="4" width="35.08984375" style="1" bestFit="1" customWidth="1"/>
    <col min="5" max="5" width="32.81640625" style="1" bestFit="1" customWidth="1"/>
    <col min="6" max="6" width="23.81640625" style="1" customWidth="1"/>
    <col min="7" max="7" width="22.6328125" style="1" customWidth="1"/>
    <col min="8" max="8" width="21.08984375" style="1" customWidth="1"/>
    <col min="9" max="10" width="6.36328125" style="1" customWidth="1"/>
    <col min="11" max="11" width="12.453125" style="1" customWidth="1"/>
    <col min="12" max="12" width="25" style="1" customWidth="1"/>
    <col min="13" max="13" width="13.81640625" style="1" customWidth="1"/>
    <col min="14" max="14" width="19.453125" style="1" customWidth="1"/>
    <col min="15" max="15" width="29.7265625" style="1" customWidth="1"/>
    <col min="16" max="16" width="23.08984375" style="1" customWidth="1"/>
    <col min="17" max="17" width="30.7265625" style="1" customWidth="1"/>
    <col min="18" max="18" width="23.6328125" style="1" customWidth="1"/>
    <col min="19" max="19" width="25.6328125" style="1" bestFit="1" customWidth="1"/>
    <col min="20" max="20" width="19.81640625" style="1" bestFit="1" customWidth="1"/>
    <col min="21" max="21" width="22.81640625" style="1" bestFit="1" customWidth="1"/>
    <col min="22" max="22" width="7" style="1" bestFit="1" customWidth="1"/>
    <col min="23" max="23" width="7.36328125" style="1" bestFit="1" customWidth="1"/>
    <col min="24" max="16384" width="9.08984375" style="1"/>
  </cols>
  <sheetData>
    <row r="1" spans="1:28" ht="13.5" customHeight="1" thickBot="1">
      <c r="A1" s="316" t="s">
        <v>138</v>
      </c>
      <c r="B1" s="316"/>
      <c r="C1" s="316"/>
      <c r="D1" s="228">
        <v>12</v>
      </c>
      <c r="U1" s="63"/>
    </row>
    <row r="2" spans="1:28" ht="13.5" thickBot="1">
      <c r="N2" s="64">
        <v>1152</v>
      </c>
      <c r="P2" s="2">
        <v>1322</v>
      </c>
      <c r="U2" s="55"/>
    </row>
    <row r="3" spans="1:28" ht="13.5" thickBot="1">
      <c r="P3" s="3">
        <v>0.27628004179728316</v>
      </c>
      <c r="Q3" s="225">
        <v>17301</v>
      </c>
      <c r="S3" s="4">
        <v>0.62309999999999999</v>
      </c>
      <c r="T3" s="4">
        <v>0.54514436601966221</v>
      </c>
      <c r="U3" s="55"/>
    </row>
    <row r="5" spans="1:28">
      <c r="B5" s="66" t="s">
        <v>0</v>
      </c>
      <c r="C5" s="67" t="s">
        <v>1</v>
      </c>
      <c r="D5" s="68" t="s">
        <v>2</v>
      </c>
      <c r="E5" s="66" t="s">
        <v>3</v>
      </c>
      <c r="F5" s="67" t="s">
        <v>171</v>
      </c>
      <c r="G5" s="68" t="s">
        <v>172</v>
      </c>
      <c r="H5" s="66" t="s">
        <v>173</v>
      </c>
      <c r="I5" s="65"/>
      <c r="J5" s="65"/>
      <c r="K5" s="65"/>
      <c r="L5" s="68" t="s">
        <v>103</v>
      </c>
      <c r="M5" s="68" t="s">
        <v>174</v>
      </c>
      <c r="N5" s="68" t="s">
        <v>104</v>
      </c>
      <c r="O5" s="68" t="s">
        <v>175</v>
      </c>
      <c r="P5" s="68" t="s">
        <v>4</v>
      </c>
      <c r="Q5" s="68" t="s">
        <v>5</v>
      </c>
      <c r="R5" s="68" t="s">
        <v>6</v>
      </c>
      <c r="S5" s="68" t="s">
        <v>7</v>
      </c>
      <c r="T5" s="68" t="s">
        <v>8</v>
      </c>
      <c r="U5" s="68" t="s">
        <v>140</v>
      </c>
      <c r="W5" s="1" t="s">
        <v>136</v>
      </c>
    </row>
    <row r="6" spans="1:28">
      <c r="B6" s="5">
        <v>700000021</v>
      </c>
      <c r="C6" s="5" t="s">
        <v>10</v>
      </c>
      <c r="D6" s="5" t="s">
        <v>9</v>
      </c>
      <c r="E6" s="49" t="s">
        <v>11</v>
      </c>
      <c r="F6" s="5">
        <v>2098</v>
      </c>
      <c r="G6" s="5">
        <v>13</v>
      </c>
      <c r="H6" s="5">
        <v>2111</v>
      </c>
      <c r="I6" s="56"/>
      <c r="J6" s="56"/>
      <c r="K6" s="209">
        <v>1.0071191267204556</v>
      </c>
      <c r="L6" s="13">
        <v>24</v>
      </c>
      <c r="M6" s="61">
        <v>150</v>
      </c>
      <c r="N6" s="61">
        <v>54</v>
      </c>
      <c r="O6" s="13">
        <v>330</v>
      </c>
      <c r="P6" s="122">
        <v>120</v>
      </c>
      <c r="Q6" s="13">
        <v>1105</v>
      </c>
      <c r="R6" s="13">
        <v>1279</v>
      </c>
      <c r="S6" s="14">
        <v>0.60587399336807202</v>
      </c>
      <c r="T6" s="14">
        <v>0.52344860255802939</v>
      </c>
      <c r="U6" s="14">
        <v>1.0023877745940784</v>
      </c>
      <c r="V6" s="1">
        <v>1279</v>
      </c>
      <c r="W6" s="57">
        <v>-16</v>
      </c>
      <c r="X6" s="57">
        <v>0</v>
      </c>
      <c r="Y6" s="63">
        <v>6.4677623261694059E-2</v>
      </c>
      <c r="Z6" s="57">
        <v>0</v>
      </c>
      <c r="AA6" s="63"/>
      <c r="AB6" s="63"/>
    </row>
    <row r="7" spans="1:28">
      <c r="B7" s="5">
        <v>700000454</v>
      </c>
      <c r="C7" s="5" t="s">
        <v>56</v>
      </c>
      <c r="D7" s="5" t="s">
        <v>9</v>
      </c>
      <c r="E7" s="49" t="s">
        <v>57</v>
      </c>
      <c r="F7" s="5">
        <v>1850</v>
      </c>
      <c r="G7" s="5">
        <v>12</v>
      </c>
      <c r="H7" s="5">
        <v>1862</v>
      </c>
      <c r="I7" s="56"/>
      <c r="J7" s="56"/>
      <c r="K7" s="209">
        <v>0.99477260846837423</v>
      </c>
      <c r="L7" s="13">
        <v>53</v>
      </c>
      <c r="M7" s="61">
        <v>110</v>
      </c>
      <c r="N7" s="61">
        <v>72</v>
      </c>
      <c r="O7" s="13">
        <v>326</v>
      </c>
      <c r="P7" s="122">
        <v>91</v>
      </c>
      <c r="Q7" s="13">
        <v>974</v>
      </c>
      <c r="R7" s="13">
        <v>1137</v>
      </c>
      <c r="S7" s="14">
        <v>0.61063372717508058</v>
      </c>
      <c r="T7" s="14">
        <v>0.52309344790547796</v>
      </c>
      <c r="U7" s="14">
        <v>0.97317201472908998</v>
      </c>
      <c r="V7" s="1">
        <v>1137</v>
      </c>
      <c r="W7" s="57">
        <v>12</v>
      </c>
      <c r="X7" s="57">
        <v>0</v>
      </c>
      <c r="Y7" s="63">
        <v>5.74968394437421E-2</v>
      </c>
      <c r="Z7" s="57">
        <v>0</v>
      </c>
      <c r="AA7" s="63"/>
      <c r="AB7" s="63"/>
    </row>
    <row r="8" spans="1:28">
      <c r="B8" s="5">
        <v>700000022</v>
      </c>
      <c r="C8" s="5" t="s">
        <v>51</v>
      </c>
      <c r="D8" s="5" t="s">
        <v>9</v>
      </c>
      <c r="E8" s="49" t="s">
        <v>52</v>
      </c>
      <c r="F8" s="5">
        <v>1800</v>
      </c>
      <c r="G8" s="5">
        <v>13</v>
      </c>
      <c r="H8" s="5">
        <v>1813</v>
      </c>
      <c r="I8" s="56"/>
      <c r="J8" s="56"/>
      <c r="K8" s="209">
        <v>0.97553191489361701</v>
      </c>
      <c r="L8" s="13">
        <v>34</v>
      </c>
      <c r="M8" s="61">
        <v>120</v>
      </c>
      <c r="N8" s="61">
        <v>45</v>
      </c>
      <c r="O8" s="13">
        <v>259</v>
      </c>
      <c r="P8" s="122">
        <v>109</v>
      </c>
      <c r="Q8" s="13">
        <v>953</v>
      </c>
      <c r="R8" s="13">
        <v>1107</v>
      </c>
      <c r="S8" s="14">
        <v>0.61059018201875348</v>
      </c>
      <c r="T8" s="14">
        <v>0.52564809707666849</v>
      </c>
      <c r="U8" s="14">
        <v>0.96411355115158004</v>
      </c>
      <c r="V8" s="1">
        <v>1107</v>
      </c>
      <c r="W8" s="57">
        <v>-23</v>
      </c>
      <c r="X8" s="57">
        <v>0</v>
      </c>
      <c r="Y8" s="63">
        <v>5.5979772439949428E-2</v>
      </c>
      <c r="Z8" s="57">
        <v>0</v>
      </c>
      <c r="AA8" s="63"/>
      <c r="AB8" s="63"/>
    </row>
    <row r="9" spans="1:28">
      <c r="B9" s="5">
        <v>700000457</v>
      </c>
      <c r="C9" s="5" t="s">
        <v>14</v>
      </c>
      <c r="D9" s="5" t="s">
        <v>9</v>
      </c>
      <c r="E9" s="49" t="s">
        <v>15</v>
      </c>
      <c r="F9" s="5">
        <v>1850</v>
      </c>
      <c r="G9" s="5">
        <v>12</v>
      </c>
      <c r="H9" s="5">
        <v>1862</v>
      </c>
      <c r="I9" s="56"/>
      <c r="J9" s="56"/>
      <c r="K9" s="209">
        <v>0.96113989637305697</v>
      </c>
      <c r="L9" s="13">
        <v>5</v>
      </c>
      <c r="M9" s="61">
        <v>120</v>
      </c>
      <c r="N9" s="61">
        <v>49</v>
      </c>
      <c r="O9" s="13">
        <v>241</v>
      </c>
      <c r="P9" s="122">
        <v>76</v>
      </c>
      <c r="Q9" s="13">
        <v>1012</v>
      </c>
      <c r="R9" s="13">
        <v>1137</v>
      </c>
      <c r="S9" s="14">
        <v>0.61063372717508058</v>
      </c>
      <c r="T9" s="14">
        <v>0.5435016111707841</v>
      </c>
      <c r="U9" s="14">
        <v>0.96454640250260693</v>
      </c>
      <c r="V9" s="1">
        <v>1137</v>
      </c>
      <c r="W9" s="57">
        <v>-5</v>
      </c>
      <c r="X9" s="57">
        <v>0</v>
      </c>
      <c r="Y9" s="63">
        <v>5.74968394437421E-2</v>
      </c>
      <c r="Z9" s="57">
        <v>0</v>
      </c>
      <c r="AA9" s="63"/>
      <c r="AB9" s="63"/>
    </row>
    <row r="10" spans="1:28">
      <c r="B10" s="5">
        <v>700000455</v>
      </c>
      <c r="C10" s="5" t="s">
        <v>129</v>
      </c>
      <c r="D10" s="5" t="s">
        <v>9</v>
      </c>
      <c r="E10" s="49" t="s">
        <v>130</v>
      </c>
      <c r="F10" s="5">
        <v>1674</v>
      </c>
      <c r="G10" s="5">
        <v>13</v>
      </c>
      <c r="H10" s="5">
        <v>1687</v>
      </c>
      <c r="I10" s="56"/>
      <c r="J10" s="56"/>
      <c r="K10" s="209">
        <v>1.0563816604708798</v>
      </c>
      <c r="L10" s="13">
        <v>31</v>
      </c>
      <c r="M10" s="61">
        <v>95</v>
      </c>
      <c r="N10" s="61">
        <v>65</v>
      </c>
      <c r="O10" s="13">
        <v>267</v>
      </c>
      <c r="P10" s="122">
        <v>61</v>
      </c>
      <c r="Q10" s="13">
        <v>896</v>
      </c>
      <c r="R10" s="13">
        <v>1022</v>
      </c>
      <c r="S10" s="14">
        <v>0.60580912863070535</v>
      </c>
      <c r="T10" s="14">
        <v>0.53112033195020747</v>
      </c>
      <c r="U10" s="14">
        <v>1.0455965021861338</v>
      </c>
      <c r="V10" s="1">
        <v>1022</v>
      </c>
      <c r="W10" s="57">
        <v>44</v>
      </c>
      <c r="X10" s="57">
        <v>0</v>
      </c>
      <c r="Y10" s="63">
        <v>5.1681415929203542E-2</v>
      </c>
      <c r="Z10" s="57">
        <v>0</v>
      </c>
      <c r="AA10" s="63"/>
      <c r="AB10" s="63"/>
    </row>
    <row r="11" spans="1:28">
      <c r="B11" s="5">
        <v>700000023</v>
      </c>
      <c r="C11" s="5" t="s">
        <v>54</v>
      </c>
      <c r="D11" s="5" t="s">
        <v>9</v>
      </c>
      <c r="E11" s="49" t="s">
        <v>55</v>
      </c>
      <c r="F11" s="5">
        <v>1973</v>
      </c>
      <c r="G11" s="5">
        <v>12</v>
      </c>
      <c r="H11" s="5">
        <v>1985</v>
      </c>
      <c r="I11" s="56"/>
      <c r="J11" s="56"/>
      <c r="K11" s="209">
        <v>0.96026807084729537</v>
      </c>
      <c r="L11" s="13">
        <v>33</v>
      </c>
      <c r="M11" s="61">
        <v>117</v>
      </c>
      <c r="N11" s="61">
        <v>65</v>
      </c>
      <c r="O11" s="13">
        <v>325</v>
      </c>
      <c r="P11" s="122">
        <v>85</v>
      </c>
      <c r="Q11" s="13">
        <v>1066</v>
      </c>
      <c r="R11" s="13">
        <v>1216</v>
      </c>
      <c r="S11" s="14">
        <v>0.61259445843828719</v>
      </c>
      <c r="T11" s="14">
        <v>0.53702770780856424</v>
      </c>
      <c r="U11" s="14">
        <v>0.90633608815427003</v>
      </c>
      <c r="V11" s="1">
        <v>1216</v>
      </c>
      <c r="W11" s="57">
        <v>-26</v>
      </c>
      <c r="X11" s="57">
        <v>0</v>
      </c>
      <c r="Y11" s="63">
        <v>6.1491782553729453E-2</v>
      </c>
      <c r="Z11" s="57">
        <v>0</v>
      </c>
      <c r="AA11" s="63"/>
      <c r="AB11" s="63"/>
    </row>
    <row r="12" spans="1:28">
      <c r="B12" s="5">
        <v>700000456</v>
      </c>
      <c r="C12" s="5" t="s">
        <v>58</v>
      </c>
      <c r="D12" s="5" t="s">
        <v>9</v>
      </c>
      <c r="E12" s="49" t="s">
        <v>59</v>
      </c>
      <c r="F12" s="5">
        <v>2101</v>
      </c>
      <c r="G12" s="5">
        <v>12</v>
      </c>
      <c r="H12" s="5">
        <v>2113</v>
      </c>
      <c r="I12" s="56"/>
      <c r="J12" s="56"/>
      <c r="K12" s="209">
        <v>1.0300824842309559</v>
      </c>
      <c r="L12" s="13">
        <v>22</v>
      </c>
      <c r="M12" s="61">
        <v>137</v>
      </c>
      <c r="N12" s="61">
        <v>69</v>
      </c>
      <c r="O12" s="13">
        <v>292</v>
      </c>
      <c r="P12" s="122">
        <v>90</v>
      </c>
      <c r="Q12" s="13">
        <v>1142</v>
      </c>
      <c r="R12" s="13">
        <v>1301</v>
      </c>
      <c r="S12" s="14">
        <v>0.61571225745385705</v>
      </c>
      <c r="T12" s="14">
        <v>0.54046379555134882</v>
      </c>
      <c r="U12" s="14">
        <v>1.0253782332845289</v>
      </c>
      <c r="V12" s="1">
        <v>1301</v>
      </c>
      <c r="W12" s="57">
        <v>2</v>
      </c>
      <c r="X12" s="57">
        <v>0</v>
      </c>
      <c r="Y12" s="63">
        <v>6.5790139064475353E-2</v>
      </c>
      <c r="Z12" s="57">
        <v>0</v>
      </c>
      <c r="AA12" s="63"/>
      <c r="AB12" s="63"/>
    </row>
    <row r="13" spans="1:28">
      <c r="A13" s="57"/>
      <c r="B13" s="5">
        <v>700000459</v>
      </c>
      <c r="C13" s="5" t="s">
        <v>40</v>
      </c>
      <c r="D13" s="5" t="s">
        <v>38</v>
      </c>
      <c r="E13" s="49" t="s">
        <v>41</v>
      </c>
      <c r="F13" s="5">
        <v>1233</v>
      </c>
      <c r="G13" s="5">
        <v>13</v>
      </c>
      <c r="H13" s="5">
        <v>1246</v>
      </c>
      <c r="I13" s="56"/>
      <c r="J13" s="56"/>
      <c r="K13" s="209">
        <v>1.0614995787700083</v>
      </c>
      <c r="L13" s="13">
        <v>27</v>
      </c>
      <c r="M13" s="61">
        <v>78</v>
      </c>
      <c r="N13" s="61">
        <v>58</v>
      </c>
      <c r="O13" s="13">
        <v>189</v>
      </c>
      <c r="P13" s="122">
        <v>47</v>
      </c>
      <c r="Q13" s="13">
        <v>663</v>
      </c>
      <c r="R13" s="13">
        <v>768</v>
      </c>
      <c r="S13" s="14">
        <v>0.6163723916532905</v>
      </c>
      <c r="T13" s="14">
        <v>0.5321027287319422</v>
      </c>
      <c r="U13" s="14">
        <v>1.1261425959780622</v>
      </c>
      <c r="V13" s="1">
        <v>768</v>
      </c>
      <c r="W13" s="57">
        <v>-27</v>
      </c>
      <c r="X13" s="57">
        <v>0</v>
      </c>
      <c r="Y13" s="63">
        <v>3.8836915297092288E-2</v>
      </c>
      <c r="Z13" s="57">
        <v>0</v>
      </c>
      <c r="AA13" s="63"/>
      <c r="AB13" s="63"/>
    </row>
    <row r="14" spans="1:28">
      <c r="B14" s="5">
        <v>700000458</v>
      </c>
      <c r="C14" s="5" t="s">
        <v>48</v>
      </c>
      <c r="D14" s="5" t="s">
        <v>49</v>
      </c>
      <c r="E14" s="49" t="s">
        <v>50</v>
      </c>
      <c r="F14" s="5">
        <v>1439</v>
      </c>
      <c r="G14" s="5">
        <v>13</v>
      </c>
      <c r="H14" s="5">
        <v>1452</v>
      </c>
      <c r="I14" s="56"/>
      <c r="J14" s="56"/>
      <c r="K14" s="209">
        <v>1.0259285213735108</v>
      </c>
      <c r="L14" s="13">
        <v>25</v>
      </c>
      <c r="M14" s="61">
        <v>78</v>
      </c>
      <c r="N14" s="61">
        <v>48</v>
      </c>
      <c r="O14" s="13">
        <v>198</v>
      </c>
      <c r="P14" s="122">
        <v>55</v>
      </c>
      <c r="Q14" s="13">
        <v>800</v>
      </c>
      <c r="R14" s="13">
        <v>903</v>
      </c>
      <c r="S14" s="14">
        <v>0.62190082644628097</v>
      </c>
      <c r="T14" s="14">
        <v>0.55096418732782371</v>
      </c>
      <c r="U14" s="14">
        <v>1.0176803394625178</v>
      </c>
      <c r="V14" s="1">
        <v>903</v>
      </c>
      <c r="W14" s="57">
        <v>-64</v>
      </c>
      <c r="X14" s="57">
        <v>0</v>
      </c>
      <c r="Y14" s="63">
        <v>4.5663716814159289E-2</v>
      </c>
      <c r="Z14" s="57">
        <v>0</v>
      </c>
      <c r="AA14" s="63"/>
      <c r="AB14" s="63"/>
    </row>
    <row r="15" spans="1:28">
      <c r="B15" s="5">
        <v>700000232</v>
      </c>
      <c r="C15" s="5" t="s">
        <v>37</v>
      </c>
      <c r="D15" s="5" t="s">
        <v>38</v>
      </c>
      <c r="E15" s="49" t="s">
        <v>39</v>
      </c>
      <c r="F15" s="5">
        <v>1255</v>
      </c>
      <c r="G15" s="5">
        <v>13</v>
      </c>
      <c r="H15" s="5">
        <v>1268</v>
      </c>
      <c r="I15" s="56"/>
      <c r="J15" s="56"/>
      <c r="K15" s="209">
        <v>0.9732620320855615</v>
      </c>
      <c r="L15" s="13">
        <v>19</v>
      </c>
      <c r="M15" s="61">
        <v>81</v>
      </c>
      <c r="N15" s="61">
        <v>48</v>
      </c>
      <c r="O15" s="13">
        <v>203</v>
      </c>
      <c r="P15" s="122">
        <v>52</v>
      </c>
      <c r="Q15" s="13">
        <v>689</v>
      </c>
      <c r="R15" s="13">
        <v>789</v>
      </c>
      <c r="S15" s="14">
        <v>0.62223974763406942</v>
      </c>
      <c r="T15" s="14">
        <v>0.54337539432176651</v>
      </c>
      <c r="U15" s="14">
        <v>0.96913580246913578</v>
      </c>
      <c r="V15" s="1">
        <v>789</v>
      </c>
      <c r="W15" s="57">
        <v>0</v>
      </c>
      <c r="X15" s="57">
        <v>0</v>
      </c>
      <c r="Y15" s="63">
        <v>3.9898862199747157E-2</v>
      </c>
      <c r="Z15" s="57">
        <v>0</v>
      </c>
      <c r="AA15" s="63"/>
      <c r="AB15" s="63"/>
    </row>
    <row r="16" spans="1:28">
      <c r="B16" s="5">
        <v>700000245</v>
      </c>
      <c r="C16" s="5" t="s">
        <v>42</v>
      </c>
      <c r="D16" s="5" t="s">
        <v>43</v>
      </c>
      <c r="E16" s="49" t="s">
        <v>44</v>
      </c>
      <c r="F16" s="5">
        <v>1548</v>
      </c>
      <c r="G16" s="5">
        <v>13</v>
      </c>
      <c r="H16" s="5">
        <v>1561</v>
      </c>
      <c r="I16" s="56"/>
      <c r="J16" s="56"/>
      <c r="K16" s="209">
        <v>0.95897121861604406</v>
      </c>
      <c r="L16" s="13">
        <v>18</v>
      </c>
      <c r="M16" s="61">
        <v>102</v>
      </c>
      <c r="N16" s="61">
        <v>45</v>
      </c>
      <c r="O16" s="13">
        <v>226</v>
      </c>
      <c r="P16" s="122">
        <v>75</v>
      </c>
      <c r="Q16" s="13">
        <v>859</v>
      </c>
      <c r="R16" s="13">
        <v>979</v>
      </c>
      <c r="S16" s="14">
        <v>0.62716207559256887</v>
      </c>
      <c r="T16" s="14">
        <v>0.55028827674567582</v>
      </c>
      <c r="U16" s="14">
        <v>0.9555555555555556</v>
      </c>
      <c r="V16" s="1">
        <v>979</v>
      </c>
      <c r="W16" s="57">
        <v>-29</v>
      </c>
      <c r="X16" s="57">
        <v>0</v>
      </c>
      <c r="Y16" s="63">
        <v>4.9506953223767386E-2</v>
      </c>
      <c r="Z16" s="57">
        <v>0</v>
      </c>
      <c r="AA16" s="63"/>
      <c r="AB16" s="63"/>
    </row>
    <row r="17" spans="2:28">
      <c r="B17" s="5">
        <v>700000466</v>
      </c>
      <c r="C17" s="5" t="s">
        <v>102</v>
      </c>
      <c r="D17" s="5" t="s">
        <v>46</v>
      </c>
      <c r="E17" s="49" t="s">
        <v>47</v>
      </c>
      <c r="F17" s="5">
        <v>1472</v>
      </c>
      <c r="G17" s="5">
        <v>12</v>
      </c>
      <c r="H17" s="5">
        <v>1484</v>
      </c>
      <c r="I17" s="56"/>
      <c r="J17" s="56"/>
      <c r="K17" s="209">
        <v>1.0252387448840381</v>
      </c>
      <c r="L17" s="13">
        <v>31</v>
      </c>
      <c r="M17" s="61">
        <v>77</v>
      </c>
      <c r="N17" s="61">
        <v>46</v>
      </c>
      <c r="O17" s="13">
        <v>182</v>
      </c>
      <c r="P17" s="122">
        <v>62</v>
      </c>
      <c r="Q17" s="13">
        <v>815</v>
      </c>
      <c r="R17" s="13">
        <v>923</v>
      </c>
      <c r="S17" s="14">
        <v>0.62196765498652296</v>
      </c>
      <c r="T17" s="14">
        <v>0.54919137466307277</v>
      </c>
      <c r="U17" s="14">
        <v>1.0123796423658873</v>
      </c>
      <c r="V17" s="1">
        <v>923</v>
      </c>
      <c r="W17" s="57">
        <v>-2</v>
      </c>
      <c r="X17" s="57">
        <v>0</v>
      </c>
      <c r="Y17" s="63">
        <v>4.6675094816687739E-2</v>
      </c>
      <c r="Z17" s="57">
        <v>0</v>
      </c>
      <c r="AA17" s="63"/>
      <c r="AB17" s="63"/>
    </row>
    <row r="18" spans="2:28">
      <c r="B18" s="5">
        <v>700000098</v>
      </c>
      <c r="C18" s="5" t="s">
        <v>22</v>
      </c>
      <c r="D18" s="5" t="s">
        <v>23</v>
      </c>
      <c r="E18" s="49" t="s">
        <v>24</v>
      </c>
      <c r="F18" s="5">
        <v>1190</v>
      </c>
      <c r="G18" s="5">
        <v>12</v>
      </c>
      <c r="H18" s="5">
        <v>1202</v>
      </c>
      <c r="I18" s="56"/>
      <c r="J18" s="56"/>
      <c r="K18" s="209">
        <v>1.0540069686411149</v>
      </c>
      <c r="L18" s="13">
        <v>20</v>
      </c>
      <c r="M18" s="61">
        <v>65</v>
      </c>
      <c r="N18" s="61">
        <v>46</v>
      </c>
      <c r="O18" s="13">
        <v>132</v>
      </c>
      <c r="P18" s="122">
        <v>39</v>
      </c>
      <c r="Q18" s="13">
        <v>684</v>
      </c>
      <c r="R18" s="13">
        <v>769</v>
      </c>
      <c r="S18" s="14">
        <v>0.63976705490848584</v>
      </c>
      <c r="T18" s="14">
        <v>0.56905158069883532</v>
      </c>
      <c r="U18" s="14">
        <v>1.0475352112676057</v>
      </c>
      <c r="V18" s="1">
        <v>774</v>
      </c>
      <c r="W18" s="57">
        <v>14</v>
      </c>
      <c r="X18" s="57">
        <v>5</v>
      </c>
      <c r="Y18" s="63">
        <v>3.8887484197218714E-2</v>
      </c>
      <c r="Z18" s="57">
        <v>0</v>
      </c>
      <c r="AA18" s="63"/>
      <c r="AB18" s="63"/>
    </row>
    <row r="19" spans="2:28">
      <c r="B19" s="5">
        <v>700000133</v>
      </c>
      <c r="C19" s="5" t="s">
        <v>25</v>
      </c>
      <c r="D19" s="5" t="s">
        <v>23</v>
      </c>
      <c r="E19" s="49" t="s">
        <v>26</v>
      </c>
      <c r="F19" s="5">
        <v>1084</v>
      </c>
      <c r="G19" s="5">
        <v>12</v>
      </c>
      <c r="H19" s="5">
        <v>1096</v>
      </c>
      <c r="I19" s="56"/>
      <c r="J19" s="56"/>
      <c r="K19" s="209">
        <v>1.0064456721915285</v>
      </c>
      <c r="L19" s="13">
        <v>9</v>
      </c>
      <c r="M19" s="61">
        <v>55</v>
      </c>
      <c r="N19" s="61">
        <v>35</v>
      </c>
      <c r="O19" s="13">
        <v>104</v>
      </c>
      <c r="P19" s="122">
        <v>29</v>
      </c>
      <c r="Q19" s="13">
        <v>641</v>
      </c>
      <c r="R19" s="13">
        <v>705</v>
      </c>
      <c r="S19" s="14">
        <v>0.64324817518248179</v>
      </c>
      <c r="T19" s="14">
        <v>0.58485401459854014</v>
      </c>
      <c r="U19" s="14">
        <v>1.0093109869646182</v>
      </c>
      <c r="V19" s="1">
        <v>703</v>
      </c>
      <c r="W19" s="57">
        <v>-33</v>
      </c>
      <c r="X19" s="57">
        <v>-2</v>
      </c>
      <c r="Y19" s="63">
        <v>3.5651074589127689E-2</v>
      </c>
      <c r="Z19" s="57">
        <v>0</v>
      </c>
      <c r="AA19" s="63"/>
      <c r="AB19" s="63"/>
    </row>
    <row r="20" spans="2:28">
      <c r="B20" s="5">
        <v>700000428</v>
      </c>
      <c r="C20" s="5" t="s">
        <v>27</v>
      </c>
      <c r="D20" s="5" t="s">
        <v>23</v>
      </c>
      <c r="E20" s="49" t="s">
        <v>28</v>
      </c>
      <c r="F20" s="5">
        <v>1683</v>
      </c>
      <c r="G20" s="5">
        <v>12</v>
      </c>
      <c r="H20" s="5">
        <v>1695</v>
      </c>
      <c r="I20" s="56"/>
      <c r="J20" s="56"/>
      <c r="K20" s="209">
        <v>1.0600619195046439</v>
      </c>
      <c r="L20" s="13">
        <v>29</v>
      </c>
      <c r="M20" s="61">
        <v>110</v>
      </c>
      <c r="N20" s="61">
        <v>80</v>
      </c>
      <c r="O20" s="13">
        <v>304</v>
      </c>
      <c r="P20" s="122">
        <v>59</v>
      </c>
      <c r="Q20" s="13">
        <v>942</v>
      </c>
      <c r="R20" s="13">
        <v>1081</v>
      </c>
      <c r="S20" s="14">
        <v>0.63775811209439526</v>
      </c>
      <c r="T20" s="14">
        <v>0.55575221238938055</v>
      </c>
      <c r="U20" s="14">
        <v>1.0651898734177214</v>
      </c>
      <c r="V20" s="1">
        <v>1074</v>
      </c>
      <c r="W20" s="57">
        <v>-70</v>
      </c>
      <c r="X20" s="57">
        <v>-7</v>
      </c>
      <c r="Y20" s="63">
        <v>5.4664981036662452E-2</v>
      </c>
      <c r="Z20" s="57">
        <v>0</v>
      </c>
      <c r="AA20" s="63"/>
      <c r="AB20" s="63"/>
    </row>
    <row r="21" spans="2:28">
      <c r="B21" s="5">
        <v>700000254</v>
      </c>
      <c r="C21" s="5" t="s">
        <v>19</v>
      </c>
      <c r="D21" s="5" t="s">
        <v>20</v>
      </c>
      <c r="E21" s="49" t="s">
        <v>21</v>
      </c>
      <c r="F21" s="5">
        <v>1153</v>
      </c>
      <c r="G21" s="5">
        <v>12</v>
      </c>
      <c r="H21" s="5">
        <v>1165</v>
      </c>
      <c r="I21" s="56"/>
      <c r="J21" s="56"/>
      <c r="K21" s="209">
        <v>0.94779771615008157</v>
      </c>
      <c r="L21" s="13">
        <v>9</v>
      </c>
      <c r="M21" s="61">
        <v>76</v>
      </c>
      <c r="N21" s="61">
        <v>49</v>
      </c>
      <c r="O21" s="13">
        <v>185</v>
      </c>
      <c r="P21" s="122">
        <v>36</v>
      </c>
      <c r="Q21" s="13">
        <v>664</v>
      </c>
      <c r="R21" s="13">
        <v>749</v>
      </c>
      <c r="S21" s="14">
        <v>0.64291845493562227</v>
      </c>
      <c r="T21" s="14">
        <v>0.56995708154506441</v>
      </c>
      <c r="U21" s="14">
        <v>0.8986749805144193</v>
      </c>
      <c r="V21" s="1">
        <v>755</v>
      </c>
      <c r="W21" s="57">
        <v>-32</v>
      </c>
      <c r="X21" s="57">
        <v>6</v>
      </c>
      <c r="Y21" s="63">
        <v>3.7876106194690264E-2</v>
      </c>
      <c r="Z21" s="57">
        <v>0</v>
      </c>
      <c r="AA21" s="63"/>
      <c r="AB21" s="63"/>
    </row>
    <row r="22" spans="2:28">
      <c r="B22" s="5">
        <v>700000281</v>
      </c>
      <c r="C22" s="5" t="s">
        <v>16</v>
      </c>
      <c r="D22" s="5" t="s">
        <v>17</v>
      </c>
      <c r="E22" s="49" t="s">
        <v>18</v>
      </c>
      <c r="F22" s="5">
        <v>1454</v>
      </c>
      <c r="G22" s="5">
        <v>12</v>
      </c>
      <c r="H22" s="5">
        <v>1466</v>
      </c>
      <c r="I22" s="56"/>
      <c r="J22" s="56"/>
      <c r="K22" s="209">
        <v>1.053191489361702</v>
      </c>
      <c r="L22" s="13">
        <v>31</v>
      </c>
      <c r="M22" s="61">
        <v>79</v>
      </c>
      <c r="N22" s="61">
        <v>61</v>
      </c>
      <c r="O22" s="13">
        <v>205</v>
      </c>
      <c r="P22" s="122">
        <v>49</v>
      </c>
      <c r="Q22" s="13">
        <v>825</v>
      </c>
      <c r="R22" s="13">
        <v>935</v>
      </c>
      <c r="S22" s="14">
        <v>0.63778990450204642</v>
      </c>
      <c r="T22" s="14">
        <v>0.56275579809004095</v>
      </c>
      <c r="U22" s="14">
        <v>1.0400572246065809</v>
      </c>
      <c r="V22" s="1">
        <v>935</v>
      </c>
      <c r="W22" s="57">
        <v>-49</v>
      </c>
      <c r="X22" s="57">
        <v>0</v>
      </c>
      <c r="Y22" s="63">
        <v>4.7281921618204804E-2</v>
      </c>
      <c r="Z22" s="57">
        <v>0</v>
      </c>
      <c r="AA22" s="63"/>
      <c r="AB22" s="63"/>
    </row>
    <row r="23" spans="2:28">
      <c r="B23" s="5">
        <v>700000278</v>
      </c>
      <c r="C23" s="5" t="s">
        <v>29</v>
      </c>
      <c r="D23" s="5" t="s">
        <v>30</v>
      </c>
      <c r="E23" s="49" t="s">
        <v>31</v>
      </c>
      <c r="F23" s="5">
        <v>1261</v>
      </c>
      <c r="G23" s="5">
        <v>13</v>
      </c>
      <c r="H23" s="5">
        <v>1274</v>
      </c>
      <c r="I23" s="56"/>
      <c r="J23" s="56"/>
      <c r="K23" s="209">
        <v>0.99529780564263326</v>
      </c>
      <c r="L23" s="13">
        <v>9</v>
      </c>
      <c r="M23" s="61">
        <v>98</v>
      </c>
      <c r="N23" s="61">
        <v>52</v>
      </c>
      <c r="O23" s="13">
        <v>217</v>
      </c>
      <c r="P23" s="122">
        <v>55</v>
      </c>
      <c r="Q23" s="13">
        <v>706</v>
      </c>
      <c r="R23" s="13">
        <v>813</v>
      </c>
      <c r="S23" s="14">
        <v>0.63814756671899531</v>
      </c>
      <c r="T23" s="14">
        <v>0.55416012558869698</v>
      </c>
      <c r="U23" s="14">
        <v>0.99841646872525736</v>
      </c>
      <c r="V23" s="1">
        <v>813</v>
      </c>
      <c r="W23" s="57">
        <v>-23</v>
      </c>
      <c r="X23" s="57">
        <v>0</v>
      </c>
      <c r="Y23" s="63">
        <v>4.1112515802781288E-2</v>
      </c>
      <c r="Z23" s="57">
        <v>0</v>
      </c>
      <c r="AA23" s="63"/>
      <c r="AB23" s="63"/>
    </row>
    <row r="24" spans="2:28">
      <c r="B24" s="5">
        <v>700000178</v>
      </c>
      <c r="C24" s="5" t="s">
        <v>32</v>
      </c>
      <c r="D24" s="5" t="s">
        <v>33</v>
      </c>
      <c r="E24" s="49" t="s">
        <v>34</v>
      </c>
      <c r="F24" s="5">
        <v>1669</v>
      </c>
      <c r="G24" s="5">
        <v>13</v>
      </c>
      <c r="H24" s="5">
        <v>1682</v>
      </c>
      <c r="I24" s="56"/>
      <c r="J24" s="56"/>
      <c r="K24" s="209">
        <v>1.0082159624413145</v>
      </c>
      <c r="L24" s="13">
        <v>49</v>
      </c>
      <c r="M24" s="61">
        <v>102</v>
      </c>
      <c r="N24" s="61">
        <v>88</v>
      </c>
      <c r="O24" s="13">
        <v>305</v>
      </c>
      <c r="P24" s="122">
        <v>63</v>
      </c>
      <c r="Q24" s="13">
        <v>928</v>
      </c>
      <c r="R24" s="13">
        <v>1079</v>
      </c>
      <c r="S24" s="14">
        <v>0.64149821640903681</v>
      </c>
      <c r="T24" s="14">
        <v>0.55172413793103448</v>
      </c>
      <c r="U24" s="14">
        <v>0.98698994677705498</v>
      </c>
      <c r="V24" s="1">
        <v>1079</v>
      </c>
      <c r="W24" s="57">
        <v>-9</v>
      </c>
      <c r="X24" s="57">
        <v>0</v>
      </c>
      <c r="Y24" s="63">
        <v>5.4563843236409608E-2</v>
      </c>
      <c r="Z24" s="57">
        <v>0</v>
      </c>
      <c r="AA24" s="63"/>
      <c r="AB24" s="63"/>
    </row>
    <row r="25" spans="2:28">
      <c r="B25" s="5">
        <v>700000423</v>
      </c>
      <c r="C25" s="5" t="s">
        <v>35</v>
      </c>
      <c r="D25" s="5" t="s">
        <v>33</v>
      </c>
      <c r="E25" s="49" t="s">
        <v>36</v>
      </c>
      <c r="F25" s="5">
        <v>1699</v>
      </c>
      <c r="G25" s="5">
        <v>13</v>
      </c>
      <c r="H25" s="5">
        <v>1712</v>
      </c>
      <c r="I25" s="56"/>
      <c r="J25" s="56"/>
      <c r="K25" s="209">
        <v>1.0588949605343048</v>
      </c>
      <c r="L25" s="13">
        <v>45</v>
      </c>
      <c r="M25" s="61">
        <v>105</v>
      </c>
      <c r="N25" s="61">
        <v>80</v>
      </c>
      <c r="O25" s="13">
        <v>295</v>
      </c>
      <c r="P25" s="122">
        <v>70</v>
      </c>
      <c r="Q25" s="13">
        <v>933</v>
      </c>
      <c r="R25" s="13">
        <v>1083</v>
      </c>
      <c r="S25" s="14">
        <v>0.63259345794392519</v>
      </c>
      <c r="T25" s="14">
        <v>0.54497663551401865</v>
      </c>
      <c r="U25" s="14">
        <v>1.039779681762546</v>
      </c>
      <c r="V25" s="1">
        <v>1083</v>
      </c>
      <c r="W25" s="57">
        <v>-31</v>
      </c>
      <c r="X25" s="57">
        <v>0</v>
      </c>
      <c r="Y25" s="63">
        <v>5.4766118836915297E-2</v>
      </c>
      <c r="Z25" s="57">
        <v>0</v>
      </c>
      <c r="AA25" s="63"/>
      <c r="AB25" s="63"/>
    </row>
    <row r="26" spans="2:28">
      <c r="B26" s="51">
        <v>700000003</v>
      </c>
      <c r="C26" s="313" t="s">
        <v>60</v>
      </c>
      <c r="D26" s="314"/>
      <c r="E26" s="315"/>
      <c r="F26" s="52">
        <v>31486</v>
      </c>
      <c r="G26" s="52">
        <v>250</v>
      </c>
      <c r="H26" s="52">
        <v>31736</v>
      </c>
      <c r="K26" s="65"/>
      <c r="L26" s="226">
        <v>523</v>
      </c>
      <c r="M26" s="52">
        <v>1955</v>
      </c>
      <c r="N26" s="52">
        <v>1155</v>
      </c>
      <c r="O26" s="52">
        <v>4785</v>
      </c>
      <c r="P26" s="226">
        <v>1323</v>
      </c>
      <c r="Q26" s="52">
        <v>17297</v>
      </c>
      <c r="R26" s="52">
        <v>19775</v>
      </c>
      <c r="S26" s="124">
        <v>0.6231094025712125</v>
      </c>
      <c r="T26" s="124">
        <v>0.54502772876228889</v>
      </c>
      <c r="U26" s="124"/>
    </row>
    <row r="27" spans="2:28" ht="13.5" thickBot="1">
      <c r="K27" s="65"/>
      <c r="L27" s="57"/>
      <c r="N27" s="57">
        <v>3</v>
      </c>
      <c r="P27" s="57">
        <v>-1</v>
      </c>
      <c r="Q27" s="135"/>
    </row>
    <row r="28" spans="2:28">
      <c r="L28" s="57"/>
      <c r="N28" s="57"/>
      <c r="Q28" s="9" t="s">
        <v>62</v>
      </c>
      <c r="R28" s="6">
        <v>19775</v>
      </c>
    </row>
    <row r="29" spans="2:28">
      <c r="Q29" s="10" t="s">
        <v>64</v>
      </c>
      <c r="R29" s="8" t="s">
        <v>114</v>
      </c>
      <c r="S29" s="12"/>
    </row>
    <row r="30" spans="2:28" ht="13.5" thickBot="1">
      <c r="H30" s="63"/>
      <c r="Q30" s="11" t="s">
        <v>65</v>
      </c>
      <c r="R30" s="7">
        <v>0</v>
      </c>
    </row>
    <row r="31" spans="2:28">
      <c r="B31" s="1">
        <v>1612</v>
      </c>
    </row>
    <row r="32" spans="2:28">
      <c r="B32" s="215">
        <v>0.65200000000000002</v>
      </c>
    </row>
    <row r="33" spans="2:3">
      <c r="B33" s="1">
        <v>1051.0240000000001</v>
      </c>
      <c r="C33" s="1">
        <v>85.975999999999885</v>
      </c>
    </row>
    <row r="34" spans="2:3">
      <c r="B34" s="1">
        <v>460108522.83779085</v>
      </c>
    </row>
    <row r="35" spans="2:3">
      <c r="B35" s="216">
        <v>437771.66157746234</v>
      </c>
      <c r="C35" s="63">
        <v>7.8948934111491287E-2</v>
      </c>
    </row>
    <row r="36" spans="2:3">
      <c r="C36" s="217">
        <v>32033.661577462335</v>
      </c>
    </row>
  </sheetData>
  <mergeCells count="2">
    <mergeCell ref="C26:E26"/>
    <mergeCell ref="A1:C1"/>
  </mergeCells>
  <conditionalFormatting sqref="I6:J25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25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:N25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6:P25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9">
    <cfRule type="cellIs" dxfId="16" priority="20" operator="equal">
      <formula>"Revisar"</formula>
    </cfRule>
    <cfRule type="cellIs" dxfId="15" priority="21" operator="equal">
      <formula>"OK"</formula>
    </cfRule>
  </conditionalFormatting>
  <conditionalFormatting sqref="S6:S25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:T25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6:U25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H32"/>
  <sheetViews>
    <sheetView showGridLines="0" topLeftCell="BA5" zoomScaleNormal="100" workbookViewId="0">
      <selection activeCell="BC5" sqref="BC5"/>
    </sheetView>
  </sheetViews>
  <sheetFormatPr baseColWidth="10" defaultColWidth="10.7265625" defaultRowHeight="13"/>
  <cols>
    <col min="1" max="1" width="10.7265625" style="16"/>
    <col min="2" max="2" width="9.81640625" style="16" bestFit="1" customWidth="1"/>
    <col min="3" max="3" width="22.81640625" style="16" bestFit="1" customWidth="1"/>
    <col min="4" max="4" width="36.08984375" style="16" bestFit="1" customWidth="1"/>
    <col min="5" max="5" width="27.453125" style="16" bestFit="1" customWidth="1"/>
    <col min="6" max="6" width="7.36328125" style="16" bestFit="1" customWidth="1"/>
    <col min="7" max="7" width="7.7265625" style="16" bestFit="1" customWidth="1"/>
    <col min="8" max="8" width="9.6328125" style="16" bestFit="1" customWidth="1"/>
    <col min="9" max="9" width="8.453125" style="16" bestFit="1" customWidth="1"/>
    <col min="10" max="10" width="8.81640625" style="16" bestFit="1" customWidth="1"/>
    <col min="11" max="12" width="12.26953125" style="16" bestFit="1" customWidth="1"/>
    <col min="13" max="13" width="9.453125" style="16" bestFit="1" customWidth="1"/>
    <col min="14" max="14" width="7.7265625" style="16" bestFit="1" customWidth="1"/>
    <col min="15" max="20" width="12.26953125" style="16" bestFit="1" customWidth="1"/>
    <col min="21" max="21" width="3" style="16" bestFit="1" customWidth="1"/>
    <col min="22" max="22" width="7.453125" style="16" bestFit="1" customWidth="1"/>
    <col min="23" max="27" width="6.453125" style="16" bestFit="1" customWidth="1"/>
    <col min="28" max="28" width="7.453125" style="16" bestFit="1" customWidth="1"/>
    <col min="29" max="30" width="6.453125" style="16" bestFit="1" customWidth="1"/>
    <col min="31" max="32" width="6.08984375" style="16" bestFit="1" customWidth="1"/>
    <col min="33" max="33" width="6.453125" style="16" bestFit="1" customWidth="1"/>
    <col min="34" max="34" width="3.36328125" style="16" bestFit="1" customWidth="1"/>
    <col min="35" max="35" width="12.26953125" style="16" bestFit="1" customWidth="1"/>
    <col min="36" max="36" width="9" style="16" bestFit="1" customWidth="1"/>
    <col min="37" max="38" width="3" style="16" bestFit="1" customWidth="1"/>
    <col min="39" max="39" width="12" style="16" bestFit="1" customWidth="1"/>
    <col min="40" max="40" width="8.26953125" style="16" bestFit="1" customWidth="1"/>
    <col min="41" max="42" width="12.26953125" style="16" bestFit="1" customWidth="1"/>
    <col min="43" max="43" width="8.453125" style="16" bestFit="1" customWidth="1"/>
    <col min="44" max="44" width="8.08984375" style="16" bestFit="1" customWidth="1"/>
    <col min="45" max="45" width="3.26953125" style="16" bestFit="1" customWidth="1"/>
    <col min="46" max="46" width="9.08984375" style="16" bestFit="1" customWidth="1"/>
    <col min="47" max="47" width="9.7265625" style="16" bestFit="1" customWidth="1"/>
    <col min="48" max="48" width="8.36328125" style="16" bestFit="1" customWidth="1"/>
    <col min="49" max="49" width="8" style="16" bestFit="1" customWidth="1"/>
    <col min="50" max="50" width="3.26953125" style="16" bestFit="1" customWidth="1"/>
    <col min="51" max="51" width="9.08984375" style="16" bestFit="1" customWidth="1"/>
    <col min="52" max="52" width="7.453125" style="16" bestFit="1" customWidth="1"/>
    <col min="53" max="53" width="9.453125" style="16" bestFit="1" customWidth="1"/>
    <col min="54" max="54" width="5.08984375" style="16" customWidth="1"/>
    <col min="55" max="16384" width="10.7265625" style="16"/>
  </cols>
  <sheetData>
    <row r="1" spans="2:60" ht="14.5">
      <c r="O1" s="36">
        <f>AB6/V6</f>
        <v>0.69152083437797729</v>
      </c>
      <c r="P1" s="36">
        <f t="shared" ref="P1:T1" si="0">AC6/W6</f>
        <v>0.37271993543179982</v>
      </c>
      <c r="Q1" s="36">
        <f t="shared" si="0"/>
        <v>0.35257731958762889</v>
      </c>
      <c r="R1" s="36">
        <f t="shared" si="0"/>
        <v>0.35038363171355497</v>
      </c>
      <c r="S1" s="36">
        <f t="shared" si="0"/>
        <v>0.26041019266625232</v>
      </c>
      <c r="T1" s="36">
        <f t="shared" si="0"/>
        <v>0.17936117936117937</v>
      </c>
      <c r="V1" s="36"/>
      <c r="W1" s="36"/>
      <c r="X1" s="138" t="s">
        <v>114</v>
      </c>
      <c r="Y1" s="36"/>
      <c r="Z1" s="36"/>
      <c r="AA1" s="36" t="s">
        <v>118</v>
      </c>
      <c r="AB1" s="140"/>
      <c r="AC1" s="140"/>
      <c r="AD1" s="140"/>
      <c r="AE1" s="140"/>
      <c r="AF1" s="140"/>
      <c r="AG1" s="140"/>
      <c r="AH1" s="138" t="s">
        <v>114</v>
      </c>
    </row>
    <row r="2" spans="2:60" ht="14.5">
      <c r="O2" s="36"/>
      <c r="P2" s="36"/>
      <c r="Q2" s="36"/>
      <c r="R2" s="36"/>
      <c r="S2" s="36"/>
      <c r="T2" s="36"/>
      <c r="V2" s="36"/>
      <c r="W2" s="36"/>
      <c r="X2" s="138"/>
      <c r="Y2" s="36"/>
      <c r="Z2" s="36"/>
      <c r="AA2" s="36" t="s">
        <v>117</v>
      </c>
      <c r="AB2" s="140">
        <v>0.69159999999999999</v>
      </c>
      <c r="AC2" s="140">
        <v>0.37330000000000002</v>
      </c>
      <c r="AD2" s="140">
        <v>0.35199999999999998</v>
      </c>
      <c r="AE2" s="140">
        <v>0.35170000000000001</v>
      </c>
      <c r="AF2" s="140">
        <v>0.25940000000000002</v>
      </c>
      <c r="AG2" s="140">
        <v>0.17799999999999999</v>
      </c>
      <c r="AH2" s="138"/>
    </row>
    <row r="3" spans="2:60" ht="15" thickBot="1">
      <c r="O3" s="36"/>
      <c r="P3" s="36"/>
      <c r="Q3" s="36"/>
      <c r="R3" s="36"/>
      <c r="S3" s="36"/>
      <c r="T3" s="36"/>
      <c r="V3" s="36"/>
      <c r="W3" s="36"/>
      <c r="X3" s="138"/>
      <c r="Y3" s="36"/>
      <c r="Z3" s="36"/>
      <c r="AA3" s="36"/>
      <c r="AB3" s="140"/>
      <c r="AC3" s="140"/>
      <c r="AD3" s="140"/>
      <c r="AE3" s="140"/>
      <c r="AF3" s="140"/>
      <c r="AG3" s="140"/>
      <c r="AH3" s="138"/>
      <c r="AI3" s="36"/>
    </row>
    <row r="4" spans="2:60" s="18" customFormat="1" ht="13.5" thickBot="1">
      <c r="B4" s="229">
        <f>Activas!$D$1</f>
        <v>12</v>
      </c>
      <c r="F4" s="137" t="s">
        <v>114</v>
      </c>
      <c r="G4" s="137" t="s">
        <v>114</v>
      </c>
      <c r="H4" s="137" t="s">
        <v>114</v>
      </c>
      <c r="I4" s="137" t="s">
        <v>114</v>
      </c>
      <c r="J4" s="137" t="s">
        <v>114</v>
      </c>
      <c r="K4" s="137" t="s">
        <v>114</v>
      </c>
      <c r="L4" s="137" t="s">
        <v>114</v>
      </c>
      <c r="M4" s="137" t="s">
        <v>114</v>
      </c>
      <c r="O4" s="48">
        <f>O6/$L$6</f>
        <v>0.19219594489049954</v>
      </c>
      <c r="P4" s="48">
        <f t="shared" ref="P4:T4" si="1">P6/$L$6</f>
        <v>0.1214033553063201</v>
      </c>
      <c r="Q4" s="48">
        <f t="shared" si="1"/>
        <v>6.8668187072385894E-2</v>
      </c>
      <c r="R4" s="48">
        <f t="shared" si="1"/>
        <v>3.9676341029085571E-2</v>
      </c>
      <c r="S4" s="48">
        <f t="shared" si="1"/>
        <v>3.7177043956387268E-2</v>
      </c>
      <c r="T4" s="48">
        <f t="shared" si="1"/>
        <v>3.130369583554625E-2</v>
      </c>
      <c r="U4" s="19"/>
      <c r="V4" s="317" t="s">
        <v>66</v>
      </c>
      <c r="W4" s="317"/>
      <c r="X4" s="317"/>
      <c r="Y4" s="317"/>
      <c r="Z4" s="317"/>
      <c r="AA4" s="317"/>
      <c r="AB4" s="317" t="s">
        <v>67</v>
      </c>
      <c r="AC4" s="317"/>
      <c r="AD4" s="317"/>
      <c r="AE4" s="317"/>
      <c r="AF4" s="317"/>
      <c r="AG4" s="317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</row>
    <row r="5" spans="2:60" s="21" customFormat="1" ht="26.5" thickBot="1">
      <c r="B5" s="42" t="s">
        <v>0</v>
      </c>
      <c r="C5" s="43" t="s">
        <v>1</v>
      </c>
      <c r="D5" s="43" t="s">
        <v>2</v>
      </c>
      <c r="E5" s="44" t="s">
        <v>68</v>
      </c>
      <c r="F5" s="42" t="str">
        <f>"Disp Fin 2026"&amp;$B$4-1</f>
        <v>Disp Fin 202611</v>
      </c>
      <c r="G5" s="43" t="str">
        <f>"I3  Fin C"&amp;$B$4-1</f>
        <v>I3  Fin C11</v>
      </c>
      <c r="H5" s="43" t="str">
        <f>"Disp inicial 2026"&amp;$B$4</f>
        <v>Disp inicial 202612</v>
      </c>
      <c r="I5" s="43" t="str">
        <f>"Saldo Obj 2026"&amp;$B$4</f>
        <v>Saldo Obj 202612</v>
      </c>
      <c r="J5" s="43" t="s">
        <v>69</v>
      </c>
      <c r="K5" s="43" t="s">
        <v>70</v>
      </c>
      <c r="L5" s="45" t="str">
        <f>"Disp Real 2026"&amp;$B$4&amp;" (Proy)"</f>
        <v>Disp Real 202612 (Proy)</v>
      </c>
      <c r="M5" s="44" t="str">
        <f>"Disp Obj 2026"&amp;$B$4</f>
        <v>Disp Obj 202612</v>
      </c>
      <c r="N5" s="46" t="s">
        <v>71</v>
      </c>
      <c r="O5" s="44" t="s">
        <v>72</v>
      </c>
      <c r="P5" s="44" t="s">
        <v>73</v>
      </c>
      <c r="Q5" s="44" t="s">
        <v>74</v>
      </c>
      <c r="R5" s="44" t="s">
        <v>75</v>
      </c>
      <c r="S5" s="44" t="s">
        <v>76</v>
      </c>
      <c r="T5" s="44" t="s">
        <v>77</v>
      </c>
      <c r="U5" s="79"/>
      <c r="V5" s="230" t="s">
        <v>78</v>
      </c>
      <c r="W5" s="80" t="s">
        <v>79</v>
      </c>
      <c r="X5" s="80" t="s">
        <v>80</v>
      </c>
      <c r="Y5" s="80" t="s">
        <v>81</v>
      </c>
      <c r="Z5" s="80" t="s">
        <v>82</v>
      </c>
      <c r="AA5" s="81" t="s">
        <v>83</v>
      </c>
      <c r="AB5" s="80" t="s">
        <v>78</v>
      </c>
      <c r="AC5" s="80" t="s">
        <v>79</v>
      </c>
      <c r="AD5" s="80" t="s">
        <v>80</v>
      </c>
      <c r="AE5" s="80" t="s">
        <v>81</v>
      </c>
      <c r="AF5" s="80" t="s">
        <v>82</v>
      </c>
      <c r="AG5" s="81" t="s">
        <v>83</v>
      </c>
      <c r="AH5" s="15"/>
      <c r="AI5" s="81" t="s">
        <v>84</v>
      </c>
      <c r="AJ5" s="81" t="s">
        <v>85</v>
      </c>
      <c r="AK5" s="15"/>
      <c r="AL5" s="15"/>
      <c r="AM5" s="82" t="str">
        <f>"Activas Obj C"&amp;$B$4</f>
        <v>Activas Obj C12</v>
      </c>
      <c r="AN5" s="83" t="s">
        <v>86</v>
      </c>
      <c r="AO5" s="84" t="s">
        <v>87</v>
      </c>
      <c r="AP5" s="85" t="s">
        <v>88</v>
      </c>
      <c r="AQ5" s="84" t="s">
        <v>89</v>
      </c>
      <c r="AR5" s="85" t="s">
        <v>90</v>
      </c>
      <c r="AS5" s="15"/>
      <c r="AT5" s="82" t="s">
        <v>70</v>
      </c>
      <c r="AU5" s="86" t="s">
        <v>91</v>
      </c>
      <c r="AV5" s="84" t="s">
        <v>92</v>
      </c>
      <c r="AW5" s="85" t="s">
        <v>93</v>
      </c>
      <c r="AX5" s="15"/>
      <c r="AY5" s="22" t="s">
        <v>94</v>
      </c>
      <c r="AZ5" s="23" t="s">
        <v>95</v>
      </c>
      <c r="BA5" s="23" t="s">
        <v>96</v>
      </c>
    </row>
    <row r="6" spans="2:60" s="24" customFormat="1" ht="13.5" thickBot="1">
      <c r="B6" s="53">
        <v>700000003</v>
      </c>
      <c r="C6" s="125" t="s">
        <v>60</v>
      </c>
      <c r="D6" s="125" t="str">
        <f>D5</f>
        <v>Clúster</v>
      </c>
      <c r="E6" s="126" t="s">
        <v>115</v>
      </c>
      <c r="F6" s="102">
        <f t="shared" ref="F6:M6" si="2">SUM(F7:F29)</f>
        <v>31486</v>
      </c>
      <c r="G6" s="102">
        <f t="shared" si="2"/>
        <v>1955</v>
      </c>
      <c r="H6" s="102">
        <f t="shared" si="2"/>
        <v>29531</v>
      </c>
      <c r="I6" s="102">
        <f t="shared" si="2"/>
        <v>250</v>
      </c>
      <c r="J6" s="102">
        <f t="shared" si="2"/>
        <v>1155</v>
      </c>
      <c r="K6" s="102">
        <f t="shared" si="2"/>
        <v>1323</v>
      </c>
      <c r="L6" s="102">
        <f t="shared" si="2"/>
        <v>32009</v>
      </c>
      <c r="M6" s="102">
        <f t="shared" si="2"/>
        <v>31728</v>
      </c>
      <c r="N6" s="134">
        <f>IFERROR(L6/M6,"")</f>
        <v>1.0088565305093293</v>
      </c>
      <c r="O6" s="102">
        <f t="shared" ref="O6:T6" si="3">SUM(O7:O29)</f>
        <v>6152</v>
      </c>
      <c r="P6" s="102">
        <f t="shared" si="3"/>
        <v>3886</v>
      </c>
      <c r="Q6" s="102">
        <f t="shared" si="3"/>
        <v>2198</v>
      </c>
      <c r="R6" s="102">
        <f t="shared" si="3"/>
        <v>1270</v>
      </c>
      <c r="S6" s="102">
        <f t="shared" si="3"/>
        <v>1190</v>
      </c>
      <c r="T6" s="102">
        <f t="shared" si="3"/>
        <v>1002</v>
      </c>
      <c r="U6" s="87"/>
      <c r="V6" s="231">
        <f>SUM(V7:V26)</f>
        <v>19943</v>
      </c>
      <c r="W6" s="231">
        <f t="shared" ref="W6:AA6" si="4">SUM(W7:W26)</f>
        <v>6195</v>
      </c>
      <c r="X6" s="231">
        <f t="shared" si="4"/>
        <v>3395</v>
      </c>
      <c r="Y6" s="231">
        <f>SUM(Y7:Y26)</f>
        <v>1955</v>
      </c>
      <c r="Z6" s="231">
        <f t="shared" si="4"/>
        <v>1609</v>
      </c>
      <c r="AA6" s="231">
        <f t="shared" si="4"/>
        <v>1221</v>
      </c>
      <c r="AB6" s="231">
        <f t="shared" ref="AB6:AG6" si="5">SUM(AB7:AB29)</f>
        <v>13791</v>
      </c>
      <c r="AC6" s="231">
        <f t="shared" si="5"/>
        <v>2309</v>
      </c>
      <c r="AD6" s="231">
        <f t="shared" si="5"/>
        <v>1197</v>
      </c>
      <c r="AE6" s="231">
        <f t="shared" si="5"/>
        <v>685</v>
      </c>
      <c r="AF6" s="231">
        <f t="shared" si="5"/>
        <v>419</v>
      </c>
      <c r="AG6" s="232">
        <f t="shared" si="5"/>
        <v>219</v>
      </c>
      <c r="AH6" s="25"/>
      <c r="AI6" s="102">
        <f>SUM(AI7:AI29)</f>
        <v>19775</v>
      </c>
      <c r="AJ6" s="102">
        <f>SUM(AJ7:AJ29)</f>
        <v>1323</v>
      </c>
      <c r="AK6" s="25"/>
      <c r="AL6" s="25"/>
      <c r="AM6" s="102">
        <f>IFERROR(SUM(AM7:AM29),"")</f>
        <v>19775</v>
      </c>
      <c r="AN6" s="102">
        <f>SUM(AN7:AN29)</f>
        <v>-4</v>
      </c>
      <c r="AO6" s="103">
        <f>O6/L6</f>
        <v>0.19219594489049954</v>
      </c>
      <c r="AP6" s="103">
        <f>P6/L6</f>
        <v>0.1214033553063201</v>
      </c>
      <c r="AQ6" s="102">
        <f>SUM(AQ7:AQ25)</f>
        <v>1</v>
      </c>
      <c r="AR6" s="102">
        <f>SUM(AR7:AR25)</f>
        <v>-1</v>
      </c>
      <c r="AS6" s="26"/>
      <c r="AT6" s="102">
        <f>SUM(AT7:AT29)</f>
        <v>1323</v>
      </c>
      <c r="AU6" s="102">
        <f>SUM(AU7:AU29)</f>
        <v>-1</v>
      </c>
      <c r="AV6" s="102">
        <f>SUM(AV7:AV29)</f>
        <v>-1</v>
      </c>
      <c r="AW6" s="102">
        <f>SUM(AW7:AW29)</f>
        <v>0</v>
      </c>
      <c r="AX6" s="27"/>
      <c r="AY6" s="28">
        <f>Activas!P26</f>
        <v>1323</v>
      </c>
      <c r="AZ6" s="28">
        <f>Activas!R26</f>
        <v>19775</v>
      </c>
      <c r="BA6" s="28">
        <f>Activas!Q26</f>
        <v>17297</v>
      </c>
      <c r="BC6" s="262">
        <f>AB6/V6</f>
        <v>0.69152083437797729</v>
      </c>
      <c r="BD6" s="262">
        <f t="shared" ref="BD6:BD26" si="6">AC6/W6</f>
        <v>0.37271993543179982</v>
      </c>
      <c r="BE6" s="262">
        <f t="shared" ref="BE6:BE26" si="7">AD6/X6</f>
        <v>0.35257731958762889</v>
      </c>
      <c r="BF6" s="262">
        <f t="shared" ref="BF6:BF26" si="8">AE6/Y6</f>
        <v>0.35038363171355497</v>
      </c>
      <c r="BG6" s="262">
        <f t="shared" ref="BG6:BG26" si="9">AF6/Z6</f>
        <v>0.26041019266625232</v>
      </c>
      <c r="BH6" s="262">
        <f t="shared" ref="BH6:BH26" si="10">AG6/AA6</f>
        <v>0.17936117936117937</v>
      </c>
    </row>
    <row r="7" spans="2:60">
      <c r="B7" s="146">
        <v>700000021</v>
      </c>
      <c r="C7" s="147" t="s">
        <v>10</v>
      </c>
      <c r="D7" s="147" t="s">
        <v>9</v>
      </c>
      <c r="E7" s="147" t="s">
        <v>11</v>
      </c>
      <c r="F7" s="148">
        <f>VLOOKUP(B7,Activas!$B$5:$F$26,5,FALSE)</f>
        <v>2098</v>
      </c>
      <c r="G7" s="149">
        <f>_xlfn.XLOOKUP(B7,Activas!B:B,Activas!M:M)</f>
        <v>150</v>
      </c>
      <c r="H7" s="149">
        <f t="shared" ref="H7:H26" si="11">F7-G7</f>
        <v>1948</v>
      </c>
      <c r="I7" s="148">
        <f>_xlfn.XLOOKUP(B7,Activas!$B$6:$B$25,Activas!$G$6:$G$25)</f>
        <v>13</v>
      </c>
      <c r="J7" s="148">
        <f>_xlfn.XLOOKUP(B7,Activas!B:B,Activas!N:N)</f>
        <v>54</v>
      </c>
      <c r="K7" s="148">
        <f>_xlfn.XLOOKUP(B7,Activas!B:B,Activas!P:P)</f>
        <v>120</v>
      </c>
      <c r="L7" s="148">
        <f t="shared" ref="L7:L26" si="12">H7+J7+K7</f>
        <v>2122</v>
      </c>
      <c r="M7" s="150">
        <f>INDEX([1]Base!$V:$V,MATCH(B7,[1]Base!$C:$C,0))</f>
        <v>2107</v>
      </c>
      <c r="N7" s="151">
        <f>IFERROR(L7/M7,"")</f>
        <v>1.0071191267204556</v>
      </c>
      <c r="O7" s="152">
        <f t="shared" ref="O7:O26" si="13">V7-AB7</f>
        <v>403</v>
      </c>
      <c r="P7" s="152">
        <f t="shared" ref="P7:T26" si="14">W7-AC7</f>
        <v>282</v>
      </c>
      <c r="Q7" s="153">
        <f t="shared" si="14"/>
        <v>159</v>
      </c>
      <c r="R7" s="152">
        <f t="shared" si="14"/>
        <v>84</v>
      </c>
      <c r="S7" s="152">
        <f t="shared" si="14"/>
        <v>72</v>
      </c>
      <c r="T7" s="154">
        <f t="shared" si="14"/>
        <v>54</v>
      </c>
      <c r="U7" s="88"/>
      <c r="V7" s="157">
        <f>INDEX([2]TD!C:C,MATCH($B7,[2]TD!$A:$A,0))</f>
        <v>1270</v>
      </c>
      <c r="W7" s="148">
        <f>INDEX([2]TD!D:D,MATCH($B7,[2]TD!$A:$A,0))</f>
        <v>433</v>
      </c>
      <c r="X7" s="148">
        <f>INDEX([2]TD!E:E,MATCH($B7,[2]TD!$A:$A,0))</f>
        <v>246</v>
      </c>
      <c r="Y7" s="148">
        <f>INDEX([2]TD!F:F,MATCH($B7,[2]TD!$A:$A,0))</f>
        <v>150</v>
      </c>
      <c r="Z7" s="148">
        <f>INDEX([2]TD!G:G,MATCH($B7,[2]TD!$A:$A,0))</f>
        <v>114</v>
      </c>
      <c r="AA7" s="148">
        <f>INDEX([2]TD!H:H,MATCH($B7,[2]TD!$A:$A,0))</f>
        <v>66</v>
      </c>
      <c r="AB7" s="157">
        <f>ROUND(V7*AB$2,0)+AQ7</f>
        <v>867</v>
      </c>
      <c r="AC7" s="148">
        <f>ROUND(W7*AC$2,0)+AR7</f>
        <v>151</v>
      </c>
      <c r="AD7" s="148">
        <f t="shared" ref="AD7:AG22" si="15">ROUND(X7*AD$2,0)</f>
        <v>87</v>
      </c>
      <c r="AE7" s="148">
        <f>ROUND(Y7*AE$2,0)+AV7</f>
        <v>66</v>
      </c>
      <c r="AF7" s="148">
        <f>ROUND(Z7*AF$2,0)+AW7</f>
        <v>42</v>
      </c>
      <c r="AG7" s="158">
        <f t="shared" si="15"/>
        <v>12</v>
      </c>
      <c r="AH7" s="130">
        <f t="shared" ref="AH7:AH26" si="16">SUM(AB7:AD7)</f>
        <v>1105</v>
      </c>
      <c r="AI7" s="127">
        <f t="shared" ref="AI7:AI26" si="17">SUM(AB7:AG7)+J7</f>
        <v>1279</v>
      </c>
      <c r="AJ7" s="128">
        <f t="shared" ref="AJ7:AJ12" si="18">SUM(AE7:AG7)</f>
        <v>120</v>
      </c>
      <c r="AK7" s="32"/>
      <c r="AL7" s="89"/>
      <c r="AM7" s="127">
        <f>_xlfn.XLOOKUP(B7,Activas!B:B,Activas!R:R)</f>
        <v>1279</v>
      </c>
      <c r="AN7" s="161">
        <v>-22</v>
      </c>
      <c r="AO7" s="162">
        <f t="shared" ref="AO7:AO26" si="19">O7/L7</f>
        <v>0.18991517436380773</v>
      </c>
      <c r="AP7" s="162">
        <f t="shared" ref="AP7:AP26" si="20">P7/L7</f>
        <v>0.13289349670122527</v>
      </c>
      <c r="AQ7" s="163">
        <f t="shared" ref="AQ7:AQ26" si="21">ROUND(AN7*50%,0)</f>
        <v>-11</v>
      </c>
      <c r="AR7" s="164">
        <f t="shared" ref="AR7:AR26" si="22">AN7-AQ7</f>
        <v>-11</v>
      </c>
      <c r="AS7" s="73">
        <f t="shared" ref="AS7:AS26" si="23">AM7-AI7</f>
        <v>0</v>
      </c>
      <c r="AT7" s="210">
        <f t="shared" ref="AT7:AT26" si="24">K7</f>
        <v>120</v>
      </c>
      <c r="AU7" s="211">
        <v>25</v>
      </c>
      <c r="AV7" s="212">
        <f t="shared" ref="AV7:AV26" si="25">ROUND(AU7*50%,0)</f>
        <v>13</v>
      </c>
      <c r="AW7" s="213">
        <f t="shared" ref="AW7:AW26" si="26">AU7-AV7</f>
        <v>12</v>
      </c>
      <c r="AX7" s="75">
        <f t="shared" ref="AX7:AX26" si="27">AT7-AJ7</f>
        <v>0</v>
      </c>
      <c r="AY7" s="123">
        <f>SUM(AE6:AG6)</f>
        <v>1323</v>
      </c>
      <c r="AZ7" s="123">
        <f>SUM(AB6:AG6)+J6</f>
        <v>19775</v>
      </c>
      <c r="BA7" s="123">
        <f>SUM(AB6:AD6)</f>
        <v>17297</v>
      </c>
      <c r="BB7" s="33"/>
      <c r="BC7" s="262">
        <f t="shared" ref="BC7:BC26" si="28">AB7/V7</f>
        <v>0.68267716535433076</v>
      </c>
      <c r="BD7" s="262">
        <f t="shared" si="6"/>
        <v>0.34872979214780603</v>
      </c>
      <c r="BE7" s="262">
        <f t="shared" si="7"/>
        <v>0.35365853658536583</v>
      </c>
      <c r="BF7" s="262">
        <f t="shared" si="8"/>
        <v>0.44</v>
      </c>
      <c r="BG7" s="262">
        <f t="shared" si="9"/>
        <v>0.36842105263157893</v>
      </c>
      <c r="BH7" s="262">
        <f t="shared" si="10"/>
        <v>0.18181818181818182</v>
      </c>
    </row>
    <row r="8" spans="2:60">
      <c r="B8" s="40">
        <v>700000454</v>
      </c>
      <c r="C8" s="16" t="s">
        <v>56</v>
      </c>
      <c r="D8" s="16" t="s">
        <v>9</v>
      </c>
      <c r="E8" s="16" t="s">
        <v>57</v>
      </c>
      <c r="F8" s="38">
        <f>VLOOKUP(B8,Activas!$B$5:$F$26,5,FALSE)</f>
        <v>1850</v>
      </c>
      <c r="G8" s="69">
        <f>_xlfn.XLOOKUP(B8,Activas!B:B,Activas!M:M)</f>
        <v>110</v>
      </c>
      <c r="H8" s="38">
        <f>F8-G8</f>
        <v>1740</v>
      </c>
      <c r="I8" s="38">
        <f>_xlfn.XLOOKUP(B8,Activas!$B$6:$B$25,Activas!$G$6:$G$25)</f>
        <v>12</v>
      </c>
      <c r="J8" s="38">
        <f>_xlfn.XLOOKUP(B8,Activas!B:B,Activas!N:N)</f>
        <v>72</v>
      </c>
      <c r="K8" s="38">
        <f>_xlfn.XLOOKUP(B8,Activas!B:B,Activas!P:P)</f>
        <v>91</v>
      </c>
      <c r="L8" s="38">
        <f>H8+J8+K8</f>
        <v>1903</v>
      </c>
      <c r="M8" s="145">
        <f>INDEX([1]Base!$V:$V,MATCH(B8,[1]Base!$C:$C,0))</f>
        <v>1913</v>
      </c>
      <c r="N8" s="37">
        <f>IFERROR(L8/M8,"")</f>
        <v>0.99477260846837423</v>
      </c>
      <c r="O8" s="70">
        <f t="shared" ref="O8:T10" si="29">V8-AB8</f>
        <v>357</v>
      </c>
      <c r="P8" s="70">
        <f t="shared" si="29"/>
        <v>272</v>
      </c>
      <c r="Q8" s="98">
        <f t="shared" si="29"/>
        <v>137</v>
      </c>
      <c r="R8" s="70">
        <f t="shared" si="29"/>
        <v>69</v>
      </c>
      <c r="S8" s="70">
        <f t="shared" si="29"/>
        <v>94</v>
      </c>
      <c r="T8" s="99">
        <f t="shared" si="29"/>
        <v>72</v>
      </c>
      <c r="U8" s="88"/>
      <c r="V8" s="93">
        <f>INDEX([2]TD!C:C,MATCH($B8,[2]TD!$A:$A,0))</f>
        <v>1116</v>
      </c>
      <c r="W8" s="38">
        <f>INDEX([2]TD!D:D,MATCH($B8,[2]TD!$A:$A,0))</f>
        <v>413</v>
      </c>
      <c r="X8" s="38">
        <f>INDEX([2]TD!E:E,MATCH($B8,[2]TD!$A:$A,0))</f>
        <v>211</v>
      </c>
      <c r="Y8" s="38">
        <f>INDEX([2]TD!F:F,MATCH($B8,[2]TD!$A:$A,0))</f>
        <v>110</v>
      </c>
      <c r="Z8" s="38">
        <f>INDEX([2]TD!G:G,MATCH($B8,[2]TD!$A:$A,0))</f>
        <v>129</v>
      </c>
      <c r="AA8" s="38">
        <f>INDEX([2]TD!H:H,MATCH($B8,[2]TD!$A:$A,0))</f>
        <v>87</v>
      </c>
      <c r="AB8" s="93">
        <f t="shared" ref="AB8:AB26" si="30">ROUND(V8*AB$2,0)+AQ8</f>
        <v>759</v>
      </c>
      <c r="AC8" s="38">
        <f t="shared" ref="AC8:AC26" si="31">ROUND(W8*AC$2,0)+AR8</f>
        <v>141</v>
      </c>
      <c r="AD8" s="38">
        <f t="shared" si="15"/>
        <v>74</v>
      </c>
      <c r="AE8" s="38">
        <f t="shared" ref="AE8:AE26" si="32">ROUND(Y8*AE$2,0)+AV8</f>
        <v>41</v>
      </c>
      <c r="AF8" s="38">
        <f t="shared" ref="AF8:AF26" si="33">ROUND(Z8*AF$2,0)+AW8</f>
        <v>35</v>
      </c>
      <c r="AG8" s="96">
        <f t="shared" si="15"/>
        <v>15</v>
      </c>
      <c r="AH8" s="130">
        <f>SUM(AB8:AD8)</f>
        <v>974</v>
      </c>
      <c r="AI8" s="31">
        <f>SUM(AB8:AG8)+J8</f>
        <v>1137</v>
      </c>
      <c r="AJ8" s="76">
        <f t="shared" si="18"/>
        <v>91</v>
      </c>
      <c r="AM8" s="40">
        <f>_xlfn.XLOOKUP(B8,Activas!B:B,Activas!R:R)</f>
        <v>1137</v>
      </c>
      <c r="AN8" s="160">
        <v>-26</v>
      </c>
      <c r="AO8" s="37">
        <f>O8/L8</f>
        <v>0.18759852863899107</v>
      </c>
      <c r="AP8" s="37">
        <f>P8/L8</f>
        <v>0.14293221229637415</v>
      </c>
      <c r="AQ8" s="16">
        <f>ROUND(AN8*50%,0)</f>
        <v>-13</v>
      </c>
      <c r="AR8" s="76">
        <f>AN8-AQ8</f>
        <v>-13</v>
      </c>
      <c r="AS8" s="16">
        <f>AM8-AI8</f>
        <v>0</v>
      </c>
      <c r="AT8" s="40">
        <f>K8</f>
        <v>91</v>
      </c>
      <c r="AU8" s="92">
        <v>4</v>
      </c>
      <c r="AV8" s="16">
        <f>ROUND(AU8*50%,0)</f>
        <v>2</v>
      </c>
      <c r="AW8" s="35">
        <f>AU8-AV8</f>
        <v>2</v>
      </c>
      <c r="AX8" s="16">
        <f>AT8-AJ8</f>
        <v>0</v>
      </c>
      <c r="BC8" s="262">
        <f t="shared" si="28"/>
        <v>0.68010752688172038</v>
      </c>
      <c r="BD8" s="262">
        <f t="shared" si="6"/>
        <v>0.34140435835351091</v>
      </c>
      <c r="BE8" s="262">
        <f t="shared" si="7"/>
        <v>0.35071090047393366</v>
      </c>
      <c r="BF8" s="262">
        <f t="shared" si="8"/>
        <v>0.37272727272727274</v>
      </c>
      <c r="BG8" s="262">
        <f t="shared" si="9"/>
        <v>0.27131782945736432</v>
      </c>
      <c r="BH8" s="262">
        <f t="shared" si="10"/>
        <v>0.17241379310344829</v>
      </c>
    </row>
    <row r="9" spans="2:60">
      <c r="B9" s="40">
        <v>700000022</v>
      </c>
      <c r="C9" s="16" t="s">
        <v>51</v>
      </c>
      <c r="D9" s="16" t="s">
        <v>9</v>
      </c>
      <c r="E9" s="16" t="s">
        <v>52</v>
      </c>
      <c r="F9" s="38">
        <f>VLOOKUP(B9,Activas!$B$5:$F$26,5,FALSE)</f>
        <v>1800</v>
      </c>
      <c r="G9" s="69">
        <f>_xlfn.XLOOKUP(B9,Activas!B:B,Activas!M:M)</f>
        <v>120</v>
      </c>
      <c r="H9" s="38">
        <f>F9-G9</f>
        <v>1680</v>
      </c>
      <c r="I9" s="38">
        <f>_xlfn.XLOOKUP(B9,Activas!$B$6:$B$25,Activas!$G$6:$G$25)</f>
        <v>13</v>
      </c>
      <c r="J9" s="38">
        <f>_xlfn.XLOOKUP(B9,Activas!B:B,Activas!N:N)</f>
        <v>45</v>
      </c>
      <c r="K9" s="38">
        <f>_xlfn.XLOOKUP(B9,Activas!B:B,Activas!P:P)</f>
        <v>109</v>
      </c>
      <c r="L9" s="38">
        <f>H9+J9+K9</f>
        <v>1834</v>
      </c>
      <c r="M9" s="145">
        <f>INDEX([1]Base!$V:$V,MATCH(B9,[1]Base!$C:$C,0))</f>
        <v>1880</v>
      </c>
      <c r="N9" s="37">
        <f>IFERROR(L9/M9,"")</f>
        <v>0.97553191489361701</v>
      </c>
      <c r="O9" s="70">
        <f t="shared" si="29"/>
        <v>335</v>
      </c>
      <c r="P9" s="70">
        <f t="shared" si="29"/>
        <v>243</v>
      </c>
      <c r="Q9" s="98">
        <f t="shared" si="29"/>
        <v>149</v>
      </c>
      <c r="R9" s="70">
        <f t="shared" si="29"/>
        <v>60</v>
      </c>
      <c r="S9" s="70">
        <f t="shared" si="29"/>
        <v>46</v>
      </c>
      <c r="T9" s="99">
        <f t="shared" si="29"/>
        <v>44</v>
      </c>
      <c r="U9" s="88"/>
      <c r="V9" s="93">
        <f>INDEX([2]TD!C:C,MATCH($B9,[2]TD!$A:$A,0))</f>
        <v>1070</v>
      </c>
      <c r="W9" s="38">
        <f>INDEX([2]TD!D:D,MATCH($B9,[2]TD!$A:$A,0))</f>
        <v>380</v>
      </c>
      <c r="X9" s="38">
        <f>INDEX([2]TD!E:E,MATCH($B9,[2]TD!$A:$A,0))</f>
        <v>230</v>
      </c>
      <c r="Y9" s="38">
        <f>INDEX([2]TD!F:F,MATCH($B9,[2]TD!$A:$A,0))</f>
        <v>120</v>
      </c>
      <c r="Z9" s="38">
        <f>INDEX([2]TD!G:G,MATCH($B9,[2]TD!$A:$A,0))</f>
        <v>86</v>
      </c>
      <c r="AA9" s="38">
        <f>INDEX([2]TD!H:H,MATCH($B9,[2]TD!$A:$A,0))</f>
        <v>53</v>
      </c>
      <c r="AB9" s="93">
        <f t="shared" si="30"/>
        <v>735</v>
      </c>
      <c r="AC9" s="38">
        <f t="shared" si="31"/>
        <v>137</v>
      </c>
      <c r="AD9" s="38">
        <f t="shared" si="15"/>
        <v>81</v>
      </c>
      <c r="AE9" s="38">
        <f t="shared" si="32"/>
        <v>60</v>
      </c>
      <c r="AF9" s="38">
        <f t="shared" si="33"/>
        <v>40</v>
      </c>
      <c r="AG9" s="96">
        <f t="shared" si="15"/>
        <v>9</v>
      </c>
      <c r="AH9" s="130">
        <f>SUM(AB9:AD9)</f>
        <v>953</v>
      </c>
      <c r="AI9" s="31">
        <f>SUM(AB9:AG9)+J9</f>
        <v>1107</v>
      </c>
      <c r="AJ9" s="76">
        <f t="shared" si="18"/>
        <v>109</v>
      </c>
      <c r="AL9" s="90"/>
      <c r="AM9" s="40">
        <f>_xlfn.XLOOKUP(B9,Activas!B:B,Activas!R:R)</f>
        <v>1107</v>
      </c>
      <c r="AN9" s="160">
        <v>-10</v>
      </c>
      <c r="AO9" s="37">
        <f>O9/L9</f>
        <v>0.1826608505997819</v>
      </c>
      <c r="AP9" s="37">
        <f>P9/L9</f>
        <v>0.13249727371864775</v>
      </c>
      <c r="AQ9" s="16">
        <f>ROUND(AN9*50%,0)</f>
        <v>-5</v>
      </c>
      <c r="AR9" s="35">
        <f>AN9-AQ9</f>
        <v>-5</v>
      </c>
      <c r="AS9" s="16">
        <f>AM9-AI9</f>
        <v>0</v>
      </c>
      <c r="AT9" s="40">
        <f>K9</f>
        <v>109</v>
      </c>
      <c r="AU9" s="92">
        <v>36</v>
      </c>
      <c r="AV9" s="16">
        <f>ROUND(AU9*50%,0)</f>
        <v>18</v>
      </c>
      <c r="AW9" s="35">
        <f>AU9-AV9</f>
        <v>18</v>
      </c>
      <c r="AX9" s="16">
        <f>AT9-AJ9</f>
        <v>0</v>
      </c>
      <c r="BC9" s="262">
        <f t="shared" si="28"/>
        <v>0.68691588785046731</v>
      </c>
      <c r="BD9" s="262">
        <f t="shared" si="6"/>
        <v>0.36052631578947369</v>
      </c>
      <c r="BE9" s="262">
        <f t="shared" si="7"/>
        <v>0.35217391304347828</v>
      </c>
      <c r="BF9" s="262">
        <f t="shared" si="8"/>
        <v>0.5</v>
      </c>
      <c r="BG9" s="262">
        <f t="shared" si="9"/>
        <v>0.46511627906976744</v>
      </c>
      <c r="BH9" s="262">
        <f t="shared" si="10"/>
        <v>0.16981132075471697</v>
      </c>
    </row>
    <row r="10" spans="2:60">
      <c r="B10" s="40">
        <v>700000457</v>
      </c>
      <c r="C10" s="16" t="s">
        <v>14</v>
      </c>
      <c r="D10" s="16" t="s">
        <v>9</v>
      </c>
      <c r="E10" s="16" t="s">
        <v>15</v>
      </c>
      <c r="F10" s="38">
        <f>VLOOKUP(B10,Activas!$B$5:$F$26,5,FALSE)</f>
        <v>1850</v>
      </c>
      <c r="G10" s="69">
        <f>_xlfn.XLOOKUP(B10,Activas!B:B,Activas!M:M)</f>
        <v>120</v>
      </c>
      <c r="H10" s="69">
        <f>F10-G10</f>
        <v>1730</v>
      </c>
      <c r="I10" s="38">
        <f>_xlfn.XLOOKUP(B10,Activas!$B$6:$B$25,Activas!$G$6:$G$25)</f>
        <v>12</v>
      </c>
      <c r="J10" s="38">
        <f>_xlfn.XLOOKUP(B10,Activas!B:B,Activas!N:N)</f>
        <v>49</v>
      </c>
      <c r="K10" s="38">
        <f>_xlfn.XLOOKUP(B10,Activas!B:B,Activas!P:P)</f>
        <v>76</v>
      </c>
      <c r="L10" s="38">
        <f>H10+J10+K10</f>
        <v>1855</v>
      </c>
      <c r="M10" s="145">
        <f>INDEX([1]Base!$V:$V,MATCH(B10,[1]Base!$C:$C,0))</f>
        <v>1930</v>
      </c>
      <c r="N10" s="37">
        <f>IFERROR(L10/M10,"")</f>
        <v>0.96113989637305697</v>
      </c>
      <c r="O10" s="70">
        <f t="shared" si="29"/>
        <v>358</v>
      </c>
      <c r="P10" s="70">
        <f t="shared" si="29"/>
        <v>230</v>
      </c>
      <c r="Q10" s="98">
        <f t="shared" si="29"/>
        <v>130</v>
      </c>
      <c r="R10" s="70">
        <f t="shared" si="29"/>
        <v>74</v>
      </c>
      <c r="S10" s="70">
        <f t="shared" si="29"/>
        <v>47</v>
      </c>
      <c r="T10" s="99">
        <f t="shared" si="29"/>
        <v>44</v>
      </c>
      <c r="U10" s="88"/>
      <c r="V10" s="93">
        <f>INDEX([2]TD!C:C,MATCH($B10,[2]TD!$A:$A,0))</f>
        <v>1163</v>
      </c>
      <c r="W10" s="38">
        <f>INDEX([2]TD!D:D,MATCH($B10,[2]TD!$A:$A,0))</f>
        <v>367</v>
      </c>
      <c r="X10" s="38">
        <f>INDEX([2]TD!E:E,MATCH($B10,[2]TD!$A:$A,0))</f>
        <v>200</v>
      </c>
      <c r="Y10" s="38">
        <f>INDEX([2]TD!F:F,MATCH($B10,[2]TD!$A:$A,0))</f>
        <v>120</v>
      </c>
      <c r="Z10" s="38">
        <f>INDEX([2]TD!G:G,MATCH($B10,[2]TD!$A:$A,0))</f>
        <v>67</v>
      </c>
      <c r="AA10" s="38">
        <f>INDEX([2]TD!H:H,MATCH($B10,[2]TD!$A:$A,0))</f>
        <v>54</v>
      </c>
      <c r="AB10" s="93">
        <f t="shared" si="30"/>
        <v>805</v>
      </c>
      <c r="AC10" s="38">
        <f t="shared" si="31"/>
        <v>137</v>
      </c>
      <c r="AD10" s="38">
        <f t="shared" si="15"/>
        <v>70</v>
      </c>
      <c r="AE10" s="38">
        <f t="shared" si="32"/>
        <v>46</v>
      </c>
      <c r="AF10" s="38">
        <f t="shared" si="33"/>
        <v>20</v>
      </c>
      <c r="AG10" s="96">
        <f t="shared" si="15"/>
        <v>10</v>
      </c>
      <c r="AH10" s="130">
        <f>SUM(AB10:AD10)</f>
        <v>1012</v>
      </c>
      <c r="AI10" s="31">
        <f>SUM(AB10:AG10)+J10</f>
        <v>1137</v>
      </c>
      <c r="AJ10" s="29">
        <f t="shared" si="18"/>
        <v>76</v>
      </c>
      <c r="AK10" s="32"/>
      <c r="AL10" s="89"/>
      <c r="AM10" s="31">
        <f>_xlfn.XLOOKUP(B10,Activas!B:B,Activas!R:R)</f>
        <v>1137</v>
      </c>
      <c r="AN10" s="159">
        <v>1</v>
      </c>
      <c r="AO10" s="34">
        <f>O10/L10</f>
        <v>0.19299191374663072</v>
      </c>
      <c r="AP10" s="34">
        <f>P10/L10</f>
        <v>0.12398921832884097</v>
      </c>
      <c r="AQ10" s="71">
        <f>ROUND(AN10*50%,0)</f>
        <v>1</v>
      </c>
      <c r="AR10" s="72">
        <f>AN10-AQ10</f>
        <v>0</v>
      </c>
      <c r="AS10" s="73">
        <f>AM10-AI10</f>
        <v>0</v>
      </c>
      <c r="AT10" s="74">
        <f>K10</f>
        <v>76</v>
      </c>
      <c r="AU10" s="91">
        <v>7</v>
      </c>
      <c r="AV10" s="33">
        <f>ROUND(AU10*50%,0)</f>
        <v>4</v>
      </c>
      <c r="AW10" s="35">
        <f>AU10-AV10</f>
        <v>3</v>
      </c>
      <c r="AX10" s="75">
        <f>AT10-AJ10</f>
        <v>0</v>
      </c>
      <c r="AY10" s="33"/>
      <c r="AZ10" s="33"/>
      <c r="BA10" s="33"/>
      <c r="BB10" s="33"/>
      <c r="BC10" s="262">
        <f t="shared" si="28"/>
        <v>0.69217540842648329</v>
      </c>
      <c r="BD10" s="262">
        <f t="shared" si="6"/>
        <v>0.37329700272479566</v>
      </c>
      <c r="BE10" s="262">
        <f t="shared" si="7"/>
        <v>0.35</v>
      </c>
      <c r="BF10" s="262">
        <f t="shared" si="8"/>
        <v>0.38333333333333336</v>
      </c>
      <c r="BG10" s="262">
        <f t="shared" si="9"/>
        <v>0.29850746268656714</v>
      </c>
      <c r="BH10" s="262">
        <f t="shared" si="10"/>
        <v>0.18518518518518517</v>
      </c>
    </row>
    <row r="11" spans="2:60">
      <c r="B11" s="40">
        <v>700000455</v>
      </c>
      <c r="C11" s="16" t="s">
        <v>12</v>
      </c>
      <c r="D11" s="16" t="s">
        <v>9</v>
      </c>
      <c r="E11" s="16" t="s">
        <v>13</v>
      </c>
      <c r="F11" s="38">
        <f>VLOOKUP(B11,Activas!$B$5:$F$26,5,FALSE)</f>
        <v>1674</v>
      </c>
      <c r="G11" s="69">
        <f>_xlfn.XLOOKUP(B11,Activas!B:B,Activas!M:M)</f>
        <v>95</v>
      </c>
      <c r="H11" s="69">
        <f t="shared" si="11"/>
        <v>1579</v>
      </c>
      <c r="I11" s="38">
        <f>_xlfn.XLOOKUP(B11,Activas!$B$6:$B$25,Activas!$G$6:$G$25)</f>
        <v>13</v>
      </c>
      <c r="J11" s="38">
        <f>_xlfn.XLOOKUP(B11,Activas!B:B,Activas!N:N)</f>
        <v>65</v>
      </c>
      <c r="K11" s="38">
        <f>_xlfn.XLOOKUP(B11,Activas!B:B,Activas!P:P)</f>
        <v>61</v>
      </c>
      <c r="L11" s="38">
        <f t="shared" si="12"/>
        <v>1705</v>
      </c>
      <c r="M11" s="145">
        <f>INDEX([1]Base!$V:$V,MATCH(B11,[1]Base!$C:$C,0))</f>
        <v>1614</v>
      </c>
      <c r="N11" s="37">
        <f t="shared" ref="N11:N26" si="34">IFERROR(L11/M11,"")</f>
        <v>1.0563816604708798</v>
      </c>
      <c r="O11" s="70">
        <f t="shared" si="13"/>
        <v>337</v>
      </c>
      <c r="P11" s="70">
        <f t="shared" si="14"/>
        <v>215</v>
      </c>
      <c r="Q11" s="98">
        <f t="shared" si="14"/>
        <v>131</v>
      </c>
      <c r="R11" s="70">
        <f t="shared" si="14"/>
        <v>68</v>
      </c>
      <c r="S11" s="70">
        <f t="shared" si="14"/>
        <v>75</v>
      </c>
      <c r="T11" s="99">
        <f t="shared" si="14"/>
        <v>63</v>
      </c>
      <c r="U11" s="88"/>
      <c r="V11" s="93">
        <f>INDEX([2]TD!C:C,MATCH($B11,[2]TD!$A:$A,0))</f>
        <v>1053</v>
      </c>
      <c r="W11" s="38">
        <f>INDEX([2]TD!D:D,MATCH($B11,[2]TD!$A:$A,0))</f>
        <v>324</v>
      </c>
      <c r="X11" s="38">
        <f>INDEX([2]TD!E:E,MATCH($B11,[2]TD!$A:$A,0))</f>
        <v>202</v>
      </c>
      <c r="Y11" s="38">
        <f>INDEX([2]TD!F:F,MATCH($B11,[2]TD!$A:$A,0))</f>
        <v>95</v>
      </c>
      <c r="Z11" s="38">
        <f>INDEX([2]TD!G:G,MATCH($B11,[2]TD!$A:$A,0))</f>
        <v>95</v>
      </c>
      <c r="AA11" s="38">
        <f>INDEX([2]TD!H:H,MATCH($B11,[2]TD!$A:$A,0))</f>
        <v>77</v>
      </c>
      <c r="AB11" s="93">
        <f t="shared" si="30"/>
        <v>716</v>
      </c>
      <c r="AC11" s="38">
        <f t="shared" si="31"/>
        <v>109</v>
      </c>
      <c r="AD11" s="38">
        <f t="shared" si="15"/>
        <v>71</v>
      </c>
      <c r="AE11" s="38">
        <f t="shared" si="32"/>
        <v>27</v>
      </c>
      <c r="AF11" s="38">
        <f t="shared" si="33"/>
        <v>20</v>
      </c>
      <c r="AG11" s="96">
        <f t="shared" si="15"/>
        <v>14</v>
      </c>
      <c r="AH11" s="130">
        <f t="shared" si="16"/>
        <v>896</v>
      </c>
      <c r="AI11" s="31">
        <f t="shared" si="17"/>
        <v>1022</v>
      </c>
      <c r="AJ11" s="29">
        <f t="shared" si="18"/>
        <v>61</v>
      </c>
      <c r="AK11" s="32"/>
      <c r="AL11" s="89"/>
      <c r="AM11" s="31">
        <f>_xlfn.XLOOKUP(B11,Activas!B:B,Activas!R:R)</f>
        <v>1022</v>
      </c>
      <c r="AN11" s="159">
        <v>-24</v>
      </c>
      <c r="AO11" s="34">
        <f t="shared" si="19"/>
        <v>0.19765395894428153</v>
      </c>
      <c r="AP11" s="34">
        <f t="shared" si="20"/>
        <v>0.12609970674486803</v>
      </c>
      <c r="AQ11" s="71">
        <f t="shared" si="21"/>
        <v>-12</v>
      </c>
      <c r="AR11" s="72">
        <f t="shared" si="22"/>
        <v>-12</v>
      </c>
      <c r="AS11" s="73">
        <f t="shared" si="23"/>
        <v>0</v>
      </c>
      <c r="AT11" s="74">
        <f t="shared" si="24"/>
        <v>61</v>
      </c>
      <c r="AU11" s="91">
        <v>-11</v>
      </c>
      <c r="AV11" s="33">
        <f t="shared" si="25"/>
        <v>-6</v>
      </c>
      <c r="AW11" s="35">
        <f t="shared" si="26"/>
        <v>-5</v>
      </c>
      <c r="AX11" s="75">
        <f t="shared" si="27"/>
        <v>0</v>
      </c>
      <c r="AY11" s="30">
        <f>AY6-AY7</f>
        <v>0</v>
      </c>
      <c r="AZ11" s="30">
        <f>AZ6-AZ7</f>
        <v>0</v>
      </c>
      <c r="BA11" s="30">
        <f>BA6-BA7</f>
        <v>0</v>
      </c>
      <c r="BB11" s="33"/>
      <c r="BC11" s="262">
        <f t="shared" si="28"/>
        <v>0.67996201329534667</v>
      </c>
      <c r="BD11" s="262">
        <f t="shared" si="6"/>
        <v>0.33641975308641975</v>
      </c>
      <c r="BE11" s="262">
        <f t="shared" si="7"/>
        <v>0.35148514851485146</v>
      </c>
      <c r="BF11" s="262">
        <f t="shared" si="8"/>
        <v>0.28421052631578947</v>
      </c>
      <c r="BG11" s="262">
        <f t="shared" si="9"/>
        <v>0.21052631578947367</v>
      </c>
      <c r="BH11" s="262">
        <f t="shared" si="10"/>
        <v>0.18181818181818182</v>
      </c>
    </row>
    <row r="12" spans="2:60">
      <c r="B12" s="40">
        <v>700000023</v>
      </c>
      <c r="C12" s="16" t="s">
        <v>54</v>
      </c>
      <c r="D12" s="16" t="s">
        <v>9</v>
      </c>
      <c r="E12" s="16" t="s">
        <v>55</v>
      </c>
      <c r="F12" s="38">
        <f>VLOOKUP(B12,Activas!$B$5:$F$26,5,FALSE)</f>
        <v>1973</v>
      </c>
      <c r="G12" s="69">
        <f>_xlfn.XLOOKUP(B12,Activas!B:B,Activas!M:M)</f>
        <v>117</v>
      </c>
      <c r="H12" s="38">
        <f>F12-G12</f>
        <v>1856</v>
      </c>
      <c r="I12" s="38">
        <f>_xlfn.XLOOKUP(B12,Activas!$B$6:$B$25,Activas!$G$6:$G$25)</f>
        <v>12</v>
      </c>
      <c r="J12" s="38">
        <f>_xlfn.XLOOKUP(B12,Activas!B:B,Activas!N:N)</f>
        <v>65</v>
      </c>
      <c r="K12" s="38">
        <f>_xlfn.XLOOKUP(B12,Activas!B:B,Activas!P:P)</f>
        <v>85</v>
      </c>
      <c r="L12" s="38">
        <f>H12+J12+K12</f>
        <v>2006</v>
      </c>
      <c r="M12" s="145">
        <f>INDEX([1]Base!$V:$V,MATCH(B12,[1]Base!$C:$C,0))</f>
        <v>2089</v>
      </c>
      <c r="N12" s="37">
        <f>IFERROR(L12/M12,"")</f>
        <v>0.96026807084729537</v>
      </c>
      <c r="O12" s="70">
        <f t="shared" ref="O12:T13" si="35">V12-AB12</f>
        <v>360</v>
      </c>
      <c r="P12" s="70">
        <f t="shared" si="35"/>
        <v>279</v>
      </c>
      <c r="Q12" s="98">
        <f t="shared" si="35"/>
        <v>152</v>
      </c>
      <c r="R12" s="70">
        <f t="shared" si="35"/>
        <v>78</v>
      </c>
      <c r="S12" s="70">
        <f t="shared" si="35"/>
        <v>89</v>
      </c>
      <c r="T12" s="99">
        <f t="shared" si="35"/>
        <v>73</v>
      </c>
      <c r="U12" s="88"/>
      <c r="V12" s="93">
        <f>INDEX([2]TD!C:C,MATCH($B12,[2]TD!$A:$A,0))</f>
        <v>1175</v>
      </c>
      <c r="W12" s="38">
        <f>INDEX([2]TD!D:D,MATCH($B12,[2]TD!$A:$A,0))</f>
        <v>447</v>
      </c>
      <c r="X12" s="38">
        <f>INDEX([2]TD!E:E,MATCH($B12,[2]TD!$A:$A,0))</f>
        <v>235</v>
      </c>
      <c r="Y12" s="38">
        <f>INDEX([2]TD!F:F,MATCH($B12,[2]TD!$A:$A,0))</f>
        <v>117</v>
      </c>
      <c r="Z12" s="38">
        <f>INDEX([2]TD!G:G,MATCH($B12,[2]TD!$A:$A,0))</f>
        <v>119</v>
      </c>
      <c r="AA12" s="38">
        <f>INDEX([2]TD!H:H,MATCH($B12,[2]TD!$A:$A,0))</f>
        <v>89</v>
      </c>
      <c r="AB12" s="93">
        <f t="shared" si="30"/>
        <v>815</v>
      </c>
      <c r="AC12" s="38">
        <f t="shared" si="31"/>
        <v>168</v>
      </c>
      <c r="AD12" s="38">
        <f t="shared" si="15"/>
        <v>83</v>
      </c>
      <c r="AE12" s="38">
        <f t="shared" si="32"/>
        <v>39</v>
      </c>
      <c r="AF12" s="38">
        <f t="shared" si="33"/>
        <v>30</v>
      </c>
      <c r="AG12" s="96">
        <f t="shared" si="15"/>
        <v>16</v>
      </c>
      <c r="AH12" s="130">
        <f>SUM(AB12:AD12)</f>
        <v>1066</v>
      </c>
      <c r="AI12" s="31">
        <f>SUM(AB12:AG12)+J12</f>
        <v>1216</v>
      </c>
      <c r="AJ12" s="76">
        <f t="shared" si="18"/>
        <v>85</v>
      </c>
      <c r="AM12" s="40">
        <f>_xlfn.XLOOKUP(B12,Activas!B:B,Activas!R:R)</f>
        <v>1216</v>
      </c>
      <c r="AN12" s="160">
        <v>3</v>
      </c>
      <c r="AO12" s="37">
        <f>O12/L12</f>
        <v>0.1794616151545364</v>
      </c>
      <c r="AP12" s="37">
        <f>P12/L12</f>
        <v>0.1390827517447657</v>
      </c>
      <c r="AQ12" s="16">
        <f>ROUND(AN12*50%,0)</f>
        <v>2</v>
      </c>
      <c r="AR12" s="76">
        <f>AN12-AQ12</f>
        <v>1</v>
      </c>
      <c r="AS12" s="16">
        <f>AM12-AI12</f>
        <v>0</v>
      </c>
      <c r="AT12" s="40">
        <f>K12</f>
        <v>85</v>
      </c>
      <c r="AU12" s="92">
        <v>-3</v>
      </c>
      <c r="AV12" s="16">
        <f>ROUND(AU12*50%,0)</f>
        <v>-2</v>
      </c>
      <c r="AW12" s="35">
        <f>AU12-AV12</f>
        <v>-1</v>
      </c>
      <c r="AX12" s="16">
        <f>AT12-AJ12</f>
        <v>0</v>
      </c>
      <c r="BC12" s="262">
        <f t="shared" si="28"/>
        <v>0.69361702127659575</v>
      </c>
      <c r="BD12" s="262">
        <f t="shared" si="6"/>
        <v>0.37583892617449666</v>
      </c>
      <c r="BE12" s="262">
        <f t="shared" si="7"/>
        <v>0.35319148936170214</v>
      </c>
      <c r="BF12" s="262">
        <f t="shared" si="8"/>
        <v>0.33333333333333331</v>
      </c>
      <c r="BG12" s="262">
        <f t="shared" si="9"/>
        <v>0.25210084033613445</v>
      </c>
      <c r="BH12" s="262">
        <f t="shared" si="10"/>
        <v>0.1797752808988764</v>
      </c>
    </row>
    <row r="13" spans="2:60" ht="13.5" thickBot="1">
      <c r="B13" s="40">
        <v>700000456</v>
      </c>
      <c r="C13" s="16" t="s">
        <v>58</v>
      </c>
      <c r="D13" s="16" t="s">
        <v>9</v>
      </c>
      <c r="E13" s="16" t="s">
        <v>59</v>
      </c>
      <c r="F13" s="38">
        <f>VLOOKUP(B13,Activas!$B$5:$F$26,5,FALSE)</f>
        <v>2101</v>
      </c>
      <c r="G13" s="69">
        <f>_xlfn.XLOOKUP(B13,Activas!B:B,Activas!M:M)</f>
        <v>137</v>
      </c>
      <c r="H13" s="38">
        <f>F13-G13</f>
        <v>1964</v>
      </c>
      <c r="I13" s="38">
        <f>_xlfn.XLOOKUP(B13,Activas!$B$6:$B$25,Activas!$G$6:$G$25)</f>
        <v>12</v>
      </c>
      <c r="J13" s="38">
        <f>_xlfn.XLOOKUP(B13,Activas!B:B,Activas!N:N)</f>
        <v>69</v>
      </c>
      <c r="K13" s="38">
        <f>_xlfn.XLOOKUP(B13,Activas!B:B,Activas!P:P)</f>
        <v>90</v>
      </c>
      <c r="L13" s="38">
        <f>H13+J13+K13</f>
        <v>2123</v>
      </c>
      <c r="M13" s="145">
        <f>INDEX([1]Base!$V:$V,MATCH(B13,[1]Base!$C:$C,0))</f>
        <v>2061</v>
      </c>
      <c r="N13" s="37">
        <f>IFERROR(L13/M13,"")</f>
        <v>1.0300824842309559</v>
      </c>
      <c r="O13" s="70">
        <f t="shared" si="35"/>
        <v>403</v>
      </c>
      <c r="P13" s="70">
        <f t="shared" si="35"/>
        <v>266</v>
      </c>
      <c r="Q13" s="98">
        <f t="shared" si="35"/>
        <v>153</v>
      </c>
      <c r="R13" s="70">
        <f t="shared" si="35"/>
        <v>85</v>
      </c>
      <c r="S13" s="70">
        <f t="shared" si="35"/>
        <v>62</v>
      </c>
      <c r="T13" s="99">
        <f t="shared" si="35"/>
        <v>55</v>
      </c>
      <c r="U13" s="88"/>
      <c r="V13" s="93">
        <f>INDEX([2]TD!C:C,MATCH($B13,[2]TD!$A:$A,0))</f>
        <v>1304</v>
      </c>
      <c r="W13" s="38">
        <f>INDEX([2]TD!D:D,MATCH($B13,[2]TD!$A:$A,0))</f>
        <v>424</v>
      </c>
      <c r="X13" s="38">
        <f>INDEX([2]TD!E:E,MATCH($B13,[2]TD!$A:$A,0))</f>
        <v>236</v>
      </c>
      <c r="Y13" s="38">
        <f>INDEX([2]TD!F:F,MATCH($B13,[2]TD!$A:$A,0))</f>
        <v>137</v>
      </c>
      <c r="Z13" s="38">
        <f>INDEX([2]TD!G:G,MATCH($B13,[2]TD!$A:$A,0))</f>
        <v>88</v>
      </c>
      <c r="AA13" s="38">
        <f>INDEX([2]TD!H:H,MATCH($B13,[2]TD!$A:$A,0))</f>
        <v>67</v>
      </c>
      <c r="AB13" s="93">
        <f t="shared" si="30"/>
        <v>901</v>
      </c>
      <c r="AC13" s="38">
        <f t="shared" si="31"/>
        <v>158</v>
      </c>
      <c r="AD13" s="38">
        <f t="shared" si="15"/>
        <v>83</v>
      </c>
      <c r="AE13" s="38">
        <f t="shared" si="32"/>
        <v>52</v>
      </c>
      <c r="AF13" s="38">
        <f t="shared" si="33"/>
        <v>26</v>
      </c>
      <c r="AG13" s="96">
        <f t="shared" si="15"/>
        <v>12</v>
      </c>
      <c r="AH13" s="130">
        <f>SUM(AB13:AD13)</f>
        <v>1142</v>
      </c>
      <c r="AI13" s="31">
        <f>SUM(AB13:AG13)+J13</f>
        <v>1301</v>
      </c>
      <c r="AJ13" s="76">
        <f t="shared" ref="AJ13" si="36">SUM(AE13:AG13)</f>
        <v>90</v>
      </c>
      <c r="AM13" s="40">
        <f>_xlfn.XLOOKUP(B13,Activas!B:B,Activas!R:R)</f>
        <v>1301</v>
      </c>
      <c r="AN13" s="160">
        <v>-1</v>
      </c>
      <c r="AO13" s="37">
        <f t="shared" ref="AO13" si="37">O13/L13</f>
        <v>0.18982571832312764</v>
      </c>
      <c r="AP13" s="37">
        <f t="shared" ref="AP13" si="38">P13/L13</f>
        <v>0.12529439472444653</v>
      </c>
      <c r="AQ13" s="16">
        <f t="shared" ref="AQ13" si="39">ROUND(AN13*50%,0)</f>
        <v>-1</v>
      </c>
      <c r="AR13" s="76">
        <f t="shared" ref="AR13" si="40">AN13-AQ13</f>
        <v>0</v>
      </c>
      <c r="AS13" s="16">
        <f>AM13-AI13</f>
        <v>0</v>
      </c>
      <c r="AT13" s="142">
        <f t="shared" ref="AT13" si="41">K13</f>
        <v>90</v>
      </c>
      <c r="AU13" s="92">
        <v>7</v>
      </c>
      <c r="AV13" s="17">
        <f>ROUND(AU13*50%,0)</f>
        <v>4</v>
      </c>
      <c r="AW13" s="54">
        <f>AU13-AV13</f>
        <v>3</v>
      </c>
      <c r="AX13" s="16">
        <f>AT13-AJ13</f>
        <v>0</v>
      </c>
      <c r="BC13" s="262">
        <f t="shared" si="28"/>
        <v>0.69095092024539873</v>
      </c>
      <c r="BD13" s="262">
        <f t="shared" si="6"/>
        <v>0.37264150943396224</v>
      </c>
      <c r="BE13" s="262">
        <f t="shared" si="7"/>
        <v>0.35169491525423729</v>
      </c>
      <c r="BF13" s="262">
        <f t="shared" si="8"/>
        <v>0.37956204379562042</v>
      </c>
      <c r="BG13" s="262">
        <f t="shared" si="9"/>
        <v>0.29545454545454547</v>
      </c>
      <c r="BH13" s="262">
        <f t="shared" si="10"/>
        <v>0.17910447761194029</v>
      </c>
    </row>
    <row r="14" spans="2:60">
      <c r="B14" s="40">
        <v>700000281</v>
      </c>
      <c r="C14" s="16" t="s">
        <v>16</v>
      </c>
      <c r="D14" s="16" t="s">
        <v>17</v>
      </c>
      <c r="E14" s="16" t="s">
        <v>18</v>
      </c>
      <c r="F14" s="38">
        <f>VLOOKUP(B14,Activas!$B$5:$F$26,5,FALSE)</f>
        <v>1454</v>
      </c>
      <c r="G14" s="69">
        <f>_xlfn.XLOOKUP(B14,Activas!B:B,Activas!M:M)</f>
        <v>79</v>
      </c>
      <c r="H14" s="69">
        <f t="shared" si="11"/>
        <v>1375</v>
      </c>
      <c r="I14" s="38">
        <f>_xlfn.XLOOKUP(B14,Activas!$B$6:$B$25,Activas!$G$6:$G$25)</f>
        <v>12</v>
      </c>
      <c r="J14" s="38">
        <f>_xlfn.XLOOKUP(B14,Activas!B:B,Activas!N:N)</f>
        <v>61</v>
      </c>
      <c r="K14" s="38">
        <f>_xlfn.XLOOKUP(B14,Activas!B:B,Activas!P:P)</f>
        <v>49</v>
      </c>
      <c r="L14" s="38">
        <f t="shared" si="12"/>
        <v>1485</v>
      </c>
      <c r="M14" s="145">
        <f>INDEX([1]Base!$V:$V,MATCH(B14,[1]Base!$C:$C,0))</f>
        <v>1410</v>
      </c>
      <c r="N14" s="37">
        <f t="shared" si="34"/>
        <v>1.053191489361702</v>
      </c>
      <c r="O14" s="70">
        <f t="shared" si="13"/>
        <v>302</v>
      </c>
      <c r="P14" s="70">
        <f t="shared" si="14"/>
        <v>154</v>
      </c>
      <c r="Q14" s="98">
        <f t="shared" si="14"/>
        <v>94</v>
      </c>
      <c r="R14" s="70">
        <f t="shared" si="14"/>
        <v>55</v>
      </c>
      <c r="S14" s="70">
        <f t="shared" si="14"/>
        <v>61</v>
      </c>
      <c r="T14" s="99">
        <f t="shared" si="14"/>
        <v>40</v>
      </c>
      <c r="U14" s="88"/>
      <c r="V14" s="93">
        <f>INDEX([2]TD!C:C,MATCH($B14,[2]TD!$A:$A,0))</f>
        <v>983</v>
      </c>
      <c r="W14" s="38">
        <f>INDEX([2]TD!D:D,MATCH($B14,[2]TD!$A:$A,0))</f>
        <v>247</v>
      </c>
      <c r="X14" s="38">
        <f>INDEX([2]TD!E:E,MATCH($B14,[2]TD!$A:$A,0))</f>
        <v>145</v>
      </c>
      <c r="Y14" s="38">
        <f>INDEX([2]TD!F:F,MATCH($B14,[2]TD!$A:$A,0))</f>
        <v>79</v>
      </c>
      <c r="Z14" s="38">
        <f>INDEX([2]TD!G:G,MATCH($B14,[2]TD!$A:$A,0))</f>
        <v>77</v>
      </c>
      <c r="AA14" s="38">
        <f>INDEX([2]TD!H:H,MATCH($B14,[2]TD!$A:$A,0))</f>
        <v>49</v>
      </c>
      <c r="AB14" s="93">
        <f t="shared" si="30"/>
        <v>681</v>
      </c>
      <c r="AC14" s="38">
        <f t="shared" si="31"/>
        <v>93</v>
      </c>
      <c r="AD14" s="38">
        <f t="shared" si="15"/>
        <v>51</v>
      </c>
      <c r="AE14" s="38">
        <f t="shared" si="32"/>
        <v>24</v>
      </c>
      <c r="AF14" s="38">
        <f t="shared" si="33"/>
        <v>16</v>
      </c>
      <c r="AG14" s="96">
        <f t="shared" si="15"/>
        <v>9</v>
      </c>
      <c r="AH14" s="130">
        <f t="shared" si="16"/>
        <v>825</v>
      </c>
      <c r="AI14" s="31">
        <f t="shared" si="17"/>
        <v>935</v>
      </c>
      <c r="AJ14" s="29">
        <f t="shared" ref="AJ14:AJ26" si="42">SUM(AE14:AG14)</f>
        <v>49</v>
      </c>
      <c r="AK14" s="32"/>
      <c r="AL14" s="89"/>
      <c r="AM14" s="31">
        <f>_xlfn.XLOOKUP(B14,Activas!B:B,Activas!R:R)</f>
        <v>935</v>
      </c>
      <c r="AN14" s="159">
        <v>2</v>
      </c>
      <c r="AO14" s="34">
        <f t="shared" si="19"/>
        <v>0.20336700336700336</v>
      </c>
      <c r="AP14" s="34">
        <f t="shared" si="20"/>
        <v>0.1037037037037037</v>
      </c>
      <c r="AQ14" s="71">
        <f t="shared" si="21"/>
        <v>1</v>
      </c>
      <c r="AR14" s="72">
        <f t="shared" si="22"/>
        <v>1</v>
      </c>
      <c r="AS14" s="73">
        <f t="shared" si="23"/>
        <v>0</v>
      </c>
      <c r="AT14" s="74">
        <f t="shared" si="24"/>
        <v>49</v>
      </c>
      <c r="AU14" s="91">
        <v>-8</v>
      </c>
      <c r="AV14" s="33">
        <f t="shared" si="25"/>
        <v>-4</v>
      </c>
      <c r="AW14" s="35">
        <f t="shared" si="26"/>
        <v>-4</v>
      </c>
      <c r="AX14" s="75">
        <f t="shared" si="27"/>
        <v>0</v>
      </c>
      <c r="AY14" s="33"/>
      <c r="AZ14" s="33"/>
      <c r="BA14" s="33"/>
      <c r="BB14" s="33"/>
      <c r="BC14" s="262">
        <f t="shared" si="28"/>
        <v>0.69277721261444558</v>
      </c>
      <c r="BD14" s="262">
        <f t="shared" si="6"/>
        <v>0.37651821862348178</v>
      </c>
      <c r="BE14" s="262">
        <f t="shared" si="7"/>
        <v>0.35172413793103446</v>
      </c>
      <c r="BF14" s="262">
        <f t="shared" si="8"/>
        <v>0.30379746835443039</v>
      </c>
      <c r="BG14" s="262">
        <f t="shared" si="9"/>
        <v>0.20779220779220781</v>
      </c>
      <c r="BH14" s="262">
        <f t="shared" si="10"/>
        <v>0.18367346938775511</v>
      </c>
    </row>
    <row r="15" spans="2:60">
      <c r="B15" s="40">
        <v>700000254</v>
      </c>
      <c r="C15" s="16" t="s">
        <v>19</v>
      </c>
      <c r="D15" s="16" t="s">
        <v>20</v>
      </c>
      <c r="E15" s="16" t="s">
        <v>21</v>
      </c>
      <c r="F15" s="38">
        <f>VLOOKUP(B15,Activas!$B$5:$F$26,5,FALSE)</f>
        <v>1153</v>
      </c>
      <c r="G15" s="69">
        <f>_xlfn.XLOOKUP(B15,Activas!B:B,Activas!M:M)</f>
        <v>76</v>
      </c>
      <c r="H15" s="69">
        <f t="shared" si="11"/>
        <v>1077</v>
      </c>
      <c r="I15" s="38">
        <f>_xlfn.XLOOKUP(B15,Activas!$B$6:$B$25,Activas!$G$6:$G$25)</f>
        <v>12</v>
      </c>
      <c r="J15" s="38">
        <f>_xlfn.XLOOKUP(B15,Activas!B:B,Activas!N:N)</f>
        <v>49</v>
      </c>
      <c r="K15" s="38">
        <f>_xlfn.XLOOKUP(B15,Activas!B:B,Activas!P:P)</f>
        <v>36</v>
      </c>
      <c r="L15" s="38">
        <f t="shared" si="12"/>
        <v>1162</v>
      </c>
      <c r="M15" s="145">
        <f>INDEX([1]Base!$V:$V,MATCH(B15,[1]Base!$C:$C,0))</f>
        <v>1226</v>
      </c>
      <c r="N15" s="37">
        <f t="shared" si="34"/>
        <v>0.94779771615008157</v>
      </c>
      <c r="O15" s="70">
        <f t="shared" si="13"/>
        <v>229</v>
      </c>
      <c r="P15" s="70">
        <f t="shared" si="14"/>
        <v>105</v>
      </c>
      <c r="Q15" s="98">
        <f t="shared" si="14"/>
        <v>79</v>
      </c>
      <c r="R15" s="70">
        <f t="shared" si="14"/>
        <v>56</v>
      </c>
      <c r="S15" s="70">
        <f t="shared" si="14"/>
        <v>45</v>
      </c>
      <c r="T15" s="99">
        <f t="shared" si="14"/>
        <v>48</v>
      </c>
      <c r="U15" s="88"/>
      <c r="V15" s="93">
        <f>INDEX([2]TD!C:C,MATCH($B15,[2]TD!$A:$A,0))</f>
        <v>773</v>
      </c>
      <c r="W15" s="38">
        <f>INDEX([2]TD!D:D,MATCH($B15,[2]TD!$A:$A,0))</f>
        <v>182</v>
      </c>
      <c r="X15" s="38">
        <f>INDEX([2]TD!E:E,MATCH($B15,[2]TD!$A:$A,0))</f>
        <v>122</v>
      </c>
      <c r="Y15" s="38">
        <f>INDEX([2]TD!F:F,MATCH($B15,[2]TD!$A:$A,0))</f>
        <v>76</v>
      </c>
      <c r="Z15" s="38">
        <f>INDEX([2]TD!G:G,MATCH($B15,[2]TD!$A:$A,0))</f>
        <v>51</v>
      </c>
      <c r="AA15" s="38">
        <f>INDEX([2]TD!H:H,MATCH($B15,[2]TD!$A:$A,0))</f>
        <v>58</v>
      </c>
      <c r="AB15" s="93">
        <f t="shared" si="30"/>
        <v>544</v>
      </c>
      <c r="AC15" s="38">
        <f t="shared" si="31"/>
        <v>77</v>
      </c>
      <c r="AD15" s="38">
        <f t="shared" si="15"/>
        <v>43</v>
      </c>
      <c r="AE15" s="38">
        <f t="shared" si="32"/>
        <v>20</v>
      </c>
      <c r="AF15" s="38">
        <f t="shared" si="33"/>
        <v>6</v>
      </c>
      <c r="AG15" s="96">
        <f t="shared" si="15"/>
        <v>10</v>
      </c>
      <c r="AH15" s="130">
        <f t="shared" si="16"/>
        <v>664</v>
      </c>
      <c r="AI15" s="31">
        <f t="shared" si="17"/>
        <v>749</v>
      </c>
      <c r="AJ15" s="29">
        <f t="shared" si="42"/>
        <v>36</v>
      </c>
      <c r="AK15" s="32"/>
      <c r="AL15" s="89"/>
      <c r="AM15" s="31">
        <f>_xlfn.XLOOKUP(B15,Activas!B:B,Activas!R:R)</f>
        <v>749</v>
      </c>
      <c r="AN15" s="159">
        <v>18</v>
      </c>
      <c r="AO15" s="34">
        <f t="shared" si="19"/>
        <v>0.19707401032702238</v>
      </c>
      <c r="AP15" s="34">
        <f t="shared" si="20"/>
        <v>9.036144578313253E-2</v>
      </c>
      <c r="AQ15" s="71">
        <f t="shared" si="21"/>
        <v>9</v>
      </c>
      <c r="AR15" s="72">
        <f t="shared" si="22"/>
        <v>9</v>
      </c>
      <c r="AS15" s="73">
        <f t="shared" si="23"/>
        <v>0</v>
      </c>
      <c r="AT15" s="74">
        <f t="shared" si="24"/>
        <v>36</v>
      </c>
      <c r="AU15" s="91">
        <v>-14</v>
      </c>
      <c r="AV15" s="33">
        <f t="shared" si="25"/>
        <v>-7</v>
      </c>
      <c r="AW15" s="35">
        <f t="shared" si="26"/>
        <v>-7</v>
      </c>
      <c r="AX15" s="75">
        <f t="shared" si="27"/>
        <v>0</v>
      </c>
      <c r="AY15" s="33"/>
      <c r="AZ15" s="33"/>
      <c r="BA15" s="33"/>
      <c r="BB15" s="33"/>
      <c r="BC15" s="262">
        <f t="shared" si="28"/>
        <v>0.70375161707632605</v>
      </c>
      <c r="BD15" s="262">
        <f t="shared" si="6"/>
        <v>0.42307692307692307</v>
      </c>
      <c r="BE15" s="262">
        <f t="shared" si="7"/>
        <v>0.35245901639344263</v>
      </c>
      <c r="BF15" s="262">
        <f t="shared" si="8"/>
        <v>0.26315789473684209</v>
      </c>
      <c r="BG15" s="262">
        <f t="shared" si="9"/>
        <v>0.11764705882352941</v>
      </c>
      <c r="BH15" s="262">
        <f t="shared" si="10"/>
        <v>0.17241379310344829</v>
      </c>
    </row>
    <row r="16" spans="2:60">
      <c r="B16" s="40">
        <v>700000098</v>
      </c>
      <c r="C16" s="16" t="s">
        <v>22</v>
      </c>
      <c r="D16" s="16" t="s">
        <v>23</v>
      </c>
      <c r="E16" s="16" t="s">
        <v>24</v>
      </c>
      <c r="F16" s="38">
        <f>VLOOKUP(B16,Activas!$B$5:$F$26,5,FALSE)</f>
        <v>1190</v>
      </c>
      <c r="G16" s="69">
        <f>_xlfn.XLOOKUP(B16,Activas!B:B,Activas!M:M)</f>
        <v>65</v>
      </c>
      <c r="H16" s="69">
        <f t="shared" si="11"/>
        <v>1125</v>
      </c>
      <c r="I16" s="38">
        <f>_xlfn.XLOOKUP(B16,Activas!$B$6:$B$25,Activas!$G$6:$G$25)</f>
        <v>12</v>
      </c>
      <c r="J16" s="38">
        <f>_xlfn.XLOOKUP(B16,Activas!B:B,Activas!N:N)</f>
        <v>46</v>
      </c>
      <c r="K16" s="38">
        <f>_xlfn.XLOOKUP(B16,Activas!B:B,Activas!P:P)</f>
        <v>39</v>
      </c>
      <c r="L16" s="38">
        <f t="shared" si="12"/>
        <v>1210</v>
      </c>
      <c r="M16" s="145">
        <f>INDEX([1]Base!$V:$V,MATCH(B16,[1]Base!$C:$C,0))</f>
        <v>1148</v>
      </c>
      <c r="N16" s="37">
        <f t="shared" si="34"/>
        <v>1.0540069686411149</v>
      </c>
      <c r="O16" s="70">
        <f t="shared" si="13"/>
        <v>237</v>
      </c>
      <c r="P16" s="70">
        <f t="shared" si="14"/>
        <v>139</v>
      </c>
      <c r="Q16" s="98">
        <f t="shared" si="14"/>
        <v>65</v>
      </c>
      <c r="R16" s="70">
        <f t="shared" si="14"/>
        <v>41</v>
      </c>
      <c r="S16" s="70">
        <f t="shared" si="14"/>
        <v>22</v>
      </c>
      <c r="T16" s="99">
        <f t="shared" si="14"/>
        <v>30</v>
      </c>
      <c r="U16" s="88"/>
      <c r="V16" s="93">
        <f>INDEX([2]TD!C:C,MATCH($B16,[2]TD!$A:$A,0))</f>
        <v>791</v>
      </c>
      <c r="W16" s="38">
        <f>INDEX([2]TD!D:D,MATCH($B16,[2]TD!$A:$A,0))</f>
        <v>233</v>
      </c>
      <c r="X16" s="38">
        <f>INDEX([2]TD!E:E,MATCH($B16,[2]TD!$A:$A,0))</f>
        <v>101</v>
      </c>
      <c r="Y16" s="38">
        <f>INDEX([2]TD!F:F,MATCH($B16,[2]TD!$A:$A,0))</f>
        <v>65</v>
      </c>
      <c r="Z16" s="38">
        <f>INDEX([2]TD!G:G,MATCH($B16,[2]TD!$A:$A,0))</f>
        <v>30</v>
      </c>
      <c r="AA16" s="38">
        <f>INDEX([2]TD!H:H,MATCH($B16,[2]TD!$A:$A,0))</f>
        <v>37</v>
      </c>
      <c r="AB16" s="93">
        <f t="shared" si="30"/>
        <v>554</v>
      </c>
      <c r="AC16" s="38">
        <f t="shared" si="31"/>
        <v>94</v>
      </c>
      <c r="AD16" s="38">
        <f t="shared" si="15"/>
        <v>36</v>
      </c>
      <c r="AE16" s="38">
        <f t="shared" si="32"/>
        <v>24</v>
      </c>
      <c r="AF16" s="38">
        <f t="shared" si="33"/>
        <v>8</v>
      </c>
      <c r="AG16" s="96">
        <f t="shared" si="15"/>
        <v>7</v>
      </c>
      <c r="AH16" s="130">
        <f t="shared" si="16"/>
        <v>684</v>
      </c>
      <c r="AI16" s="31">
        <f t="shared" si="17"/>
        <v>769</v>
      </c>
      <c r="AJ16" s="29">
        <f t="shared" si="42"/>
        <v>39</v>
      </c>
      <c r="AK16" s="32"/>
      <c r="AL16" s="89"/>
      <c r="AM16" s="31">
        <f>_xlfn.XLOOKUP(B16,Activas!B:B,Activas!R:R)</f>
        <v>769</v>
      </c>
      <c r="AN16" s="159">
        <v>14</v>
      </c>
      <c r="AO16" s="34">
        <f t="shared" si="19"/>
        <v>0.19586776859504132</v>
      </c>
      <c r="AP16" s="34">
        <f t="shared" si="20"/>
        <v>0.11487603305785124</v>
      </c>
      <c r="AQ16" s="71">
        <f t="shared" si="21"/>
        <v>7</v>
      </c>
      <c r="AR16" s="72">
        <f t="shared" si="22"/>
        <v>7</v>
      </c>
      <c r="AS16" s="73">
        <f t="shared" si="23"/>
        <v>0</v>
      </c>
      <c r="AT16" s="74">
        <f t="shared" si="24"/>
        <v>39</v>
      </c>
      <c r="AU16" s="91">
        <v>1</v>
      </c>
      <c r="AV16" s="33">
        <f t="shared" si="25"/>
        <v>1</v>
      </c>
      <c r="AW16" s="35">
        <f t="shared" si="26"/>
        <v>0</v>
      </c>
      <c r="AX16" s="75">
        <f t="shared" si="27"/>
        <v>0</v>
      </c>
      <c r="AY16" s="33"/>
      <c r="AZ16" s="33"/>
      <c r="BA16" s="33"/>
      <c r="BB16" s="33"/>
      <c r="BC16" s="262">
        <f t="shared" si="28"/>
        <v>0.70037926675094819</v>
      </c>
      <c r="BD16" s="262">
        <f t="shared" si="6"/>
        <v>0.40343347639484978</v>
      </c>
      <c r="BE16" s="262">
        <f t="shared" si="7"/>
        <v>0.35643564356435642</v>
      </c>
      <c r="BF16" s="262">
        <f t="shared" si="8"/>
        <v>0.36923076923076925</v>
      </c>
      <c r="BG16" s="262">
        <f t="shared" si="9"/>
        <v>0.26666666666666666</v>
      </c>
      <c r="BH16" s="262">
        <f t="shared" si="10"/>
        <v>0.1891891891891892</v>
      </c>
    </row>
    <row r="17" spans="2:60">
      <c r="B17" s="40">
        <v>700000133</v>
      </c>
      <c r="C17" s="16" t="s">
        <v>25</v>
      </c>
      <c r="D17" s="16" t="s">
        <v>23</v>
      </c>
      <c r="E17" s="16" t="s">
        <v>26</v>
      </c>
      <c r="F17" s="38">
        <f>VLOOKUP(B17,Activas!$B$5:$F$26,5,FALSE)</f>
        <v>1084</v>
      </c>
      <c r="G17" s="69">
        <f>_xlfn.XLOOKUP(B17,Activas!B:B,Activas!M:M)</f>
        <v>55</v>
      </c>
      <c r="H17" s="69">
        <f t="shared" si="11"/>
        <v>1029</v>
      </c>
      <c r="I17" s="38">
        <f>_xlfn.XLOOKUP(B17,Activas!$B$6:$B$25,Activas!$G$6:$G$25)</f>
        <v>12</v>
      </c>
      <c r="J17" s="38">
        <f>_xlfn.XLOOKUP(B17,Activas!B:B,Activas!N:N)</f>
        <v>35</v>
      </c>
      <c r="K17" s="38">
        <f>_xlfn.XLOOKUP(B17,Activas!B:B,Activas!P:P)</f>
        <v>29</v>
      </c>
      <c r="L17" s="38">
        <f t="shared" si="12"/>
        <v>1093</v>
      </c>
      <c r="M17" s="145">
        <f>INDEX([1]Base!$V:$V,MATCH(B17,[1]Base!$C:$C,0))</f>
        <v>1086</v>
      </c>
      <c r="N17" s="37">
        <f t="shared" si="34"/>
        <v>1.0064456721915285</v>
      </c>
      <c r="O17" s="70">
        <f t="shared" si="13"/>
        <v>208</v>
      </c>
      <c r="P17" s="70">
        <f t="shared" si="14"/>
        <v>113</v>
      </c>
      <c r="Q17" s="98">
        <f t="shared" si="14"/>
        <v>67</v>
      </c>
      <c r="R17" s="70">
        <f t="shared" si="14"/>
        <v>37</v>
      </c>
      <c r="S17" s="70">
        <f t="shared" si="14"/>
        <v>22</v>
      </c>
      <c r="T17" s="99">
        <f t="shared" si="14"/>
        <v>16</v>
      </c>
      <c r="U17" s="88"/>
      <c r="V17" s="93">
        <f>INDEX([2]TD!C:C,MATCH($B17,[2]TD!$A:$A,0))</f>
        <v>723</v>
      </c>
      <c r="W17" s="38">
        <f>INDEX([2]TD!D:D,MATCH($B17,[2]TD!$A:$A,0))</f>
        <v>202</v>
      </c>
      <c r="X17" s="38">
        <f>INDEX([2]TD!E:E,MATCH($B17,[2]TD!$A:$A,0))</f>
        <v>104</v>
      </c>
      <c r="Y17" s="38">
        <f>INDEX([2]TD!F:F,MATCH($B17,[2]TD!$A:$A,0))</f>
        <v>55</v>
      </c>
      <c r="Z17" s="38">
        <f>INDEX([2]TD!G:G,MATCH($B17,[2]TD!$A:$A,0))</f>
        <v>29</v>
      </c>
      <c r="AA17" s="38">
        <f>INDEX([2]TD!H:H,MATCH($B17,[2]TD!$A:$A,0))</f>
        <v>20</v>
      </c>
      <c r="AB17" s="93">
        <f t="shared" si="30"/>
        <v>515</v>
      </c>
      <c r="AC17" s="38">
        <f t="shared" si="31"/>
        <v>89</v>
      </c>
      <c r="AD17" s="38">
        <f t="shared" si="15"/>
        <v>37</v>
      </c>
      <c r="AE17" s="38">
        <f t="shared" si="32"/>
        <v>18</v>
      </c>
      <c r="AF17" s="38">
        <f t="shared" si="33"/>
        <v>7</v>
      </c>
      <c r="AG17" s="96">
        <f t="shared" si="15"/>
        <v>4</v>
      </c>
      <c r="AH17" s="130">
        <f t="shared" si="16"/>
        <v>641</v>
      </c>
      <c r="AI17" s="31">
        <f t="shared" si="17"/>
        <v>705</v>
      </c>
      <c r="AJ17" s="29">
        <f t="shared" si="42"/>
        <v>29</v>
      </c>
      <c r="AK17" s="32"/>
      <c r="AL17" s="89"/>
      <c r="AM17" s="31">
        <f>_xlfn.XLOOKUP(B17,Activas!B:B,Activas!R:R)</f>
        <v>705</v>
      </c>
      <c r="AN17" s="159">
        <v>29</v>
      </c>
      <c r="AO17" s="34">
        <f t="shared" si="19"/>
        <v>0.19030192131747484</v>
      </c>
      <c r="AP17" s="34">
        <f t="shared" si="20"/>
        <v>0.10338517840805124</v>
      </c>
      <c r="AQ17" s="71">
        <f t="shared" si="21"/>
        <v>15</v>
      </c>
      <c r="AR17" s="72">
        <f t="shared" si="22"/>
        <v>14</v>
      </c>
      <c r="AS17" s="73">
        <f t="shared" si="23"/>
        <v>0</v>
      </c>
      <c r="AT17" s="74">
        <f t="shared" si="24"/>
        <v>29</v>
      </c>
      <c r="AU17" s="91">
        <v>-2</v>
      </c>
      <c r="AV17" s="33">
        <f t="shared" si="25"/>
        <v>-1</v>
      </c>
      <c r="AW17" s="35">
        <f t="shared" si="26"/>
        <v>-1</v>
      </c>
      <c r="AX17" s="75">
        <f t="shared" si="27"/>
        <v>0</v>
      </c>
      <c r="AY17" s="33"/>
      <c r="AZ17" s="33"/>
      <c r="BA17" s="33"/>
      <c r="BB17" s="33"/>
      <c r="BC17" s="262">
        <f t="shared" si="28"/>
        <v>0.71230982019363764</v>
      </c>
      <c r="BD17" s="262">
        <f t="shared" si="6"/>
        <v>0.4405940594059406</v>
      </c>
      <c r="BE17" s="262">
        <f t="shared" si="7"/>
        <v>0.35576923076923078</v>
      </c>
      <c r="BF17" s="262">
        <f t="shared" si="8"/>
        <v>0.32727272727272727</v>
      </c>
      <c r="BG17" s="262">
        <f t="shared" si="9"/>
        <v>0.2413793103448276</v>
      </c>
      <c r="BH17" s="262">
        <f t="shared" si="10"/>
        <v>0.2</v>
      </c>
    </row>
    <row r="18" spans="2:60">
      <c r="B18" s="40">
        <v>700000428</v>
      </c>
      <c r="C18" s="16" t="s">
        <v>27</v>
      </c>
      <c r="D18" s="16" t="s">
        <v>23</v>
      </c>
      <c r="E18" s="16" t="s">
        <v>28</v>
      </c>
      <c r="F18" s="38">
        <f>VLOOKUP(B18,Activas!$B$5:$F$26,5,FALSE)</f>
        <v>1683</v>
      </c>
      <c r="G18" s="69">
        <f>_xlfn.XLOOKUP(B18,Activas!B:B,Activas!M:M)</f>
        <v>110</v>
      </c>
      <c r="H18" s="69">
        <f t="shared" si="11"/>
        <v>1573</v>
      </c>
      <c r="I18" s="38">
        <f>_xlfn.XLOOKUP(B18,Activas!$B$6:$B$25,Activas!$G$6:$G$25)</f>
        <v>12</v>
      </c>
      <c r="J18" s="38">
        <f>_xlfn.XLOOKUP(B18,Activas!B:B,Activas!N:N)</f>
        <v>80</v>
      </c>
      <c r="K18" s="38">
        <f>_xlfn.XLOOKUP(B18,Activas!B:B,Activas!P:P)</f>
        <v>59</v>
      </c>
      <c r="L18" s="38">
        <f t="shared" si="12"/>
        <v>1712</v>
      </c>
      <c r="M18" s="145">
        <f>INDEX([1]Base!$V:$V,MATCH(B18,[1]Base!$C:$C,0))</f>
        <v>1615</v>
      </c>
      <c r="N18" s="37">
        <f t="shared" si="34"/>
        <v>1.0600619195046439</v>
      </c>
      <c r="O18" s="70">
        <f t="shared" si="13"/>
        <v>348</v>
      </c>
      <c r="P18" s="70">
        <f t="shared" si="14"/>
        <v>181</v>
      </c>
      <c r="Q18" s="98">
        <f t="shared" si="14"/>
        <v>102</v>
      </c>
      <c r="R18" s="70">
        <f t="shared" si="14"/>
        <v>83</v>
      </c>
      <c r="S18" s="70">
        <f t="shared" si="14"/>
        <v>92</v>
      </c>
      <c r="T18" s="99">
        <f t="shared" si="14"/>
        <v>70</v>
      </c>
      <c r="U18" s="88"/>
      <c r="V18" s="93">
        <f>INDEX([2]TD!C:C,MATCH($B18,[2]TD!$A:$A,0))</f>
        <v>1127</v>
      </c>
      <c r="W18" s="38">
        <f>INDEX([2]TD!D:D,MATCH($B18,[2]TD!$A:$A,0))</f>
        <v>289</v>
      </c>
      <c r="X18" s="38">
        <f>INDEX([2]TD!E:E,MATCH($B18,[2]TD!$A:$A,0))</f>
        <v>157</v>
      </c>
      <c r="Y18" s="38">
        <f>INDEX([2]TD!F:F,MATCH($B18,[2]TD!$A:$A,0))</f>
        <v>110</v>
      </c>
      <c r="Z18" s="38">
        <f>INDEX([2]TD!G:G,MATCH($B18,[2]TD!$A:$A,0))</f>
        <v>109</v>
      </c>
      <c r="AA18" s="38">
        <f>INDEX([2]TD!H:H,MATCH($B18,[2]TD!$A:$A,0))</f>
        <v>85</v>
      </c>
      <c r="AB18" s="93">
        <f t="shared" si="30"/>
        <v>779</v>
      </c>
      <c r="AC18" s="38">
        <f t="shared" si="31"/>
        <v>108</v>
      </c>
      <c r="AD18" s="38">
        <f t="shared" si="15"/>
        <v>55</v>
      </c>
      <c r="AE18" s="38">
        <f t="shared" si="32"/>
        <v>27</v>
      </c>
      <c r="AF18" s="38">
        <f t="shared" si="33"/>
        <v>17</v>
      </c>
      <c r="AG18" s="96">
        <f t="shared" si="15"/>
        <v>15</v>
      </c>
      <c r="AH18" s="130">
        <f t="shared" si="16"/>
        <v>942</v>
      </c>
      <c r="AI18" s="31">
        <f t="shared" si="17"/>
        <v>1081</v>
      </c>
      <c r="AJ18" s="29">
        <f t="shared" si="42"/>
        <v>59</v>
      </c>
      <c r="AK18" s="32"/>
      <c r="AL18" s="89"/>
      <c r="AM18" s="31">
        <f>_xlfn.XLOOKUP(B18,Activas!B:B,Activas!R:R)</f>
        <v>1081</v>
      </c>
      <c r="AN18" s="159">
        <v>0</v>
      </c>
      <c r="AO18" s="34">
        <f t="shared" si="19"/>
        <v>0.20327102803738317</v>
      </c>
      <c r="AP18" s="34">
        <f t="shared" si="20"/>
        <v>0.10572429906542057</v>
      </c>
      <c r="AQ18" s="71">
        <f t="shared" si="21"/>
        <v>0</v>
      </c>
      <c r="AR18" s="72">
        <f t="shared" si="22"/>
        <v>0</v>
      </c>
      <c r="AS18" s="73">
        <f t="shared" si="23"/>
        <v>0</v>
      </c>
      <c r="AT18" s="74">
        <f t="shared" si="24"/>
        <v>59</v>
      </c>
      <c r="AU18" s="91">
        <v>-23</v>
      </c>
      <c r="AV18" s="33">
        <f t="shared" si="25"/>
        <v>-12</v>
      </c>
      <c r="AW18" s="35">
        <f t="shared" si="26"/>
        <v>-11</v>
      </c>
      <c r="AX18" s="75">
        <f t="shared" si="27"/>
        <v>0</v>
      </c>
      <c r="AY18" s="33"/>
      <c r="AZ18" s="33"/>
      <c r="BA18" s="33"/>
      <c r="BB18" s="33"/>
      <c r="BC18" s="262">
        <f t="shared" si="28"/>
        <v>0.69121561668145515</v>
      </c>
      <c r="BD18" s="262">
        <f t="shared" si="6"/>
        <v>0.37370242214532873</v>
      </c>
      <c r="BE18" s="262">
        <f t="shared" si="7"/>
        <v>0.3503184713375796</v>
      </c>
      <c r="BF18" s="262">
        <f t="shared" si="8"/>
        <v>0.24545454545454545</v>
      </c>
      <c r="BG18" s="262">
        <f t="shared" si="9"/>
        <v>0.15596330275229359</v>
      </c>
      <c r="BH18" s="262">
        <f t="shared" si="10"/>
        <v>0.17647058823529413</v>
      </c>
    </row>
    <row r="19" spans="2:60">
      <c r="B19" s="40">
        <v>700000278</v>
      </c>
      <c r="C19" s="16" t="s">
        <v>29</v>
      </c>
      <c r="D19" s="16" t="s">
        <v>30</v>
      </c>
      <c r="E19" s="16" t="s">
        <v>31</v>
      </c>
      <c r="F19" s="38">
        <f>VLOOKUP(B19,Activas!$B$5:$F$26,5,FALSE)</f>
        <v>1261</v>
      </c>
      <c r="G19" s="69">
        <f>_xlfn.XLOOKUP(B19,Activas!B:B,Activas!M:M)</f>
        <v>98</v>
      </c>
      <c r="H19" s="69">
        <f t="shared" si="11"/>
        <v>1163</v>
      </c>
      <c r="I19" s="38">
        <f>_xlfn.XLOOKUP(B19,Activas!$B$6:$B$25,Activas!$G$6:$G$25)</f>
        <v>13</v>
      </c>
      <c r="J19" s="38">
        <f>_xlfn.XLOOKUP(B19,Activas!B:B,Activas!N:N)</f>
        <v>52</v>
      </c>
      <c r="K19" s="38">
        <f>_xlfn.XLOOKUP(B19,Activas!B:B,Activas!P:P)</f>
        <v>55</v>
      </c>
      <c r="L19" s="38">
        <f t="shared" si="12"/>
        <v>1270</v>
      </c>
      <c r="M19" s="145">
        <f>INDEX([1]Base!$V:$V,MATCH(B19,[1]Base!$C:$C,0))</f>
        <v>1276</v>
      </c>
      <c r="N19" s="37">
        <f t="shared" si="34"/>
        <v>0.99529780564263326</v>
      </c>
      <c r="O19" s="70">
        <f t="shared" si="13"/>
        <v>234</v>
      </c>
      <c r="P19" s="70">
        <f t="shared" si="14"/>
        <v>137</v>
      </c>
      <c r="Q19" s="98">
        <f t="shared" si="14"/>
        <v>86</v>
      </c>
      <c r="R19" s="70">
        <f t="shared" si="14"/>
        <v>67</v>
      </c>
      <c r="S19" s="70">
        <f t="shared" si="14"/>
        <v>57</v>
      </c>
      <c r="T19" s="99">
        <f t="shared" si="14"/>
        <v>38</v>
      </c>
      <c r="U19" s="88"/>
      <c r="V19" s="93">
        <f>INDEX([2]TD!C:C,MATCH($B19,[2]TD!$A:$A,0))</f>
        <v>795</v>
      </c>
      <c r="W19" s="38">
        <f>INDEX([2]TD!D:D,MATCH($B19,[2]TD!$A:$A,0))</f>
        <v>236</v>
      </c>
      <c r="X19" s="38">
        <f>INDEX([2]TD!E:E,MATCH($B19,[2]TD!$A:$A,0))</f>
        <v>132</v>
      </c>
      <c r="Y19" s="38">
        <f>INDEX([2]TD!F:F,MATCH($B19,[2]TD!$A:$A,0))</f>
        <v>98</v>
      </c>
      <c r="Z19" s="38">
        <f>INDEX([2]TD!G:G,MATCH($B19,[2]TD!$A:$A,0))</f>
        <v>73</v>
      </c>
      <c r="AA19" s="38">
        <f>INDEX([2]TD!H:H,MATCH($B19,[2]TD!$A:$A,0))</f>
        <v>46</v>
      </c>
      <c r="AB19" s="93">
        <f t="shared" si="30"/>
        <v>561</v>
      </c>
      <c r="AC19" s="38">
        <f t="shared" si="31"/>
        <v>99</v>
      </c>
      <c r="AD19" s="38">
        <f t="shared" si="15"/>
        <v>46</v>
      </c>
      <c r="AE19" s="38">
        <f t="shared" si="32"/>
        <v>31</v>
      </c>
      <c r="AF19" s="38">
        <f t="shared" si="33"/>
        <v>16</v>
      </c>
      <c r="AG19" s="96">
        <f t="shared" si="15"/>
        <v>8</v>
      </c>
      <c r="AH19" s="130">
        <f t="shared" si="16"/>
        <v>706</v>
      </c>
      <c r="AI19" s="31">
        <f t="shared" si="17"/>
        <v>813</v>
      </c>
      <c r="AJ19" s="29">
        <f t="shared" si="42"/>
        <v>55</v>
      </c>
      <c r="AK19" s="32"/>
      <c r="AL19" s="89"/>
      <c r="AM19" s="31">
        <f>_xlfn.XLOOKUP(B19,Activas!B:B,Activas!R:R)</f>
        <v>813</v>
      </c>
      <c r="AN19" s="159">
        <v>22</v>
      </c>
      <c r="AO19" s="34">
        <f t="shared" si="19"/>
        <v>0.18425196850393702</v>
      </c>
      <c r="AP19" s="34">
        <f t="shared" si="20"/>
        <v>0.1078740157480315</v>
      </c>
      <c r="AQ19" s="71">
        <f t="shared" si="21"/>
        <v>11</v>
      </c>
      <c r="AR19" s="72">
        <f t="shared" si="22"/>
        <v>11</v>
      </c>
      <c r="AS19" s="73">
        <f t="shared" si="23"/>
        <v>0</v>
      </c>
      <c r="AT19" s="74">
        <f t="shared" si="24"/>
        <v>55</v>
      </c>
      <c r="AU19" s="91">
        <v>-6</v>
      </c>
      <c r="AV19" s="33">
        <f t="shared" si="25"/>
        <v>-3</v>
      </c>
      <c r="AW19" s="35">
        <f t="shared" si="26"/>
        <v>-3</v>
      </c>
      <c r="AX19" s="75">
        <f t="shared" si="27"/>
        <v>0</v>
      </c>
      <c r="AY19" s="33"/>
      <c r="AZ19" s="33"/>
      <c r="BA19" s="33"/>
      <c r="BB19" s="33"/>
      <c r="BC19" s="262">
        <f t="shared" si="28"/>
        <v>0.70566037735849052</v>
      </c>
      <c r="BD19" s="262">
        <f t="shared" si="6"/>
        <v>0.41949152542372881</v>
      </c>
      <c r="BE19" s="262">
        <f t="shared" si="7"/>
        <v>0.34848484848484851</v>
      </c>
      <c r="BF19" s="262">
        <f t="shared" si="8"/>
        <v>0.31632653061224492</v>
      </c>
      <c r="BG19" s="262">
        <f t="shared" si="9"/>
        <v>0.21917808219178081</v>
      </c>
      <c r="BH19" s="262">
        <f t="shared" si="10"/>
        <v>0.17391304347826086</v>
      </c>
    </row>
    <row r="20" spans="2:60">
      <c r="B20" s="40">
        <v>700000178</v>
      </c>
      <c r="C20" s="16" t="s">
        <v>32</v>
      </c>
      <c r="D20" s="16" t="s">
        <v>33</v>
      </c>
      <c r="E20" s="16" t="s">
        <v>34</v>
      </c>
      <c r="F20" s="38">
        <f>VLOOKUP(B20,Activas!$B$5:$F$26,5,FALSE)</f>
        <v>1669</v>
      </c>
      <c r="G20" s="69">
        <f>_xlfn.XLOOKUP(B20,Activas!B:B,Activas!M:M)</f>
        <v>102</v>
      </c>
      <c r="H20" s="69">
        <f t="shared" si="11"/>
        <v>1567</v>
      </c>
      <c r="I20" s="38">
        <f>_xlfn.XLOOKUP(B20,Activas!$B$6:$B$25,Activas!$G$6:$G$25)</f>
        <v>13</v>
      </c>
      <c r="J20" s="38">
        <f>_xlfn.XLOOKUP(B20,Activas!B:B,Activas!N:N)</f>
        <v>88</v>
      </c>
      <c r="K20" s="38">
        <f>_xlfn.XLOOKUP(B20,Activas!B:B,Activas!P:P)</f>
        <v>63</v>
      </c>
      <c r="L20" s="38">
        <f t="shared" si="12"/>
        <v>1718</v>
      </c>
      <c r="M20" s="145">
        <f>INDEX([1]Base!$V:$V,MATCH(B20,[1]Base!$C:$C,0))</f>
        <v>1704</v>
      </c>
      <c r="N20" s="37">
        <f t="shared" si="34"/>
        <v>1.0082159624413145</v>
      </c>
      <c r="O20" s="70">
        <f t="shared" si="13"/>
        <v>345</v>
      </c>
      <c r="P20" s="70">
        <f t="shared" si="14"/>
        <v>179</v>
      </c>
      <c r="Q20" s="98">
        <f t="shared" si="14"/>
        <v>115</v>
      </c>
      <c r="R20" s="70">
        <f t="shared" si="14"/>
        <v>76</v>
      </c>
      <c r="S20" s="70">
        <f t="shared" si="14"/>
        <v>90</v>
      </c>
      <c r="T20" s="99">
        <f t="shared" si="14"/>
        <v>76</v>
      </c>
      <c r="U20" s="88"/>
      <c r="V20" s="93">
        <f>INDEX([2]TD!C:C,MATCH($B20,[2]TD!$A:$A,0))</f>
        <v>1108</v>
      </c>
      <c r="W20" s="38">
        <f>INDEX([2]TD!D:D,MATCH($B20,[2]TD!$A:$A,0))</f>
        <v>281</v>
      </c>
      <c r="X20" s="38">
        <f>INDEX([2]TD!E:E,MATCH($B20,[2]TD!$A:$A,0))</f>
        <v>178</v>
      </c>
      <c r="Y20" s="38">
        <f>INDEX([2]TD!F:F,MATCH($B20,[2]TD!$A:$A,0))</f>
        <v>102</v>
      </c>
      <c r="Z20" s="38">
        <f>INDEX([2]TD!G:G,MATCH($B20,[2]TD!$A:$A,0))</f>
        <v>110</v>
      </c>
      <c r="AA20" s="38">
        <f>INDEX([2]TD!H:H,MATCH($B20,[2]TD!$A:$A,0))</f>
        <v>93</v>
      </c>
      <c r="AB20" s="93">
        <f t="shared" si="30"/>
        <v>763</v>
      </c>
      <c r="AC20" s="38">
        <f t="shared" si="31"/>
        <v>102</v>
      </c>
      <c r="AD20" s="38">
        <f t="shared" si="15"/>
        <v>63</v>
      </c>
      <c r="AE20" s="38">
        <f t="shared" si="32"/>
        <v>26</v>
      </c>
      <c r="AF20" s="38">
        <f t="shared" si="33"/>
        <v>20</v>
      </c>
      <c r="AG20" s="96">
        <f t="shared" si="15"/>
        <v>17</v>
      </c>
      <c r="AH20" s="130">
        <f t="shared" si="16"/>
        <v>928</v>
      </c>
      <c r="AI20" s="31">
        <f t="shared" si="17"/>
        <v>1079</v>
      </c>
      <c r="AJ20" s="29">
        <f t="shared" si="42"/>
        <v>63</v>
      </c>
      <c r="AK20" s="32"/>
      <c r="AL20" s="89"/>
      <c r="AM20" s="31">
        <f>_xlfn.XLOOKUP(B20,Activas!B:B,Activas!R:R)</f>
        <v>1079</v>
      </c>
      <c r="AN20" s="159">
        <v>-6</v>
      </c>
      <c r="AO20" s="34">
        <f t="shared" si="19"/>
        <v>0.20081490104772992</v>
      </c>
      <c r="AP20" s="34">
        <f t="shared" si="20"/>
        <v>0.10419091967403958</v>
      </c>
      <c r="AQ20" s="71">
        <f t="shared" si="21"/>
        <v>-3</v>
      </c>
      <c r="AR20" s="72">
        <f t="shared" si="22"/>
        <v>-3</v>
      </c>
      <c r="AS20" s="73">
        <f t="shared" si="23"/>
        <v>0</v>
      </c>
      <c r="AT20" s="74">
        <f t="shared" si="24"/>
        <v>63</v>
      </c>
      <c r="AU20" s="91">
        <v>-19</v>
      </c>
      <c r="AV20" s="33">
        <f t="shared" si="25"/>
        <v>-10</v>
      </c>
      <c r="AW20" s="35">
        <f t="shared" si="26"/>
        <v>-9</v>
      </c>
      <c r="AX20" s="75">
        <f t="shared" si="27"/>
        <v>0</v>
      </c>
      <c r="AY20" s="33"/>
      <c r="AZ20" s="33"/>
      <c r="BA20" s="33"/>
      <c r="BB20" s="33"/>
      <c r="BC20" s="262">
        <f t="shared" si="28"/>
        <v>0.68862815884476536</v>
      </c>
      <c r="BD20" s="262">
        <f t="shared" si="6"/>
        <v>0.36298932384341637</v>
      </c>
      <c r="BE20" s="262">
        <f t="shared" si="7"/>
        <v>0.3539325842696629</v>
      </c>
      <c r="BF20" s="262">
        <f t="shared" si="8"/>
        <v>0.25490196078431371</v>
      </c>
      <c r="BG20" s="262">
        <f t="shared" si="9"/>
        <v>0.18181818181818182</v>
      </c>
      <c r="BH20" s="262">
        <f t="shared" si="10"/>
        <v>0.18279569892473119</v>
      </c>
    </row>
    <row r="21" spans="2:60">
      <c r="B21" s="40">
        <v>700000423</v>
      </c>
      <c r="C21" s="16" t="s">
        <v>35</v>
      </c>
      <c r="D21" s="16" t="s">
        <v>33</v>
      </c>
      <c r="E21" s="16" t="s">
        <v>36</v>
      </c>
      <c r="F21" s="38">
        <f>VLOOKUP(B21,Activas!$B$5:$F$26,5,FALSE)</f>
        <v>1699</v>
      </c>
      <c r="G21" s="69">
        <f>_xlfn.XLOOKUP(B21,Activas!B:B,Activas!M:M)</f>
        <v>105</v>
      </c>
      <c r="H21" s="69">
        <f t="shared" si="11"/>
        <v>1594</v>
      </c>
      <c r="I21" s="38">
        <f>_xlfn.XLOOKUP(B21,Activas!$B$6:$B$25,Activas!$G$6:$G$25)</f>
        <v>13</v>
      </c>
      <c r="J21" s="38">
        <f>_xlfn.XLOOKUP(B21,Activas!B:B,Activas!N:N)</f>
        <v>80</v>
      </c>
      <c r="K21" s="38">
        <f>_xlfn.XLOOKUP(B21,Activas!B:B,Activas!P:P)</f>
        <v>70</v>
      </c>
      <c r="L21" s="38">
        <f t="shared" si="12"/>
        <v>1744</v>
      </c>
      <c r="M21" s="145">
        <f>INDEX([1]Base!$V:$V,MATCH(B21,[1]Base!$C:$C,0))</f>
        <v>1647</v>
      </c>
      <c r="N21" s="37">
        <f t="shared" si="34"/>
        <v>1.0588949605343048</v>
      </c>
      <c r="O21" s="70">
        <f t="shared" si="13"/>
        <v>337</v>
      </c>
      <c r="P21" s="70">
        <f t="shared" si="14"/>
        <v>214</v>
      </c>
      <c r="Q21" s="98">
        <f t="shared" si="14"/>
        <v>110</v>
      </c>
      <c r="R21" s="70">
        <f t="shared" si="14"/>
        <v>73</v>
      </c>
      <c r="S21" s="70">
        <f t="shared" si="14"/>
        <v>78</v>
      </c>
      <c r="T21" s="99">
        <f t="shared" si="14"/>
        <v>74</v>
      </c>
      <c r="U21" s="88"/>
      <c r="V21" s="93">
        <f>INDEX([2]TD!C:C,MATCH($B21,[2]TD!$A:$A,0))</f>
        <v>1085</v>
      </c>
      <c r="W21" s="38">
        <f>INDEX([2]TD!D:D,MATCH($B21,[2]TD!$A:$A,0))</f>
        <v>339</v>
      </c>
      <c r="X21" s="38">
        <f>INDEX([2]TD!E:E,MATCH($B21,[2]TD!$A:$A,0))</f>
        <v>170</v>
      </c>
      <c r="Y21" s="38">
        <f>INDEX([2]TD!F:F,MATCH($B21,[2]TD!$A:$A,0))</f>
        <v>105</v>
      </c>
      <c r="Z21" s="38">
        <f>INDEX([2]TD!G:G,MATCH($B21,[2]TD!$A:$A,0))</f>
        <v>100</v>
      </c>
      <c r="AA21" s="38">
        <f>INDEX([2]TD!H:H,MATCH($B21,[2]TD!$A:$A,0))</f>
        <v>90</v>
      </c>
      <c r="AB21" s="93">
        <f t="shared" si="30"/>
        <v>748</v>
      </c>
      <c r="AC21" s="38">
        <f t="shared" si="31"/>
        <v>125</v>
      </c>
      <c r="AD21" s="38">
        <f t="shared" si="15"/>
        <v>60</v>
      </c>
      <c r="AE21" s="38">
        <f t="shared" si="32"/>
        <v>32</v>
      </c>
      <c r="AF21" s="38">
        <f t="shared" si="33"/>
        <v>22</v>
      </c>
      <c r="AG21" s="96">
        <f t="shared" si="15"/>
        <v>16</v>
      </c>
      <c r="AH21" s="130">
        <f t="shared" si="16"/>
        <v>933</v>
      </c>
      <c r="AI21" s="31">
        <f t="shared" si="17"/>
        <v>1083</v>
      </c>
      <c r="AJ21" s="29">
        <f t="shared" si="42"/>
        <v>70</v>
      </c>
      <c r="AK21" s="32"/>
      <c r="AL21" s="89"/>
      <c r="AM21" s="31">
        <f>_xlfn.XLOOKUP(B21,Activas!B:B,Activas!R:R)</f>
        <v>1083</v>
      </c>
      <c r="AN21" s="159">
        <v>-4</v>
      </c>
      <c r="AO21" s="34">
        <f t="shared" si="19"/>
        <v>0.19323394495412843</v>
      </c>
      <c r="AP21" s="34">
        <f t="shared" si="20"/>
        <v>0.12270642201834862</v>
      </c>
      <c r="AQ21" s="71">
        <f t="shared" si="21"/>
        <v>-2</v>
      </c>
      <c r="AR21" s="72">
        <f t="shared" si="22"/>
        <v>-2</v>
      </c>
      <c r="AS21" s="73">
        <f t="shared" si="23"/>
        <v>0</v>
      </c>
      <c r="AT21" s="74">
        <f t="shared" si="24"/>
        <v>70</v>
      </c>
      <c r="AU21" s="91">
        <v>-9</v>
      </c>
      <c r="AV21" s="33">
        <f t="shared" si="25"/>
        <v>-5</v>
      </c>
      <c r="AW21" s="35">
        <f t="shared" si="26"/>
        <v>-4</v>
      </c>
      <c r="AX21" s="75">
        <f t="shared" si="27"/>
        <v>0</v>
      </c>
      <c r="AY21" s="33"/>
      <c r="AZ21" s="33"/>
      <c r="BA21" s="33"/>
      <c r="BB21" s="33"/>
      <c r="BC21" s="262">
        <f t="shared" si="28"/>
        <v>0.68940092165898614</v>
      </c>
      <c r="BD21" s="262">
        <f t="shared" si="6"/>
        <v>0.36873156342182889</v>
      </c>
      <c r="BE21" s="262">
        <f t="shared" si="7"/>
        <v>0.35294117647058826</v>
      </c>
      <c r="BF21" s="262">
        <f t="shared" si="8"/>
        <v>0.30476190476190479</v>
      </c>
      <c r="BG21" s="262">
        <f t="shared" si="9"/>
        <v>0.22</v>
      </c>
      <c r="BH21" s="262">
        <f t="shared" si="10"/>
        <v>0.17777777777777778</v>
      </c>
    </row>
    <row r="22" spans="2:60">
      <c r="B22" s="40">
        <v>700000232</v>
      </c>
      <c r="C22" s="16" t="s">
        <v>37</v>
      </c>
      <c r="D22" s="16" t="s">
        <v>38</v>
      </c>
      <c r="E22" s="16" t="s">
        <v>39</v>
      </c>
      <c r="F22" s="38">
        <f>VLOOKUP(B22,Activas!$B$5:$F$26,5,FALSE)</f>
        <v>1255</v>
      </c>
      <c r="G22" s="69">
        <f>_xlfn.XLOOKUP(B22,Activas!B:B,Activas!M:M)</f>
        <v>81</v>
      </c>
      <c r="H22" s="69">
        <f t="shared" si="11"/>
        <v>1174</v>
      </c>
      <c r="I22" s="38">
        <f>_xlfn.XLOOKUP(B22,Activas!$B$6:$B$25,Activas!$G$6:$G$25)</f>
        <v>13</v>
      </c>
      <c r="J22" s="38">
        <f>_xlfn.XLOOKUP(B22,Activas!B:B,Activas!N:N)</f>
        <v>48</v>
      </c>
      <c r="K22" s="38">
        <f>_xlfn.XLOOKUP(B22,Activas!B:B,Activas!P:P)</f>
        <v>52</v>
      </c>
      <c r="L22" s="38">
        <f t="shared" si="12"/>
        <v>1274</v>
      </c>
      <c r="M22" s="145">
        <f>INDEX([1]Base!$V:$V,MATCH(B22,[1]Base!$C:$C,0))</f>
        <v>1309</v>
      </c>
      <c r="N22" s="37">
        <f t="shared" si="34"/>
        <v>0.9732620320855615</v>
      </c>
      <c r="O22" s="70">
        <f t="shared" si="13"/>
        <v>234</v>
      </c>
      <c r="P22" s="70">
        <f t="shared" si="14"/>
        <v>150</v>
      </c>
      <c r="Q22" s="98">
        <f t="shared" si="14"/>
        <v>102</v>
      </c>
      <c r="R22" s="70">
        <f t="shared" si="14"/>
        <v>55</v>
      </c>
      <c r="S22" s="70">
        <f t="shared" si="14"/>
        <v>50</v>
      </c>
      <c r="T22" s="99">
        <f t="shared" si="14"/>
        <v>46</v>
      </c>
      <c r="U22" s="88"/>
      <c r="V22" s="93">
        <f>INDEX([2]TD!C:C,MATCH($B22,[2]TD!$A:$A,0))</f>
        <v>772</v>
      </c>
      <c r="W22" s="38">
        <f>INDEX([2]TD!D:D,MATCH($B22,[2]TD!$A:$A,0))</f>
        <v>245</v>
      </c>
      <c r="X22" s="38">
        <f>INDEX([2]TD!E:E,MATCH($B22,[2]TD!$A:$A,0))</f>
        <v>158</v>
      </c>
      <c r="Y22" s="38">
        <f>INDEX([2]TD!F:F,MATCH($B22,[2]TD!$A:$A,0))</f>
        <v>81</v>
      </c>
      <c r="Z22" s="38">
        <f>INDEX([2]TD!G:G,MATCH($B22,[2]TD!$A:$A,0))</f>
        <v>66</v>
      </c>
      <c r="AA22" s="38">
        <f>INDEX([2]TD!H:H,MATCH($B22,[2]TD!$A:$A,0))</f>
        <v>56</v>
      </c>
      <c r="AB22" s="93">
        <f t="shared" si="30"/>
        <v>538</v>
      </c>
      <c r="AC22" s="38">
        <f t="shared" si="31"/>
        <v>95</v>
      </c>
      <c r="AD22" s="38">
        <f t="shared" si="15"/>
        <v>56</v>
      </c>
      <c r="AE22" s="38">
        <f t="shared" si="32"/>
        <v>26</v>
      </c>
      <c r="AF22" s="38">
        <f t="shared" si="33"/>
        <v>16</v>
      </c>
      <c r="AG22" s="96">
        <f t="shared" si="15"/>
        <v>10</v>
      </c>
      <c r="AH22" s="130">
        <f t="shared" si="16"/>
        <v>689</v>
      </c>
      <c r="AI22" s="31">
        <f t="shared" si="17"/>
        <v>789</v>
      </c>
      <c r="AJ22" s="29">
        <f t="shared" si="42"/>
        <v>52</v>
      </c>
      <c r="AK22" s="32"/>
      <c r="AL22" s="89"/>
      <c r="AM22" s="31">
        <f>_xlfn.XLOOKUP(B22,Activas!B:B,Activas!R:R)</f>
        <v>789</v>
      </c>
      <c r="AN22" s="159">
        <v>8</v>
      </c>
      <c r="AO22" s="34">
        <f t="shared" si="19"/>
        <v>0.18367346938775511</v>
      </c>
      <c r="AP22" s="34">
        <f t="shared" si="20"/>
        <v>0.11773940345368916</v>
      </c>
      <c r="AQ22" s="71">
        <f t="shared" si="21"/>
        <v>4</v>
      </c>
      <c r="AR22" s="72">
        <f t="shared" si="22"/>
        <v>4</v>
      </c>
      <c r="AS22" s="73">
        <f t="shared" si="23"/>
        <v>0</v>
      </c>
      <c r="AT22" s="74">
        <f t="shared" si="24"/>
        <v>52</v>
      </c>
      <c r="AU22" s="91">
        <v>-3</v>
      </c>
      <c r="AV22" s="33">
        <f t="shared" si="25"/>
        <v>-2</v>
      </c>
      <c r="AW22" s="35">
        <f t="shared" si="26"/>
        <v>-1</v>
      </c>
      <c r="AX22" s="75">
        <f t="shared" si="27"/>
        <v>0</v>
      </c>
      <c r="AY22" s="33"/>
      <c r="AZ22" s="33"/>
      <c r="BA22" s="33"/>
      <c r="BB22" s="33"/>
      <c r="BC22" s="262">
        <f t="shared" si="28"/>
        <v>0.69689119170984459</v>
      </c>
      <c r="BD22" s="262">
        <f t="shared" si="6"/>
        <v>0.38775510204081631</v>
      </c>
      <c r="BE22" s="262">
        <f t="shared" si="7"/>
        <v>0.35443037974683544</v>
      </c>
      <c r="BF22" s="262">
        <f t="shared" si="8"/>
        <v>0.32098765432098764</v>
      </c>
      <c r="BG22" s="262">
        <f t="shared" si="9"/>
        <v>0.24242424242424243</v>
      </c>
      <c r="BH22" s="262">
        <f t="shared" si="10"/>
        <v>0.17857142857142858</v>
      </c>
    </row>
    <row r="23" spans="2:60">
      <c r="B23" s="40">
        <v>700000459</v>
      </c>
      <c r="C23" s="16" t="s">
        <v>40</v>
      </c>
      <c r="D23" s="16" t="s">
        <v>38</v>
      </c>
      <c r="E23" s="16" t="s">
        <v>41</v>
      </c>
      <c r="F23" s="38">
        <f>VLOOKUP(B23,Activas!$B$5:$F$26,5,FALSE)</f>
        <v>1233</v>
      </c>
      <c r="G23" s="69">
        <f>_xlfn.XLOOKUP(B23,Activas!B:B,Activas!M:M)</f>
        <v>78</v>
      </c>
      <c r="H23" s="69">
        <f t="shared" si="11"/>
        <v>1155</v>
      </c>
      <c r="I23" s="38">
        <f>_xlfn.XLOOKUP(B23,Activas!$B$6:$B$25,Activas!$G$6:$G$25)</f>
        <v>13</v>
      </c>
      <c r="J23" s="38">
        <f>_xlfn.XLOOKUP(B23,Activas!B:B,Activas!N:N)</f>
        <v>58</v>
      </c>
      <c r="K23" s="38">
        <f>_xlfn.XLOOKUP(B23,Activas!B:B,Activas!P:P)</f>
        <v>47</v>
      </c>
      <c r="L23" s="38">
        <f t="shared" si="12"/>
        <v>1260</v>
      </c>
      <c r="M23" s="145">
        <f>INDEX([1]Base!$V:$V,MATCH(B23,[1]Base!$C:$C,0))</f>
        <v>1187</v>
      </c>
      <c r="N23" s="37">
        <f t="shared" si="34"/>
        <v>1.0614995787700083</v>
      </c>
      <c r="O23" s="70">
        <f t="shared" si="13"/>
        <v>254</v>
      </c>
      <c r="P23" s="70">
        <f t="shared" si="14"/>
        <v>158</v>
      </c>
      <c r="Q23" s="98">
        <f t="shared" si="14"/>
        <v>79</v>
      </c>
      <c r="R23" s="70">
        <f t="shared" si="14"/>
        <v>54</v>
      </c>
      <c r="S23" s="70">
        <f t="shared" si="14"/>
        <v>46</v>
      </c>
      <c r="T23" s="99">
        <f t="shared" si="14"/>
        <v>42</v>
      </c>
      <c r="U23" s="88"/>
      <c r="V23" s="93">
        <f>INDEX([2]TD!C:C,MATCH($B23,[2]TD!$A:$A,0))</f>
        <v>795</v>
      </c>
      <c r="W23" s="38">
        <f>INDEX([2]TD!D:D,MATCH($B23,[2]TD!$A:$A,0))</f>
        <v>237</v>
      </c>
      <c r="X23" s="38">
        <f>INDEX([2]TD!E:E,MATCH($B23,[2]TD!$A:$A,0))</f>
        <v>122</v>
      </c>
      <c r="Y23" s="38">
        <f>INDEX([2]TD!F:F,MATCH($B23,[2]TD!$A:$A,0))</f>
        <v>78</v>
      </c>
      <c r="Z23" s="38">
        <f>INDEX([2]TD!G:G,MATCH($B23,[2]TD!$A:$A,0))</f>
        <v>60</v>
      </c>
      <c r="AA23" s="38">
        <f>INDEX([2]TD!H:H,MATCH($B23,[2]TD!$A:$A,0))</f>
        <v>51</v>
      </c>
      <c r="AB23" s="93">
        <f t="shared" si="30"/>
        <v>541</v>
      </c>
      <c r="AC23" s="38">
        <f t="shared" si="31"/>
        <v>79</v>
      </c>
      <c r="AD23" s="38">
        <f t="shared" ref="AD23:AD26" si="43">ROUND(X23*AD$2,0)</f>
        <v>43</v>
      </c>
      <c r="AE23" s="38">
        <f t="shared" si="32"/>
        <v>24</v>
      </c>
      <c r="AF23" s="38">
        <f t="shared" si="33"/>
        <v>14</v>
      </c>
      <c r="AG23" s="96">
        <f t="shared" ref="AG23:AG26" si="44">ROUND(AA23*AG$2,0)</f>
        <v>9</v>
      </c>
      <c r="AH23" s="130">
        <f t="shared" si="16"/>
        <v>663</v>
      </c>
      <c r="AI23" s="31">
        <f>SUM(AB23:AG23)+J23</f>
        <v>768</v>
      </c>
      <c r="AJ23" s="29">
        <f t="shared" si="42"/>
        <v>47</v>
      </c>
      <c r="AK23" s="32"/>
      <c r="AL23" s="89"/>
      <c r="AM23" s="31">
        <f>_xlfn.XLOOKUP(B23,Activas!B:B,Activas!R:R)</f>
        <v>768</v>
      </c>
      <c r="AN23" s="159">
        <v>-18</v>
      </c>
      <c r="AO23" s="34">
        <f t="shared" si="19"/>
        <v>0.20158730158730159</v>
      </c>
      <c r="AP23" s="34">
        <f t="shared" si="20"/>
        <v>0.1253968253968254</v>
      </c>
      <c r="AQ23" s="71">
        <f t="shared" si="21"/>
        <v>-9</v>
      </c>
      <c r="AR23" s="72">
        <f t="shared" si="22"/>
        <v>-9</v>
      </c>
      <c r="AS23" s="73">
        <f t="shared" si="23"/>
        <v>0</v>
      </c>
      <c r="AT23" s="74">
        <f t="shared" si="24"/>
        <v>47</v>
      </c>
      <c r="AU23" s="91">
        <v>-5</v>
      </c>
      <c r="AV23" s="33">
        <f t="shared" si="25"/>
        <v>-3</v>
      </c>
      <c r="AW23" s="35">
        <f t="shared" si="26"/>
        <v>-2</v>
      </c>
      <c r="AX23" s="75">
        <f t="shared" si="27"/>
        <v>0</v>
      </c>
      <c r="AY23" s="33"/>
      <c r="AZ23" s="33"/>
      <c r="BA23" s="33"/>
      <c r="BB23" s="33"/>
      <c r="BC23" s="262">
        <f t="shared" si="28"/>
        <v>0.68050314465408801</v>
      </c>
      <c r="BD23" s="262">
        <f t="shared" si="6"/>
        <v>0.33333333333333331</v>
      </c>
      <c r="BE23" s="262">
        <f t="shared" si="7"/>
        <v>0.35245901639344263</v>
      </c>
      <c r="BF23" s="262">
        <f t="shared" si="8"/>
        <v>0.30769230769230771</v>
      </c>
      <c r="BG23" s="262">
        <f t="shared" si="9"/>
        <v>0.23333333333333334</v>
      </c>
      <c r="BH23" s="262">
        <f t="shared" si="10"/>
        <v>0.17647058823529413</v>
      </c>
    </row>
    <row r="24" spans="2:60">
      <c r="B24" s="40">
        <v>700000245</v>
      </c>
      <c r="C24" s="16" t="s">
        <v>42</v>
      </c>
      <c r="D24" s="16" t="s">
        <v>43</v>
      </c>
      <c r="E24" s="16" t="s">
        <v>44</v>
      </c>
      <c r="F24" s="38">
        <f>VLOOKUP(B24,Activas!$B$5:$F$26,5,FALSE)</f>
        <v>1548</v>
      </c>
      <c r="G24" s="69">
        <f>_xlfn.XLOOKUP(B24,Activas!B:B,Activas!M:M)</f>
        <v>102</v>
      </c>
      <c r="H24" s="69">
        <f t="shared" si="11"/>
        <v>1446</v>
      </c>
      <c r="I24" s="38">
        <f>_xlfn.XLOOKUP(B24,Activas!$B$6:$B$25,Activas!$G$6:$G$25)</f>
        <v>13</v>
      </c>
      <c r="J24" s="38">
        <f>_xlfn.XLOOKUP(B24,Activas!B:B,Activas!N:N)</f>
        <v>45</v>
      </c>
      <c r="K24" s="38">
        <f>_xlfn.XLOOKUP(B24,Activas!B:B,Activas!P:P)</f>
        <v>75</v>
      </c>
      <c r="L24" s="38">
        <f t="shared" si="12"/>
        <v>1566</v>
      </c>
      <c r="M24" s="145">
        <f>INDEX([1]Base!$V:$V,MATCH(B24,[1]Base!$C:$C,0))</f>
        <v>1633</v>
      </c>
      <c r="N24" s="37">
        <f t="shared" si="34"/>
        <v>0.95897121861604406</v>
      </c>
      <c r="O24" s="70">
        <f t="shared" si="13"/>
        <v>290</v>
      </c>
      <c r="P24" s="70">
        <f t="shared" si="14"/>
        <v>187</v>
      </c>
      <c r="Q24" s="98">
        <f t="shared" si="14"/>
        <v>110</v>
      </c>
      <c r="R24" s="70">
        <f t="shared" si="14"/>
        <v>60</v>
      </c>
      <c r="S24" s="70">
        <f t="shared" si="14"/>
        <v>50</v>
      </c>
      <c r="T24" s="99">
        <f t="shared" si="14"/>
        <v>41</v>
      </c>
      <c r="U24" s="88"/>
      <c r="V24" s="93">
        <f>INDEX([2]TD!C:C,MATCH($B24,[2]TD!$A:$A,0))</f>
        <v>966</v>
      </c>
      <c r="W24" s="38">
        <f>INDEX([2]TD!D:D,MATCH($B24,[2]TD!$A:$A,0))</f>
        <v>310</v>
      </c>
      <c r="X24" s="38">
        <f>INDEX([2]TD!E:E,MATCH($B24,[2]TD!$A:$A,0))</f>
        <v>170</v>
      </c>
      <c r="Y24" s="38">
        <f>INDEX([2]TD!F:F,MATCH($B24,[2]TD!$A:$A,0))</f>
        <v>102</v>
      </c>
      <c r="Z24" s="38">
        <f>INDEX([2]TD!G:G,MATCH($B24,[2]TD!$A:$A,0))</f>
        <v>74</v>
      </c>
      <c r="AA24" s="38">
        <f>INDEX([2]TD!H:H,MATCH($B24,[2]TD!$A:$A,0))</f>
        <v>50</v>
      </c>
      <c r="AB24" s="93">
        <f t="shared" si="30"/>
        <v>676</v>
      </c>
      <c r="AC24" s="38">
        <f t="shared" si="31"/>
        <v>123</v>
      </c>
      <c r="AD24" s="38">
        <f t="shared" si="43"/>
        <v>60</v>
      </c>
      <c r="AE24" s="38">
        <f t="shared" si="32"/>
        <v>42</v>
      </c>
      <c r="AF24" s="38">
        <f t="shared" si="33"/>
        <v>24</v>
      </c>
      <c r="AG24" s="96">
        <f t="shared" si="44"/>
        <v>9</v>
      </c>
      <c r="AH24" s="130">
        <f t="shared" si="16"/>
        <v>859</v>
      </c>
      <c r="AI24" s="31">
        <f t="shared" si="17"/>
        <v>979</v>
      </c>
      <c r="AJ24" s="29">
        <f t="shared" si="42"/>
        <v>75</v>
      </c>
      <c r="AK24" s="32"/>
      <c r="AL24" s="89"/>
      <c r="AM24" s="31">
        <f>_xlfn.XLOOKUP(B24,Activas!B:B,Activas!R:R)</f>
        <v>979</v>
      </c>
      <c r="AN24" s="159">
        <v>15</v>
      </c>
      <c r="AO24" s="34">
        <f t="shared" si="19"/>
        <v>0.18518518518518517</v>
      </c>
      <c r="AP24" s="34">
        <f t="shared" si="20"/>
        <v>0.1194125159642401</v>
      </c>
      <c r="AQ24" s="71">
        <f t="shared" si="21"/>
        <v>8</v>
      </c>
      <c r="AR24" s="72">
        <f t="shared" si="22"/>
        <v>7</v>
      </c>
      <c r="AS24" s="73">
        <f t="shared" si="23"/>
        <v>0</v>
      </c>
      <c r="AT24" s="74">
        <f t="shared" si="24"/>
        <v>75</v>
      </c>
      <c r="AU24" s="91">
        <v>11</v>
      </c>
      <c r="AV24" s="33">
        <f t="shared" si="25"/>
        <v>6</v>
      </c>
      <c r="AW24" s="35">
        <f t="shared" si="26"/>
        <v>5</v>
      </c>
      <c r="AX24" s="75">
        <f t="shared" si="27"/>
        <v>0</v>
      </c>
      <c r="AY24" s="33"/>
      <c r="AZ24" s="33"/>
      <c r="BA24" s="33"/>
      <c r="BB24" s="33"/>
      <c r="BC24" s="262">
        <f t="shared" si="28"/>
        <v>0.69979296066252583</v>
      </c>
      <c r="BD24" s="262">
        <f t="shared" si="6"/>
        <v>0.39677419354838711</v>
      </c>
      <c r="BE24" s="262">
        <f t="shared" si="7"/>
        <v>0.35294117647058826</v>
      </c>
      <c r="BF24" s="262">
        <f t="shared" si="8"/>
        <v>0.41176470588235292</v>
      </c>
      <c r="BG24" s="262">
        <f t="shared" si="9"/>
        <v>0.32432432432432434</v>
      </c>
      <c r="BH24" s="262">
        <f t="shared" si="10"/>
        <v>0.18</v>
      </c>
    </row>
    <row r="25" spans="2:60">
      <c r="B25" s="40">
        <v>700000466</v>
      </c>
      <c r="C25" s="16" t="s">
        <v>45</v>
      </c>
      <c r="D25" s="16" t="s">
        <v>46</v>
      </c>
      <c r="E25" s="16" t="s">
        <v>47</v>
      </c>
      <c r="F25" s="38">
        <f>VLOOKUP(B25,Activas!$B$5:$F$26,5,FALSE)</f>
        <v>1472</v>
      </c>
      <c r="G25" s="69">
        <f>_xlfn.XLOOKUP(B25,Activas!B:B,Activas!M:M)</f>
        <v>77</v>
      </c>
      <c r="H25" s="69">
        <f t="shared" si="11"/>
        <v>1395</v>
      </c>
      <c r="I25" s="38">
        <f>_xlfn.XLOOKUP(B25,Activas!$B$6:$B$25,Activas!$G$6:$G$25)</f>
        <v>12</v>
      </c>
      <c r="J25" s="38">
        <f>_xlfn.XLOOKUP(B25,Activas!B:B,Activas!N:N)</f>
        <v>46</v>
      </c>
      <c r="K25" s="38">
        <f>_xlfn.XLOOKUP(B25,Activas!B:B,Activas!P:P)</f>
        <v>62</v>
      </c>
      <c r="L25" s="38">
        <f t="shared" si="12"/>
        <v>1503</v>
      </c>
      <c r="M25" s="145">
        <f>INDEX([1]Base!$V:$V,MATCH(B25,[1]Base!$C:$C,0))</f>
        <v>1466</v>
      </c>
      <c r="N25" s="37">
        <f t="shared" si="34"/>
        <v>1.0252387448840381</v>
      </c>
      <c r="O25" s="70">
        <f t="shared" si="13"/>
        <v>289</v>
      </c>
      <c r="P25" s="70">
        <f t="shared" si="14"/>
        <v>200</v>
      </c>
      <c r="Q25" s="98">
        <f t="shared" si="14"/>
        <v>91</v>
      </c>
      <c r="R25" s="70">
        <f t="shared" si="14"/>
        <v>44</v>
      </c>
      <c r="S25" s="70">
        <f t="shared" si="14"/>
        <v>36</v>
      </c>
      <c r="T25" s="99">
        <f t="shared" si="14"/>
        <v>40</v>
      </c>
      <c r="U25" s="88"/>
      <c r="V25" s="93">
        <f>INDEX([2]TD!C:C,MATCH($B25,[2]TD!$A:$A,0))</f>
        <v>935</v>
      </c>
      <c r="W25" s="38">
        <f>INDEX([2]TD!D:D,MATCH($B25,[2]TD!$A:$A,0))</f>
        <v>319</v>
      </c>
      <c r="X25" s="38">
        <f>INDEX([2]TD!E:E,MATCH($B25,[2]TD!$A:$A,0))</f>
        <v>141</v>
      </c>
      <c r="Y25" s="38">
        <f>INDEX([2]TD!F:F,MATCH($B25,[2]TD!$A:$A,0))</f>
        <v>77</v>
      </c>
      <c r="Z25" s="38">
        <f>INDEX([2]TD!G:G,MATCH($B25,[2]TD!$A:$A,0))</f>
        <v>56</v>
      </c>
      <c r="AA25" s="38">
        <f>INDEX([2]TD!H:H,MATCH($B25,[2]TD!$A:$A,0))</f>
        <v>49</v>
      </c>
      <c r="AB25" s="93">
        <f t="shared" si="30"/>
        <v>646</v>
      </c>
      <c r="AC25" s="38">
        <f t="shared" si="31"/>
        <v>119</v>
      </c>
      <c r="AD25" s="38">
        <f t="shared" si="43"/>
        <v>50</v>
      </c>
      <c r="AE25" s="38">
        <f t="shared" si="32"/>
        <v>33</v>
      </c>
      <c r="AF25" s="38">
        <f t="shared" si="33"/>
        <v>20</v>
      </c>
      <c r="AG25" s="96">
        <f t="shared" si="44"/>
        <v>9</v>
      </c>
      <c r="AH25" s="130">
        <f t="shared" si="16"/>
        <v>815</v>
      </c>
      <c r="AI25" s="31">
        <f t="shared" si="17"/>
        <v>923</v>
      </c>
      <c r="AJ25" s="29">
        <f t="shared" si="42"/>
        <v>62</v>
      </c>
      <c r="AK25" s="32"/>
      <c r="AL25" s="89"/>
      <c r="AM25" s="31">
        <f>_xlfn.XLOOKUP(B25,Activas!B:B,Activas!R:R)</f>
        <v>923</v>
      </c>
      <c r="AN25" s="159">
        <v>-1</v>
      </c>
      <c r="AO25" s="34">
        <f t="shared" si="19"/>
        <v>0.19228210246174318</v>
      </c>
      <c r="AP25" s="34">
        <f t="shared" si="20"/>
        <v>0.1330671989354624</v>
      </c>
      <c r="AQ25" s="71">
        <f t="shared" si="21"/>
        <v>-1</v>
      </c>
      <c r="AR25" s="72">
        <f t="shared" si="22"/>
        <v>0</v>
      </c>
      <c r="AS25" s="73">
        <f t="shared" si="23"/>
        <v>0</v>
      </c>
      <c r="AT25" s="74">
        <f t="shared" si="24"/>
        <v>62</v>
      </c>
      <c r="AU25" s="91">
        <v>11</v>
      </c>
      <c r="AV25" s="33">
        <f t="shared" si="25"/>
        <v>6</v>
      </c>
      <c r="AW25" s="35">
        <f t="shared" si="26"/>
        <v>5</v>
      </c>
      <c r="AX25" s="75">
        <f t="shared" si="27"/>
        <v>0</v>
      </c>
      <c r="AY25" s="33"/>
      <c r="AZ25" s="33"/>
      <c r="BA25" s="33"/>
      <c r="BB25" s="33"/>
      <c r="BC25" s="262">
        <f t="shared" si="28"/>
        <v>0.69090909090909092</v>
      </c>
      <c r="BD25" s="262">
        <f t="shared" si="6"/>
        <v>0.37304075235109718</v>
      </c>
      <c r="BE25" s="262">
        <f t="shared" si="7"/>
        <v>0.3546099290780142</v>
      </c>
      <c r="BF25" s="262">
        <f t="shared" si="8"/>
        <v>0.42857142857142855</v>
      </c>
      <c r="BG25" s="262">
        <f t="shared" si="9"/>
        <v>0.35714285714285715</v>
      </c>
      <c r="BH25" s="262">
        <f t="shared" si="10"/>
        <v>0.18367346938775511</v>
      </c>
    </row>
    <row r="26" spans="2:60" ht="13.5" thickBot="1">
      <c r="B26" s="41">
        <v>700000458</v>
      </c>
      <c r="C26" s="17" t="s">
        <v>48</v>
      </c>
      <c r="D26" s="17" t="s">
        <v>49</v>
      </c>
      <c r="E26" s="17" t="s">
        <v>50</v>
      </c>
      <c r="F26" s="95">
        <f>VLOOKUP(B26,Activas!$B$5:$F$26,5,FALSE)</f>
        <v>1439</v>
      </c>
      <c r="G26" s="155">
        <f>_xlfn.XLOOKUP(B26,Activas!B:B,Activas!M:M)</f>
        <v>78</v>
      </c>
      <c r="H26" s="95">
        <f t="shared" si="11"/>
        <v>1361</v>
      </c>
      <c r="I26" s="95">
        <f>_xlfn.XLOOKUP(B26,Activas!$B$6:$B$25,Activas!$G$6:$G$25)</f>
        <v>13</v>
      </c>
      <c r="J26" s="95">
        <f>_xlfn.XLOOKUP(B26,Activas!B:B,Activas!N:N)</f>
        <v>48</v>
      </c>
      <c r="K26" s="95">
        <f>_xlfn.XLOOKUP(B26,Activas!B:B,Activas!P:P)</f>
        <v>55</v>
      </c>
      <c r="L26" s="95">
        <f t="shared" si="12"/>
        <v>1464</v>
      </c>
      <c r="M26" s="156">
        <f>INDEX([1]Base!$V:$V,MATCH(B26,[1]Base!$C:$C,0))</f>
        <v>1427</v>
      </c>
      <c r="N26" s="47">
        <f t="shared" si="34"/>
        <v>1.0259285213735108</v>
      </c>
      <c r="O26" s="77">
        <f t="shared" si="13"/>
        <v>292</v>
      </c>
      <c r="P26" s="77">
        <f t="shared" si="14"/>
        <v>182</v>
      </c>
      <c r="Q26" s="100">
        <f t="shared" si="14"/>
        <v>87</v>
      </c>
      <c r="R26" s="77">
        <f t="shared" si="14"/>
        <v>51</v>
      </c>
      <c r="S26" s="77">
        <f t="shared" si="14"/>
        <v>56</v>
      </c>
      <c r="T26" s="101">
        <f t="shared" si="14"/>
        <v>36</v>
      </c>
      <c r="U26" s="88"/>
      <c r="V26" s="94">
        <f>INDEX([2]TD!C:C,MATCH($B26,[2]TD!$A:$A,0))</f>
        <v>939</v>
      </c>
      <c r="W26" s="95">
        <f>INDEX([2]TD!D:D,MATCH($B26,[2]TD!$A:$A,0))</f>
        <v>287</v>
      </c>
      <c r="X26" s="95">
        <f>INDEX([2]TD!E:E,MATCH($B26,[2]TD!$A:$A,0))</f>
        <v>135</v>
      </c>
      <c r="Y26" s="95">
        <f>INDEX([2]TD!F:F,MATCH($B26,[2]TD!$A:$A,0))</f>
        <v>78</v>
      </c>
      <c r="Z26" s="95">
        <f>INDEX([2]TD!G:G,MATCH($B26,[2]TD!$A:$A,0))</f>
        <v>76</v>
      </c>
      <c r="AA26" s="95">
        <f>INDEX([2]TD!H:H,MATCH($B26,[2]TD!$A:$A,0))</f>
        <v>44</v>
      </c>
      <c r="AB26" s="94">
        <f t="shared" si="30"/>
        <v>647</v>
      </c>
      <c r="AC26" s="95">
        <f t="shared" si="31"/>
        <v>105</v>
      </c>
      <c r="AD26" s="95">
        <f t="shared" si="43"/>
        <v>48</v>
      </c>
      <c r="AE26" s="95">
        <f t="shared" si="32"/>
        <v>27</v>
      </c>
      <c r="AF26" s="95">
        <f t="shared" si="33"/>
        <v>20</v>
      </c>
      <c r="AG26" s="97">
        <f t="shared" si="44"/>
        <v>8</v>
      </c>
      <c r="AH26" s="130">
        <f t="shared" si="16"/>
        <v>800</v>
      </c>
      <c r="AI26" s="129">
        <f t="shared" si="17"/>
        <v>903</v>
      </c>
      <c r="AJ26" s="78">
        <f t="shared" si="42"/>
        <v>55</v>
      </c>
      <c r="AL26" s="90"/>
      <c r="AM26" s="41">
        <f>_xlfn.XLOOKUP(B26,Activas!B:B,Activas!R:R)</f>
        <v>903</v>
      </c>
      <c r="AN26" s="165">
        <v>-4</v>
      </c>
      <c r="AO26" s="47">
        <f t="shared" si="19"/>
        <v>0.19945355191256831</v>
      </c>
      <c r="AP26" s="47">
        <f t="shared" si="20"/>
        <v>0.12431693989071038</v>
      </c>
      <c r="AQ26" s="17">
        <f t="shared" si="21"/>
        <v>-2</v>
      </c>
      <c r="AR26" s="54">
        <f t="shared" si="22"/>
        <v>-2</v>
      </c>
      <c r="AS26" s="16">
        <f t="shared" si="23"/>
        <v>0</v>
      </c>
      <c r="AT26" s="41">
        <f t="shared" si="24"/>
        <v>55</v>
      </c>
      <c r="AU26" s="214">
        <v>0</v>
      </c>
      <c r="AV26" s="17">
        <f t="shared" si="25"/>
        <v>0</v>
      </c>
      <c r="AW26" s="54">
        <f t="shared" si="26"/>
        <v>0</v>
      </c>
      <c r="AX26" s="33">
        <f t="shared" si="27"/>
        <v>0</v>
      </c>
      <c r="BB26" s="33"/>
      <c r="BC26" s="262">
        <f t="shared" si="28"/>
        <v>0.68903088391906286</v>
      </c>
      <c r="BD26" s="262">
        <f t="shared" si="6"/>
        <v>0.36585365853658536</v>
      </c>
      <c r="BE26" s="262">
        <f t="shared" si="7"/>
        <v>0.35555555555555557</v>
      </c>
      <c r="BF26" s="262">
        <f t="shared" si="8"/>
        <v>0.34615384615384615</v>
      </c>
      <c r="BG26" s="262">
        <f t="shared" si="9"/>
        <v>0.26315789473684209</v>
      </c>
      <c r="BH26" s="262">
        <f t="shared" si="10"/>
        <v>0.18181818181818182</v>
      </c>
    </row>
    <row r="27" spans="2:60">
      <c r="BC27" s="18"/>
      <c r="BD27" s="18"/>
      <c r="BE27" s="18"/>
      <c r="BF27" s="18"/>
      <c r="BG27" s="18"/>
      <c r="BH27" s="18"/>
    </row>
    <row r="31" spans="2:60">
      <c r="F31" s="16">
        <v>1</v>
      </c>
      <c r="G31" s="16">
        <f>F31+1</f>
        <v>2</v>
      </c>
      <c r="H31" s="16">
        <f t="shared" ref="H31:AX31" si="45">G31+1</f>
        <v>3</v>
      </c>
      <c r="I31" s="16">
        <f t="shared" si="45"/>
        <v>4</v>
      </c>
      <c r="J31" s="16">
        <f t="shared" si="45"/>
        <v>5</v>
      </c>
      <c r="K31" s="16">
        <f t="shared" si="45"/>
        <v>6</v>
      </c>
      <c r="L31" s="16">
        <f t="shared" si="45"/>
        <v>7</v>
      </c>
      <c r="M31" s="16">
        <f t="shared" si="45"/>
        <v>8</v>
      </c>
      <c r="N31" s="16">
        <f t="shared" si="45"/>
        <v>9</v>
      </c>
      <c r="O31" s="16">
        <f t="shared" si="45"/>
        <v>10</v>
      </c>
      <c r="P31" s="16">
        <f t="shared" si="45"/>
        <v>11</v>
      </c>
      <c r="Q31" s="16">
        <f t="shared" si="45"/>
        <v>12</v>
      </c>
      <c r="R31" s="16">
        <f t="shared" si="45"/>
        <v>13</v>
      </c>
      <c r="S31" s="16">
        <f t="shared" si="45"/>
        <v>14</v>
      </c>
      <c r="T31" s="16">
        <f t="shared" si="45"/>
        <v>15</v>
      </c>
      <c r="U31" s="16">
        <f t="shared" si="45"/>
        <v>16</v>
      </c>
      <c r="V31" s="16">
        <f t="shared" si="45"/>
        <v>17</v>
      </c>
      <c r="W31" s="16">
        <f t="shared" si="45"/>
        <v>18</v>
      </c>
      <c r="X31" s="16">
        <f t="shared" si="45"/>
        <v>19</v>
      </c>
      <c r="Y31" s="16">
        <f t="shared" si="45"/>
        <v>20</v>
      </c>
      <c r="Z31" s="16">
        <f t="shared" si="45"/>
        <v>21</v>
      </c>
      <c r="AA31" s="16">
        <f t="shared" si="45"/>
        <v>22</v>
      </c>
      <c r="AB31" s="16">
        <f t="shared" si="45"/>
        <v>23</v>
      </c>
      <c r="AC31" s="16">
        <f t="shared" si="45"/>
        <v>24</v>
      </c>
      <c r="AD31" s="16">
        <f t="shared" si="45"/>
        <v>25</v>
      </c>
      <c r="AE31" s="16">
        <f t="shared" si="45"/>
        <v>26</v>
      </c>
      <c r="AF31" s="16">
        <f t="shared" si="45"/>
        <v>27</v>
      </c>
      <c r="AG31" s="16">
        <f t="shared" si="45"/>
        <v>28</v>
      </c>
      <c r="AH31" s="16">
        <f t="shared" si="45"/>
        <v>29</v>
      </c>
      <c r="AI31" s="16">
        <f t="shared" si="45"/>
        <v>30</v>
      </c>
      <c r="AJ31" s="16">
        <f t="shared" si="45"/>
        <v>31</v>
      </c>
      <c r="AK31" s="16">
        <f t="shared" si="45"/>
        <v>32</v>
      </c>
      <c r="AL31" s="16">
        <f t="shared" si="45"/>
        <v>33</v>
      </c>
      <c r="AM31" s="16">
        <f t="shared" si="45"/>
        <v>34</v>
      </c>
      <c r="AN31" s="16">
        <f t="shared" si="45"/>
        <v>35</v>
      </c>
      <c r="AO31" s="16">
        <f t="shared" si="45"/>
        <v>36</v>
      </c>
      <c r="AP31" s="16">
        <f t="shared" si="45"/>
        <v>37</v>
      </c>
      <c r="AQ31" s="16">
        <f t="shared" si="45"/>
        <v>38</v>
      </c>
      <c r="AR31" s="16">
        <f t="shared" si="45"/>
        <v>39</v>
      </c>
      <c r="AS31" s="16">
        <f t="shared" si="45"/>
        <v>40</v>
      </c>
      <c r="AT31" s="16">
        <f t="shared" si="45"/>
        <v>41</v>
      </c>
      <c r="AU31" s="16">
        <f t="shared" si="45"/>
        <v>42</v>
      </c>
      <c r="AV31" s="16">
        <f t="shared" si="45"/>
        <v>43</v>
      </c>
      <c r="AW31" s="16">
        <f t="shared" si="45"/>
        <v>44</v>
      </c>
      <c r="AX31" s="16">
        <f t="shared" si="45"/>
        <v>45</v>
      </c>
    </row>
    <row r="32" spans="2:60">
      <c r="R32" s="39"/>
    </row>
  </sheetData>
  <mergeCells count="2">
    <mergeCell ref="V4:AA4"/>
    <mergeCell ref="AB4:AG4"/>
  </mergeCells>
  <conditionalFormatting sqref="C6">
    <cfRule type="duplicateValues" dxfId="14" priority="4"/>
  </conditionalFormatting>
  <conditionalFormatting sqref="C31:C1048576 C7:C26 C4:C5 C1:T3">
    <cfRule type="duplicateValues" dxfId="13" priority="126"/>
  </conditionalFormatting>
  <conditionalFormatting sqref="D5">
    <cfRule type="duplicateValues" dxfId="12" priority="6"/>
  </conditionalFormatting>
  <conditionalFormatting sqref="N7:N26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11" priority="117" operator="lessThan">
      <formula>0.95</formula>
    </cfRule>
    <cfRule type="cellIs" dxfId="10" priority="118" operator="between">
      <formula>0.95</formula>
      <formula>1</formula>
    </cfRule>
    <cfRule type="cellIs" dxfId="9" priority="119" operator="greaterThanOrEqual">
      <formula>1</formula>
    </cfRule>
  </conditionalFormatting>
  <conditionalFormatting sqref="U7:U26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26"/>
  <sheetViews>
    <sheetView topLeftCell="AE1" zoomScale="93" zoomScaleNormal="93" workbookViewId="0">
      <selection activeCell="AL11" sqref="AL11"/>
    </sheetView>
  </sheetViews>
  <sheetFormatPr baseColWidth="10" defaultColWidth="11.453125" defaultRowHeight="14.5"/>
  <cols>
    <col min="1" max="1" width="12" bestFit="1" customWidth="1"/>
    <col min="2" max="2" width="24.453125" bestFit="1" customWidth="1"/>
    <col min="3" max="3" width="39" bestFit="1" customWidth="1"/>
    <col min="6" max="6" width="15.81640625" bestFit="1" customWidth="1"/>
    <col min="7" max="31" width="15.81640625" customWidth="1"/>
    <col min="32" max="33" width="12.26953125" bestFit="1" customWidth="1"/>
    <col min="35" max="35" width="12" bestFit="1" customWidth="1"/>
    <col min="36" max="36" width="24.453125" bestFit="1" customWidth="1"/>
    <col min="37" max="37" width="16.08984375" bestFit="1" customWidth="1"/>
    <col min="38" max="38" width="16.08984375" customWidth="1"/>
  </cols>
  <sheetData>
    <row r="1" spans="1:42">
      <c r="A1" s="50" t="s">
        <v>0</v>
      </c>
      <c r="B1" s="50" t="s">
        <v>1</v>
      </c>
      <c r="C1" s="50" t="s">
        <v>2</v>
      </c>
      <c r="D1" s="50">
        <v>202501</v>
      </c>
      <c r="E1" s="50">
        <v>202502</v>
      </c>
      <c r="F1" s="50">
        <v>202503</v>
      </c>
      <c r="G1" s="50">
        <v>202504</v>
      </c>
      <c r="H1" s="50">
        <v>202505</v>
      </c>
      <c r="I1" s="50">
        <v>202506</v>
      </c>
      <c r="J1" s="50">
        <f>I1+1</f>
        <v>202507</v>
      </c>
      <c r="K1" s="50">
        <f>J1+1</f>
        <v>202508</v>
      </c>
      <c r="L1" s="50">
        <f t="shared" ref="L1:V1" si="0">K1+1</f>
        <v>202509</v>
      </c>
      <c r="M1" s="50">
        <f t="shared" si="0"/>
        <v>202510</v>
      </c>
      <c r="N1" s="50">
        <f t="shared" si="0"/>
        <v>202511</v>
      </c>
      <c r="O1" s="50">
        <f t="shared" si="0"/>
        <v>202512</v>
      </c>
      <c r="P1" s="50">
        <f t="shared" si="0"/>
        <v>202513</v>
      </c>
      <c r="Q1" s="50">
        <f t="shared" si="0"/>
        <v>202514</v>
      </c>
      <c r="R1" s="50">
        <f t="shared" si="0"/>
        <v>202515</v>
      </c>
      <c r="S1" s="50">
        <f t="shared" si="0"/>
        <v>202516</v>
      </c>
      <c r="T1" s="50">
        <f t="shared" si="0"/>
        <v>202517</v>
      </c>
      <c r="U1" s="50">
        <v>202601</v>
      </c>
      <c r="V1" s="50">
        <f t="shared" si="0"/>
        <v>202602</v>
      </c>
      <c r="W1" s="50">
        <f t="shared" ref="W1:AE1" si="1">V1+1</f>
        <v>202603</v>
      </c>
      <c r="X1" s="50">
        <f t="shared" si="1"/>
        <v>202604</v>
      </c>
      <c r="Y1" s="50">
        <f t="shared" si="1"/>
        <v>202605</v>
      </c>
      <c r="Z1" s="50">
        <f t="shared" si="1"/>
        <v>202606</v>
      </c>
      <c r="AA1" s="50">
        <f t="shared" si="1"/>
        <v>202607</v>
      </c>
      <c r="AB1" s="50">
        <f t="shared" si="1"/>
        <v>202608</v>
      </c>
      <c r="AC1" s="50">
        <f t="shared" si="1"/>
        <v>202609</v>
      </c>
      <c r="AD1" s="50">
        <f t="shared" si="1"/>
        <v>202610</v>
      </c>
      <c r="AE1" s="50">
        <f t="shared" si="1"/>
        <v>202611</v>
      </c>
      <c r="AF1" s="50" t="s">
        <v>97</v>
      </c>
      <c r="AG1" s="50" t="s">
        <v>116</v>
      </c>
      <c r="AI1" s="50" t="s">
        <v>0</v>
      </c>
      <c r="AJ1" s="50" t="s">
        <v>1</v>
      </c>
      <c r="AK1" s="50" t="s">
        <v>140</v>
      </c>
      <c r="AL1" s="104" t="s">
        <v>101</v>
      </c>
      <c r="AN1" s="139" t="s">
        <v>107</v>
      </c>
      <c r="AO1" s="139" t="s">
        <v>108</v>
      </c>
      <c r="AP1" s="141" t="s">
        <v>101</v>
      </c>
    </row>
    <row r="2" spans="1:42">
      <c r="A2" s="5">
        <v>700000021</v>
      </c>
      <c r="B2" s="5" t="s">
        <v>10</v>
      </c>
      <c r="C2" s="5" t="s">
        <v>9</v>
      </c>
      <c r="D2" s="5">
        <v>19</v>
      </c>
      <c r="E2" s="5">
        <v>22</v>
      </c>
      <c r="F2" s="5">
        <v>51</v>
      </c>
      <c r="G2" s="5">
        <v>49</v>
      </c>
      <c r="H2" s="5">
        <v>52</v>
      </c>
      <c r="I2" s="5">
        <v>63</v>
      </c>
      <c r="J2" s="5">
        <v>44</v>
      </c>
      <c r="K2" s="5">
        <v>37</v>
      </c>
      <c r="L2" s="5">
        <v>37</v>
      </c>
      <c r="M2" s="5">
        <v>77</v>
      </c>
      <c r="N2" s="5">
        <v>33</v>
      </c>
      <c r="O2" s="5">
        <v>40</v>
      </c>
      <c r="P2" s="5">
        <v>54</v>
      </c>
      <c r="Q2" s="5">
        <f>VLOOKUP(A2,[3]CUBO!$C:$DY,127,FALSE)</f>
        <v>41</v>
      </c>
      <c r="R2" s="5">
        <f>VLOOKUP(A2,[4]CUBO!$C:$DY,127,FALSE)</f>
        <v>33</v>
      </c>
      <c r="S2" s="5">
        <f>VLOOKUP(A2,[5]CUBO!$C:$DY,127,FALSE)</f>
        <v>28</v>
      </c>
      <c r="T2" s="5">
        <f>VLOOKUP(A2,[6]CUBO!$C:$DY,127,FALSE)</f>
        <v>44</v>
      </c>
      <c r="U2" s="5">
        <f>VLOOKUP(A2,[7]CUBO!$C:$DY,127,FALSE)</f>
        <v>32</v>
      </c>
      <c r="V2" s="5">
        <f>VLOOKUP(A2,[8]CUBO!$C:$DY,127,FALSE)</f>
        <v>38</v>
      </c>
      <c r="W2" s="5">
        <f>VLOOKUP(A2,[9]CUBO!$C:$DY,127,FALSE)</f>
        <v>47</v>
      </c>
      <c r="X2" s="5">
        <f>VLOOKUP(A2,[10]CUBO!$C:$DY,127,FALSE)</f>
        <v>41</v>
      </c>
      <c r="Y2" s="5">
        <f>VLOOKUP(A2,[11]CUBO!$C:$DY,127,FALSE)</f>
        <v>78</v>
      </c>
      <c r="Z2" s="5">
        <f>VLOOKUP(A2,[12]CUBO!$C:$DY,127,FALSE)</f>
        <v>66</v>
      </c>
      <c r="AA2" s="5">
        <f>_xlfn.XLOOKUP(A2,[13]CUBO!$B:$B,[13]CUBO!$DX:$DX)</f>
        <v>61</v>
      </c>
      <c r="AB2" s="5">
        <v>55</v>
      </c>
      <c r="AC2" s="5">
        <v>56</v>
      </c>
      <c r="AD2" s="5">
        <v>46</v>
      </c>
      <c r="AE2" s="5">
        <v>41</v>
      </c>
      <c r="AF2" s="5">
        <f>ROUND(AVERAGE(U2:AE2),0)</f>
        <v>51</v>
      </c>
      <c r="AG2" s="133">
        <f>VLOOKUP(A2,$AI$2:$AL$21,4,FALSE)+AF2</f>
        <v>54</v>
      </c>
      <c r="AI2" s="5">
        <v>700000459</v>
      </c>
      <c r="AJ2" s="5" t="s">
        <v>40</v>
      </c>
      <c r="AK2" s="14">
        <f>_xlfn.XLOOKUP(AI2,'Histórico Actividad'!B:B,'Histórico Actividad'!P:P)</f>
        <v>1.1261425959780622</v>
      </c>
      <c r="AL2" s="5">
        <f t="shared" ref="AL2:AL21" si="2">VLOOKUP(AK2,$AN$1:$AP$5,3,TRUE)</f>
        <v>0</v>
      </c>
      <c r="AN2" s="143">
        <v>0</v>
      </c>
      <c r="AO2" s="143">
        <v>0.94989999999999997</v>
      </c>
      <c r="AP2" s="206">
        <v>5</v>
      </c>
    </row>
    <row r="3" spans="1:42">
      <c r="A3" s="5">
        <v>700000455</v>
      </c>
      <c r="B3" s="5" t="s">
        <v>12</v>
      </c>
      <c r="C3" s="5" t="s">
        <v>9</v>
      </c>
      <c r="D3" s="5">
        <v>29</v>
      </c>
      <c r="E3" s="5">
        <v>66</v>
      </c>
      <c r="F3" s="5">
        <v>55</v>
      </c>
      <c r="G3" s="5">
        <v>84</v>
      </c>
      <c r="H3" s="5">
        <v>64</v>
      </c>
      <c r="I3" s="5">
        <v>82</v>
      </c>
      <c r="J3" s="5">
        <v>82</v>
      </c>
      <c r="K3" s="5">
        <v>68</v>
      </c>
      <c r="L3" s="5">
        <v>71</v>
      </c>
      <c r="M3" s="5">
        <v>118</v>
      </c>
      <c r="N3" s="5">
        <v>101</v>
      </c>
      <c r="O3" s="5">
        <v>97</v>
      </c>
      <c r="P3" s="5">
        <v>76</v>
      </c>
      <c r="Q3" s="5">
        <f>VLOOKUP(A3,[3]CUBO!$C:$DY,127,FALSE)</f>
        <v>92</v>
      </c>
      <c r="R3" s="5">
        <f>VLOOKUP(A3,[4]CUBO!$C:$DY,127,FALSE)</f>
        <v>73</v>
      </c>
      <c r="S3" s="5">
        <f>VLOOKUP(A3,[5]CUBO!$C:$DY,127,FALSE)</f>
        <v>104</v>
      </c>
      <c r="T3" s="5">
        <f>VLOOKUP(A3,[6]CUBO!$C:$DY,127,FALSE)</f>
        <v>76</v>
      </c>
      <c r="U3" s="5">
        <f>VLOOKUP(A3,[7]CUBO!$C:$DY,127,FALSE)</f>
        <v>71</v>
      </c>
      <c r="V3" s="5">
        <f>VLOOKUP(A3,[8]CUBO!$C:$DY,127,FALSE)</f>
        <v>65</v>
      </c>
      <c r="W3" s="5">
        <f>VLOOKUP(A3,[9]CUBO!$C:$DY,127,FALSE)</f>
        <v>84</v>
      </c>
      <c r="X3" s="5">
        <f>VLOOKUP(A3,[10]CUBO!$C:$DY,127,FALSE)</f>
        <v>68</v>
      </c>
      <c r="Y3" s="5">
        <f>VLOOKUP(A3,[11]CUBO!$C:$DY,127,FALSE)</f>
        <v>71</v>
      </c>
      <c r="Z3" s="5">
        <f>VLOOKUP(A3,[12]CUBO!$C:$DY,127,FALSE)</f>
        <v>64</v>
      </c>
      <c r="AA3" s="5">
        <f>_xlfn.XLOOKUP(A3,[13]CUBO!$B:$B,[13]CUBO!$DX:$DX)</f>
        <v>55</v>
      </c>
      <c r="AB3" s="5">
        <v>47</v>
      </c>
      <c r="AC3" s="5">
        <v>52</v>
      </c>
      <c r="AD3" s="5">
        <v>45</v>
      </c>
      <c r="AE3" s="5">
        <v>57</v>
      </c>
      <c r="AF3" s="5">
        <f t="shared" ref="AF3:AF22" si="3">ROUND(AVERAGE(U3:AE3),0)</f>
        <v>62</v>
      </c>
      <c r="AG3" s="133">
        <f t="shared" ref="AG3:AG21" si="4">VLOOKUP(A3,$AI$2:$AL$21,4,FALSE)+AF3</f>
        <v>65</v>
      </c>
      <c r="AI3" s="5">
        <v>700000423</v>
      </c>
      <c r="AJ3" s="5" t="s">
        <v>35</v>
      </c>
      <c r="AK3" s="14">
        <f>_xlfn.XLOOKUP(AI3,'Histórico Actividad'!B:B,'Histórico Actividad'!P:P)</f>
        <v>1.039779681762546</v>
      </c>
      <c r="AL3" s="5">
        <f t="shared" si="2"/>
        <v>3</v>
      </c>
      <c r="AN3" s="143">
        <v>0.95</v>
      </c>
      <c r="AO3" s="143">
        <v>0.99990000000000001</v>
      </c>
      <c r="AP3" s="206">
        <v>4</v>
      </c>
    </row>
    <row r="4" spans="1:42">
      <c r="A4" s="5">
        <v>700000457</v>
      </c>
      <c r="B4" s="5" t="s">
        <v>14</v>
      </c>
      <c r="C4" s="5" t="s">
        <v>9</v>
      </c>
      <c r="D4" s="5">
        <v>23</v>
      </c>
      <c r="E4" s="5">
        <v>32</v>
      </c>
      <c r="F4" s="5">
        <v>40</v>
      </c>
      <c r="G4" s="5">
        <v>55</v>
      </c>
      <c r="H4" s="5">
        <v>33</v>
      </c>
      <c r="I4" s="5">
        <v>44</v>
      </c>
      <c r="J4" s="5">
        <v>32</v>
      </c>
      <c r="K4" s="5">
        <v>24</v>
      </c>
      <c r="L4" s="5">
        <v>29</v>
      </c>
      <c r="M4" s="5">
        <v>62</v>
      </c>
      <c r="N4" s="5">
        <v>39</v>
      </c>
      <c r="O4" s="5">
        <v>24</v>
      </c>
      <c r="P4" s="5">
        <v>31</v>
      </c>
      <c r="Q4" s="5">
        <f>VLOOKUP(A4,[3]CUBO!$C:$DY,127,FALSE)</f>
        <v>40</v>
      </c>
      <c r="R4" s="5">
        <f>VLOOKUP(A4,[4]CUBO!$C:$DY,127,FALSE)</f>
        <v>40</v>
      </c>
      <c r="S4" s="5">
        <f>VLOOKUP(A4,[5]CUBO!$C:$DY,127,FALSE)</f>
        <v>51</v>
      </c>
      <c r="T4" s="5">
        <f>VLOOKUP(A4,[6]CUBO!$C:$DY,127,FALSE)</f>
        <v>39</v>
      </c>
      <c r="U4" s="5">
        <f>VLOOKUP(A4,[7]CUBO!$C:$DY,127,FALSE)</f>
        <v>27</v>
      </c>
      <c r="V4" s="5">
        <f>VLOOKUP(A4,[8]CUBO!$C:$DY,127,FALSE)</f>
        <v>42</v>
      </c>
      <c r="W4" s="5">
        <f>VLOOKUP(A4,[9]CUBO!$C:$DY,127,FALSE)</f>
        <v>59</v>
      </c>
      <c r="X4" s="5">
        <f>VLOOKUP(A4,[10]CUBO!$C:$DY,127,FALSE)</f>
        <v>48</v>
      </c>
      <c r="Y4" s="5">
        <f>VLOOKUP(A4,[11]CUBO!$C:$DY,127,FALSE)</f>
        <v>49</v>
      </c>
      <c r="Z4" s="5">
        <f>VLOOKUP(A4,[12]CUBO!$C:$DY,127,FALSE)</f>
        <v>37</v>
      </c>
      <c r="AA4" s="5">
        <f>_xlfn.XLOOKUP(A4,[13]CUBO!$B:$B,[13]CUBO!$DX:$DX)</f>
        <v>40</v>
      </c>
      <c r="AB4" s="5">
        <v>48</v>
      </c>
      <c r="AC4" s="5">
        <v>48</v>
      </c>
      <c r="AD4" s="5">
        <v>47</v>
      </c>
      <c r="AE4" s="5">
        <v>50</v>
      </c>
      <c r="AF4" s="5">
        <f t="shared" si="3"/>
        <v>45</v>
      </c>
      <c r="AG4" s="133">
        <f t="shared" si="4"/>
        <v>49</v>
      </c>
      <c r="AI4" s="5">
        <v>700000428</v>
      </c>
      <c r="AJ4" s="5" t="s">
        <v>27</v>
      </c>
      <c r="AK4" s="14">
        <f>_xlfn.XLOOKUP(AI4,'Histórico Actividad'!B:B,'Histórico Actividad'!P:P)</f>
        <v>1.0651898734177214</v>
      </c>
      <c r="AL4" s="5">
        <f t="shared" si="2"/>
        <v>0</v>
      </c>
      <c r="AN4" s="143">
        <v>1</v>
      </c>
      <c r="AO4" s="143">
        <v>1.0499000000000001</v>
      </c>
      <c r="AP4" s="206">
        <v>3</v>
      </c>
    </row>
    <row r="5" spans="1:42">
      <c r="A5" s="5">
        <v>700000281</v>
      </c>
      <c r="B5" s="5" t="s">
        <v>16</v>
      </c>
      <c r="C5" s="5" t="s">
        <v>17</v>
      </c>
      <c r="D5" s="5">
        <v>62</v>
      </c>
      <c r="E5" s="5">
        <v>86</v>
      </c>
      <c r="F5" s="5">
        <v>49</v>
      </c>
      <c r="G5" s="5">
        <v>57</v>
      </c>
      <c r="H5" s="5">
        <v>46</v>
      </c>
      <c r="I5" s="5">
        <v>40</v>
      </c>
      <c r="J5" s="5">
        <v>58</v>
      </c>
      <c r="K5" s="5">
        <v>51</v>
      </c>
      <c r="L5" s="5">
        <v>48</v>
      </c>
      <c r="M5" s="5">
        <v>97</v>
      </c>
      <c r="N5" s="5">
        <v>45</v>
      </c>
      <c r="O5" s="5">
        <v>52</v>
      </c>
      <c r="P5" s="5">
        <v>47</v>
      </c>
      <c r="Q5" s="5">
        <f>VLOOKUP(A5,[3]CUBO!$C:$DY,127,FALSE)</f>
        <v>43</v>
      </c>
      <c r="R5" s="5">
        <f>VLOOKUP(A5,[4]CUBO!$C:$DY,127,FALSE)</f>
        <v>44</v>
      </c>
      <c r="S5" s="5">
        <f>VLOOKUP(A5,[5]CUBO!$C:$DY,127,FALSE)</f>
        <v>33</v>
      </c>
      <c r="T5" s="5">
        <f>VLOOKUP(A5,[6]CUBO!$C:$DY,127,FALSE)</f>
        <v>32</v>
      </c>
      <c r="U5" s="5">
        <f>VLOOKUP(A5,[7]CUBO!$C:$DY,127,FALSE)</f>
        <v>54</v>
      </c>
      <c r="V5" s="5">
        <f>VLOOKUP(A5,[8]CUBO!$C:$DY,127,FALSE)</f>
        <v>50</v>
      </c>
      <c r="W5" s="5">
        <f>VLOOKUP(A5,[9]CUBO!$C:$DY,127,FALSE)</f>
        <v>48</v>
      </c>
      <c r="X5" s="5">
        <f>VLOOKUP(A5,[10]CUBO!$C:$DY,127,FALSE)</f>
        <v>67</v>
      </c>
      <c r="Y5" s="5">
        <f>VLOOKUP(A5,[11]CUBO!$C:$DY,127,FALSE)</f>
        <v>69</v>
      </c>
      <c r="Z5" s="5">
        <f>VLOOKUP(A5,[12]CUBO!$C:$DY,127,FALSE)</f>
        <v>57</v>
      </c>
      <c r="AA5" s="5">
        <f>_xlfn.XLOOKUP(A5,[13]CUBO!$B:$B,[13]CUBO!$DX:$DX)</f>
        <v>57</v>
      </c>
      <c r="AB5" s="5">
        <v>61</v>
      </c>
      <c r="AC5" s="5">
        <v>71</v>
      </c>
      <c r="AD5" s="5">
        <v>62</v>
      </c>
      <c r="AE5" s="5">
        <v>46</v>
      </c>
      <c r="AF5" s="5">
        <f t="shared" si="3"/>
        <v>58</v>
      </c>
      <c r="AG5" s="133">
        <f t="shared" si="4"/>
        <v>61</v>
      </c>
      <c r="AI5" s="5">
        <v>700000281</v>
      </c>
      <c r="AJ5" s="5" t="s">
        <v>16</v>
      </c>
      <c r="AK5" s="14">
        <f>_xlfn.XLOOKUP(AI5,'Histórico Actividad'!B:B,'Histórico Actividad'!P:P)</f>
        <v>1.0400572246065809</v>
      </c>
      <c r="AL5" s="5">
        <f t="shared" si="2"/>
        <v>3</v>
      </c>
      <c r="AN5" s="143">
        <v>1.05</v>
      </c>
      <c r="AO5" s="143">
        <v>1.075</v>
      </c>
      <c r="AP5" s="139">
        <v>0</v>
      </c>
    </row>
    <row r="6" spans="1:42">
      <c r="A6" s="5">
        <v>700000254</v>
      </c>
      <c r="B6" s="5" t="s">
        <v>19</v>
      </c>
      <c r="C6" s="5" t="s">
        <v>20</v>
      </c>
      <c r="D6" s="5">
        <v>24</v>
      </c>
      <c r="E6" s="5">
        <v>49</v>
      </c>
      <c r="F6" s="5">
        <v>58</v>
      </c>
      <c r="G6" s="5">
        <v>54</v>
      </c>
      <c r="H6" s="5">
        <v>44</v>
      </c>
      <c r="I6" s="5">
        <v>43</v>
      </c>
      <c r="J6" s="5">
        <v>40</v>
      </c>
      <c r="K6" s="5">
        <v>42</v>
      </c>
      <c r="L6" s="5">
        <v>46</v>
      </c>
      <c r="M6" s="5">
        <v>75</v>
      </c>
      <c r="N6" s="5">
        <v>47</v>
      </c>
      <c r="O6" s="5">
        <v>49</v>
      </c>
      <c r="P6" s="5">
        <v>50</v>
      </c>
      <c r="Q6" s="5">
        <f>VLOOKUP(A6,[3]CUBO!$C:$DY,127,FALSE)</f>
        <v>60</v>
      </c>
      <c r="R6" s="5">
        <f>VLOOKUP(A6,[4]CUBO!$C:$DY,127,FALSE)</f>
        <v>65</v>
      </c>
      <c r="S6" s="5">
        <f>VLOOKUP(A6,[5]CUBO!$C:$DY,127,FALSE)</f>
        <v>55</v>
      </c>
      <c r="T6" s="5">
        <f>VLOOKUP(A6,[6]CUBO!$C:$DY,127,FALSE)</f>
        <v>52</v>
      </c>
      <c r="U6" s="5">
        <f>VLOOKUP(A6,[7]CUBO!$C:$DY,127,FALSE)</f>
        <v>35</v>
      </c>
      <c r="V6" s="5">
        <f>VLOOKUP(A6,[8]CUBO!$C:$DY,127,FALSE)</f>
        <v>60</v>
      </c>
      <c r="W6" s="5">
        <f>VLOOKUP(A6,[9]CUBO!$C:$DY,127,FALSE)</f>
        <v>44</v>
      </c>
      <c r="X6" s="5">
        <f>VLOOKUP(A6,[10]CUBO!$C:$DY,127,FALSE)</f>
        <v>45</v>
      </c>
      <c r="Y6" s="5">
        <f>VLOOKUP(A6,[11]CUBO!$C:$DY,127,FALSE)</f>
        <v>55</v>
      </c>
      <c r="Z6" s="5">
        <f>VLOOKUP(A6,[12]CUBO!$C:$DY,127,FALSE)</f>
        <v>46</v>
      </c>
      <c r="AA6" s="5">
        <f>_xlfn.XLOOKUP(A6,[13]CUBO!$B:$B,[13]CUBO!$DX:$DX)</f>
        <v>37</v>
      </c>
      <c r="AB6" s="5">
        <v>44</v>
      </c>
      <c r="AC6" s="5">
        <v>52</v>
      </c>
      <c r="AD6" s="5">
        <v>18</v>
      </c>
      <c r="AE6" s="5">
        <v>52</v>
      </c>
      <c r="AF6" s="5">
        <f t="shared" si="3"/>
        <v>44</v>
      </c>
      <c r="AG6" s="133">
        <f>VLOOKUP(A6,$AI$2:$AL$21,4,FALSE)+AF6</f>
        <v>49</v>
      </c>
      <c r="AI6" s="5">
        <v>700000278</v>
      </c>
      <c r="AJ6" s="5" t="s">
        <v>29</v>
      </c>
      <c r="AK6" s="14">
        <f>_xlfn.XLOOKUP(AI6,'Histórico Actividad'!B:B,'Histórico Actividad'!P:P)</f>
        <v>0.99841646872525736</v>
      </c>
      <c r="AL6" s="5">
        <f t="shared" si="2"/>
        <v>4</v>
      </c>
    </row>
    <row r="7" spans="1:42">
      <c r="A7" s="5">
        <v>700000098</v>
      </c>
      <c r="B7" s="5" t="s">
        <v>22</v>
      </c>
      <c r="C7" s="5" t="s">
        <v>23</v>
      </c>
      <c r="D7" s="5">
        <v>10</v>
      </c>
      <c r="E7" s="5">
        <v>28</v>
      </c>
      <c r="F7" s="5">
        <v>21</v>
      </c>
      <c r="G7" s="5">
        <v>26</v>
      </c>
      <c r="H7" s="5">
        <v>32</v>
      </c>
      <c r="I7" s="5">
        <v>41</v>
      </c>
      <c r="J7" s="5">
        <v>36</v>
      </c>
      <c r="K7" s="5">
        <v>18</v>
      </c>
      <c r="L7" s="5">
        <v>21</v>
      </c>
      <c r="M7" s="5">
        <v>50</v>
      </c>
      <c r="N7" s="5">
        <v>26</v>
      </c>
      <c r="O7" s="5">
        <v>23</v>
      </c>
      <c r="P7" s="5">
        <v>30</v>
      </c>
      <c r="Q7" s="5">
        <f>VLOOKUP(A7,[3]CUBO!$C:$DY,127,FALSE)</f>
        <v>30</v>
      </c>
      <c r="R7" s="5">
        <f>VLOOKUP(A7,[4]CUBO!$C:$DY,127,FALSE)</f>
        <v>38</v>
      </c>
      <c r="S7" s="5">
        <f>VLOOKUP(A7,[5]CUBO!$C:$DY,127,FALSE)</f>
        <v>28</v>
      </c>
      <c r="T7" s="5">
        <f>VLOOKUP(A7,[6]CUBO!$C:$DY,127,FALSE)</f>
        <v>23</v>
      </c>
      <c r="U7" s="5">
        <f>VLOOKUP(A7,[7]CUBO!$C:$DY,127,FALSE)</f>
        <v>33</v>
      </c>
      <c r="V7" s="5">
        <f>VLOOKUP(A7,[8]CUBO!$C:$DY,127,FALSE)</f>
        <v>44</v>
      </c>
      <c r="W7" s="5">
        <f>VLOOKUP(A7,[9]CUBO!$C:$DY,127,FALSE)</f>
        <v>24</v>
      </c>
      <c r="X7" s="5">
        <f>VLOOKUP(A7,[10]CUBO!$C:$DY,127,FALSE)</f>
        <v>31</v>
      </c>
      <c r="Y7" s="5">
        <f>VLOOKUP(A7,[11]CUBO!$C:$DY,127,FALSE)</f>
        <v>59</v>
      </c>
      <c r="Z7" s="5">
        <f>VLOOKUP(A7,[12]CUBO!$C:$DY,127,FALSE)</f>
        <v>57</v>
      </c>
      <c r="AA7" s="5">
        <f>_xlfn.XLOOKUP(A7,[13]CUBO!$B:$B,[13]CUBO!$DX:$DX)</f>
        <v>42</v>
      </c>
      <c r="AB7" s="5">
        <v>43</v>
      </c>
      <c r="AC7" s="5">
        <v>50</v>
      </c>
      <c r="AD7" s="5">
        <v>43</v>
      </c>
      <c r="AE7" s="5">
        <v>51</v>
      </c>
      <c r="AF7" s="5">
        <f t="shared" si="3"/>
        <v>43</v>
      </c>
      <c r="AG7" s="133">
        <f t="shared" si="4"/>
        <v>46</v>
      </c>
      <c r="AI7" s="5">
        <v>700000021</v>
      </c>
      <c r="AJ7" s="5" t="s">
        <v>10</v>
      </c>
      <c r="AK7" s="14">
        <f>_xlfn.XLOOKUP(AI7,'Histórico Actividad'!B:B,'Histórico Actividad'!P:P)</f>
        <v>1.0023877745940784</v>
      </c>
      <c r="AL7" s="5">
        <f t="shared" si="2"/>
        <v>3</v>
      </c>
    </row>
    <row r="8" spans="1:42">
      <c r="A8" s="5">
        <v>700000133</v>
      </c>
      <c r="B8" s="5" t="s">
        <v>25</v>
      </c>
      <c r="C8" s="5" t="s">
        <v>23</v>
      </c>
      <c r="D8" s="5">
        <v>35</v>
      </c>
      <c r="E8" s="5">
        <v>59</v>
      </c>
      <c r="F8" s="5">
        <v>49</v>
      </c>
      <c r="G8" s="5">
        <v>36</v>
      </c>
      <c r="H8" s="5">
        <v>30</v>
      </c>
      <c r="I8" s="5">
        <v>32</v>
      </c>
      <c r="J8" s="5">
        <v>52</v>
      </c>
      <c r="K8" s="5">
        <v>38</v>
      </c>
      <c r="L8" s="5">
        <v>37</v>
      </c>
      <c r="M8" s="5">
        <v>69</v>
      </c>
      <c r="N8" s="5">
        <v>34</v>
      </c>
      <c r="O8" s="5">
        <v>47</v>
      </c>
      <c r="P8" s="5">
        <v>28</v>
      </c>
      <c r="Q8" s="5">
        <f>VLOOKUP(A8,[3]CUBO!$C:$DY,127,FALSE)</f>
        <v>32</v>
      </c>
      <c r="R8" s="5">
        <f>VLOOKUP(A8,[4]CUBO!$C:$DY,127,FALSE)</f>
        <v>28</v>
      </c>
      <c r="S8" s="5">
        <f>VLOOKUP(A8,[5]CUBO!$C:$DY,127,FALSE)</f>
        <v>26</v>
      </c>
      <c r="T8" s="5">
        <f>VLOOKUP(A8,[6]CUBO!$C:$DY,127,FALSE)</f>
        <v>17</v>
      </c>
      <c r="U8" s="5">
        <f>VLOOKUP(A8,[7]CUBO!$C:$DY,127,FALSE)</f>
        <v>21</v>
      </c>
      <c r="V8" s="5">
        <f>VLOOKUP(A8,[8]CUBO!$C:$DY,127,FALSE)</f>
        <v>36</v>
      </c>
      <c r="W8" s="5">
        <f>VLOOKUP(A8,[9]CUBO!$C:$DY,127,FALSE)</f>
        <v>26</v>
      </c>
      <c r="X8" s="5">
        <f>VLOOKUP(A8,[10]CUBO!$C:$DY,127,FALSE)</f>
        <v>29</v>
      </c>
      <c r="Y8" s="5">
        <f>VLOOKUP(A8,[11]CUBO!$C:$DY,127,FALSE)</f>
        <v>39</v>
      </c>
      <c r="Z8" s="5">
        <f>VLOOKUP(A8,[12]CUBO!$C:$DY,127,FALSE)</f>
        <v>37</v>
      </c>
      <c r="AA8" s="5">
        <f>_xlfn.XLOOKUP(A8,[13]CUBO!$B:$B,[13]CUBO!$DX:$DX)</f>
        <v>40</v>
      </c>
      <c r="AB8" s="5">
        <v>29</v>
      </c>
      <c r="AC8" s="5">
        <v>31</v>
      </c>
      <c r="AD8" s="5">
        <v>29</v>
      </c>
      <c r="AE8" s="5">
        <v>37</v>
      </c>
      <c r="AF8" s="5">
        <f t="shared" si="3"/>
        <v>32</v>
      </c>
      <c r="AG8" s="133">
        <f t="shared" si="4"/>
        <v>35</v>
      </c>
      <c r="AI8" s="5">
        <v>700000466</v>
      </c>
      <c r="AJ8" s="5" t="s">
        <v>45</v>
      </c>
      <c r="AK8" s="14">
        <f>_xlfn.XLOOKUP(AI8,'Histórico Actividad'!B:B,'Histórico Actividad'!P:P)</f>
        <v>1.0123796423658873</v>
      </c>
      <c r="AL8" s="5">
        <f t="shared" si="2"/>
        <v>3</v>
      </c>
    </row>
    <row r="9" spans="1:42">
      <c r="A9" s="5">
        <v>700000428</v>
      </c>
      <c r="B9" s="5" t="s">
        <v>27</v>
      </c>
      <c r="C9" s="5" t="s">
        <v>23</v>
      </c>
      <c r="D9" s="5">
        <v>54</v>
      </c>
      <c r="E9" s="5">
        <v>93</v>
      </c>
      <c r="F9" s="5">
        <v>84</v>
      </c>
      <c r="G9" s="5">
        <v>88</v>
      </c>
      <c r="H9" s="5">
        <v>73</v>
      </c>
      <c r="I9" s="5">
        <v>60</v>
      </c>
      <c r="J9" s="5">
        <v>77</v>
      </c>
      <c r="K9" s="5">
        <v>53</v>
      </c>
      <c r="L9" s="5">
        <v>63</v>
      </c>
      <c r="M9" s="5">
        <v>113</v>
      </c>
      <c r="N9" s="5">
        <v>64</v>
      </c>
      <c r="O9" s="5">
        <v>51</v>
      </c>
      <c r="P9" s="5">
        <v>58</v>
      </c>
      <c r="Q9" s="5">
        <f>VLOOKUP(A9,[3]CUBO!$C:$DY,127,FALSE)</f>
        <v>71</v>
      </c>
      <c r="R9" s="5">
        <f>VLOOKUP(A9,[4]CUBO!$C:$DY,127,FALSE)</f>
        <v>63</v>
      </c>
      <c r="S9" s="5">
        <f>VLOOKUP(A9,[5]CUBO!$C:$DY,127,FALSE)</f>
        <v>68</v>
      </c>
      <c r="T9" s="5">
        <f>VLOOKUP(A9,[6]CUBO!$C:$DY,127,FALSE)</f>
        <v>44</v>
      </c>
      <c r="U9" s="5">
        <f>VLOOKUP(A9,[7]CUBO!$C:$DY,127,FALSE)</f>
        <v>47</v>
      </c>
      <c r="V9" s="5">
        <f>VLOOKUP(A9,[8]CUBO!$C:$DY,127,FALSE)</f>
        <v>104</v>
      </c>
      <c r="W9" s="5">
        <f>VLOOKUP(A9,[9]CUBO!$C:$DY,127,FALSE)</f>
        <v>65</v>
      </c>
      <c r="X9" s="5">
        <f>VLOOKUP(A9,[10]CUBO!$C:$DY,127,FALSE)</f>
        <v>92</v>
      </c>
      <c r="Y9" s="5">
        <f>VLOOKUP(A9,[11]CUBO!$C:$DY,127,FALSE)</f>
        <v>92</v>
      </c>
      <c r="Z9" s="5">
        <f>VLOOKUP(A9,[12]CUBO!$C:$DY,127,FALSE)</f>
        <v>66</v>
      </c>
      <c r="AA9" s="5">
        <f>_xlfn.XLOOKUP(A9,[13]CUBO!$B:$B,[13]CUBO!$DX:$DX)</f>
        <v>76</v>
      </c>
      <c r="AB9" s="5">
        <v>79</v>
      </c>
      <c r="AC9" s="5">
        <v>80</v>
      </c>
      <c r="AD9" s="5">
        <v>76</v>
      </c>
      <c r="AE9" s="5">
        <v>101</v>
      </c>
      <c r="AF9" s="5">
        <f t="shared" si="3"/>
        <v>80</v>
      </c>
      <c r="AG9" s="133">
        <f t="shared" si="4"/>
        <v>80</v>
      </c>
      <c r="AI9" s="5">
        <v>700000098</v>
      </c>
      <c r="AJ9" s="5" t="s">
        <v>22</v>
      </c>
      <c r="AK9" s="14">
        <f>_xlfn.XLOOKUP(AI9,'Histórico Actividad'!B:B,'Histórico Actividad'!P:P)</f>
        <v>1.0475352112676057</v>
      </c>
      <c r="AL9" s="5">
        <f t="shared" si="2"/>
        <v>3</v>
      </c>
    </row>
    <row r="10" spans="1:42">
      <c r="A10" s="5">
        <v>700000278</v>
      </c>
      <c r="B10" s="5" t="s">
        <v>29</v>
      </c>
      <c r="C10" s="5" t="s">
        <v>30</v>
      </c>
      <c r="D10" s="5">
        <v>56</v>
      </c>
      <c r="E10" s="5">
        <v>57</v>
      </c>
      <c r="F10" s="5">
        <v>56</v>
      </c>
      <c r="G10" s="5">
        <v>76</v>
      </c>
      <c r="H10" s="5">
        <v>53</v>
      </c>
      <c r="I10" s="5">
        <v>50</v>
      </c>
      <c r="J10" s="5">
        <v>44</v>
      </c>
      <c r="K10" s="5">
        <v>54</v>
      </c>
      <c r="L10" s="5">
        <v>45</v>
      </c>
      <c r="M10" s="5">
        <v>86</v>
      </c>
      <c r="N10" s="5">
        <v>80</v>
      </c>
      <c r="O10" s="5">
        <v>76</v>
      </c>
      <c r="P10" s="5">
        <v>73</v>
      </c>
      <c r="Q10" s="5">
        <f>VLOOKUP(A10,[3]CUBO!$C:$DY,127,FALSE)</f>
        <v>66</v>
      </c>
      <c r="R10" s="5">
        <f>VLOOKUP(A10,[4]CUBO!$C:$DY,127,FALSE)</f>
        <v>62</v>
      </c>
      <c r="S10" s="5">
        <f>VLOOKUP(A10,[5]CUBO!$C:$DY,127,FALSE)</f>
        <v>42</v>
      </c>
      <c r="T10" s="5">
        <f>VLOOKUP(A10,[6]CUBO!$C:$DY,127,FALSE)</f>
        <v>47</v>
      </c>
      <c r="U10" s="5">
        <f>VLOOKUP(A10,[7]CUBO!$C:$DY,127,FALSE)</f>
        <v>22</v>
      </c>
      <c r="V10" s="5">
        <f>VLOOKUP(A10,[8]CUBO!$C:$DY,127,FALSE)</f>
        <v>44</v>
      </c>
      <c r="W10" s="5">
        <f>VLOOKUP(A10,[9]CUBO!$C:$DY,127,FALSE)</f>
        <v>62</v>
      </c>
      <c r="X10" s="5">
        <f>VLOOKUP(A10,[10]CUBO!$C:$DY,127,FALSE)</f>
        <v>62</v>
      </c>
      <c r="Y10" s="5">
        <f>VLOOKUP(A10,[11]CUBO!$C:$DY,127,FALSE)</f>
        <v>67</v>
      </c>
      <c r="Z10" s="5">
        <f>VLOOKUP(A10,[12]CUBO!$C:$DY,127,FALSE)</f>
        <v>47</v>
      </c>
      <c r="AA10" s="5">
        <f>_xlfn.XLOOKUP(A10,[13]CUBO!$B:$B,[13]CUBO!$DX:$DX)</f>
        <v>49</v>
      </c>
      <c r="AB10" s="5">
        <v>45</v>
      </c>
      <c r="AC10" s="5">
        <v>46</v>
      </c>
      <c r="AD10" s="5">
        <v>37</v>
      </c>
      <c r="AE10" s="5">
        <v>42</v>
      </c>
      <c r="AF10" s="5">
        <f t="shared" si="3"/>
        <v>48</v>
      </c>
      <c r="AG10" s="133">
        <f t="shared" si="4"/>
        <v>52</v>
      </c>
      <c r="AI10" s="5">
        <v>700000178</v>
      </c>
      <c r="AJ10" s="5" t="s">
        <v>32</v>
      </c>
      <c r="AK10" s="14">
        <f>_xlfn.XLOOKUP(AI10,'Histórico Actividad'!B:B,'Histórico Actividad'!P:P)</f>
        <v>0.98698994677705498</v>
      </c>
      <c r="AL10" s="5">
        <f t="shared" si="2"/>
        <v>4</v>
      </c>
    </row>
    <row r="11" spans="1:42">
      <c r="A11" s="5">
        <v>700000178</v>
      </c>
      <c r="B11" s="5" t="s">
        <v>32</v>
      </c>
      <c r="C11" s="5" t="s">
        <v>33</v>
      </c>
      <c r="D11" s="5">
        <v>94</v>
      </c>
      <c r="E11" s="5">
        <v>99</v>
      </c>
      <c r="F11" s="5">
        <v>89</v>
      </c>
      <c r="G11" s="5">
        <v>106</v>
      </c>
      <c r="H11" s="5">
        <v>88</v>
      </c>
      <c r="I11" s="5">
        <v>70</v>
      </c>
      <c r="J11" s="5">
        <v>68</v>
      </c>
      <c r="K11" s="5">
        <v>94</v>
      </c>
      <c r="L11" s="5">
        <v>62</v>
      </c>
      <c r="M11" s="5">
        <v>119</v>
      </c>
      <c r="N11" s="5">
        <v>68</v>
      </c>
      <c r="O11" s="5">
        <v>95</v>
      </c>
      <c r="P11" s="5">
        <v>60</v>
      </c>
      <c r="Q11" s="5">
        <f>VLOOKUP(A11,[3]CUBO!$C:$DY,127,FALSE)</f>
        <v>72</v>
      </c>
      <c r="R11" s="5">
        <f>VLOOKUP(A11,[4]CUBO!$C:$DY,127,FALSE)</f>
        <v>98</v>
      </c>
      <c r="S11" s="5">
        <f>VLOOKUP(A11,[5]CUBO!$C:$DY,127,FALSE)</f>
        <v>70</v>
      </c>
      <c r="T11" s="5">
        <f>VLOOKUP(A11,[6]CUBO!$C:$DY,127,FALSE)</f>
        <v>65</v>
      </c>
      <c r="U11" s="5">
        <f>VLOOKUP(A11,[7]CUBO!$C:$DY,127,FALSE)</f>
        <v>81</v>
      </c>
      <c r="V11" s="5">
        <f>VLOOKUP(A11,[8]CUBO!$C:$DY,127,FALSE)</f>
        <v>103</v>
      </c>
      <c r="W11" s="5">
        <f>VLOOKUP(A11,[9]CUBO!$C:$DY,127,FALSE)</f>
        <v>61</v>
      </c>
      <c r="X11" s="5">
        <f>VLOOKUP(A11,[10]CUBO!$C:$DY,127,FALSE)</f>
        <v>81</v>
      </c>
      <c r="Y11" s="5">
        <f>VLOOKUP(A11,[11]CUBO!$C:$DY,127,FALSE)</f>
        <v>108</v>
      </c>
      <c r="Z11" s="5">
        <f>VLOOKUP(A11,[12]CUBO!$C:$DY,127,FALSE)</f>
        <v>81</v>
      </c>
      <c r="AA11" s="5">
        <f>_xlfn.XLOOKUP(A11,[13]CUBO!$B:$B,[13]CUBO!$DX:$DX)</f>
        <v>72</v>
      </c>
      <c r="AB11" s="5">
        <v>74</v>
      </c>
      <c r="AC11" s="5">
        <v>73</v>
      </c>
      <c r="AD11" s="5">
        <v>76</v>
      </c>
      <c r="AE11" s="5">
        <v>112</v>
      </c>
      <c r="AF11" s="5">
        <f t="shared" si="3"/>
        <v>84</v>
      </c>
      <c r="AG11" s="133">
        <f t="shared" si="4"/>
        <v>88</v>
      </c>
      <c r="AI11" s="5">
        <v>700000232</v>
      </c>
      <c r="AJ11" s="5" t="s">
        <v>37</v>
      </c>
      <c r="AK11" s="14">
        <f>_xlfn.XLOOKUP(AI11,'Histórico Actividad'!B:B,'Histórico Actividad'!P:P)</f>
        <v>0.96913580246913578</v>
      </c>
      <c r="AL11" s="5">
        <f t="shared" si="2"/>
        <v>4</v>
      </c>
    </row>
    <row r="12" spans="1:42">
      <c r="A12" s="5">
        <v>700000423</v>
      </c>
      <c r="B12" s="5" t="s">
        <v>35</v>
      </c>
      <c r="C12" s="5" t="s">
        <v>33</v>
      </c>
      <c r="D12" s="5">
        <v>69</v>
      </c>
      <c r="E12" s="5">
        <v>79</v>
      </c>
      <c r="F12" s="5">
        <v>68</v>
      </c>
      <c r="G12" s="5">
        <v>83</v>
      </c>
      <c r="H12" s="5">
        <v>86</v>
      </c>
      <c r="I12" s="5">
        <v>79</v>
      </c>
      <c r="J12" s="5">
        <v>73</v>
      </c>
      <c r="K12" s="5">
        <v>78</v>
      </c>
      <c r="L12" s="5">
        <v>89</v>
      </c>
      <c r="M12" s="5">
        <v>115</v>
      </c>
      <c r="N12" s="5">
        <v>80</v>
      </c>
      <c r="O12" s="5">
        <v>94</v>
      </c>
      <c r="P12" s="5">
        <v>66</v>
      </c>
      <c r="Q12" s="5">
        <f>VLOOKUP(A12,[3]CUBO!$C:$DY,127,FALSE)</f>
        <v>81</v>
      </c>
      <c r="R12" s="5">
        <f>VLOOKUP(A12,[4]CUBO!$C:$DY,127,FALSE)</f>
        <v>90</v>
      </c>
      <c r="S12" s="5">
        <f>VLOOKUP(A12,[5]CUBO!$C:$DY,127,FALSE)</f>
        <v>75</v>
      </c>
      <c r="T12" s="5">
        <f>VLOOKUP(A12,[6]CUBO!$C:$DY,127,FALSE)</f>
        <v>70</v>
      </c>
      <c r="U12" s="5">
        <f>VLOOKUP(A12,[7]CUBO!$C:$DY,127,FALSE)</f>
        <v>67</v>
      </c>
      <c r="V12" s="5">
        <f>VLOOKUP(A12,[8]CUBO!$C:$DY,127,FALSE)</f>
        <v>81</v>
      </c>
      <c r="W12" s="5">
        <f>VLOOKUP(A12,[9]CUBO!$C:$DY,127,FALSE)</f>
        <v>71</v>
      </c>
      <c r="X12" s="5">
        <f>VLOOKUP(A12,[10]CUBO!$C:$DY,127,FALSE)</f>
        <v>93</v>
      </c>
      <c r="Y12" s="5">
        <f>VLOOKUP(A12,[11]CUBO!$C:$DY,127,FALSE)</f>
        <v>95</v>
      </c>
      <c r="Z12" s="5">
        <f>VLOOKUP(A12,[12]CUBO!$C:$DY,127,FALSE)</f>
        <v>82</v>
      </c>
      <c r="AA12" s="5">
        <f>_xlfn.XLOOKUP(A12,[13]CUBO!$B:$B,[13]CUBO!$DX:$DX)</f>
        <v>86</v>
      </c>
      <c r="AB12" s="5">
        <v>68</v>
      </c>
      <c r="AC12" s="5">
        <v>73</v>
      </c>
      <c r="AD12" s="5">
        <v>62</v>
      </c>
      <c r="AE12" s="5">
        <v>67</v>
      </c>
      <c r="AF12" s="5">
        <f t="shared" si="3"/>
        <v>77</v>
      </c>
      <c r="AG12" s="133">
        <f t="shared" si="4"/>
        <v>80</v>
      </c>
      <c r="AI12" s="5">
        <v>700000456</v>
      </c>
      <c r="AJ12" s="5" t="s">
        <v>58</v>
      </c>
      <c r="AK12" s="14">
        <f>_xlfn.XLOOKUP(AI12,'Histórico Actividad'!B:B,'Histórico Actividad'!P:P)</f>
        <v>1.0253782332845289</v>
      </c>
      <c r="AL12" s="5">
        <f t="shared" si="2"/>
        <v>3</v>
      </c>
    </row>
    <row r="13" spans="1:42">
      <c r="A13" s="5">
        <v>700000232</v>
      </c>
      <c r="B13" s="5" t="s">
        <v>37</v>
      </c>
      <c r="C13" s="5" t="s">
        <v>38</v>
      </c>
      <c r="D13" s="5">
        <v>37</v>
      </c>
      <c r="E13" s="5">
        <v>45</v>
      </c>
      <c r="F13" s="5">
        <v>52</v>
      </c>
      <c r="G13" s="5">
        <v>76</v>
      </c>
      <c r="H13" s="5">
        <v>45</v>
      </c>
      <c r="I13" s="5">
        <v>47</v>
      </c>
      <c r="J13" s="5">
        <v>69</v>
      </c>
      <c r="K13" s="5">
        <v>59</v>
      </c>
      <c r="L13" s="5">
        <v>50</v>
      </c>
      <c r="M13" s="5">
        <v>75</v>
      </c>
      <c r="N13" s="5">
        <v>95</v>
      </c>
      <c r="O13" s="5">
        <v>58</v>
      </c>
      <c r="P13" s="5">
        <v>57</v>
      </c>
      <c r="Q13" s="5">
        <f>VLOOKUP(A13,[3]CUBO!$C:$DY,127,FALSE)</f>
        <v>64</v>
      </c>
      <c r="R13" s="5">
        <f>VLOOKUP(A13,[4]CUBO!$C:$DY,127,FALSE)</f>
        <v>46</v>
      </c>
      <c r="S13" s="5">
        <f>VLOOKUP(A13,[5]CUBO!$C:$DY,127,FALSE)</f>
        <v>29</v>
      </c>
      <c r="T13" s="5">
        <f>VLOOKUP(A13,[6]CUBO!$C:$DY,127,FALSE)</f>
        <v>29</v>
      </c>
      <c r="U13" s="5">
        <f>VLOOKUP(A13,[7]CUBO!$C:$DY,127,FALSE)</f>
        <v>31</v>
      </c>
      <c r="V13" s="5">
        <f>VLOOKUP(A13,[8]CUBO!$C:$DY,127,FALSE)</f>
        <v>47</v>
      </c>
      <c r="W13" s="5">
        <f>VLOOKUP(A13,[9]CUBO!$C:$DY,127,FALSE)</f>
        <v>46</v>
      </c>
      <c r="X13" s="5">
        <f>VLOOKUP(A13,[10]CUBO!$C:$DY,127,FALSE)</f>
        <v>56</v>
      </c>
      <c r="Y13" s="5">
        <f>VLOOKUP(A13,[11]CUBO!$C:$DY,127,FALSE)</f>
        <v>57</v>
      </c>
      <c r="Z13" s="5">
        <f>VLOOKUP(A13,[12]CUBO!$C:$DY,127,FALSE)</f>
        <v>45</v>
      </c>
      <c r="AA13" s="5">
        <f>_xlfn.XLOOKUP(A13,[13]CUBO!$B:$B,[13]CUBO!$DX:$DX)</f>
        <v>48</v>
      </c>
      <c r="AB13" s="5">
        <v>33</v>
      </c>
      <c r="AC13" s="5">
        <v>38</v>
      </c>
      <c r="AD13" s="5">
        <v>44</v>
      </c>
      <c r="AE13" s="5">
        <v>40</v>
      </c>
      <c r="AF13" s="5">
        <f t="shared" si="3"/>
        <v>44</v>
      </c>
      <c r="AG13" s="133">
        <f t="shared" si="4"/>
        <v>48</v>
      </c>
      <c r="AI13" s="5">
        <v>700000133</v>
      </c>
      <c r="AJ13" s="5" t="s">
        <v>25</v>
      </c>
      <c r="AK13" s="14">
        <f>_xlfn.XLOOKUP(AI13,'Histórico Actividad'!B:B,'Histórico Actividad'!P:P)</f>
        <v>1.0093109869646182</v>
      </c>
      <c r="AL13" s="5">
        <f t="shared" si="2"/>
        <v>3</v>
      </c>
    </row>
    <row r="14" spans="1:42">
      <c r="A14" s="5">
        <v>700000459</v>
      </c>
      <c r="B14" s="5" t="s">
        <v>40</v>
      </c>
      <c r="C14" s="5" t="s">
        <v>38</v>
      </c>
      <c r="D14" s="5">
        <v>26</v>
      </c>
      <c r="E14" s="5">
        <v>30</v>
      </c>
      <c r="F14" s="5">
        <v>52</v>
      </c>
      <c r="G14" s="5">
        <v>57</v>
      </c>
      <c r="H14" s="5">
        <v>37</v>
      </c>
      <c r="I14" s="5">
        <v>43</v>
      </c>
      <c r="J14" s="5">
        <v>46</v>
      </c>
      <c r="K14" s="5">
        <v>30</v>
      </c>
      <c r="L14" s="5">
        <v>31</v>
      </c>
      <c r="M14" s="5">
        <v>57</v>
      </c>
      <c r="N14" s="5">
        <v>55</v>
      </c>
      <c r="O14" s="5">
        <v>64</v>
      </c>
      <c r="P14" s="5">
        <v>46</v>
      </c>
      <c r="Q14" s="5">
        <f>VLOOKUP(A14,[3]CUBO!$C:$DY,127,FALSE)</f>
        <v>48</v>
      </c>
      <c r="R14" s="5">
        <f>VLOOKUP(A14,[4]CUBO!$C:$DY,127,FALSE)</f>
        <v>53</v>
      </c>
      <c r="S14" s="5">
        <f>VLOOKUP(A14,[5]CUBO!$C:$DY,127,FALSE)</f>
        <v>37</v>
      </c>
      <c r="T14" s="5">
        <f>VLOOKUP(A14,[6]CUBO!$C:$DY,127,FALSE)</f>
        <v>19</v>
      </c>
      <c r="U14" s="5">
        <f>VLOOKUP(A14,[7]CUBO!$C:$DY,127,FALSE)</f>
        <v>31</v>
      </c>
      <c r="V14" s="5">
        <f>VLOOKUP(A14,[8]CUBO!$C:$DY,127,FALSE)</f>
        <v>39</v>
      </c>
      <c r="W14" s="5">
        <f>VLOOKUP(A14,[9]CUBO!$C:$DY,127,FALSE)</f>
        <v>46</v>
      </c>
      <c r="X14" s="5">
        <f>VLOOKUP(A14,[10]CUBO!$C:$DY,127,FALSE)</f>
        <v>72</v>
      </c>
      <c r="Y14" s="5">
        <f>VLOOKUP(A14,[11]CUBO!$C:$DY,127,FALSE)</f>
        <v>63</v>
      </c>
      <c r="Z14" s="5">
        <f>VLOOKUP(A14,[12]CUBO!$C:$DY,127,FALSE)</f>
        <v>74</v>
      </c>
      <c r="AA14" s="5">
        <f>_xlfn.XLOOKUP(A14,[13]CUBO!$B:$B,[13]CUBO!$DX:$DX)</f>
        <v>67</v>
      </c>
      <c r="AB14" s="5">
        <v>47</v>
      </c>
      <c r="AC14" s="5">
        <v>54</v>
      </c>
      <c r="AD14" s="5">
        <v>80</v>
      </c>
      <c r="AE14" s="5">
        <v>62</v>
      </c>
      <c r="AF14" s="5">
        <f t="shared" si="3"/>
        <v>58</v>
      </c>
      <c r="AG14" s="133">
        <f t="shared" si="4"/>
        <v>58</v>
      </c>
      <c r="AI14" s="5">
        <v>700000458</v>
      </c>
      <c r="AJ14" s="5" t="s">
        <v>48</v>
      </c>
      <c r="AK14" s="14">
        <f>_xlfn.XLOOKUP(AI14,'Histórico Actividad'!B:B,'Histórico Actividad'!P:P)</f>
        <v>1.0176803394625178</v>
      </c>
      <c r="AL14" s="5">
        <f t="shared" si="2"/>
        <v>3</v>
      </c>
    </row>
    <row r="15" spans="1:42">
      <c r="A15" s="5">
        <v>700000245</v>
      </c>
      <c r="B15" s="5" t="s">
        <v>42</v>
      </c>
      <c r="C15" s="5" t="s">
        <v>43</v>
      </c>
      <c r="D15" s="5">
        <v>24</v>
      </c>
      <c r="E15" s="5">
        <v>31</v>
      </c>
      <c r="F15" s="5">
        <v>50</v>
      </c>
      <c r="G15" s="5">
        <v>36</v>
      </c>
      <c r="H15" s="5">
        <v>31</v>
      </c>
      <c r="I15" s="5">
        <v>29</v>
      </c>
      <c r="J15" s="5">
        <v>42</v>
      </c>
      <c r="K15" s="5">
        <v>42</v>
      </c>
      <c r="L15" s="5">
        <v>28</v>
      </c>
      <c r="M15" s="5">
        <v>77</v>
      </c>
      <c r="N15" s="5">
        <v>36</v>
      </c>
      <c r="O15" s="5">
        <v>45</v>
      </c>
      <c r="P15" s="5">
        <v>36</v>
      </c>
      <c r="Q15" s="5">
        <f>VLOOKUP(A15,[3]CUBO!$C:$DY,127,FALSE)</f>
        <v>43</v>
      </c>
      <c r="R15" s="5">
        <f>VLOOKUP(A15,[4]CUBO!$C:$DY,127,FALSE)</f>
        <v>53</v>
      </c>
      <c r="S15" s="5">
        <f>VLOOKUP(A15,[5]CUBO!$C:$DY,127,FALSE)</f>
        <v>46</v>
      </c>
      <c r="T15" s="5">
        <f>VLOOKUP(A15,[6]CUBO!$C:$DY,127,FALSE)</f>
        <v>20</v>
      </c>
      <c r="U15" s="5">
        <f>VLOOKUP(A15,[7]CUBO!$C:$DY,127,FALSE)</f>
        <v>43</v>
      </c>
      <c r="V15" s="5">
        <f>VLOOKUP(A15,[8]CUBO!$C:$DY,127,FALSE)</f>
        <v>40</v>
      </c>
      <c r="W15" s="5">
        <f>VLOOKUP(A15,[9]CUBO!$C:$DY,127,FALSE)</f>
        <v>44</v>
      </c>
      <c r="X15" s="5">
        <f>VLOOKUP(A15,[10]CUBO!$C:$DY,127,FALSE)</f>
        <v>34</v>
      </c>
      <c r="Y15" s="5">
        <f>VLOOKUP(A15,[11]CUBO!$C:$DY,127,FALSE)</f>
        <v>50</v>
      </c>
      <c r="Z15" s="5">
        <f>VLOOKUP(A15,[12]CUBO!$C:$DY,127,FALSE)</f>
        <v>44</v>
      </c>
      <c r="AA15" s="5">
        <f>_xlfn.XLOOKUP(A15,[13]CUBO!$B:$B,[13]CUBO!$DX:$DX)</f>
        <v>52</v>
      </c>
      <c r="AB15" s="5">
        <v>46</v>
      </c>
      <c r="AC15" s="5">
        <v>25</v>
      </c>
      <c r="AD15" s="5">
        <v>36</v>
      </c>
      <c r="AE15" s="5">
        <v>39</v>
      </c>
      <c r="AF15" s="5">
        <f t="shared" si="3"/>
        <v>41</v>
      </c>
      <c r="AG15" s="133">
        <f t="shared" si="4"/>
        <v>45</v>
      </c>
      <c r="AI15" s="5">
        <v>700000245</v>
      </c>
      <c r="AJ15" s="5" t="s">
        <v>42</v>
      </c>
      <c r="AK15" s="14">
        <f>_xlfn.XLOOKUP(AI15,'Histórico Actividad'!B:B,'Histórico Actividad'!P:P)</f>
        <v>0.9555555555555556</v>
      </c>
      <c r="AL15" s="5">
        <f t="shared" si="2"/>
        <v>4</v>
      </c>
    </row>
    <row r="16" spans="1:42">
      <c r="A16" s="5">
        <v>700000466</v>
      </c>
      <c r="B16" s="5" t="s">
        <v>45</v>
      </c>
      <c r="C16" s="5" t="s">
        <v>46</v>
      </c>
      <c r="D16" s="5">
        <v>32</v>
      </c>
      <c r="E16" s="5">
        <v>26</v>
      </c>
      <c r="F16" s="5">
        <v>42</v>
      </c>
      <c r="G16" s="5">
        <v>35</v>
      </c>
      <c r="H16" s="5">
        <v>40</v>
      </c>
      <c r="I16" s="5">
        <v>44</v>
      </c>
      <c r="J16" s="5">
        <v>45</v>
      </c>
      <c r="K16" s="5">
        <v>23</v>
      </c>
      <c r="L16" s="5">
        <v>44</v>
      </c>
      <c r="M16" s="5">
        <v>68</v>
      </c>
      <c r="N16" s="5">
        <v>44</v>
      </c>
      <c r="O16" s="5">
        <v>38</v>
      </c>
      <c r="P16" s="5">
        <v>49</v>
      </c>
      <c r="Q16" s="5">
        <f>VLOOKUP(A16,[3]CUBO!$C:$DY,127,FALSE)</f>
        <v>50</v>
      </c>
      <c r="R16" s="5">
        <f>VLOOKUP(A16,[4]CUBO!$C:$DY,127,FALSE)</f>
        <v>40</v>
      </c>
      <c r="S16" s="5">
        <f>VLOOKUP(A16,[5]CUBO!$C:$DY,127,FALSE)</f>
        <v>42</v>
      </c>
      <c r="T16" s="5">
        <f>VLOOKUP(A16,[6]CUBO!$C:$DY,127,FALSE)</f>
        <v>20</v>
      </c>
      <c r="U16" s="5">
        <f>VLOOKUP(A16,[7]CUBO!$C:$DY,127,FALSE)</f>
        <v>15</v>
      </c>
      <c r="V16" s="5">
        <f>VLOOKUP(A16,[8]CUBO!$C:$DY,127,FALSE)</f>
        <v>46</v>
      </c>
      <c r="W16" s="5">
        <f>VLOOKUP(A16,[9]CUBO!$C:$DY,127,FALSE)</f>
        <v>43</v>
      </c>
      <c r="X16" s="5">
        <f>VLOOKUP(A16,[10]CUBO!$C:$DY,127,FALSE)</f>
        <v>42</v>
      </c>
      <c r="Y16" s="5">
        <f>VLOOKUP(A16,[11]CUBO!$C:$DY,127,FALSE)</f>
        <v>50</v>
      </c>
      <c r="Z16" s="5">
        <f>VLOOKUP(A16,[12]CUBO!$C:$DY,127,FALSE)</f>
        <v>60</v>
      </c>
      <c r="AA16" s="5">
        <f>_xlfn.XLOOKUP(A16,[13]CUBO!$B:$B,[13]CUBO!$DX:$DX)</f>
        <v>45</v>
      </c>
      <c r="AB16" s="5">
        <v>36</v>
      </c>
      <c r="AC16" s="5">
        <v>39</v>
      </c>
      <c r="AD16" s="5">
        <v>53</v>
      </c>
      <c r="AE16" s="5">
        <v>46</v>
      </c>
      <c r="AF16" s="5">
        <f t="shared" si="3"/>
        <v>43</v>
      </c>
      <c r="AG16" s="133">
        <f t="shared" si="4"/>
        <v>46</v>
      </c>
      <c r="AI16" s="5">
        <v>700000022</v>
      </c>
      <c r="AJ16" s="5" t="s">
        <v>51</v>
      </c>
      <c r="AK16" s="14">
        <f>_xlfn.XLOOKUP(AI16,'Histórico Actividad'!B:B,'Histórico Actividad'!P:P)</f>
        <v>0.96411355115158004</v>
      </c>
      <c r="AL16" s="5">
        <f t="shared" si="2"/>
        <v>4</v>
      </c>
    </row>
    <row r="17" spans="1:38">
      <c r="A17" s="5">
        <v>700000458</v>
      </c>
      <c r="B17" s="5" t="s">
        <v>48</v>
      </c>
      <c r="C17" s="5" t="s">
        <v>49</v>
      </c>
      <c r="D17" s="5">
        <v>20</v>
      </c>
      <c r="E17" s="5">
        <v>56</v>
      </c>
      <c r="F17" s="5">
        <v>52</v>
      </c>
      <c r="G17" s="5">
        <v>54</v>
      </c>
      <c r="H17" s="5">
        <v>37</v>
      </c>
      <c r="I17" s="5">
        <v>43</v>
      </c>
      <c r="J17" s="5">
        <v>51</v>
      </c>
      <c r="K17" s="5">
        <v>48</v>
      </c>
      <c r="L17" s="5">
        <v>29</v>
      </c>
      <c r="M17" s="5">
        <v>85</v>
      </c>
      <c r="N17" s="5">
        <v>39</v>
      </c>
      <c r="O17" s="5">
        <v>31</v>
      </c>
      <c r="P17" s="5">
        <v>36</v>
      </c>
      <c r="Q17" s="5">
        <f>VLOOKUP(A17,[3]CUBO!$C:$DY,127,FALSE)</f>
        <v>33</v>
      </c>
      <c r="R17" s="5">
        <f>VLOOKUP(A17,[4]CUBO!$C:$DY,127,FALSE)</f>
        <v>48</v>
      </c>
      <c r="S17" s="5">
        <f>VLOOKUP(A17,[5]CUBO!$C:$DY,127,FALSE)</f>
        <v>40</v>
      </c>
      <c r="T17" s="5">
        <f>VLOOKUP(A17,[6]CUBO!$C:$DY,127,FALSE)</f>
        <v>38</v>
      </c>
      <c r="U17" s="5">
        <f>VLOOKUP(A17,[7]CUBO!$C:$DY,127,FALSE)</f>
        <v>19</v>
      </c>
      <c r="V17" s="5">
        <f>VLOOKUP(A17,[8]CUBO!$C:$DY,127,FALSE)</f>
        <v>34</v>
      </c>
      <c r="W17" s="5">
        <f>VLOOKUP(A17,[9]CUBO!$C:$DY,127,FALSE)</f>
        <v>50</v>
      </c>
      <c r="X17" s="5">
        <f>VLOOKUP(A17,[10]CUBO!$C:$DY,127,FALSE)</f>
        <v>53</v>
      </c>
      <c r="Y17" s="5">
        <f>VLOOKUP(A17,[11]CUBO!$C:$DY,127,FALSE)</f>
        <v>45</v>
      </c>
      <c r="Z17" s="5">
        <f>VLOOKUP(A17,[12]CUBO!$C:$DY,127,FALSE)</f>
        <v>53</v>
      </c>
      <c r="AA17" s="5">
        <f>_xlfn.XLOOKUP(A17,[13]CUBO!$B:$B,[13]CUBO!$DX:$DX)</f>
        <v>46</v>
      </c>
      <c r="AB17" s="5">
        <v>39</v>
      </c>
      <c r="AC17" s="5">
        <v>38</v>
      </c>
      <c r="AD17" s="5">
        <v>69</v>
      </c>
      <c r="AE17" s="5">
        <v>51</v>
      </c>
      <c r="AF17" s="5">
        <f t="shared" si="3"/>
        <v>45</v>
      </c>
      <c r="AG17" s="133">
        <f t="shared" si="4"/>
        <v>48</v>
      </c>
      <c r="AI17" s="5">
        <v>700000457</v>
      </c>
      <c r="AJ17" s="5" t="s">
        <v>14</v>
      </c>
      <c r="AK17" s="14">
        <f>_xlfn.XLOOKUP(AI17,'Histórico Actividad'!B:B,'Histórico Actividad'!P:P)</f>
        <v>0.96454640250260693</v>
      </c>
      <c r="AL17" s="5">
        <f t="shared" si="2"/>
        <v>4</v>
      </c>
    </row>
    <row r="18" spans="1:38">
      <c r="A18" s="5">
        <v>700000022</v>
      </c>
      <c r="B18" s="5" t="s">
        <v>51</v>
      </c>
      <c r="C18" s="5" t="s">
        <v>9</v>
      </c>
      <c r="D18" s="5">
        <v>23</v>
      </c>
      <c r="E18" s="5">
        <v>59</v>
      </c>
      <c r="F18" s="5">
        <v>59</v>
      </c>
      <c r="G18" s="5">
        <v>52</v>
      </c>
      <c r="H18" s="5">
        <v>59</v>
      </c>
      <c r="I18" s="5">
        <v>30</v>
      </c>
      <c r="J18" s="5">
        <v>46</v>
      </c>
      <c r="K18" s="5">
        <v>48</v>
      </c>
      <c r="L18" s="5">
        <v>27</v>
      </c>
      <c r="M18" s="5">
        <v>77</v>
      </c>
      <c r="N18" s="5">
        <v>38</v>
      </c>
      <c r="O18" s="5">
        <v>35</v>
      </c>
      <c r="P18" s="5">
        <v>23</v>
      </c>
      <c r="Q18" s="5">
        <f>VLOOKUP(A18,[3]CUBO!$C:$DY,127,FALSE)</f>
        <v>31</v>
      </c>
      <c r="R18" s="5">
        <f>VLOOKUP(A18,[4]CUBO!$C:$DY,127,FALSE)</f>
        <v>27</v>
      </c>
      <c r="S18" s="5">
        <f>VLOOKUP(A18,[5]CUBO!$C:$DY,127,FALSE)</f>
        <v>34</v>
      </c>
      <c r="T18" s="5">
        <f>VLOOKUP(A18,[6]CUBO!$C:$DY,127,FALSE)</f>
        <v>31</v>
      </c>
      <c r="U18" s="5">
        <f>VLOOKUP(A18,[7]CUBO!$C:$DY,127,FALSE)</f>
        <v>19</v>
      </c>
      <c r="V18" s="5">
        <f>VLOOKUP(A18,[8]CUBO!$C:$DY,127,FALSE)</f>
        <v>51</v>
      </c>
      <c r="W18" s="5">
        <f>VLOOKUP(A18,[9]CUBO!$C:$DY,127,FALSE)</f>
        <v>39</v>
      </c>
      <c r="X18" s="5">
        <f>VLOOKUP(A18,[10]CUBO!$C:$DY,127,FALSE)</f>
        <v>45</v>
      </c>
      <c r="Y18" s="5">
        <f>VLOOKUP(A18,[11]CUBO!$C:$DY,127,FALSE)</f>
        <v>49</v>
      </c>
      <c r="Z18" s="5">
        <f>VLOOKUP(A18,[12]CUBO!$C:$DY,127,FALSE)</f>
        <v>45</v>
      </c>
      <c r="AA18" s="5">
        <f>_xlfn.XLOOKUP(A18,[13]CUBO!$B:$B,[13]CUBO!$DX:$DX)</f>
        <v>37</v>
      </c>
      <c r="AB18" s="5">
        <v>39</v>
      </c>
      <c r="AC18" s="5">
        <v>53</v>
      </c>
      <c r="AD18" s="5">
        <v>33</v>
      </c>
      <c r="AE18" s="5">
        <v>38</v>
      </c>
      <c r="AF18" s="5">
        <f t="shared" si="3"/>
        <v>41</v>
      </c>
      <c r="AG18" s="133">
        <f t="shared" si="4"/>
        <v>45</v>
      </c>
      <c r="AI18" s="5">
        <v>700000454</v>
      </c>
      <c r="AJ18" s="5" t="s">
        <v>56</v>
      </c>
      <c r="AK18" s="14">
        <f>_xlfn.XLOOKUP(AI18,'Histórico Actividad'!B:B,'Histórico Actividad'!P:P)</f>
        <v>0.97317201472908998</v>
      </c>
      <c r="AL18" s="5">
        <f t="shared" si="2"/>
        <v>4</v>
      </c>
    </row>
    <row r="19" spans="1:38">
      <c r="A19" s="5">
        <v>700000023</v>
      </c>
      <c r="B19" s="5" t="s">
        <v>54</v>
      </c>
      <c r="C19" s="5" t="s">
        <v>9</v>
      </c>
      <c r="D19" s="5">
        <v>40</v>
      </c>
      <c r="E19" s="5">
        <v>49</v>
      </c>
      <c r="F19" s="5">
        <v>66</v>
      </c>
      <c r="G19" s="5">
        <v>43</v>
      </c>
      <c r="H19" s="5">
        <v>53</v>
      </c>
      <c r="I19" s="5">
        <v>50</v>
      </c>
      <c r="J19" s="5">
        <v>61</v>
      </c>
      <c r="K19" s="5">
        <v>35</v>
      </c>
      <c r="L19" s="5">
        <v>55</v>
      </c>
      <c r="M19" s="5">
        <v>76</v>
      </c>
      <c r="N19" s="5">
        <v>70</v>
      </c>
      <c r="O19" s="5">
        <v>59</v>
      </c>
      <c r="P19" s="5">
        <v>42</v>
      </c>
      <c r="Q19" s="5">
        <f>VLOOKUP(A19,[3]CUBO!$C:$DY,127,FALSE)</f>
        <v>73</v>
      </c>
      <c r="R19" s="5">
        <f>VLOOKUP(A19,[4]CUBO!$C:$DY,127,FALSE)</f>
        <v>77</v>
      </c>
      <c r="S19" s="5">
        <f>VLOOKUP(A19,[5]CUBO!$C:$DY,127,FALSE)</f>
        <v>86</v>
      </c>
      <c r="T19" s="5">
        <f>VLOOKUP(A19,[6]CUBO!$C:$DY,127,FALSE)</f>
        <v>74</v>
      </c>
      <c r="U19" s="5">
        <f>VLOOKUP(A19,[7]CUBO!$C:$DY,127,FALSE)</f>
        <v>63</v>
      </c>
      <c r="V19" s="5">
        <f>VLOOKUP(A19,[8]CUBO!$C:$DY,127,FALSE)</f>
        <v>76</v>
      </c>
      <c r="W19" s="5">
        <f>VLOOKUP(A19,[9]CUBO!$C:$DY,127,FALSE)</f>
        <v>72</v>
      </c>
      <c r="X19" s="5">
        <f>VLOOKUP(A19,[10]CUBO!$C:$DY,127,FALSE)</f>
        <v>72</v>
      </c>
      <c r="Y19" s="5">
        <f>VLOOKUP(A19,[11]CUBO!$C:$DY,127,FALSE)</f>
        <v>64</v>
      </c>
      <c r="Z19" s="5">
        <f>VLOOKUP(A19,[12]CUBO!$C:$DY,127,FALSE)</f>
        <v>67</v>
      </c>
      <c r="AA19" s="5">
        <f>_xlfn.XLOOKUP(A19,[13]CUBO!$B:$B,[13]CUBO!$DX:$DX)</f>
        <v>61</v>
      </c>
      <c r="AB19" s="5">
        <v>42</v>
      </c>
      <c r="AC19" s="5">
        <v>52</v>
      </c>
      <c r="AD19" s="5">
        <v>51</v>
      </c>
      <c r="AE19" s="5">
        <v>40</v>
      </c>
      <c r="AF19" s="5">
        <f t="shared" si="3"/>
        <v>60</v>
      </c>
      <c r="AG19" s="133">
        <f t="shared" si="4"/>
        <v>65</v>
      </c>
      <c r="AI19" s="5">
        <v>700000023</v>
      </c>
      <c r="AJ19" s="5" t="s">
        <v>54</v>
      </c>
      <c r="AK19" s="14">
        <f>_xlfn.XLOOKUP(AI19,'Histórico Actividad'!B:B,'Histórico Actividad'!P:P)</f>
        <v>0.90633608815427003</v>
      </c>
      <c r="AL19" s="5">
        <f t="shared" si="2"/>
        <v>5</v>
      </c>
    </row>
    <row r="20" spans="1:38">
      <c r="A20" s="5">
        <v>700000454</v>
      </c>
      <c r="B20" s="5" t="s">
        <v>56</v>
      </c>
      <c r="C20" s="5" t="s">
        <v>9</v>
      </c>
      <c r="D20" s="5">
        <v>25</v>
      </c>
      <c r="E20" s="5">
        <v>43</v>
      </c>
      <c r="F20" s="5">
        <v>67</v>
      </c>
      <c r="G20" s="5">
        <v>55</v>
      </c>
      <c r="H20" s="5">
        <v>50</v>
      </c>
      <c r="I20" s="5">
        <v>44</v>
      </c>
      <c r="J20" s="5">
        <v>41</v>
      </c>
      <c r="K20" s="5">
        <v>35</v>
      </c>
      <c r="L20" s="5">
        <v>42</v>
      </c>
      <c r="M20" s="5">
        <v>81</v>
      </c>
      <c r="N20" s="5">
        <v>49</v>
      </c>
      <c r="O20" s="5">
        <v>22</v>
      </c>
      <c r="P20" s="5">
        <v>40</v>
      </c>
      <c r="Q20" s="5">
        <f>VLOOKUP(A20,[3]CUBO!$C:$DY,127,FALSE)</f>
        <v>37</v>
      </c>
      <c r="R20" s="5">
        <f>VLOOKUP(A20,[4]CUBO!$C:$DY,127,FALSE)</f>
        <v>57</v>
      </c>
      <c r="S20" s="5">
        <f>VLOOKUP(A20,[5]CUBO!$C:$DY,127,FALSE)</f>
        <v>68</v>
      </c>
      <c r="T20" s="5">
        <f>VLOOKUP(A20,[6]CUBO!$C:$DY,127,FALSE)</f>
        <v>69</v>
      </c>
      <c r="U20" s="5">
        <f>VLOOKUP(A20,[7]CUBO!$C:$DY,127,FALSE)</f>
        <v>47</v>
      </c>
      <c r="V20" s="5">
        <f>VLOOKUP(A20,[8]CUBO!$C:$DY,127,FALSE)</f>
        <v>67</v>
      </c>
      <c r="W20" s="5">
        <f>VLOOKUP(A20,[9]CUBO!$C:$DY,127,FALSE)</f>
        <v>53</v>
      </c>
      <c r="X20" s="5">
        <f>VLOOKUP(A20,[10]CUBO!$C:$DY,127,FALSE)</f>
        <v>51</v>
      </c>
      <c r="Y20" s="5">
        <f>VLOOKUP(A20,[11]CUBO!$C:$DY,127,FALSE)</f>
        <v>71</v>
      </c>
      <c r="Z20" s="5">
        <f>VLOOKUP(A20,[12]CUBO!$C:$DY,127,FALSE)</f>
        <v>52</v>
      </c>
      <c r="AA20" s="5">
        <f>_xlfn.XLOOKUP(A20,[13]CUBO!$B:$B,[13]CUBO!$DX:$DX)</f>
        <v>99</v>
      </c>
      <c r="AB20" s="5">
        <v>49</v>
      </c>
      <c r="AC20" s="5">
        <v>68</v>
      </c>
      <c r="AD20" s="5">
        <v>94</v>
      </c>
      <c r="AE20" s="5">
        <v>101</v>
      </c>
      <c r="AF20" s="5">
        <f t="shared" si="3"/>
        <v>68</v>
      </c>
      <c r="AG20" s="133">
        <f t="shared" si="4"/>
        <v>72</v>
      </c>
      <c r="AI20" s="5">
        <v>700000254</v>
      </c>
      <c r="AJ20" s="5" t="s">
        <v>19</v>
      </c>
      <c r="AK20" s="14">
        <f>_xlfn.XLOOKUP(AI20,'Histórico Actividad'!B:B,'Histórico Actividad'!P:P)</f>
        <v>0.8986749805144193</v>
      </c>
      <c r="AL20" s="5">
        <f>VLOOKUP(AK20,$AN$1:$AP$5,3,TRUE)</f>
        <v>5</v>
      </c>
    </row>
    <row r="21" spans="1:38">
      <c r="A21" s="5">
        <v>700000456</v>
      </c>
      <c r="B21" s="5" t="s">
        <v>58</v>
      </c>
      <c r="C21" s="5" t="s">
        <v>9</v>
      </c>
      <c r="D21" s="5">
        <v>28</v>
      </c>
      <c r="E21" s="5">
        <v>37</v>
      </c>
      <c r="F21" s="5">
        <v>55</v>
      </c>
      <c r="G21" s="5">
        <v>43</v>
      </c>
      <c r="H21" s="5">
        <v>38</v>
      </c>
      <c r="I21" s="5">
        <v>42</v>
      </c>
      <c r="J21" s="5">
        <v>59</v>
      </c>
      <c r="K21" s="5">
        <v>42</v>
      </c>
      <c r="L21" s="5">
        <v>44</v>
      </c>
      <c r="M21" s="5">
        <v>78</v>
      </c>
      <c r="N21" s="5">
        <v>37</v>
      </c>
      <c r="O21" s="5">
        <v>46</v>
      </c>
      <c r="P21" s="5">
        <v>44</v>
      </c>
      <c r="Q21" s="5">
        <f>VLOOKUP(A21,[3]CUBO!$C:$DY,127,FALSE)</f>
        <v>41</v>
      </c>
      <c r="R21" s="5">
        <f>VLOOKUP(A21,[4]CUBO!$C:$DY,127,FALSE)</f>
        <v>61</v>
      </c>
      <c r="S21" s="5">
        <f>VLOOKUP(A21,[5]CUBO!$C:$DY,127,FALSE)</f>
        <v>37</v>
      </c>
      <c r="T21" s="5">
        <f>VLOOKUP(A21,[6]CUBO!$C:$DY,127,FALSE)</f>
        <v>56</v>
      </c>
      <c r="U21" s="5">
        <f>VLOOKUP(A21,[7]CUBO!$C:$DY,127,FALSE)</f>
        <v>40</v>
      </c>
      <c r="V21" s="5">
        <f>VLOOKUP(A21,[8]CUBO!$C:$DY,127,FALSE)</f>
        <v>71</v>
      </c>
      <c r="W21" s="5">
        <f>VLOOKUP(A21,[9]CUBO!$C:$DY,127,FALSE)</f>
        <v>74</v>
      </c>
      <c r="X21" s="5">
        <f>VLOOKUP(A21,[10]CUBO!$C:$DY,127,FALSE)</f>
        <v>71</v>
      </c>
      <c r="Y21" s="5">
        <f>VLOOKUP(A21,[11]CUBO!$C:$DY,127,FALSE)</f>
        <v>70</v>
      </c>
      <c r="Z21" s="5">
        <f>VLOOKUP(A21,[12]CUBO!$C:$DY,127,FALSE)</f>
        <v>65</v>
      </c>
      <c r="AA21" s="5">
        <f>_xlfn.XLOOKUP(A21,[13]CUBO!$B:$B,[13]CUBO!$DX:$DX)</f>
        <v>77</v>
      </c>
      <c r="AB21" s="5">
        <v>65</v>
      </c>
      <c r="AC21" s="5">
        <v>58</v>
      </c>
      <c r="AD21" s="5">
        <v>68</v>
      </c>
      <c r="AE21" s="5">
        <v>71</v>
      </c>
      <c r="AF21" s="5">
        <f t="shared" si="3"/>
        <v>66</v>
      </c>
      <c r="AG21" s="133">
        <f t="shared" si="4"/>
        <v>69</v>
      </c>
      <c r="AI21" s="5">
        <v>700000455</v>
      </c>
      <c r="AJ21" s="5" t="s">
        <v>12</v>
      </c>
      <c r="AK21" s="14">
        <f>_xlfn.XLOOKUP(AI21,'Histórico Actividad'!B:B,'Histórico Actividad'!P:P)</f>
        <v>1.0455965021861338</v>
      </c>
      <c r="AL21" s="5">
        <f t="shared" si="2"/>
        <v>3</v>
      </c>
    </row>
    <row r="22" spans="1:38">
      <c r="D22" s="50">
        <f t="shared" ref="D22:V22" si="5">SUM(D2:D21)</f>
        <v>730</v>
      </c>
      <c r="E22" s="50">
        <f t="shared" si="5"/>
        <v>1046</v>
      </c>
      <c r="F22" s="50">
        <f t="shared" si="5"/>
        <v>1115</v>
      </c>
      <c r="G22" s="50">
        <f t="shared" si="5"/>
        <v>1165</v>
      </c>
      <c r="H22" s="50">
        <f t="shared" si="5"/>
        <v>991</v>
      </c>
      <c r="I22" s="50">
        <f t="shared" si="5"/>
        <v>976</v>
      </c>
      <c r="J22" s="50">
        <f t="shared" si="5"/>
        <v>1066</v>
      </c>
      <c r="K22" s="50">
        <f t="shared" si="5"/>
        <v>919</v>
      </c>
      <c r="L22" s="50">
        <f t="shared" si="5"/>
        <v>898</v>
      </c>
      <c r="M22" s="50">
        <f t="shared" si="5"/>
        <v>1655</v>
      </c>
      <c r="N22" s="50">
        <f t="shared" si="5"/>
        <v>1080</v>
      </c>
      <c r="O22" s="50">
        <f t="shared" si="5"/>
        <v>1046</v>
      </c>
      <c r="P22" s="50">
        <f t="shared" si="5"/>
        <v>946</v>
      </c>
      <c r="Q22" s="50">
        <f t="shared" si="5"/>
        <v>1048</v>
      </c>
      <c r="R22" s="50">
        <f t="shared" si="5"/>
        <v>1096</v>
      </c>
      <c r="S22" s="50">
        <f t="shared" si="5"/>
        <v>999</v>
      </c>
      <c r="T22" s="50">
        <f t="shared" si="5"/>
        <v>865</v>
      </c>
      <c r="U22" s="50">
        <f t="shared" si="5"/>
        <v>798</v>
      </c>
      <c r="V22" s="50">
        <f t="shared" si="5"/>
        <v>1138</v>
      </c>
      <c r="W22" s="50">
        <f t="shared" ref="W22:X22" si="6">SUM(W2:W21)</f>
        <v>1058</v>
      </c>
      <c r="X22" s="50">
        <f t="shared" si="6"/>
        <v>1153</v>
      </c>
      <c r="Y22" s="50">
        <f t="shared" ref="Y22:AC22" si="7">SUM(Y2:Y21)</f>
        <v>1301</v>
      </c>
      <c r="Z22" s="50">
        <f t="shared" si="7"/>
        <v>1145</v>
      </c>
      <c r="AA22" s="50">
        <f t="shared" si="7"/>
        <v>1147</v>
      </c>
      <c r="AB22" s="50">
        <f t="shared" si="7"/>
        <v>989</v>
      </c>
      <c r="AC22" s="50">
        <f t="shared" si="7"/>
        <v>1057</v>
      </c>
      <c r="AD22" s="50">
        <f>SUM(AD2:AD21)</f>
        <v>1069</v>
      </c>
      <c r="AE22" s="50">
        <f>SUM(AE2:AE21)</f>
        <v>1144</v>
      </c>
      <c r="AF22" s="50">
        <f t="shared" si="3"/>
        <v>1091</v>
      </c>
      <c r="AG22" s="133">
        <f>SUM(AG2:AG21)</f>
        <v>1155</v>
      </c>
    </row>
    <row r="23" spans="1:38">
      <c r="F23" s="59"/>
      <c r="L23" s="59"/>
      <c r="M23" s="59"/>
      <c r="AA23" s="59"/>
      <c r="AE23" s="59" t="s">
        <v>139</v>
      </c>
      <c r="AF23" s="60">
        <f>Activas!N2</f>
        <v>1152</v>
      </c>
      <c r="AG23" s="133">
        <f>AG22-AF23</f>
        <v>3</v>
      </c>
    </row>
    <row r="24" spans="1:38">
      <c r="AA24" s="166"/>
      <c r="AE24" s="58" t="s">
        <v>61</v>
      </c>
      <c r="AF24" s="60">
        <f>AF23-AF22</f>
        <v>61</v>
      </c>
    </row>
    <row r="25" spans="1:38">
      <c r="AA25" s="166"/>
      <c r="AE25" s="58" t="s">
        <v>63</v>
      </c>
      <c r="AF25" s="60">
        <f>AF24/20</f>
        <v>3.05</v>
      </c>
    </row>
    <row r="26" spans="1:38">
      <c r="AF26" s="133"/>
    </row>
  </sheetData>
  <sortState xmlns:xlrd2="http://schemas.microsoft.com/office/spreadsheetml/2017/richdata2" ref="AI2:AL21">
    <sortCondition descending="1" ref="AK1:AK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"/>
  <sheetViews>
    <sheetView topLeftCell="A73" zoomScale="97" workbookViewId="0">
      <selection activeCell="H77" sqref="H77"/>
    </sheetView>
  </sheetViews>
  <sheetFormatPr baseColWidth="10" defaultRowHeight="14.5"/>
  <cols>
    <col min="1" max="1" width="12" bestFit="1" customWidth="1"/>
    <col min="2" max="2" width="26.453125" bestFit="1" customWidth="1"/>
    <col min="3" max="3" width="39.36328125" bestFit="1" customWidth="1"/>
    <col min="4" max="4" width="7.81640625" bestFit="1" customWidth="1"/>
    <col min="5" max="5" width="11" bestFit="1" customWidth="1"/>
    <col min="6" max="6" width="13.08984375" bestFit="1" customWidth="1"/>
    <col min="7" max="9" width="7.81640625" bestFit="1" customWidth="1"/>
    <col min="10" max="10" width="7.81640625" customWidth="1"/>
    <col min="27" max="28" width="12" bestFit="1" customWidth="1"/>
    <col min="33" max="33" width="12" bestFit="1" customWidth="1"/>
  </cols>
  <sheetData>
    <row r="1" spans="1:31">
      <c r="A1" s="318" t="s">
        <v>94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131"/>
      <c r="T1" s="131"/>
      <c r="U1" s="131"/>
      <c r="V1" s="131"/>
    </row>
    <row r="2" spans="1:31">
      <c r="A2" s="104" t="s">
        <v>0</v>
      </c>
      <c r="B2" s="104" t="s">
        <v>1</v>
      </c>
      <c r="C2" s="104" t="s">
        <v>2</v>
      </c>
      <c r="D2" s="104">
        <v>202501</v>
      </c>
      <c r="E2" s="104">
        <v>202502</v>
      </c>
      <c r="F2" s="104">
        <v>202503</v>
      </c>
      <c r="G2" s="104">
        <v>202504</v>
      </c>
      <c r="H2" s="104">
        <v>202505</v>
      </c>
      <c r="I2" s="104">
        <v>202506</v>
      </c>
      <c r="J2" s="104">
        <f>I2+1</f>
        <v>202507</v>
      </c>
      <c r="K2" s="104">
        <f>J2+1</f>
        <v>202508</v>
      </c>
      <c r="L2" s="104">
        <f>K2+1</f>
        <v>202509</v>
      </c>
      <c r="M2" s="104">
        <f>L2+1</f>
        <v>202510</v>
      </c>
      <c r="N2" s="104">
        <f t="shared" ref="N2:S2" si="0">M2+1</f>
        <v>202511</v>
      </c>
      <c r="O2" s="104">
        <f t="shared" si="0"/>
        <v>202512</v>
      </c>
      <c r="P2" s="104">
        <f t="shared" si="0"/>
        <v>202513</v>
      </c>
      <c r="Q2" s="104">
        <f t="shared" si="0"/>
        <v>202514</v>
      </c>
      <c r="R2" s="104">
        <f t="shared" si="0"/>
        <v>202515</v>
      </c>
      <c r="S2" s="105">
        <f t="shared" si="0"/>
        <v>202516</v>
      </c>
      <c r="T2" s="105">
        <f>S2+1</f>
        <v>202517</v>
      </c>
      <c r="U2" s="105">
        <v>202601</v>
      </c>
      <c r="V2" s="104">
        <f t="shared" ref="V2:AB2" si="1">U2+1</f>
        <v>202602</v>
      </c>
      <c r="W2" s="104">
        <f t="shared" si="1"/>
        <v>202603</v>
      </c>
      <c r="X2" s="104">
        <f t="shared" si="1"/>
        <v>202604</v>
      </c>
      <c r="Y2" s="104">
        <f t="shared" si="1"/>
        <v>202605</v>
      </c>
      <c r="Z2" s="104">
        <f t="shared" si="1"/>
        <v>202606</v>
      </c>
      <c r="AA2" s="104">
        <f t="shared" si="1"/>
        <v>202607</v>
      </c>
      <c r="AB2" s="104">
        <f t="shared" si="1"/>
        <v>202608</v>
      </c>
      <c r="AC2" s="104">
        <f t="shared" ref="AC2" si="2">AB2+1</f>
        <v>202609</v>
      </c>
      <c r="AD2" s="104">
        <f t="shared" ref="AD2:AE2" si="3">AC2+1</f>
        <v>202610</v>
      </c>
      <c r="AE2" s="104">
        <f t="shared" si="3"/>
        <v>202611</v>
      </c>
    </row>
    <row r="3" spans="1:31">
      <c r="A3" s="59">
        <v>700000005</v>
      </c>
      <c r="B3" s="59" t="s">
        <v>53</v>
      </c>
      <c r="C3" s="59" t="s">
        <v>9</v>
      </c>
      <c r="D3">
        <v>58</v>
      </c>
      <c r="E3">
        <v>96</v>
      </c>
      <c r="F3">
        <v>70</v>
      </c>
      <c r="G3">
        <v>64</v>
      </c>
      <c r="H3">
        <v>85</v>
      </c>
      <c r="I3">
        <v>86</v>
      </c>
      <c r="J3">
        <v>103</v>
      </c>
      <c r="K3">
        <v>69</v>
      </c>
      <c r="L3">
        <v>36</v>
      </c>
      <c r="M3">
        <v>65</v>
      </c>
      <c r="N3">
        <v>94</v>
      </c>
      <c r="O3">
        <v>49</v>
      </c>
      <c r="P3">
        <v>123</v>
      </c>
      <c r="Q3">
        <v>108</v>
      </c>
      <c r="R3">
        <v>87</v>
      </c>
      <c r="S3">
        <f>VLOOKUP(A3,[5]CUBO!$C:$EG,135,FALSE)</f>
        <v>34</v>
      </c>
      <c r="T3">
        <f>VLOOKUP(A3,[6]CUBO!$C:$EG,135,FALSE)</f>
        <v>49</v>
      </c>
      <c r="U3">
        <f>VLOOKUP(A3,[7]CUBO!$C:$EG,135,FALSE)</f>
        <v>25</v>
      </c>
      <c r="V3">
        <f>VLOOKUP(A3,[8]CUBO!$C:$EG,135,FALSE)</f>
        <v>68</v>
      </c>
    </row>
    <row r="4" spans="1:31">
      <c r="A4" s="59">
        <v>700000021</v>
      </c>
      <c r="B4" s="59" t="s">
        <v>10</v>
      </c>
      <c r="C4" s="59" t="s">
        <v>9</v>
      </c>
      <c r="D4">
        <v>64</v>
      </c>
      <c r="E4">
        <v>77</v>
      </c>
      <c r="F4">
        <v>98</v>
      </c>
      <c r="G4">
        <v>90</v>
      </c>
      <c r="H4">
        <v>74</v>
      </c>
      <c r="I4">
        <v>55</v>
      </c>
      <c r="J4">
        <v>73</v>
      </c>
      <c r="K4">
        <v>82</v>
      </c>
      <c r="L4">
        <v>37</v>
      </c>
      <c r="M4">
        <v>91</v>
      </c>
      <c r="N4">
        <v>75</v>
      </c>
      <c r="O4">
        <v>71</v>
      </c>
      <c r="P4">
        <v>121</v>
      </c>
      <c r="Q4">
        <v>101</v>
      </c>
      <c r="R4">
        <v>101</v>
      </c>
      <c r="S4">
        <f>VLOOKUP(A4,[5]CUBO!$C:$EG,135,FALSE)</f>
        <v>74</v>
      </c>
      <c r="T4">
        <f>VLOOKUP(A4,[6]CUBO!$C:$EG,135,FALSE)</f>
        <v>109</v>
      </c>
      <c r="U4">
        <f>VLOOKUP(A4,[7]CUBO!$C:$EG,135,FALSE)</f>
        <v>82</v>
      </c>
      <c r="V4">
        <f>VLOOKUP(A4,[8]CUBO!$C:$EG,135,FALSE)</f>
        <v>105</v>
      </c>
      <c r="W4">
        <f>VLOOKUP(A4,[9]CUBO!$C:$EG,135,FALSE)</f>
        <v>141</v>
      </c>
      <c r="X4">
        <f>VLOOKUP(A4,[10]CUBO!$C:$EG,135,FALSE)</f>
        <v>107</v>
      </c>
      <c r="Y4">
        <f>VLOOKUP(A4,[11]CUBO!$C:$EG,135,FALSE)</f>
        <v>91</v>
      </c>
      <c r="Z4">
        <f>VLOOKUP(A4,[12]CUBO!$C:$EG,135,FALSE)</f>
        <v>89</v>
      </c>
      <c r="AA4">
        <f>_xlfn.XLOOKUP(A4,[13]CUBO!$B:$B,[13]CUBO!$EF:$EF)</f>
        <v>128</v>
      </c>
      <c r="AB4">
        <v>123</v>
      </c>
      <c r="AC4">
        <v>95</v>
      </c>
      <c r="AD4">
        <v>108</v>
      </c>
      <c r="AE4">
        <v>114</v>
      </c>
    </row>
    <row r="5" spans="1:31">
      <c r="A5" s="59">
        <v>700000455</v>
      </c>
      <c r="B5" s="59" t="s">
        <v>12</v>
      </c>
      <c r="C5" s="59" t="s">
        <v>9</v>
      </c>
      <c r="D5">
        <v>46</v>
      </c>
      <c r="E5">
        <v>59</v>
      </c>
      <c r="F5">
        <v>65</v>
      </c>
      <c r="G5">
        <v>62</v>
      </c>
      <c r="H5">
        <v>46</v>
      </c>
      <c r="I5">
        <v>42</v>
      </c>
      <c r="J5">
        <v>85</v>
      </c>
      <c r="K5">
        <v>64</v>
      </c>
      <c r="L5">
        <v>71</v>
      </c>
      <c r="M5">
        <v>53</v>
      </c>
      <c r="N5">
        <v>63</v>
      </c>
      <c r="O5">
        <v>32</v>
      </c>
      <c r="P5">
        <v>56</v>
      </c>
      <c r="Q5">
        <v>69</v>
      </c>
      <c r="R5">
        <v>69</v>
      </c>
      <c r="S5">
        <f>VLOOKUP(A5,[5]CUBO!$C:$EG,135,FALSE)</f>
        <v>83</v>
      </c>
      <c r="T5">
        <f>VLOOKUP(A5,[6]CUBO!$C:$EG,135,FALSE)</f>
        <v>60</v>
      </c>
      <c r="U5">
        <f>VLOOKUP(A5,[7]CUBO!$C:$EG,135,FALSE)</f>
        <v>46</v>
      </c>
      <c r="V5">
        <f>VLOOKUP(A5,[8]CUBO!$C:$EG,135,FALSE)</f>
        <v>72</v>
      </c>
      <c r="W5">
        <f>VLOOKUP(A5,[9]CUBO!$C:$EG,135,FALSE)</f>
        <v>93</v>
      </c>
      <c r="X5">
        <f>VLOOKUP(A5,[10]CUBO!$C:$EG,135,FALSE)</f>
        <v>120</v>
      </c>
      <c r="Y5">
        <f>VLOOKUP(A5,[11]CUBO!$C:$EG,135,FALSE)</f>
        <v>61</v>
      </c>
      <c r="Z5">
        <f>VLOOKUP(A5,[12]CUBO!$C:$EG,135,FALSE)</f>
        <v>62</v>
      </c>
      <c r="AA5">
        <f>_xlfn.XLOOKUP(A5,[13]CUBO!$B:$B,[13]CUBO!$EF:$EF)</f>
        <v>97</v>
      </c>
      <c r="AB5">
        <v>53</v>
      </c>
      <c r="AC5">
        <v>92</v>
      </c>
      <c r="AD5">
        <v>61</v>
      </c>
      <c r="AE5">
        <v>117</v>
      </c>
    </row>
    <row r="6" spans="1:31">
      <c r="A6" s="59">
        <v>700000457</v>
      </c>
      <c r="B6" s="59" t="s">
        <v>14</v>
      </c>
      <c r="C6" s="59" t="s">
        <v>9</v>
      </c>
      <c r="D6">
        <v>51</v>
      </c>
      <c r="E6">
        <v>61</v>
      </c>
      <c r="F6">
        <v>86</v>
      </c>
      <c r="G6">
        <v>82</v>
      </c>
      <c r="H6">
        <v>53</v>
      </c>
      <c r="I6">
        <v>47</v>
      </c>
      <c r="J6">
        <v>50</v>
      </c>
      <c r="K6">
        <v>52</v>
      </c>
      <c r="L6">
        <v>29</v>
      </c>
      <c r="M6">
        <v>68</v>
      </c>
      <c r="N6">
        <v>66</v>
      </c>
      <c r="O6">
        <v>43</v>
      </c>
      <c r="P6">
        <v>66</v>
      </c>
      <c r="Q6">
        <v>74</v>
      </c>
      <c r="R6">
        <v>78</v>
      </c>
      <c r="S6">
        <f>VLOOKUP(A6,[5]CUBO!$C:$EG,135,FALSE)</f>
        <v>60</v>
      </c>
      <c r="T6">
        <f>VLOOKUP(A6,[6]CUBO!$C:$EG,135,FALSE)</f>
        <v>71</v>
      </c>
      <c r="U6">
        <f>VLOOKUP(A6,[7]CUBO!$C:$EG,135,FALSE)</f>
        <v>65</v>
      </c>
      <c r="V6">
        <f>VLOOKUP(A6,[8]CUBO!$C:$EG,135,FALSE)</f>
        <v>50</v>
      </c>
      <c r="W6">
        <f>VLOOKUP(A6,[9]CUBO!$C:$EG,135,FALSE)</f>
        <v>112</v>
      </c>
      <c r="X6">
        <f>VLOOKUP(A6,[10]CUBO!$C:$EG,135,FALSE)</f>
        <v>119</v>
      </c>
      <c r="Y6">
        <f>VLOOKUP(A6,[11]CUBO!$C:$EG,135,FALSE)</f>
        <v>88</v>
      </c>
      <c r="Z6">
        <f>VLOOKUP(A6,[12]CUBO!$C:$EG,135,FALSE)</f>
        <v>65</v>
      </c>
      <c r="AA6">
        <f>_xlfn.XLOOKUP(A6,[13]CUBO!$B:$B,[13]CUBO!$EF:$EF)</f>
        <v>77</v>
      </c>
      <c r="AB6">
        <v>97</v>
      </c>
      <c r="AC6">
        <v>83</v>
      </c>
      <c r="AD6">
        <v>77</v>
      </c>
      <c r="AE6">
        <v>98</v>
      </c>
    </row>
    <row r="7" spans="1:31">
      <c r="A7" s="59">
        <v>700000281</v>
      </c>
      <c r="B7" s="59" t="s">
        <v>16</v>
      </c>
      <c r="C7" s="59" t="s">
        <v>17</v>
      </c>
      <c r="D7">
        <v>90</v>
      </c>
      <c r="E7">
        <v>71</v>
      </c>
      <c r="F7">
        <v>63</v>
      </c>
      <c r="G7">
        <v>54</v>
      </c>
      <c r="H7">
        <v>39</v>
      </c>
      <c r="I7">
        <v>45</v>
      </c>
      <c r="J7">
        <v>52</v>
      </c>
      <c r="K7">
        <v>48</v>
      </c>
      <c r="L7">
        <v>48</v>
      </c>
      <c r="M7">
        <v>52</v>
      </c>
      <c r="N7">
        <v>55</v>
      </c>
      <c r="O7">
        <v>49</v>
      </c>
      <c r="P7">
        <v>49</v>
      </c>
      <c r="Q7">
        <v>57</v>
      </c>
      <c r="R7">
        <v>57</v>
      </c>
      <c r="S7">
        <f>VLOOKUP(A7,[5]CUBO!$C:$EG,135,FALSE)</f>
        <v>49</v>
      </c>
      <c r="T7">
        <f>VLOOKUP(A7,[6]CUBO!$C:$EG,135,FALSE)</f>
        <v>62</v>
      </c>
      <c r="U7">
        <f>VLOOKUP(A7,[7]CUBO!$C:$EG,135,FALSE)</f>
        <v>65</v>
      </c>
      <c r="V7">
        <f>VLOOKUP(A7,[8]CUBO!$C:$EG,135,FALSE)</f>
        <v>74</v>
      </c>
      <c r="W7">
        <f>VLOOKUP(A7,[9]CUBO!$C:$EG,135,FALSE)</f>
        <v>55</v>
      </c>
      <c r="X7">
        <f>VLOOKUP(A7,[10]CUBO!$C:$EG,135,FALSE)</f>
        <v>34</v>
      </c>
      <c r="Y7">
        <f>VLOOKUP(A7,[11]CUBO!$C:$EG,135,FALSE)</f>
        <v>63</v>
      </c>
      <c r="Z7">
        <f>VLOOKUP(A7,[12]CUBO!$C:$EG,135,FALSE)</f>
        <v>35</v>
      </c>
      <c r="AA7">
        <f>_xlfn.XLOOKUP(A7,[13]CUBO!$B:$B,[13]CUBO!$EF:$EF)</f>
        <v>41</v>
      </c>
      <c r="AB7">
        <v>46</v>
      </c>
      <c r="AC7">
        <v>31</v>
      </c>
      <c r="AD7">
        <v>47</v>
      </c>
      <c r="AE7">
        <v>39</v>
      </c>
    </row>
    <row r="8" spans="1:31">
      <c r="A8" s="59">
        <v>700000254</v>
      </c>
      <c r="B8" s="59" t="s">
        <v>19</v>
      </c>
      <c r="C8" s="59" t="s">
        <v>20</v>
      </c>
      <c r="D8">
        <v>50</v>
      </c>
      <c r="E8">
        <v>50</v>
      </c>
      <c r="F8">
        <v>51</v>
      </c>
      <c r="G8">
        <v>29</v>
      </c>
      <c r="H8">
        <v>21</v>
      </c>
      <c r="I8">
        <v>27</v>
      </c>
      <c r="J8">
        <v>36</v>
      </c>
      <c r="K8">
        <v>38</v>
      </c>
      <c r="L8">
        <v>46</v>
      </c>
      <c r="M8">
        <v>51</v>
      </c>
      <c r="N8">
        <v>49</v>
      </c>
      <c r="O8">
        <v>35</v>
      </c>
      <c r="P8">
        <v>43</v>
      </c>
      <c r="Q8">
        <v>31</v>
      </c>
      <c r="R8">
        <v>38</v>
      </c>
      <c r="S8">
        <f>VLOOKUP(A8,[5]CUBO!$C:$EG,135,FALSE)</f>
        <v>29</v>
      </c>
      <c r="T8">
        <f>VLOOKUP(A8,[6]CUBO!$C:$EG,135,FALSE)</f>
        <v>33</v>
      </c>
      <c r="U8">
        <f>VLOOKUP(A8,[7]CUBO!$C:$EG,135,FALSE)</f>
        <v>42</v>
      </c>
      <c r="V8">
        <f>VLOOKUP(A8,[8]CUBO!$C:$EG,135,FALSE)</f>
        <v>54</v>
      </c>
      <c r="W8">
        <f>VLOOKUP(A8,[9]CUBO!$C:$EG,135,FALSE)</f>
        <v>26</v>
      </c>
      <c r="X8">
        <f>VLOOKUP(A8,[10]CUBO!$C:$EG,135,FALSE)</f>
        <v>37</v>
      </c>
      <c r="Y8">
        <f>VLOOKUP(A8,[11]CUBO!$C:$EG,135,FALSE)</f>
        <v>44</v>
      </c>
      <c r="Z8">
        <f>VLOOKUP(A8,[12]CUBO!$C:$EG,135,FALSE)</f>
        <v>34</v>
      </c>
      <c r="AA8">
        <f>_xlfn.XLOOKUP(A8,[13]CUBO!$B:$B,[13]CUBO!$EF:$EF)</f>
        <v>32</v>
      </c>
      <c r="AB8">
        <v>35</v>
      </c>
      <c r="AC8">
        <v>28</v>
      </c>
      <c r="AD8">
        <v>26</v>
      </c>
      <c r="AE8">
        <v>50</v>
      </c>
    </row>
    <row r="9" spans="1:31">
      <c r="A9" s="59">
        <v>700000098</v>
      </c>
      <c r="B9" s="59" t="s">
        <v>22</v>
      </c>
      <c r="C9" s="59" t="s">
        <v>23</v>
      </c>
      <c r="D9">
        <v>41</v>
      </c>
      <c r="E9">
        <v>53</v>
      </c>
      <c r="F9">
        <v>55</v>
      </c>
      <c r="G9">
        <v>39</v>
      </c>
      <c r="H9">
        <v>27</v>
      </c>
      <c r="I9">
        <v>31</v>
      </c>
      <c r="J9">
        <v>38</v>
      </c>
      <c r="K9">
        <v>29</v>
      </c>
      <c r="L9">
        <v>21</v>
      </c>
      <c r="M9">
        <v>41</v>
      </c>
      <c r="N9">
        <v>46</v>
      </c>
      <c r="O9">
        <v>52</v>
      </c>
      <c r="P9">
        <v>52</v>
      </c>
      <c r="Q9">
        <v>37</v>
      </c>
      <c r="R9">
        <v>44</v>
      </c>
      <c r="S9">
        <f>VLOOKUP(A9,[5]CUBO!$C:$EG,135,FALSE)</f>
        <v>52</v>
      </c>
      <c r="T9">
        <f>VLOOKUP(A9,[6]CUBO!$C:$EG,135,FALSE)</f>
        <v>33</v>
      </c>
      <c r="U9">
        <f>VLOOKUP(A9,[7]CUBO!$C:$EG,135,FALSE)</f>
        <v>60</v>
      </c>
      <c r="V9">
        <f>VLOOKUP(A9,[8]CUBO!$C:$EG,135,FALSE)</f>
        <v>38</v>
      </c>
      <c r="W9">
        <f>VLOOKUP(A9,[9]CUBO!$C:$EG,135,FALSE)</f>
        <v>38</v>
      </c>
      <c r="X9">
        <f>VLOOKUP(A9,[10]CUBO!$C:$EG,135,FALSE)</f>
        <v>45</v>
      </c>
      <c r="Y9">
        <f>VLOOKUP(A9,[11]CUBO!$C:$EG,135,FALSE)</f>
        <v>54</v>
      </c>
      <c r="Z9">
        <f>VLOOKUP(A9,[12]CUBO!$C:$EG,135,FALSE)</f>
        <v>52</v>
      </c>
      <c r="AA9">
        <f>_xlfn.XLOOKUP(A9,[13]CUBO!$B:$B,[13]CUBO!$EF:$EF)</f>
        <v>35</v>
      </c>
      <c r="AB9">
        <v>31</v>
      </c>
      <c r="AC9">
        <v>13</v>
      </c>
      <c r="AD9">
        <v>82</v>
      </c>
      <c r="AE9">
        <v>51</v>
      </c>
    </row>
    <row r="10" spans="1:31">
      <c r="A10" s="59">
        <v>700000133</v>
      </c>
      <c r="B10" s="59" t="s">
        <v>25</v>
      </c>
      <c r="C10" s="59" t="s">
        <v>23</v>
      </c>
      <c r="D10">
        <v>39</v>
      </c>
      <c r="E10">
        <v>38</v>
      </c>
      <c r="F10">
        <v>49</v>
      </c>
      <c r="G10">
        <v>34</v>
      </c>
      <c r="H10">
        <v>21</v>
      </c>
      <c r="I10">
        <v>19</v>
      </c>
      <c r="J10">
        <v>37</v>
      </c>
      <c r="K10">
        <v>39</v>
      </c>
      <c r="L10">
        <v>37</v>
      </c>
      <c r="M10">
        <v>48</v>
      </c>
      <c r="N10">
        <v>50</v>
      </c>
      <c r="O10">
        <v>33</v>
      </c>
      <c r="P10">
        <v>30</v>
      </c>
      <c r="Q10">
        <v>37</v>
      </c>
      <c r="R10">
        <v>58</v>
      </c>
      <c r="S10">
        <f>VLOOKUP(A10,[5]CUBO!$C:$EG,135,FALSE)</f>
        <v>32</v>
      </c>
      <c r="T10">
        <f>VLOOKUP(A10,[6]CUBO!$C:$EG,135,FALSE)</f>
        <v>25</v>
      </c>
      <c r="U10">
        <f>VLOOKUP(A10,[7]CUBO!$C:$EG,135,FALSE)</f>
        <v>34</v>
      </c>
      <c r="V10">
        <f>VLOOKUP(A10,[8]CUBO!$C:$EG,135,FALSE)</f>
        <v>60</v>
      </c>
      <c r="W10">
        <f>VLOOKUP(A10,[9]CUBO!$C:$EG,135,FALSE)</f>
        <v>34</v>
      </c>
      <c r="X10">
        <f>VLOOKUP(A10,[10]CUBO!$C:$EG,135,FALSE)</f>
        <v>47</v>
      </c>
      <c r="Y10">
        <f>VLOOKUP(A10,[11]CUBO!$C:$EG,135,FALSE)</f>
        <v>47</v>
      </c>
      <c r="Z10">
        <f>VLOOKUP(A10,[12]CUBO!$C:$EG,135,FALSE)</f>
        <v>34</v>
      </c>
      <c r="AA10">
        <f>_xlfn.XLOOKUP(A10,[13]CUBO!$B:$B,[13]CUBO!$EF:$EF)</f>
        <v>25</v>
      </c>
      <c r="AB10">
        <v>36</v>
      </c>
      <c r="AC10">
        <v>33</v>
      </c>
      <c r="AD10">
        <v>35</v>
      </c>
      <c r="AE10">
        <v>44</v>
      </c>
    </row>
    <row r="11" spans="1:31">
      <c r="A11" s="59">
        <v>700000428</v>
      </c>
      <c r="B11" s="59" t="s">
        <v>27</v>
      </c>
      <c r="C11" s="59" t="s">
        <v>23</v>
      </c>
      <c r="D11">
        <v>29</v>
      </c>
      <c r="E11">
        <v>59</v>
      </c>
      <c r="F11">
        <v>60</v>
      </c>
      <c r="G11">
        <v>52</v>
      </c>
      <c r="H11">
        <v>42</v>
      </c>
      <c r="I11">
        <v>38</v>
      </c>
      <c r="J11">
        <v>43</v>
      </c>
      <c r="K11">
        <v>46</v>
      </c>
      <c r="L11">
        <v>63</v>
      </c>
      <c r="M11">
        <v>64</v>
      </c>
      <c r="N11">
        <v>32</v>
      </c>
      <c r="O11">
        <v>43</v>
      </c>
      <c r="P11">
        <v>32</v>
      </c>
      <c r="Q11">
        <v>47</v>
      </c>
      <c r="R11">
        <v>43</v>
      </c>
      <c r="S11">
        <f>VLOOKUP(A11,[5]CUBO!$C:$EG,135,FALSE)</f>
        <v>50</v>
      </c>
      <c r="T11">
        <f>VLOOKUP(A11,[6]CUBO!$C:$EG,135,FALSE)</f>
        <v>32</v>
      </c>
      <c r="U11">
        <f>VLOOKUP(A11,[7]CUBO!$C:$EG,135,FALSE)</f>
        <v>41</v>
      </c>
      <c r="V11">
        <f>VLOOKUP(A11,[8]CUBO!$C:$EG,135,FALSE)</f>
        <v>55</v>
      </c>
      <c r="W11">
        <f>VLOOKUP(A11,[9]CUBO!$C:$EG,135,FALSE)</f>
        <v>49</v>
      </c>
      <c r="X11">
        <f>VLOOKUP(A11,[10]CUBO!$C:$EG,135,FALSE)</f>
        <v>75</v>
      </c>
      <c r="Y11">
        <f>VLOOKUP(A11,[11]CUBO!$C:$EG,135,FALSE)</f>
        <v>52</v>
      </c>
      <c r="Z11">
        <f>VLOOKUP(A11,[12]CUBO!$C:$EG,135,FALSE)</f>
        <v>61</v>
      </c>
      <c r="AA11">
        <f>_xlfn.XLOOKUP(A11,[13]CUBO!$B:$B,[13]CUBO!$EF:$EF)</f>
        <v>36</v>
      </c>
      <c r="AB11">
        <v>37</v>
      </c>
      <c r="AC11">
        <v>39</v>
      </c>
      <c r="AD11">
        <v>34</v>
      </c>
      <c r="AE11">
        <v>42</v>
      </c>
    </row>
    <row r="12" spans="1:31">
      <c r="A12" s="59">
        <v>700000278</v>
      </c>
      <c r="B12" s="59" t="s">
        <v>29</v>
      </c>
      <c r="C12" s="59" t="s">
        <v>30</v>
      </c>
      <c r="D12">
        <v>64</v>
      </c>
      <c r="E12">
        <v>62</v>
      </c>
      <c r="F12">
        <v>65</v>
      </c>
      <c r="G12">
        <v>52</v>
      </c>
      <c r="H12">
        <v>36</v>
      </c>
      <c r="I12">
        <v>36</v>
      </c>
      <c r="J12">
        <v>40</v>
      </c>
      <c r="K12">
        <v>59</v>
      </c>
      <c r="L12">
        <v>45</v>
      </c>
      <c r="M12">
        <v>45</v>
      </c>
      <c r="N12">
        <v>31</v>
      </c>
      <c r="O12">
        <v>51</v>
      </c>
      <c r="P12">
        <v>31</v>
      </c>
      <c r="Q12">
        <v>50</v>
      </c>
      <c r="R12">
        <v>45</v>
      </c>
      <c r="S12">
        <f>VLOOKUP(A12,[5]CUBO!$C:$EG,135,FALSE)</f>
        <v>30</v>
      </c>
      <c r="T12">
        <f>VLOOKUP(A12,[6]CUBO!$C:$EG,135,FALSE)</f>
        <v>37</v>
      </c>
      <c r="U12">
        <f>VLOOKUP(A12,[7]CUBO!$C:$EG,135,FALSE)</f>
        <v>65</v>
      </c>
      <c r="V12">
        <f>VLOOKUP(A12,[8]CUBO!$C:$EG,135,FALSE)</f>
        <v>57</v>
      </c>
      <c r="W12">
        <f>VLOOKUP(A12,[9]CUBO!$C:$EG,135,FALSE)</f>
        <v>68</v>
      </c>
      <c r="X12">
        <f>VLOOKUP(A12,[10]CUBO!$C:$EG,135,FALSE)</f>
        <v>55</v>
      </c>
      <c r="Y12">
        <f>VLOOKUP(A12,[11]CUBO!$C:$EG,135,FALSE)</f>
        <v>63</v>
      </c>
      <c r="Z12">
        <f>VLOOKUP(A12,[12]CUBO!$C:$EG,135,FALSE)</f>
        <v>36</v>
      </c>
      <c r="AA12">
        <f>_xlfn.XLOOKUP(A12,[13]CUBO!$B:$B,[13]CUBO!$EF:$EF)</f>
        <v>38</v>
      </c>
      <c r="AB12">
        <v>64</v>
      </c>
      <c r="AC12">
        <v>41</v>
      </c>
      <c r="AD12">
        <v>50</v>
      </c>
      <c r="AE12">
        <v>61</v>
      </c>
    </row>
    <row r="13" spans="1:31">
      <c r="A13" s="59">
        <v>700000178</v>
      </c>
      <c r="B13" s="59" t="s">
        <v>32</v>
      </c>
      <c r="C13" s="59" t="s">
        <v>33</v>
      </c>
      <c r="D13">
        <v>44</v>
      </c>
      <c r="E13">
        <v>71</v>
      </c>
      <c r="F13">
        <v>65</v>
      </c>
      <c r="G13">
        <v>50</v>
      </c>
      <c r="H13">
        <v>30</v>
      </c>
      <c r="I13">
        <v>33</v>
      </c>
      <c r="J13">
        <v>35</v>
      </c>
      <c r="K13">
        <v>78</v>
      </c>
      <c r="L13">
        <v>62</v>
      </c>
      <c r="M13">
        <v>85</v>
      </c>
      <c r="N13">
        <v>52</v>
      </c>
      <c r="O13">
        <v>55</v>
      </c>
      <c r="P13">
        <v>46</v>
      </c>
      <c r="Q13">
        <v>52</v>
      </c>
      <c r="R13">
        <v>57</v>
      </c>
      <c r="S13">
        <f>VLOOKUP(A13,[5]CUBO!$C:$EG,135,FALSE)</f>
        <v>65</v>
      </c>
      <c r="T13">
        <f>VLOOKUP(A13,[6]CUBO!$C:$EG,135,FALSE)</f>
        <v>38</v>
      </c>
      <c r="U13">
        <f>VLOOKUP(A13,[7]CUBO!$C:$EG,135,FALSE)</f>
        <v>84</v>
      </c>
      <c r="V13">
        <f>VLOOKUP(A13,[8]CUBO!$C:$EG,135,FALSE)</f>
        <v>42</v>
      </c>
      <c r="W13">
        <f>VLOOKUP(A13,[9]CUBO!$C:$EG,135,FALSE)</f>
        <v>66</v>
      </c>
      <c r="X13">
        <f>VLOOKUP(A13,[10]CUBO!$C:$EG,135,FALSE)</f>
        <v>61</v>
      </c>
      <c r="Y13">
        <f>VLOOKUP(A13,[11]CUBO!$C:$EG,135,FALSE)</f>
        <v>79</v>
      </c>
      <c r="Z13">
        <f>VLOOKUP(A13,[12]CUBO!$C:$EG,135,FALSE)</f>
        <v>51</v>
      </c>
      <c r="AA13">
        <f>_xlfn.XLOOKUP(A13,[13]CUBO!$B:$B,[13]CUBO!$EF:$EF)</f>
        <v>53</v>
      </c>
      <c r="AB13">
        <v>42</v>
      </c>
      <c r="AC13">
        <v>50</v>
      </c>
      <c r="AD13">
        <v>57</v>
      </c>
      <c r="AE13">
        <v>67</v>
      </c>
    </row>
    <row r="14" spans="1:31">
      <c r="A14" s="59">
        <v>700000423</v>
      </c>
      <c r="B14" s="59" t="s">
        <v>35</v>
      </c>
      <c r="C14" s="59" t="s">
        <v>33</v>
      </c>
      <c r="D14">
        <v>74</v>
      </c>
      <c r="E14">
        <v>65</v>
      </c>
      <c r="F14">
        <v>56</v>
      </c>
      <c r="G14">
        <v>52</v>
      </c>
      <c r="H14">
        <v>57</v>
      </c>
      <c r="I14">
        <v>30</v>
      </c>
      <c r="J14">
        <v>38</v>
      </c>
      <c r="K14">
        <v>65</v>
      </c>
      <c r="L14">
        <v>89</v>
      </c>
      <c r="M14">
        <v>54</v>
      </c>
      <c r="N14">
        <v>42</v>
      </c>
      <c r="O14">
        <v>62</v>
      </c>
      <c r="P14">
        <v>58</v>
      </c>
      <c r="Q14">
        <v>64</v>
      </c>
      <c r="R14">
        <v>54</v>
      </c>
      <c r="S14">
        <f>VLOOKUP(A14,[5]CUBO!$C:$EG,135,FALSE)</f>
        <v>60</v>
      </c>
      <c r="T14">
        <f>VLOOKUP(A14,[6]CUBO!$C:$EG,135,FALSE)</f>
        <v>52</v>
      </c>
      <c r="U14">
        <f>VLOOKUP(A14,[7]CUBO!$C:$EG,135,FALSE)</f>
        <v>70</v>
      </c>
      <c r="V14">
        <f>VLOOKUP(A14,[8]CUBO!$C:$EG,135,FALSE)</f>
        <v>50</v>
      </c>
      <c r="W14">
        <f>VLOOKUP(A14,[9]CUBO!$C:$EG,135,FALSE)</f>
        <v>46</v>
      </c>
      <c r="X14">
        <f>VLOOKUP(A14,[10]CUBO!$C:$EG,135,FALSE)</f>
        <v>84</v>
      </c>
      <c r="Y14">
        <f>VLOOKUP(A14,[11]CUBO!$C:$EG,135,FALSE)</f>
        <v>78</v>
      </c>
      <c r="Z14">
        <f>VLOOKUP(A14,[12]CUBO!$C:$EG,135,FALSE)</f>
        <v>49</v>
      </c>
      <c r="AA14">
        <f>_xlfn.XLOOKUP(A14,[13]CUBO!$B:$B,[13]CUBO!$EF:$EF)</f>
        <v>66</v>
      </c>
      <c r="AB14">
        <v>56</v>
      </c>
      <c r="AC14">
        <v>50</v>
      </c>
      <c r="AD14">
        <v>45</v>
      </c>
      <c r="AE14">
        <v>110</v>
      </c>
    </row>
    <row r="15" spans="1:31">
      <c r="A15" s="59">
        <v>700000232</v>
      </c>
      <c r="B15" s="59" t="s">
        <v>37</v>
      </c>
      <c r="C15" s="59" t="s">
        <v>38</v>
      </c>
      <c r="D15">
        <v>55</v>
      </c>
      <c r="E15">
        <v>40</v>
      </c>
      <c r="F15">
        <v>61</v>
      </c>
      <c r="G15">
        <v>52</v>
      </c>
      <c r="H15">
        <v>51</v>
      </c>
      <c r="I15">
        <v>32</v>
      </c>
      <c r="J15">
        <v>48</v>
      </c>
      <c r="K15">
        <v>60</v>
      </c>
      <c r="L15">
        <v>50</v>
      </c>
      <c r="M15">
        <v>64</v>
      </c>
      <c r="N15">
        <v>45</v>
      </c>
      <c r="O15">
        <v>34</v>
      </c>
      <c r="P15">
        <v>49</v>
      </c>
      <c r="Q15">
        <v>76</v>
      </c>
      <c r="R15">
        <v>82</v>
      </c>
      <c r="S15">
        <f>VLOOKUP(A15,[5]CUBO!$C:$EG,135,FALSE)</f>
        <v>36</v>
      </c>
      <c r="T15">
        <f>VLOOKUP(A15,[6]CUBO!$C:$EG,135,FALSE)</f>
        <v>42</v>
      </c>
      <c r="U15">
        <f>VLOOKUP(A15,[7]CUBO!$C:$EG,135,FALSE)</f>
        <v>74</v>
      </c>
      <c r="V15">
        <f>VLOOKUP(A15,[8]CUBO!$C:$EG,135,FALSE)</f>
        <v>73</v>
      </c>
      <c r="W15">
        <f>VLOOKUP(A15,[9]CUBO!$C:$EG,135,FALSE)</f>
        <v>88</v>
      </c>
      <c r="X15">
        <f>VLOOKUP(A15,[10]CUBO!$C:$EG,135,FALSE)</f>
        <v>51</v>
      </c>
      <c r="Y15">
        <f>VLOOKUP(A15,[11]CUBO!$C:$EG,135,FALSE)</f>
        <v>41</v>
      </c>
      <c r="Z15">
        <f>VLOOKUP(A15,[12]CUBO!$C:$EG,135,FALSE)</f>
        <v>53</v>
      </c>
      <c r="AA15">
        <f>_xlfn.XLOOKUP(A15,[13]CUBO!$B:$B,[13]CUBO!$EF:$EF)</f>
        <v>46</v>
      </c>
      <c r="AB15">
        <v>52</v>
      </c>
      <c r="AC15">
        <v>59</v>
      </c>
      <c r="AD15">
        <v>46</v>
      </c>
      <c r="AE15">
        <v>49</v>
      </c>
    </row>
    <row r="16" spans="1:31">
      <c r="A16" s="59">
        <v>700000459</v>
      </c>
      <c r="B16" s="59" t="s">
        <v>40</v>
      </c>
      <c r="C16" s="59" t="s">
        <v>38</v>
      </c>
      <c r="D16">
        <v>33</v>
      </c>
      <c r="E16">
        <v>21</v>
      </c>
      <c r="F16">
        <v>44</v>
      </c>
      <c r="G16">
        <v>34</v>
      </c>
      <c r="H16">
        <v>31</v>
      </c>
      <c r="I16">
        <v>27</v>
      </c>
      <c r="J16">
        <v>25</v>
      </c>
      <c r="K16">
        <v>28</v>
      </c>
      <c r="L16">
        <v>31</v>
      </c>
      <c r="M16">
        <v>38</v>
      </c>
      <c r="N16">
        <v>26</v>
      </c>
      <c r="O16">
        <v>32</v>
      </c>
      <c r="P16">
        <v>31</v>
      </c>
      <c r="Q16">
        <v>47</v>
      </c>
      <c r="R16">
        <v>42</v>
      </c>
      <c r="S16">
        <f>VLOOKUP(A16,[5]CUBO!$C:$EG,135,FALSE)</f>
        <v>49</v>
      </c>
      <c r="T16">
        <f>VLOOKUP(A16,[6]CUBO!$C:$EG,135,FALSE)</f>
        <v>25</v>
      </c>
      <c r="U16">
        <f>VLOOKUP(A16,[7]CUBO!$C:$EG,135,FALSE)</f>
        <v>58</v>
      </c>
      <c r="V16">
        <f>VLOOKUP(A16,[8]CUBO!$C:$EG,135,FALSE)</f>
        <v>47</v>
      </c>
      <c r="W16">
        <f>VLOOKUP(A16,[9]CUBO!$C:$EG,135,FALSE)</f>
        <v>70</v>
      </c>
      <c r="X16">
        <f>VLOOKUP(A16,[10]CUBO!$C:$EG,135,FALSE)</f>
        <v>61</v>
      </c>
      <c r="Y16">
        <f>VLOOKUP(A16,[11]CUBO!$C:$EG,135,FALSE)</f>
        <v>32</v>
      </c>
      <c r="Z16">
        <f>VLOOKUP(A16,[12]CUBO!$C:$EG,135,FALSE)</f>
        <v>43</v>
      </c>
      <c r="AA16">
        <f>_xlfn.XLOOKUP(A16,[13]CUBO!$B:$B,[13]CUBO!$EF:$EF)</f>
        <v>31</v>
      </c>
      <c r="AB16">
        <v>46</v>
      </c>
      <c r="AC16">
        <v>45</v>
      </c>
      <c r="AD16">
        <v>35</v>
      </c>
      <c r="AE16">
        <v>58</v>
      </c>
    </row>
    <row r="17" spans="1:32">
      <c r="A17" s="59">
        <v>700000245</v>
      </c>
      <c r="B17" s="59" t="s">
        <v>42</v>
      </c>
      <c r="C17" s="59" t="s">
        <v>43</v>
      </c>
      <c r="D17">
        <v>35</v>
      </c>
      <c r="E17">
        <v>79</v>
      </c>
      <c r="F17">
        <v>84</v>
      </c>
      <c r="G17">
        <v>87</v>
      </c>
      <c r="H17">
        <v>56</v>
      </c>
      <c r="I17">
        <v>41</v>
      </c>
      <c r="J17">
        <v>83</v>
      </c>
      <c r="K17">
        <v>68</v>
      </c>
      <c r="L17">
        <v>28</v>
      </c>
      <c r="M17">
        <v>82</v>
      </c>
      <c r="N17">
        <v>62</v>
      </c>
      <c r="O17">
        <v>66</v>
      </c>
      <c r="P17">
        <v>67</v>
      </c>
      <c r="Q17">
        <v>73</v>
      </c>
      <c r="R17">
        <v>71</v>
      </c>
      <c r="S17">
        <f>VLOOKUP(A17,[5]CUBO!$C:$EG,135,FALSE)</f>
        <v>80</v>
      </c>
      <c r="T17">
        <f>VLOOKUP(A17,[6]CUBO!$C:$EG,135,FALSE)</f>
        <v>65</v>
      </c>
      <c r="U17">
        <f>VLOOKUP(A17,[7]CUBO!$C:$EG,135,FALSE)</f>
        <v>86</v>
      </c>
      <c r="V17">
        <f>VLOOKUP(A17,[8]CUBO!$C:$EG,135,FALSE)</f>
        <v>61</v>
      </c>
      <c r="W17">
        <f>VLOOKUP(A17,[9]CUBO!$C:$EG,135,FALSE)</f>
        <v>92</v>
      </c>
      <c r="X17">
        <f>VLOOKUP(A17,[10]CUBO!$C:$EG,135,FALSE)</f>
        <v>75</v>
      </c>
      <c r="Y17">
        <f>VLOOKUP(A17,[11]CUBO!$C:$EG,135,FALSE)</f>
        <v>66</v>
      </c>
      <c r="Z17">
        <f>VLOOKUP(A17,[12]CUBO!$C:$EG,135,FALSE)</f>
        <v>53</v>
      </c>
      <c r="AA17">
        <f>_xlfn.XLOOKUP(A17,[13]CUBO!$B:$B,[13]CUBO!$EF:$EF)</f>
        <v>78</v>
      </c>
      <c r="AB17">
        <v>60</v>
      </c>
      <c r="AC17">
        <v>63</v>
      </c>
      <c r="AD17">
        <v>83</v>
      </c>
      <c r="AE17">
        <v>75</v>
      </c>
    </row>
    <row r="18" spans="1:32">
      <c r="A18" s="59">
        <v>700000466</v>
      </c>
      <c r="B18" s="59" t="s">
        <v>45</v>
      </c>
      <c r="C18" s="59" t="s">
        <v>46</v>
      </c>
      <c r="D18">
        <v>52</v>
      </c>
      <c r="E18">
        <v>61</v>
      </c>
      <c r="F18">
        <v>86</v>
      </c>
      <c r="G18">
        <v>65</v>
      </c>
      <c r="H18">
        <v>44</v>
      </c>
      <c r="I18">
        <v>38</v>
      </c>
      <c r="J18">
        <v>54</v>
      </c>
      <c r="K18">
        <v>62</v>
      </c>
      <c r="L18">
        <v>44</v>
      </c>
      <c r="M18">
        <v>93</v>
      </c>
      <c r="N18">
        <v>54</v>
      </c>
      <c r="O18">
        <v>41</v>
      </c>
      <c r="P18">
        <v>66</v>
      </c>
      <c r="Q18">
        <v>92</v>
      </c>
      <c r="R18">
        <v>82</v>
      </c>
      <c r="S18">
        <f>VLOOKUP(A18,[5]CUBO!$C:$EG,135,FALSE)</f>
        <v>57</v>
      </c>
      <c r="T18">
        <f>VLOOKUP(A18,[6]CUBO!$C:$EG,135,FALSE)</f>
        <v>48</v>
      </c>
      <c r="U18">
        <f>VLOOKUP(A18,[7]CUBO!$C:$EG,135,FALSE)</f>
        <v>58</v>
      </c>
      <c r="V18">
        <f>VLOOKUP(A18,[8]CUBO!$C:$EG,135,FALSE)</f>
        <v>84</v>
      </c>
      <c r="W18">
        <f>VLOOKUP(A18,[9]CUBO!$C:$EG,135,FALSE)</f>
        <v>82</v>
      </c>
      <c r="X18">
        <f>VLOOKUP(A18,[10]CUBO!$C:$EG,135,FALSE)</f>
        <v>75</v>
      </c>
      <c r="Y18">
        <f>VLOOKUP(A18,[11]CUBO!$C:$EG,135,FALSE)</f>
        <v>60</v>
      </c>
      <c r="Z18">
        <f>VLOOKUP(A18,[12]CUBO!$C:$EG,135,FALSE)</f>
        <v>49</v>
      </c>
      <c r="AA18">
        <f>_xlfn.XLOOKUP(A18,[13]CUBO!$B:$B,[13]CUBO!$EF:$EF)</f>
        <v>63</v>
      </c>
      <c r="AB18">
        <v>62</v>
      </c>
      <c r="AC18">
        <v>65</v>
      </c>
      <c r="AD18">
        <v>80</v>
      </c>
      <c r="AE18">
        <v>76</v>
      </c>
    </row>
    <row r="19" spans="1:32">
      <c r="A19" s="59">
        <v>700000458</v>
      </c>
      <c r="B19" s="59" t="s">
        <v>48</v>
      </c>
      <c r="C19" s="59" t="s">
        <v>49</v>
      </c>
      <c r="D19">
        <v>48</v>
      </c>
      <c r="E19">
        <v>80</v>
      </c>
      <c r="F19">
        <v>84</v>
      </c>
      <c r="G19">
        <v>69</v>
      </c>
      <c r="H19">
        <v>39</v>
      </c>
      <c r="I19">
        <v>38</v>
      </c>
      <c r="J19">
        <v>56</v>
      </c>
      <c r="K19">
        <v>52</v>
      </c>
      <c r="L19">
        <v>29</v>
      </c>
      <c r="M19">
        <v>60</v>
      </c>
      <c r="N19">
        <v>40</v>
      </c>
      <c r="O19">
        <v>47</v>
      </c>
      <c r="P19">
        <v>38</v>
      </c>
      <c r="Q19">
        <v>62</v>
      </c>
      <c r="R19">
        <v>65</v>
      </c>
      <c r="S19">
        <f>VLOOKUP(A19,[5]CUBO!$C:$EG,135,FALSE)</f>
        <v>62</v>
      </c>
      <c r="T19">
        <f>VLOOKUP(A19,[6]CUBO!$C:$EG,135,FALSE)</f>
        <v>32</v>
      </c>
      <c r="U19">
        <f>VLOOKUP(A19,[7]CUBO!$C:$EG,135,FALSE)</f>
        <v>41</v>
      </c>
      <c r="V19">
        <f>VLOOKUP(A19,[8]CUBO!$C:$EG,135,FALSE)</f>
        <v>71</v>
      </c>
      <c r="W19">
        <f>VLOOKUP(A19,[9]CUBO!$C:$EG,135,FALSE)</f>
        <v>64</v>
      </c>
      <c r="X19">
        <f>VLOOKUP(A19,[10]CUBO!$C:$EG,135,FALSE)</f>
        <v>53</v>
      </c>
      <c r="Y19">
        <f>VLOOKUP(A19,[11]CUBO!$C:$EG,135,FALSE)</f>
        <v>41</v>
      </c>
      <c r="Z19">
        <f>VLOOKUP(A19,[12]CUBO!$C:$EG,135,FALSE)</f>
        <v>46</v>
      </c>
      <c r="AA19">
        <f>_xlfn.XLOOKUP(A19,[13]CUBO!$B:$B,[13]CUBO!$EF:$EF)</f>
        <v>63</v>
      </c>
      <c r="AB19">
        <v>37</v>
      </c>
      <c r="AC19">
        <v>59</v>
      </c>
      <c r="AD19">
        <v>52</v>
      </c>
      <c r="AE19">
        <v>50</v>
      </c>
    </row>
    <row r="20" spans="1:32">
      <c r="A20" s="59">
        <v>700000022</v>
      </c>
      <c r="B20" s="59" t="s">
        <v>51</v>
      </c>
      <c r="C20" s="59" t="s">
        <v>9</v>
      </c>
      <c r="D20">
        <v>63</v>
      </c>
      <c r="E20">
        <v>64</v>
      </c>
      <c r="F20">
        <v>87</v>
      </c>
      <c r="G20">
        <v>65</v>
      </c>
      <c r="H20">
        <v>64</v>
      </c>
      <c r="I20">
        <v>68</v>
      </c>
      <c r="J20">
        <v>69</v>
      </c>
      <c r="K20">
        <v>66</v>
      </c>
      <c r="L20">
        <v>27</v>
      </c>
      <c r="M20">
        <v>68</v>
      </c>
      <c r="N20">
        <v>66</v>
      </c>
      <c r="O20">
        <v>74</v>
      </c>
      <c r="P20">
        <v>56</v>
      </c>
      <c r="Q20">
        <v>99</v>
      </c>
      <c r="R20">
        <v>116</v>
      </c>
      <c r="S20">
        <f>VLOOKUP(A20,[5]CUBO!$C:$EG,135,FALSE)</f>
        <v>72</v>
      </c>
      <c r="T20">
        <f>VLOOKUP(A20,[6]CUBO!$C:$EG,135,FALSE)</f>
        <v>62</v>
      </c>
      <c r="U20">
        <f>VLOOKUP(A20,[7]CUBO!$C:$EG,135,FALSE)</f>
        <v>94</v>
      </c>
      <c r="V20">
        <f>VLOOKUP(A20,[8]CUBO!$C:$EG,135,FALSE)</f>
        <v>153</v>
      </c>
      <c r="W20">
        <f>VLOOKUP(A20,[9]CUBO!$C:$EG,135,FALSE)</f>
        <v>87</v>
      </c>
      <c r="X20">
        <f>VLOOKUP(A20,[10]CUBO!$C:$EG,135,FALSE)</f>
        <v>86</v>
      </c>
      <c r="Y20">
        <f>VLOOKUP(A20,[11]CUBO!$C:$EG,135,FALSE)</f>
        <v>60</v>
      </c>
      <c r="Z20">
        <f>VLOOKUP(A20,[12]CUBO!$C:$EG,135,FALSE)</f>
        <v>100</v>
      </c>
      <c r="AA20">
        <f>_xlfn.XLOOKUP(A20,[13]CUBO!$B:$B,[13]CUBO!$EF:$EF)</f>
        <v>104</v>
      </c>
      <c r="AB20">
        <v>99</v>
      </c>
      <c r="AC20">
        <v>72</v>
      </c>
      <c r="AD20">
        <v>106</v>
      </c>
      <c r="AE20">
        <v>83</v>
      </c>
    </row>
    <row r="21" spans="1:32">
      <c r="A21" s="59">
        <v>700000023</v>
      </c>
      <c r="B21" s="59" t="s">
        <v>54</v>
      </c>
      <c r="C21" s="59" t="s">
        <v>9</v>
      </c>
      <c r="D21">
        <v>83</v>
      </c>
      <c r="E21">
        <v>47</v>
      </c>
      <c r="F21">
        <v>62</v>
      </c>
      <c r="G21">
        <v>54</v>
      </c>
      <c r="H21">
        <v>70</v>
      </c>
      <c r="I21">
        <v>60</v>
      </c>
      <c r="J21">
        <v>67</v>
      </c>
      <c r="K21">
        <v>69</v>
      </c>
      <c r="L21">
        <v>55</v>
      </c>
      <c r="M21">
        <v>50</v>
      </c>
      <c r="N21">
        <v>57</v>
      </c>
      <c r="O21">
        <v>46</v>
      </c>
      <c r="P21">
        <v>70</v>
      </c>
      <c r="Q21">
        <v>59</v>
      </c>
      <c r="R21">
        <v>58</v>
      </c>
      <c r="S21">
        <f>VLOOKUP(A21,[5]CUBO!$C:$EG,135,FALSE)</f>
        <v>98</v>
      </c>
      <c r="T21">
        <f>VLOOKUP(A21,[6]CUBO!$C:$EG,135,FALSE)</f>
        <v>86</v>
      </c>
      <c r="U21">
        <f>VLOOKUP(A21,[7]CUBO!$C:$EG,135,FALSE)</f>
        <v>78</v>
      </c>
      <c r="V21">
        <f>VLOOKUP(A21,[8]CUBO!$C:$EG,135,FALSE)</f>
        <v>99</v>
      </c>
      <c r="W21">
        <f>VLOOKUP(A21,[9]CUBO!$C:$EG,135,FALSE)</f>
        <v>84</v>
      </c>
      <c r="X21">
        <f>VLOOKUP(A21,[10]CUBO!$C:$EG,135,FALSE)</f>
        <v>138</v>
      </c>
      <c r="Y21">
        <f>VLOOKUP(A21,[11]CUBO!$C:$EG,135,FALSE)</f>
        <v>69</v>
      </c>
      <c r="Z21">
        <f>VLOOKUP(A21,[12]CUBO!$C:$EG,135,FALSE)</f>
        <v>76</v>
      </c>
      <c r="AA21">
        <f>_xlfn.XLOOKUP(A21,[13]CUBO!$B:$B,[13]CUBO!$EF:$EF)</f>
        <v>89</v>
      </c>
      <c r="AB21">
        <v>82</v>
      </c>
      <c r="AC21">
        <v>82</v>
      </c>
      <c r="AD21">
        <v>66</v>
      </c>
      <c r="AE21">
        <v>74</v>
      </c>
    </row>
    <row r="22" spans="1:32">
      <c r="A22" s="59">
        <v>700000454</v>
      </c>
      <c r="B22" s="59" t="s">
        <v>56</v>
      </c>
      <c r="C22" s="59" t="s">
        <v>9</v>
      </c>
      <c r="D22">
        <v>43</v>
      </c>
      <c r="E22">
        <v>78</v>
      </c>
      <c r="F22">
        <v>61</v>
      </c>
      <c r="G22">
        <v>98</v>
      </c>
      <c r="H22">
        <v>45</v>
      </c>
      <c r="I22">
        <v>70</v>
      </c>
      <c r="J22">
        <v>60</v>
      </c>
      <c r="K22">
        <v>84</v>
      </c>
      <c r="L22">
        <v>42</v>
      </c>
      <c r="M22">
        <v>96</v>
      </c>
      <c r="N22">
        <v>68</v>
      </c>
      <c r="O22">
        <v>47</v>
      </c>
      <c r="P22">
        <v>83</v>
      </c>
      <c r="Q22">
        <v>95</v>
      </c>
      <c r="R22">
        <v>108</v>
      </c>
      <c r="S22">
        <f>VLOOKUP(A22,[5]CUBO!$C:$EG,135,FALSE)</f>
        <v>96</v>
      </c>
      <c r="T22">
        <f>VLOOKUP(A22,[6]CUBO!$C:$EG,135,FALSE)</f>
        <v>79</v>
      </c>
      <c r="U22">
        <f>VLOOKUP(A22,[7]CUBO!$C:$EG,135,FALSE)</f>
        <v>64</v>
      </c>
      <c r="V22">
        <f>VLOOKUP(A22,[8]CUBO!$C:$EG,135,FALSE)</f>
        <v>110</v>
      </c>
      <c r="W22">
        <f>VLOOKUP(A22,[9]CUBO!$C:$EG,135,FALSE)</f>
        <v>99</v>
      </c>
      <c r="X22">
        <f>VLOOKUP(A22,[10]CUBO!$C:$EG,135,FALSE)</f>
        <v>130</v>
      </c>
      <c r="Y22">
        <f>VLOOKUP(A22,[11]CUBO!$C:$EG,135,FALSE)</f>
        <v>62</v>
      </c>
      <c r="Z22">
        <f>VLOOKUP(A22,[12]CUBO!$C:$EG,135,FALSE)</f>
        <v>75</v>
      </c>
      <c r="AA22">
        <f>_xlfn.XLOOKUP(A22,[13]CUBO!$B:$B,[13]CUBO!$EF:$EF)</f>
        <v>69</v>
      </c>
      <c r="AB22">
        <v>81</v>
      </c>
      <c r="AC22">
        <v>90</v>
      </c>
      <c r="AD22">
        <v>96</v>
      </c>
      <c r="AE22">
        <v>101</v>
      </c>
    </row>
    <row r="23" spans="1:32">
      <c r="A23" s="59">
        <v>700000456</v>
      </c>
      <c r="B23" s="59" t="s">
        <v>58</v>
      </c>
      <c r="C23" s="59" t="s">
        <v>9</v>
      </c>
      <c r="D23">
        <v>51</v>
      </c>
      <c r="E23">
        <v>91</v>
      </c>
      <c r="F23">
        <v>90</v>
      </c>
      <c r="G23">
        <v>86</v>
      </c>
      <c r="H23">
        <v>65</v>
      </c>
      <c r="I23">
        <v>47</v>
      </c>
      <c r="J23">
        <v>74</v>
      </c>
      <c r="K23">
        <v>88</v>
      </c>
      <c r="L23">
        <v>44</v>
      </c>
      <c r="M23">
        <v>85</v>
      </c>
      <c r="N23">
        <v>76</v>
      </c>
      <c r="O23">
        <v>62</v>
      </c>
      <c r="P23">
        <v>83</v>
      </c>
      <c r="Q23">
        <v>90</v>
      </c>
      <c r="R23">
        <v>108</v>
      </c>
      <c r="S23">
        <f>VLOOKUP(A23,[5]CUBO!$C:$EG,135,FALSE)</f>
        <v>95</v>
      </c>
      <c r="T23">
        <f>VLOOKUP(A23,[6]CUBO!$C:$EG,135,FALSE)</f>
        <v>107</v>
      </c>
      <c r="U23">
        <f>VLOOKUP(A23,[7]CUBO!$C:$EG,135,FALSE)</f>
        <v>73</v>
      </c>
      <c r="V23">
        <f>VLOOKUP(A23,[8]CUBO!$C:$EG,135,FALSE)</f>
        <v>98</v>
      </c>
      <c r="W23">
        <f>VLOOKUP(A23,[9]CUBO!$C:$EG,135,FALSE)</f>
        <v>107</v>
      </c>
      <c r="X23">
        <f>VLOOKUP(A23,[10]CUBO!$C:$EG,135,FALSE)</f>
        <v>121</v>
      </c>
      <c r="Y23">
        <f>VLOOKUP(A23,[11]CUBO!$C:$EG,135,FALSE)</f>
        <v>79</v>
      </c>
      <c r="Z23">
        <f>VLOOKUP(A23,[12]CUBO!$C:$EG,135,FALSE)</f>
        <v>77</v>
      </c>
      <c r="AA23">
        <f>_xlfn.XLOOKUP(A23,[13]CUBO!$B:$B,[13]CUBO!$EF:$EF)</f>
        <v>109</v>
      </c>
      <c r="AB23">
        <v>105</v>
      </c>
      <c r="AC23">
        <v>86</v>
      </c>
      <c r="AD23">
        <v>93</v>
      </c>
      <c r="AE23">
        <v>100</v>
      </c>
    </row>
    <row r="24" spans="1:32">
      <c r="A24" s="104"/>
      <c r="B24" s="104"/>
      <c r="C24" s="104"/>
      <c r="D24" s="104">
        <f t="shared" ref="D24:AD24" si="4">SUM(D4:D23)</f>
        <v>1055</v>
      </c>
      <c r="E24" s="104">
        <f t="shared" si="4"/>
        <v>1227</v>
      </c>
      <c r="F24" s="104">
        <f t="shared" si="4"/>
        <v>1372</v>
      </c>
      <c r="G24" s="104">
        <f t="shared" si="4"/>
        <v>1206</v>
      </c>
      <c r="H24" s="104">
        <f t="shared" si="4"/>
        <v>911</v>
      </c>
      <c r="I24" s="104">
        <f t="shared" si="4"/>
        <v>824</v>
      </c>
      <c r="J24" s="104">
        <f t="shared" si="4"/>
        <v>1063</v>
      </c>
      <c r="K24" s="104">
        <f t="shared" si="4"/>
        <v>1177</v>
      </c>
      <c r="L24" s="104">
        <f t="shared" si="4"/>
        <v>898</v>
      </c>
      <c r="M24" s="104">
        <f t="shared" si="4"/>
        <v>1288</v>
      </c>
      <c r="N24" s="104">
        <f t="shared" si="4"/>
        <v>1055</v>
      </c>
      <c r="O24" s="104">
        <f t="shared" si="4"/>
        <v>975</v>
      </c>
      <c r="P24" s="104">
        <f t="shared" si="4"/>
        <v>1127</v>
      </c>
      <c r="Q24" s="104">
        <f t="shared" si="4"/>
        <v>1312</v>
      </c>
      <c r="R24" s="104">
        <f t="shared" si="4"/>
        <v>1376</v>
      </c>
      <c r="S24" s="104">
        <f t="shared" si="4"/>
        <v>1229</v>
      </c>
      <c r="T24" s="104">
        <f t="shared" si="4"/>
        <v>1098</v>
      </c>
      <c r="U24" s="104">
        <f t="shared" si="4"/>
        <v>1280</v>
      </c>
      <c r="V24" s="104">
        <f t="shared" si="4"/>
        <v>1453</v>
      </c>
      <c r="W24" s="104">
        <f t="shared" si="4"/>
        <v>1501</v>
      </c>
      <c r="X24" s="104">
        <f t="shared" si="4"/>
        <v>1574</v>
      </c>
      <c r="Y24" s="104">
        <f t="shared" si="4"/>
        <v>1230</v>
      </c>
      <c r="Z24" s="104">
        <f t="shared" si="4"/>
        <v>1140</v>
      </c>
      <c r="AA24" s="104">
        <f t="shared" si="4"/>
        <v>1280</v>
      </c>
      <c r="AB24" s="104">
        <f t="shared" si="4"/>
        <v>1244</v>
      </c>
      <c r="AC24" s="104">
        <f t="shared" si="4"/>
        <v>1176</v>
      </c>
      <c r="AD24" s="104">
        <f t="shared" si="4"/>
        <v>1279</v>
      </c>
      <c r="AE24" s="104">
        <f>SUM(AE4:AE23)</f>
        <v>1459</v>
      </c>
    </row>
    <row r="26" spans="1:32">
      <c r="A26" s="319" t="s">
        <v>98</v>
      </c>
      <c r="B26" s="318"/>
      <c r="C26" s="318"/>
      <c r="D26" s="318"/>
      <c r="E26" s="318"/>
      <c r="F26" s="318"/>
      <c r="G26" s="318"/>
      <c r="H26" s="318"/>
      <c r="I26" s="318"/>
      <c r="J26" s="318"/>
      <c r="K26" s="318"/>
      <c r="L26" s="318"/>
      <c r="M26" s="318"/>
      <c r="N26" s="318"/>
      <c r="O26" s="318"/>
      <c r="P26" s="318"/>
      <c r="Q26" s="318"/>
      <c r="R26" s="318"/>
      <c r="S26" s="131"/>
      <c r="T26" s="131"/>
      <c r="U26" s="131"/>
      <c r="V26" s="131"/>
    </row>
    <row r="27" spans="1:32">
      <c r="A27" s="104" t="s">
        <v>0</v>
      </c>
      <c r="B27" s="104" t="s">
        <v>1</v>
      </c>
      <c r="C27" s="104" t="s">
        <v>2</v>
      </c>
      <c r="D27" s="104">
        <v>202501</v>
      </c>
      <c r="E27" s="104">
        <v>202502</v>
      </c>
      <c r="F27" s="104">
        <v>202503</v>
      </c>
      <c r="G27" s="104">
        <v>202504</v>
      </c>
      <c r="H27" s="104">
        <v>202505</v>
      </c>
      <c r="I27" s="104">
        <v>202506</v>
      </c>
      <c r="J27" s="104">
        <v>202507</v>
      </c>
      <c r="K27" s="104">
        <f>J27+1</f>
        <v>202508</v>
      </c>
      <c r="L27" s="104">
        <f>K27+1</f>
        <v>202509</v>
      </c>
      <c r="M27" s="104">
        <f t="shared" ref="M27:S27" si="5">L27+1</f>
        <v>202510</v>
      </c>
      <c r="N27" s="104">
        <f t="shared" si="5"/>
        <v>202511</v>
      </c>
      <c r="O27" s="104">
        <f t="shared" si="5"/>
        <v>202512</v>
      </c>
      <c r="P27" s="104">
        <f t="shared" si="5"/>
        <v>202513</v>
      </c>
      <c r="Q27" s="104">
        <f t="shared" si="5"/>
        <v>202514</v>
      </c>
      <c r="R27" s="104">
        <f t="shared" si="5"/>
        <v>202515</v>
      </c>
      <c r="S27" s="104">
        <f t="shared" si="5"/>
        <v>202516</v>
      </c>
      <c r="T27" s="104">
        <f>S27+1</f>
        <v>202517</v>
      </c>
      <c r="U27" s="104">
        <v>202601</v>
      </c>
      <c r="V27" s="104">
        <f t="shared" ref="V27:AA27" si="6">U27+1</f>
        <v>202602</v>
      </c>
      <c r="W27" s="104">
        <f t="shared" si="6"/>
        <v>202603</v>
      </c>
      <c r="X27" s="104">
        <f t="shared" si="6"/>
        <v>202604</v>
      </c>
      <c r="Y27" s="104">
        <f t="shared" si="6"/>
        <v>202605</v>
      </c>
      <c r="Z27" s="104">
        <f t="shared" si="6"/>
        <v>202606</v>
      </c>
      <c r="AA27" s="104">
        <f t="shared" si="6"/>
        <v>202607</v>
      </c>
      <c r="AB27" s="104">
        <f>AA27+1</f>
        <v>202608</v>
      </c>
      <c r="AC27" s="104">
        <f>AB27+1</f>
        <v>202609</v>
      </c>
      <c r="AD27" s="104">
        <f>AC27+1</f>
        <v>202610</v>
      </c>
      <c r="AE27" s="104">
        <f>AD27+1</f>
        <v>202611</v>
      </c>
      <c r="AF27" s="104">
        <f>AE27+1</f>
        <v>202612</v>
      </c>
    </row>
    <row r="28" spans="1:32">
      <c r="A28" s="59">
        <v>700000021</v>
      </c>
      <c r="B28" s="59" t="s">
        <v>10</v>
      </c>
      <c r="C28" s="59" t="s">
        <v>9</v>
      </c>
      <c r="D28">
        <v>249</v>
      </c>
      <c r="E28">
        <v>274</v>
      </c>
      <c r="F28">
        <v>289</v>
      </c>
      <c r="G28">
        <v>270</v>
      </c>
      <c r="H28">
        <v>206</v>
      </c>
      <c r="I28">
        <v>201</v>
      </c>
      <c r="J28">
        <v>235</v>
      </c>
      <c r="K28">
        <v>271</v>
      </c>
      <c r="L28">
        <v>297</v>
      </c>
      <c r="M28">
        <v>286</v>
      </c>
      <c r="N28">
        <v>275</v>
      </c>
      <c r="O28">
        <v>257</v>
      </c>
      <c r="P28">
        <v>296</v>
      </c>
      <c r="Q28">
        <v>275</v>
      </c>
      <c r="R28">
        <v>267</v>
      </c>
      <c r="S28">
        <f>VLOOKUP(A28,'[14]TD Reconstruida'!$Q$3:$W$27,7,FALSE)</f>
        <v>293</v>
      </c>
      <c r="T28">
        <f>VLOOKUP(A28,[15]Hoja1!$Q$6:$W$29,7,FALSE)</f>
        <v>304</v>
      </c>
      <c r="U28">
        <f>VLOOKUP(A28,[16]Hoja1!$Q$6:$W$29,7,FALSE)</f>
        <v>288</v>
      </c>
      <c r="V28">
        <f>VLOOKUP(A28,[17]TD!$Q$6:$W$29,7,FALSE)</f>
        <v>315</v>
      </c>
      <c r="W28">
        <f>VLOOKUP(A28,'[18]TD Reconstruida'!$Q$2:$W$25,7,FALSE)</f>
        <v>335</v>
      </c>
      <c r="X28">
        <f>VLOOKUP(A28,[19]TD!$Q$6:$W$27,7,FALSE)</f>
        <v>332</v>
      </c>
      <c r="Y28">
        <f>VLOOKUP(A28,[20]TD!$Q$6:$W$27,7,FALSE)</f>
        <v>298</v>
      </c>
      <c r="Z28">
        <f>VLOOKUP(A28,[21]TD!$Q$6:$W$27,7,FALSE)</f>
        <v>286</v>
      </c>
      <c r="AA28">
        <f>_xlfn.XLOOKUP(A28,[22]TD!$Q:$Q,[22]TD!$W:$W)</f>
        <v>300</v>
      </c>
      <c r="AB28">
        <v>294</v>
      </c>
      <c r="AC28">
        <v>270</v>
      </c>
      <c r="AD28">
        <v>304</v>
      </c>
      <c r="AE28">
        <v>330</v>
      </c>
      <c r="AF28">
        <v>335</v>
      </c>
    </row>
    <row r="29" spans="1:32">
      <c r="A29" s="59">
        <v>700000455</v>
      </c>
      <c r="B29" s="59" t="s">
        <v>12</v>
      </c>
      <c r="C29" s="59" t="s">
        <v>9</v>
      </c>
      <c r="D29">
        <v>261</v>
      </c>
      <c r="E29">
        <v>325</v>
      </c>
      <c r="F29">
        <v>337</v>
      </c>
      <c r="G29">
        <v>370</v>
      </c>
      <c r="H29">
        <v>296</v>
      </c>
      <c r="I29">
        <v>267</v>
      </c>
      <c r="J29">
        <v>280</v>
      </c>
      <c r="K29">
        <v>289</v>
      </c>
      <c r="L29">
        <v>301</v>
      </c>
      <c r="M29">
        <v>287</v>
      </c>
      <c r="N29">
        <v>296</v>
      </c>
      <c r="O29">
        <v>282</v>
      </c>
      <c r="P29">
        <v>333</v>
      </c>
      <c r="Q29">
        <v>380</v>
      </c>
      <c r="R29">
        <v>368</v>
      </c>
      <c r="S29">
        <f>VLOOKUP(A29,'[14]TD Reconstruida'!$Q$3:$W$27,7,FALSE)</f>
        <v>415</v>
      </c>
      <c r="T29">
        <f>VLOOKUP(A29,[15]Hoja1!$Q$6:$W$29,7,FALSE)</f>
        <v>360</v>
      </c>
      <c r="U29">
        <f>VLOOKUP(A29,[16]Hoja1!$Q$6:$W$29,7,FALSE)</f>
        <v>390</v>
      </c>
      <c r="V29">
        <f>VLOOKUP(A29,[17]TD!$Q$6:$W$29,7,FALSE)</f>
        <v>389</v>
      </c>
      <c r="W29">
        <f>VLOOKUP(A29,'[18]TD Reconstruida'!$Q$2:$W$25,7,FALSE)</f>
        <v>453</v>
      </c>
      <c r="X29">
        <f>VLOOKUP(A29,[19]TD!$Q$6:$W$27,7,FALSE)</f>
        <v>450</v>
      </c>
      <c r="Y29">
        <f>VLOOKUP(A29,[20]TD!$Q$6:$W$27,7,FALSE)</f>
        <v>370</v>
      </c>
      <c r="Z29">
        <f>VLOOKUP(A29,[21]TD!$Q$6:$W$27,7,FALSE)</f>
        <v>370</v>
      </c>
      <c r="AA29">
        <f>_xlfn.XLOOKUP(A29,[22]TD!$Q:$Q,[22]TD!$W:$W)</f>
        <v>357</v>
      </c>
      <c r="AB29">
        <v>344</v>
      </c>
      <c r="AC29">
        <v>352</v>
      </c>
      <c r="AD29">
        <v>321</v>
      </c>
      <c r="AE29">
        <v>267</v>
      </c>
      <c r="AF29">
        <v>350</v>
      </c>
    </row>
    <row r="30" spans="1:32">
      <c r="A30" s="59">
        <v>700000457</v>
      </c>
      <c r="B30" s="59" t="s">
        <v>14</v>
      </c>
      <c r="C30" s="59" t="s">
        <v>9</v>
      </c>
      <c r="D30">
        <v>265</v>
      </c>
      <c r="E30">
        <v>305</v>
      </c>
      <c r="F30">
        <v>292</v>
      </c>
      <c r="G30">
        <v>251</v>
      </c>
      <c r="H30">
        <v>175</v>
      </c>
      <c r="I30">
        <v>170</v>
      </c>
      <c r="J30">
        <v>173</v>
      </c>
      <c r="K30">
        <v>226</v>
      </c>
      <c r="L30">
        <v>271</v>
      </c>
      <c r="M30">
        <v>285</v>
      </c>
      <c r="N30">
        <v>257</v>
      </c>
      <c r="O30">
        <v>206</v>
      </c>
      <c r="P30">
        <v>223</v>
      </c>
      <c r="Q30">
        <v>224</v>
      </c>
      <c r="R30">
        <v>245</v>
      </c>
      <c r="S30">
        <f>VLOOKUP(A30,'[14]TD Reconstruida'!$Q$3:$W$27,7,FALSE)</f>
        <v>230</v>
      </c>
      <c r="T30">
        <f>VLOOKUP(A30,[15]Hoja1!$Q$6:$W$29,7,FALSE)</f>
        <v>230</v>
      </c>
      <c r="U30">
        <f>VLOOKUP(A30,[16]Hoja1!$Q$6:$W$29,7,FALSE)</f>
        <v>227</v>
      </c>
      <c r="V30">
        <f>VLOOKUP(A30,[17]TD!$Q$6:$W$29,7,FALSE)</f>
        <v>243</v>
      </c>
      <c r="W30">
        <f>VLOOKUP(A30,'[18]TD Reconstruida'!$Q$2:$W$25,7,FALSE)</f>
        <v>336</v>
      </c>
      <c r="X30">
        <f>VLOOKUP(A30,[19]TD!$Q$6:$W$27,7,FALSE)</f>
        <v>353</v>
      </c>
      <c r="Y30">
        <f>VLOOKUP(A30,[20]TD!$Q$6:$W$27,7,FALSE)</f>
        <v>305</v>
      </c>
      <c r="Z30">
        <f>VLOOKUP(A30,[21]TD!$Q$6:$W$27,7,FALSE)</f>
        <v>264</v>
      </c>
      <c r="AA30">
        <f>_xlfn.XLOOKUP(A30,[22]TD!$Q:$Q,[22]TD!$W:$W)</f>
        <v>257</v>
      </c>
      <c r="AB30">
        <v>286</v>
      </c>
      <c r="AC30">
        <v>269</v>
      </c>
      <c r="AD30">
        <v>265</v>
      </c>
      <c r="AE30">
        <v>241</v>
      </c>
      <c r="AF30">
        <v>271</v>
      </c>
    </row>
    <row r="31" spans="1:32">
      <c r="A31" s="59">
        <v>700000281</v>
      </c>
      <c r="B31" s="59" t="s">
        <v>16</v>
      </c>
      <c r="C31" s="59" t="s">
        <v>17</v>
      </c>
      <c r="D31">
        <v>273</v>
      </c>
      <c r="E31">
        <v>258</v>
      </c>
      <c r="F31">
        <v>235</v>
      </c>
      <c r="G31">
        <v>213</v>
      </c>
      <c r="H31">
        <v>193</v>
      </c>
      <c r="I31">
        <v>210</v>
      </c>
      <c r="J31">
        <v>217</v>
      </c>
      <c r="K31">
        <v>235</v>
      </c>
      <c r="L31">
        <v>234</v>
      </c>
      <c r="M31">
        <v>214</v>
      </c>
      <c r="N31">
        <v>207</v>
      </c>
      <c r="O31">
        <v>188</v>
      </c>
      <c r="P31">
        <v>224</v>
      </c>
      <c r="Q31">
        <v>257</v>
      </c>
      <c r="R31">
        <v>253</v>
      </c>
      <c r="S31">
        <f>VLOOKUP(A31,'[14]TD Reconstruida'!$Q$3:$W$27,7,FALSE)</f>
        <v>292</v>
      </c>
      <c r="T31">
        <f>VLOOKUP(A31,[15]Hoja1!$Q$6:$W$29,7,FALSE)</f>
        <v>268</v>
      </c>
      <c r="U31">
        <f>VLOOKUP(A31,[16]Hoja1!$Q$6:$W$29,7,FALSE)</f>
        <v>257</v>
      </c>
      <c r="V31">
        <f>VLOOKUP(A31,[17]TD!$Q$6:$W$29,7,FALSE)</f>
        <v>240</v>
      </c>
      <c r="W31">
        <f>VLOOKUP(A31,'[18]TD Reconstruida'!$Q$2:$W$25,7,FALSE)</f>
        <v>207</v>
      </c>
      <c r="X31">
        <f>VLOOKUP(A31,[19]TD!$Q$6:$W$27,7,FALSE)</f>
        <v>192</v>
      </c>
      <c r="Y31">
        <f>VLOOKUP(A31,[20]TD!$Q$6:$W$27,7,FALSE)</f>
        <v>210</v>
      </c>
      <c r="Z31">
        <f>VLOOKUP(A31,[21]TD!$Q$6:$W$27,7,FALSE)</f>
        <v>177</v>
      </c>
      <c r="AA31">
        <f>_xlfn.XLOOKUP(A31,[22]TD!$Q:$Q,[22]TD!$W:$W)</f>
        <v>190</v>
      </c>
      <c r="AB31">
        <v>194</v>
      </c>
      <c r="AC31">
        <v>198</v>
      </c>
      <c r="AD31">
        <v>205</v>
      </c>
      <c r="AE31">
        <v>205</v>
      </c>
      <c r="AF31">
        <v>217</v>
      </c>
    </row>
    <row r="32" spans="1:32">
      <c r="A32" s="59">
        <v>700000254</v>
      </c>
      <c r="B32" s="59" t="s">
        <v>19</v>
      </c>
      <c r="C32" s="59" t="s">
        <v>20</v>
      </c>
      <c r="D32">
        <v>294</v>
      </c>
      <c r="E32">
        <v>299</v>
      </c>
      <c r="F32">
        <v>273</v>
      </c>
      <c r="G32">
        <v>196</v>
      </c>
      <c r="H32">
        <v>149</v>
      </c>
      <c r="I32">
        <v>130</v>
      </c>
      <c r="J32">
        <v>158</v>
      </c>
      <c r="K32">
        <v>162</v>
      </c>
      <c r="L32">
        <v>157</v>
      </c>
      <c r="M32">
        <v>172</v>
      </c>
      <c r="N32">
        <v>172</v>
      </c>
      <c r="O32">
        <v>170</v>
      </c>
      <c r="P32">
        <v>180</v>
      </c>
      <c r="Q32">
        <v>179</v>
      </c>
      <c r="R32">
        <v>191</v>
      </c>
      <c r="S32">
        <f>VLOOKUP(A32,'[14]TD Reconstruida'!$Q$3:$W$27,7,FALSE)</f>
        <v>213</v>
      </c>
      <c r="T32">
        <f>VLOOKUP(A32,[15]Hoja1!$Q$6:$W$29,7,FALSE)</f>
        <v>208</v>
      </c>
      <c r="U32">
        <f>VLOOKUP(A32,[16]Hoja1!$Q$6:$W$29,7,FALSE)</f>
        <v>210</v>
      </c>
      <c r="V32">
        <f>VLOOKUP(A32,[17]TD!$Q$6:$W$29,7,FALSE)</f>
        <v>223</v>
      </c>
      <c r="W32">
        <f>VLOOKUP(A32,'[18]TD Reconstruida'!$Q$2:$W$25,7,FALSE)</f>
        <v>218</v>
      </c>
      <c r="X32">
        <f>VLOOKUP(A32,[19]TD!$Q$6:$W$27,7,FALSE)</f>
        <v>258</v>
      </c>
      <c r="Y32">
        <f>VLOOKUP(A32,[20]TD!$Q$6:$W$27,7,FALSE)</f>
        <v>242</v>
      </c>
      <c r="Z32">
        <f>VLOOKUP(A32,[21]TD!$Q$6:$W$27,7,FALSE)</f>
        <v>189</v>
      </c>
      <c r="AA32">
        <f>_xlfn.XLOOKUP(A32,[22]TD!$Q:$Q,[22]TD!$W:$W)</f>
        <v>190</v>
      </c>
      <c r="AB32">
        <v>181</v>
      </c>
      <c r="AC32">
        <v>184</v>
      </c>
      <c r="AD32">
        <v>188</v>
      </c>
      <c r="AE32">
        <v>185</v>
      </c>
      <c r="AF32">
        <v>200</v>
      </c>
    </row>
    <row r="33" spans="1:32">
      <c r="A33" s="59">
        <v>700000098</v>
      </c>
      <c r="B33" s="59" t="s">
        <v>22</v>
      </c>
      <c r="C33" s="59" t="s">
        <v>23</v>
      </c>
      <c r="D33">
        <v>184</v>
      </c>
      <c r="E33">
        <v>191</v>
      </c>
      <c r="F33">
        <v>176</v>
      </c>
      <c r="G33">
        <v>121</v>
      </c>
      <c r="H33">
        <v>100</v>
      </c>
      <c r="I33">
        <v>100</v>
      </c>
      <c r="J33">
        <v>115</v>
      </c>
      <c r="K33">
        <v>114</v>
      </c>
      <c r="L33">
        <v>132</v>
      </c>
      <c r="M33">
        <v>133</v>
      </c>
      <c r="N33">
        <v>142</v>
      </c>
      <c r="O33">
        <v>124</v>
      </c>
      <c r="P33">
        <v>140</v>
      </c>
      <c r="Q33">
        <v>134</v>
      </c>
      <c r="R33">
        <v>143</v>
      </c>
      <c r="S33">
        <f>VLOOKUP(A33,'[14]TD Reconstruida'!$Q$3:$W$27,7,FALSE)</f>
        <v>169</v>
      </c>
      <c r="T33">
        <f>VLOOKUP(A33,[15]Hoja1!$Q$6:$W$29,7,FALSE)</f>
        <v>162</v>
      </c>
      <c r="U33">
        <f>VLOOKUP(A33,[16]Hoja1!$Q$6:$W$29,7,FALSE)</f>
        <v>169</v>
      </c>
      <c r="V33">
        <f>VLOOKUP(A33,[17]TD!$Q$6:$W$29,7,FALSE)</f>
        <v>145</v>
      </c>
      <c r="W33">
        <f>VLOOKUP(A33,'[18]TD Reconstruida'!$Q$2:$W$25,7,FALSE)</f>
        <v>179</v>
      </c>
      <c r="X33">
        <f>VLOOKUP(A33,[19]TD!$Q$6:$W$27,7,FALSE)</f>
        <v>188</v>
      </c>
      <c r="Y33">
        <f>VLOOKUP(A33,[20]TD!$Q$6:$W$27,7,FALSE)</f>
        <v>193</v>
      </c>
      <c r="Z33">
        <f>VLOOKUP(A33,[21]TD!$Q$6:$W$27,7,FALSE)</f>
        <v>167</v>
      </c>
      <c r="AA33">
        <f>_xlfn.XLOOKUP(A33,[22]TD!$Q:$Q,[22]TD!$W:$W)</f>
        <v>128</v>
      </c>
      <c r="AB33">
        <v>124</v>
      </c>
      <c r="AC33">
        <v>105</v>
      </c>
      <c r="AD33">
        <v>182</v>
      </c>
      <c r="AE33">
        <v>132</v>
      </c>
      <c r="AF33">
        <v>138</v>
      </c>
    </row>
    <row r="34" spans="1:32">
      <c r="A34" s="59">
        <v>700000133</v>
      </c>
      <c r="B34" s="59" t="s">
        <v>25</v>
      </c>
      <c r="C34" s="59" t="s">
        <v>23</v>
      </c>
      <c r="D34">
        <v>175</v>
      </c>
      <c r="E34">
        <v>191</v>
      </c>
      <c r="F34">
        <v>203</v>
      </c>
      <c r="G34">
        <v>162</v>
      </c>
      <c r="H34">
        <v>124</v>
      </c>
      <c r="I34">
        <v>100</v>
      </c>
      <c r="J34">
        <v>149</v>
      </c>
      <c r="K34">
        <v>159</v>
      </c>
      <c r="L34">
        <v>158</v>
      </c>
      <c r="M34">
        <v>175</v>
      </c>
      <c r="N34">
        <v>169</v>
      </c>
      <c r="O34">
        <v>145</v>
      </c>
      <c r="P34">
        <v>124</v>
      </c>
      <c r="Q34">
        <v>139</v>
      </c>
      <c r="R34">
        <v>165</v>
      </c>
      <c r="S34">
        <f>VLOOKUP(A34,'[14]TD Reconstruida'!$Q$3:$W$27,7,FALSE)</f>
        <v>193</v>
      </c>
      <c r="T34">
        <f>VLOOKUP(A34,[15]Hoja1!$Q$6:$W$29,7,FALSE)</f>
        <v>192</v>
      </c>
      <c r="U34">
        <f>VLOOKUP(A34,[16]Hoja1!$Q$6:$W$29,7,FALSE)</f>
        <v>209</v>
      </c>
      <c r="V34">
        <f>VLOOKUP(A34,[17]TD!$Q$6:$W$29,7,FALSE)</f>
        <v>251</v>
      </c>
      <c r="W34">
        <f>VLOOKUP(A34,'[18]TD Reconstruida'!$Q$2:$W$25,7,FALSE)</f>
        <v>220</v>
      </c>
      <c r="X34">
        <f>VLOOKUP(A34,[19]TD!$Q$6:$W$27,7,FALSE)</f>
        <v>213</v>
      </c>
      <c r="Y34">
        <f>VLOOKUP(A34,[20]TD!$Q$6:$W$27,7,FALSE)</f>
        <v>165</v>
      </c>
      <c r="Z34">
        <f>VLOOKUP(A34,[21]TD!$Q$6:$W$27,7,FALSE)</f>
        <v>120</v>
      </c>
      <c r="AA34">
        <f>_xlfn.XLOOKUP(A34,[22]TD!$Q:$Q,[22]TD!$W:$W)</f>
        <v>109</v>
      </c>
      <c r="AB34">
        <v>113</v>
      </c>
      <c r="AC34">
        <v>111</v>
      </c>
      <c r="AD34">
        <v>111</v>
      </c>
      <c r="AE34">
        <v>104</v>
      </c>
      <c r="AF34">
        <v>114</v>
      </c>
    </row>
    <row r="35" spans="1:32">
      <c r="A35" s="59">
        <v>700000428</v>
      </c>
      <c r="B35" s="59" t="s">
        <v>27</v>
      </c>
      <c r="C35" s="59" t="s">
        <v>23</v>
      </c>
      <c r="D35">
        <v>315</v>
      </c>
      <c r="E35">
        <v>387</v>
      </c>
      <c r="F35">
        <v>420</v>
      </c>
      <c r="G35">
        <v>383</v>
      </c>
      <c r="H35">
        <v>313</v>
      </c>
      <c r="I35">
        <v>233</v>
      </c>
      <c r="J35">
        <v>224</v>
      </c>
      <c r="K35">
        <v>254</v>
      </c>
      <c r="L35">
        <v>301</v>
      </c>
      <c r="M35">
        <v>315</v>
      </c>
      <c r="N35">
        <v>283</v>
      </c>
      <c r="O35">
        <v>262</v>
      </c>
      <c r="P35">
        <v>202</v>
      </c>
      <c r="Q35">
        <v>226</v>
      </c>
      <c r="R35">
        <v>200</v>
      </c>
      <c r="S35">
        <f>VLOOKUP(A35,'[14]TD Reconstruida'!$Q$3:$W$27,7,FALSE)</f>
        <v>229</v>
      </c>
      <c r="T35">
        <f>VLOOKUP(A35,[15]Hoja1!$Q$6:$W$29,7,FALSE)</f>
        <v>214</v>
      </c>
      <c r="U35">
        <f>VLOOKUP(A35,[16]Hoja1!$Q$6:$W$29,7,FALSE)</f>
        <v>262</v>
      </c>
      <c r="V35">
        <f>VLOOKUP(A35,[17]TD!$Q$6:$W$29,7,FALSE)</f>
        <v>283</v>
      </c>
      <c r="W35">
        <f>VLOOKUP(A35,'[18]TD Reconstruida'!$Q$2:$W$25,7,FALSE)</f>
        <v>313</v>
      </c>
      <c r="X35">
        <f>VLOOKUP(A35,[19]TD!$Q$6:$W$27,7,FALSE)</f>
        <v>324</v>
      </c>
      <c r="Y35">
        <f>VLOOKUP(A35,[20]TD!$Q$6:$W$27,7,FALSE)</f>
        <v>254</v>
      </c>
      <c r="Z35">
        <f>VLOOKUP(A35,[21]TD!$Q$6:$W$27,7,FALSE)</f>
        <v>212</v>
      </c>
      <c r="AA35">
        <f>_xlfn.XLOOKUP(A35,[22]TD!$Q:$Q,[22]TD!$W:$W)</f>
        <v>183</v>
      </c>
      <c r="AB35">
        <v>220</v>
      </c>
      <c r="AC35">
        <v>223</v>
      </c>
      <c r="AD35">
        <v>254</v>
      </c>
      <c r="AE35">
        <v>304</v>
      </c>
      <c r="AF35">
        <v>287</v>
      </c>
    </row>
    <row r="36" spans="1:32">
      <c r="A36" s="59">
        <v>700000278</v>
      </c>
      <c r="B36" s="59" t="s">
        <v>29</v>
      </c>
      <c r="C36" s="59" t="s">
        <v>30</v>
      </c>
      <c r="D36">
        <v>292</v>
      </c>
      <c r="E36">
        <v>337</v>
      </c>
      <c r="F36">
        <v>330</v>
      </c>
      <c r="G36">
        <v>305</v>
      </c>
      <c r="H36">
        <v>236</v>
      </c>
      <c r="I36">
        <v>210</v>
      </c>
      <c r="J36">
        <v>240</v>
      </c>
      <c r="K36">
        <v>264</v>
      </c>
      <c r="L36">
        <v>247</v>
      </c>
      <c r="M36">
        <v>225</v>
      </c>
      <c r="N36">
        <v>214</v>
      </c>
      <c r="O36">
        <v>222</v>
      </c>
      <c r="P36">
        <v>202</v>
      </c>
      <c r="Q36">
        <v>224</v>
      </c>
      <c r="R36">
        <v>202</v>
      </c>
      <c r="S36">
        <f>VLOOKUP(A36,'[14]TD Reconstruida'!$Q$3:$W$27,7,FALSE)</f>
        <v>216</v>
      </c>
      <c r="T36">
        <f>VLOOKUP(A36,[15]Hoja1!$Q$6:$W$29,7,FALSE)</f>
        <v>227</v>
      </c>
      <c r="U36">
        <f>VLOOKUP(A36,[16]Hoja1!$Q$6:$W$29,7,FALSE)</f>
        <v>282</v>
      </c>
      <c r="V36">
        <f>VLOOKUP(A36,[17]TD!$Q$6:$W$29,7,FALSE)</f>
        <v>287</v>
      </c>
      <c r="W36">
        <f>VLOOKUP(A36,'[18]TD Reconstruida'!$Q$2:$W$25,7,FALSE)</f>
        <v>291</v>
      </c>
      <c r="X36">
        <f>VLOOKUP(A36,[19]TD!$Q$6:$W$27,7,FALSE)</f>
        <v>252</v>
      </c>
      <c r="Y36">
        <f>VLOOKUP(A36,[20]TD!$Q$6:$W$27,7,FALSE)</f>
        <v>229</v>
      </c>
      <c r="Z36">
        <f>VLOOKUP(A36,[21]TD!$Q$6:$W$27,7,FALSE)</f>
        <v>163</v>
      </c>
      <c r="AA36">
        <f>_xlfn.XLOOKUP(A36,[22]TD!$Q:$Q,[22]TD!$W:$W)</f>
        <v>163</v>
      </c>
      <c r="AB36">
        <v>191</v>
      </c>
      <c r="AC36">
        <v>203</v>
      </c>
      <c r="AD36">
        <v>219</v>
      </c>
      <c r="AE36">
        <v>217</v>
      </c>
      <c r="AF36">
        <v>230</v>
      </c>
    </row>
    <row r="37" spans="1:32">
      <c r="A37" s="59">
        <v>700000178</v>
      </c>
      <c r="B37" s="59" t="s">
        <v>32</v>
      </c>
      <c r="C37" s="59" t="s">
        <v>33</v>
      </c>
      <c r="D37">
        <v>303</v>
      </c>
      <c r="E37">
        <v>341</v>
      </c>
      <c r="F37">
        <v>331</v>
      </c>
      <c r="G37">
        <v>282</v>
      </c>
      <c r="H37">
        <v>250</v>
      </c>
      <c r="I37">
        <v>245</v>
      </c>
      <c r="J37">
        <v>311</v>
      </c>
      <c r="K37">
        <v>363</v>
      </c>
      <c r="L37">
        <v>355</v>
      </c>
      <c r="M37">
        <v>351</v>
      </c>
      <c r="N37">
        <v>294</v>
      </c>
      <c r="O37">
        <v>305</v>
      </c>
      <c r="P37">
        <v>268</v>
      </c>
      <c r="Q37">
        <v>304</v>
      </c>
      <c r="R37">
        <v>286</v>
      </c>
      <c r="S37">
        <f>VLOOKUP(A37,'[14]TD Reconstruida'!$Q$3:$W$27,7,FALSE)</f>
        <v>357</v>
      </c>
      <c r="T37">
        <f>VLOOKUP(A37,[15]Hoja1!$Q$6:$W$29,7,FALSE)</f>
        <v>318</v>
      </c>
      <c r="U37">
        <f>VLOOKUP(A37,[16]Hoja1!$Q$6:$W$29,7,FALSE)</f>
        <v>359</v>
      </c>
      <c r="V37">
        <f>VLOOKUP(A37,[17]TD!$Q$6:$W$29,7,FALSE)</f>
        <v>300</v>
      </c>
      <c r="W37">
        <f>VLOOKUP(A37,'[18]TD Reconstruida'!$Q$2:$W$25,7,FALSE)</f>
        <v>349</v>
      </c>
      <c r="X37">
        <f>VLOOKUP(A37,[19]TD!$Q$6:$W$27,7,FALSE)</f>
        <v>339</v>
      </c>
      <c r="Y37">
        <f>VLOOKUP(A37,[20]TD!$Q$6:$W$27,7,FALSE)</f>
        <v>329</v>
      </c>
      <c r="Z37">
        <f>VLOOKUP(A37,[21]TD!$Q$6:$W$27,7,FALSE)</f>
        <v>253</v>
      </c>
      <c r="AA37">
        <f>_xlfn.XLOOKUP(A37,[22]TD!$Q:$Q,[22]TD!$W:$W)</f>
        <v>243</v>
      </c>
      <c r="AB37">
        <v>242</v>
      </c>
      <c r="AC37">
        <v>292</v>
      </c>
      <c r="AD37">
        <v>330</v>
      </c>
      <c r="AE37">
        <v>305</v>
      </c>
      <c r="AF37">
        <v>361</v>
      </c>
    </row>
    <row r="38" spans="1:32">
      <c r="A38" s="59">
        <v>700000423</v>
      </c>
      <c r="B38" s="59" t="s">
        <v>35</v>
      </c>
      <c r="C38" s="59" t="s">
        <v>33</v>
      </c>
      <c r="D38">
        <v>284</v>
      </c>
      <c r="E38">
        <v>294</v>
      </c>
      <c r="F38">
        <v>279</v>
      </c>
      <c r="G38">
        <v>269</v>
      </c>
      <c r="H38">
        <v>250</v>
      </c>
      <c r="I38">
        <v>222</v>
      </c>
      <c r="J38">
        <v>253</v>
      </c>
      <c r="K38">
        <v>276</v>
      </c>
      <c r="L38">
        <v>305</v>
      </c>
      <c r="M38">
        <v>284</v>
      </c>
      <c r="N38">
        <v>277</v>
      </c>
      <c r="O38">
        <v>288</v>
      </c>
      <c r="P38">
        <v>273</v>
      </c>
      <c r="Q38">
        <v>295</v>
      </c>
      <c r="R38">
        <v>274</v>
      </c>
      <c r="S38">
        <f>VLOOKUP(A38,'[14]TD Reconstruida'!$Q$3:$W$27,7,FALSE)</f>
        <v>325</v>
      </c>
      <c r="T38">
        <f>VLOOKUP(A38,[15]Hoja1!$Q$6:$W$29,7,FALSE)</f>
        <v>314</v>
      </c>
      <c r="U38">
        <f>VLOOKUP(A38,[16]Hoja1!$Q$6:$W$29,7,FALSE)</f>
        <v>332</v>
      </c>
      <c r="V38">
        <f>VLOOKUP(A38,[17]TD!$Q$6:$W$29,7,FALSE)</f>
        <v>316</v>
      </c>
      <c r="W38">
        <f>VLOOKUP(A38,'[18]TD Reconstruida'!$Q$2:$W$25,7,FALSE)</f>
        <v>329</v>
      </c>
      <c r="X38">
        <f>VLOOKUP(A38,[19]TD!$Q$6:$W$27,7,FALSE)</f>
        <v>356</v>
      </c>
      <c r="Y38">
        <f>VLOOKUP(A38,[20]TD!$Q$6:$W$27,7,FALSE)</f>
        <v>292</v>
      </c>
      <c r="Z38">
        <f>VLOOKUP(A38,[21]TD!$Q$6:$W$27,7,FALSE)</f>
        <v>206</v>
      </c>
      <c r="AA38">
        <f>_xlfn.XLOOKUP(A38,[22]TD!$Q:$Q,[22]TD!$W:$W)</f>
        <v>211</v>
      </c>
      <c r="AB38">
        <v>238</v>
      </c>
      <c r="AC38">
        <v>263</v>
      </c>
      <c r="AD38">
        <v>302</v>
      </c>
      <c r="AE38">
        <v>295</v>
      </c>
      <c r="AF38">
        <v>360</v>
      </c>
    </row>
    <row r="39" spans="1:32">
      <c r="A39" s="59">
        <v>700000232</v>
      </c>
      <c r="B39" s="59" t="s">
        <v>37</v>
      </c>
      <c r="C39" s="59" t="s">
        <v>38</v>
      </c>
      <c r="D39">
        <v>212</v>
      </c>
      <c r="E39">
        <v>184</v>
      </c>
      <c r="F39">
        <v>189</v>
      </c>
      <c r="G39">
        <v>200</v>
      </c>
      <c r="H39">
        <v>188</v>
      </c>
      <c r="I39">
        <v>180</v>
      </c>
      <c r="J39">
        <v>218</v>
      </c>
      <c r="K39">
        <v>237</v>
      </c>
      <c r="L39">
        <v>264</v>
      </c>
      <c r="M39">
        <v>220</v>
      </c>
      <c r="N39">
        <v>198</v>
      </c>
      <c r="O39">
        <v>179</v>
      </c>
      <c r="P39">
        <v>234</v>
      </c>
      <c r="Q39">
        <v>257</v>
      </c>
      <c r="R39">
        <v>276</v>
      </c>
      <c r="S39">
        <f>VLOOKUP(A39,'[14]TD Reconstruida'!$Q$3:$W$27,7,FALSE)</f>
        <v>264</v>
      </c>
      <c r="T39">
        <f>VLOOKUP(A39,[15]Hoja1!$Q$6:$W$29,7,FALSE)</f>
        <v>278</v>
      </c>
      <c r="U39">
        <f>VLOOKUP(A39,[16]Hoja1!$Q$6:$W$29,7,FALSE)</f>
        <v>321</v>
      </c>
      <c r="V39">
        <f>VLOOKUP(A39,[17]TD!$Q$6:$W$29,7,FALSE)</f>
        <v>334</v>
      </c>
      <c r="W39">
        <f>VLOOKUP(A39,'[18]TD Reconstruida'!$Q$2:$W$25,7,FALSE)</f>
        <v>335</v>
      </c>
      <c r="X39">
        <f>VLOOKUP(A39,[19]TD!$Q$6:$W$27,7,FALSE)</f>
        <v>254</v>
      </c>
      <c r="Y39">
        <f>VLOOKUP(A39,[20]TD!$Q$6:$W$27,7,FALSE)</f>
        <v>215</v>
      </c>
      <c r="Z39">
        <f>VLOOKUP(A39,[21]TD!$Q$6:$W$27,7,FALSE)</f>
        <v>174</v>
      </c>
      <c r="AA39">
        <f>_xlfn.XLOOKUP(A39,[22]TD!$Q:$Q,[22]TD!$W:$W)</f>
        <v>174</v>
      </c>
      <c r="AB39">
        <v>190</v>
      </c>
      <c r="AC39">
        <v>216</v>
      </c>
      <c r="AD39">
        <v>223</v>
      </c>
      <c r="AE39">
        <v>203</v>
      </c>
      <c r="AF39">
        <v>219</v>
      </c>
    </row>
    <row r="40" spans="1:32">
      <c r="A40" s="59">
        <v>700000459</v>
      </c>
      <c r="B40" s="59" t="s">
        <v>40</v>
      </c>
      <c r="C40" s="59" t="s">
        <v>38</v>
      </c>
      <c r="D40">
        <v>174</v>
      </c>
      <c r="E40">
        <v>174</v>
      </c>
      <c r="F40">
        <v>194</v>
      </c>
      <c r="G40">
        <v>169</v>
      </c>
      <c r="H40">
        <v>161</v>
      </c>
      <c r="I40">
        <v>139</v>
      </c>
      <c r="J40">
        <v>147</v>
      </c>
      <c r="K40">
        <v>156</v>
      </c>
      <c r="L40">
        <v>158</v>
      </c>
      <c r="M40">
        <v>151</v>
      </c>
      <c r="N40">
        <v>128</v>
      </c>
      <c r="O40">
        <v>142</v>
      </c>
      <c r="P40">
        <v>134</v>
      </c>
      <c r="Q40">
        <v>149</v>
      </c>
      <c r="R40">
        <v>147</v>
      </c>
      <c r="S40">
        <f>VLOOKUP(A40,'[14]TD Reconstruida'!$Q$3:$W$27,7,FALSE)</f>
        <v>178</v>
      </c>
      <c r="T40">
        <f>VLOOKUP(A40,[15]Hoja1!$Q$6:$W$29,7,FALSE)</f>
        <v>172</v>
      </c>
      <c r="U40">
        <f>VLOOKUP(A40,[16]Hoja1!$Q$6:$W$29,7,FALSE)</f>
        <v>231</v>
      </c>
      <c r="V40">
        <f>VLOOKUP(A40,[17]TD!$Q$6:$W$29,7,FALSE)</f>
        <v>246</v>
      </c>
      <c r="W40">
        <f>VLOOKUP(A40,'[18]TD Reconstruida'!$Q$2:$W$25,7,FALSE)</f>
        <v>272</v>
      </c>
      <c r="X40">
        <f>VLOOKUP(A40,[19]TD!$Q$6:$W$27,7,FALSE)</f>
        <v>216</v>
      </c>
      <c r="Y40">
        <f>VLOOKUP(A40,[20]TD!$Q$6:$W$27,7,FALSE)</f>
        <v>179</v>
      </c>
      <c r="Z40">
        <f>VLOOKUP(A40,[21]TD!$Q$6:$W$27,7,FALSE)</f>
        <v>151</v>
      </c>
      <c r="AA40">
        <f>_xlfn.XLOOKUP(A40,[22]TD!$Q:$Q,[22]TD!$W:$W)</f>
        <v>146</v>
      </c>
      <c r="AB40">
        <v>168</v>
      </c>
      <c r="AC40">
        <v>176</v>
      </c>
      <c r="AD40">
        <v>194</v>
      </c>
      <c r="AE40">
        <v>189</v>
      </c>
      <c r="AF40">
        <v>202</v>
      </c>
    </row>
    <row r="41" spans="1:32">
      <c r="A41" s="59">
        <v>700000245</v>
      </c>
      <c r="B41" s="59" t="s">
        <v>42</v>
      </c>
      <c r="C41" s="59" t="s">
        <v>43</v>
      </c>
      <c r="D41">
        <v>322</v>
      </c>
      <c r="E41">
        <v>363</v>
      </c>
      <c r="F41">
        <v>333</v>
      </c>
      <c r="G41">
        <v>307</v>
      </c>
      <c r="H41">
        <v>225</v>
      </c>
      <c r="I41">
        <v>196</v>
      </c>
      <c r="J41">
        <v>212</v>
      </c>
      <c r="K41">
        <v>213</v>
      </c>
      <c r="L41">
        <v>264</v>
      </c>
      <c r="M41">
        <v>230</v>
      </c>
      <c r="N41">
        <v>208</v>
      </c>
      <c r="O41">
        <v>197</v>
      </c>
      <c r="P41">
        <v>211</v>
      </c>
      <c r="Q41">
        <v>234</v>
      </c>
      <c r="R41">
        <v>248</v>
      </c>
      <c r="S41">
        <f>VLOOKUP(A41,'[14]TD Reconstruida'!$Q$3:$W$27,7,FALSE)</f>
        <v>272</v>
      </c>
      <c r="T41">
        <f>VLOOKUP(A41,[15]Hoja1!$Q$6:$W$29,7,FALSE)</f>
        <v>241</v>
      </c>
      <c r="U41">
        <f>VLOOKUP(A41,[16]Hoja1!$Q$6:$W$29,7,FALSE)</f>
        <v>242</v>
      </c>
      <c r="V41">
        <f>VLOOKUP(A41,[17]TD!$Q$6:$W$29,7,FALSE)</f>
        <v>221</v>
      </c>
      <c r="W41">
        <f>VLOOKUP(A41,'[18]TD Reconstruida'!$Q$2:$W$25,7,FALSE)</f>
        <v>263</v>
      </c>
      <c r="X41">
        <f>VLOOKUP(A41,[19]TD!$Q$6:$W$27,7,FALSE)</f>
        <v>224</v>
      </c>
      <c r="Y41">
        <f>VLOOKUP(A41,[20]TD!$Q$6:$W$27,7,FALSE)</f>
        <v>207</v>
      </c>
      <c r="Z41">
        <f>VLOOKUP(A41,[21]TD!$Q$6:$W$27,7,FALSE)</f>
        <v>172</v>
      </c>
      <c r="AA41">
        <f>_xlfn.XLOOKUP(A41,[22]TD!$Q:$Q,[22]TD!$W:$W)</f>
        <v>220</v>
      </c>
      <c r="AB41">
        <v>213</v>
      </c>
      <c r="AC41">
        <v>234</v>
      </c>
      <c r="AD41">
        <v>238</v>
      </c>
      <c r="AE41">
        <v>226</v>
      </c>
      <c r="AF41">
        <v>230</v>
      </c>
    </row>
    <row r="42" spans="1:32">
      <c r="A42" s="59">
        <v>700000466</v>
      </c>
      <c r="B42" s="59" t="s">
        <v>45</v>
      </c>
      <c r="C42" s="59" t="s">
        <v>46</v>
      </c>
      <c r="D42">
        <v>243</v>
      </c>
      <c r="E42">
        <v>283</v>
      </c>
      <c r="F42">
        <v>268</v>
      </c>
      <c r="G42">
        <v>236</v>
      </c>
      <c r="H42">
        <v>188</v>
      </c>
      <c r="I42">
        <v>150</v>
      </c>
      <c r="J42">
        <v>166</v>
      </c>
      <c r="K42">
        <v>188</v>
      </c>
      <c r="L42">
        <v>215</v>
      </c>
      <c r="M42">
        <v>222</v>
      </c>
      <c r="N42">
        <v>185</v>
      </c>
      <c r="O42">
        <v>185</v>
      </c>
      <c r="P42">
        <v>208</v>
      </c>
      <c r="Q42">
        <v>224</v>
      </c>
      <c r="R42">
        <v>212</v>
      </c>
      <c r="S42">
        <f>VLOOKUP(A42,'[14]TD Reconstruida'!$Q$3:$W$27,7,FALSE)</f>
        <v>191</v>
      </c>
      <c r="T42">
        <f>VLOOKUP(A42,[15]Hoja1!$Q$6:$W$29,7,FALSE)</f>
        <v>172</v>
      </c>
      <c r="U42">
        <f>VLOOKUP(A42,[16]Hoja1!$Q$6:$W$29,7,FALSE)</f>
        <v>205</v>
      </c>
      <c r="V42">
        <f>VLOOKUP(A42,[17]TD!$Q$6:$W$29,7,FALSE)</f>
        <v>257</v>
      </c>
      <c r="W42">
        <f>VLOOKUP(A42,'[18]TD Reconstruida'!$Q$2:$W$25,7,FALSE)</f>
        <v>271</v>
      </c>
      <c r="X42">
        <f>VLOOKUP(A42,[19]TD!$Q$6:$W$27,7,FALSE)</f>
        <v>231</v>
      </c>
      <c r="Y42">
        <f>VLOOKUP(A42,[20]TD!$Q$6:$W$27,7,FALSE)</f>
        <v>176</v>
      </c>
      <c r="Z42">
        <f>VLOOKUP(A42,[21]TD!$Q$6:$W$27,7,FALSE)</f>
        <v>151</v>
      </c>
      <c r="AA42">
        <f>_xlfn.XLOOKUP(A42,[22]TD!$Q:$Q,[22]TD!$W:$W)</f>
        <v>165</v>
      </c>
      <c r="AB42">
        <v>204</v>
      </c>
      <c r="AC42">
        <v>219</v>
      </c>
      <c r="AD42">
        <v>238</v>
      </c>
      <c r="AE42">
        <v>182</v>
      </c>
      <c r="AF42">
        <v>222</v>
      </c>
    </row>
    <row r="43" spans="1:32">
      <c r="A43" s="59">
        <v>700000458</v>
      </c>
      <c r="B43" s="59" t="s">
        <v>48</v>
      </c>
      <c r="C43" s="59" t="s">
        <v>49</v>
      </c>
      <c r="D43">
        <v>321</v>
      </c>
      <c r="E43">
        <v>332</v>
      </c>
      <c r="F43">
        <v>336</v>
      </c>
      <c r="G43">
        <v>308</v>
      </c>
      <c r="H43">
        <v>224</v>
      </c>
      <c r="I43">
        <v>215</v>
      </c>
      <c r="J43">
        <v>241</v>
      </c>
      <c r="K43">
        <v>297</v>
      </c>
      <c r="L43">
        <v>297</v>
      </c>
      <c r="M43">
        <v>270</v>
      </c>
      <c r="N43">
        <v>241</v>
      </c>
      <c r="O43">
        <v>248</v>
      </c>
      <c r="P43">
        <v>244</v>
      </c>
      <c r="Q43">
        <v>276</v>
      </c>
      <c r="R43">
        <v>259</v>
      </c>
      <c r="S43">
        <f>VLOOKUP(A43,'[14]TD Reconstruida'!$Q$3:$W$27,7,FALSE)</f>
        <v>236</v>
      </c>
      <c r="T43">
        <f>VLOOKUP(A43,[15]Hoja1!$Q$6:$W$29,7,FALSE)</f>
        <v>182</v>
      </c>
      <c r="U43">
        <f>VLOOKUP(A43,[16]Hoja1!$Q$6:$W$29,7,FALSE)</f>
        <v>205</v>
      </c>
      <c r="V43">
        <f>VLOOKUP(A43,[17]TD!$Q$6:$W$29,7,FALSE)</f>
        <v>238</v>
      </c>
      <c r="W43">
        <f>VLOOKUP(A43,'[18]TD Reconstruida'!$Q$2:$W$25,7,FALSE)</f>
        <v>231</v>
      </c>
      <c r="X43">
        <f>VLOOKUP(A43,[19]TD!$Q$6:$W$27,7,FALSE)</f>
        <v>231</v>
      </c>
      <c r="Y43">
        <f>VLOOKUP(A43,[20]TD!$Q$6:$W$27,7,FALSE)</f>
        <v>194</v>
      </c>
      <c r="Z43">
        <f>VLOOKUP(A43,[21]TD!$Q$6:$W$27,7,FALSE)</f>
        <v>164</v>
      </c>
      <c r="AA43">
        <f>_xlfn.XLOOKUP(A43,[22]TD!$Q:$Q,[22]TD!$W:$W)</f>
        <v>169</v>
      </c>
      <c r="AB43">
        <v>180</v>
      </c>
      <c r="AC43">
        <v>188</v>
      </c>
      <c r="AD43">
        <v>180</v>
      </c>
      <c r="AE43">
        <v>198</v>
      </c>
      <c r="AF43">
        <v>191</v>
      </c>
    </row>
    <row r="44" spans="1:32">
      <c r="A44" s="59">
        <v>700000022</v>
      </c>
      <c r="B44" s="59" t="s">
        <v>51</v>
      </c>
      <c r="C44" s="59" t="s">
        <v>9</v>
      </c>
      <c r="D44">
        <v>259</v>
      </c>
      <c r="E44">
        <v>274</v>
      </c>
      <c r="F44">
        <v>283</v>
      </c>
      <c r="G44">
        <v>265</v>
      </c>
      <c r="H44">
        <v>247</v>
      </c>
      <c r="I44">
        <v>239</v>
      </c>
      <c r="J44">
        <v>266</v>
      </c>
      <c r="K44">
        <v>294</v>
      </c>
      <c r="L44">
        <v>316</v>
      </c>
      <c r="M44">
        <v>300</v>
      </c>
      <c r="N44">
        <v>285</v>
      </c>
      <c r="O44">
        <v>242</v>
      </c>
      <c r="P44">
        <v>208</v>
      </c>
      <c r="Q44">
        <v>226</v>
      </c>
      <c r="R44">
        <v>209</v>
      </c>
      <c r="S44">
        <f>VLOOKUP(A44,'[14]TD Reconstruida'!$Q$3:$W$27,7,FALSE)</f>
        <v>211</v>
      </c>
      <c r="T44">
        <f>VLOOKUP(A44,[15]Hoja1!$Q$6:$W$29,7,FALSE)</f>
        <v>225</v>
      </c>
      <c r="U44">
        <f>VLOOKUP(A44,[16]Hoja1!$Q$6:$W$29,7,FALSE)</f>
        <v>236</v>
      </c>
      <c r="V44">
        <f>VLOOKUP(A44,[17]TD!$Q$6:$W$29,7,FALSE)</f>
        <v>229</v>
      </c>
      <c r="W44">
        <f>VLOOKUP(A44,'[18]TD Reconstruida'!$Q$2:$W$25,7,FALSE)</f>
        <v>198</v>
      </c>
      <c r="X44">
        <f>VLOOKUP(A44,[19]TD!$Q$6:$W$27,7,FALSE)</f>
        <v>215</v>
      </c>
      <c r="Y44">
        <f>VLOOKUP(A44,[20]TD!$Q$6:$W$27,7,FALSE)</f>
        <v>201</v>
      </c>
      <c r="Z44">
        <f>VLOOKUP(A44,[21]TD!$Q$6:$W$27,7,FALSE)</f>
        <v>237</v>
      </c>
      <c r="AA44">
        <f>_xlfn.XLOOKUP(A44,[22]TD!$Q:$Q,[22]TD!$W:$W)</f>
        <v>234</v>
      </c>
      <c r="AB44">
        <v>262</v>
      </c>
      <c r="AC44">
        <v>236</v>
      </c>
      <c r="AD44">
        <v>259</v>
      </c>
      <c r="AE44">
        <v>259</v>
      </c>
      <c r="AF44">
        <v>262</v>
      </c>
    </row>
    <row r="45" spans="1:32">
      <c r="A45" s="59">
        <v>700000023</v>
      </c>
      <c r="B45" s="59" t="s">
        <v>54</v>
      </c>
      <c r="C45" s="59" t="s">
        <v>9</v>
      </c>
      <c r="D45">
        <v>307</v>
      </c>
      <c r="E45">
        <v>304</v>
      </c>
      <c r="F45">
        <v>313</v>
      </c>
      <c r="G45">
        <v>325</v>
      </c>
      <c r="H45">
        <v>283</v>
      </c>
      <c r="I45">
        <v>260</v>
      </c>
      <c r="J45">
        <v>248</v>
      </c>
      <c r="K45">
        <v>235</v>
      </c>
      <c r="L45">
        <v>221</v>
      </c>
      <c r="M45">
        <v>223</v>
      </c>
      <c r="N45">
        <v>244</v>
      </c>
      <c r="O45">
        <v>230</v>
      </c>
      <c r="P45">
        <v>225</v>
      </c>
      <c r="Q45">
        <v>227</v>
      </c>
      <c r="R45">
        <v>252</v>
      </c>
      <c r="S45">
        <f>VLOOKUP(A45,'[14]TD Reconstruida'!$Q$3:$W$27,7,FALSE)</f>
        <v>441</v>
      </c>
      <c r="T45">
        <f>VLOOKUP(A45,[15]Hoja1!$Q$6:$W$29,7,FALSE)</f>
        <v>389</v>
      </c>
      <c r="U45">
        <f>VLOOKUP(A45,[16]Hoja1!$Q$6:$W$29,7,FALSE)</f>
        <v>374</v>
      </c>
      <c r="V45">
        <f>VLOOKUP(A45,[17]TD!$Q$6:$W$29,7,FALSE)</f>
        <v>359</v>
      </c>
      <c r="W45">
        <f>VLOOKUP(A45,'[18]TD Reconstruida'!$Q$2:$W$25,7,FALSE)</f>
        <v>394</v>
      </c>
      <c r="X45">
        <f>VLOOKUP(A45,[19]TD!$Q$6:$W$27,7,FALSE)</f>
        <v>426</v>
      </c>
      <c r="Y45">
        <f>VLOOKUP(A45,[20]TD!$Q$6:$W$27,7,FALSE)</f>
        <v>354</v>
      </c>
      <c r="Z45">
        <f>VLOOKUP(A45,[21]TD!$Q$6:$W$27,7,FALSE)</f>
        <v>301</v>
      </c>
      <c r="AA45">
        <f>_xlfn.XLOOKUP(A45,[22]TD!$Q:$Q,[22]TD!$W:$W)</f>
        <v>286</v>
      </c>
      <c r="AB45">
        <v>323</v>
      </c>
      <c r="AC45">
        <v>320</v>
      </c>
      <c r="AD45">
        <v>334</v>
      </c>
      <c r="AE45">
        <v>325</v>
      </c>
      <c r="AF45">
        <v>354</v>
      </c>
    </row>
    <row r="46" spans="1:32">
      <c r="A46" s="59">
        <v>700000454</v>
      </c>
      <c r="B46" s="59" t="s">
        <v>56</v>
      </c>
      <c r="C46" s="59" t="s">
        <v>9</v>
      </c>
      <c r="D46">
        <v>279</v>
      </c>
      <c r="E46">
        <v>289</v>
      </c>
      <c r="F46">
        <v>304</v>
      </c>
      <c r="G46">
        <v>327</v>
      </c>
      <c r="H46">
        <v>253</v>
      </c>
      <c r="I46">
        <v>272</v>
      </c>
      <c r="J46">
        <v>275</v>
      </c>
      <c r="K46">
        <v>330</v>
      </c>
      <c r="L46">
        <v>324</v>
      </c>
      <c r="M46">
        <v>306</v>
      </c>
      <c r="N46">
        <v>255</v>
      </c>
      <c r="O46">
        <v>218</v>
      </c>
      <c r="P46">
        <v>246</v>
      </c>
      <c r="Q46">
        <v>262</v>
      </c>
      <c r="R46">
        <v>298</v>
      </c>
      <c r="S46">
        <f>VLOOKUP(A46,'[14]TD Reconstruida'!$Q$3:$W$27,7,FALSE)</f>
        <v>296</v>
      </c>
      <c r="T46">
        <f>VLOOKUP(A46,[15]Hoja1!$Q$6:$W$29,7,FALSE)</f>
        <v>280</v>
      </c>
      <c r="U46">
        <f>VLOOKUP(A46,[16]Hoja1!$Q$6:$W$29,7,FALSE)</f>
        <v>289</v>
      </c>
      <c r="V46">
        <f>VLOOKUP(A46,[17]TD!$Q$6:$W$29,7,FALSE)</f>
        <v>352</v>
      </c>
      <c r="W46">
        <f>VLOOKUP(A46,'[18]TD Reconstruida'!$Q$2:$W$25,7,FALSE)</f>
        <v>404</v>
      </c>
      <c r="X46">
        <f>VLOOKUP(A46,[19]TD!$Q$6:$W$27,7,FALSE)</f>
        <v>417</v>
      </c>
      <c r="Y46">
        <f>VLOOKUP(A46,[20]TD!$Q$6:$W$27,7,FALSE)</f>
        <v>344</v>
      </c>
      <c r="Z46">
        <f>VLOOKUP(A46,[21]TD!$Q$6:$W$27,7,FALSE)</f>
        <v>295</v>
      </c>
      <c r="AA46">
        <f>_xlfn.XLOOKUP(A46,[22]TD!$Q:$Q,[22]TD!$W:$W)</f>
        <v>271</v>
      </c>
      <c r="AB46">
        <v>301</v>
      </c>
      <c r="AC46">
        <v>302</v>
      </c>
      <c r="AD46">
        <v>347</v>
      </c>
      <c r="AE46">
        <v>326</v>
      </c>
      <c r="AF46">
        <v>387</v>
      </c>
    </row>
    <row r="47" spans="1:32">
      <c r="A47" s="59">
        <v>700000456</v>
      </c>
      <c r="B47" s="59" t="s">
        <v>58</v>
      </c>
      <c r="C47" s="59" t="s">
        <v>9</v>
      </c>
      <c r="D47">
        <v>235</v>
      </c>
      <c r="E47">
        <v>278</v>
      </c>
      <c r="F47">
        <v>264</v>
      </c>
      <c r="G47">
        <v>246</v>
      </c>
      <c r="H47">
        <v>192</v>
      </c>
      <c r="I47">
        <v>213</v>
      </c>
      <c r="J47">
        <v>232</v>
      </c>
      <c r="K47">
        <v>254</v>
      </c>
      <c r="L47">
        <v>252</v>
      </c>
      <c r="M47">
        <v>239</v>
      </c>
      <c r="N47">
        <v>229</v>
      </c>
      <c r="O47">
        <v>219</v>
      </c>
      <c r="P47">
        <v>251</v>
      </c>
      <c r="Q47">
        <v>270</v>
      </c>
      <c r="R47">
        <v>269</v>
      </c>
      <c r="S47">
        <f>VLOOKUP(A47,'[14]TD Reconstruida'!$Q$3:$W$27,7,FALSE)</f>
        <v>337</v>
      </c>
      <c r="T47">
        <f>VLOOKUP(A47,[15]Hoja1!$Q$6:$W$29,7,FALSE)</f>
        <v>326</v>
      </c>
      <c r="U47">
        <f>VLOOKUP(A47,[16]Hoja1!$Q$6:$W$29,7,FALSE)</f>
        <v>334</v>
      </c>
      <c r="V47">
        <f>VLOOKUP(A47,[17]TD!$Q$6:$W$29,7,FALSE)</f>
        <v>350</v>
      </c>
      <c r="W47">
        <f>VLOOKUP(A47,'[18]TD Reconstruida'!$Q$2:$W$25,7,FALSE)</f>
        <v>355</v>
      </c>
      <c r="X47">
        <f>VLOOKUP(A47,[19]TD!$Q$6:$W$27,7,FALSE)</f>
        <v>364</v>
      </c>
      <c r="Y47">
        <f>VLOOKUP(A47,[20]TD!$Q$6:$W$27,7,FALSE)</f>
        <v>320</v>
      </c>
      <c r="Z47">
        <f>VLOOKUP(A47,[21]TD!$Q$6:$W$27,7,FALSE)</f>
        <v>297</v>
      </c>
      <c r="AA47">
        <f>_xlfn.XLOOKUP(A47,[22]TD!$Q:$Q,[22]TD!$W:$W)</f>
        <v>306</v>
      </c>
      <c r="AB47">
        <v>325</v>
      </c>
      <c r="AC47">
        <v>287</v>
      </c>
      <c r="AD47">
        <v>308</v>
      </c>
      <c r="AE47">
        <v>292</v>
      </c>
      <c r="AF47">
        <v>291</v>
      </c>
    </row>
    <row r="48" spans="1:32">
      <c r="D48" s="104">
        <f t="shared" ref="D48:Y48" si="7">SUM(D28:D47)</f>
        <v>5247</v>
      </c>
      <c r="E48" s="104">
        <f>SUM(E28:E47)</f>
        <v>5683</v>
      </c>
      <c r="F48" s="104">
        <f t="shared" si="7"/>
        <v>5649</v>
      </c>
      <c r="G48" s="104">
        <f t="shared" si="7"/>
        <v>5205</v>
      </c>
      <c r="H48" s="104">
        <f t="shared" si="7"/>
        <v>4253</v>
      </c>
      <c r="I48" s="104">
        <f t="shared" si="7"/>
        <v>3952</v>
      </c>
      <c r="J48" s="104">
        <f t="shared" si="7"/>
        <v>4360</v>
      </c>
      <c r="K48" s="104">
        <f t="shared" si="7"/>
        <v>4817</v>
      </c>
      <c r="L48" s="104">
        <f t="shared" si="7"/>
        <v>5069</v>
      </c>
      <c r="M48" s="104">
        <f t="shared" si="7"/>
        <v>4888</v>
      </c>
      <c r="N48" s="104">
        <f t="shared" si="7"/>
        <v>4559</v>
      </c>
      <c r="O48" s="104">
        <f t="shared" si="7"/>
        <v>4309</v>
      </c>
      <c r="P48" s="104">
        <f t="shared" si="7"/>
        <v>4426</v>
      </c>
      <c r="Q48" s="104">
        <f t="shared" si="7"/>
        <v>4762</v>
      </c>
      <c r="R48" s="104">
        <f t="shared" si="7"/>
        <v>4764</v>
      </c>
      <c r="S48" s="104">
        <f t="shared" si="7"/>
        <v>5358</v>
      </c>
      <c r="T48" s="104">
        <f t="shared" si="7"/>
        <v>5062</v>
      </c>
      <c r="U48" s="104">
        <f t="shared" si="7"/>
        <v>5422</v>
      </c>
      <c r="V48" s="104">
        <f t="shared" si="7"/>
        <v>5578</v>
      </c>
      <c r="W48" s="104">
        <f t="shared" si="7"/>
        <v>5953</v>
      </c>
      <c r="X48" s="104">
        <f t="shared" si="7"/>
        <v>5835</v>
      </c>
      <c r="Y48" s="104">
        <f t="shared" si="7"/>
        <v>5077</v>
      </c>
      <c r="Z48" s="104">
        <f t="shared" ref="Z48:AB48" si="8">SUM(Z28:Z47)</f>
        <v>4349</v>
      </c>
      <c r="AA48" s="104">
        <f t="shared" si="8"/>
        <v>4302</v>
      </c>
      <c r="AB48" s="104">
        <f t="shared" si="8"/>
        <v>4593</v>
      </c>
      <c r="AC48" s="104">
        <f>SUM(AC28:AC47)</f>
        <v>4648</v>
      </c>
      <c r="AD48" s="104">
        <f>SUM(AD28:AD47)</f>
        <v>5002</v>
      </c>
      <c r="AE48" s="104">
        <f>SUM(AE28:AE47)</f>
        <v>4785</v>
      </c>
      <c r="AF48" s="104">
        <f>SUM(AF28:AF47)</f>
        <v>5221</v>
      </c>
    </row>
    <row r="50" spans="1:34">
      <c r="A50" s="319" t="s">
        <v>99</v>
      </c>
      <c r="B50" s="318"/>
      <c r="C50" s="318"/>
      <c r="D50" s="318"/>
      <c r="E50" s="318"/>
      <c r="F50" s="318"/>
      <c r="G50" s="318"/>
      <c r="H50" s="318"/>
      <c r="I50" s="318"/>
      <c r="J50" s="318"/>
      <c r="K50" s="318"/>
      <c r="L50" s="318"/>
      <c r="M50" s="318"/>
      <c r="N50" s="318"/>
      <c r="O50" s="318"/>
      <c r="P50" s="318"/>
      <c r="Q50" s="318"/>
      <c r="R50" s="318"/>
      <c r="S50" s="318"/>
      <c r="T50" s="318"/>
      <c r="U50" s="318"/>
      <c r="V50" s="318"/>
      <c r="W50" s="318"/>
      <c r="X50" s="318"/>
      <c r="Y50" s="318"/>
    </row>
    <row r="51" spans="1:34">
      <c r="A51" s="104" t="s">
        <v>0</v>
      </c>
      <c r="B51" s="104" t="s">
        <v>1</v>
      </c>
      <c r="C51" s="104" t="s">
        <v>2</v>
      </c>
      <c r="D51" s="104">
        <v>202501</v>
      </c>
      <c r="E51" s="104">
        <v>202502</v>
      </c>
      <c r="F51" s="104">
        <v>202503</v>
      </c>
      <c r="G51" s="104">
        <v>202504</v>
      </c>
      <c r="H51" s="104">
        <v>202505</v>
      </c>
      <c r="I51" s="104">
        <v>202506</v>
      </c>
      <c r="J51" s="104">
        <v>202507</v>
      </c>
      <c r="K51" s="104">
        <v>202508</v>
      </c>
      <c r="L51" s="104">
        <f>K51+1</f>
        <v>202509</v>
      </c>
      <c r="M51" s="104">
        <f t="shared" ref="M51:S51" si="9">L51+1</f>
        <v>202510</v>
      </c>
      <c r="N51" s="104">
        <f t="shared" si="9"/>
        <v>202511</v>
      </c>
      <c r="O51" s="104">
        <f t="shared" si="9"/>
        <v>202512</v>
      </c>
      <c r="P51" s="104">
        <f t="shared" si="9"/>
        <v>202513</v>
      </c>
      <c r="Q51" s="104">
        <f t="shared" si="9"/>
        <v>202514</v>
      </c>
      <c r="R51" s="104">
        <f t="shared" si="9"/>
        <v>202515</v>
      </c>
      <c r="S51" s="104">
        <f t="shared" si="9"/>
        <v>202516</v>
      </c>
      <c r="T51" s="104">
        <f>S51+1</f>
        <v>202517</v>
      </c>
      <c r="U51" s="104">
        <v>202601</v>
      </c>
      <c r="V51" s="104">
        <f t="shared" ref="V51:AE51" si="10">U51+1</f>
        <v>202602</v>
      </c>
      <c r="W51" s="104">
        <f t="shared" si="10"/>
        <v>202603</v>
      </c>
      <c r="X51" s="104">
        <f t="shared" si="10"/>
        <v>202604</v>
      </c>
      <c r="Y51" s="104">
        <f t="shared" si="10"/>
        <v>202605</v>
      </c>
      <c r="Z51" s="104">
        <f t="shared" si="10"/>
        <v>202606</v>
      </c>
      <c r="AA51" s="104">
        <f t="shared" si="10"/>
        <v>202607</v>
      </c>
      <c r="AB51" s="104">
        <f t="shared" si="10"/>
        <v>202608</v>
      </c>
      <c r="AC51" s="104">
        <f t="shared" si="10"/>
        <v>202609</v>
      </c>
      <c r="AD51" s="104">
        <f t="shared" si="10"/>
        <v>202610</v>
      </c>
      <c r="AE51" s="104">
        <f t="shared" si="10"/>
        <v>202611</v>
      </c>
      <c r="AF51" s="104" t="s">
        <v>100</v>
      </c>
      <c r="AG51" s="136" t="s">
        <v>101</v>
      </c>
      <c r="AH51" s="136" t="s">
        <v>113</v>
      </c>
    </row>
    <row r="52" spans="1:34">
      <c r="A52" s="59">
        <v>700000021</v>
      </c>
      <c r="B52" s="59" t="s">
        <v>10</v>
      </c>
      <c r="C52" s="59" t="s">
        <v>9</v>
      </c>
      <c r="D52" s="109">
        <f>D4/D28</f>
        <v>0.25702811244979917</v>
      </c>
      <c r="E52" s="109">
        <f t="shared" ref="E52:AD62" si="11">E4/E28</f>
        <v>0.28102189781021897</v>
      </c>
      <c r="F52" s="109">
        <f t="shared" si="11"/>
        <v>0.33910034602076122</v>
      </c>
      <c r="G52" s="109">
        <f t="shared" si="11"/>
        <v>0.33333333333333331</v>
      </c>
      <c r="H52" s="109">
        <f t="shared" si="11"/>
        <v>0.35922330097087379</v>
      </c>
      <c r="I52" s="109">
        <f t="shared" si="11"/>
        <v>0.27363184079601988</v>
      </c>
      <c r="J52" s="109">
        <f t="shared" si="11"/>
        <v>0.31063829787234043</v>
      </c>
      <c r="K52" s="109">
        <f t="shared" si="11"/>
        <v>0.30258302583025831</v>
      </c>
      <c r="L52" s="109">
        <f t="shared" si="11"/>
        <v>0.12457912457912458</v>
      </c>
      <c r="M52" s="109">
        <f t="shared" si="11"/>
        <v>0.31818181818181818</v>
      </c>
      <c r="N52" s="109">
        <f t="shared" si="11"/>
        <v>0.27272727272727271</v>
      </c>
      <c r="O52" s="109">
        <f t="shared" si="11"/>
        <v>0.27626459143968873</v>
      </c>
      <c r="P52" s="109">
        <f t="shared" si="11"/>
        <v>0.40878378378378377</v>
      </c>
      <c r="Q52" s="109">
        <f t="shared" si="11"/>
        <v>0.36727272727272725</v>
      </c>
      <c r="R52" s="109">
        <f t="shared" si="11"/>
        <v>0.37827715355805241</v>
      </c>
      <c r="S52" s="109">
        <f t="shared" si="11"/>
        <v>0.25255972696245732</v>
      </c>
      <c r="T52" s="109">
        <f t="shared" si="11"/>
        <v>0.35855263157894735</v>
      </c>
      <c r="U52" s="109">
        <f t="shared" si="11"/>
        <v>0.28472222222222221</v>
      </c>
      <c r="V52" s="109">
        <f t="shared" si="11"/>
        <v>0.33333333333333331</v>
      </c>
      <c r="W52" s="109">
        <f t="shared" si="11"/>
        <v>0.42089552238805972</v>
      </c>
      <c r="X52" s="109">
        <f t="shared" si="11"/>
        <v>0.32228915662650603</v>
      </c>
      <c r="Y52" s="109">
        <f t="shared" si="11"/>
        <v>0.30536912751677853</v>
      </c>
      <c r="Z52" s="109">
        <f t="shared" si="11"/>
        <v>0.3111888111888112</v>
      </c>
      <c r="AA52" s="109">
        <f t="shared" si="11"/>
        <v>0.42666666666666669</v>
      </c>
      <c r="AB52" s="109">
        <f t="shared" si="11"/>
        <v>0.41836734693877553</v>
      </c>
      <c r="AC52" s="109">
        <f t="shared" si="11"/>
        <v>0.35185185185185186</v>
      </c>
      <c r="AD52" s="109">
        <f>AD4/AD28</f>
        <v>0.35526315789473684</v>
      </c>
      <c r="AE52" s="109">
        <f>AE4/AE28</f>
        <v>0.34545454545454546</v>
      </c>
      <c r="AF52" s="207">
        <f>AVERAGE(U52:AE52)</f>
        <v>0.35230924928020796</v>
      </c>
      <c r="AG52" s="62">
        <f t="shared" ref="AG52:AG71" si="12">VLOOKUP(A52,$A$77:$E$97,5,0)</f>
        <v>0.01</v>
      </c>
      <c r="AH52" s="62">
        <f>AD52+AG52</f>
        <v>0.36526315789473685</v>
      </c>
    </row>
    <row r="53" spans="1:34">
      <c r="A53" s="59">
        <v>700000455</v>
      </c>
      <c r="B53" s="59" t="s">
        <v>12</v>
      </c>
      <c r="C53" s="59" t="s">
        <v>9</v>
      </c>
      <c r="D53" s="109">
        <f t="shared" ref="D53:S71" si="13">D5/D29</f>
        <v>0.17624521072796934</v>
      </c>
      <c r="E53" s="109">
        <f t="shared" si="13"/>
        <v>0.18153846153846154</v>
      </c>
      <c r="F53" s="109">
        <f t="shared" si="13"/>
        <v>0.19287833827893175</v>
      </c>
      <c r="G53" s="109">
        <f t="shared" si="13"/>
        <v>0.16756756756756758</v>
      </c>
      <c r="H53" s="109">
        <f t="shared" si="13"/>
        <v>0.1554054054054054</v>
      </c>
      <c r="I53" s="109">
        <f t="shared" si="13"/>
        <v>0.15730337078651685</v>
      </c>
      <c r="J53" s="109">
        <f t="shared" si="13"/>
        <v>0.30357142857142855</v>
      </c>
      <c r="K53" s="109">
        <f t="shared" si="13"/>
        <v>0.22145328719723184</v>
      </c>
      <c r="L53" s="109">
        <f t="shared" si="13"/>
        <v>0.23588039867109634</v>
      </c>
      <c r="M53" s="109">
        <f t="shared" si="13"/>
        <v>0.18466898954703834</v>
      </c>
      <c r="N53" s="109">
        <f t="shared" si="13"/>
        <v>0.21283783783783783</v>
      </c>
      <c r="O53" s="109">
        <f t="shared" si="13"/>
        <v>0.11347517730496454</v>
      </c>
      <c r="P53" s="109">
        <f t="shared" si="13"/>
        <v>0.16816816816816818</v>
      </c>
      <c r="Q53" s="109">
        <f t="shared" si="13"/>
        <v>0.18157894736842106</v>
      </c>
      <c r="R53" s="109">
        <f t="shared" si="13"/>
        <v>0.1875</v>
      </c>
      <c r="S53" s="109">
        <f t="shared" si="13"/>
        <v>0.2</v>
      </c>
      <c r="T53" s="109">
        <f t="shared" si="11"/>
        <v>0.16666666666666666</v>
      </c>
      <c r="U53" s="109">
        <f t="shared" si="11"/>
        <v>0.11794871794871795</v>
      </c>
      <c r="V53" s="109">
        <f t="shared" si="11"/>
        <v>0.18508997429305912</v>
      </c>
      <c r="W53" s="109">
        <f t="shared" si="11"/>
        <v>0.20529801324503311</v>
      </c>
      <c r="X53" s="109">
        <f t="shared" si="11"/>
        <v>0.26666666666666666</v>
      </c>
      <c r="Y53" s="109">
        <f t="shared" si="11"/>
        <v>0.16486486486486487</v>
      </c>
      <c r="Z53" s="109">
        <f t="shared" si="11"/>
        <v>0.16756756756756758</v>
      </c>
      <c r="AA53" s="109">
        <f t="shared" si="11"/>
        <v>0.27170868347338933</v>
      </c>
      <c r="AB53" s="109">
        <f t="shared" si="11"/>
        <v>0.15406976744186046</v>
      </c>
      <c r="AC53" s="109">
        <f t="shared" si="11"/>
        <v>0.26136363636363635</v>
      </c>
      <c r="AD53" s="109">
        <f t="shared" si="11"/>
        <v>0.19003115264797507</v>
      </c>
      <c r="AE53" s="109">
        <f t="shared" ref="AE53" si="14">AE5/AE29</f>
        <v>0.43820224719101125</v>
      </c>
      <c r="AF53" s="207">
        <f t="shared" ref="AF53:AF71" si="15">AVERAGE(U53:AE53)</f>
        <v>0.22025557197307102</v>
      </c>
      <c r="AG53" s="62">
        <f t="shared" si="12"/>
        <v>0.01</v>
      </c>
      <c r="AH53" s="62">
        <f t="shared" ref="AH53:AH71" si="16">AD53+AG53</f>
        <v>0.20003115264797508</v>
      </c>
    </row>
    <row r="54" spans="1:34">
      <c r="A54" s="59">
        <v>700000457</v>
      </c>
      <c r="B54" s="59" t="s">
        <v>14</v>
      </c>
      <c r="C54" s="59" t="s">
        <v>9</v>
      </c>
      <c r="D54" s="109">
        <f t="shared" si="13"/>
        <v>0.19245283018867926</v>
      </c>
      <c r="E54" s="109">
        <f t="shared" si="11"/>
        <v>0.2</v>
      </c>
      <c r="F54" s="109">
        <f t="shared" si="11"/>
        <v>0.29452054794520549</v>
      </c>
      <c r="G54" s="109">
        <f t="shared" si="11"/>
        <v>0.32669322709163345</v>
      </c>
      <c r="H54" s="109">
        <f t="shared" si="11"/>
        <v>0.30285714285714288</v>
      </c>
      <c r="I54" s="109">
        <f t="shared" si="11"/>
        <v>0.27647058823529413</v>
      </c>
      <c r="J54" s="109">
        <f t="shared" si="11"/>
        <v>0.28901734104046245</v>
      </c>
      <c r="K54" s="109">
        <f t="shared" si="11"/>
        <v>0.23008849557522124</v>
      </c>
      <c r="L54" s="109">
        <f t="shared" si="11"/>
        <v>0.1070110701107011</v>
      </c>
      <c r="M54" s="109">
        <f t="shared" si="11"/>
        <v>0.23859649122807017</v>
      </c>
      <c r="N54" s="109">
        <f t="shared" si="11"/>
        <v>0.25680933852140075</v>
      </c>
      <c r="O54" s="109">
        <f t="shared" si="11"/>
        <v>0.20873786407766989</v>
      </c>
      <c r="P54" s="109">
        <f t="shared" si="11"/>
        <v>0.29596412556053814</v>
      </c>
      <c r="Q54" s="109">
        <f t="shared" si="11"/>
        <v>0.33035714285714285</v>
      </c>
      <c r="R54" s="109">
        <f t="shared" si="11"/>
        <v>0.3183673469387755</v>
      </c>
      <c r="S54" s="109">
        <f t="shared" si="11"/>
        <v>0.2608695652173913</v>
      </c>
      <c r="T54" s="109">
        <f t="shared" si="11"/>
        <v>0.30869565217391304</v>
      </c>
      <c r="U54" s="109">
        <f t="shared" si="11"/>
        <v>0.28634361233480177</v>
      </c>
      <c r="V54" s="109">
        <f t="shared" si="11"/>
        <v>0.20576131687242799</v>
      </c>
      <c r="W54" s="109">
        <f t="shared" si="11"/>
        <v>0.33333333333333331</v>
      </c>
      <c r="X54" s="109">
        <f t="shared" si="11"/>
        <v>0.33711048158640228</v>
      </c>
      <c r="Y54" s="109">
        <f t="shared" si="11"/>
        <v>0.28852459016393445</v>
      </c>
      <c r="Z54" s="109">
        <f t="shared" si="11"/>
        <v>0.24621212121212122</v>
      </c>
      <c r="AA54" s="109">
        <f t="shared" si="11"/>
        <v>0.29961089494163423</v>
      </c>
      <c r="AB54" s="109">
        <f t="shared" si="11"/>
        <v>0.33916083916083917</v>
      </c>
      <c r="AC54" s="109">
        <f t="shared" si="11"/>
        <v>0.30855018587360594</v>
      </c>
      <c r="AD54" s="109">
        <f t="shared" si="11"/>
        <v>0.29056603773584905</v>
      </c>
      <c r="AE54" s="109">
        <f t="shared" ref="AE54" si="17">AE6/AE30</f>
        <v>0.40663900414937759</v>
      </c>
      <c r="AF54" s="207">
        <f t="shared" si="15"/>
        <v>0.30380112885130245</v>
      </c>
      <c r="AG54" s="62">
        <f t="shared" si="12"/>
        <v>1.2E-2</v>
      </c>
      <c r="AH54" s="62">
        <f t="shared" si="16"/>
        <v>0.30256603773584906</v>
      </c>
    </row>
    <row r="55" spans="1:34">
      <c r="A55" s="59">
        <v>700000281</v>
      </c>
      <c r="B55" s="59" t="s">
        <v>16</v>
      </c>
      <c r="C55" s="59" t="s">
        <v>17</v>
      </c>
      <c r="D55" s="109">
        <f t="shared" si="13"/>
        <v>0.32967032967032966</v>
      </c>
      <c r="E55" s="109">
        <f t="shared" si="11"/>
        <v>0.27519379844961239</v>
      </c>
      <c r="F55" s="109">
        <f t="shared" si="11"/>
        <v>0.26808510638297872</v>
      </c>
      <c r="G55" s="109">
        <f t="shared" si="11"/>
        <v>0.25352112676056338</v>
      </c>
      <c r="H55" s="109">
        <f t="shared" si="11"/>
        <v>0.20207253886010362</v>
      </c>
      <c r="I55" s="109">
        <f t="shared" si="11"/>
        <v>0.21428571428571427</v>
      </c>
      <c r="J55" s="109">
        <f t="shared" si="11"/>
        <v>0.23963133640552994</v>
      </c>
      <c r="K55" s="109">
        <f t="shared" si="11"/>
        <v>0.20425531914893616</v>
      </c>
      <c r="L55" s="109">
        <f t="shared" si="11"/>
        <v>0.20512820512820512</v>
      </c>
      <c r="M55" s="109">
        <f t="shared" si="11"/>
        <v>0.24299065420560748</v>
      </c>
      <c r="N55" s="109">
        <f t="shared" si="11"/>
        <v>0.26570048309178745</v>
      </c>
      <c r="O55" s="109">
        <f t="shared" si="11"/>
        <v>0.26063829787234044</v>
      </c>
      <c r="P55" s="109">
        <f t="shared" si="11"/>
        <v>0.21875</v>
      </c>
      <c r="Q55" s="109">
        <f t="shared" si="11"/>
        <v>0.22178988326848248</v>
      </c>
      <c r="R55" s="109">
        <f t="shared" si="11"/>
        <v>0.22529644268774704</v>
      </c>
      <c r="S55" s="109">
        <f t="shared" si="11"/>
        <v>0.1678082191780822</v>
      </c>
      <c r="T55" s="109">
        <f t="shared" si="11"/>
        <v>0.23134328358208955</v>
      </c>
      <c r="U55" s="109">
        <f t="shared" si="11"/>
        <v>0.25291828793774318</v>
      </c>
      <c r="V55" s="109">
        <f t="shared" si="11"/>
        <v>0.30833333333333335</v>
      </c>
      <c r="W55" s="109">
        <f t="shared" si="11"/>
        <v>0.26570048309178745</v>
      </c>
      <c r="X55" s="109">
        <f t="shared" si="11"/>
        <v>0.17708333333333334</v>
      </c>
      <c r="Y55" s="109">
        <f t="shared" si="11"/>
        <v>0.3</v>
      </c>
      <c r="Z55" s="109">
        <f t="shared" si="11"/>
        <v>0.19774011299435029</v>
      </c>
      <c r="AA55" s="109">
        <f t="shared" si="11"/>
        <v>0.21578947368421053</v>
      </c>
      <c r="AB55" s="109">
        <f t="shared" si="11"/>
        <v>0.23711340206185566</v>
      </c>
      <c r="AC55" s="109">
        <f t="shared" si="11"/>
        <v>0.15656565656565657</v>
      </c>
      <c r="AD55" s="109">
        <f t="shared" si="11"/>
        <v>0.22926829268292684</v>
      </c>
      <c r="AE55" s="109">
        <f t="shared" ref="AE55" si="18">AE7/AE31</f>
        <v>0.19024390243902439</v>
      </c>
      <c r="AF55" s="207">
        <f t="shared" si="15"/>
        <v>0.23006875255674747</v>
      </c>
      <c r="AG55" s="62">
        <f t="shared" si="12"/>
        <v>0.01</v>
      </c>
      <c r="AH55" s="62">
        <f t="shared" si="16"/>
        <v>0.23926829268292685</v>
      </c>
    </row>
    <row r="56" spans="1:34">
      <c r="A56" s="59">
        <v>700000254</v>
      </c>
      <c r="B56" s="59" t="s">
        <v>19</v>
      </c>
      <c r="C56" s="59" t="s">
        <v>20</v>
      </c>
      <c r="D56" s="109">
        <f t="shared" si="13"/>
        <v>0.17006802721088435</v>
      </c>
      <c r="E56" s="109">
        <f t="shared" si="11"/>
        <v>0.16722408026755853</v>
      </c>
      <c r="F56" s="109">
        <f t="shared" si="11"/>
        <v>0.18681318681318682</v>
      </c>
      <c r="G56" s="109">
        <f t="shared" si="11"/>
        <v>0.14795918367346939</v>
      </c>
      <c r="H56" s="109">
        <f t="shared" si="11"/>
        <v>0.14093959731543623</v>
      </c>
      <c r="I56" s="109">
        <f t="shared" si="11"/>
        <v>0.2076923076923077</v>
      </c>
      <c r="J56" s="109">
        <f t="shared" si="11"/>
        <v>0.22784810126582278</v>
      </c>
      <c r="K56" s="109">
        <f t="shared" si="11"/>
        <v>0.23456790123456789</v>
      </c>
      <c r="L56" s="109">
        <f t="shared" si="11"/>
        <v>0.2929936305732484</v>
      </c>
      <c r="M56" s="109">
        <f t="shared" si="11"/>
        <v>0.29651162790697677</v>
      </c>
      <c r="N56" s="109">
        <f t="shared" si="11"/>
        <v>0.28488372093023256</v>
      </c>
      <c r="O56" s="109">
        <f t="shared" si="11"/>
        <v>0.20588235294117646</v>
      </c>
      <c r="P56" s="109">
        <f t="shared" si="11"/>
        <v>0.2388888888888889</v>
      </c>
      <c r="Q56" s="109">
        <f t="shared" si="11"/>
        <v>0.17318435754189945</v>
      </c>
      <c r="R56" s="109">
        <f t="shared" si="11"/>
        <v>0.19895287958115182</v>
      </c>
      <c r="S56" s="109">
        <f t="shared" si="11"/>
        <v>0.13615023474178403</v>
      </c>
      <c r="T56" s="109">
        <f t="shared" si="11"/>
        <v>0.15865384615384615</v>
      </c>
      <c r="U56" s="109">
        <f t="shared" si="11"/>
        <v>0.2</v>
      </c>
      <c r="V56" s="109">
        <f t="shared" si="11"/>
        <v>0.24215246636771301</v>
      </c>
      <c r="W56" s="109">
        <f t="shared" si="11"/>
        <v>0.11926605504587157</v>
      </c>
      <c r="X56" s="109">
        <f t="shared" si="11"/>
        <v>0.1434108527131783</v>
      </c>
      <c r="Y56" s="109">
        <f t="shared" si="11"/>
        <v>0.18181818181818182</v>
      </c>
      <c r="Z56" s="109">
        <f t="shared" si="11"/>
        <v>0.17989417989417988</v>
      </c>
      <c r="AA56" s="109">
        <f t="shared" si="11"/>
        <v>0.16842105263157894</v>
      </c>
      <c r="AB56" s="109">
        <f t="shared" si="11"/>
        <v>0.19337016574585636</v>
      </c>
      <c r="AC56" s="109">
        <f t="shared" si="11"/>
        <v>0.15217391304347827</v>
      </c>
      <c r="AD56" s="109">
        <f t="shared" si="11"/>
        <v>0.13829787234042554</v>
      </c>
      <c r="AE56" s="109">
        <f t="shared" ref="AE56" si="19">AE8/AE32</f>
        <v>0.27027027027027029</v>
      </c>
      <c r="AF56" s="207">
        <f t="shared" si="15"/>
        <v>0.18082500089733947</v>
      </c>
      <c r="AG56" s="62">
        <f t="shared" si="12"/>
        <v>1.4E-2</v>
      </c>
      <c r="AH56" s="62">
        <f t="shared" si="16"/>
        <v>0.15229787234042555</v>
      </c>
    </row>
    <row r="57" spans="1:34">
      <c r="A57" s="59">
        <v>700000098</v>
      </c>
      <c r="B57" s="59" t="s">
        <v>22</v>
      </c>
      <c r="C57" s="59" t="s">
        <v>23</v>
      </c>
      <c r="D57" s="109">
        <f t="shared" si="13"/>
        <v>0.22282608695652173</v>
      </c>
      <c r="E57" s="109">
        <f t="shared" si="11"/>
        <v>0.27748691099476441</v>
      </c>
      <c r="F57" s="109">
        <f t="shared" si="11"/>
        <v>0.3125</v>
      </c>
      <c r="G57" s="109">
        <f t="shared" si="11"/>
        <v>0.32231404958677684</v>
      </c>
      <c r="H57" s="109">
        <f t="shared" si="11"/>
        <v>0.27</v>
      </c>
      <c r="I57" s="109">
        <f t="shared" si="11"/>
        <v>0.31</v>
      </c>
      <c r="J57" s="109">
        <f t="shared" si="11"/>
        <v>0.33043478260869563</v>
      </c>
      <c r="K57" s="109">
        <f t="shared" si="11"/>
        <v>0.25438596491228072</v>
      </c>
      <c r="L57" s="109">
        <f t="shared" si="11"/>
        <v>0.15909090909090909</v>
      </c>
      <c r="M57" s="109">
        <f t="shared" si="11"/>
        <v>0.30827067669172931</v>
      </c>
      <c r="N57" s="109">
        <f t="shared" si="11"/>
        <v>0.323943661971831</v>
      </c>
      <c r="O57" s="109">
        <f t="shared" si="11"/>
        <v>0.41935483870967744</v>
      </c>
      <c r="P57" s="109">
        <f t="shared" si="11"/>
        <v>0.37142857142857144</v>
      </c>
      <c r="Q57" s="109">
        <f t="shared" si="11"/>
        <v>0.27611940298507465</v>
      </c>
      <c r="R57" s="109">
        <f t="shared" si="11"/>
        <v>0.30769230769230771</v>
      </c>
      <c r="S57" s="109">
        <f t="shared" si="11"/>
        <v>0.30769230769230771</v>
      </c>
      <c r="T57" s="109">
        <f t="shared" si="11"/>
        <v>0.20370370370370369</v>
      </c>
      <c r="U57" s="109">
        <f t="shared" si="11"/>
        <v>0.35502958579881655</v>
      </c>
      <c r="V57" s="109">
        <f t="shared" si="11"/>
        <v>0.2620689655172414</v>
      </c>
      <c r="W57" s="109">
        <f t="shared" si="11"/>
        <v>0.21229050279329609</v>
      </c>
      <c r="X57" s="109">
        <f t="shared" si="11"/>
        <v>0.23936170212765959</v>
      </c>
      <c r="Y57" s="109">
        <f t="shared" si="11"/>
        <v>0.27979274611398963</v>
      </c>
      <c r="Z57" s="109">
        <f t="shared" si="11"/>
        <v>0.31137724550898205</v>
      </c>
      <c r="AA57" s="109">
        <f t="shared" si="11"/>
        <v>0.2734375</v>
      </c>
      <c r="AB57" s="109">
        <f t="shared" si="11"/>
        <v>0.25</v>
      </c>
      <c r="AC57" s="109">
        <f t="shared" si="11"/>
        <v>0.12380952380952381</v>
      </c>
      <c r="AD57" s="109">
        <f t="shared" si="11"/>
        <v>0.45054945054945056</v>
      </c>
      <c r="AE57" s="109">
        <f t="shared" ref="AE57" si="20">AE9/AE33</f>
        <v>0.38636363636363635</v>
      </c>
      <c r="AF57" s="207">
        <f t="shared" si="15"/>
        <v>0.28582553259841781</v>
      </c>
      <c r="AG57" s="62">
        <f t="shared" si="12"/>
        <v>0.01</v>
      </c>
      <c r="AH57" s="62">
        <f t="shared" si="16"/>
        <v>0.46054945054945057</v>
      </c>
    </row>
    <row r="58" spans="1:34">
      <c r="A58" s="59">
        <v>700000133</v>
      </c>
      <c r="B58" s="59" t="s">
        <v>25</v>
      </c>
      <c r="C58" s="59" t="s">
        <v>23</v>
      </c>
      <c r="D58" s="109">
        <f t="shared" si="13"/>
        <v>0.22285714285714286</v>
      </c>
      <c r="E58" s="109">
        <f t="shared" si="11"/>
        <v>0.19895287958115182</v>
      </c>
      <c r="F58" s="109">
        <f t="shared" si="11"/>
        <v>0.2413793103448276</v>
      </c>
      <c r="G58" s="109">
        <f t="shared" si="11"/>
        <v>0.20987654320987653</v>
      </c>
      <c r="H58" s="109">
        <f t="shared" si="11"/>
        <v>0.16935483870967741</v>
      </c>
      <c r="I58" s="109">
        <f t="shared" si="11"/>
        <v>0.19</v>
      </c>
      <c r="J58" s="109">
        <f t="shared" si="11"/>
        <v>0.24832214765100671</v>
      </c>
      <c r="K58" s="109">
        <f t="shared" si="11"/>
        <v>0.24528301886792453</v>
      </c>
      <c r="L58" s="109">
        <f t="shared" si="11"/>
        <v>0.23417721518987342</v>
      </c>
      <c r="M58" s="109">
        <f t="shared" si="11"/>
        <v>0.2742857142857143</v>
      </c>
      <c r="N58" s="109">
        <f t="shared" si="11"/>
        <v>0.29585798816568049</v>
      </c>
      <c r="O58" s="109">
        <f t="shared" si="11"/>
        <v>0.22758620689655173</v>
      </c>
      <c r="P58" s="109">
        <f t="shared" si="11"/>
        <v>0.24193548387096775</v>
      </c>
      <c r="Q58" s="109">
        <f t="shared" si="11"/>
        <v>0.26618705035971224</v>
      </c>
      <c r="R58" s="109">
        <f t="shared" si="11"/>
        <v>0.3515151515151515</v>
      </c>
      <c r="S58" s="109">
        <f t="shared" si="11"/>
        <v>0.16580310880829016</v>
      </c>
      <c r="T58" s="109">
        <f t="shared" si="11"/>
        <v>0.13020833333333334</v>
      </c>
      <c r="U58" s="109">
        <f t="shared" si="11"/>
        <v>0.16267942583732056</v>
      </c>
      <c r="V58" s="109">
        <f t="shared" si="11"/>
        <v>0.23904382470119523</v>
      </c>
      <c r="W58" s="109">
        <f t="shared" si="11"/>
        <v>0.15454545454545454</v>
      </c>
      <c r="X58" s="109">
        <f t="shared" si="11"/>
        <v>0.22065727699530516</v>
      </c>
      <c r="Y58" s="109">
        <f t="shared" si="11"/>
        <v>0.28484848484848485</v>
      </c>
      <c r="Z58" s="109">
        <f t="shared" si="11"/>
        <v>0.28333333333333333</v>
      </c>
      <c r="AA58" s="109">
        <f t="shared" si="11"/>
        <v>0.22935779816513763</v>
      </c>
      <c r="AB58" s="109">
        <f t="shared" si="11"/>
        <v>0.31858407079646017</v>
      </c>
      <c r="AC58" s="109">
        <f t="shared" si="11"/>
        <v>0.29729729729729731</v>
      </c>
      <c r="AD58" s="109">
        <f t="shared" si="11"/>
        <v>0.31531531531531531</v>
      </c>
      <c r="AE58" s="109">
        <f>AE10/AE34</f>
        <v>0.42307692307692307</v>
      </c>
      <c r="AF58" s="207">
        <f t="shared" si="15"/>
        <v>0.26624901862838424</v>
      </c>
      <c r="AG58" s="62">
        <f t="shared" si="12"/>
        <v>0.01</v>
      </c>
      <c r="AH58" s="62">
        <f t="shared" si="16"/>
        <v>0.32531531531531532</v>
      </c>
    </row>
    <row r="59" spans="1:34">
      <c r="A59" s="59">
        <v>700000428</v>
      </c>
      <c r="B59" s="59" t="s">
        <v>27</v>
      </c>
      <c r="C59" s="59" t="s">
        <v>23</v>
      </c>
      <c r="D59" s="109">
        <f t="shared" si="13"/>
        <v>9.2063492063492069E-2</v>
      </c>
      <c r="E59" s="109">
        <f t="shared" si="11"/>
        <v>0.15245478036175711</v>
      </c>
      <c r="F59" s="109">
        <f t="shared" si="11"/>
        <v>0.14285714285714285</v>
      </c>
      <c r="G59" s="109">
        <f t="shared" si="11"/>
        <v>0.13577023498694518</v>
      </c>
      <c r="H59" s="109">
        <f t="shared" si="11"/>
        <v>0.13418530351437699</v>
      </c>
      <c r="I59" s="109">
        <f t="shared" si="11"/>
        <v>0.1630901287553648</v>
      </c>
      <c r="J59" s="109">
        <f t="shared" si="11"/>
        <v>0.19196428571428573</v>
      </c>
      <c r="K59" s="109">
        <f t="shared" si="11"/>
        <v>0.18110236220472442</v>
      </c>
      <c r="L59" s="109">
        <f t="shared" si="11"/>
        <v>0.20930232558139536</v>
      </c>
      <c r="M59" s="109">
        <f t="shared" si="11"/>
        <v>0.20317460317460317</v>
      </c>
      <c r="N59" s="109">
        <f t="shared" si="11"/>
        <v>0.11307420494699646</v>
      </c>
      <c r="O59" s="109">
        <f t="shared" si="11"/>
        <v>0.16412213740458015</v>
      </c>
      <c r="P59" s="109">
        <f t="shared" si="11"/>
        <v>0.15841584158415842</v>
      </c>
      <c r="Q59" s="109">
        <f t="shared" si="11"/>
        <v>0.20796460176991149</v>
      </c>
      <c r="R59" s="109">
        <f t="shared" si="11"/>
        <v>0.215</v>
      </c>
      <c r="S59" s="109">
        <f t="shared" si="11"/>
        <v>0.2183406113537118</v>
      </c>
      <c r="T59" s="109">
        <f t="shared" si="11"/>
        <v>0.14953271028037382</v>
      </c>
      <c r="U59" s="109">
        <f t="shared" si="11"/>
        <v>0.15648854961832062</v>
      </c>
      <c r="V59" s="109">
        <f t="shared" si="11"/>
        <v>0.19434628975265017</v>
      </c>
      <c r="W59" s="109">
        <f t="shared" si="11"/>
        <v>0.15654952076677317</v>
      </c>
      <c r="X59" s="109">
        <f t="shared" si="11"/>
        <v>0.23148148148148148</v>
      </c>
      <c r="Y59" s="109">
        <f t="shared" si="11"/>
        <v>0.20472440944881889</v>
      </c>
      <c r="Z59" s="109">
        <f t="shared" si="11"/>
        <v>0.28773584905660377</v>
      </c>
      <c r="AA59" s="109">
        <f t="shared" si="11"/>
        <v>0.19672131147540983</v>
      </c>
      <c r="AB59" s="109">
        <f t="shared" si="11"/>
        <v>0.16818181818181818</v>
      </c>
      <c r="AC59" s="109">
        <f t="shared" si="11"/>
        <v>0.17488789237668162</v>
      </c>
      <c r="AD59" s="109">
        <f t="shared" si="11"/>
        <v>0.13385826771653545</v>
      </c>
      <c r="AE59" s="109">
        <f t="shared" ref="AE59" si="21">AE11/AE35</f>
        <v>0.13815789473684212</v>
      </c>
      <c r="AF59" s="207">
        <f t="shared" si="15"/>
        <v>0.18573938951017596</v>
      </c>
      <c r="AG59" s="62">
        <f t="shared" si="12"/>
        <v>8.0000000000000002E-3</v>
      </c>
      <c r="AH59" s="62">
        <f t="shared" si="16"/>
        <v>0.14185826771653545</v>
      </c>
    </row>
    <row r="60" spans="1:34">
      <c r="A60" s="59">
        <v>700000278</v>
      </c>
      <c r="B60" s="59" t="s">
        <v>29</v>
      </c>
      <c r="C60" s="59" t="s">
        <v>30</v>
      </c>
      <c r="D60" s="109">
        <f t="shared" si="13"/>
        <v>0.21917808219178081</v>
      </c>
      <c r="E60" s="109">
        <f t="shared" si="11"/>
        <v>0.18397626112759644</v>
      </c>
      <c r="F60" s="109">
        <f t="shared" si="11"/>
        <v>0.19696969696969696</v>
      </c>
      <c r="G60" s="109">
        <f t="shared" si="11"/>
        <v>0.17049180327868851</v>
      </c>
      <c r="H60" s="109">
        <f t="shared" si="11"/>
        <v>0.15254237288135594</v>
      </c>
      <c r="I60" s="109">
        <f t="shared" si="11"/>
        <v>0.17142857142857143</v>
      </c>
      <c r="J60" s="109">
        <f t="shared" si="11"/>
        <v>0.16666666666666666</v>
      </c>
      <c r="K60" s="109">
        <f t="shared" si="11"/>
        <v>0.22348484848484848</v>
      </c>
      <c r="L60" s="109">
        <f t="shared" si="11"/>
        <v>0.18218623481781376</v>
      </c>
      <c r="M60" s="109">
        <f t="shared" si="11"/>
        <v>0.2</v>
      </c>
      <c r="N60" s="109">
        <f t="shared" si="11"/>
        <v>0.14485981308411214</v>
      </c>
      <c r="O60" s="109">
        <f t="shared" si="11"/>
        <v>0.22972972972972974</v>
      </c>
      <c r="P60" s="109">
        <f t="shared" si="11"/>
        <v>0.15346534653465346</v>
      </c>
      <c r="Q60" s="109">
        <f t="shared" si="11"/>
        <v>0.22321428571428573</v>
      </c>
      <c r="R60" s="109">
        <f t="shared" si="11"/>
        <v>0.22277227722772278</v>
      </c>
      <c r="S60" s="109">
        <f t="shared" si="11"/>
        <v>0.1388888888888889</v>
      </c>
      <c r="T60" s="109">
        <f t="shared" si="11"/>
        <v>0.16299559471365638</v>
      </c>
      <c r="U60" s="109">
        <f t="shared" si="11"/>
        <v>0.23049645390070922</v>
      </c>
      <c r="V60" s="109">
        <f t="shared" si="11"/>
        <v>0.19860627177700349</v>
      </c>
      <c r="W60" s="109">
        <f t="shared" si="11"/>
        <v>0.23367697594501718</v>
      </c>
      <c r="X60" s="109">
        <f t="shared" si="11"/>
        <v>0.21825396825396826</v>
      </c>
      <c r="Y60" s="109">
        <f t="shared" si="11"/>
        <v>0.27510917030567683</v>
      </c>
      <c r="Z60" s="109">
        <f t="shared" si="11"/>
        <v>0.22085889570552147</v>
      </c>
      <c r="AA60" s="109">
        <f t="shared" si="11"/>
        <v>0.23312883435582821</v>
      </c>
      <c r="AB60" s="109">
        <f t="shared" si="11"/>
        <v>0.33507853403141363</v>
      </c>
      <c r="AC60" s="109">
        <f t="shared" si="11"/>
        <v>0.2019704433497537</v>
      </c>
      <c r="AD60" s="109">
        <f t="shared" si="11"/>
        <v>0.22831050228310501</v>
      </c>
      <c r="AE60" s="109">
        <f t="shared" ref="AE60" si="22">AE12/AE36</f>
        <v>0.28110599078341014</v>
      </c>
      <c r="AF60" s="207">
        <f t="shared" si="15"/>
        <v>0.24150873097194611</v>
      </c>
      <c r="AG60" s="62">
        <f t="shared" si="12"/>
        <v>1.2E-2</v>
      </c>
      <c r="AH60" s="62">
        <f t="shared" si="16"/>
        <v>0.24031050228310502</v>
      </c>
    </row>
    <row r="61" spans="1:34">
      <c r="A61" s="59">
        <v>700000178</v>
      </c>
      <c r="B61" s="59" t="s">
        <v>32</v>
      </c>
      <c r="C61" s="59" t="s">
        <v>33</v>
      </c>
      <c r="D61" s="109">
        <f t="shared" si="13"/>
        <v>0.14521452145214522</v>
      </c>
      <c r="E61" s="109">
        <f t="shared" si="11"/>
        <v>0.20821114369501467</v>
      </c>
      <c r="F61" s="109">
        <f t="shared" si="11"/>
        <v>0.19637462235649547</v>
      </c>
      <c r="G61" s="109">
        <f t="shared" si="11"/>
        <v>0.1773049645390071</v>
      </c>
      <c r="H61" s="109">
        <f t="shared" si="11"/>
        <v>0.12</v>
      </c>
      <c r="I61" s="109">
        <f t="shared" si="11"/>
        <v>0.13469387755102041</v>
      </c>
      <c r="J61" s="109">
        <f t="shared" si="11"/>
        <v>0.11254019292604502</v>
      </c>
      <c r="K61" s="109">
        <f t="shared" si="11"/>
        <v>0.21487603305785125</v>
      </c>
      <c r="L61" s="109">
        <f t="shared" si="11"/>
        <v>0.17464788732394365</v>
      </c>
      <c r="M61" s="109">
        <f t="shared" si="11"/>
        <v>0.24216524216524216</v>
      </c>
      <c r="N61" s="109">
        <f t="shared" si="11"/>
        <v>0.17687074829931973</v>
      </c>
      <c r="O61" s="109">
        <f t="shared" si="11"/>
        <v>0.18032786885245902</v>
      </c>
      <c r="P61" s="109">
        <f t="shared" si="11"/>
        <v>0.17164179104477612</v>
      </c>
      <c r="Q61" s="109">
        <f t="shared" si="11"/>
        <v>0.17105263157894737</v>
      </c>
      <c r="R61" s="109">
        <f t="shared" si="11"/>
        <v>0.1993006993006993</v>
      </c>
      <c r="S61" s="109">
        <f t="shared" si="11"/>
        <v>0.18207282913165265</v>
      </c>
      <c r="T61" s="109">
        <f t="shared" si="11"/>
        <v>0.11949685534591195</v>
      </c>
      <c r="U61" s="109">
        <f t="shared" si="11"/>
        <v>0.23398328690807799</v>
      </c>
      <c r="V61" s="109">
        <f t="shared" si="11"/>
        <v>0.14000000000000001</v>
      </c>
      <c r="W61" s="109">
        <f t="shared" si="11"/>
        <v>0.18911174785100288</v>
      </c>
      <c r="X61" s="109">
        <f t="shared" si="11"/>
        <v>0.17994100294985252</v>
      </c>
      <c r="Y61" s="109">
        <f t="shared" si="11"/>
        <v>0.24012158054711247</v>
      </c>
      <c r="Z61" s="109">
        <f t="shared" si="11"/>
        <v>0.20158102766798419</v>
      </c>
      <c r="AA61" s="109">
        <f t="shared" si="11"/>
        <v>0.21810699588477367</v>
      </c>
      <c r="AB61" s="109">
        <f t="shared" si="11"/>
        <v>0.17355371900826447</v>
      </c>
      <c r="AC61" s="109">
        <f t="shared" si="11"/>
        <v>0.17123287671232876</v>
      </c>
      <c r="AD61" s="109">
        <f t="shared" si="11"/>
        <v>0.17272727272727273</v>
      </c>
      <c r="AE61" s="109">
        <f t="shared" ref="AE61" si="23">AE13/AE37</f>
        <v>0.21967213114754097</v>
      </c>
      <c r="AF61" s="207">
        <f t="shared" si="15"/>
        <v>0.19454833103674643</v>
      </c>
      <c r="AG61" s="62">
        <f t="shared" si="12"/>
        <v>1.2E-2</v>
      </c>
      <c r="AH61" s="62">
        <f t="shared" si="16"/>
        <v>0.18472727272727274</v>
      </c>
    </row>
    <row r="62" spans="1:34">
      <c r="A62" s="59">
        <v>700000423</v>
      </c>
      <c r="B62" s="59" t="s">
        <v>35</v>
      </c>
      <c r="C62" s="59" t="s">
        <v>33</v>
      </c>
      <c r="D62" s="109">
        <f t="shared" si="13"/>
        <v>0.26056338028169013</v>
      </c>
      <c r="E62" s="109">
        <f t="shared" si="11"/>
        <v>0.22108843537414966</v>
      </c>
      <c r="F62" s="109">
        <f t="shared" si="11"/>
        <v>0.20071684587813621</v>
      </c>
      <c r="G62" s="109">
        <f t="shared" si="11"/>
        <v>0.19330855018587362</v>
      </c>
      <c r="H62" s="109">
        <f t="shared" si="11"/>
        <v>0.22800000000000001</v>
      </c>
      <c r="I62" s="109">
        <f t="shared" si="11"/>
        <v>0.13513513513513514</v>
      </c>
      <c r="J62" s="109">
        <f t="shared" si="11"/>
        <v>0.15019762845849802</v>
      </c>
      <c r="K62" s="109">
        <f t="shared" si="11"/>
        <v>0.23550724637681159</v>
      </c>
      <c r="L62" s="109">
        <f t="shared" si="11"/>
        <v>0.29180327868852457</v>
      </c>
      <c r="M62" s="109">
        <f t="shared" si="11"/>
        <v>0.19014084507042253</v>
      </c>
      <c r="N62" s="109">
        <f t="shared" si="11"/>
        <v>0.15162454873646208</v>
      </c>
      <c r="O62" s="109">
        <f t="shared" ref="E62:AD71" si="24">O14/O38</f>
        <v>0.21527777777777779</v>
      </c>
      <c r="P62" s="109">
        <f t="shared" si="24"/>
        <v>0.21245421245421245</v>
      </c>
      <c r="Q62" s="109">
        <f t="shared" si="24"/>
        <v>0.21694915254237288</v>
      </c>
      <c r="R62" s="109">
        <f t="shared" si="24"/>
        <v>0.19708029197080293</v>
      </c>
      <c r="S62" s="109">
        <f t="shared" si="24"/>
        <v>0.18461538461538463</v>
      </c>
      <c r="T62" s="109">
        <f t="shared" si="24"/>
        <v>0.16560509554140126</v>
      </c>
      <c r="U62" s="109">
        <f t="shared" si="24"/>
        <v>0.21084337349397592</v>
      </c>
      <c r="V62" s="109">
        <f t="shared" si="24"/>
        <v>0.15822784810126583</v>
      </c>
      <c r="W62" s="109">
        <f t="shared" si="24"/>
        <v>0.1398176291793313</v>
      </c>
      <c r="X62" s="109">
        <f t="shared" si="24"/>
        <v>0.23595505617977527</v>
      </c>
      <c r="Y62" s="109">
        <f t="shared" si="24"/>
        <v>0.26712328767123289</v>
      </c>
      <c r="Z62" s="109">
        <f t="shared" si="24"/>
        <v>0.23786407766990292</v>
      </c>
      <c r="AA62" s="109">
        <f t="shared" si="24"/>
        <v>0.3127962085308057</v>
      </c>
      <c r="AB62" s="109">
        <f t="shared" si="24"/>
        <v>0.23529411764705882</v>
      </c>
      <c r="AC62" s="109">
        <f t="shared" si="24"/>
        <v>0.19011406844106463</v>
      </c>
      <c r="AD62" s="109">
        <f t="shared" si="24"/>
        <v>0.1490066225165563</v>
      </c>
      <c r="AE62" s="109">
        <f t="shared" ref="AE62" si="25">AE14/AE38</f>
        <v>0.3728813559322034</v>
      </c>
      <c r="AF62" s="207">
        <f t="shared" si="15"/>
        <v>0.22817487685119756</v>
      </c>
      <c r="AG62" s="62">
        <f t="shared" si="12"/>
        <v>0.01</v>
      </c>
      <c r="AH62" s="62">
        <f t="shared" si="16"/>
        <v>0.15900662251655631</v>
      </c>
    </row>
    <row r="63" spans="1:34">
      <c r="A63" s="59">
        <v>700000232</v>
      </c>
      <c r="B63" s="59" t="s">
        <v>37</v>
      </c>
      <c r="C63" s="59" t="s">
        <v>38</v>
      </c>
      <c r="D63" s="109">
        <f t="shared" si="13"/>
        <v>0.25943396226415094</v>
      </c>
      <c r="E63" s="109">
        <f t="shared" si="24"/>
        <v>0.21739130434782608</v>
      </c>
      <c r="F63" s="109">
        <f t="shared" si="24"/>
        <v>0.32275132275132273</v>
      </c>
      <c r="G63" s="109">
        <f t="shared" si="24"/>
        <v>0.26</v>
      </c>
      <c r="H63" s="109">
        <f t="shared" si="24"/>
        <v>0.27127659574468083</v>
      </c>
      <c r="I63" s="109">
        <f t="shared" si="24"/>
        <v>0.17777777777777778</v>
      </c>
      <c r="J63" s="109">
        <f t="shared" si="24"/>
        <v>0.22018348623853212</v>
      </c>
      <c r="K63" s="109">
        <f t="shared" si="24"/>
        <v>0.25316455696202533</v>
      </c>
      <c r="L63" s="109">
        <f t="shared" si="24"/>
        <v>0.18939393939393939</v>
      </c>
      <c r="M63" s="109">
        <f t="shared" si="24"/>
        <v>0.29090909090909089</v>
      </c>
      <c r="N63" s="109">
        <f t="shared" si="24"/>
        <v>0.22727272727272727</v>
      </c>
      <c r="O63" s="109">
        <f t="shared" si="24"/>
        <v>0.18994413407821228</v>
      </c>
      <c r="P63" s="109">
        <f t="shared" si="24"/>
        <v>0.20940170940170941</v>
      </c>
      <c r="Q63" s="109">
        <f t="shared" si="24"/>
        <v>0.29571984435797666</v>
      </c>
      <c r="R63" s="109">
        <f t="shared" si="24"/>
        <v>0.29710144927536231</v>
      </c>
      <c r="S63" s="109">
        <f t="shared" si="24"/>
        <v>0.13636363636363635</v>
      </c>
      <c r="T63" s="109">
        <f t="shared" si="24"/>
        <v>0.15107913669064749</v>
      </c>
      <c r="U63" s="109">
        <f t="shared" si="24"/>
        <v>0.23052959501557632</v>
      </c>
      <c r="V63" s="109">
        <f t="shared" si="24"/>
        <v>0.21856287425149701</v>
      </c>
      <c r="W63" s="109">
        <f t="shared" si="24"/>
        <v>0.2626865671641791</v>
      </c>
      <c r="X63" s="109">
        <f t="shared" si="24"/>
        <v>0.20078740157480315</v>
      </c>
      <c r="Y63" s="109">
        <f t="shared" si="24"/>
        <v>0.19069767441860466</v>
      </c>
      <c r="Z63" s="109">
        <f t="shared" si="24"/>
        <v>0.3045977011494253</v>
      </c>
      <c r="AA63" s="109">
        <f t="shared" si="24"/>
        <v>0.26436781609195403</v>
      </c>
      <c r="AB63" s="109">
        <f t="shared" si="24"/>
        <v>0.27368421052631581</v>
      </c>
      <c r="AC63" s="109">
        <f t="shared" si="24"/>
        <v>0.27314814814814814</v>
      </c>
      <c r="AD63" s="109">
        <f t="shared" si="24"/>
        <v>0.20627802690582961</v>
      </c>
      <c r="AE63" s="109">
        <f t="shared" ref="AE63" si="26">AE15/AE39</f>
        <v>0.2413793103448276</v>
      </c>
      <c r="AF63" s="207">
        <f t="shared" si="15"/>
        <v>0.24242902959919643</v>
      </c>
      <c r="AG63" s="62">
        <f t="shared" si="12"/>
        <v>1.2E-2</v>
      </c>
      <c r="AH63" s="62">
        <f t="shared" si="16"/>
        <v>0.21827802690582962</v>
      </c>
    </row>
    <row r="64" spans="1:34">
      <c r="A64" s="59">
        <v>700000459</v>
      </c>
      <c r="B64" s="59" t="s">
        <v>40</v>
      </c>
      <c r="C64" s="59" t="s">
        <v>38</v>
      </c>
      <c r="D64" s="109">
        <f t="shared" si="13"/>
        <v>0.18965517241379309</v>
      </c>
      <c r="E64" s="109">
        <f t="shared" si="24"/>
        <v>0.1206896551724138</v>
      </c>
      <c r="F64" s="109">
        <f t="shared" si="24"/>
        <v>0.22680412371134021</v>
      </c>
      <c r="G64" s="109">
        <f t="shared" si="24"/>
        <v>0.20118343195266272</v>
      </c>
      <c r="H64" s="109">
        <f t="shared" si="24"/>
        <v>0.19254658385093168</v>
      </c>
      <c r="I64" s="109">
        <f t="shared" si="24"/>
        <v>0.19424460431654678</v>
      </c>
      <c r="J64" s="109">
        <f t="shared" si="24"/>
        <v>0.17006802721088435</v>
      </c>
      <c r="K64" s="109">
        <f t="shared" si="24"/>
        <v>0.17948717948717949</v>
      </c>
      <c r="L64" s="109">
        <f t="shared" si="24"/>
        <v>0.19620253164556961</v>
      </c>
      <c r="M64" s="109">
        <f t="shared" si="24"/>
        <v>0.25165562913907286</v>
      </c>
      <c r="N64" s="109">
        <f t="shared" si="24"/>
        <v>0.203125</v>
      </c>
      <c r="O64" s="109">
        <f t="shared" si="24"/>
        <v>0.22535211267605634</v>
      </c>
      <c r="P64" s="109">
        <f t="shared" si="24"/>
        <v>0.23134328358208955</v>
      </c>
      <c r="Q64" s="109">
        <f t="shared" si="24"/>
        <v>0.31543624161073824</v>
      </c>
      <c r="R64" s="109">
        <f t="shared" si="24"/>
        <v>0.2857142857142857</v>
      </c>
      <c r="S64" s="109">
        <f t="shared" si="24"/>
        <v>0.2752808988764045</v>
      </c>
      <c r="T64" s="109">
        <f t="shared" si="24"/>
        <v>0.14534883720930233</v>
      </c>
      <c r="U64" s="109">
        <f t="shared" si="24"/>
        <v>0.25108225108225107</v>
      </c>
      <c r="V64" s="109">
        <f t="shared" si="24"/>
        <v>0.1910569105691057</v>
      </c>
      <c r="W64" s="109">
        <f t="shared" si="24"/>
        <v>0.25735294117647056</v>
      </c>
      <c r="X64" s="109">
        <f t="shared" si="24"/>
        <v>0.28240740740740738</v>
      </c>
      <c r="Y64" s="109">
        <f t="shared" si="24"/>
        <v>0.1787709497206704</v>
      </c>
      <c r="Z64" s="109">
        <f t="shared" si="24"/>
        <v>0.28476821192052981</v>
      </c>
      <c r="AA64" s="109">
        <f t="shared" si="24"/>
        <v>0.21232876712328766</v>
      </c>
      <c r="AB64" s="109">
        <f t="shared" si="24"/>
        <v>0.27380952380952384</v>
      </c>
      <c r="AC64" s="109">
        <f t="shared" si="24"/>
        <v>0.25568181818181818</v>
      </c>
      <c r="AD64" s="109">
        <f t="shared" si="24"/>
        <v>0.18041237113402062</v>
      </c>
      <c r="AE64" s="109">
        <f t="shared" ref="AE64" si="27">AE16/AE40</f>
        <v>0.30687830687830686</v>
      </c>
      <c r="AF64" s="207">
        <f t="shared" si="15"/>
        <v>0.24314085990939932</v>
      </c>
      <c r="AG64" s="62">
        <f t="shared" si="12"/>
        <v>8.0000000000000002E-3</v>
      </c>
      <c r="AH64" s="62">
        <f t="shared" si="16"/>
        <v>0.18841237113402062</v>
      </c>
    </row>
    <row r="65" spans="1:34">
      <c r="A65" s="59">
        <v>700000245</v>
      </c>
      <c r="B65" s="59" t="s">
        <v>42</v>
      </c>
      <c r="C65" s="59" t="s">
        <v>43</v>
      </c>
      <c r="D65" s="109">
        <f t="shared" si="13"/>
        <v>0.10869565217391304</v>
      </c>
      <c r="E65" s="109">
        <f t="shared" si="24"/>
        <v>0.21763085399449036</v>
      </c>
      <c r="F65" s="109">
        <f t="shared" si="24"/>
        <v>0.25225225225225223</v>
      </c>
      <c r="G65" s="109">
        <f t="shared" si="24"/>
        <v>0.28338762214983715</v>
      </c>
      <c r="H65" s="109">
        <f t="shared" si="24"/>
        <v>0.24888888888888888</v>
      </c>
      <c r="I65" s="109">
        <f t="shared" si="24"/>
        <v>0.20918367346938777</v>
      </c>
      <c r="J65" s="109">
        <f t="shared" si="24"/>
        <v>0.39150943396226418</v>
      </c>
      <c r="K65" s="109">
        <f t="shared" si="24"/>
        <v>0.31924882629107981</v>
      </c>
      <c r="L65" s="109">
        <f t="shared" si="24"/>
        <v>0.10606060606060606</v>
      </c>
      <c r="M65" s="109">
        <f t="shared" si="24"/>
        <v>0.35652173913043478</v>
      </c>
      <c r="N65" s="109">
        <f t="shared" si="24"/>
        <v>0.29807692307692307</v>
      </c>
      <c r="O65" s="109">
        <f t="shared" si="24"/>
        <v>0.3350253807106599</v>
      </c>
      <c r="P65" s="109">
        <f t="shared" si="24"/>
        <v>0.31753554502369669</v>
      </c>
      <c r="Q65" s="109">
        <f t="shared" si="24"/>
        <v>0.31196581196581197</v>
      </c>
      <c r="R65" s="109">
        <f t="shared" si="24"/>
        <v>0.28629032258064518</v>
      </c>
      <c r="S65" s="109">
        <f t="shared" si="24"/>
        <v>0.29411764705882354</v>
      </c>
      <c r="T65" s="109">
        <f t="shared" si="24"/>
        <v>0.26970954356846472</v>
      </c>
      <c r="U65" s="109">
        <f t="shared" si="24"/>
        <v>0.35537190082644626</v>
      </c>
      <c r="V65" s="109">
        <f t="shared" si="24"/>
        <v>0.27601809954751133</v>
      </c>
      <c r="W65" s="109">
        <f t="shared" si="24"/>
        <v>0.34980988593155893</v>
      </c>
      <c r="X65" s="109">
        <f t="shared" si="24"/>
        <v>0.33482142857142855</v>
      </c>
      <c r="Y65" s="109">
        <f t="shared" si="24"/>
        <v>0.3188405797101449</v>
      </c>
      <c r="Z65" s="109">
        <f t="shared" si="24"/>
        <v>0.30813953488372092</v>
      </c>
      <c r="AA65" s="109">
        <f t="shared" si="24"/>
        <v>0.35454545454545455</v>
      </c>
      <c r="AB65" s="109">
        <f t="shared" si="24"/>
        <v>0.28169014084507044</v>
      </c>
      <c r="AC65" s="109">
        <f t="shared" si="24"/>
        <v>0.26923076923076922</v>
      </c>
      <c r="AD65" s="109">
        <f t="shared" si="24"/>
        <v>0.34873949579831931</v>
      </c>
      <c r="AE65" s="109">
        <f t="shared" ref="AE65" si="28">AE17/AE41</f>
        <v>0.33185840707964603</v>
      </c>
      <c r="AF65" s="207">
        <f t="shared" si="15"/>
        <v>0.32082415427000643</v>
      </c>
      <c r="AG65" s="62">
        <f t="shared" si="12"/>
        <v>1.2E-2</v>
      </c>
      <c r="AH65" s="62">
        <f t="shared" si="16"/>
        <v>0.36073949579831932</v>
      </c>
    </row>
    <row r="66" spans="1:34">
      <c r="A66" s="59">
        <v>700000466</v>
      </c>
      <c r="B66" s="59" t="s">
        <v>45</v>
      </c>
      <c r="C66" s="59" t="s">
        <v>46</v>
      </c>
      <c r="D66" s="109">
        <f t="shared" si="13"/>
        <v>0.2139917695473251</v>
      </c>
      <c r="E66" s="109">
        <f t="shared" si="24"/>
        <v>0.21554770318021202</v>
      </c>
      <c r="F66" s="109">
        <f t="shared" si="24"/>
        <v>0.32089552238805968</v>
      </c>
      <c r="G66" s="109">
        <f t="shared" si="24"/>
        <v>0.27542372881355931</v>
      </c>
      <c r="H66" s="109">
        <f t="shared" si="24"/>
        <v>0.23404255319148937</v>
      </c>
      <c r="I66" s="109">
        <f t="shared" si="24"/>
        <v>0.25333333333333335</v>
      </c>
      <c r="J66" s="109">
        <f t="shared" si="24"/>
        <v>0.3253012048192771</v>
      </c>
      <c r="K66" s="109">
        <f t="shared" si="24"/>
        <v>0.32978723404255317</v>
      </c>
      <c r="L66" s="109">
        <f t="shared" si="24"/>
        <v>0.20465116279069767</v>
      </c>
      <c r="M66" s="109">
        <f t="shared" si="24"/>
        <v>0.41891891891891891</v>
      </c>
      <c r="N66" s="109">
        <f t="shared" si="24"/>
        <v>0.29189189189189191</v>
      </c>
      <c r="O66" s="109">
        <f t="shared" si="24"/>
        <v>0.22162162162162163</v>
      </c>
      <c r="P66" s="109">
        <f t="shared" si="24"/>
        <v>0.31730769230769229</v>
      </c>
      <c r="Q66" s="109">
        <f t="shared" si="24"/>
        <v>0.4107142857142857</v>
      </c>
      <c r="R66" s="109">
        <f t="shared" si="24"/>
        <v>0.3867924528301887</v>
      </c>
      <c r="S66" s="109">
        <f t="shared" si="24"/>
        <v>0.29842931937172773</v>
      </c>
      <c r="T66" s="109">
        <f t="shared" si="24"/>
        <v>0.27906976744186046</v>
      </c>
      <c r="U66" s="109">
        <f t="shared" si="24"/>
        <v>0.28292682926829266</v>
      </c>
      <c r="V66" s="109">
        <f t="shared" si="24"/>
        <v>0.32684824902723736</v>
      </c>
      <c r="W66" s="109">
        <f t="shared" si="24"/>
        <v>0.30258302583025831</v>
      </c>
      <c r="X66" s="109">
        <f t="shared" si="24"/>
        <v>0.32467532467532467</v>
      </c>
      <c r="Y66" s="109">
        <f t="shared" si="24"/>
        <v>0.34090909090909088</v>
      </c>
      <c r="Z66" s="109">
        <f t="shared" si="24"/>
        <v>0.32450331125827814</v>
      </c>
      <c r="AA66" s="109">
        <f t="shared" si="24"/>
        <v>0.38181818181818183</v>
      </c>
      <c r="AB66" s="109">
        <f t="shared" si="24"/>
        <v>0.30392156862745096</v>
      </c>
      <c r="AC66" s="109">
        <f t="shared" si="24"/>
        <v>0.29680365296803651</v>
      </c>
      <c r="AD66" s="109">
        <f t="shared" si="24"/>
        <v>0.33613445378151263</v>
      </c>
      <c r="AE66" s="109">
        <f t="shared" ref="AE66" si="29">AE18/AE42</f>
        <v>0.4175824175824176</v>
      </c>
      <c r="AF66" s="207">
        <f t="shared" si="15"/>
        <v>0.33079146415873467</v>
      </c>
      <c r="AG66" s="62">
        <f t="shared" si="12"/>
        <v>0.01</v>
      </c>
      <c r="AH66" s="62">
        <f t="shared" si="16"/>
        <v>0.34613445378151264</v>
      </c>
    </row>
    <row r="67" spans="1:34">
      <c r="A67" s="59">
        <v>700000458</v>
      </c>
      <c r="B67" s="59" t="s">
        <v>48</v>
      </c>
      <c r="C67" s="59" t="s">
        <v>49</v>
      </c>
      <c r="D67" s="109">
        <f t="shared" si="13"/>
        <v>0.14953271028037382</v>
      </c>
      <c r="E67" s="109">
        <f t="shared" si="24"/>
        <v>0.24096385542168675</v>
      </c>
      <c r="F67" s="109">
        <f t="shared" si="24"/>
        <v>0.25</v>
      </c>
      <c r="G67" s="109">
        <f t="shared" si="24"/>
        <v>0.22402597402597402</v>
      </c>
      <c r="H67" s="109">
        <f t="shared" si="24"/>
        <v>0.17410714285714285</v>
      </c>
      <c r="I67" s="109">
        <f t="shared" si="24"/>
        <v>0.17674418604651163</v>
      </c>
      <c r="J67" s="109">
        <f t="shared" si="24"/>
        <v>0.23236514522821577</v>
      </c>
      <c r="K67" s="109">
        <f t="shared" si="24"/>
        <v>0.17508417508417509</v>
      </c>
      <c r="L67" s="109">
        <f t="shared" si="24"/>
        <v>9.7643097643097643E-2</v>
      </c>
      <c r="M67" s="109">
        <f t="shared" si="24"/>
        <v>0.22222222222222221</v>
      </c>
      <c r="N67" s="109">
        <f t="shared" si="24"/>
        <v>0.16597510373443983</v>
      </c>
      <c r="O67" s="109">
        <f t="shared" si="24"/>
        <v>0.18951612903225806</v>
      </c>
      <c r="P67" s="109">
        <f t="shared" si="24"/>
        <v>0.15573770491803279</v>
      </c>
      <c r="Q67" s="109">
        <f t="shared" si="24"/>
        <v>0.22463768115942029</v>
      </c>
      <c r="R67" s="109">
        <f t="shared" si="24"/>
        <v>0.25096525096525096</v>
      </c>
      <c r="S67" s="109">
        <f t="shared" si="24"/>
        <v>0.26271186440677968</v>
      </c>
      <c r="T67" s="109">
        <f t="shared" si="24"/>
        <v>0.17582417582417584</v>
      </c>
      <c r="U67" s="109">
        <f t="shared" si="24"/>
        <v>0.2</v>
      </c>
      <c r="V67" s="109">
        <f t="shared" si="24"/>
        <v>0.29831932773109243</v>
      </c>
      <c r="W67" s="109">
        <f t="shared" si="24"/>
        <v>0.27705627705627706</v>
      </c>
      <c r="X67" s="109">
        <f t="shared" si="24"/>
        <v>0.22943722943722944</v>
      </c>
      <c r="Y67" s="109">
        <f t="shared" si="24"/>
        <v>0.21134020618556701</v>
      </c>
      <c r="Z67" s="109">
        <f t="shared" si="24"/>
        <v>0.28048780487804881</v>
      </c>
      <c r="AA67" s="109">
        <f t="shared" si="24"/>
        <v>0.37278106508875741</v>
      </c>
      <c r="AB67" s="109">
        <f t="shared" si="24"/>
        <v>0.20555555555555555</v>
      </c>
      <c r="AC67" s="109">
        <f t="shared" si="24"/>
        <v>0.31382978723404253</v>
      </c>
      <c r="AD67" s="109">
        <f t="shared" si="24"/>
        <v>0.28888888888888886</v>
      </c>
      <c r="AE67" s="109">
        <f t="shared" ref="AE67" si="30">AE19/AE43</f>
        <v>0.25252525252525254</v>
      </c>
      <c r="AF67" s="207">
        <f t="shared" si="15"/>
        <v>0.26638376314370105</v>
      </c>
      <c r="AG67" s="62">
        <f t="shared" si="12"/>
        <v>0.01</v>
      </c>
      <c r="AH67" s="62">
        <f t="shared" si="16"/>
        <v>0.29888888888888887</v>
      </c>
    </row>
    <row r="68" spans="1:34">
      <c r="A68" s="59">
        <v>700000022</v>
      </c>
      <c r="B68" s="59" t="s">
        <v>51</v>
      </c>
      <c r="C68" s="59" t="s">
        <v>9</v>
      </c>
      <c r="D68" s="109">
        <f t="shared" si="13"/>
        <v>0.24324324324324326</v>
      </c>
      <c r="E68" s="109">
        <f t="shared" si="24"/>
        <v>0.23357664233576642</v>
      </c>
      <c r="F68" s="109">
        <f t="shared" si="24"/>
        <v>0.30742049469964666</v>
      </c>
      <c r="G68" s="109">
        <f t="shared" si="24"/>
        <v>0.24528301886792453</v>
      </c>
      <c r="H68" s="109">
        <f t="shared" si="24"/>
        <v>0.25910931174089069</v>
      </c>
      <c r="I68" s="109">
        <f t="shared" si="24"/>
        <v>0.28451882845188287</v>
      </c>
      <c r="J68" s="109">
        <f t="shared" si="24"/>
        <v>0.25939849624060152</v>
      </c>
      <c r="K68" s="109">
        <f t="shared" si="24"/>
        <v>0.22448979591836735</v>
      </c>
      <c r="L68" s="109">
        <f t="shared" si="24"/>
        <v>8.5443037974683542E-2</v>
      </c>
      <c r="M68" s="109">
        <f t="shared" si="24"/>
        <v>0.22666666666666666</v>
      </c>
      <c r="N68" s="109">
        <f t="shared" si="24"/>
        <v>0.23157894736842105</v>
      </c>
      <c r="O68" s="109">
        <f t="shared" si="24"/>
        <v>0.30578512396694213</v>
      </c>
      <c r="P68" s="109">
        <f t="shared" si="24"/>
        <v>0.26923076923076922</v>
      </c>
      <c r="Q68" s="109">
        <f t="shared" si="24"/>
        <v>0.43805309734513276</v>
      </c>
      <c r="R68" s="109">
        <f t="shared" si="24"/>
        <v>0.55502392344497609</v>
      </c>
      <c r="S68" s="109">
        <f t="shared" si="24"/>
        <v>0.34123222748815168</v>
      </c>
      <c r="T68" s="109">
        <f t="shared" si="24"/>
        <v>0.27555555555555555</v>
      </c>
      <c r="U68" s="109">
        <f t="shared" si="24"/>
        <v>0.39830508474576271</v>
      </c>
      <c r="V68" s="109">
        <f t="shared" si="24"/>
        <v>0.66812227074235808</v>
      </c>
      <c r="W68" s="109">
        <f t="shared" si="24"/>
        <v>0.43939393939393939</v>
      </c>
      <c r="X68" s="109">
        <f t="shared" si="24"/>
        <v>0.4</v>
      </c>
      <c r="Y68" s="109">
        <f t="shared" si="24"/>
        <v>0.29850746268656714</v>
      </c>
      <c r="Z68" s="109">
        <f t="shared" si="24"/>
        <v>0.4219409282700422</v>
      </c>
      <c r="AA68" s="109">
        <f t="shared" si="24"/>
        <v>0.44444444444444442</v>
      </c>
      <c r="AB68" s="109">
        <f t="shared" si="24"/>
        <v>0.37786259541984735</v>
      </c>
      <c r="AC68" s="109">
        <f t="shared" si="24"/>
        <v>0.30508474576271188</v>
      </c>
      <c r="AD68" s="109">
        <f>AD20/AD44</f>
        <v>0.40926640926640928</v>
      </c>
      <c r="AE68" s="109">
        <f>AE20/AE44</f>
        <v>0.32046332046332049</v>
      </c>
      <c r="AF68" s="207">
        <f t="shared" si="15"/>
        <v>0.40758101829049115</v>
      </c>
      <c r="AG68" s="62">
        <f t="shared" si="12"/>
        <v>1.2E-2</v>
      </c>
      <c r="AH68" s="62">
        <f t="shared" si="16"/>
        <v>0.42126640926640929</v>
      </c>
    </row>
    <row r="69" spans="1:34">
      <c r="A69" s="59">
        <v>700000023</v>
      </c>
      <c r="B69" s="59" t="s">
        <v>54</v>
      </c>
      <c r="C69" s="59" t="s">
        <v>9</v>
      </c>
      <c r="D69" s="109">
        <f t="shared" si="13"/>
        <v>0.27035830618892509</v>
      </c>
      <c r="E69" s="109">
        <f t="shared" si="24"/>
        <v>0.15460526315789475</v>
      </c>
      <c r="F69" s="109">
        <f t="shared" si="24"/>
        <v>0.19808306709265175</v>
      </c>
      <c r="G69" s="109">
        <f t="shared" si="24"/>
        <v>0.16615384615384615</v>
      </c>
      <c r="H69" s="109">
        <f t="shared" si="24"/>
        <v>0.24734982332155478</v>
      </c>
      <c r="I69" s="109">
        <f t="shared" si="24"/>
        <v>0.23076923076923078</v>
      </c>
      <c r="J69" s="109">
        <f t="shared" si="24"/>
        <v>0.27016129032258063</v>
      </c>
      <c r="K69" s="109">
        <f t="shared" si="24"/>
        <v>0.29361702127659572</v>
      </c>
      <c r="L69" s="109">
        <f t="shared" si="24"/>
        <v>0.24886877828054299</v>
      </c>
      <c r="M69" s="109">
        <f t="shared" si="24"/>
        <v>0.22421524663677131</v>
      </c>
      <c r="N69" s="109">
        <f t="shared" si="24"/>
        <v>0.23360655737704919</v>
      </c>
      <c r="O69" s="109">
        <f t="shared" si="24"/>
        <v>0.2</v>
      </c>
      <c r="P69" s="109">
        <f t="shared" si="24"/>
        <v>0.31111111111111112</v>
      </c>
      <c r="Q69" s="109">
        <f t="shared" si="24"/>
        <v>0.25991189427312777</v>
      </c>
      <c r="R69" s="109">
        <f t="shared" si="24"/>
        <v>0.23015873015873015</v>
      </c>
      <c r="S69" s="109">
        <f t="shared" si="24"/>
        <v>0.22222222222222221</v>
      </c>
      <c r="T69" s="109">
        <f t="shared" si="24"/>
        <v>0.2210796915167095</v>
      </c>
      <c r="U69" s="109">
        <f t="shared" si="24"/>
        <v>0.20855614973262032</v>
      </c>
      <c r="V69" s="109">
        <f t="shared" si="24"/>
        <v>0.27576601671309192</v>
      </c>
      <c r="W69" s="109">
        <f t="shared" si="24"/>
        <v>0.21319796954314721</v>
      </c>
      <c r="X69" s="109">
        <f t="shared" si="24"/>
        <v>0.323943661971831</v>
      </c>
      <c r="Y69" s="109">
        <f t="shared" si="24"/>
        <v>0.19491525423728814</v>
      </c>
      <c r="Z69" s="109">
        <f t="shared" si="24"/>
        <v>0.25249169435215946</v>
      </c>
      <c r="AA69" s="109">
        <f t="shared" si="24"/>
        <v>0.3111888111888112</v>
      </c>
      <c r="AB69" s="109">
        <f t="shared" si="24"/>
        <v>0.25386996904024767</v>
      </c>
      <c r="AC69" s="109">
        <f t="shared" si="24"/>
        <v>0.25624999999999998</v>
      </c>
      <c r="AD69" s="109">
        <f t="shared" si="24"/>
        <v>0.19760479041916168</v>
      </c>
      <c r="AE69" s="109">
        <f t="shared" ref="AE69" si="31">AE21/AE45</f>
        <v>0.22769230769230769</v>
      </c>
      <c r="AF69" s="207">
        <f t="shared" si="15"/>
        <v>0.24686151135369697</v>
      </c>
      <c r="AG69" s="62">
        <f t="shared" si="12"/>
        <v>1.4E-2</v>
      </c>
      <c r="AH69" s="62">
        <f t="shared" si="16"/>
        <v>0.21160479041916169</v>
      </c>
    </row>
    <row r="70" spans="1:34">
      <c r="A70" s="59">
        <v>700000454</v>
      </c>
      <c r="B70" s="59" t="s">
        <v>56</v>
      </c>
      <c r="C70" s="59" t="s">
        <v>9</v>
      </c>
      <c r="D70" s="109">
        <f t="shared" si="13"/>
        <v>0.15412186379928317</v>
      </c>
      <c r="E70" s="109">
        <f t="shared" si="24"/>
        <v>0.26989619377162632</v>
      </c>
      <c r="F70" s="109">
        <f t="shared" si="24"/>
        <v>0.20065789473684212</v>
      </c>
      <c r="G70" s="109">
        <f t="shared" si="24"/>
        <v>0.29969418960244648</v>
      </c>
      <c r="H70" s="109">
        <f t="shared" si="24"/>
        <v>0.17786561264822134</v>
      </c>
      <c r="I70" s="109">
        <f t="shared" si="24"/>
        <v>0.25735294117647056</v>
      </c>
      <c r="J70" s="109">
        <f t="shared" si="24"/>
        <v>0.21818181818181817</v>
      </c>
      <c r="K70" s="109">
        <f t="shared" si="24"/>
        <v>0.25454545454545452</v>
      </c>
      <c r="L70" s="109">
        <f t="shared" si="24"/>
        <v>0.12962962962962962</v>
      </c>
      <c r="M70" s="109">
        <f t="shared" si="24"/>
        <v>0.31372549019607843</v>
      </c>
      <c r="N70" s="109">
        <f t="shared" si="24"/>
        <v>0.26666666666666666</v>
      </c>
      <c r="O70" s="109">
        <f t="shared" si="24"/>
        <v>0.21559633027522937</v>
      </c>
      <c r="P70" s="109">
        <f t="shared" si="24"/>
        <v>0.33739837398373984</v>
      </c>
      <c r="Q70" s="109">
        <f t="shared" si="24"/>
        <v>0.36259541984732824</v>
      </c>
      <c r="R70" s="109">
        <f t="shared" si="24"/>
        <v>0.36241610738255031</v>
      </c>
      <c r="S70" s="109">
        <f t="shared" si="24"/>
        <v>0.32432432432432434</v>
      </c>
      <c r="T70" s="109">
        <f t="shared" si="24"/>
        <v>0.28214285714285714</v>
      </c>
      <c r="U70" s="109">
        <f t="shared" si="24"/>
        <v>0.22145328719723184</v>
      </c>
      <c r="V70" s="109">
        <f t="shared" si="24"/>
        <v>0.3125</v>
      </c>
      <c r="W70" s="109">
        <f t="shared" si="24"/>
        <v>0.24504950495049505</v>
      </c>
      <c r="X70" s="109">
        <f t="shared" si="24"/>
        <v>0.3117505995203837</v>
      </c>
      <c r="Y70" s="109">
        <f t="shared" si="24"/>
        <v>0.18023255813953487</v>
      </c>
      <c r="Z70" s="109">
        <f t="shared" si="24"/>
        <v>0.25423728813559321</v>
      </c>
      <c r="AA70" s="109">
        <f t="shared" si="24"/>
        <v>0.25461254612546125</v>
      </c>
      <c r="AB70" s="109">
        <f t="shared" si="24"/>
        <v>0.26910299003322258</v>
      </c>
      <c r="AC70" s="109">
        <f t="shared" si="24"/>
        <v>0.29801324503311261</v>
      </c>
      <c r="AD70" s="109">
        <f t="shared" si="24"/>
        <v>0.27665706051873201</v>
      </c>
      <c r="AE70" s="109">
        <f t="shared" ref="AE70" si="32">AE22/AE46</f>
        <v>0.30981595092024539</v>
      </c>
      <c r="AF70" s="207">
        <f t="shared" si="15"/>
        <v>0.26667500277945566</v>
      </c>
      <c r="AG70" s="62">
        <f t="shared" si="12"/>
        <v>1.2E-2</v>
      </c>
      <c r="AH70" s="62">
        <f t="shared" si="16"/>
        <v>0.28865706051873202</v>
      </c>
    </row>
    <row r="71" spans="1:34">
      <c r="A71" s="59">
        <v>700000456</v>
      </c>
      <c r="B71" s="59" t="s">
        <v>58</v>
      </c>
      <c r="C71" s="59" t="s">
        <v>9</v>
      </c>
      <c r="D71" s="109">
        <f t="shared" si="13"/>
        <v>0.21702127659574469</v>
      </c>
      <c r="E71" s="109">
        <f t="shared" si="24"/>
        <v>0.3273381294964029</v>
      </c>
      <c r="F71" s="109">
        <f t="shared" si="24"/>
        <v>0.34090909090909088</v>
      </c>
      <c r="G71" s="109">
        <f t="shared" si="24"/>
        <v>0.34959349593495936</v>
      </c>
      <c r="H71" s="109">
        <f t="shared" si="24"/>
        <v>0.33854166666666669</v>
      </c>
      <c r="I71" s="109">
        <f t="shared" si="24"/>
        <v>0.22065727699530516</v>
      </c>
      <c r="J71" s="109">
        <f t="shared" si="24"/>
        <v>0.31896551724137934</v>
      </c>
      <c r="K71" s="109">
        <f t="shared" si="24"/>
        <v>0.34645669291338582</v>
      </c>
      <c r="L71" s="109">
        <f t="shared" si="24"/>
        <v>0.17460317460317459</v>
      </c>
      <c r="M71" s="109">
        <f t="shared" si="24"/>
        <v>0.35564853556485354</v>
      </c>
      <c r="N71" s="109">
        <f t="shared" si="24"/>
        <v>0.33187772925764192</v>
      </c>
      <c r="O71" s="109">
        <f t="shared" si="24"/>
        <v>0.28310502283105021</v>
      </c>
      <c r="P71" s="109">
        <f t="shared" si="24"/>
        <v>0.33067729083665337</v>
      </c>
      <c r="Q71" s="109">
        <f t="shared" si="24"/>
        <v>0.33333333333333331</v>
      </c>
      <c r="R71" s="109">
        <f t="shared" si="24"/>
        <v>0.40148698884758366</v>
      </c>
      <c r="S71" s="109">
        <f t="shared" si="24"/>
        <v>0.28189910979228489</v>
      </c>
      <c r="T71" s="109">
        <f t="shared" si="24"/>
        <v>0.32822085889570551</v>
      </c>
      <c r="U71" s="109">
        <f t="shared" si="24"/>
        <v>0.21856287425149701</v>
      </c>
      <c r="V71" s="109">
        <f t="shared" si="24"/>
        <v>0.28000000000000003</v>
      </c>
      <c r="W71" s="109">
        <f t="shared" si="24"/>
        <v>0.30140845070422534</v>
      </c>
      <c r="X71" s="109">
        <f t="shared" si="24"/>
        <v>0.3324175824175824</v>
      </c>
      <c r="Y71" s="109">
        <f t="shared" si="24"/>
        <v>0.24687500000000001</v>
      </c>
      <c r="Z71" s="109">
        <f t="shared" si="24"/>
        <v>0.25925925925925924</v>
      </c>
      <c r="AA71" s="109">
        <f t="shared" si="24"/>
        <v>0.3562091503267974</v>
      </c>
      <c r="AB71" s="109">
        <f t="shared" si="24"/>
        <v>0.32307692307692309</v>
      </c>
      <c r="AC71" s="109">
        <f t="shared" si="24"/>
        <v>0.29965156794425085</v>
      </c>
      <c r="AD71" s="109">
        <f t="shared" si="24"/>
        <v>0.30194805194805197</v>
      </c>
      <c r="AE71" s="109">
        <f t="shared" ref="AE71" si="33">AE23/AE47</f>
        <v>0.34246575342465752</v>
      </c>
      <c r="AF71" s="207">
        <f t="shared" si="15"/>
        <v>0.29653405575938591</v>
      </c>
      <c r="AG71" s="62">
        <f t="shared" si="12"/>
        <v>0.01</v>
      </c>
      <c r="AH71" s="62">
        <f t="shared" si="16"/>
        <v>0.31194805194805197</v>
      </c>
    </row>
    <row r="72" spans="1:34">
      <c r="D72" s="167">
        <f t="shared" ref="D72:Y72" si="34">D24/D48</f>
        <v>0.20106727653897466</v>
      </c>
      <c r="E72" s="167">
        <f t="shared" si="34"/>
        <v>0.21590709132500441</v>
      </c>
      <c r="F72" s="167">
        <f t="shared" si="34"/>
        <v>0.24287484510532836</v>
      </c>
      <c r="G72" s="167">
        <f t="shared" si="34"/>
        <v>0.23170028818443805</v>
      </c>
      <c r="H72" s="167">
        <f t="shared" si="34"/>
        <v>0.2142017399482718</v>
      </c>
      <c r="I72" s="167">
        <f t="shared" si="34"/>
        <v>0.20850202429149797</v>
      </c>
      <c r="J72" s="167">
        <f t="shared" si="34"/>
        <v>0.24380733944954128</v>
      </c>
      <c r="K72" s="167">
        <f t="shared" si="34"/>
        <v>0.24434295204484119</v>
      </c>
      <c r="L72" s="167">
        <f t="shared" si="34"/>
        <v>0.17715525744722824</v>
      </c>
      <c r="M72" s="167">
        <f t="shared" si="34"/>
        <v>0.26350245499181668</v>
      </c>
      <c r="N72" s="167">
        <f t="shared" si="34"/>
        <v>0.23141039701688967</v>
      </c>
      <c r="O72" s="167">
        <f t="shared" si="34"/>
        <v>0.22627059642608494</v>
      </c>
      <c r="P72" s="167">
        <f t="shared" si="34"/>
        <v>0.254631721644826</v>
      </c>
      <c r="Q72" s="167">
        <f t="shared" si="34"/>
        <v>0.27551448971020581</v>
      </c>
      <c r="R72" s="167">
        <f t="shared" si="34"/>
        <v>0.28883291351805207</v>
      </c>
      <c r="S72" s="167">
        <f t="shared" si="34"/>
        <v>0.22937663307204181</v>
      </c>
      <c r="T72" s="167">
        <f t="shared" si="34"/>
        <v>0.21691031212959305</v>
      </c>
      <c r="U72" s="167">
        <f t="shared" si="34"/>
        <v>0.23607524898561416</v>
      </c>
      <c r="V72" s="167">
        <f t="shared" si="34"/>
        <v>0.26048762997490138</v>
      </c>
      <c r="W72" s="167">
        <f t="shared" si="34"/>
        <v>0.25214177725516546</v>
      </c>
      <c r="X72" s="167">
        <f t="shared" si="34"/>
        <v>0.26975149957155098</v>
      </c>
      <c r="Y72" s="167">
        <f t="shared" si="34"/>
        <v>0.24226905652944652</v>
      </c>
      <c r="Z72" s="167">
        <f t="shared" ref="Z72:AC72" si="35">Z24/Z48</f>
        <v>0.26212922510922049</v>
      </c>
      <c r="AA72" s="167">
        <f t="shared" si="35"/>
        <v>0.29753602975360299</v>
      </c>
      <c r="AB72" s="167">
        <f t="shared" si="35"/>
        <v>0.27084694099716961</v>
      </c>
      <c r="AC72" s="167">
        <f t="shared" si="35"/>
        <v>0.25301204819277107</v>
      </c>
      <c r="AD72" s="167">
        <f t="shared" ref="AD72" si="36">AD24/AD48</f>
        <v>0.25569772091163534</v>
      </c>
      <c r="AE72" s="167">
        <f>AE24/AE48</f>
        <v>0.30491118077324975</v>
      </c>
      <c r="AF72" s="167">
        <f>AVERAGE(U72:AE72)</f>
        <v>0.26407803255039347</v>
      </c>
      <c r="AG72" s="62"/>
      <c r="AH72" s="62"/>
    </row>
    <row r="73" spans="1:34">
      <c r="AB73" s="59"/>
      <c r="AD73" s="59" t="s">
        <v>117</v>
      </c>
      <c r="AE73" s="59"/>
      <c r="AF73" s="208">
        <f>Activas!P3</f>
        <v>0.27628004179728316</v>
      </c>
    </row>
    <row r="74" spans="1:34">
      <c r="AB74" s="59"/>
      <c r="AD74" s="59" t="s">
        <v>135</v>
      </c>
      <c r="AE74" s="59"/>
      <c r="AF74" s="208">
        <f>AF73-AF72</f>
        <v>1.2202009246889689E-2</v>
      </c>
    </row>
    <row r="76" spans="1:34" ht="15" thickBot="1"/>
    <row r="77" spans="1:34" ht="15" thickBot="1">
      <c r="A77" s="107" t="s">
        <v>0</v>
      </c>
      <c r="B77" s="108" t="s">
        <v>1</v>
      </c>
      <c r="C77" s="108" t="s">
        <v>100</v>
      </c>
      <c r="D77" s="108" t="s">
        <v>105</v>
      </c>
      <c r="E77" s="108" t="s">
        <v>106</v>
      </c>
      <c r="F77" s="108" t="str">
        <f>'Historicos Inicios '!AK1</f>
        <v>%Cump Disp C11</v>
      </c>
      <c r="G77" s="108" t="s">
        <v>116</v>
      </c>
      <c r="H77" s="104" t="s">
        <v>121</v>
      </c>
      <c r="J77" s="119" t="s">
        <v>107</v>
      </c>
      <c r="K77" s="121" t="s">
        <v>108</v>
      </c>
      <c r="L77" s="120" t="s">
        <v>105</v>
      </c>
      <c r="M77" s="121" t="s">
        <v>101</v>
      </c>
    </row>
    <row r="78" spans="1:34">
      <c r="A78" s="106">
        <v>700000021</v>
      </c>
      <c r="B78" s="59" t="s">
        <v>10</v>
      </c>
      <c r="C78" s="62">
        <f>_xlfn.XLOOKUP(A78,$A$52:$A$71,$AF$52:$AF$71)</f>
        <v>0.35230924928020796</v>
      </c>
      <c r="D78" t="str">
        <f t="shared" ref="D78:D97" si="37">VLOOKUP(F78,$J$77:$L$81,3,TRUE)</f>
        <v>Q3</v>
      </c>
      <c r="E78" s="132">
        <f t="shared" ref="E78:E97" si="38">VLOOKUP(F78,$J$78:$M$81,4,1)</f>
        <v>0.01</v>
      </c>
      <c r="F78" s="144">
        <f>_xlfn.XLOOKUP(A78,'Historicos Inicios '!$AI$2:$AI$21,'Historicos Inicios '!$AK$2:$AK$21)</f>
        <v>1.0023877745940784</v>
      </c>
      <c r="G78">
        <f>ROUND(_xlfn.XLOOKUP(A78,Activas!B:B,Activas!O:O)*('Histórico Recuperos'!C78+'Histórico Recuperos'!E78),0)</f>
        <v>120</v>
      </c>
      <c r="H78" s="62">
        <f>E78+C78</f>
        <v>0.36230924928020797</v>
      </c>
      <c r="J78" s="110">
        <v>0</v>
      </c>
      <c r="K78" s="111">
        <v>0.94989999999999997</v>
      </c>
      <c r="L78" s="112" t="s">
        <v>109</v>
      </c>
      <c r="M78" s="113">
        <v>1.4E-2</v>
      </c>
    </row>
    <row r="79" spans="1:34">
      <c r="A79" s="106">
        <v>700000455</v>
      </c>
      <c r="B79" s="59" t="s">
        <v>12</v>
      </c>
      <c r="C79" s="62">
        <f t="shared" ref="C79:C97" si="39">_xlfn.XLOOKUP(A79,$A$52:$A$71,$AF$52:$AF$71)</f>
        <v>0.22025557197307102</v>
      </c>
      <c r="D79" t="str">
        <f t="shared" si="37"/>
        <v>Q3</v>
      </c>
      <c r="E79" s="132">
        <f t="shared" si="38"/>
        <v>0.01</v>
      </c>
      <c r="F79" s="144">
        <f>_xlfn.XLOOKUP(A79,'Historicos Inicios '!$AI$2:$AI$21,'Historicos Inicios '!$AK$2:$AK$21)</f>
        <v>1.0455965021861338</v>
      </c>
      <c r="G79">
        <f>ROUND(_xlfn.XLOOKUP(A79,Activas!B:B,Activas!O:O)*('Histórico Recuperos'!C79+'Histórico Recuperos'!E79),0)</f>
        <v>61</v>
      </c>
      <c r="H79" s="62">
        <f t="shared" ref="H79:H97" si="40">E79+C79</f>
        <v>0.23025557197307103</v>
      </c>
      <c r="J79" s="114">
        <v>0.95</v>
      </c>
      <c r="K79" s="111">
        <v>0.99990000000000001</v>
      </c>
      <c r="L79" s="112" t="s">
        <v>110</v>
      </c>
      <c r="M79" s="113">
        <v>1.2E-2</v>
      </c>
    </row>
    <row r="80" spans="1:34">
      <c r="A80" s="106">
        <v>700000457</v>
      </c>
      <c r="B80" s="59" t="s">
        <v>14</v>
      </c>
      <c r="C80" s="62">
        <f t="shared" si="39"/>
        <v>0.30380112885130245</v>
      </c>
      <c r="D80" t="str">
        <f t="shared" si="37"/>
        <v>Q2</v>
      </c>
      <c r="E80" s="132">
        <f t="shared" si="38"/>
        <v>1.2E-2</v>
      </c>
      <c r="F80" s="144">
        <f>_xlfn.XLOOKUP(A80,'Historicos Inicios '!$AI$2:$AI$21,'Historicos Inicios '!$AK$2:$AK$21)</f>
        <v>0.96454640250260693</v>
      </c>
      <c r="G80">
        <f>ROUND(_xlfn.XLOOKUP(A80,Activas!B:B,Activas!O:O)*('Histórico Recuperos'!C80+'Histórico Recuperos'!E80),0)</f>
        <v>76</v>
      </c>
      <c r="H80" s="62">
        <f t="shared" si="40"/>
        <v>0.31580112885130246</v>
      </c>
      <c r="J80" s="114">
        <v>1</v>
      </c>
      <c r="K80" s="111">
        <v>1.0499000000000001</v>
      </c>
      <c r="L80" s="112" t="s">
        <v>111</v>
      </c>
      <c r="M80" s="113">
        <v>0.01</v>
      </c>
    </row>
    <row r="81" spans="1:13" ht="15" thickBot="1">
      <c r="A81" s="106">
        <v>700000281</v>
      </c>
      <c r="B81" s="59" t="s">
        <v>16</v>
      </c>
      <c r="C81" s="62">
        <f t="shared" si="39"/>
        <v>0.23006875255674747</v>
      </c>
      <c r="D81" t="str">
        <f t="shared" si="37"/>
        <v>Q3</v>
      </c>
      <c r="E81" s="132">
        <f t="shared" si="38"/>
        <v>0.01</v>
      </c>
      <c r="F81" s="144">
        <f>_xlfn.XLOOKUP(A81,'Historicos Inicios '!$AI$2:$AI$21,'Historicos Inicios '!$AK$2:$AK$21)</f>
        <v>1.0400572246065809</v>
      </c>
      <c r="G81">
        <f>ROUND(_xlfn.XLOOKUP(A81,Activas!B:B,Activas!O:O)*('Histórico Recuperos'!C81+'Histórico Recuperos'!E81),0)</f>
        <v>49</v>
      </c>
      <c r="H81" s="62">
        <f t="shared" si="40"/>
        <v>0.24006875255674748</v>
      </c>
      <c r="J81" s="115">
        <v>1.05</v>
      </c>
      <c r="K81" s="116">
        <v>1.075</v>
      </c>
      <c r="L81" s="117" t="s">
        <v>112</v>
      </c>
      <c r="M81" s="118">
        <v>8.0000000000000002E-3</v>
      </c>
    </row>
    <row r="82" spans="1:13">
      <c r="A82" s="106">
        <v>700000254</v>
      </c>
      <c r="B82" s="59" t="s">
        <v>19</v>
      </c>
      <c r="C82" s="62">
        <f t="shared" si="39"/>
        <v>0.18082500089733947</v>
      </c>
      <c r="D82" t="str">
        <f t="shared" si="37"/>
        <v>Q1</v>
      </c>
      <c r="E82" s="132">
        <f t="shared" si="38"/>
        <v>1.4E-2</v>
      </c>
      <c r="F82" s="144">
        <f>_xlfn.XLOOKUP(A82,'Historicos Inicios '!$AI$2:$AI$21,'Historicos Inicios '!$AK$2:$AK$21)</f>
        <v>0.8986749805144193</v>
      </c>
      <c r="G82">
        <f>ROUND(_xlfn.XLOOKUP(A82,Activas!B:B,Activas!O:O)*('Histórico Recuperos'!C82+'Histórico Recuperos'!E82),0)</f>
        <v>36</v>
      </c>
      <c r="H82" s="62">
        <f t="shared" si="40"/>
        <v>0.19482500089733948</v>
      </c>
    </row>
    <row r="83" spans="1:13">
      <c r="A83" s="106">
        <v>700000098</v>
      </c>
      <c r="B83" s="59" t="s">
        <v>22</v>
      </c>
      <c r="C83" s="62">
        <f t="shared" si="39"/>
        <v>0.28582553259841781</v>
      </c>
      <c r="D83" t="str">
        <f t="shared" si="37"/>
        <v>Q3</v>
      </c>
      <c r="E83" s="132">
        <f t="shared" si="38"/>
        <v>0.01</v>
      </c>
      <c r="F83" s="144">
        <f>_xlfn.XLOOKUP(A83,'Historicos Inicios '!$AI$2:$AI$21,'Historicos Inicios '!$AK$2:$AK$21)</f>
        <v>1.0475352112676057</v>
      </c>
      <c r="G83">
        <f>ROUND(_xlfn.XLOOKUP(A83,Activas!B:B,Activas!O:O)*('Histórico Recuperos'!C83+'Histórico Recuperos'!E83),0)</f>
        <v>39</v>
      </c>
      <c r="H83" s="62">
        <f t="shared" si="40"/>
        <v>0.29582553259841782</v>
      </c>
    </row>
    <row r="84" spans="1:13">
      <c r="A84" s="106">
        <v>700000133</v>
      </c>
      <c r="B84" s="59" t="s">
        <v>25</v>
      </c>
      <c r="C84" s="62">
        <f t="shared" si="39"/>
        <v>0.26624901862838424</v>
      </c>
      <c r="D84" t="str">
        <f t="shared" si="37"/>
        <v>Q3</v>
      </c>
      <c r="E84" s="132">
        <f t="shared" si="38"/>
        <v>0.01</v>
      </c>
      <c r="F84" s="144">
        <f>_xlfn.XLOOKUP(A84,'Historicos Inicios '!$AI$2:$AI$21,'Historicos Inicios '!$AK$2:$AK$21)</f>
        <v>1.0093109869646182</v>
      </c>
      <c r="G84">
        <f>ROUND(_xlfn.XLOOKUP(A84,Activas!B:B,Activas!O:O)*('Histórico Recuperos'!C84+'Histórico Recuperos'!E84),0)</f>
        <v>29</v>
      </c>
      <c r="H84" s="62">
        <f t="shared" si="40"/>
        <v>0.27624901862838425</v>
      </c>
    </row>
    <row r="85" spans="1:13">
      <c r="A85" s="106">
        <v>700000428</v>
      </c>
      <c r="B85" s="59" t="s">
        <v>27</v>
      </c>
      <c r="C85" s="62">
        <f t="shared" si="39"/>
        <v>0.18573938951017596</v>
      </c>
      <c r="D85" t="str">
        <f t="shared" si="37"/>
        <v>Q4</v>
      </c>
      <c r="E85" s="132">
        <f t="shared" si="38"/>
        <v>8.0000000000000002E-3</v>
      </c>
      <c r="F85" s="144">
        <f>_xlfn.XLOOKUP(A85,'Historicos Inicios '!$AI$2:$AI$21,'Historicos Inicios '!$AK$2:$AK$21)</f>
        <v>1.0651898734177214</v>
      </c>
      <c r="G85">
        <f>ROUND(_xlfn.XLOOKUP(A85,Activas!B:B,Activas!O:O)*('Histórico Recuperos'!C85+'Histórico Recuperos'!E85),0)</f>
        <v>59</v>
      </c>
      <c r="H85" s="62">
        <f t="shared" si="40"/>
        <v>0.19373938951017597</v>
      </c>
    </row>
    <row r="86" spans="1:13">
      <c r="A86" s="106">
        <v>700000278</v>
      </c>
      <c r="B86" s="59" t="s">
        <v>29</v>
      </c>
      <c r="C86" s="62">
        <f t="shared" si="39"/>
        <v>0.24150873097194611</v>
      </c>
      <c r="D86" t="str">
        <f t="shared" si="37"/>
        <v>Q2</v>
      </c>
      <c r="E86" s="132">
        <f t="shared" si="38"/>
        <v>1.2E-2</v>
      </c>
      <c r="F86" s="144">
        <f>_xlfn.XLOOKUP(A86,'Historicos Inicios '!$AI$2:$AI$21,'Historicos Inicios '!$AK$2:$AK$21)</f>
        <v>0.99841646872525736</v>
      </c>
      <c r="G86">
        <f>ROUND(_xlfn.XLOOKUP(A86,Activas!B:B,Activas!O:O)*('Histórico Recuperos'!C86+'Histórico Recuperos'!E86),0)</f>
        <v>55</v>
      </c>
      <c r="H86" s="62">
        <f t="shared" si="40"/>
        <v>0.25350873097194609</v>
      </c>
    </row>
    <row r="87" spans="1:13">
      <c r="A87" s="106">
        <v>700000178</v>
      </c>
      <c r="B87" s="59" t="s">
        <v>32</v>
      </c>
      <c r="C87" s="62">
        <f t="shared" si="39"/>
        <v>0.19454833103674643</v>
      </c>
      <c r="D87" t="str">
        <f t="shared" si="37"/>
        <v>Q2</v>
      </c>
      <c r="E87" s="132">
        <f t="shared" si="38"/>
        <v>1.2E-2</v>
      </c>
      <c r="F87" s="144">
        <f>_xlfn.XLOOKUP(A87,'Historicos Inicios '!$AI$2:$AI$21,'Historicos Inicios '!$AK$2:$AK$21)</f>
        <v>0.98698994677705498</v>
      </c>
      <c r="G87">
        <f>ROUND(_xlfn.XLOOKUP(A87,Activas!B:B,Activas!O:O)*('Histórico Recuperos'!C87+'Histórico Recuperos'!E87),0)</f>
        <v>63</v>
      </c>
      <c r="H87" s="62">
        <f t="shared" si="40"/>
        <v>0.20654833103674644</v>
      </c>
    </row>
    <row r="88" spans="1:13">
      <c r="A88" s="106">
        <v>700000423</v>
      </c>
      <c r="B88" s="59" t="s">
        <v>35</v>
      </c>
      <c r="C88" s="62">
        <f t="shared" si="39"/>
        <v>0.22817487685119756</v>
      </c>
      <c r="D88" t="str">
        <f t="shared" si="37"/>
        <v>Q3</v>
      </c>
      <c r="E88" s="132">
        <f t="shared" si="38"/>
        <v>0.01</v>
      </c>
      <c r="F88" s="144">
        <f>_xlfn.XLOOKUP(A88,'Historicos Inicios '!$AI$2:$AI$21,'Historicos Inicios '!$AK$2:$AK$21)</f>
        <v>1.039779681762546</v>
      </c>
      <c r="G88">
        <f>ROUND(_xlfn.XLOOKUP(A88,Activas!B:B,Activas!O:O)*('Histórico Recuperos'!C88+'Histórico Recuperos'!E88),0)</f>
        <v>70</v>
      </c>
      <c r="H88" s="62">
        <f t="shared" si="40"/>
        <v>0.23817487685119756</v>
      </c>
    </row>
    <row r="89" spans="1:13">
      <c r="A89" s="106">
        <v>700000232</v>
      </c>
      <c r="B89" s="59" t="s">
        <v>37</v>
      </c>
      <c r="C89" s="62">
        <f t="shared" si="39"/>
        <v>0.24242902959919643</v>
      </c>
      <c r="D89" t="str">
        <f t="shared" si="37"/>
        <v>Q2</v>
      </c>
      <c r="E89" s="132">
        <f t="shared" si="38"/>
        <v>1.2E-2</v>
      </c>
      <c r="F89" s="144">
        <f>_xlfn.XLOOKUP(A89,'Historicos Inicios '!$AI$2:$AI$21,'Historicos Inicios '!$AK$2:$AK$21)</f>
        <v>0.96913580246913578</v>
      </c>
      <c r="G89">
        <f>ROUND(_xlfn.XLOOKUP(A89,Activas!B:B,Activas!O:O)*('Histórico Recuperos'!C89+'Histórico Recuperos'!E89),0)</f>
        <v>52</v>
      </c>
      <c r="H89" s="62">
        <f t="shared" si="40"/>
        <v>0.25442902959919644</v>
      </c>
    </row>
    <row r="90" spans="1:13">
      <c r="A90" s="106">
        <v>700000459</v>
      </c>
      <c r="B90" s="59" t="s">
        <v>40</v>
      </c>
      <c r="C90" s="62">
        <f t="shared" si="39"/>
        <v>0.24314085990939932</v>
      </c>
      <c r="D90" t="str">
        <f t="shared" si="37"/>
        <v>Q4</v>
      </c>
      <c r="E90" s="132">
        <f t="shared" si="38"/>
        <v>8.0000000000000002E-3</v>
      </c>
      <c r="F90" s="144">
        <f>_xlfn.XLOOKUP(A90,'Historicos Inicios '!$AI$2:$AI$21,'Historicos Inicios '!$AK$2:$AK$21)</f>
        <v>1.1261425959780622</v>
      </c>
      <c r="G90">
        <f>ROUND(_xlfn.XLOOKUP(A90,Activas!B:B,Activas!O:O)*('Histórico Recuperos'!C90+'Histórico Recuperos'!E90),0)</f>
        <v>47</v>
      </c>
      <c r="H90" s="62">
        <f t="shared" si="40"/>
        <v>0.25114085990939933</v>
      </c>
    </row>
    <row r="91" spans="1:13">
      <c r="A91" s="106">
        <v>700000245</v>
      </c>
      <c r="B91" s="59" t="s">
        <v>42</v>
      </c>
      <c r="C91" s="62">
        <f t="shared" si="39"/>
        <v>0.32082415427000643</v>
      </c>
      <c r="D91" t="str">
        <f t="shared" si="37"/>
        <v>Q2</v>
      </c>
      <c r="E91" s="132">
        <f t="shared" si="38"/>
        <v>1.2E-2</v>
      </c>
      <c r="F91" s="144">
        <f>_xlfn.XLOOKUP(A91,'Historicos Inicios '!$AI$2:$AI$21,'Historicos Inicios '!$AK$2:$AK$21)</f>
        <v>0.9555555555555556</v>
      </c>
      <c r="G91">
        <f>ROUND(_xlfn.XLOOKUP(A91,Activas!B:B,Activas!O:O)*('Histórico Recuperos'!C91+'Histórico Recuperos'!E91),0)</f>
        <v>75</v>
      </c>
      <c r="H91" s="62">
        <f t="shared" si="40"/>
        <v>0.33282415427000644</v>
      </c>
    </row>
    <row r="92" spans="1:13">
      <c r="A92" s="106">
        <v>700000466</v>
      </c>
      <c r="B92" s="59" t="s">
        <v>45</v>
      </c>
      <c r="C92" s="62">
        <f t="shared" si="39"/>
        <v>0.33079146415873467</v>
      </c>
      <c r="D92" t="str">
        <f t="shared" si="37"/>
        <v>Q3</v>
      </c>
      <c r="E92" s="132">
        <f t="shared" si="38"/>
        <v>0.01</v>
      </c>
      <c r="F92" s="144">
        <f>_xlfn.XLOOKUP(A92,'Historicos Inicios '!$AI$2:$AI$21,'Historicos Inicios '!$AK$2:$AK$21)</f>
        <v>1.0123796423658873</v>
      </c>
      <c r="G92">
        <f>ROUND(_xlfn.XLOOKUP(A92,Activas!B:B,Activas!O:O)*('Histórico Recuperos'!C92+'Histórico Recuperos'!E92),0)</f>
        <v>62</v>
      </c>
      <c r="H92" s="62">
        <f t="shared" si="40"/>
        <v>0.34079146415873468</v>
      </c>
    </row>
    <row r="93" spans="1:13">
      <c r="A93" s="106">
        <v>700000458</v>
      </c>
      <c r="B93" s="59" t="s">
        <v>48</v>
      </c>
      <c r="C93" s="62">
        <f t="shared" si="39"/>
        <v>0.26638376314370105</v>
      </c>
      <c r="D93" t="str">
        <f t="shared" si="37"/>
        <v>Q3</v>
      </c>
      <c r="E93" s="132">
        <f t="shared" si="38"/>
        <v>0.01</v>
      </c>
      <c r="F93" s="144">
        <f>_xlfn.XLOOKUP(A93,'Historicos Inicios '!$AI$2:$AI$21,'Historicos Inicios '!$AK$2:$AK$21)</f>
        <v>1.0176803394625178</v>
      </c>
      <c r="G93">
        <f>ROUND(_xlfn.XLOOKUP(A93,Activas!B:B,Activas!O:O)*('Histórico Recuperos'!C93+'Histórico Recuperos'!E93),0)</f>
        <v>55</v>
      </c>
      <c r="H93" s="62">
        <f t="shared" si="40"/>
        <v>0.27638376314370106</v>
      </c>
    </row>
    <row r="94" spans="1:13">
      <c r="A94" s="106">
        <v>700000022</v>
      </c>
      <c r="B94" s="59" t="s">
        <v>51</v>
      </c>
      <c r="C94" s="62">
        <f t="shared" si="39"/>
        <v>0.40758101829049115</v>
      </c>
      <c r="D94" t="str">
        <f t="shared" si="37"/>
        <v>Q2</v>
      </c>
      <c r="E94" s="132">
        <f t="shared" si="38"/>
        <v>1.2E-2</v>
      </c>
      <c r="F94" s="144">
        <f>_xlfn.XLOOKUP(A94,'Historicos Inicios '!$AI$2:$AI$21,'Historicos Inicios '!$AK$2:$AK$21)</f>
        <v>0.96411355115158004</v>
      </c>
      <c r="G94">
        <f>ROUND(_xlfn.XLOOKUP(A94,Activas!B:B,Activas!O:O)*('Histórico Recuperos'!C94+'Histórico Recuperos'!E94),0)</f>
        <v>109</v>
      </c>
      <c r="H94" s="62">
        <f t="shared" si="40"/>
        <v>0.41958101829049116</v>
      </c>
    </row>
    <row r="95" spans="1:13">
      <c r="A95" s="106">
        <v>700000023</v>
      </c>
      <c r="B95" s="59" t="s">
        <v>54</v>
      </c>
      <c r="C95" s="62">
        <f t="shared" si="39"/>
        <v>0.24686151135369697</v>
      </c>
      <c r="D95" t="str">
        <f t="shared" si="37"/>
        <v>Q1</v>
      </c>
      <c r="E95" s="132">
        <f t="shared" si="38"/>
        <v>1.4E-2</v>
      </c>
      <c r="F95" s="144">
        <f>_xlfn.XLOOKUP(A95,'Historicos Inicios '!$AI$2:$AI$21,'Historicos Inicios '!$AK$2:$AK$21)</f>
        <v>0.90633608815427003</v>
      </c>
      <c r="G95">
        <f>ROUND(_xlfn.XLOOKUP(A95,Activas!B:B,Activas!O:O)*('Histórico Recuperos'!C95+'Histórico Recuperos'!E95),0)</f>
        <v>85</v>
      </c>
      <c r="H95" s="62">
        <f t="shared" si="40"/>
        <v>0.26086151135369695</v>
      </c>
    </row>
    <row r="96" spans="1:13">
      <c r="A96" s="106">
        <v>700000454</v>
      </c>
      <c r="B96" s="59" t="s">
        <v>56</v>
      </c>
      <c r="C96" s="62">
        <f t="shared" si="39"/>
        <v>0.26667500277945566</v>
      </c>
      <c r="D96" t="str">
        <f t="shared" si="37"/>
        <v>Q2</v>
      </c>
      <c r="E96" s="132">
        <f t="shared" si="38"/>
        <v>1.2E-2</v>
      </c>
      <c r="F96" s="144">
        <f>_xlfn.XLOOKUP(A96,'Historicos Inicios '!$AI$2:$AI$21,'Historicos Inicios '!$AK$2:$AK$21)</f>
        <v>0.97317201472908998</v>
      </c>
      <c r="G96">
        <f>ROUND(_xlfn.XLOOKUP(A96,Activas!B:B,Activas!O:O)*('Histórico Recuperos'!C96+'Histórico Recuperos'!E96),0)</f>
        <v>91</v>
      </c>
      <c r="H96" s="62">
        <f t="shared" si="40"/>
        <v>0.27867500277945567</v>
      </c>
    </row>
    <row r="97" spans="1:8">
      <c r="A97" s="106">
        <v>700000456</v>
      </c>
      <c r="B97" s="59" t="s">
        <v>58</v>
      </c>
      <c r="C97" s="62">
        <f t="shared" si="39"/>
        <v>0.29653405575938591</v>
      </c>
      <c r="D97" t="str">
        <f t="shared" si="37"/>
        <v>Q3</v>
      </c>
      <c r="E97" s="132">
        <f t="shared" si="38"/>
        <v>0.01</v>
      </c>
      <c r="F97" s="144">
        <f>_xlfn.XLOOKUP(A97,'Historicos Inicios '!$AI$2:$AI$21,'Historicos Inicios '!$AK$2:$AK$21)</f>
        <v>1.0253782332845289</v>
      </c>
      <c r="G97">
        <f>ROUND(_xlfn.XLOOKUP(A97,Activas!B:B,Activas!O:O)*('Histórico Recuperos'!C97+'Histórico Recuperos'!E97),0)</f>
        <v>90</v>
      </c>
      <c r="H97" s="62">
        <f t="shared" si="40"/>
        <v>0.30653405575938591</v>
      </c>
    </row>
    <row r="98" spans="1:8">
      <c r="G98">
        <f>SUM(G78:G97)</f>
        <v>1323</v>
      </c>
    </row>
    <row r="99" spans="1:8">
      <c r="G99">
        <f>Activas!P2</f>
        <v>1322</v>
      </c>
    </row>
    <row r="100" spans="1:8">
      <c r="G100">
        <f>G99-G98</f>
        <v>-1</v>
      </c>
    </row>
  </sheetData>
  <mergeCells count="3">
    <mergeCell ref="A1:R1"/>
    <mergeCell ref="A26:R26"/>
    <mergeCell ref="A50:Y50"/>
  </mergeCells>
  <conditionalFormatting sqref="AG52:AG72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52:AH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4B56-8EC3-4B24-B36E-634C144A3C7D}">
  <dimension ref="A1:AD22"/>
  <sheetViews>
    <sheetView topLeftCell="R1" workbookViewId="0">
      <selection activeCell="AA10" sqref="A10:XFD10"/>
    </sheetView>
  </sheetViews>
  <sheetFormatPr baseColWidth="10" defaultRowHeight="14.5"/>
  <cols>
    <col min="1" max="1" width="6.6328125" bestFit="1" customWidth="1"/>
    <col min="2" max="2" width="38.6328125" bestFit="1" customWidth="1"/>
    <col min="3" max="3" width="9.7265625" bestFit="1" customWidth="1"/>
    <col min="4" max="4" width="26.08984375" bestFit="1" customWidth="1"/>
    <col min="5" max="5" width="30" bestFit="1" customWidth="1"/>
    <col min="6" max="6" width="6.6328125" bestFit="1" customWidth="1"/>
    <col min="7" max="7" width="5.54296875" bestFit="1" customWidth="1"/>
    <col min="8" max="9" width="10.1796875" bestFit="1" customWidth="1"/>
    <col min="10" max="10" width="7.08984375" bestFit="1" customWidth="1"/>
    <col min="11" max="16" width="10.08984375" bestFit="1" customWidth="1"/>
    <col min="17" max="17" width="12.7265625" customWidth="1"/>
    <col min="18" max="18" width="7.81640625" bestFit="1" customWidth="1"/>
    <col min="19" max="19" width="10.1796875" bestFit="1" customWidth="1"/>
    <col min="20" max="20" width="10.453125" bestFit="1" customWidth="1"/>
    <col min="21" max="21" width="9.26953125" bestFit="1" customWidth="1"/>
    <col min="22" max="22" width="7.36328125" bestFit="1" customWidth="1"/>
    <col min="23" max="23" width="13.81640625" bestFit="1" customWidth="1"/>
    <col min="24" max="24" width="7.81640625" bestFit="1" customWidth="1"/>
    <col min="25" max="25" width="13.81640625" bestFit="1" customWidth="1"/>
    <col min="26" max="26" width="9.54296875" bestFit="1" customWidth="1"/>
    <col min="27" max="27" width="8.90625" bestFit="1" customWidth="1"/>
    <col min="28" max="28" width="9.453125" bestFit="1" customWidth="1"/>
    <col min="29" max="29" width="13.36328125" customWidth="1"/>
    <col min="30" max="30" width="14.90625" bestFit="1" customWidth="1"/>
  </cols>
  <sheetData>
    <row r="1" spans="1:30" ht="39">
      <c r="A1" s="258" t="s">
        <v>141</v>
      </c>
      <c r="B1" s="259" t="s">
        <v>142</v>
      </c>
      <c r="C1" s="258" t="s">
        <v>143</v>
      </c>
      <c r="D1" s="258" t="s">
        <v>1</v>
      </c>
      <c r="E1" s="258" t="s">
        <v>144</v>
      </c>
      <c r="F1" s="258" t="s">
        <v>145</v>
      </c>
      <c r="G1" s="258" t="s">
        <v>146</v>
      </c>
      <c r="H1" s="258" t="s">
        <v>147</v>
      </c>
      <c r="I1" s="258" t="s">
        <v>148</v>
      </c>
      <c r="J1" s="260" t="s">
        <v>95</v>
      </c>
      <c r="K1" s="258" t="s">
        <v>149</v>
      </c>
      <c r="L1" s="258" t="s">
        <v>150</v>
      </c>
      <c r="M1" s="258" t="s">
        <v>151</v>
      </c>
      <c r="N1" s="258" t="s">
        <v>152</v>
      </c>
      <c r="O1" s="258" t="s">
        <v>153</v>
      </c>
      <c r="P1" s="258" t="s">
        <v>154</v>
      </c>
      <c r="Q1" s="258" t="s">
        <v>155</v>
      </c>
      <c r="R1" s="258" t="s">
        <v>156</v>
      </c>
      <c r="S1" s="258" t="s">
        <v>94</v>
      </c>
      <c r="T1" s="258" t="s">
        <v>96</v>
      </c>
      <c r="U1" s="258" t="s">
        <v>157</v>
      </c>
      <c r="V1" s="258" t="s">
        <v>158</v>
      </c>
      <c r="W1" s="258" t="s">
        <v>159</v>
      </c>
      <c r="X1" s="260" t="s">
        <v>160</v>
      </c>
      <c r="Y1" s="260" t="s">
        <v>161</v>
      </c>
      <c r="Z1" s="260" t="s">
        <v>162</v>
      </c>
      <c r="AA1" s="258" t="s">
        <v>163</v>
      </c>
      <c r="AB1" s="258" t="s">
        <v>164</v>
      </c>
      <c r="AC1" s="258" t="s">
        <v>165</v>
      </c>
      <c r="AD1" s="261" t="s">
        <v>166</v>
      </c>
    </row>
    <row r="2" spans="1:30">
      <c r="A2" s="234" t="s">
        <v>167</v>
      </c>
      <c r="B2" s="235" t="s">
        <v>9</v>
      </c>
      <c r="C2" s="236">
        <v>700000021</v>
      </c>
      <c r="D2" s="236" t="s">
        <v>10</v>
      </c>
      <c r="E2" s="236" t="s">
        <v>11</v>
      </c>
      <c r="F2" s="237">
        <v>54</v>
      </c>
      <c r="G2" s="238" t="s">
        <v>168</v>
      </c>
      <c r="H2" s="239">
        <v>2107</v>
      </c>
      <c r="I2" s="239">
        <v>13</v>
      </c>
      <c r="J2" s="238">
        <v>1279</v>
      </c>
      <c r="K2" s="237">
        <v>403</v>
      </c>
      <c r="L2" s="237">
        <v>282</v>
      </c>
      <c r="M2" s="237">
        <v>159</v>
      </c>
      <c r="N2" s="237">
        <v>84</v>
      </c>
      <c r="O2" s="237">
        <v>72</v>
      </c>
      <c r="P2" s="237">
        <v>54</v>
      </c>
      <c r="Q2" s="237">
        <v>210</v>
      </c>
      <c r="R2" s="238">
        <v>1548</v>
      </c>
      <c r="S2" s="237">
        <v>120</v>
      </c>
      <c r="T2" s="237">
        <v>1105</v>
      </c>
      <c r="U2" s="240">
        <v>406670.7970769417</v>
      </c>
      <c r="V2" s="239">
        <v>374691.88719427236</v>
      </c>
      <c r="W2" s="241">
        <v>479230923.72147435</v>
      </c>
      <c r="X2" s="242">
        <v>6.0992713079448445E-2</v>
      </c>
      <c r="Y2" s="243">
        <v>591619386.53968835</v>
      </c>
      <c r="Z2" s="243">
        <v>462564.02387778606</v>
      </c>
      <c r="AA2" s="244">
        <v>0.60587399336807202</v>
      </c>
      <c r="AB2" s="244">
        <v>0.52344860255802939</v>
      </c>
      <c r="AC2" s="245">
        <v>2111</v>
      </c>
      <c r="AD2" s="246">
        <v>0.13744096503263159</v>
      </c>
    </row>
    <row r="3" spans="1:30">
      <c r="A3" s="234" t="s">
        <v>169</v>
      </c>
      <c r="B3" s="235" t="s">
        <v>9</v>
      </c>
      <c r="C3" s="236">
        <v>700000455</v>
      </c>
      <c r="D3" s="236" t="s">
        <v>12</v>
      </c>
      <c r="E3" s="236" t="s">
        <v>13</v>
      </c>
      <c r="F3" s="237">
        <v>65</v>
      </c>
      <c r="G3" s="238" t="s">
        <v>168</v>
      </c>
      <c r="H3" s="239">
        <v>1614</v>
      </c>
      <c r="I3" s="239">
        <v>13</v>
      </c>
      <c r="J3" s="238">
        <v>1022</v>
      </c>
      <c r="K3" s="237">
        <v>337</v>
      </c>
      <c r="L3" s="237">
        <v>215</v>
      </c>
      <c r="M3" s="237">
        <v>131</v>
      </c>
      <c r="N3" s="237">
        <v>68</v>
      </c>
      <c r="O3" s="237">
        <v>75</v>
      </c>
      <c r="P3" s="237">
        <v>63</v>
      </c>
      <c r="Q3" s="237">
        <v>206</v>
      </c>
      <c r="R3" s="238">
        <v>1237</v>
      </c>
      <c r="S3" s="237">
        <v>61</v>
      </c>
      <c r="T3" s="237">
        <v>896</v>
      </c>
      <c r="U3" s="240">
        <v>389823.32286518242</v>
      </c>
      <c r="V3" s="239">
        <v>358213.4790976331</v>
      </c>
      <c r="W3" s="241">
        <v>366094175.63778102</v>
      </c>
      <c r="X3" s="242">
        <v>4.6593564625036353E-2</v>
      </c>
      <c r="Y3" s="243">
        <v>442542805.9855327</v>
      </c>
      <c r="Z3" s="243">
        <v>433016.44421285001</v>
      </c>
      <c r="AA3" s="244">
        <v>0.60580912863070535</v>
      </c>
      <c r="AB3" s="244">
        <v>0.53112033195020747</v>
      </c>
      <c r="AC3" s="245">
        <v>1687</v>
      </c>
      <c r="AD3" s="246">
        <v>0.11080178843636213</v>
      </c>
    </row>
    <row r="4" spans="1:30">
      <c r="A4" s="234" t="s">
        <v>169</v>
      </c>
      <c r="B4" s="235" t="s">
        <v>9</v>
      </c>
      <c r="C4" s="236">
        <v>700000457</v>
      </c>
      <c r="D4" s="236" t="s">
        <v>14</v>
      </c>
      <c r="E4" s="236" t="s">
        <v>15</v>
      </c>
      <c r="F4" s="237">
        <v>49</v>
      </c>
      <c r="G4" s="238" t="s">
        <v>168</v>
      </c>
      <c r="H4" s="239">
        <v>1930</v>
      </c>
      <c r="I4" s="239">
        <v>12</v>
      </c>
      <c r="J4" s="238">
        <v>1137</v>
      </c>
      <c r="K4" s="237">
        <v>358</v>
      </c>
      <c r="L4" s="237">
        <v>230</v>
      </c>
      <c r="M4" s="237">
        <v>130</v>
      </c>
      <c r="N4" s="237">
        <v>74</v>
      </c>
      <c r="O4" s="237">
        <v>47</v>
      </c>
      <c r="P4" s="237">
        <v>44</v>
      </c>
      <c r="Q4" s="237">
        <v>165</v>
      </c>
      <c r="R4" s="238">
        <v>1376</v>
      </c>
      <c r="S4" s="237">
        <v>76</v>
      </c>
      <c r="T4" s="237">
        <v>1012</v>
      </c>
      <c r="U4" s="240">
        <v>426673.58462856535</v>
      </c>
      <c r="V4" s="239">
        <v>390625.70980633801</v>
      </c>
      <c r="W4" s="241">
        <v>444141432.0498063</v>
      </c>
      <c r="X4" s="242">
        <v>5.652680073595031E-2</v>
      </c>
      <c r="Y4" s="243">
        <v>540958335.44601047</v>
      </c>
      <c r="Z4" s="243">
        <v>475776.9001284173</v>
      </c>
      <c r="AA4" s="244">
        <v>0.61063372717508058</v>
      </c>
      <c r="AB4" s="244">
        <v>0.5435016111707841</v>
      </c>
      <c r="AC4" s="245">
        <v>1862</v>
      </c>
      <c r="AD4" s="246">
        <v>0.11508402973340415</v>
      </c>
    </row>
    <row r="5" spans="1:30">
      <c r="A5" s="234" t="s">
        <v>167</v>
      </c>
      <c r="B5" s="235" t="s">
        <v>9</v>
      </c>
      <c r="C5" s="236">
        <v>700000022</v>
      </c>
      <c r="D5" s="236" t="s">
        <v>51</v>
      </c>
      <c r="E5" s="236" t="s">
        <v>52</v>
      </c>
      <c r="F5" s="237">
        <v>45</v>
      </c>
      <c r="G5" s="238" t="s">
        <v>168</v>
      </c>
      <c r="H5" s="239">
        <v>1880</v>
      </c>
      <c r="I5" s="239">
        <v>13</v>
      </c>
      <c r="J5" s="238">
        <v>1107</v>
      </c>
      <c r="K5" s="237">
        <v>335</v>
      </c>
      <c r="L5" s="237">
        <v>243</v>
      </c>
      <c r="M5" s="237">
        <v>149</v>
      </c>
      <c r="N5" s="237">
        <v>60</v>
      </c>
      <c r="O5" s="237">
        <v>46</v>
      </c>
      <c r="P5" s="237">
        <v>44</v>
      </c>
      <c r="Q5" s="237">
        <v>150</v>
      </c>
      <c r="R5" s="238">
        <v>1340</v>
      </c>
      <c r="S5" s="237">
        <v>109</v>
      </c>
      <c r="T5" s="237">
        <v>953</v>
      </c>
      <c r="U5" s="240">
        <v>429674.71532977256</v>
      </c>
      <c r="V5" s="239">
        <v>393373.40706016403</v>
      </c>
      <c r="W5" s="241">
        <v>435464361.6156016</v>
      </c>
      <c r="X5" s="242">
        <v>5.5422451994734265E-2</v>
      </c>
      <c r="Y5" s="243">
        <v>534059434.0311771</v>
      </c>
      <c r="Z5" s="243">
        <v>482438.51312662789</v>
      </c>
      <c r="AA5" s="244">
        <v>0.61059018201875348</v>
      </c>
      <c r="AB5" s="244">
        <v>0.52564809707666849</v>
      </c>
      <c r="AC5" s="245">
        <v>1813</v>
      </c>
      <c r="AD5" s="246">
        <v>0.12279940130142286</v>
      </c>
    </row>
    <row r="6" spans="1:30">
      <c r="A6" s="234" t="s">
        <v>167</v>
      </c>
      <c r="B6" s="235" t="s">
        <v>9</v>
      </c>
      <c r="C6" s="236">
        <v>700000023</v>
      </c>
      <c r="D6" s="236" t="s">
        <v>54</v>
      </c>
      <c r="E6" s="236" t="s">
        <v>55</v>
      </c>
      <c r="F6" s="237">
        <v>65</v>
      </c>
      <c r="G6" s="238" t="s">
        <v>168</v>
      </c>
      <c r="H6" s="239">
        <v>2089</v>
      </c>
      <c r="I6" s="239">
        <v>12</v>
      </c>
      <c r="J6" s="238">
        <v>1216</v>
      </c>
      <c r="K6" s="237">
        <v>360</v>
      </c>
      <c r="L6" s="237">
        <v>279</v>
      </c>
      <c r="M6" s="237">
        <v>152</v>
      </c>
      <c r="N6" s="237">
        <v>78</v>
      </c>
      <c r="O6" s="237">
        <v>89</v>
      </c>
      <c r="P6" s="237">
        <v>73</v>
      </c>
      <c r="Q6" s="237">
        <v>240</v>
      </c>
      <c r="R6" s="238">
        <v>1472</v>
      </c>
      <c r="S6" s="237">
        <v>85</v>
      </c>
      <c r="T6" s="237">
        <v>1066</v>
      </c>
      <c r="U6" s="240">
        <v>459256.27782867552</v>
      </c>
      <c r="V6" s="239">
        <v>428256.00167567568</v>
      </c>
      <c r="W6" s="241">
        <v>520759298.03762162</v>
      </c>
      <c r="X6" s="242">
        <v>6.6278115364533083E-2</v>
      </c>
      <c r="Y6" s="243">
        <v>665939176.37774384</v>
      </c>
      <c r="Z6" s="243">
        <v>547647.34899485519</v>
      </c>
      <c r="AA6" s="244">
        <v>0.61259445843828719</v>
      </c>
      <c r="AB6" s="244">
        <v>0.53702770780856424</v>
      </c>
      <c r="AC6" s="245">
        <v>1985</v>
      </c>
      <c r="AD6" s="246">
        <v>0.1924656786056036</v>
      </c>
    </row>
    <row r="7" spans="1:30">
      <c r="A7" s="234" t="s">
        <v>169</v>
      </c>
      <c r="B7" s="235" t="s">
        <v>9</v>
      </c>
      <c r="C7" s="236">
        <v>700000454</v>
      </c>
      <c r="D7" s="236" t="s">
        <v>56</v>
      </c>
      <c r="E7" s="236" t="s">
        <v>57</v>
      </c>
      <c r="F7" s="237">
        <v>72</v>
      </c>
      <c r="G7" s="238" t="s">
        <v>168</v>
      </c>
      <c r="H7" s="239">
        <v>1913</v>
      </c>
      <c r="I7" s="239">
        <v>12</v>
      </c>
      <c r="J7" s="238">
        <v>1137</v>
      </c>
      <c r="K7" s="237">
        <v>357</v>
      </c>
      <c r="L7" s="237">
        <v>272</v>
      </c>
      <c r="M7" s="237">
        <v>137</v>
      </c>
      <c r="N7" s="237">
        <v>69</v>
      </c>
      <c r="O7" s="237">
        <v>94</v>
      </c>
      <c r="P7" s="237">
        <v>72</v>
      </c>
      <c r="Q7" s="237">
        <v>235</v>
      </c>
      <c r="R7" s="238">
        <v>1376</v>
      </c>
      <c r="S7" s="237">
        <v>91</v>
      </c>
      <c r="T7" s="237">
        <v>974</v>
      </c>
      <c r="U7" s="240">
        <v>394445.03369483148</v>
      </c>
      <c r="V7" s="239">
        <v>372223.80753954302</v>
      </c>
      <c r="W7" s="241">
        <v>423218469.17246044</v>
      </c>
      <c r="X7" s="242">
        <v>5.3863891878483512E-2</v>
      </c>
      <c r="Y7" s="243">
        <v>469584033.96554381</v>
      </c>
      <c r="Z7" s="243">
        <v>413002.66839537711</v>
      </c>
      <c r="AA7" s="244">
        <v>0.61063372717508058</v>
      </c>
      <c r="AB7" s="244">
        <v>0.52309344790547796</v>
      </c>
      <c r="AC7" s="245">
        <v>1862</v>
      </c>
      <c r="AD7" s="246">
        <v>4.7047454309953496E-2</v>
      </c>
    </row>
    <row r="8" spans="1:30">
      <c r="A8" s="234" t="s">
        <v>169</v>
      </c>
      <c r="B8" s="235" t="s">
        <v>9</v>
      </c>
      <c r="C8" s="236">
        <v>700000456</v>
      </c>
      <c r="D8" s="236" t="s">
        <v>58</v>
      </c>
      <c r="E8" s="236" t="s">
        <v>59</v>
      </c>
      <c r="F8" s="237">
        <v>69</v>
      </c>
      <c r="G8" s="238" t="s">
        <v>168</v>
      </c>
      <c r="H8" s="239">
        <v>2061</v>
      </c>
      <c r="I8" s="239">
        <v>12</v>
      </c>
      <c r="J8" s="238">
        <v>1301</v>
      </c>
      <c r="K8" s="237">
        <v>403</v>
      </c>
      <c r="L8" s="237">
        <v>266</v>
      </c>
      <c r="M8" s="237">
        <v>153</v>
      </c>
      <c r="N8" s="237">
        <v>85</v>
      </c>
      <c r="O8" s="237">
        <v>62</v>
      </c>
      <c r="P8" s="237">
        <v>55</v>
      </c>
      <c r="Q8" s="237">
        <v>202</v>
      </c>
      <c r="R8" s="238">
        <v>1575</v>
      </c>
      <c r="S8" s="237">
        <v>90</v>
      </c>
      <c r="T8" s="237">
        <v>1142</v>
      </c>
      <c r="U8" s="240">
        <v>407950.20566073252</v>
      </c>
      <c r="V8" s="239">
        <v>382685.11706948641</v>
      </c>
      <c r="W8" s="241">
        <v>497873337.30740184</v>
      </c>
      <c r="X8" s="242">
        <v>6.3365371701152362E-2</v>
      </c>
      <c r="Y8" s="243">
        <v>569613262.06909943</v>
      </c>
      <c r="Z8" s="243">
        <v>437827.25754734775</v>
      </c>
      <c r="AA8" s="244">
        <v>0.61571225745385705</v>
      </c>
      <c r="AB8" s="244">
        <v>0.54046379555134882</v>
      </c>
      <c r="AC8" s="245">
        <v>2113</v>
      </c>
      <c r="AD8" s="246">
        <v>7.323700655629084E-2</v>
      </c>
    </row>
    <row r="9" spans="1:30">
      <c r="A9" s="234" t="s">
        <v>169</v>
      </c>
      <c r="B9" s="235" t="s">
        <v>17</v>
      </c>
      <c r="C9" s="236">
        <v>700000281</v>
      </c>
      <c r="D9" s="236" t="s">
        <v>16</v>
      </c>
      <c r="E9" s="236" t="s">
        <v>18</v>
      </c>
      <c r="F9" s="237">
        <v>61</v>
      </c>
      <c r="G9" s="238" t="s">
        <v>168</v>
      </c>
      <c r="H9" s="239">
        <v>1410</v>
      </c>
      <c r="I9" s="239">
        <v>12</v>
      </c>
      <c r="J9" s="238">
        <v>935</v>
      </c>
      <c r="K9" s="237">
        <v>302</v>
      </c>
      <c r="L9" s="237">
        <v>154</v>
      </c>
      <c r="M9" s="237">
        <v>94</v>
      </c>
      <c r="N9" s="237">
        <v>55</v>
      </c>
      <c r="O9" s="237">
        <v>61</v>
      </c>
      <c r="P9" s="237">
        <v>40</v>
      </c>
      <c r="Q9" s="237">
        <v>156</v>
      </c>
      <c r="R9" s="238">
        <v>1132</v>
      </c>
      <c r="S9" s="237">
        <v>49</v>
      </c>
      <c r="T9" s="237">
        <v>825</v>
      </c>
      <c r="U9" s="240">
        <v>416724.89811075048</v>
      </c>
      <c r="V9" s="239">
        <v>392960.09940099012</v>
      </c>
      <c r="W9" s="241">
        <v>367417692.93992579</v>
      </c>
      <c r="X9" s="242">
        <v>4.6762011415653559E-2</v>
      </c>
      <c r="Y9" s="243">
        <v>444486836.36179942</v>
      </c>
      <c r="Z9" s="243">
        <v>475386.9907612828</v>
      </c>
      <c r="AA9" s="244">
        <v>0.63778990450204642</v>
      </c>
      <c r="AB9" s="244">
        <v>0.56275579809004095</v>
      </c>
      <c r="AC9" s="245">
        <v>1466</v>
      </c>
      <c r="AD9" s="246">
        <v>0.14076934907532701</v>
      </c>
    </row>
    <row r="10" spans="1:30">
      <c r="A10" s="234" t="s">
        <v>169</v>
      </c>
      <c r="B10" s="235" t="s">
        <v>20</v>
      </c>
      <c r="C10" s="236">
        <v>700000254</v>
      </c>
      <c r="D10" s="236" t="s">
        <v>19</v>
      </c>
      <c r="E10" s="236" t="s">
        <v>21</v>
      </c>
      <c r="F10" s="237">
        <v>49</v>
      </c>
      <c r="G10" s="238" t="s">
        <v>168</v>
      </c>
      <c r="H10" s="239">
        <v>1226</v>
      </c>
      <c r="I10" s="239">
        <v>12</v>
      </c>
      <c r="J10" s="238">
        <v>749</v>
      </c>
      <c r="K10" s="237">
        <v>229</v>
      </c>
      <c r="L10" s="237">
        <v>105</v>
      </c>
      <c r="M10" s="237">
        <v>79</v>
      </c>
      <c r="N10" s="237">
        <v>56</v>
      </c>
      <c r="O10" s="237">
        <v>45</v>
      </c>
      <c r="P10" s="237">
        <v>48</v>
      </c>
      <c r="Q10" s="237">
        <v>149</v>
      </c>
      <c r="R10" s="238">
        <v>907</v>
      </c>
      <c r="S10" s="237">
        <v>36</v>
      </c>
      <c r="T10" s="237">
        <v>664</v>
      </c>
      <c r="U10" s="240">
        <v>412784.04141002096</v>
      </c>
      <c r="V10" s="239">
        <v>419836.03157784004</v>
      </c>
      <c r="W10" s="241">
        <v>314457187.65180218</v>
      </c>
      <c r="X10" s="242">
        <v>4.0021618123632807E-2</v>
      </c>
      <c r="Y10" s="243">
        <v>364819855.64999384</v>
      </c>
      <c r="Z10" s="243">
        <v>487075.90874498512</v>
      </c>
      <c r="AA10" s="244">
        <v>0.64291845493562227</v>
      </c>
      <c r="AB10" s="244">
        <v>0.56995708154506441</v>
      </c>
      <c r="AC10" s="245">
        <v>1165</v>
      </c>
      <c r="AD10" s="246">
        <v>0.17997756667431242</v>
      </c>
    </row>
    <row r="11" spans="1:30">
      <c r="A11" s="234" t="s">
        <v>167</v>
      </c>
      <c r="B11" s="235" t="s">
        <v>23</v>
      </c>
      <c r="C11" s="236">
        <v>700000098</v>
      </c>
      <c r="D11" s="236" t="s">
        <v>22</v>
      </c>
      <c r="E11" s="236" t="s">
        <v>24</v>
      </c>
      <c r="F11" s="237">
        <v>46</v>
      </c>
      <c r="G11" s="238" t="s">
        <v>168</v>
      </c>
      <c r="H11" s="239">
        <v>1148</v>
      </c>
      <c r="I11" s="239">
        <v>12</v>
      </c>
      <c r="J11" s="238">
        <v>769</v>
      </c>
      <c r="K11" s="237">
        <v>237</v>
      </c>
      <c r="L11" s="237">
        <v>139</v>
      </c>
      <c r="M11" s="237">
        <v>65</v>
      </c>
      <c r="N11" s="237">
        <v>41</v>
      </c>
      <c r="O11" s="237">
        <v>22</v>
      </c>
      <c r="P11" s="237">
        <v>30</v>
      </c>
      <c r="Q11" s="237">
        <v>93</v>
      </c>
      <c r="R11" s="238">
        <v>931</v>
      </c>
      <c r="S11" s="237">
        <v>39</v>
      </c>
      <c r="T11" s="237">
        <v>684</v>
      </c>
      <c r="U11" s="240">
        <v>481709.8400217403</v>
      </c>
      <c r="V11" s="239">
        <v>417825.36192452832</v>
      </c>
      <c r="W11" s="241">
        <v>321307703.31996226</v>
      </c>
      <c r="X11" s="242">
        <v>4.0893497453434138E-2</v>
      </c>
      <c r="Y11" s="243">
        <v>379750386.70199931</v>
      </c>
      <c r="Z11" s="243">
        <v>493823.64980754134</v>
      </c>
      <c r="AA11" s="244">
        <v>0.63976705490848584</v>
      </c>
      <c r="AB11" s="244">
        <v>0.56905158069883532</v>
      </c>
      <c r="AC11" s="245">
        <v>1202</v>
      </c>
      <c r="AD11" s="246">
        <v>2.5147524047369085E-2</v>
      </c>
    </row>
    <row r="12" spans="1:30">
      <c r="A12" s="234" t="s">
        <v>167</v>
      </c>
      <c r="B12" s="235" t="s">
        <v>23</v>
      </c>
      <c r="C12" s="236">
        <v>700000133</v>
      </c>
      <c r="D12" s="236" t="s">
        <v>25</v>
      </c>
      <c r="E12" s="236" t="s">
        <v>26</v>
      </c>
      <c r="F12" s="237">
        <v>35</v>
      </c>
      <c r="G12" s="238" t="s">
        <v>168</v>
      </c>
      <c r="H12" s="239">
        <v>1086</v>
      </c>
      <c r="I12" s="239">
        <v>12</v>
      </c>
      <c r="J12" s="238">
        <v>705</v>
      </c>
      <c r="K12" s="237">
        <v>208</v>
      </c>
      <c r="L12" s="237">
        <v>113</v>
      </c>
      <c r="M12" s="237">
        <v>67</v>
      </c>
      <c r="N12" s="237">
        <v>37</v>
      </c>
      <c r="O12" s="237">
        <v>22</v>
      </c>
      <c r="P12" s="237">
        <v>16</v>
      </c>
      <c r="Q12" s="237">
        <v>75</v>
      </c>
      <c r="R12" s="238">
        <v>854</v>
      </c>
      <c r="S12" s="237">
        <v>29</v>
      </c>
      <c r="T12" s="237">
        <v>641</v>
      </c>
      <c r="U12" s="240">
        <v>467208.73754436529</v>
      </c>
      <c r="V12" s="239">
        <v>456042.29323097464</v>
      </c>
      <c r="W12" s="241">
        <v>321509816.72783715</v>
      </c>
      <c r="X12" s="242">
        <v>4.0919220845823542E-2</v>
      </c>
      <c r="Y12" s="243">
        <v>371596165.61179942</v>
      </c>
      <c r="Z12" s="243">
        <v>527086.75973304885</v>
      </c>
      <c r="AA12" s="244">
        <v>0.64324817518248179</v>
      </c>
      <c r="AB12" s="244">
        <v>0.58485401459854014</v>
      </c>
      <c r="AC12" s="245">
        <v>1096</v>
      </c>
      <c r="AD12" s="246">
        <v>0.12816117802804938</v>
      </c>
    </row>
    <row r="13" spans="1:30">
      <c r="A13" s="234" t="s">
        <v>169</v>
      </c>
      <c r="B13" s="235" t="s">
        <v>23</v>
      </c>
      <c r="C13" s="236">
        <v>700000428</v>
      </c>
      <c r="D13" s="236" t="s">
        <v>27</v>
      </c>
      <c r="E13" s="236" t="s">
        <v>28</v>
      </c>
      <c r="F13" s="237">
        <v>80</v>
      </c>
      <c r="G13" s="238" t="s">
        <v>168</v>
      </c>
      <c r="H13" s="239">
        <v>1615</v>
      </c>
      <c r="I13" s="239">
        <v>12</v>
      </c>
      <c r="J13" s="238">
        <v>1081</v>
      </c>
      <c r="K13" s="237">
        <v>348</v>
      </c>
      <c r="L13" s="237">
        <v>181</v>
      </c>
      <c r="M13" s="237">
        <v>102</v>
      </c>
      <c r="N13" s="237">
        <v>83</v>
      </c>
      <c r="O13" s="237">
        <v>92</v>
      </c>
      <c r="P13" s="237">
        <v>70</v>
      </c>
      <c r="Q13" s="237">
        <v>245</v>
      </c>
      <c r="R13" s="238">
        <v>1309</v>
      </c>
      <c r="S13" s="237">
        <v>59</v>
      </c>
      <c r="T13" s="237">
        <v>942</v>
      </c>
      <c r="U13" s="240">
        <v>350230.27908813878</v>
      </c>
      <c r="V13" s="239">
        <v>334324.76</v>
      </c>
      <c r="W13" s="241">
        <v>361405065.56</v>
      </c>
      <c r="X13" s="242">
        <v>4.5996771865188767E-2</v>
      </c>
      <c r="Y13" s="243">
        <v>426282739.35013264</v>
      </c>
      <c r="Z13" s="243">
        <v>394341.10948208388</v>
      </c>
      <c r="AA13" s="244">
        <v>0.63775811209439526</v>
      </c>
      <c r="AB13" s="244">
        <v>0.55575221238938055</v>
      </c>
      <c r="AC13" s="245">
        <v>1695</v>
      </c>
      <c r="AD13" s="246">
        <v>0.12594807767275928</v>
      </c>
    </row>
    <row r="14" spans="1:30">
      <c r="A14" s="234" t="s">
        <v>167</v>
      </c>
      <c r="B14" s="235" t="s">
        <v>30</v>
      </c>
      <c r="C14" s="236">
        <v>700000278</v>
      </c>
      <c r="D14" s="236" t="s">
        <v>29</v>
      </c>
      <c r="E14" s="236" t="s">
        <v>31</v>
      </c>
      <c r="F14" s="237">
        <v>52</v>
      </c>
      <c r="G14" s="238" t="s">
        <v>168</v>
      </c>
      <c r="H14" s="239">
        <v>1276</v>
      </c>
      <c r="I14" s="239">
        <v>13</v>
      </c>
      <c r="J14" s="238">
        <v>813</v>
      </c>
      <c r="K14" s="237">
        <v>234</v>
      </c>
      <c r="L14" s="237">
        <v>137</v>
      </c>
      <c r="M14" s="237">
        <v>86</v>
      </c>
      <c r="N14" s="237">
        <v>67</v>
      </c>
      <c r="O14" s="237">
        <v>57</v>
      </c>
      <c r="P14" s="237">
        <v>38</v>
      </c>
      <c r="Q14" s="237">
        <v>162</v>
      </c>
      <c r="R14" s="238">
        <v>984</v>
      </c>
      <c r="S14" s="237">
        <v>55</v>
      </c>
      <c r="T14" s="237">
        <v>706</v>
      </c>
      <c r="U14" s="240">
        <v>427094.13008983276</v>
      </c>
      <c r="V14" s="239">
        <v>416446.59374547645</v>
      </c>
      <c r="W14" s="241">
        <v>338571080.71507233</v>
      </c>
      <c r="X14" s="242">
        <v>4.3090643280472102E-2</v>
      </c>
      <c r="Y14" s="243">
        <v>393087949.42124385</v>
      </c>
      <c r="Z14" s="243">
        <v>483503.01281825814</v>
      </c>
      <c r="AA14" s="244">
        <v>0.63814756671899531</v>
      </c>
      <c r="AB14" s="244">
        <v>0.55416012558869698</v>
      </c>
      <c r="AC14" s="245">
        <v>1274</v>
      </c>
      <c r="AD14" s="246">
        <v>0.13207599626002975</v>
      </c>
    </row>
    <row r="15" spans="1:30">
      <c r="A15" s="234" t="s">
        <v>167</v>
      </c>
      <c r="B15" s="235" t="s">
        <v>33</v>
      </c>
      <c r="C15" s="236">
        <v>700000178</v>
      </c>
      <c r="D15" s="236" t="s">
        <v>32</v>
      </c>
      <c r="E15" s="236" t="s">
        <v>34</v>
      </c>
      <c r="F15" s="237">
        <v>88</v>
      </c>
      <c r="G15" s="238" t="s">
        <v>168</v>
      </c>
      <c r="H15" s="239">
        <v>1704</v>
      </c>
      <c r="I15" s="239">
        <v>13</v>
      </c>
      <c r="J15" s="238">
        <v>1079</v>
      </c>
      <c r="K15" s="237">
        <v>345</v>
      </c>
      <c r="L15" s="237">
        <v>179</v>
      </c>
      <c r="M15" s="237">
        <v>115</v>
      </c>
      <c r="N15" s="237">
        <v>76</v>
      </c>
      <c r="O15" s="237">
        <v>90</v>
      </c>
      <c r="P15" s="237">
        <v>76</v>
      </c>
      <c r="Q15" s="237">
        <v>242</v>
      </c>
      <c r="R15" s="238">
        <v>1306</v>
      </c>
      <c r="S15" s="237">
        <v>63</v>
      </c>
      <c r="T15" s="237">
        <v>928</v>
      </c>
      <c r="U15" s="240">
        <v>455665.27470424643</v>
      </c>
      <c r="V15" s="239">
        <v>436501.54082612874</v>
      </c>
      <c r="W15" s="241">
        <v>470985162.55139291</v>
      </c>
      <c r="X15" s="242">
        <v>5.9943257962356007E-2</v>
      </c>
      <c r="Y15" s="243">
        <v>540118897.85249388</v>
      </c>
      <c r="Z15" s="243">
        <v>500573.58466403512</v>
      </c>
      <c r="AA15" s="244">
        <v>0.64149821640903681</v>
      </c>
      <c r="AB15" s="244">
        <v>0.55172413793103448</v>
      </c>
      <c r="AC15" s="245">
        <v>1682</v>
      </c>
      <c r="AD15" s="246">
        <v>9.8555480201858225E-2</v>
      </c>
    </row>
    <row r="16" spans="1:30">
      <c r="A16" s="234" t="s">
        <v>169</v>
      </c>
      <c r="B16" s="235" t="s">
        <v>33</v>
      </c>
      <c r="C16" s="236">
        <v>700000423</v>
      </c>
      <c r="D16" s="236" t="s">
        <v>35</v>
      </c>
      <c r="E16" s="236" t="s">
        <v>36</v>
      </c>
      <c r="F16" s="237">
        <v>80</v>
      </c>
      <c r="G16" s="238" t="s">
        <v>168</v>
      </c>
      <c r="H16" s="239">
        <v>1647</v>
      </c>
      <c r="I16" s="239">
        <v>13</v>
      </c>
      <c r="J16" s="238">
        <v>1083</v>
      </c>
      <c r="K16" s="237">
        <v>337</v>
      </c>
      <c r="L16" s="237">
        <v>214</v>
      </c>
      <c r="M16" s="237">
        <v>110</v>
      </c>
      <c r="N16" s="237">
        <v>73</v>
      </c>
      <c r="O16" s="237">
        <v>78</v>
      </c>
      <c r="P16" s="237">
        <v>74</v>
      </c>
      <c r="Q16" s="237">
        <v>225</v>
      </c>
      <c r="R16" s="238">
        <v>1311</v>
      </c>
      <c r="S16" s="237">
        <v>70</v>
      </c>
      <c r="T16" s="237">
        <v>933</v>
      </c>
      <c r="U16" s="240">
        <v>400520.38345160754</v>
      </c>
      <c r="V16" s="239">
        <v>380315.73004484305</v>
      </c>
      <c r="W16" s="241">
        <v>411881935.638565</v>
      </c>
      <c r="X16" s="242">
        <v>5.2421067755659807E-2</v>
      </c>
      <c r="Y16" s="243">
        <v>485773601.90735495</v>
      </c>
      <c r="Z16" s="243">
        <v>448544.41542692052</v>
      </c>
      <c r="AA16" s="244">
        <v>0.63259345794392519</v>
      </c>
      <c r="AB16" s="244">
        <v>0.54497663551401865</v>
      </c>
      <c r="AC16" s="245">
        <v>1712</v>
      </c>
      <c r="AD16" s="246">
        <v>0.11990408967816091</v>
      </c>
    </row>
    <row r="17" spans="1:30">
      <c r="A17" s="234" t="s">
        <v>167</v>
      </c>
      <c r="B17" s="235" t="s">
        <v>38</v>
      </c>
      <c r="C17" s="236">
        <v>700000232</v>
      </c>
      <c r="D17" s="236" t="s">
        <v>37</v>
      </c>
      <c r="E17" s="236" t="s">
        <v>39</v>
      </c>
      <c r="F17" s="237">
        <v>48</v>
      </c>
      <c r="G17" s="238" t="s">
        <v>168</v>
      </c>
      <c r="H17" s="239">
        <v>1309</v>
      </c>
      <c r="I17" s="239">
        <v>13</v>
      </c>
      <c r="J17" s="238">
        <v>789</v>
      </c>
      <c r="K17" s="237">
        <v>234</v>
      </c>
      <c r="L17" s="237">
        <v>150</v>
      </c>
      <c r="M17" s="237">
        <v>102</v>
      </c>
      <c r="N17" s="237">
        <v>55</v>
      </c>
      <c r="O17" s="237">
        <v>50</v>
      </c>
      <c r="P17" s="237">
        <v>46</v>
      </c>
      <c r="Q17" s="237">
        <v>151</v>
      </c>
      <c r="R17" s="238">
        <v>955</v>
      </c>
      <c r="S17" s="237">
        <v>52</v>
      </c>
      <c r="T17" s="237">
        <v>689</v>
      </c>
      <c r="U17" s="240">
        <v>493349.2685745536</v>
      </c>
      <c r="V17" s="239">
        <v>511432.18733850127</v>
      </c>
      <c r="W17" s="241">
        <v>403519995.81007749</v>
      </c>
      <c r="X17" s="242">
        <v>5.1356826339880535E-2</v>
      </c>
      <c r="Y17" s="243">
        <v>430911749.0921104</v>
      </c>
      <c r="Z17" s="243">
        <v>546149.23839304235</v>
      </c>
      <c r="AA17" s="244">
        <v>0.62223974763406942</v>
      </c>
      <c r="AB17" s="244">
        <v>0.54337539432176651</v>
      </c>
      <c r="AC17" s="245">
        <v>1268</v>
      </c>
      <c r="AD17" s="246">
        <v>0.10702350886430834</v>
      </c>
    </row>
    <row r="18" spans="1:30">
      <c r="A18" s="234" t="s">
        <v>169</v>
      </c>
      <c r="B18" s="235" t="s">
        <v>38</v>
      </c>
      <c r="C18" s="236">
        <v>700000459</v>
      </c>
      <c r="D18" s="236" t="s">
        <v>40</v>
      </c>
      <c r="E18" s="236" t="s">
        <v>41</v>
      </c>
      <c r="F18" s="237">
        <v>58</v>
      </c>
      <c r="G18" s="238" t="s">
        <v>168</v>
      </c>
      <c r="H18" s="239">
        <v>1187</v>
      </c>
      <c r="I18" s="239">
        <v>13</v>
      </c>
      <c r="J18" s="238">
        <v>768</v>
      </c>
      <c r="K18" s="237">
        <v>254</v>
      </c>
      <c r="L18" s="237">
        <v>158</v>
      </c>
      <c r="M18" s="237">
        <v>79</v>
      </c>
      <c r="N18" s="237">
        <v>54</v>
      </c>
      <c r="O18" s="237">
        <v>46</v>
      </c>
      <c r="P18" s="237">
        <v>42</v>
      </c>
      <c r="Q18" s="237">
        <v>142</v>
      </c>
      <c r="R18" s="238">
        <v>930</v>
      </c>
      <c r="S18" s="237">
        <v>47</v>
      </c>
      <c r="T18" s="237">
        <v>663</v>
      </c>
      <c r="U18" s="240">
        <v>382401.64471820695</v>
      </c>
      <c r="V18" s="239">
        <v>371293.01147826086</v>
      </c>
      <c r="W18" s="241">
        <v>285153032.81530434</v>
      </c>
      <c r="X18" s="242">
        <v>3.6292017591808542E-2</v>
      </c>
      <c r="Y18" s="243">
        <v>310447102.2468549</v>
      </c>
      <c r="Z18" s="243">
        <v>404227.99771725899</v>
      </c>
      <c r="AA18" s="244">
        <v>0.6163723916532905</v>
      </c>
      <c r="AB18" s="244">
        <v>0.5321027287319422</v>
      </c>
      <c r="AC18" s="245">
        <v>1246</v>
      </c>
      <c r="AD18" s="246">
        <v>5.7077037456614299E-2</v>
      </c>
    </row>
    <row r="19" spans="1:30">
      <c r="A19" s="234" t="s">
        <v>167</v>
      </c>
      <c r="B19" s="235" t="s">
        <v>43</v>
      </c>
      <c r="C19" s="236">
        <v>700000245</v>
      </c>
      <c r="D19" s="236" t="s">
        <v>42</v>
      </c>
      <c r="E19" s="236" t="s">
        <v>44</v>
      </c>
      <c r="F19" s="237">
        <v>45</v>
      </c>
      <c r="G19" s="238" t="s">
        <v>168</v>
      </c>
      <c r="H19" s="239">
        <v>1633</v>
      </c>
      <c r="I19" s="239">
        <v>13</v>
      </c>
      <c r="J19" s="238">
        <v>979</v>
      </c>
      <c r="K19" s="237">
        <v>290</v>
      </c>
      <c r="L19" s="237">
        <v>187</v>
      </c>
      <c r="M19" s="237">
        <v>110</v>
      </c>
      <c r="N19" s="237">
        <v>60</v>
      </c>
      <c r="O19" s="237">
        <v>50</v>
      </c>
      <c r="P19" s="237">
        <v>41</v>
      </c>
      <c r="Q19" s="237">
        <v>151</v>
      </c>
      <c r="R19" s="238">
        <v>1185</v>
      </c>
      <c r="S19" s="237">
        <v>75</v>
      </c>
      <c r="T19" s="237">
        <v>859</v>
      </c>
      <c r="U19" s="240">
        <v>423168.81429010769</v>
      </c>
      <c r="V19" s="239">
        <v>411269.73641993955</v>
      </c>
      <c r="W19" s="241">
        <v>402633071.9551208</v>
      </c>
      <c r="X19" s="242">
        <v>5.1243945702319403E-2</v>
      </c>
      <c r="Y19" s="243">
        <v>464195402.42756039</v>
      </c>
      <c r="Z19" s="243">
        <v>474152.60717830481</v>
      </c>
      <c r="AA19" s="244">
        <v>0.62716207559256887</v>
      </c>
      <c r="AB19" s="244">
        <v>0.55028827674567582</v>
      </c>
      <c r="AC19" s="245">
        <v>1561</v>
      </c>
      <c r="AD19" s="246">
        <v>0.12048097866976715</v>
      </c>
    </row>
    <row r="20" spans="1:30">
      <c r="A20" s="234" t="s">
        <v>169</v>
      </c>
      <c r="B20" s="235" t="s">
        <v>46</v>
      </c>
      <c r="C20" s="236">
        <v>700000466</v>
      </c>
      <c r="D20" s="236" t="s">
        <v>45</v>
      </c>
      <c r="E20" s="236" t="s">
        <v>47</v>
      </c>
      <c r="F20" s="237">
        <v>46</v>
      </c>
      <c r="G20" s="238" t="s">
        <v>168</v>
      </c>
      <c r="H20" s="239">
        <v>1466</v>
      </c>
      <c r="I20" s="239">
        <v>12</v>
      </c>
      <c r="J20" s="238">
        <v>923</v>
      </c>
      <c r="K20" s="237">
        <v>289</v>
      </c>
      <c r="L20" s="237">
        <v>200</v>
      </c>
      <c r="M20" s="237">
        <v>91</v>
      </c>
      <c r="N20" s="237">
        <v>44</v>
      </c>
      <c r="O20" s="237">
        <v>36</v>
      </c>
      <c r="P20" s="237">
        <v>40</v>
      </c>
      <c r="Q20" s="237">
        <v>120</v>
      </c>
      <c r="R20" s="238">
        <v>1117</v>
      </c>
      <c r="S20" s="237">
        <v>62</v>
      </c>
      <c r="T20" s="237">
        <v>815</v>
      </c>
      <c r="U20" s="240">
        <v>405156.23344473215</v>
      </c>
      <c r="V20" s="239">
        <v>382776.35477386933</v>
      </c>
      <c r="W20" s="241">
        <v>353302575.45628136</v>
      </c>
      <c r="X20" s="242">
        <v>4.4965551153704791E-2</v>
      </c>
      <c r="Y20" s="243">
        <v>406681790.55839932</v>
      </c>
      <c r="Z20" s="243">
        <v>440608.65715969593</v>
      </c>
      <c r="AA20" s="244">
        <v>0.62196765498652296</v>
      </c>
      <c r="AB20" s="244">
        <v>0.54919137466307277</v>
      </c>
      <c r="AC20" s="245">
        <v>1484</v>
      </c>
      <c r="AD20" s="246">
        <v>8.750309334633477E-2</v>
      </c>
    </row>
    <row r="21" spans="1:30">
      <c r="A21" s="234" t="s">
        <v>169</v>
      </c>
      <c r="B21" s="235" t="s">
        <v>49</v>
      </c>
      <c r="C21" s="236">
        <v>700000458</v>
      </c>
      <c r="D21" s="236" t="s">
        <v>48</v>
      </c>
      <c r="E21" s="236" t="s">
        <v>50</v>
      </c>
      <c r="F21" s="237">
        <v>48</v>
      </c>
      <c r="G21" s="238" t="s">
        <v>168</v>
      </c>
      <c r="H21" s="239">
        <v>1427</v>
      </c>
      <c r="I21" s="239">
        <v>13</v>
      </c>
      <c r="J21" s="238">
        <v>903</v>
      </c>
      <c r="K21" s="237">
        <v>292</v>
      </c>
      <c r="L21" s="237">
        <v>182</v>
      </c>
      <c r="M21" s="237">
        <v>87</v>
      </c>
      <c r="N21" s="237">
        <v>51</v>
      </c>
      <c r="O21" s="237">
        <v>56</v>
      </c>
      <c r="P21" s="237">
        <v>36</v>
      </c>
      <c r="Q21" s="237">
        <v>143</v>
      </c>
      <c r="R21" s="238">
        <v>1093</v>
      </c>
      <c r="S21" s="237">
        <v>55</v>
      </c>
      <c r="T21" s="237">
        <v>800</v>
      </c>
      <c r="U21" s="240">
        <v>391166.90174086526</v>
      </c>
      <c r="V21" s="239">
        <v>374592.39605504583</v>
      </c>
      <c r="W21" s="241">
        <v>338256933.6377064</v>
      </c>
      <c r="X21" s="242">
        <v>4.3050661130727391E-2</v>
      </c>
      <c r="Y21" s="243">
        <v>389667350.76003271</v>
      </c>
      <c r="Z21" s="243">
        <v>431525.30538209603</v>
      </c>
      <c r="AA21" s="244">
        <v>0.62190082644628097</v>
      </c>
      <c r="AB21" s="244">
        <v>0.55096418732782371</v>
      </c>
      <c r="AC21" s="245">
        <v>1452</v>
      </c>
      <c r="AD21" s="246">
        <v>0.10317438275482438</v>
      </c>
    </row>
    <row r="22" spans="1:30" ht="15" thickBot="1">
      <c r="A22" s="247"/>
      <c r="B22" s="248" t="s">
        <v>168</v>
      </c>
      <c r="C22" s="249">
        <v>700000003</v>
      </c>
      <c r="D22" s="249" t="s">
        <v>170</v>
      </c>
      <c r="E22" s="249" t="s">
        <v>170</v>
      </c>
      <c r="F22" s="250">
        <v>1155</v>
      </c>
      <c r="G22" s="250"/>
      <c r="H22" s="250">
        <v>31728</v>
      </c>
      <c r="I22" s="250">
        <v>250</v>
      </c>
      <c r="J22" s="250">
        <v>19775</v>
      </c>
      <c r="K22" s="250">
        <v>6152</v>
      </c>
      <c r="L22" s="250">
        <v>3886</v>
      </c>
      <c r="M22" s="250">
        <v>2198</v>
      </c>
      <c r="N22" s="250">
        <v>1270</v>
      </c>
      <c r="O22" s="250">
        <v>1190</v>
      </c>
      <c r="P22" s="250">
        <v>1002</v>
      </c>
      <c r="Q22" s="250">
        <v>3462</v>
      </c>
      <c r="R22" s="250">
        <v>23938</v>
      </c>
      <c r="S22" s="250">
        <v>1323</v>
      </c>
      <c r="T22" s="250">
        <v>17297</v>
      </c>
      <c r="U22" s="250">
        <v>415453.65244894207</v>
      </c>
      <c r="V22" s="250">
        <v>466353.28760336654</v>
      </c>
      <c r="W22" s="251">
        <v>7857183252.3211975</v>
      </c>
      <c r="X22" s="252">
        <v>0.99999999999999989</v>
      </c>
      <c r="Y22" s="253">
        <v>9222136262.3565712</v>
      </c>
      <c r="Z22" s="250">
        <v>466353.28760336642</v>
      </c>
      <c r="AA22" s="254">
        <v>0.6231094025712125</v>
      </c>
      <c r="AB22" s="255">
        <v>0.54502772876228889</v>
      </c>
      <c r="AC22" s="256">
        <v>31736</v>
      </c>
      <c r="AD22" s="257">
        <v>0.12251579653805034</v>
      </c>
    </row>
  </sheetData>
  <conditionalFormatting sqref="A1:A22">
    <cfRule type="containsText" dxfId="8" priority="2" operator="containsText" text="avon">
      <formula>NOT(ISERROR(SEARCH("avon",A1)))</formula>
    </cfRule>
  </conditionalFormatting>
  <conditionalFormatting sqref="A1:B1">
    <cfRule type="cellIs" dxfId="7" priority="3" operator="equal">
      <formula>"NO"</formula>
    </cfRule>
  </conditionalFormatting>
  <conditionalFormatting sqref="B2:B22">
    <cfRule type="cellIs" dxfId="6" priority="6" operator="equal">
      <formula>"NO"</formula>
    </cfRule>
  </conditionalFormatting>
  <conditionalFormatting sqref="C1">
    <cfRule type="duplicateValues" dxfId="5" priority="1"/>
  </conditionalFormatting>
  <conditionalFormatting sqref="C2:C22">
    <cfRule type="duplicateValues" dxfId="4" priority="4"/>
  </conditionalFormatting>
  <conditionalFormatting sqref="D2:D21">
    <cfRule type="duplicateValues" dxfId="3" priority="7"/>
  </conditionalFormatting>
  <conditionalFormatting sqref="Z2:Z2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2:AD2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5A770-8144-4295-999E-85479714EC4C}">
  <dimension ref="A1:AW187"/>
  <sheetViews>
    <sheetView tabSelected="1" topLeftCell="AH1" workbookViewId="0">
      <selection activeCell="AV2" sqref="AV2"/>
    </sheetView>
  </sheetViews>
  <sheetFormatPr baseColWidth="10" defaultRowHeight="14.5"/>
  <cols>
    <col min="2" max="2" width="21.54296875" bestFit="1" customWidth="1"/>
    <col min="4" max="4" width="12" bestFit="1" customWidth="1"/>
    <col min="38" max="38" width="10.90625" style="323"/>
    <col min="48" max="48" width="10.90625" style="323"/>
  </cols>
  <sheetData>
    <row r="1" spans="1:49" s="270" customFormat="1" ht="18.75" customHeight="1">
      <c r="A1" s="263"/>
      <c r="B1" s="263"/>
      <c r="C1" s="263"/>
      <c r="D1" s="264"/>
      <c r="E1" s="264"/>
      <c r="F1" s="264"/>
      <c r="G1" s="264"/>
      <c r="H1" s="307" t="s">
        <v>176</v>
      </c>
      <c r="I1" s="308"/>
      <c r="J1" s="265"/>
      <c r="K1" s="265"/>
      <c r="L1" s="265"/>
      <c r="M1" s="265" t="s">
        <v>177</v>
      </c>
      <c r="N1" s="265"/>
      <c r="O1" s="266"/>
      <c r="P1" s="309" t="s">
        <v>178</v>
      </c>
      <c r="Q1" s="310"/>
      <c r="R1" s="310"/>
      <c r="S1" s="311"/>
      <c r="T1" s="267"/>
      <c r="U1" s="268"/>
      <c r="V1" s="268"/>
      <c r="W1" s="268"/>
      <c r="X1" s="268"/>
      <c r="Y1" s="268"/>
      <c r="Z1" s="268"/>
      <c r="AA1" s="268"/>
      <c r="AB1" s="268"/>
      <c r="AC1" s="268"/>
      <c r="AD1" s="267"/>
      <c r="AE1" s="267"/>
      <c r="AF1" s="267"/>
      <c r="AG1" s="267"/>
      <c r="AH1" s="267"/>
      <c r="AI1" s="267"/>
      <c r="AJ1" s="267"/>
      <c r="AK1" s="267"/>
      <c r="AL1" s="312" t="s">
        <v>179</v>
      </c>
      <c r="AM1" s="312"/>
      <c r="AN1" s="312"/>
      <c r="AO1" s="312"/>
      <c r="AP1" s="312"/>
      <c r="AQ1" s="312"/>
      <c r="AR1" s="312"/>
      <c r="AS1" s="312"/>
      <c r="AT1" s="312"/>
      <c r="AU1" s="312"/>
      <c r="AV1" s="312"/>
      <c r="AW1" s="312"/>
    </row>
    <row r="2" spans="1:49" s="278" customFormat="1" ht="31.5">
      <c r="A2" s="271" t="s">
        <v>180</v>
      </c>
      <c r="B2" s="272" t="s">
        <v>1</v>
      </c>
      <c r="C2" s="272" t="s">
        <v>181</v>
      </c>
      <c r="D2" s="272" t="s">
        <v>182</v>
      </c>
      <c r="E2" s="272" t="s">
        <v>183</v>
      </c>
      <c r="F2" s="272" t="s">
        <v>184</v>
      </c>
      <c r="G2" s="272" t="s">
        <v>185</v>
      </c>
      <c r="H2" s="273" t="s">
        <v>186</v>
      </c>
      <c r="I2" s="274" t="s">
        <v>187</v>
      </c>
      <c r="J2" s="272" t="s">
        <v>188</v>
      </c>
      <c r="K2" s="272" t="s">
        <v>189</v>
      </c>
      <c r="L2" s="272" t="s">
        <v>190</v>
      </c>
      <c r="M2" s="272" t="s">
        <v>191</v>
      </c>
      <c r="N2" s="272" t="s">
        <v>192</v>
      </c>
      <c r="O2" s="275" t="s">
        <v>193</v>
      </c>
      <c r="P2" s="272" t="s">
        <v>165</v>
      </c>
      <c r="Q2" s="272" t="s">
        <v>194</v>
      </c>
      <c r="R2" s="275" t="s">
        <v>195</v>
      </c>
      <c r="S2" s="276" t="s">
        <v>196</v>
      </c>
      <c r="T2" s="267" t="s">
        <v>197</v>
      </c>
      <c r="U2" s="277" t="s">
        <v>198</v>
      </c>
      <c r="V2" s="277" t="s">
        <v>199</v>
      </c>
      <c r="W2" s="277" t="s">
        <v>200</v>
      </c>
      <c r="X2" s="277" t="s">
        <v>201</v>
      </c>
      <c r="Y2" s="277" t="s">
        <v>202</v>
      </c>
      <c r="Z2" s="277" t="s">
        <v>203</v>
      </c>
      <c r="AA2" s="277" t="s">
        <v>204</v>
      </c>
      <c r="AB2" s="277" t="s">
        <v>205</v>
      </c>
      <c r="AC2" s="277" t="s">
        <v>206</v>
      </c>
      <c r="AD2" s="267" t="s">
        <v>207</v>
      </c>
      <c r="AE2" s="267" t="s">
        <v>208</v>
      </c>
      <c r="AF2" s="267" t="s">
        <v>209</v>
      </c>
      <c r="AG2" s="267" t="s">
        <v>210</v>
      </c>
      <c r="AH2" s="267" t="s">
        <v>211</v>
      </c>
      <c r="AI2" s="267" t="s">
        <v>212</v>
      </c>
      <c r="AJ2" s="267" t="s">
        <v>213</v>
      </c>
      <c r="AK2" s="267" t="s">
        <v>214</v>
      </c>
      <c r="AL2" s="325" t="s">
        <v>215</v>
      </c>
      <c r="AM2" s="269" t="s">
        <v>216</v>
      </c>
      <c r="AN2" s="269" t="s">
        <v>217</v>
      </c>
      <c r="AO2" s="269" t="s">
        <v>218</v>
      </c>
      <c r="AP2" s="269" t="s">
        <v>219</v>
      </c>
      <c r="AQ2" s="269" t="s">
        <v>220</v>
      </c>
      <c r="AR2" s="269" t="s">
        <v>221</v>
      </c>
      <c r="AS2" s="269" t="s">
        <v>222</v>
      </c>
      <c r="AT2" s="269" t="s">
        <v>223</v>
      </c>
      <c r="AU2" s="269" t="s">
        <v>128</v>
      </c>
      <c r="AV2" s="325" t="s">
        <v>94</v>
      </c>
      <c r="AW2" s="269" t="s">
        <v>224</v>
      </c>
    </row>
    <row r="3" spans="1:49" s="278" customFormat="1" ht="10.5">
      <c r="A3" s="279">
        <v>700000021</v>
      </c>
      <c r="B3" s="279" t="s">
        <v>225</v>
      </c>
      <c r="C3" s="279">
        <v>3249</v>
      </c>
      <c r="D3" s="280" t="s">
        <v>226</v>
      </c>
      <c r="E3" s="279" t="s">
        <v>227</v>
      </c>
      <c r="F3" s="279" t="s">
        <v>226</v>
      </c>
      <c r="G3" s="279" t="s">
        <v>226</v>
      </c>
      <c r="H3" s="279">
        <v>1279</v>
      </c>
      <c r="I3" s="281">
        <v>591619386.53968835</v>
      </c>
      <c r="J3" s="282" t="s">
        <v>170</v>
      </c>
      <c r="K3" s="282" t="s">
        <v>170</v>
      </c>
      <c r="L3" s="283" t="s">
        <v>170</v>
      </c>
      <c r="M3" s="279">
        <v>62</v>
      </c>
      <c r="N3" s="284">
        <v>484530.89518774126</v>
      </c>
      <c r="O3" s="281">
        <v>19381235.80750965</v>
      </c>
      <c r="P3" s="279">
        <v>62</v>
      </c>
      <c r="Q3" s="285">
        <v>3.1075697211155377E-2</v>
      </c>
      <c r="R3" s="279">
        <v>40</v>
      </c>
      <c r="S3" s="283">
        <v>0.64516129032258063</v>
      </c>
      <c r="T3" s="286">
        <v>-1</v>
      </c>
      <c r="U3" s="287" t="s">
        <v>170</v>
      </c>
      <c r="V3" s="287" t="s">
        <v>170</v>
      </c>
      <c r="W3" s="287">
        <v>0</v>
      </c>
      <c r="X3" s="287">
        <v>-2</v>
      </c>
      <c r="Y3" s="287" t="s">
        <v>170</v>
      </c>
      <c r="Z3" s="287" t="s">
        <v>170</v>
      </c>
      <c r="AA3" s="287" t="s">
        <v>170</v>
      </c>
      <c r="AB3" s="287" t="s">
        <v>170</v>
      </c>
      <c r="AC3" s="287" t="s">
        <v>170</v>
      </c>
      <c r="AD3" s="283">
        <v>1.0474893640145242</v>
      </c>
      <c r="AE3" s="283">
        <v>0.64516129032258063</v>
      </c>
      <c r="AF3" s="281">
        <v>406670.7970769417</v>
      </c>
      <c r="AG3" s="281">
        <v>77860.098110799561</v>
      </c>
      <c r="AH3" s="283">
        <v>0.19145731306609781</v>
      </c>
      <c r="AI3" s="281">
        <v>406670.7970769417</v>
      </c>
      <c r="AJ3" s="281">
        <v>462564.02387778606</v>
      </c>
      <c r="AK3" s="283">
        <v>0.13744096503263159</v>
      </c>
      <c r="AL3" s="322">
        <v>4</v>
      </c>
      <c r="AM3" s="289">
        <v>22</v>
      </c>
      <c r="AN3" s="289">
        <v>9</v>
      </c>
      <c r="AO3" s="289">
        <v>0</v>
      </c>
      <c r="AP3" s="289">
        <v>0</v>
      </c>
      <c r="AQ3" s="289">
        <v>0</v>
      </c>
      <c r="AR3" s="289">
        <v>0</v>
      </c>
      <c r="AS3" s="289">
        <v>6</v>
      </c>
      <c r="AT3" s="289">
        <v>71</v>
      </c>
      <c r="AU3" s="288">
        <v>64.516129032258064</v>
      </c>
      <c r="AV3" s="324">
        <v>5</v>
      </c>
      <c r="AW3" s="289">
        <v>31</v>
      </c>
    </row>
    <row r="4" spans="1:49" s="278" customFormat="1" ht="10.5">
      <c r="A4" s="279">
        <v>700000021</v>
      </c>
      <c r="B4" s="279" t="s">
        <v>225</v>
      </c>
      <c r="C4" s="279">
        <v>4796</v>
      </c>
      <c r="D4" s="280">
        <v>276872</v>
      </c>
      <c r="E4" s="279" t="s">
        <v>228</v>
      </c>
      <c r="F4" s="279" t="s">
        <v>229</v>
      </c>
      <c r="G4" s="279">
        <v>201915</v>
      </c>
      <c r="H4" s="279">
        <v>1279</v>
      </c>
      <c r="I4" s="281">
        <v>591619386.53968835</v>
      </c>
      <c r="J4" s="282">
        <v>322</v>
      </c>
      <c r="K4" s="282">
        <v>309</v>
      </c>
      <c r="L4" s="283">
        <v>0.95962732919254656</v>
      </c>
      <c r="M4" s="279">
        <v>337</v>
      </c>
      <c r="N4" s="284">
        <v>457211.34027343849</v>
      </c>
      <c r="O4" s="281">
        <v>87784577.33250019</v>
      </c>
      <c r="P4" s="279">
        <v>311</v>
      </c>
      <c r="Q4" s="285">
        <v>0.14980079681274899</v>
      </c>
      <c r="R4" s="279">
        <v>192</v>
      </c>
      <c r="S4" s="283">
        <v>0.61736334405144699</v>
      </c>
      <c r="T4" s="286">
        <v>0</v>
      </c>
      <c r="U4" s="287">
        <v>8</v>
      </c>
      <c r="V4" s="287">
        <v>-12</v>
      </c>
      <c r="W4" s="287">
        <v>8</v>
      </c>
      <c r="X4" s="287">
        <v>4</v>
      </c>
      <c r="Y4" s="287">
        <v>5</v>
      </c>
      <c r="Z4" s="287">
        <v>4</v>
      </c>
      <c r="AA4" s="287">
        <v>3</v>
      </c>
      <c r="AB4" s="287">
        <v>2</v>
      </c>
      <c r="AC4" s="287">
        <v>4</v>
      </c>
      <c r="AD4" s="283">
        <v>0.98842823192457829</v>
      </c>
      <c r="AE4" s="283">
        <v>0.61736334405144699</v>
      </c>
      <c r="AF4" s="281">
        <v>388492.98116419918</v>
      </c>
      <c r="AG4" s="281">
        <v>68718.359109239304</v>
      </c>
      <c r="AH4" s="283">
        <v>0.1768844289112009</v>
      </c>
      <c r="AI4" s="281">
        <v>406670.7970769417</v>
      </c>
      <c r="AJ4" s="281">
        <v>462564.02387778606</v>
      </c>
      <c r="AK4" s="283">
        <v>0.13744096503263159</v>
      </c>
      <c r="AL4" s="322">
        <v>10</v>
      </c>
      <c r="AM4" s="289">
        <v>100</v>
      </c>
      <c r="AN4" s="289">
        <v>57</v>
      </c>
      <c r="AO4" s="289">
        <v>16</v>
      </c>
      <c r="AP4" s="289">
        <v>10</v>
      </c>
      <c r="AQ4" s="289">
        <v>4</v>
      </c>
      <c r="AR4" s="289">
        <v>5</v>
      </c>
      <c r="AS4" s="289">
        <v>2</v>
      </c>
      <c r="AT4" s="289">
        <v>384</v>
      </c>
      <c r="AU4" s="288">
        <v>61.736334405144703</v>
      </c>
      <c r="AV4" s="324">
        <v>9</v>
      </c>
      <c r="AW4" s="289">
        <v>173</v>
      </c>
    </row>
    <row r="5" spans="1:49" s="278" customFormat="1" ht="10.5">
      <c r="A5" s="279">
        <v>700000021</v>
      </c>
      <c r="B5" s="279" t="s">
        <v>225</v>
      </c>
      <c r="C5" s="279">
        <v>5292</v>
      </c>
      <c r="D5" s="280">
        <v>532314</v>
      </c>
      <c r="E5" s="279" t="s">
        <v>230</v>
      </c>
      <c r="F5" s="279" t="s">
        <v>229</v>
      </c>
      <c r="G5" s="279">
        <v>202112</v>
      </c>
      <c r="H5" s="279">
        <v>1279</v>
      </c>
      <c r="I5" s="281">
        <v>591619386.53968835</v>
      </c>
      <c r="J5" s="282">
        <v>250</v>
      </c>
      <c r="K5" s="282">
        <v>247</v>
      </c>
      <c r="L5" s="283">
        <v>0.98799999999999999</v>
      </c>
      <c r="M5" s="279">
        <v>276</v>
      </c>
      <c r="N5" s="284">
        <v>447890.03376552206</v>
      </c>
      <c r="O5" s="281">
        <v>68527175.16612488</v>
      </c>
      <c r="P5" s="279">
        <v>248</v>
      </c>
      <c r="Q5" s="285">
        <v>0.11952191235059761</v>
      </c>
      <c r="R5" s="279">
        <v>153</v>
      </c>
      <c r="S5" s="283">
        <v>0.61693548387096775</v>
      </c>
      <c r="T5" s="286">
        <v>-1</v>
      </c>
      <c r="U5" s="287">
        <v>15</v>
      </c>
      <c r="V5" s="287">
        <v>-8</v>
      </c>
      <c r="W5" s="287">
        <v>10</v>
      </c>
      <c r="X5" s="287">
        <v>6</v>
      </c>
      <c r="Y5" s="287">
        <v>5</v>
      </c>
      <c r="Z5" s="287">
        <v>5</v>
      </c>
      <c r="AA5" s="287">
        <v>6</v>
      </c>
      <c r="AB5" s="287">
        <v>8</v>
      </c>
      <c r="AC5" s="287">
        <v>1</v>
      </c>
      <c r="AD5" s="283">
        <v>0.96827684524782454</v>
      </c>
      <c r="AE5" s="283">
        <v>0.61693548387096775</v>
      </c>
      <c r="AF5" s="281">
        <v>390236.94952545298</v>
      </c>
      <c r="AG5" s="281">
        <v>57653.084240069089</v>
      </c>
      <c r="AH5" s="283">
        <v>0.14773866060140647</v>
      </c>
      <c r="AI5" s="281">
        <v>406670.7970769417</v>
      </c>
      <c r="AJ5" s="281">
        <v>462564.02387778606</v>
      </c>
      <c r="AK5" s="283">
        <v>0.13744096503263159</v>
      </c>
      <c r="AL5" s="322">
        <v>5</v>
      </c>
      <c r="AM5" s="289">
        <v>77</v>
      </c>
      <c r="AN5" s="289">
        <v>44</v>
      </c>
      <c r="AO5" s="289">
        <v>17</v>
      </c>
      <c r="AP5" s="289">
        <v>7</v>
      </c>
      <c r="AQ5" s="289">
        <v>8</v>
      </c>
      <c r="AR5" s="289">
        <v>11</v>
      </c>
      <c r="AS5" s="289">
        <v>2</v>
      </c>
      <c r="AT5" s="289">
        <v>317</v>
      </c>
      <c r="AU5" s="288">
        <v>61.693548387096776</v>
      </c>
      <c r="AV5" s="324">
        <v>10</v>
      </c>
      <c r="AW5" s="289">
        <v>138</v>
      </c>
    </row>
    <row r="6" spans="1:49" s="278" customFormat="1" ht="10.5">
      <c r="A6" s="279">
        <v>700000021</v>
      </c>
      <c r="B6" s="279" t="s">
        <v>225</v>
      </c>
      <c r="C6" s="279">
        <v>5672</v>
      </c>
      <c r="D6" s="280">
        <v>275838</v>
      </c>
      <c r="E6" s="279" t="s">
        <v>231</v>
      </c>
      <c r="F6" s="279" t="s">
        <v>229</v>
      </c>
      <c r="G6" s="279">
        <v>202217</v>
      </c>
      <c r="H6" s="279">
        <v>1279</v>
      </c>
      <c r="I6" s="281">
        <v>591619386.53968835</v>
      </c>
      <c r="J6" s="282">
        <v>246</v>
      </c>
      <c r="K6" s="282">
        <v>184</v>
      </c>
      <c r="L6" s="283">
        <v>0.74796747967479671</v>
      </c>
      <c r="M6" s="279">
        <v>222</v>
      </c>
      <c r="N6" s="284">
        <v>465734.07595687936</v>
      </c>
      <c r="O6" s="281">
        <v>51230748.355256729</v>
      </c>
      <c r="P6" s="279">
        <v>185</v>
      </c>
      <c r="Q6" s="285">
        <v>8.6055776892430283E-2</v>
      </c>
      <c r="R6" s="279">
        <v>110</v>
      </c>
      <c r="S6" s="283">
        <v>0.59459459459459463</v>
      </c>
      <c r="T6" s="286">
        <v>-1</v>
      </c>
      <c r="U6" s="287">
        <v>3</v>
      </c>
      <c r="V6" s="287">
        <v>1</v>
      </c>
      <c r="W6" s="287">
        <v>0</v>
      </c>
      <c r="X6" s="287">
        <v>-6</v>
      </c>
      <c r="Y6" s="287">
        <v>4</v>
      </c>
      <c r="Z6" s="287">
        <v>1</v>
      </c>
      <c r="AA6" s="287">
        <v>-4</v>
      </c>
      <c r="AB6" s="287">
        <v>1</v>
      </c>
      <c r="AC6" s="287">
        <v>-4</v>
      </c>
      <c r="AD6" s="283">
        <v>1.0068532179664946</v>
      </c>
      <c r="AE6" s="283">
        <v>0.59459459459459463</v>
      </c>
      <c r="AF6" s="281">
        <v>411002.59612267249</v>
      </c>
      <c r="AG6" s="281">
        <v>54731.479834206868</v>
      </c>
      <c r="AH6" s="283">
        <v>0.13316577644650957</v>
      </c>
      <c r="AI6" s="281">
        <v>406670.7970769417</v>
      </c>
      <c r="AJ6" s="281">
        <v>462564.02387778606</v>
      </c>
      <c r="AK6" s="283">
        <v>0.13744096503263159</v>
      </c>
      <c r="AL6" s="322">
        <v>4</v>
      </c>
      <c r="AM6" s="289">
        <v>45</v>
      </c>
      <c r="AN6" s="289">
        <v>29</v>
      </c>
      <c r="AO6" s="289">
        <v>23</v>
      </c>
      <c r="AP6" s="289">
        <v>6</v>
      </c>
      <c r="AQ6" s="289">
        <v>8</v>
      </c>
      <c r="AR6" s="289">
        <v>11</v>
      </c>
      <c r="AS6" s="289">
        <v>2</v>
      </c>
      <c r="AT6" s="289">
        <v>232</v>
      </c>
      <c r="AU6" s="288">
        <v>59.45945945945946</v>
      </c>
      <c r="AV6" s="324">
        <v>9</v>
      </c>
      <c r="AW6" s="289">
        <v>97</v>
      </c>
    </row>
    <row r="7" spans="1:49" s="278" customFormat="1" ht="10.5">
      <c r="A7" s="279">
        <v>700000021</v>
      </c>
      <c r="B7" s="279" t="s">
        <v>225</v>
      </c>
      <c r="C7" s="279">
        <v>8832</v>
      </c>
      <c r="D7" s="280">
        <v>490031</v>
      </c>
      <c r="E7" s="279" t="s">
        <v>232</v>
      </c>
      <c r="F7" s="279" t="s">
        <v>229</v>
      </c>
      <c r="G7" s="279">
        <v>202404</v>
      </c>
      <c r="H7" s="279">
        <v>1279</v>
      </c>
      <c r="I7" s="281">
        <v>591619386.53968835</v>
      </c>
      <c r="J7" s="282">
        <v>299</v>
      </c>
      <c r="K7" s="282">
        <v>219</v>
      </c>
      <c r="L7" s="283">
        <v>0.73244147157190631</v>
      </c>
      <c r="M7" s="279">
        <v>267</v>
      </c>
      <c r="N7" s="284">
        <v>480038.27016579057</v>
      </c>
      <c r="O7" s="281">
        <v>62404975.121552773</v>
      </c>
      <c r="P7" s="279">
        <v>218</v>
      </c>
      <c r="Q7" s="285">
        <v>0.10199203187250996</v>
      </c>
      <c r="R7" s="279">
        <v>130</v>
      </c>
      <c r="S7" s="283">
        <v>0.59633027522935778</v>
      </c>
      <c r="T7" s="286">
        <v>-3</v>
      </c>
      <c r="U7" s="287">
        <v>2</v>
      </c>
      <c r="V7" s="287">
        <v>-7</v>
      </c>
      <c r="W7" s="287">
        <v>-7</v>
      </c>
      <c r="X7" s="287">
        <v>-2</v>
      </c>
      <c r="Y7" s="287">
        <v>3</v>
      </c>
      <c r="Z7" s="287">
        <v>2</v>
      </c>
      <c r="AA7" s="287">
        <v>3</v>
      </c>
      <c r="AB7" s="287">
        <v>-5</v>
      </c>
      <c r="AC7" s="287">
        <v>-8</v>
      </c>
      <c r="AD7" s="283">
        <v>1.0377769246763155</v>
      </c>
      <c r="AE7" s="283">
        <v>0.59633027522935778</v>
      </c>
      <c r="AF7" s="281">
        <v>434809.39351449272</v>
      </c>
      <c r="AG7" s="281">
        <v>45228.876651297847</v>
      </c>
      <c r="AH7" s="283">
        <v>0.10402000813671546</v>
      </c>
      <c r="AI7" s="281">
        <v>406670.7970769417</v>
      </c>
      <c r="AJ7" s="281">
        <v>462564.02387778606</v>
      </c>
      <c r="AK7" s="283">
        <v>0.13744096503263159</v>
      </c>
      <c r="AL7" s="322">
        <v>4</v>
      </c>
      <c r="AM7" s="289">
        <v>64</v>
      </c>
      <c r="AN7" s="289">
        <v>32</v>
      </c>
      <c r="AO7" s="289">
        <v>17</v>
      </c>
      <c r="AP7" s="289">
        <v>7</v>
      </c>
      <c r="AQ7" s="289">
        <v>8</v>
      </c>
      <c r="AR7" s="289">
        <v>11</v>
      </c>
      <c r="AS7" s="289">
        <v>2</v>
      </c>
      <c r="AT7" s="289">
        <v>269</v>
      </c>
      <c r="AU7" s="288">
        <v>59.633027522935777</v>
      </c>
      <c r="AV7" s="324">
        <v>12</v>
      </c>
      <c r="AW7" s="289">
        <v>113</v>
      </c>
    </row>
    <row r="8" spans="1:49" s="278" customFormat="1" ht="10.5">
      <c r="A8" s="279">
        <v>700000021</v>
      </c>
      <c r="B8" s="279" t="s">
        <v>225</v>
      </c>
      <c r="C8" s="279">
        <v>9039</v>
      </c>
      <c r="D8" s="280">
        <v>511097</v>
      </c>
      <c r="E8" s="279" t="s">
        <v>233</v>
      </c>
      <c r="F8" s="279" t="s">
        <v>229</v>
      </c>
      <c r="G8" s="279">
        <v>202413</v>
      </c>
      <c r="H8" s="279">
        <v>1279</v>
      </c>
      <c r="I8" s="281">
        <v>591619386.53968835</v>
      </c>
      <c r="J8" s="282">
        <v>229</v>
      </c>
      <c r="K8" s="282">
        <v>184</v>
      </c>
      <c r="L8" s="283">
        <v>0.80349344978165937</v>
      </c>
      <c r="M8" s="279">
        <v>214</v>
      </c>
      <c r="N8" s="284">
        <v>496295.47075442632</v>
      </c>
      <c r="O8" s="281">
        <v>55088797.253741324</v>
      </c>
      <c r="P8" s="279">
        <v>186</v>
      </c>
      <c r="Q8" s="285">
        <v>8.6852589641434261E-2</v>
      </c>
      <c r="R8" s="279">
        <v>111</v>
      </c>
      <c r="S8" s="283">
        <v>0.59677419354838712</v>
      </c>
      <c r="T8" s="286">
        <v>0</v>
      </c>
      <c r="U8" s="287">
        <v>-1</v>
      </c>
      <c r="V8" s="287">
        <v>-2</v>
      </c>
      <c r="W8" s="287">
        <v>-1</v>
      </c>
      <c r="X8" s="287">
        <v>3</v>
      </c>
      <c r="Y8" s="287">
        <v>-1</v>
      </c>
      <c r="Z8" s="287">
        <v>-4</v>
      </c>
      <c r="AA8" s="287">
        <v>0</v>
      </c>
      <c r="AB8" s="287">
        <v>-2</v>
      </c>
      <c r="AC8" s="287">
        <v>0</v>
      </c>
      <c r="AD8" s="283">
        <v>1.072922763413076</v>
      </c>
      <c r="AE8" s="283">
        <v>0.59677419354838712</v>
      </c>
      <c r="AF8" s="281">
        <v>449534.85181127983</v>
      </c>
      <c r="AG8" s="281">
        <v>46760.618943146488</v>
      </c>
      <c r="AH8" s="283">
        <v>0.10402000813671541</v>
      </c>
      <c r="AI8" s="281">
        <v>406670.7970769417</v>
      </c>
      <c r="AJ8" s="281">
        <v>462564.02387778606</v>
      </c>
      <c r="AK8" s="283">
        <v>0.13744096503263159</v>
      </c>
      <c r="AL8" s="322">
        <v>4</v>
      </c>
      <c r="AM8" s="289">
        <v>56</v>
      </c>
      <c r="AN8" s="289">
        <v>29</v>
      </c>
      <c r="AO8" s="289">
        <v>15</v>
      </c>
      <c r="AP8" s="289">
        <v>4</v>
      </c>
      <c r="AQ8" s="289">
        <v>4</v>
      </c>
      <c r="AR8" s="289">
        <v>5</v>
      </c>
      <c r="AS8" s="289">
        <v>2</v>
      </c>
      <c r="AT8" s="289">
        <v>224</v>
      </c>
      <c r="AU8" s="288">
        <v>59.677419354838712</v>
      </c>
      <c r="AV8" s="324">
        <v>7</v>
      </c>
      <c r="AW8" s="289">
        <v>100</v>
      </c>
    </row>
    <row r="9" spans="1:49" s="278" customFormat="1" ht="10.5">
      <c r="A9" s="279">
        <v>700000021</v>
      </c>
      <c r="B9" s="279" t="s">
        <v>225</v>
      </c>
      <c r="C9" s="279">
        <v>9040</v>
      </c>
      <c r="D9" s="280">
        <v>1435494</v>
      </c>
      <c r="E9" s="279" t="s">
        <v>234</v>
      </c>
      <c r="F9" s="279" t="s">
        <v>229</v>
      </c>
      <c r="G9" s="279">
        <v>202413</v>
      </c>
      <c r="H9" s="279">
        <v>1279</v>
      </c>
      <c r="I9" s="281">
        <v>591619386.53968835</v>
      </c>
      <c r="J9" s="282">
        <v>229</v>
      </c>
      <c r="K9" s="282">
        <v>135</v>
      </c>
      <c r="L9" s="283">
        <v>0.58951965065502188</v>
      </c>
      <c r="M9" s="279">
        <v>161</v>
      </c>
      <c r="N9" s="284">
        <v>510187.30300035555</v>
      </c>
      <c r="O9" s="281">
        <v>41835358.846029155</v>
      </c>
      <c r="P9" s="279">
        <v>137</v>
      </c>
      <c r="Q9" s="285">
        <v>6.3745019920318724E-2</v>
      </c>
      <c r="R9" s="279">
        <v>82</v>
      </c>
      <c r="S9" s="283">
        <v>0.59854014598540151</v>
      </c>
      <c r="T9" s="286">
        <v>0</v>
      </c>
      <c r="U9" s="287">
        <v>3</v>
      </c>
      <c r="V9" s="287">
        <v>-10</v>
      </c>
      <c r="W9" s="287">
        <v>-1</v>
      </c>
      <c r="X9" s="287">
        <v>5</v>
      </c>
      <c r="Y9" s="287">
        <v>-13</v>
      </c>
      <c r="Z9" s="287">
        <v>4</v>
      </c>
      <c r="AA9" s="287">
        <v>4</v>
      </c>
      <c r="AB9" s="287">
        <v>0</v>
      </c>
      <c r="AC9" s="287">
        <v>3</v>
      </c>
      <c r="AD9" s="283">
        <v>1.1029550000956236</v>
      </c>
      <c r="AE9" s="283">
        <v>0.59854014598540151</v>
      </c>
      <c r="AF9" s="281">
        <v>462117.80514866981</v>
      </c>
      <c r="AG9" s="281">
        <v>48069.497851685737</v>
      </c>
      <c r="AH9" s="283">
        <v>0.1040200081367155</v>
      </c>
      <c r="AI9" s="281">
        <v>406670.7970769417</v>
      </c>
      <c r="AJ9" s="281">
        <v>462564.02387778606</v>
      </c>
      <c r="AK9" s="283">
        <v>0.13744096503263159</v>
      </c>
      <c r="AL9" s="322">
        <v>5</v>
      </c>
      <c r="AM9" s="289">
        <v>42</v>
      </c>
      <c r="AN9" s="289">
        <v>23</v>
      </c>
      <c r="AO9" s="289">
        <v>6</v>
      </c>
      <c r="AP9" s="289">
        <v>5</v>
      </c>
      <c r="AQ9" s="289">
        <v>3</v>
      </c>
      <c r="AR9" s="289">
        <v>3</v>
      </c>
      <c r="AS9" s="289">
        <v>2</v>
      </c>
      <c r="AT9" s="289">
        <v>164</v>
      </c>
      <c r="AU9" s="288">
        <v>59.854014598540154</v>
      </c>
      <c r="AV9" s="324">
        <v>6</v>
      </c>
      <c r="AW9" s="289">
        <v>71</v>
      </c>
    </row>
    <row r="10" spans="1:49" s="278" customFormat="1" ht="10.5">
      <c r="A10" s="279">
        <v>700000021</v>
      </c>
      <c r="B10" s="279" t="s">
        <v>225</v>
      </c>
      <c r="C10" s="279">
        <v>9177</v>
      </c>
      <c r="D10" s="280">
        <v>1344968</v>
      </c>
      <c r="E10" s="279" t="s">
        <v>235</v>
      </c>
      <c r="F10" s="279" t="s">
        <v>229</v>
      </c>
      <c r="G10" s="279">
        <v>202504</v>
      </c>
      <c r="H10" s="279">
        <v>1279</v>
      </c>
      <c r="I10" s="281">
        <v>591619386.53968835</v>
      </c>
      <c r="J10" s="282">
        <v>218</v>
      </c>
      <c r="K10" s="282">
        <v>184</v>
      </c>
      <c r="L10" s="283">
        <v>0.84403669724770647</v>
      </c>
      <c r="M10" s="279">
        <v>228</v>
      </c>
      <c r="N10" s="284">
        <v>449089.02350701176</v>
      </c>
      <c r="O10" s="281">
        <v>49399792.585771292</v>
      </c>
      <c r="P10" s="279">
        <v>184</v>
      </c>
      <c r="Q10" s="285">
        <v>8.6055776892430283E-2</v>
      </c>
      <c r="R10" s="279">
        <v>110</v>
      </c>
      <c r="S10" s="283">
        <v>0.59782608695652173</v>
      </c>
      <c r="T10" s="286">
        <v>-2</v>
      </c>
      <c r="U10" s="287">
        <v>10</v>
      </c>
      <c r="V10" s="287">
        <v>-5</v>
      </c>
      <c r="W10" s="287">
        <v>3</v>
      </c>
      <c r="X10" s="287">
        <v>0</v>
      </c>
      <c r="Y10" s="287">
        <v>-2</v>
      </c>
      <c r="Z10" s="287">
        <v>2</v>
      </c>
      <c r="AA10" s="287">
        <v>3</v>
      </c>
      <c r="AB10" s="287">
        <v>-2</v>
      </c>
      <c r="AC10" s="287">
        <v>-1</v>
      </c>
      <c r="AD10" s="283">
        <v>0.97086889668199849</v>
      </c>
      <c r="AE10" s="283">
        <v>0.59782608695652173</v>
      </c>
      <c r="AF10" s="281">
        <v>396313.61345496011</v>
      </c>
      <c r="AG10" s="281">
        <v>52775.410052051651</v>
      </c>
      <c r="AH10" s="283">
        <v>0.13316577644650965</v>
      </c>
      <c r="AI10" s="281">
        <v>406670.7970769417</v>
      </c>
      <c r="AJ10" s="281">
        <v>462564.02387778606</v>
      </c>
      <c r="AK10" s="283">
        <v>0.13744096503263159</v>
      </c>
      <c r="AL10" s="322">
        <v>5</v>
      </c>
      <c r="AM10" s="289">
        <v>41</v>
      </c>
      <c r="AN10" s="289">
        <v>32</v>
      </c>
      <c r="AO10" s="289">
        <v>19</v>
      </c>
      <c r="AP10" s="289">
        <v>8</v>
      </c>
      <c r="AQ10" s="289">
        <v>5</v>
      </c>
      <c r="AR10" s="289">
        <v>7</v>
      </c>
      <c r="AS10" s="289">
        <v>2</v>
      </c>
      <c r="AT10" s="289">
        <v>222</v>
      </c>
      <c r="AU10" s="288">
        <v>59.782608695652172</v>
      </c>
      <c r="AV10" s="324">
        <v>12</v>
      </c>
      <c r="AW10" s="289">
        <v>92</v>
      </c>
    </row>
    <row r="11" spans="1:49" s="278" customFormat="1" ht="10.5">
      <c r="A11" s="279">
        <v>700000021</v>
      </c>
      <c r="B11" s="279" t="s">
        <v>225</v>
      </c>
      <c r="C11" s="279">
        <v>9426</v>
      </c>
      <c r="D11" s="280">
        <v>1538217</v>
      </c>
      <c r="E11" s="279" t="s">
        <v>236</v>
      </c>
      <c r="F11" s="279" t="s">
        <v>229</v>
      </c>
      <c r="G11" s="279">
        <v>202514</v>
      </c>
      <c r="H11" s="279">
        <v>1279</v>
      </c>
      <c r="I11" s="281">
        <v>591619386.53968835</v>
      </c>
      <c r="J11" s="282">
        <v>189</v>
      </c>
      <c r="K11" s="282">
        <v>145</v>
      </c>
      <c r="L11" s="283">
        <v>0.76719576719576721</v>
      </c>
      <c r="M11" s="279">
        <v>173</v>
      </c>
      <c r="N11" s="284">
        <v>462920.26450530853</v>
      </c>
      <c r="O11" s="281">
        <v>40736983.276467152</v>
      </c>
      <c r="P11" s="279">
        <v>147</v>
      </c>
      <c r="Q11" s="285">
        <v>6.8525896414342632E-2</v>
      </c>
      <c r="R11" s="279">
        <v>88</v>
      </c>
      <c r="S11" s="283">
        <v>0.59863945578231292</v>
      </c>
      <c r="T11" s="286">
        <v>0</v>
      </c>
      <c r="U11" s="287">
        <v>0</v>
      </c>
      <c r="V11" s="287">
        <v>-3</v>
      </c>
      <c r="W11" s="287">
        <v>5</v>
      </c>
      <c r="X11" s="287">
        <v>6</v>
      </c>
      <c r="Y11" s="287">
        <v>-6</v>
      </c>
      <c r="Z11" s="287">
        <v>5</v>
      </c>
      <c r="AA11" s="287">
        <v>-6</v>
      </c>
      <c r="AB11" s="287">
        <v>0</v>
      </c>
      <c r="AC11" s="287">
        <v>-4</v>
      </c>
      <c r="AD11" s="283">
        <v>1.0007701433944993</v>
      </c>
      <c r="AE11" s="283">
        <v>0.59863945578231292</v>
      </c>
      <c r="AF11" s="281">
        <v>408519.45419405319</v>
      </c>
      <c r="AG11" s="281">
        <v>54400.810311255336</v>
      </c>
      <c r="AH11" s="283">
        <v>0.13316577644650943</v>
      </c>
      <c r="AI11" s="281">
        <v>406670.7970769417</v>
      </c>
      <c r="AJ11" s="281">
        <v>462564.02387778606</v>
      </c>
      <c r="AK11" s="283">
        <v>0.13744096503263159</v>
      </c>
      <c r="AL11" s="322">
        <v>4</v>
      </c>
      <c r="AM11" s="289">
        <v>44</v>
      </c>
      <c r="AN11" s="289">
        <v>23</v>
      </c>
      <c r="AO11" s="289">
        <v>10</v>
      </c>
      <c r="AP11" s="289">
        <v>4</v>
      </c>
      <c r="AQ11" s="289">
        <v>6</v>
      </c>
      <c r="AR11" s="289">
        <v>7</v>
      </c>
      <c r="AS11" s="289">
        <v>2</v>
      </c>
      <c r="AT11" s="289">
        <v>182</v>
      </c>
      <c r="AU11" s="288">
        <v>59.863945578231295</v>
      </c>
      <c r="AV11" s="324">
        <v>7</v>
      </c>
      <c r="AW11" s="289">
        <v>77</v>
      </c>
    </row>
    <row r="12" spans="1:49" s="278" customFormat="1" ht="10.5">
      <c r="A12" s="279">
        <v>700000021</v>
      </c>
      <c r="B12" s="279" t="s">
        <v>225</v>
      </c>
      <c r="C12" s="279">
        <v>9549</v>
      </c>
      <c r="D12" s="280">
        <v>719915</v>
      </c>
      <c r="E12" s="279" t="s">
        <v>237</v>
      </c>
      <c r="F12" s="279" t="s">
        <v>229</v>
      </c>
      <c r="G12" s="279">
        <v>202602</v>
      </c>
      <c r="H12" s="279">
        <v>1279</v>
      </c>
      <c r="I12" s="281">
        <v>591619386.53968835</v>
      </c>
      <c r="J12" s="282">
        <v>204</v>
      </c>
      <c r="K12" s="282">
        <v>174</v>
      </c>
      <c r="L12" s="283">
        <v>0.8529411764705882</v>
      </c>
      <c r="M12" s="279">
        <v>204</v>
      </c>
      <c r="N12" s="284">
        <v>470737.95702008711</v>
      </c>
      <c r="O12" s="281">
        <v>49427485.487109147</v>
      </c>
      <c r="P12" s="279">
        <v>175</v>
      </c>
      <c r="Q12" s="285">
        <v>8.2071713147410352E-2</v>
      </c>
      <c r="R12" s="279">
        <v>105</v>
      </c>
      <c r="S12" s="283">
        <v>0.6</v>
      </c>
      <c r="T12" s="286">
        <v>-1</v>
      </c>
      <c r="U12" s="287">
        <v>9</v>
      </c>
      <c r="V12" s="287">
        <v>6</v>
      </c>
      <c r="W12" s="287">
        <v>1</v>
      </c>
      <c r="X12" s="287">
        <v>2</v>
      </c>
      <c r="Y12" s="287">
        <v>2</v>
      </c>
      <c r="Z12" s="287">
        <v>-9</v>
      </c>
      <c r="AA12" s="287">
        <v>-1</v>
      </c>
      <c r="AB12" s="287">
        <v>4</v>
      </c>
      <c r="AC12" s="287">
        <v>-1</v>
      </c>
      <c r="AD12" s="283">
        <v>1.0176709227703811</v>
      </c>
      <c r="AE12" s="283">
        <v>0.6</v>
      </c>
      <c r="AF12" s="281">
        <v>426385.34949612402</v>
      </c>
      <c r="AG12" s="281">
        <v>44352.607523963088</v>
      </c>
      <c r="AH12" s="283">
        <v>0.10402000813671547</v>
      </c>
      <c r="AI12" s="281">
        <v>406670.7970769417</v>
      </c>
      <c r="AJ12" s="281">
        <v>462564.02387778606</v>
      </c>
      <c r="AK12" s="283">
        <v>0.13744096503263159</v>
      </c>
      <c r="AL12" s="322">
        <v>5</v>
      </c>
      <c r="AM12" s="289">
        <v>52</v>
      </c>
      <c r="AN12" s="289">
        <v>28</v>
      </c>
      <c r="AO12" s="289">
        <v>12</v>
      </c>
      <c r="AP12" s="289">
        <v>6</v>
      </c>
      <c r="AQ12" s="289">
        <v>4</v>
      </c>
      <c r="AR12" s="289">
        <v>5</v>
      </c>
      <c r="AS12" s="289">
        <v>2</v>
      </c>
      <c r="AT12" s="289">
        <v>212</v>
      </c>
      <c r="AU12" s="288">
        <v>60</v>
      </c>
      <c r="AV12" s="324">
        <v>7</v>
      </c>
      <c r="AW12" s="289">
        <v>92</v>
      </c>
    </row>
    <row r="13" spans="1:49" s="278" customFormat="1" ht="10.5">
      <c r="A13" s="279">
        <v>700000021</v>
      </c>
      <c r="B13" s="279" t="s">
        <v>225</v>
      </c>
      <c r="C13" s="279">
        <v>10183</v>
      </c>
      <c r="D13" s="280">
        <v>1751355</v>
      </c>
      <c r="E13" s="279" t="s">
        <v>238</v>
      </c>
      <c r="F13" s="279" t="s">
        <v>229</v>
      </c>
      <c r="G13" s="279">
        <v>202610</v>
      </c>
      <c r="H13" s="279">
        <v>1279</v>
      </c>
      <c r="I13" s="281">
        <v>591619386.53968835</v>
      </c>
      <c r="J13" s="282">
        <v>123</v>
      </c>
      <c r="K13" s="282">
        <v>92</v>
      </c>
      <c r="L13" s="283">
        <v>0.74796747967479671</v>
      </c>
      <c r="M13" s="279">
        <v>130</v>
      </c>
      <c r="N13" s="284">
        <v>409152.32530455949</v>
      </c>
      <c r="O13" s="281">
        <v>22912530.217055332</v>
      </c>
      <c r="P13" s="279">
        <v>94</v>
      </c>
      <c r="Q13" s="285">
        <v>4.3824701195219126E-2</v>
      </c>
      <c r="R13" s="279">
        <v>56</v>
      </c>
      <c r="S13" s="283">
        <v>0.5957446808510638</v>
      </c>
      <c r="T13" s="286">
        <v>0</v>
      </c>
      <c r="U13" s="287" t="s">
        <v>170</v>
      </c>
      <c r="V13" s="287" t="s">
        <v>170</v>
      </c>
      <c r="W13" s="287" t="s">
        <v>170</v>
      </c>
      <c r="X13" s="287" t="s">
        <v>170</v>
      </c>
      <c r="Y13" s="287" t="s">
        <v>170</v>
      </c>
      <c r="Z13" s="287" t="s">
        <v>170</v>
      </c>
      <c r="AA13" s="287" t="s">
        <v>170</v>
      </c>
      <c r="AB13" s="287">
        <v>4</v>
      </c>
      <c r="AC13" s="287">
        <v>-2</v>
      </c>
      <c r="AD13" s="283">
        <v>0.88453123067059258</v>
      </c>
      <c r="AE13" s="283">
        <v>0.5957446808510638</v>
      </c>
      <c r="AF13" s="281">
        <v>352016.05554932734</v>
      </c>
      <c r="AG13" s="281">
        <v>57136.269755232148</v>
      </c>
      <c r="AH13" s="283">
        <v>0.16231154475630374</v>
      </c>
      <c r="AI13" s="281">
        <v>406670.7970769417</v>
      </c>
      <c r="AJ13" s="281">
        <v>462564.02387778606</v>
      </c>
      <c r="AK13" s="283">
        <v>0.13744096503263159</v>
      </c>
      <c r="AL13" s="322">
        <v>7</v>
      </c>
      <c r="AM13" s="289">
        <v>13</v>
      </c>
      <c r="AN13" s="289">
        <v>16</v>
      </c>
      <c r="AO13" s="289">
        <v>9</v>
      </c>
      <c r="AP13" s="289">
        <v>9</v>
      </c>
      <c r="AQ13" s="289">
        <v>6</v>
      </c>
      <c r="AR13" s="289">
        <v>8</v>
      </c>
      <c r="AS13" s="289">
        <v>2</v>
      </c>
      <c r="AT13" s="289">
        <v>117</v>
      </c>
      <c r="AU13" s="288">
        <v>59.574468085106382</v>
      </c>
      <c r="AV13" s="324">
        <v>11</v>
      </c>
      <c r="AW13" s="289">
        <v>38</v>
      </c>
    </row>
    <row r="14" spans="1:49" s="278" customFormat="1" ht="10.5">
      <c r="A14" s="279">
        <v>700000021</v>
      </c>
      <c r="B14" s="279" t="s">
        <v>225</v>
      </c>
      <c r="C14" s="279">
        <v>10184</v>
      </c>
      <c r="D14" s="280">
        <v>1697626</v>
      </c>
      <c r="E14" s="279" t="s">
        <v>239</v>
      </c>
      <c r="F14" s="279" t="s">
        <v>229</v>
      </c>
      <c r="G14" s="279">
        <v>202610</v>
      </c>
      <c r="H14" s="279">
        <v>1279</v>
      </c>
      <c r="I14" s="281">
        <v>591619386.53968835</v>
      </c>
      <c r="J14" s="282">
        <v>141</v>
      </c>
      <c r="K14" s="282">
        <v>71</v>
      </c>
      <c r="L14" s="283">
        <v>0.50354609929078009</v>
      </c>
      <c r="M14" s="279">
        <v>110</v>
      </c>
      <c r="N14" s="284">
        <v>384720.12518394698</v>
      </c>
      <c r="O14" s="281">
        <v>16542965.382909721</v>
      </c>
      <c r="P14" s="279">
        <v>72</v>
      </c>
      <c r="Q14" s="285">
        <v>3.3466135458167331E-2</v>
      </c>
      <c r="R14" s="279">
        <v>43</v>
      </c>
      <c r="S14" s="283">
        <v>0.59722222222222221</v>
      </c>
      <c r="T14" s="286">
        <v>-1</v>
      </c>
      <c r="U14" s="287" t="s">
        <v>170</v>
      </c>
      <c r="V14" s="287" t="s">
        <v>170</v>
      </c>
      <c r="W14" s="287" t="s">
        <v>170</v>
      </c>
      <c r="X14" s="287" t="s">
        <v>170</v>
      </c>
      <c r="Y14" s="287" t="s">
        <v>170</v>
      </c>
      <c r="Z14" s="287" t="s">
        <v>170</v>
      </c>
      <c r="AA14" s="287" t="s">
        <v>170</v>
      </c>
      <c r="AB14" s="287">
        <v>3</v>
      </c>
      <c r="AC14" s="287">
        <v>-6</v>
      </c>
      <c r="AD14" s="283">
        <v>0.83171216377517887</v>
      </c>
      <c r="AE14" s="283">
        <v>0.59722222222222221</v>
      </c>
      <c r="AF14" s="281">
        <v>322898.79038461536</v>
      </c>
      <c r="AG14" s="281">
        <v>61821.334799331613</v>
      </c>
      <c r="AH14" s="283">
        <v>0.19145731306609787</v>
      </c>
      <c r="AI14" s="281">
        <v>406670.7970769417</v>
      </c>
      <c r="AJ14" s="281">
        <v>462564.02387778606</v>
      </c>
      <c r="AK14" s="283">
        <v>0.13744096503263159</v>
      </c>
      <c r="AL14" s="322">
        <v>4</v>
      </c>
      <c r="AM14" s="289">
        <v>8</v>
      </c>
      <c r="AN14" s="289">
        <v>13</v>
      </c>
      <c r="AO14" s="289">
        <v>6</v>
      </c>
      <c r="AP14" s="289">
        <v>7</v>
      </c>
      <c r="AQ14" s="289">
        <v>6</v>
      </c>
      <c r="AR14" s="289">
        <v>8</v>
      </c>
      <c r="AS14" s="289">
        <v>2</v>
      </c>
      <c r="AT14" s="289">
        <v>91</v>
      </c>
      <c r="AU14" s="288">
        <v>59.722222222222221</v>
      </c>
      <c r="AV14" s="324">
        <v>12</v>
      </c>
      <c r="AW14" s="289">
        <v>27</v>
      </c>
    </row>
    <row r="15" spans="1:49" s="278" customFormat="1" ht="10.5">
      <c r="A15" s="279">
        <v>700000021</v>
      </c>
      <c r="B15" s="279" t="s">
        <v>225</v>
      </c>
      <c r="C15" s="279">
        <v>10216</v>
      </c>
      <c r="D15" s="280">
        <v>814696</v>
      </c>
      <c r="E15" s="279" t="s">
        <v>240</v>
      </c>
      <c r="F15" s="279" t="s">
        <v>229</v>
      </c>
      <c r="G15" s="279">
        <v>202611</v>
      </c>
      <c r="H15" s="279">
        <v>1279</v>
      </c>
      <c r="I15" s="281">
        <v>591619386.53968835</v>
      </c>
      <c r="J15" s="282">
        <v>28</v>
      </c>
      <c r="K15" s="282">
        <v>92</v>
      </c>
      <c r="L15" s="283">
        <v>3.2857142857142856</v>
      </c>
      <c r="M15" s="279">
        <v>122</v>
      </c>
      <c r="N15" s="284">
        <v>439112.69512768433</v>
      </c>
      <c r="O15" s="281">
        <v>26346761.707661059</v>
      </c>
      <c r="P15" s="279">
        <v>94</v>
      </c>
      <c r="Q15" s="285">
        <v>4.7011952191235058E-2</v>
      </c>
      <c r="R15" s="279">
        <v>60</v>
      </c>
      <c r="S15" s="283">
        <v>0.63829787234042556</v>
      </c>
      <c r="T15" s="286">
        <v>0</v>
      </c>
      <c r="U15" s="287" t="s">
        <v>170</v>
      </c>
      <c r="V15" s="287" t="s">
        <v>170</v>
      </c>
      <c r="W15" s="287" t="s">
        <v>170</v>
      </c>
      <c r="X15" s="287" t="s">
        <v>170</v>
      </c>
      <c r="Y15" s="287" t="s">
        <v>170</v>
      </c>
      <c r="Z15" s="287" t="s">
        <v>170</v>
      </c>
      <c r="AA15" s="287" t="s">
        <v>170</v>
      </c>
      <c r="AB15" s="287" t="s">
        <v>170</v>
      </c>
      <c r="AC15" s="287">
        <v>3</v>
      </c>
      <c r="AD15" s="283">
        <v>0.94930144252572091</v>
      </c>
      <c r="AE15" s="283">
        <v>0.63829787234042556</v>
      </c>
      <c r="AF15" s="281">
        <v>368550.92525108694</v>
      </c>
      <c r="AG15" s="281">
        <v>70561.769876597391</v>
      </c>
      <c r="AH15" s="283">
        <v>0.19145731306609787</v>
      </c>
      <c r="AI15" s="281">
        <v>406670.7970769417</v>
      </c>
      <c r="AJ15" s="281">
        <v>462564.02387778606</v>
      </c>
      <c r="AK15" s="283">
        <v>0.13744096503263159</v>
      </c>
      <c r="AL15" s="322">
        <v>4</v>
      </c>
      <c r="AM15" s="289">
        <v>27</v>
      </c>
      <c r="AN15" s="289">
        <v>11</v>
      </c>
      <c r="AO15" s="289">
        <v>6</v>
      </c>
      <c r="AP15" s="289">
        <v>7</v>
      </c>
      <c r="AQ15" s="289">
        <v>8</v>
      </c>
      <c r="AR15" s="289">
        <v>10</v>
      </c>
      <c r="AS15" s="289">
        <v>2</v>
      </c>
      <c r="AT15" s="289">
        <v>129</v>
      </c>
      <c r="AU15" s="288">
        <v>63.829787234042556</v>
      </c>
      <c r="AV15" s="324">
        <v>12</v>
      </c>
      <c r="AW15" s="289">
        <v>44</v>
      </c>
    </row>
    <row r="16" spans="1:49" s="278" customFormat="1" ht="10.5">
      <c r="A16" s="279">
        <v>700000022</v>
      </c>
      <c r="B16" s="279" t="s">
        <v>241</v>
      </c>
      <c r="C16" s="279">
        <v>3250</v>
      </c>
      <c r="D16" s="280" t="s">
        <v>226</v>
      </c>
      <c r="E16" s="279" t="s">
        <v>242</v>
      </c>
      <c r="F16" s="279" t="s">
        <v>226</v>
      </c>
      <c r="G16" s="279" t="s">
        <v>226</v>
      </c>
      <c r="H16" s="279">
        <v>1107</v>
      </c>
      <c r="I16" s="281">
        <v>534059434.0311771</v>
      </c>
      <c r="J16" s="282" t="s">
        <v>170</v>
      </c>
      <c r="K16" s="282" t="s">
        <v>170</v>
      </c>
      <c r="L16" s="283" t="s">
        <v>170</v>
      </c>
      <c r="M16" s="279">
        <v>197</v>
      </c>
      <c r="N16" s="284">
        <v>272630.16640034906</v>
      </c>
      <c r="O16" s="281">
        <v>34624031.132844329</v>
      </c>
      <c r="P16" s="279">
        <v>197</v>
      </c>
      <c r="Q16" s="285">
        <v>0.11428571428571428</v>
      </c>
      <c r="R16" s="279">
        <v>127</v>
      </c>
      <c r="S16" s="283">
        <v>0.64467005076142136</v>
      </c>
      <c r="T16" s="286">
        <v>0</v>
      </c>
      <c r="U16" s="287" t="s">
        <v>170</v>
      </c>
      <c r="V16" s="287" t="s">
        <v>170</v>
      </c>
      <c r="W16" s="287">
        <v>0</v>
      </c>
      <c r="X16" s="287">
        <v>0</v>
      </c>
      <c r="Y16" s="287" t="s">
        <v>170</v>
      </c>
      <c r="Z16" s="287" t="s">
        <v>170</v>
      </c>
      <c r="AA16" s="287" t="s">
        <v>170</v>
      </c>
      <c r="AB16" s="287" t="s">
        <v>170</v>
      </c>
      <c r="AC16" s="287" t="s">
        <v>170</v>
      </c>
      <c r="AD16" s="283">
        <v>0.56510862831713959</v>
      </c>
      <c r="AE16" s="283">
        <v>0.64467005076142136</v>
      </c>
      <c r="AF16" s="281">
        <v>216560.27777777778</v>
      </c>
      <c r="AG16" s="281">
        <v>56069.888622571278</v>
      </c>
      <c r="AH16" s="283">
        <v>0.25891123338928806</v>
      </c>
      <c r="AI16" s="281">
        <v>429674.71532977256</v>
      </c>
      <c r="AJ16" s="281">
        <v>482438.51312662789</v>
      </c>
      <c r="AK16" s="283">
        <v>0.12279940130142286</v>
      </c>
      <c r="AL16" s="322">
        <v>4</v>
      </c>
      <c r="AM16" s="289">
        <v>71</v>
      </c>
      <c r="AN16" s="289">
        <v>33</v>
      </c>
      <c r="AO16" s="289">
        <v>1</v>
      </c>
      <c r="AP16" s="289">
        <v>1</v>
      </c>
      <c r="AQ16" s="289">
        <v>0</v>
      </c>
      <c r="AR16" s="289">
        <v>0</v>
      </c>
      <c r="AS16" s="289">
        <v>2</v>
      </c>
      <c r="AT16" s="289">
        <v>233</v>
      </c>
      <c r="AU16" s="288">
        <v>64.467005076142129</v>
      </c>
      <c r="AV16" s="324">
        <v>18</v>
      </c>
      <c r="AW16" s="289">
        <v>105</v>
      </c>
    </row>
    <row r="17" spans="1:49" s="278" customFormat="1" ht="10.5">
      <c r="A17" s="279">
        <v>700000022</v>
      </c>
      <c r="B17" s="279" t="s">
        <v>241</v>
      </c>
      <c r="C17" s="279">
        <v>5747</v>
      </c>
      <c r="D17" s="280">
        <v>183829</v>
      </c>
      <c r="E17" s="279" t="s">
        <v>243</v>
      </c>
      <c r="F17" s="279" t="s">
        <v>229</v>
      </c>
      <c r="G17" s="279">
        <v>202304</v>
      </c>
      <c r="H17" s="279">
        <v>1107</v>
      </c>
      <c r="I17" s="281">
        <v>534059434.0311771</v>
      </c>
      <c r="J17" s="282">
        <v>231</v>
      </c>
      <c r="K17" s="282">
        <v>171</v>
      </c>
      <c r="L17" s="283">
        <v>0.74025974025974028</v>
      </c>
      <c r="M17" s="279">
        <v>210</v>
      </c>
      <c r="N17" s="284">
        <v>483601.53760185407</v>
      </c>
      <c r="O17" s="281">
        <v>50294559.910592824</v>
      </c>
      <c r="P17" s="279">
        <v>173</v>
      </c>
      <c r="Q17" s="285">
        <v>9.4009216589861749E-2</v>
      </c>
      <c r="R17" s="279">
        <v>104</v>
      </c>
      <c r="S17" s="283">
        <v>0.60115606936416188</v>
      </c>
      <c r="T17" s="286">
        <v>0</v>
      </c>
      <c r="U17" s="287">
        <v>-11</v>
      </c>
      <c r="V17" s="287">
        <v>3</v>
      </c>
      <c r="W17" s="287">
        <v>-5</v>
      </c>
      <c r="X17" s="287">
        <v>-2</v>
      </c>
      <c r="Y17" s="287">
        <v>3</v>
      </c>
      <c r="Z17" s="287">
        <v>8</v>
      </c>
      <c r="AA17" s="287">
        <v>4</v>
      </c>
      <c r="AB17" s="287">
        <v>2</v>
      </c>
      <c r="AC17" s="287">
        <v>-1</v>
      </c>
      <c r="AD17" s="283">
        <v>1.0024107206277724</v>
      </c>
      <c r="AE17" s="283">
        <v>0.60115606936416188</v>
      </c>
      <c r="AF17" s="281">
        <v>419697.61297949339</v>
      </c>
      <c r="AG17" s="281">
        <v>63903.924622360675</v>
      </c>
      <c r="AH17" s="283">
        <v>0.15226182529058854</v>
      </c>
      <c r="AI17" s="281">
        <v>429674.71532977256</v>
      </c>
      <c r="AJ17" s="281">
        <v>482438.51312662789</v>
      </c>
      <c r="AK17" s="283">
        <v>0.12279940130142286</v>
      </c>
      <c r="AL17" s="322">
        <v>4</v>
      </c>
      <c r="AM17" s="289">
        <v>47</v>
      </c>
      <c r="AN17" s="289">
        <v>27</v>
      </c>
      <c r="AO17" s="289">
        <v>14</v>
      </c>
      <c r="AP17" s="289">
        <v>3</v>
      </c>
      <c r="AQ17" s="289">
        <v>9</v>
      </c>
      <c r="AR17" s="289">
        <v>14</v>
      </c>
      <c r="AS17" s="289">
        <v>2</v>
      </c>
      <c r="AT17" s="289">
        <v>218</v>
      </c>
      <c r="AU17" s="288">
        <v>60.115606936416185</v>
      </c>
      <c r="AV17" s="324">
        <v>12</v>
      </c>
      <c r="AW17" s="289">
        <v>88</v>
      </c>
    </row>
    <row r="18" spans="1:49" s="278" customFormat="1" ht="10.5">
      <c r="A18" s="279">
        <v>700000022</v>
      </c>
      <c r="B18" s="279" t="s">
        <v>241</v>
      </c>
      <c r="C18" s="279">
        <v>8834</v>
      </c>
      <c r="D18" s="280">
        <v>463410</v>
      </c>
      <c r="E18" s="279" t="s">
        <v>244</v>
      </c>
      <c r="F18" s="279" t="s">
        <v>229</v>
      </c>
      <c r="G18" s="279">
        <v>202404</v>
      </c>
      <c r="H18" s="279">
        <v>1107</v>
      </c>
      <c r="I18" s="281">
        <v>534059434.0311771</v>
      </c>
      <c r="J18" s="282">
        <v>263</v>
      </c>
      <c r="K18" s="282">
        <v>235</v>
      </c>
      <c r="L18" s="283">
        <v>0.89353612167300378</v>
      </c>
      <c r="M18" s="279">
        <v>274</v>
      </c>
      <c r="N18" s="284">
        <v>506658.59171844646</v>
      </c>
      <c r="O18" s="281">
        <v>72452178.615737841</v>
      </c>
      <c r="P18" s="279">
        <v>237</v>
      </c>
      <c r="Q18" s="285">
        <v>0.12903225806451613</v>
      </c>
      <c r="R18" s="279">
        <v>143</v>
      </c>
      <c r="S18" s="283">
        <v>0.6033755274261603</v>
      </c>
      <c r="T18" s="286">
        <v>0</v>
      </c>
      <c r="U18" s="287">
        <v>6</v>
      </c>
      <c r="V18" s="287">
        <v>1</v>
      </c>
      <c r="W18" s="287">
        <v>8</v>
      </c>
      <c r="X18" s="287">
        <v>4</v>
      </c>
      <c r="Y18" s="287">
        <v>1</v>
      </c>
      <c r="Z18" s="287">
        <v>-5</v>
      </c>
      <c r="AA18" s="287">
        <v>3</v>
      </c>
      <c r="AB18" s="287">
        <v>3</v>
      </c>
      <c r="AC18" s="287">
        <v>-1</v>
      </c>
      <c r="AD18" s="283">
        <v>1.050203451699681</v>
      </c>
      <c r="AE18" s="283">
        <v>0.6033755274261603</v>
      </c>
      <c r="AF18" s="281">
        <v>450123.33760994265</v>
      </c>
      <c r="AG18" s="281">
        <v>56535.25410850381</v>
      </c>
      <c r="AH18" s="283">
        <v>0.12559947326591364</v>
      </c>
      <c r="AI18" s="281">
        <v>429674.71532977256</v>
      </c>
      <c r="AJ18" s="281">
        <v>482438.51312662789</v>
      </c>
      <c r="AK18" s="283">
        <v>0.12279940130142286</v>
      </c>
      <c r="AL18" s="322">
        <v>4</v>
      </c>
      <c r="AM18" s="289">
        <v>64</v>
      </c>
      <c r="AN18" s="289">
        <v>42</v>
      </c>
      <c r="AO18" s="289">
        <v>23</v>
      </c>
      <c r="AP18" s="289">
        <v>6</v>
      </c>
      <c r="AQ18" s="289">
        <v>4</v>
      </c>
      <c r="AR18" s="289">
        <v>7</v>
      </c>
      <c r="AS18" s="289">
        <v>2</v>
      </c>
      <c r="AT18" s="289">
        <v>289</v>
      </c>
      <c r="AU18" s="288">
        <v>60.337552742616026</v>
      </c>
      <c r="AV18" s="324">
        <v>10</v>
      </c>
      <c r="AW18" s="289">
        <v>129</v>
      </c>
    </row>
    <row r="19" spans="1:49" s="278" customFormat="1" ht="10.5">
      <c r="A19" s="279">
        <v>700000022</v>
      </c>
      <c r="B19" s="279" t="s">
        <v>241</v>
      </c>
      <c r="C19" s="279">
        <v>8870</v>
      </c>
      <c r="D19" s="280">
        <v>969442</v>
      </c>
      <c r="E19" s="279" t="s">
        <v>245</v>
      </c>
      <c r="F19" s="279" t="s">
        <v>229</v>
      </c>
      <c r="G19" s="279">
        <v>202405</v>
      </c>
      <c r="H19" s="279">
        <v>1107</v>
      </c>
      <c r="I19" s="281">
        <v>534059434.0311771</v>
      </c>
      <c r="J19" s="282">
        <v>242</v>
      </c>
      <c r="K19" s="282">
        <v>170</v>
      </c>
      <c r="L19" s="283">
        <v>0.7024793388429752</v>
      </c>
      <c r="M19" s="279">
        <v>209</v>
      </c>
      <c r="N19" s="284">
        <v>456846.39782690129</v>
      </c>
      <c r="O19" s="281">
        <v>47512025.373997733</v>
      </c>
      <c r="P19" s="279">
        <v>172</v>
      </c>
      <c r="Q19" s="285">
        <v>9.4009216589861749E-2</v>
      </c>
      <c r="R19" s="279">
        <v>104</v>
      </c>
      <c r="S19" s="283">
        <v>0.60465116279069764</v>
      </c>
      <c r="T19" s="286">
        <v>0</v>
      </c>
      <c r="U19" s="287">
        <v>0</v>
      </c>
      <c r="V19" s="287">
        <v>-5</v>
      </c>
      <c r="W19" s="287">
        <v>4</v>
      </c>
      <c r="X19" s="287">
        <v>2</v>
      </c>
      <c r="Y19" s="287">
        <v>5</v>
      </c>
      <c r="Z19" s="287">
        <v>-9</v>
      </c>
      <c r="AA19" s="287">
        <v>-3</v>
      </c>
      <c r="AB19" s="287">
        <v>2</v>
      </c>
      <c r="AC19" s="287">
        <v>-8</v>
      </c>
      <c r="AD19" s="283">
        <v>0.94695258648844782</v>
      </c>
      <c r="AE19" s="283">
        <v>0.60465116279069764</v>
      </c>
      <c r="AF19" s="281">
        <v>396477.942599278</v>
      </c>
      <c r="AG19" s="281">
        <v>60368.455227623286</v>
      </c>
      <c r="AH19" s="283">
        <v>0.1522618252905886</v>
      </c>
      <c r="AI19" s="281">
        <v>429674.71532977256</v>
      </c>
      <c r="AJ19" s="281">
        <v>482438.51312662789</v>
      </c>
      <c r="AK19" s="283">
        <v>0.12279940130142286</v>
      </c>
      <c r="AL19" s="322">
        <v>5</v>
      </c>
      <c r="AM19" s="289">
        <v>39</v>
      </c>
      <c r="AN19" s="289">
        <v>39</v>
      </c>
      <c r="AO19" s="289">
        <v>9</v>
      </c>
      <c r="AP19" s="289">
        <v>5</v>
      </c>
      <c r="AQ19" s="289">
        <v>8</v>
      </c>
      <c r="AR19" s="289">
        <v>12</v>
      </c>
      <c r="AS19" s="289">
        <v>2</v>
      </c>
      <c r="AT19" s="289">
        <v>216</v>
      </c>
      <c r="AU19" s="288">
        <v>60.465116279069761</v>
      </c>
      <c r="AV19" s="324">
        <v>12</v>
      </c>
      <c r="AW19" s="289">
        <v>87</v>
      </c>
    </row>
    <row r="20" spans="1:49" s="278" customFormat="1" ht="10.5">
      <c r="A20" s="279">
        <v>700000022</v>
      </c>
      <c r="B20" s="279" t="s">
        <v>241</v>
      </c>
      <c r="C20" s="279">
        <v>9255</v>
      </c>
      <c r="D20" s="280">
        <v>224691</v>
      </c>
      <c r="E20" s="279" t="s">
        <v>246</v>
      </c>
      <c r="F20" s="279" t="s">
        <v>229</v>
      </c>
      <c r="G20" s="279">
        <v>202508</v>
      </c>
      <c r="H20" s="279">
        <v>1107</v>
      </c>
      <c r="I20" s="281">
        <v>534059434.0311771</v>
      </c>
      <c r="J20" s="282">
        <v>206</v>
      </c>
      <c r="K20" s="282">
        <v>151</v>
      </c>
      <c r="L20" s="283">
        <v>0.73300970873786409</v>
      </c>
      <c r="M20" s="279">
        <v>183</v>
      </c>
      <c r="N20" s="284">
        <v>464981.48555008485</v>
      </c>
      <c r="O20" s="281">
        <v>42778296.670607805</v>
      </c>
      <c r="P20" s="279">
        <v>153</v>
      </c>
      <c r="Q20" s="285">
        <v>8.294930875576037E-2</v>
      </c>
      <c r="R20" s="279">
        <v>92</v>
      </c>
      <c r="S20" s="283">
        <v>0.60130718954248363</v>
      </c>
      <c r="T20" s="286">
        <v>0</v>
      </c>
      <c r="U20" s="287">
        <v>-4</v>
      </c>
      <c r="V20" s="287">
        <v>1</v>
      </c>
      <c r="W20" s="287">
        <v>-5</v>
      </c>
      <c r="X20" s="287">
        <v>3</v>
      </c>
      <c r="Y20" s="287">
        <v>1</v>
      </c>
      <c r="Z20" s="287">
        <v>-7</v>
      </c>
      <c r="AA20" s="287">
        <v>3</v>
      </c>
      <c r="AB20" s="287">
        <v>-4</v>
      </c>
      <c r="AC20" s="287">
        <v>-3</v>
      </c>
      <c r="AD20" s="283">
        <v>0.96381502077144277</v>
      </c>
      <c r="AE20" s="283">
        <v>0.60130718954248363</v>
      </c>
      <c r="AF20" s="281">
        <v>403538.04607977992</v>
      </c>
      <c r="AG20" s="281">
        <v>61443.439470304933</v>
      </c>
      <c r="AH20" s="283">
        <v>0.15226182529058857</v>
      </c>
      <c r="AI20" s="281">
        <v>429674.71532977256</v>
      </c>
      <c r="AJ20" s="281">
        <v>482438.51312662789</v>
      </c>
      <c r="AK20" s="283">
        <v>0.12279940130142286</v>
      </c>
      <c r="AL20" s="322">
        <v>4</v>
      </c>
      <c r="AM20" s="289">
        <v>41</v>
      </c>
      <c r="AN20" s="289">
        <v>23</v>
      </c>
      <c r="AO20" s="289">
        <v>15</v>
      </c>
      <c r="AP20" s="289">
        <v>5</v>
      </c>
      <c r="AQ20" s="289">
        <v>4</v>
      </c>
      <c r="AR20" s="289">
        <v>7</v>
      </c>
      <c r="AS20" s="289">
        <v>2</v>
      </c>
      <c r="AT20" s="289">
        <v>187</v>
      </c>
      <c r="AU20" s="288">
        <v>60.130718954248366</v>
      </c>
      <c r="AV20" s="324">
        <v>9</v>
      </c>
      <c r="AW20" s="289">
        <v>79</v>
      </c>
    </row>
    <row r="21" spans="1:49" s="278" customFormat="1" ht="10.5">
      <c r="A21" s="279">
        <v>700000022</v>
      </c>
      <c r="B21" s="279" t="s">
        <v>241</v>
      </c>
      <c r="C21" s="279">
        <v>9340</v>
      </c>
      <c r="D21" s="280">
        <v>1098352</v>
      </c>
      <c r="E21" s="279" t="s">
        <v>247</v>
      </c>
      <c r="F21" s="279" t="s">
        <v>229</v>
      </c>
      <c r="G21" s="279">
        <v>202511</v>
      </c>
      <c r="H21" s="279">
        <v>1107</v>
      </c>
      <c r="I21" s="281">
        <v>534059434.0311771</v>
      </c>
      <c r="J21" s="282">
        <v>209</v>
      </c>
      <c r="K21" s="282">
        <v>169</v>
      </c>
      <c r="L21" s="283">
        <v>0.80861244019138756</v>
      </c>
      <c r="M21" s="279">
        <v>198</v>
      </c>
      <c r="N21" s="284">
        <v>502491.69025323057</v>
      </c>
      <c r="O21" s="281">
        <v>51756644.096082747</v>
      </c>
      <c r="P21" s="279">
        <v>171</v>
      </c>
      <c r="Q21" s="285">
        <v>9.308755760368663E-2</v>
      </c>
      <c r="R21" s="279">
        <v>103</v>
      </c>
      <c r="S21" s="283">
        <v>0.60233918128654973</v>
      </c>
      <c r="T21" s="286">
        <v>0</v>
      </c>
      <c r="U21" s="287">
        <v>2</v>
      </c>
      <c r="V21" s="287">
        <v>2</v>
      </c>
      <c r="W21" s="287">
        <v>-2</v>
      </c>
      <c r="X21" s="287">
        <v>-1</v>
      </c>
      <c r="Y21" s="287">
        <v>-4</v>
      </c>
      <c r="Z21" s="287">
        <v>7</v>
      </c>
      <c r="AA21" s="287">
        <v>-6</v>
      </c>
      <c r="AB21" s="287">
        <v>-7</v>
      </c>
      <c r="AC21" s="287">
        <v>2</v>
      </c>
      <c r="AD21" s="283">
        <v>1.0415662858187675</v>
      </c>
      <c r="AE21" s="283">
        <v>0.60233918128654973</v>
      </c>
      <c r="AF21" s="281">
        <v>446421.39783102146</v>
      </c>
      <c r="AG21" s="281">
        <v>56070.29242220911</v>
      </c>
      <c r="AH21" s="283">
        <v>0.12559947326591347</v>
      </c>
      <c r="AI21" s="281">
        <v>429674.71532977256</v>
      </c>
      <c r="AJ21" s="281">
        <v>482438.51312662789</v>
      </c>
      <c r="AK21" s="283">
        <v>0.12279940130142286</v>
      </c>
      <c r="AL21" s="322">
        <v>5</v>
      </c>
      <c r="AM21" s="289">
        <v>49</v>
      </c>
      <c r="AN21" s="289">
        <v>26</v>
      </c>
      <c r="AO21" s="289">
        <v>15</v>
      </c>
      <c r="AP21" s="289">
        <v>6</v>
      </c>
      <c r="AQ21" s="289">
        <v>3</v>
      </c>
      <c r="AR21" s="289">
        <v>4</v>
      </c>
      <c r="AS21" s="289">
        <v>2</v>
      </c>
      <c r="AT21" s="289">
        <v>206</v>
      </c>
      <c r="AU21" s="288">
        <v>60.23391812865497</v>
      </c>
      <c r="AV21" s="324">
        <v>8</v>
      </c>
      <c r="AW21" s="289">
        <v>90</v>
      </c>
    </row>
    <row r="22" spans="1:49" s="278" customFormat="1" ht="10.5">
      <c r="A22" s="279">
        <v>700000022</v>
      </c>
      <c r="B22" s="279" t="s">
        <v>241</v>
      </c>
      <c r="C22" s="279">
        <v>9483</v>
      </c>
      <c r="D22" s="280">
        <v>262067</v>
      </c>
      <c r="E22" s="279" t="s">
        <v>248</v>
      </c>
      <c r="F22" s="279" t="s">
        <v>229</v>
      </c>
      <c r="G22" s="279">
        <v>202516</v>
      </c>
      <c r="H22" s="279">
        <v>1107</v>
      </c>
      <c r="I22" s="281">
        <v>534059434.0311771</v>
      </c>
      <c r="J22" s="282">
        <v>185</v>
      </c>
      <c r="K22" s="282">
        <v>157</v>
      </c>
      <c r="L22" s="283">
        <v>0.84864864864864864</v>
      </c>
      <c r="M22" s="279">
        <v>192</v>
      </c>
      <c r="N22" s="284">
        <v>514747.67242077336</v>
      </c>
      <c r="O22" s="281">
        <v>49415776.552394241</v>
      </c>
      <c r="P22" s="279">
        <v>159</v>
      </c>
      <c r="Q22" s="285">
        <v>8.6635944700460835E-2</v>
      </c>
      <c r="R22" s="279">
        <v>96</v>
      </c>
      <c r="S22" s="283">
        <v>0.60377358490566035</v>
      </c>
      <c r="T22" s="286">
        <v>0</v>
      </c>
      <c r="U22" s="287">
        <v>5</v>
      </c>
      <c r="V22" s="287">
        <v>2</v>
      </c>
      <c r="W22" s="287">
        <v>-2</v>
      </c>
      <c r="X22" s="287">
        <v>10</v>
      </c>
      <c r="Y22" s="287">
        <v>-5</v>
      </c>
      <c r="Z22" s="287">
        <v>-1</v>
      </c>
      <c r="AA22" s="287">
        <v>4</v>
      </c>
      <c r="AB22" s="287">
        <v>-4</v>
      </c>
      <c r="AC22" s="287">
        <v>2</v>
      </c>
      <c r="AD22" s="283">
        <v>1.066970522491568</v>
      </c>
      <c r="AE22" s="283">
        <v>0.60377358490566035</v>
      </c>
      <c r="AF22" s="281">
        <v>457309.8021512386</v>
      </c>
      <c r="AG22" s="281">
        <v>57437.87026953476</v>
      </c>
      <c r="AH22" s="283">
        <v>0.12559947326591367</v>
      </c>
      <c r="AI22" s="281">
        <v>429674.71532977256</v>
      </c>
      <c r="AJ22" s="281">
        <v>482438.51312662789</v>
      </c>
      <c r="AK22" s="283">
        <v>0.12279940130142286</v>
      </c>
      <c r="AL22" s="322">
        <v>7</v>
      </c>
      <c r="AM22" s="289">
        <v>48</v>
      </c>
      <c r="AN22" s="289">
        <v>22</v>
      </c>
      <c r="AO22" s="289">
        <v>9</v>
      </c>
      <c r="AP22" s="289">
        <v>8</v>
      </c>
      <c r="AQ22" s="289">
        <v>3</v>
      </c>
      <c r="AR22" s="289">
        <v>5</v>
      </c>
      <c r="AS22" s="289">
        <v>2</v>
      </c>
      <c r="AT22" s="289">
        <v>191</v>
      </c>
      <c r="AU22" s="288">
        <v>60.377358490566039</v>
      </c>
      <c r="AV22" s="324">
        <v>10</v>
      </c>
      <c r="AW22" s="289">
        <v>79</v>
      </c>
    </row>
    <row r="23" spans="1:49" s="278" customFormat="1" ht="10.5">
      <c r="A23" s="279">
        <v>700000022</v>
      </c>
      <c r="B23" s="279" t="s">
        <v>241</v>
      </c>
      <c r="C23" s="279">
        <v>9485</v>
      </c>
      <c r="D23" s="280">
        <v>1373038</v>
      </c>
      <c r="E23" s="279" t="s">
        <v>249</v>
      </c>
      <c r="F23" s="279" t="s">
        <v>229</v>
      </c>
      <c r="G23" s="279">
        <v>202516</v>
      </c>
      <c r="H23" s="279">
        <v>1107</v>
      </c>
      <c r="I23" s="281">
        <v>534059434.0311771</v>
      </c>
      <c r="J23" s="282">
        <v>207</v>
      </c>
      <c r="K23" s="282">
        <v>189</v>
      </c>
      <c r="L23" s="283">
        <v>0.91304347826086951</v>
      </c>
      <c r="M23" s="279">
        <v>217</v>
      </c>
      <c r="N23" s="284">
        <v>539041.80343184597</v>
      </c>
      <c r="O23" s="281">
        <v>61989807.394662283</v>
      </c>
      <c r="P23" s="279">
        <v>191</v>
      </c>
      <c r="Q23" s="285">
        <v>0.10414746543778802</v>
      </c>
      <c r="R23" s="279">
        <v>115</v>
      </c>
      <c r="S23" s="283">
        <v>0.60209424083769636</v>
      </c>
      <c r="T23" s="286">
        <v>0</v>
      </c>
      <c r="U23" s="287">
        <v>2</v>
      </c>
      <c r="V23" s="287">
        <v>4</v>
      </c>
      <c r="W23" s="287">
        <v>5</v>
      </c>
      <c r="X23" s="287">
        <v>1</v>
      </c>
      <c r="Y23" s="287">
        <v>-4</v>
      </c>
      <c r="Z23" s="287">
        <v>-2</v>
      </c>
      <c r="AA23" s="287">
        <v>1</v>
      </c>
      <c r="AB23" s="287">
        <v>9</v>
      </c>
      <c r="AC23" s="287">
        <v>2</v>
      </c>
      <c r="AD23" s="283">
        <v>1.1173274702684468</v>
      </c>
      <c r="AE23" s="283">
        <v>0.60209424083769636</v>
      </c>
      <c r="AF23" s="281">
        <v>478893.08429384965</v>
      </c>
      <c r="AG23" s="281">
        <v>60148.719137996319</v>
      </c>
      <c r="AH23" s="283">
        <v>0.1255994732659137</v>
      </c>
      <c r="AI23" s="281">
        <v>429674.71532977256</v>
      </c>
      <c r="AJ23" s="281">
        <v>482438.51312662789</v>
      </c>
      <c r="AK23" s="283">
        <v>0.12279940130142286</v>
      </c>
      <c r="AL23" s="322">
        <v>6</v>
      </c>
      <c r="AM23" s="289">
        <v>59</v>
      </c>
      <c r="AN23" s="289">
        <v>33</v>
      </c>
      <c r="AO23" s="289">
        <v>10</v>
      </c>
      <c r="AP23" s="289">
        <v>6</v>
      </c>
      <c r="AQ23" s="289">
        <v>2</v>
      </c>
      <c r="AR23" s="289">
        <v>3</v>
      </c>
      <c r="AS23" s="289">
        <v>2</v>
      </c>
      <c r="AT23" s="289">
        <v>228</v>
      </c>
      <c r="AU23" s="288">
        <v>60.209424083769633</v>
      </c>
      <c r="AV23" s="324">
        <v>7</v>
      </c>
      <c r="AW23" s="289">
        <v>102</v>
      </c>
    </row>
    <row r="24" spans="1:49" s="278" customFormat="1" ht="10.5">
      <c r="A24" s="279">
        <v>700000022</v>
      </c>
      <c r="B24" s="279" t="s">
        <v>241</v>
      </c>
      <c r="C24" s="279">
        <v>9487</v>
      </c>
      <c r="D24" s="280">
        <v>510723</v>
      </c>
      <c r="E24" s="279" t="s">
        <v>250</v>
      </c>
      <c r="F24" s="279" t="s">
        <v>229</v>
      </c>
      <c r="G24" s="279">
        <v>202516</v>
      </c>
      <c r="H24" s="279">
        <v>1107</v>
      </c>
      <c r="I24" s="281">
        <v>534059434.0311771</v>
      </c>
      <c r="J24" s="282">
        <v>205</v>
      </c>
      <c r="K24" s="282">
        <v>205</v>
      </c>
      <c r="L24" s="283">
        <v>1</v>
      </c>
      <c r="M24" s="279">
        <v>225</v>
      </c>
      <c r="N24" s="284">
        <v>527546.55536610226</v>
      </c>
      <c r="O24" s="281">
        <v>68053505.642227188</v>
      </c>
      <c r="P24" s="279">
        <v>207</v>
      </c>
      <c r="Q24" s="285">
        <v>0.11612903225806452</v>
      </c>
      <c r="R24" s="279">
        <v>129</v>
      </c>
      <c r="S24" s="283">
        <v>0.62318840579710144</v>
      </c>
      <c r="T24" s="286">
        <v>0</v>
      </c>
      <c r="U24" s="287">
        <v>5</v>
      </c>
      <c r="V24" s="287">
        <v>-1</v>
      </c>
      <c r="W24" s="287">
        <v>2</v>
      </c>
      <c r="X24" s="287">
        <v>4</v>
      </c>
      <c r="Y24" s="287">
        <v>4</v>
      </c>
      <c r="Z24" s="287">
        <v>2</v>
      </c>
      <c r="AA24" s="287">
        <v>3</v>
      </c>
      <c r="AB24" s="287">
        <v>1</v>
      </c>
      <c r="AC24" s="287">
        <v>1</v>
      </c>
      <c r="AD24" s="283">
        <v>1.0935000855282768</v>
      </c>
      <c r="AE24" s="283">
        <v>0.62318840579710144</v>
      </c>
      <c r="AF24" s="281">
        <v>463194.62532719836</v>
      </c>
      <c r="AG24" s="281">
        <v>64351.930038903898</v>
      </c>
      <c r="AH24" s="283">
        <v>0.13893064927825105</v>
      </c>
      <c r="AI24" s="281">
        <v>429674.71532977256</v>
      </c>
      <c r="AJ24" s="281">
        <v>482438.51312662789</v>
      </c>
      <c r="AK24" s="283">
        <v>0.12279940130142286</v>
      </c>
      <c r="AL24" s="322">
        <v>6</v>
      </c>
      <c r="AM24" s="289">
        <v>61</v>
      </c>
      <c r="AN24" s="289">
        <v>40</v>
      </c>
      <c r="AO24" s="289">
        <v>14</v>
      </c>
      <c r="AP24" s="289">
        <v>6</v>
      </c>
      <c r="AQ24" s="289">
        <v>2</v>
      </c>
      <c r="AR24" s="289">
        <v>3</v>
      </c>
      <c r="AS24" s="289">
        <v>2</v>
      </c>
      <c r="AT24" s="289">
        <v>255</v>
      </c>
      <c r="AU24" s="288">
        <v>62.318840579710141</v>
      </c>
      <c r="AV24" s="324">
        <v>8</v>
      </c>
      <c r="AW24" s="289">
        <v>115</v>
      </c>
    </row>
    <row r="25" spans="1:49" s="278" customFormat="1" ht="10.5">
      <c r="A25" s="279">
        <v>700000022</v>
      </c>
      <c r="B25" s="279" t="s">
        <v>241</v>
      </c>
      <c r="C25" s="279">
        <v>9619</v>
      </c>
      <c r="D25" s="280">
        <v>742241</v>
      </c>
      <c r="E25" s="279" t="s">
        <v>251</v>
      </c>
      <c r="F25" s="279" t="s">
        <v>229</v>
      </c>
      <c r="G25" s="279">
        <v>202604</v>
      </c>
      <c r="H25" s="279">
        <v>1107</v>
      </c>
      <c r="I25" s="281">
        <v>534059434.0311771</v>
      </c>
      <c r="J25" s="282">
        <v>179</v>
      </c>
      <c r="K25" s="282">
        <v>156</v>
      </c>
      <c r="L25" s="283">
        <v>0.87150837988826813</v>
      </c>
      <c r="M25" s="279">
        <v>202</v>
      </c>
      <c r="N25" s="284">
        <v>580869.56465294852</v>
      </c>
      <c r="O25" s="281">
        <v>55182608.642030112</v>
      </c>
      <c r="P25" s="279">
        <v>158</v>
      </c>
      <c r="Q25" s="285">
        <v>8.5714285714285715E-2</v>
      </c>
      <c r="R25" s="279">
        <v>95</v>
      </c>
      <c r="S25" s="283">
        <v>0.60126582278481011</v>
      </c>
      <c r="T25" s="286">
        <v>0</v>
      </c>
      <c r="U25" s="287" t="s">
        <v>170</v>
      </c>
      <c r="V25" s="287">
        <v>10</v>
      </c>
      <c r="W25" s="287">
        <v>9</v>
      </c>
      <c r="X25" s="287">
        <v>-9</v>
      </c>
      <c r="Y25" s="287">
        <v>1</v>
      </c>
      <c r="Z25" s="287">
        <v>3</v>
      </c>
      <c r="AA25" s="287">
        <v>8</v>
      </c>
      <c r="AB25" s="287">
        <v>2</v>
      </c>
      <c r="AC25" s="287">
        <v>3</v>
      </c>
      <c r="AD25" s="283">
        <v>1.2040281794428069</v>
      </c>
      <c r="AE25" s="283">
        <v>0.60126582278481011</v>
      </c>
      <c r="AF25" s="281">
        <v>516053.51499282639</v>
      </c>
      <c r="AG25" s="281">
        <v>64816.049660122138</v>
      </c>
      <c r="AH25" s="283">
        <v>0.12559947326591339</v>
      </c>
      <c r="AI25" s="281">
        <v>429674.71532977256</v>
      </c>
      <c r="AJ25" s="281">
        <v>482438.51312662789</v>
      </c>
      <c r="AK25" s="283">
        <v>0.12279940130142286</v>
      </c>
      <c r="AL25" s="322">
        <v>4</v>
      </c>
      <c r="AM25" s="289">
        <v>33</v>
      </c>
      <c r="AN25" s="289">
        <v>30</v>
      </c>
      <c r="AO25" s="289">
        <v>13</v>
      </c>
      <c r="AP25" s="289">
        <v>8</v>
      </c>
      <c r="AQ25" s="289">
        <v>6</v>
      </c>
      <c r="AR25" s="289">
        <v>10</v>
      </c>
      <c r="AS25" s="289">
        <v>2</v>
      </c>
      <c r="AT25" s="289">
        <v>195</v>
      </c>
      <c r="AU25" s="288">
        <v>60.12658227848101</v>
      </c>
      <c r="AV25" s="324">
        <v>15</v>
      </c>
      <c r="AW25" s="289">
        <v>76</v>
      </c>
    </row>
    <row r="26" spans="1:49" s="278" customFormat="1" ht="10.5">
      <c r="A26" s="279">
        <v>700000023</v>
      </c>
      <c r="B26" s="279" t="s">
        <v>252</v>
      </c>
      <c r="C26" s="279">
        <v>3251</v>
      </c>
      <c r="D26" s="280" t="s">
        <v>226</v>
      </c>
      <c r="E26" s="279" t="s">
        <v>253</v>
      </c>
      <c r="F26" s="279" t="s">
        <v>226</v>
      </c>
      <c r="G26" s="279" t="s">
        <v>226</v>
      </c>
      <c r="H26" s="279">
        <v>1216</v>
      </c>
      <c r="I26" s="281">
        <v>665939176.37774384</v>
      </c>
      <c r="J26" s="282" t="s">
        <v>170</v>
      </c>
      <c r="K26" s="282" t="s">
        <v>170</v>
      </c>
      <c r="L26" s="283" t="s">
        <v>170</v>
      </c>
      <c r="M26" s="279">
        <v>14</v>
      </c>
      <c r="N26" s="284">
        <v>344786.51303268876</v>
      </c>
      <c r="O26" s="281">
        <v>3103078.6172941988</v>
      </c>
      <c r="P26" s="279">
        <v>14</v>
      </c>
      <c r="Q26" s="285">
        <v>7.6013513513513518E-3</v>
      </c>
      <c r="R26" s="279">
        <v>9</v>
      </c>
      <c r="S26" s="283">
        <v>0.6428571428571429</v>
      </c>
      <c r="T26" s="286">
        <v>0</v>
      </c>
      <c r="U26" s="287" t="s">
        <v>170</v>
      </c>
      <c r="V26" s="287" t="s">
        <v>170</v>
      </c>
      <c r="W26" s="287">
        <v>1</v>
      </c>
      <c r="X26" s="287">
        <v>-1</v>
      </c>
      <c r="Y26" s="287" t="s">
        <v>170</v>
      </c>
      <c r="Z26" s="287" t="s">
        <v>170</v>
      </c>
      <c r="AA26" s="287" t="s">
        <v>170</v>
      </c>
      <c r="AB26" s="287" t="s">
        <v>170</v>
      </c>
      <c r="AC26" s="287" t="s">
        <v>170</v>
      </c>
      <c r="AD26" s="283">
        <v>0.62957761717555183</v>
      </c>
      <c r="AE26" s="283">
        <v>0.6428571428571429</v>
      </c>
      <c r="AF26" s="281">
        <v>250300</v>
      </c>
      <c r="AG26" s="281">
        <v>94486.513032688759</v>
      </c>
      <c r="AH26" s="283">
        <v>0.37749306045820519</v>
      </c>
      <c r="AI26" s="281">
        <v>459256.27782867552</v>
      </c>
      <c r="AJ26" s="281">
        <v>547647.34899485519</v>
      </c>
      <c r="AK26" s="283">
        <v>0.1924656786056036</v>
      </c>
      <c r="AL26" s="322">
        <v>4</v>
      </c>
      <c r="AM26" s="289">
        <v>1</v>
      </c>
      <c r="AN26" s="289">
        <v>2</v>
      </c>
      <c r="AO26" s="289">
        <v>0</v>
      </c>
      <c r="AP26" s="289">
        <v>0</v>
      </c>
      <c r="AQ26" s="289">
        <v>0</v>
      </c>
      <c r="AR26" s="289">
        <v>0</v>
      </c>
      <c r="AS26" s="289">
        <v>2</v>
      </c>
      <c r="AT26" s="289">
        <v>12</v>
      </c>
      <c r="AU26" s="288">
        <v>64.285714285714292</v>
      </c>
      <c r="AV26" s="324">
        <v>2</v>
      </c>
      <c r="AW26" s="289">
        <v>3</v>
      </c>
    </row>
    <row r="27" spans="1:49" s="278" customFormat="1" ht="10.5">
      <c r="A27" s="279">
        <v>700000023</v>
      </c>
      <c r="B27" s="279" t="s">
        <v>252</v>
      </c>
      <c r="C27" s="279">
        <v>5041</v>
      </c>
      <c r="D27" s="280">
        <v>553308</v>
      </c>
      <c r="E27" s="279" t="s">
        <v>254</v>
      </c>
      <c r="F27" s="279" t="s">
        <v>229</v>
      </c>
      <c r="G27" s="279">
        <v>202014</v>
      </c>
      <c r="H27" s="279">
        <v>1216</v>
      </c>
      <c r="I27" s="281">
        <v>665939176.37774384</v>
      </c>
      <c r="J27" s="282">
        <v>304</v>
      </c>
      <c r="K27" s="282">
        <v>215</v>
      </c>
      <c r="L27" s="283">
        <v>0.70723684210526316</v>
      </c>
      <c r="M27" s="279">
        <v>264</v>
      </c>
      <c r="N27" s="284">
        <v>623752.83376909152</v>
      </c>
      <c r="O27" s="281">
        <v>82335374.057520077</v>
      </c>
      <c r="P27" s="279">
        <v>217</v>
      </c>
      <c r="Q27" s="285">
        <v>0.1089527027027027</v>
      </c>
      <c r="R27" s="279">
        <v>132</v>
      </c>
      <c r="S27" s="283">
        <v>0.60829493087557607</v>
      </c>
      <c r="T27" s="286">
        <v>0</v>
      </c>
      <c r="U27" s="287">
        <v>0</v>
      </c>
      <c r="V27" s="287">
        <v>2</v>
      </c>
      <c r="W27" s="287">
        <v>2</v>
      </c>
      <c r="X27" s="287">
        <v>1</v>
      </c>
      <c r="Y27" s="287">
        <v>2</v>
      </c>
      <c r="Z27" s="287">
        <v>-7</v>
      </c>
      <c r="AA27" s="287">
        <v>-4</v>
      </c>
      <c r="AB27" s="287">
        <v>-5</v>
      </c>
      <c r="AC27" s="287">
        <v>-7</v>
      </c>
      <c r="AD27" s="283">
        <v>1.1389680510896645</v>
      </c>
      <c r="AE27" s="283">
        <v>0.60829493087557607</v>
      </c>
      <c r="AF27" s="281">
        <v>535211.78757103579</v>
      </c>
      <c r="AG27" s="281">
        <v>88541.04619805573</v>
      </c>
      <c r="AH27" s="283">
        <v>0.16543179401911837</v>
      </c>
      <c r="AI27" s="281">
        <v>459256.27782867552</v>
      </c>
      <c r="AJ27" s="281">
        <v>547647.34899485519</v>
      </c>
      <c r="AK27" s="283">
        <v>0.1924656786056036</v>
      </c>
      <c r="AL27" s="322">
        <v>4</v>
      </c>
      <c r="AM27" s="289">
        <v>59</v>
      </c>
      <c r="AN27" s="289">
        <v>42</v>
      </c>
      <c r="AO27" s="289">
        <v>18</v>
      </c>
      <c r="AP27" s="289">
        <v>5</v>
      </c>
      <c r="AQ27" s="289">
        <v>13</v>
      </c>
      <c r="AR27" s="289">
        <v>15</v>
      </c>
      <c r="AS27" s="289">
        <v>2</v>
      </c>
      <c r="AT27" s="289">
        <v>284</v>
      </c>
      <c r="AU27" s="288">
        <v>60.829493087557609</v>
      </c>
      <c r="AV27" s="324">
        <v>9</v>
      </c>
      <c r="AW27" s="289">
        <v>119</v>
      </c>
    </row>
    <row r="28" spans="1:49" s="278" customFormat="1" ht="10.5">
      <c r="A28" s="279">
        <v>700000023</v>
      </c>
      <c r="B28" s="279" t="s">
        <v>252</v>
      </c>
      <c r="C28" s="279">
        <v>5042</v>
      </c>
      <c r="D28" s="280">
        <v>233182</v>
      </c>
      <c r="E28" s="279" t="s">
        <v>255</v>
      </c>
      <c r="F28" s="279" t="s">
        <v>229</v>
      </c>
      <c r="G28" s="279">
        <v>202014</v>
      </c>
      <c r="H28" s="279">
        <v>1216</v>
      </c>
      <c r="I28" s="281">
        <v>665939176.37774384</v>
      </c>
      <c r="J28" s="282">
        <v>370</v>
      </c>
      <c r="K28" s="282">
        <v>264</v>
      </c>
      <c r="L28" s="283">
        <v>0.71351351351351355</v>
      </c>
      <c r="M28" s="279">
        <v>342</v>
      </c>
      <c r="N28" s="284">
        <v>513631.51522812661</v>
      </c>
      <c r="O28" s="281">
        <v>83208305.466956511</v>
      </c>
      <c r="P28" s="279">
        <v>266</v>
      </c>
      <c r="Q28" s="285">
        <v>0.13344594594594594</v>
      </c>
      <c r="R28" s="279">
        <v>162</v>
      </c>
      <c r="S28" s="283">
        <v>0.60902255639097747</v>
      </c>
      <c r="T28" s="286">
        <v>0</v>
      </c>
      <c r="U28" s="287">
        <v>-25</v>
      </c>
      <c r="V28" s="287">
        <v>2</v>
      </c>
      <c r="W28" s="287">
        <v>-13</v>
      </c>
      <c r="X28" s="287">
        <v>11</v>
      </c>
      <c r="Y28" s="287">
        <v>2</v>
      </c>
      <c r="Z28" s="287">
        <v>-1</v>
      </c>
      <c r="AA28" s="287">
        <v>-2</v>
      </c>
      <c r="AB28" s="287">
        <v>2</v>
      </c>
      <c r="AC28" s="287">
        <v>-10</v>
      </c>
      <c r="AD28" s="283">
        <v>0.93788733967367721</v>
      </c>
      <c r="AE28" s="283">
        <v>0.60902255639097747</v>
      </c>
      <c r="AF28" s="281">
        <v>440722.07216589863</v>
      </c>
      <c r="AG28" s="281">
        <v>72909.443062227976</v>
      </c>
      <c r="AH28" s="283">
        <v>0.16543179401911839</v>
      </c>
      <c r="AI28" s="281">
        <v>459256.27782867552</v>
      </c>
      <c r="AJ28" s="281">
        <v>547647.34899485519</v>
      </c>
      <c r="AK28" s="283">
        <v>0.1924656786056036</v>
      </c>
      <c r="AL28" s="322">
        <v>11</v>
      </c>
      <c r="AM28" s="289">
        <v>58</v>
      </c>
      <c r="AN28" s="289">
        <v>54</v>
      </c>
      <c r="AO28" s="289">
        <v>23</v>
      </c>
      <c r="AP28" s="289">
        <v>17</v>
      </c>
      <c r="AQ28" s="289">
        <v>17</v>
      </c>
      <c r="AR28" s="289">
        <v>19</v>
      </c>
      <c r="AS28" s="289">
        <v>2</v>
      </c>
      <c r="AT28" s="289">
        <v>350</v>
      </c>
      <c r="AU28" s="288">
        <v>60.902255639097746</v>
      </c>
      <c r="AV28" s="324">
        <v>16</v>
      </c>
      <c r="AW28" s="289">
        <v>135</v>
      </c>
    </row>
    <row r="29" spans="1:49" s="278" customFormat="1" ht="10.5">
      <c r="A29" s="279">
        <v>700000023</v>
      </c>
      <c r="B29" s="279" t="s">
        <v>252</v>
      </c>
      <c r="C29" s="279">
        <v>5423</v>
      </c>
      <c r="D29" s="280">
        <v>200765</v>
      </c>
      <c r="E29" s="279" t="s">
        <v>256</v>
      </c>
      <c r="F29" s="279" t="s">
        <v>229</v>
      </c>
      <c r="G29" s="279">
        <v>202202</v>
      </c>
      <c r="H29" s="279">
        <v>1216</v>
      </c>
      <c r="I29" s="281">
        <v>665939176.37774384</v>
      </c>
      <c r="J29" s="282">
        <v>344</v>
      </c>
      <c r="K29" s="282">
        <v>255</v>
      </c>
      <c r="L29" s="283">
        <v>0.74127906976744184</v>
      </c>
      <c r="M29" s="279">
        <v>307</v>
      </c>
      <c r="N29" s="284">
        <v>522331.11778907181</v>
      </c>
      <c r="O29" s="281">
        <v>81483654.375095204</v>
      </c>
      <c r="P29" s="279">
        <v>257</v>
      </c>
      <c r="Q29" s="285">
        <v>0.12837837837837837</v>
      </c>
      <c r="R29" s="279">
        <v>156</v>
      </c>
      <c r="S29" s="283">
        <v>0.60700389105058361</v>
      </c>
      <c r="T29" s="286">
        <v>0</v>
      </c>
      <c r="U29" s="287">
        <v>-6</v>
      </c>
      <c r="V29" s="287">
        <v>2</v>
      </c>
      <c r="W29" s="287">
        <v>-7</v>
      </c>
      <c r="X29" s="287">
        <v>0</v>
      </c>
      <c r="Y29" s="287">
        <v>3</v>
      </c>
      <c r="Z29" s="287">
        <v>-13</v>
      </c>
      <c r="AA29" s="287">
        <v>6</v>
      </c>
      <c r="AB29" s="287">
        <v>-8</v>
      </c>
      <c r="AC29" s="287">
        <v>-1</v>
      </c>
      <c r="AD29" s="283">
        <v>0.95377274946688151</v>
      </c>
      <c r="AE29" s="283">
        <v>0.60700389105058361</v>
      </c>
      <c r="AF29" s="281">
        <v>448186.77546779142</v>
      </c>
      <c r="AG29" s="281">
        <v>74144.34232128039</v>
      </c>
      <c r="AH29" s="283">
        <v>0.16543179401911806</v>
      </c>
      <c r="AI29" s="281">
        <v>459256.27782867552</v>
      </c>
      <c r="AJ29" s="281">
        <v>547647.34899485519</v>
      </c>
      <c r="AK29" s="283">
        <v>0.1924656786056036</v>
      </c>
      <c r="AL29" s="322">
        <v>4</v>
      </c>
      <c r="AM29" s="289">
        <v>78</v>
      </c>
      <c r="AN29" s="289">
        <v>39</v>
      </c>
      <c r="AO29" s="289">
        <v>25</v>
      </c>
      <c r="AP29" s="289">
        <v>7</v>
      </c>
      <c r="AQ29" s="289">
        <v>13</v>
      </c>
      <c r="AR29" s="289">
        <v>14</v>
      </c>
      <c r="AS29" s="289">
        <v>2</v>
      </c>
      <c r="AT29" s="289">
        <v>332</v>
      </c>
      <c r="AU29" s="288">
        <v>60.700389105058363</v>
      </c>
      <c r="AV29" s="324">
        <v>10</v>
      </c>
      <c r="AW29" s="289">
        <v>142</v>
      </c>
    </row>
    <row r="30" spans="1:49" s="278" customFormat="1" ht="10.5">
      <c r="A30" s="279">
        <v>700000023</v>
      </c>
      <c r="B30" s="279" t="s">
        <v>252</v>
      </c>
      <c r="C30" s="279">
        <v>5578</v>
      </c>
      <c r="D30" s="280">
        <v>767738</v>
      </c>
      <c r="E30" s="279" t="s">
        <v>257</v>
      </c>
      <c r="F30" s="279" t="s">
        <v>229</v>
      </c>
      <c r="G30" s="279">
        <v>202212</v>
      </c>
      <c r="H30" s="279">
        <v>1216</v>
      </c>
      <c r="I30" s="281">
        <v>665939176.37774384</v>
      </c>
      <c r="J30" s="282">
        <v>447</v>
      </c>
      <c r="K30" s="282">
        <v>403</v>
      </c>
      <c r="L30" s="283">
        <v>0.90156599552572703</v>
      </c>
      <c r="M30" s="279">
        <v>499</v>
      </c>
      <c r="N30" s="284">
        <v>533811.13719524036</v>
      </c>
      <c r="O30" s="281">
        <v>131317539.75002913</v>
      </c>
      <c r="P30" s="279">
        <v>405</v>
      </c>
      <c r="Q30" s="285">
        <v>0.20270270270270271</v>
      </c>
      <c r="R30" s="279">
        <v>246</v>
      </c>
      <c r="S30" s="283">
        <v>0.6074074074074074</v>
      </c>
      <c r="T30" s="286">
        <v>1</v>
      </c>
      <c r="U30" s="287">
        <v>2</v>
      </c>
      <c r="V30" s="287">
        <v>8</v>
      </c>
      <c r="W30" s="287">
        <v>8</v>
      </c>
      <c r="X30" s="287">
        <v>2</v>
      </c>
      <c r="Y30" s="287">
        <v>2</v>
      </c>
      <c r="Z30" s="287">
        <v>-1</v>
      </c>
      <c r="AA30" s="287">
        <v>5</v>
      </c>
      <c r="AB30" s="287">
        <v>2</v>
      </c>
      <c r="AC30" s="287">
        <v>-3</v>
      </c>
      <c r="AD30" s="283">
        <v>0.97473517981049373</v>
      </c>
      <c r="AE30" s="283">
        <v>0.6074074074074074</v>
      </c>
      <c r="AF30" s="281">
        <v>458037.2184238552</v>
      </c>
      <c r="AG30" s="281">
        <v>75773.918771385157</v>
      </c>
      <c r="AH30" s="283">
        <v>0.16543179401911839</v>
      </c>
      <c r="AI30" s="281">
        <v>459256.27782867552</v>
      </c>
      <c r="AJ30" s="281">
        <v>547647.34899485519</v>
      </c>
      <c r="AK30" s="283">
        <v>0.1924656786056036</v>
      </c>
      <c r="AL30" s="322">
        <v>15</v>
      </c>
      <c r="AM30" s="289">
        <v>116</v>
      </c>
      <c r="AN30" s="289">
        <v>73</v>
      </c>
      <c r="AO30" s="289">
        <v>24</v>
      </c>
      <c r="AP30" s="289">
        <v>21</v>
      </c>
      <c r="AQ30" s="289">
        <v>17</v>
      </c>
      <c r="AR30" s="289">
        <v>19</v>
      </c>
      <c r="AS30" s="289">
        <v>1</v>
      </c>
      <c r="AT30" s="289">
        <v>516</v>
      </c>
      <c r="AU30" s="288">
        <v>60.74074074074074</v>
      </c>
      <c r="AV30" s="324">
        <v>19</v>
      </c>
      <c r="AW30" s="289">
        <v>213</v>
      </c>
    </row>
    <row r="31" spans="1:49" s="278" customFormat="1" ht="10.5">
      <c r="A31" s="279">
        <v>700000023</v>
      </c>
      <c r="B31" s="279" t="s">
        <v>252</v>
      </c>
      <c r="C31" s="279">
        <v>9041</v>
      </c>
      <c r="D31" s="280">
        <v>368589</v>
      </c>
      <c r="E31" s="279" t="s">
        <v>258</v>
      </c>
      <c r="F31" s="279" t="s">
        <v>229</v>
      </c>
      <c r="G31" s="279">
        <v>202413</v>
      </c>
      <c r="H31" s="279">
        <v>1216</v>
      </c>
      <c r="I31" s="281">
        <v>665939176.37774384</v>
      </c>
      <c r="J31" s="282">
        <v>231</v>
      </c>
      <c r="K31" s="282">
        <v>160</v>
      </c>
      <c r="L31" s="283">
        <v>0.69264069264069261</v>
      </c>
      <c r="M31" s="279">
        <v>195</v>
      </c>
      <c r="N31" s="284">
        <v>608500.53533252643</v>
      </c>
      <c r="O31" s="281">
        <v>60241552.997920118</v>
      </c>
      <c r="P31" s="279">
        <v>162</v>
      </c>
      <c r="Q31" s="285">
        <v>8.1081081081081086E-2</v>
      </c>
      <c r="R31" s="279">
        <v>99</v>
      </c>
      <c r="S31" s="283">
        <v>0.61111111111111116</v>
      </c>
      <c r="T31" s="286">
        <v>0</v>
      </c>
      <c r="U31" s="287">
        <v>-3</v>
      </c>
      <c r="V31" s="287">
        <v>1</v>
      </c>
      <c r="W31" s="287">
        <v>2</v>
      </c>
      <c r="X31" s="287">
        <v>-3</v>
      </c>
      <c r="Y31" s="287">
        <v>0</v>
      </c>
      <c r="Z31" s="287">
        <v>-9</v>
      </c>
      <c r="AA31" s="287">
        <v>2</v>
      </c>
      <c r="AB31" s="287">
        <v>-8</v>
      </c>
      <c r="AC31" s="287">
        <v>-5</v>
      </c>
      <c r="AD31" s="283">
        <v>1.111117467197386</v>
      </c>
      <c r="AE31" s="283">
        <v>0.61111111111111116</v>
      </c>
      <c r="AF31" s="281">
        <v>522124.53654970758</v>
      </c>
      <c r="AG31" s="281">
        <v>86375.998782818846</v>
      </c>
      <c r="AH31" s="283">
        <v>0.16543179401911834</v>
      </c>
      <c r="AI31" s="281">
        <v>459256.27782867552</v>
      </c>
      <c r="AJ31" s="281">
        <v>547647.34899485519</v>
      </c>
      <c r="AK31" s="283">
        <v>0.1924656786056036</v>
      </c>
      <c r="AL31" s="322">
        <v>4</v>
      </c>
      <c r="AM31" s="289">
        <v>50</v>
      </c>
      <c r="AN31" s="289">
        <v>24</v>
      </c>
      <c r="AO31" s="289">
        <v>14</v>
      </c>
      <c r="AP31" s="289">
        <v>5</v>
      </c>
      <c r="AQ31" s="289">
        <v>8</v>
      </c>
      <c r="AR31" s="289">
        <v>9</v>
      </c>
      <c r="AS31" s="289">
        <v>2</v>
      </c>
      <c r="AT31" s="289">
        <v>209</v>
      </c>
      <c r="AU31" s="288">
        <v>61.111111111111114</v>
      </c>
      <c r="AV31" s="324">
        <v>7</v>
      </c>
      <c r="AW31" s="289">
        <v>88</v>
      </c>
    </row>
    <row r="32" spans="1:49" s="278" customFormat="1" ht="10.5">
      <c r="A32" s="279">
        <v>700000023</v>
      </c>
      <c r="B32" s="279" t="s">
        <v>252</v>
      </c>
      <c r="C32" s="279">
        <v>9058</v>
      </c>
      <c r="D32" s="280">
        <v>460802</v>
      </c>
      <c r="E32" s="279" t="s">
        <v>259</v>
      </c>
      <c r="F32" s="279" t="s">
        <v>229</v>
      </c>
      <c r="G32" s="279">
        <v>202414</v>
      </c>
      <c r="H32" s="279">
        <v>1216</v>
      </c>
      <c r="I32" s="281">
        <v>665939176.37774384</v>
      </c>
      <c r="J32" s="282">
        <v>432</v>
      </c>
      <c r="K32" s="282">
        <v>368</v>
      </c>
      <c r="L32" s="283">
        <v>0.85185185185185186</v>
      </c>
      <c r="M32" s="279">
        <v>438</v>
      </c>
      <c r="N32" s="284">
        <v>569789.50428239303</v>
      </c>
      <c r="O32" s="281">
        <v>128202638.46353844</v>
      </c>
      <c r="P32" s="279">
        <v>369</v>
      </c>
      <c r="Q32" s="285">
        <v>0.18496621621621623</v>
      </c>
      <c r="R32" s="279">
        <v>225</v>
      </c>
      <c r="S32" s="283">
        <v>0.6097560975609756</v>
      </c>
      <c r="T32" s="286">
        <v>0</v>
      </c>
      <c r="U32" s="287">
        <v>4</v>
      </c>
      <c r="V32" s="287">
        <v>2</v>
      </c>
      <c r="W32" s="287">
        <v>6</v>
      </c>
      <c r="X32" s="287">
        <v>6</v>
      </c>
      <c r="Y32" s="287">
        <v>2</v>
      </c>
      <c r="Z32" s="287">
        <v>-17</v>
      </c>
      <c r="AA32" s="287">
        <v>0</v>
      </c>
      <c r="AB32" s="287">
        <v>-22</v>
      </c>
      <c r="AC32" s="287">
        <v>-2</v>
      </c>
      <c r="AD32" s="283">
        <v>1.0404314114332467</v>
      </c>
      <c r="AE32" s="283">
        <v>0.6097560975609756</v>
      </c>
      <c r="AF32" s="281">
        <v>488908.4948655914</v>
      </c>
      <c r="AG32" s="281">
        <v>80881.009416801622</v>
      </c>
      <c r="AH32" s="283">
        <v>0.1654317940191182</v>
      </c>
      <c r="AI32" s="281">
        <v>459256.27782867552</v>
      </c>
      <c r="AJ32" s="281">
        <v>547647.34899485519</v>
      </c>
      <c r="AK32" s="283">
        <v>0.1924656786056036</v>
      </c>
      <c r="AL32" s="322">
        <v>4</v>
      </c>
      <c r="AM32" s="289">
        <v>115</v>
      </c>
      <c r="AN32" s="289">
        <v>66</v>
      </c>
      <c r="AO32" s="289">
        <v>27</v>
      </c>
      <c r="AP32" s="289">
        <v>10</v>
      </c>
      <c r="AQ32" s="289">
        <v>10</v>
      </c>
      <c r="AR32" s="289">
        <v>11</v>
      </c>
      <c r="AS32" s="289">
        <v>1</v>
      </c>
      <c r="AT32" s="289">
        <v>464</v>
      </c>
      <c r="AU32" s="288">
        <v>60.975609756097562</v>
      </c>
      <c r="AV32" s="324">
        <v>13</v>
      </c>
      <c r="AW32" s="289">
        <v>208</v>
      </c>
    </row>
    <row r="33" spans="1:49" s="278" customFormat="1" ht="10.5">
      <c r="A33" s="279">
        <v>700000023</v>
      </c>
      <c r="B33" s="279" t="s">
        <v>252</v>
      </c>
      <c r="C33" s="279">
        <v>9425</v>
      </c>
      <c r="D33" s="280">
        <v>1635187</v>
      </c>
      <c r="E33" s="279" t="s">
        <v>260</v>
      </c>
      <c r="F33" s="279" t="s">
        <v>229</v>
      </c>
      <c r="G33" s="279">
        <v>202514</v>
      </c>
      <c r="H33" s="279">
        <v>1216</v>
      </c>
      <c r="I33" s="281">
        <v>665939176.37774384</v>
      </c>
      <c r="J33" s="282">
        <v>222</v>
      </c>
      <c r="K33" s="282">
        <v>185</v>
      </c>
      <c r="L33" s="283">
        <v>0.83333333333333337</v>
      </c>
      <c r="M33" s="279">
        <v>225</v>
      </c>
      <c r="N33" s="284">
        <v>500075.9527997229</v>
      </c>
      <c r="O33" s="281">
        <v>57008658.619168408</v>
      </c>
      <c r="P33" s="279">
        <v>187</v>
      </c>
      <c r="Q33" s="285">
        <v>9.375E-2</v>
      </c>
      <c r="R33" s="279">
        <v>114</v>
      </c>
      <c r="S33" s="283">
        <v>0.60962566844919786</v>
      </c>
      <c r="T33" s="286">
        <v>0</v>
      </c>
      <c r="U33" s="287">
        <v>-3</v>
      </c>
      <c r="V33" s="287">
        <v>8</v>
      </c>
      <c r="W33" s="287">
        <v>-2</v>
      </c>
      <c r="X33" s="287">
        <v>5</v>
      </c>
      <c r="Y33" s="287">
        <v>-2</v>
      </c>
      <c r="Z33" s="287">
        <v>-6</v>
      </c>
      <c r="AA33" s="287">
        <v>0</v>
      </c>
      <c r="AB33" s="287">
        <v>1</v>
      </c>
      <c r="AC33" s="287">
        <v>-2</v>
      </c>
      <c r="AD33" s="283">
        <v>0.91313498315577679</v>
      </c>
      <c r="AE33" s="283">
        <v>0.60962566844919786</v>
      </c>
      <c r="AF33" s="281">
        <v>429090.70729498164</v>
      </c>
      <c r="AG33" s="281">
        <v>70985.245504741266</v>
      </c>
      <c r="AH33" s="283">
        <v>0.16543179401911848</v>
      </c>
      <c r="AI33" s="281">
        <v>459256.27782867552</v>
      </c>
      <c r="AJ33" s="281">
        <v>547647.34899485519</v>
      </c>
      <c r="AK33" s="283">
        <v>0.1924656786056036</v>
      </c>
      <c r="AL33" s="322">
        <v>9</v>
      </c>
      <c r="AM33" s="289">
        <v>43</v>
      </c>
      <c r="AN33" s="289">
        <v>40</v>
      </c>
      <c r="AO33" s="289">
        <v>15</v>
      </c>
      <c r="AP33" s="289">
        <v>9</v>
      </c>
      <c r="AQ33" s="289">
        <v>5</v>
      </c>
      <c r="AR33" s="289">
        <v>6</v>
      </c>
      <c r="AS33" s="289">
        <v>2</v>
      </c>
      <c r="AT33" s="289">
        <v>232</v>
      </c>
      <c r="AU33" s="288">
        <v>60.962566844919785</v>
      </c>
      <c r="AV33" s="324">
        <v>7</v>
      </c>
      <c r="AW33" s="289">
        <v>98</v>
      </c>
    </row>
    <row r="34" spans="1:49" s="278" customFormat="1" ht="10.5">
      <c r="A34" s="279">
        <v>700000023</v>
      </c>
      <c r="B34" s="279" t="s">
        <v>252</v>
      </c>
      <c r="C34" s="279">
        <v>9844</v>
      </c>
      <c r="D34" s="280">
        <v>425309</v>
      </c>
      <c r="E34" s="279" t="s">
        <v>261</v>
      </c>
      <c r="F34" s="279" t="s">
        <v>229</v>
      </c>
      <c r="G34" s="279">
        <v>202605</v>
      </c>
      <c r="H34" s="279">
        <v>1216</v>
      </c>
      <c r="I34" s="281">
        <v>665939176.37774384</v>
      </c>
      <c r="J34" s="282">
        <v>103</v>
      </c>
      <c r="K34" s="282">
        <v>110</v>
      </c>
      <c r="L34" s="283">
        <v>1.0679611650485437</v>
      </c>
      <c r="M34" s="279">
        <v>113</v>
      </c>
      <c r="N34" s="284">
        <v>542199.63930863491</v>
      </c>
      <c r="O34" s="281">
        <v>39038374.030221716</v>
      </c>
      <c r="P34" s="279">
        <v>111</v>
      </c>
      <c r="Q34" s="285">
        <v>5.9121621621621621E-2</v>
      </c>
      <c r="R34" s="279">
        <v>72</v>
      </c>
      <c r="S34" s="283">
        <v>0.64864864864864868</v>
      </c>
      <c r="T34" s="286">
        <v>-1</v>
      </c>
      <c r="U34" s="287" t="s">
        <v>170</v>
      </c>
      <c r="V34" s="287" t="s">
        <v>170</v>
      </c>
      <c r="W34" s="287">
        <v>11</v>
      </c>
      <c r="X34" s="287">
        <v>8</v>
      </c>
      <c r="Y34" s="287">
        <v>0</v>
      </c>
      <c r="Z34" s="287">
        <v>-1</v>
      </c>
      <c r="AA34" s="287">
        <v>2</v>
      </c>
      <c r="AB34" s="287">
        <v>2</v>
      </c>
      <c r="AC34" s="287">
        <v>4</v>
      </c>
      <c r="AD34" s="283">
        <v>0.99005252249240516</v>
      </c>
      <c r="AE34" s="283">
        <v>0.64864864864864868</v>
      </c>
      <c r="AF34" s="281">
        <v>448898.7138012959</v>
      </c>
      <c r="AG34" s="281">
        <v>93300.925507339009</v>
      </c>
      <c r="AH34" s="283">
        <v>0.20784404730693543</v>
      </c>
      <c r="AI34" s="281">
        <v>459256.27782867552</v>
      </c>
      <c r="AJ34" s="281">
        <v>547647.34899485519</v>
      </c>
      <c r="AK34" s="283">
        <v>0.1924656786056036</v>
      </c>
      <c r="AL34" s="322">
        <v>4</v>
      </c>
      <c r="AM34" s="289">
        <v>37</v>
      </c>
      <c r="AN34" s="289">
        <v>23</v>
      </c>
      <c r="AO34" s="289">
        <v>6</v>
      </c>
      <c r="AP34" s="289">
        <v>1</v>
      </c>
      <c r="AQ34" s="289">
        <v>2</v>
      </c>
      <c r="AR34" s="289">
        <v>2</v>
      </c>
      <c r="AS34" s="289">
        <v>2</v>
      </c>
      <c r="AT34" s="289">
        <v>143</v>
      </c>
      <c r="AU34" s="288">
        <v>64.86486486486487</v>
      </c>
      <c r="AV34" s="324">
        <v>2</v>
      </c>
      <c r="AW34" s="289">
        <v>66</v>
      </c>
    </row>
    <row r="35" spans="1:49" s="278" customFormat="1" ht="10.5">
      <c r="A35" s="279">
        <v>700000098</v>
      </c>
      <c r="B35" s="279" t="s">
        <v>262</v>
      </c>
      <c r="C35" s="279">
        <v>97</v>
      </c>
      <c r="D35" s="280">
        <v>16547</v>
      </c>
      <c r="E35" s="279" t="s">
        <v>263</v>
      </c>
      <c r="F35" s="279" t="s">
        <v>229</v>
      </c>
      <c r="G35" s="279">
        <v>201116</v>
      </c>
      <c r="H35" s="279">
        <v>769</v>
      </c>
      <c r="I35" s="281">
        <v>379750386.70199931</v>
      </c>
      <c r="J35" s="282">
        <v>310</v>
      </c>
      <c r="K35" s="282">
        <v>275</v>
      </c>
      <c r="L35" s="283">
        <v>0.88709677419354838</v>
      </c>
      <c r="M35" s="279">
        <v>325</v>
      </c>
      <c r="N35" s="284">
        <v>538675.48489468661</v>
      </c>
      <c r="O35" s="281">
        <v>94268209.856570154</v>
      </c>
      <c r="P35" s="279">
        <v>277</v>
      </c>
      <c r="Q35" s="285">
        <v>0.2275132275132275</v>
      </c>
      <c r="R35" s="279">
        <v>175</v>
      </c>
      <c r="S35" s="283">
        <v>0.63176895306859204</v>
      </c>
      <c r="T35" s="286">
        <v>0</v>
      </c>
      <c r="U35" s="287">
        <v>-24</v>
      </c>
      <c r="V35" s="287">
        <v>8</v>
      </c>
      <c r="W35" s="287">
        <v>6</v>
      </c>
      <c r="X35" s="287">
        <v>10</v>
      </c>
      <c r="Y35" s="287">
        <v>8</v>
      </c>
      <c r="Z35" s="287">
        <v>6</v>
      </c>
      <c r="AA35" s="287">
        <v>-6</v>
      </c>
      <c r="AB35" s="287">
        <v>3</v>
      </c>
      <c r="AC35" s="287">
        <v>7</v>
      </c>
      <c r="AD35" s="283">
        <v>1.0908256117434341</v>
      </c>
      <c r="AE35" s="283">
        <v>0.63176895306859204</v>
      </c>
      <c r="AF35" s="281">
        <v>538798.96417442849</v>
      </c>
      <c r="AG35" s="281">
        <v>-123.47927974187769</v>
      </c>
      <c r="AH35" s="283">
        <v>-2.2917505034754119E-4</v>
      </c>
      <c r="AI35" s="281">
        <v>481709.8400217403</v>
      </c>
      <c r="AJ35" s="281">
        <v>493823.64980754134</v>
      </c>
      <c r="AK35" s="283">
        <v>2.5147524047369085E-2</v>
      </c>
      <c r="AL35" s="322">
        <v>12</v>
      </c>
      <c r="AM35" s="289">
        <v>95</v>
      </c>
      <c r="AN35" s="289">
        <v>48</v>
      </c>
      <c r="AO35" s="289">
        <v>10</v>
      </c>
      <c r="AP35" s="289">
        <v>13</v>
      </c>
      <c r="AQ35" s="289">
        <v>4</v>
      </c>
      <c r="AR35" s="289">
        <v>5</v>
      </c>
      <c r="AS35" s="289">
        <v>2</v>
      </c>
      <c r="AT35" s="289">
        <v>350</v>
      </c>
      <c r="AU35" s="288">
        <v>63.176895306859201</v>
      </c>
      <c r="AV35" s="324">
        <v>10</v>
      </c>
      <c r="AW35" s="289">
        <v>153</v>
      </c>
    </row>
    <row r="36" spans="1:49" s="278" customFormat="1" ht="10.5">
      <c r="A36" s="279">
        <v>700000098</v>
      </c>
      <c r="B36" s="279" t="s">
        <v>262</v>
      </c>
      <c r="C36" s="279">
        <v>3292</v>
      </c>
      <c r="D36" s="280" t="s">
        <v>226</v>
      </c>
      <c r="E36" s="279" t="s">
        <v>264</v>
      </c>
      <c r="F36" s="279" t="s">
        <v>226</v>
      </c>
      <c r="G36" s="279" t="s">
        <v>226</v>
      </c>
      <c r="H36" s="279">
        <v>769</v>
      </c>
      <c r="I36" s="281">
        <v>379750386.70199931</v>
      </c>
      <c r="J36" s="282" t="s">
        <v>170</v>
      </c>
      <c r="K36" s="282" t="s">
        <v>170</v>
      </c>
      <c r="L36" s="283" t="s">
        <v>170</v>
      </c>
      <c r="M36" s="279">
        <v>29</v>
      </c>
      <c r="N36" s="284">
        <v>336280.56286324421</v>
      </c>
      <c r="O36" s="281">
        <v>6389330.6944016404</v>
      </c>
      <c r="P36" s="279">
        <v>29</v>
      </c>
      <c r="Q36" s="285">
        <v>2.5132275132275131E-2</v>
      </c>
      <c r="R36" s="279">
        <v>19</v>
      </c>
      <c r="S36" s="283">
        <v>0.65517241379310343</v>
      </c>
      <c r="T36" s="286">
        <v>0</v>
      </c>
      <c r="U36" s="287" t="s">
        <v>170</v>
      </c>
      <c r="V36" s="287" t="s">
        <v>170</v>
      </c>
      <c r="W36" s="287">
        <v>0</v>
      </c>
      <c r="X36" s="287">
        <v>2</v>
      </c>
      <c r="Y36" s="287" t="s">
        <v>170</v>
      </c>
      <c r="Z36" s="287" t="s">
        <v>170</v>
      </c>
      <c r="AA36" s="287" t="s">
        <v>170</v>
      </c>
      <c r="AB36" s="287" t="s">
        <v>170</v>
      </c>
      <c r="AC36" s="287" t="s">
        <v>170</v>
      </c>
      <c r="AD36" s="283">
        <v>0.68097298093014247</v>
      </c>
      <c r="AE36" s="283">
        <v>0.65517241379310343</v>
      </c>
      <c r="AF36" s="281">
        <v>328166.85714285716</v>
      </c>
      <c r="AG36" s="281">
        <v>8113.70572038705</v>
      </c>
      <c r="AH36" s="283">
        <v>2.4724330150302176E-2</v>
      </c>
      <c r="AI36" s="281">
        <v>481709.8400217403</v>
      </c>
      <c r="AJ36" s="281">
        <v>493823.64980754134</v>
      </c>
      <c r="AK36" s="283">
        <v>2.5147524047369085E-2</v>
      </c>
      <c r="AL36" s="322">
        <v>4</v>
      </c>
      <c r="AM36" s="289">
        <v>9</v>
      </c>
      <c r="AN36" s="289">
        <v>5</v>
      </c>
      <c r="AO36" s="289">
        <v>0</v>
      </c>
      <c r="AP36" s="289">
        <v>1</v>
      </c>
      <c r="AQ36" s="289">
        <v>0</v>
      </c>
      <c r="AR36" s="289">
        <v>0</v>
      </c>
      <c r="AS36" s="289">
        <v>4</v>
      </c>
      <c r="AT36" s="289">
        <v>34</v>
      </c>
      <c r="AU36" s="288">
        <v>65.517241379310349</v>
      </c>
      <c r="AV36" s="324">
        <v>1</v>
      </c>
      <c r="AW36" s="289">
        <v>14</v>
      </c>
    </row>
    <row r="37" spans="1:49" s="278" customFormat="1" ht="10.5">
      <c r="A37" s="279">
        <v>700000098</v>
      </c>
      <c r="B37" s="279" t="s">
        <v>262</v>
      </c>
      <c r="C37" s="279">
        <v>3561</v>
      </c>
      <c r="D37" s="280">
        <v>191068</v>
      </c>
      <c r="E37" s="279" t="s">
        <v>265</v>
      </c>
      <c r="F37" s="279" t="s">
        <v>229</v>
      </c>
      <c r="G37" s="279">
        <v>201707</v>
      </c>
      <c r="H37" s="279">
        <v>769</v>
      </c>
      <c r="I37" s="281">
        <v>379750386.70199931</v>
      </c>
      <c r="J37" s="282">
        <v>308</v>
      </c>
      <c r="K37" s="282">
        <v>254</v>
      </c>
      <c r="L37" s="283">
        <v>0.82467532467532467</v>
      </c>
      <c r="M37" s="279">
        <v>298</v>
      </c>
      <c r="N37" s="284">
        <v>508897.48333198478</v>
      </c>
      <c r="O37" s="281">
        <v>82441392.299781531</v>
      </c>
      <c r="P37" s="279">
        <v>256</v>
      </c>
      <c r="Q37" s="285">
        <v>0.21031746031746032</v>
      </c>
      <c r="R37" s="279">
        <v>162</v>
      </c>
      <c r="S37" s="283">
        <v>0.6328125</v>
      </c>
      <c r="T37" s="286">
        <v>0</v>
      </c>
      <c r="U37" s="287">
        <v>0</v>
      </c>
      <c r="V37" s="287">
        <v>-6</v>
      </c>
      <c r="W37" s="287">
        <v>10</v>
      </c>
      <c r="X37" s="287">
        <v>4</v>
      </c>
      <c r="Y37" s="287">
        <v>2</v>
      </c>
      <c r="Z37" s="287">
        <v>-9</v>
      </c>
      <c r="AA37" s="287">
        <v>-4</v>
      </c>
      <c r="AB37" s="287">
        <v>3</v>
      </c>
      <c r="AC37" s="287">
        <v>3</v>
      </c>
      <c r="AD37" s="283">
        <v>1.0305247298915678</v>
      </c>
      <c r="AE37" s="283">
        <v>0.6328125</v>
      </c>
      <c r="AF37" s="281">
        <v>509014.13667238422</v>
      </c>
      <c r="AG37" s="281">
        <v>-116.65334039943991</v>
      </c>
      <c r="AH37" s="283">
        <v>-2.2917505034741555E-4</v>
      </c>
      <c r="AI37" s="281">
        <v>481709.8400217403</v>
      </c>
      <c r="AJ37" s="281">
        <v>493823.64980754134</v>
      </c>
      <c r="AK37" s="283">
        <v>2.5147524047369085E-2</v>
      </c>
      <c r="AL37" s="322">
        <v>4</v>
      </c>
      <c r="AM37" s="289">
        <v>91</v>
      </c>
      <c r="AN37" s="289">
        <v>46</v>
      </c>
      <c r="AO37" s="289">
        <v>13</v>
      </c>
      <c r="AP37" s="289">
        <v>6</v>
      </c>
      <c r="AQ37" s="289">
        <v>6</v>
      </c>
      <c r="AR37" s="289">
        <v>6</v>
      </c>
      <c r="AS37" s="289">
        <v>2</v>
      </c>
      <c r="AT37" s="289">
        <v>330</v>
      </c>
      <c r="AU37" s="288">
        <v>63.28125</v>
      </c>
      <c r="AV37" s="324">
        <v>9</v>
      </c>
      <c r="AW37" s="289">
        <v>150</v>
      </c>
    </row>
    <row r="38" spans="1:49" s="278" customFormat="1" ht="10.5">
      <c r="A38" s="279">
        <v>700000098</v>
      </c>
      <c r="B38" s="279" t="s">
        <v>262</v>
      </c>
      <c r="C38" s="279">
        <v>3887</v>
      </c>
      <c r="D38" s="280">
        <v>367886</v>
      </c>
      <c r="E38" s="279" t="s">
        <v>266</v>
      </c>
      <c r="F38" s="279" t="s">
        <v>229</v>
      </c>
      <c r="G38" s="279">
        <v>201713</v>
      </c>
      <c r="H38" s="279">
        <v>769</v>
      </c>
      <c r="I38" s="281">
        <v>379750386.70199931</v>
      </c>
      <c r="J38" s="282">
        <v>303</v>
      </c>
      <c r="K38" s="282">
        <v>278</v>
      </c>
      <c r="L38" s="283">
        <v>0.91749174917491749</v>
      </c>
      <c r="M38" s="279">
        <v>323</v>
      </c>
      <c r="N38" s="284">
        <v>491266.98854352022</v>
      </c>
      <c r="O38" s="281">
        <v>86954256.972203076</v>
      </c>
      <c r="P38" s="279">
        <v>280</v>
      </c>
      <c r="Q38" s="285">
        <v>0.23015873015873015</v>
      </c>
      <c r="R38" s="279">
        <v>177</v>
      </c>
      <c r="S38" s="283">
        <v>0.63214285714285712</v>
      </c>
      <c r="T38" s="286">
        <v>0</v>
      </c>
      <c r="U38" s="287">
        <v>-7</v>
      </c>
      <c r="V38" s="287">
        <v>2</v>
      </c>
      <c r="W38" s="287">
        <v>5</v>
      </c>
      <c r="X38" s="287">
        <v>8</v>
      </c>
      <c r="Y38" s="287">
        <v>2</v>
      </c>
      <c r="Z38" s="287">
        <v>6</v>
      </c>
      <c r="AA38" s="287">
        <v>0</v>
      </c>
      <c r="AB38" s="287">
        <v>1</v>
      </c>
      <c r="AC38" s="287">
        <v>5</v>
      </c>
      <c r="AD38" s="283">
        <v>0.99482272413437967</v>
      </c>
      <c r="AE38" s="283">
        <v>0.63214285714285712</v>
      </c>
      <c r="AF38" s="281">
        <v>491379.60048820177</v>
      </c>
      <c r="AG38" s="281">
        <v>-112.61194468155736</v>
      </c>
      <c r="AH38" s="283">
        <v>-2.2917505034737644E-4</v>
      </c>
      <c r="AI38" s="281">
        <v>481709.8400217403</v>
      </c>
      <c r="AJ38" s="281">
        <v>493823.64980754134</v>
      </c>
      <c r="AK38" s="283">
        <v>2.5147524047369085E-2</v>
      </c>
      <c r="AL38" s="322">
        <v>8</v>
      </c>
      <c r="AM38" s="289">
        <v>93</v>
      </c>
      <c r="AN38" s="289">
        <v>52</v>
      </c>
      <c r="AO38" s="289">
        <v>17</v>
      </c>
      <c r="AP38" s="289">
        <v>9</v>
      </c>
      <c r="AQ38" s="289">
        <v>7</v>
      </c>
      <c r="AR38" s="289">
        <v>7</v>
      </c>
      <c r="AS38" s="289">
        <v>2</v>
      </c>
      <c r="AT38" s="289">
        <v>362</v>
      </c>
      <c r="AU38" s="288">
        <v>63.214285714285708</v>
      </c>
      <c r="AV38" s="324">
        <v>8</v>
      </c>
      <c r="AW38" s="289">
        <v>162</v>
      </c>
    </row>
    <row r="39" spans="1:49" s="278" customFormat="1" ht="10.5">
      <c r="A39" s="279">
        <v>700000098</v>
      </c>
      <c r="B39" s="279" t="s">
        <v>262</v>
      </c>
      <c r="C39" s="279">
        <v>9199</v>
      </c>
      <c r="D39" s="280">
        <v>672837</v>
      </c>
      <c r="E39" s="279" t="s">
        <v>267</v>
      </c>
      <c r="F39" s="279" t="s">
        <v>229</v>
      </c>
      <c r="G39" s="279">
        <v>202505</v>
      </c>
      <c r="H39" s="279">
        <v>769</v>
      </c>
      <c r="I39" s="281">
        <v>379750386.70199931</v>
      </c>
      <c r="J39" s="282">
        <v>178</v>
      </c>
      <c r="K39" s="282">
        <v>172</v>
      </c>
      <c r="L39" s="283">
        <v>0.9662921348314607</v>
      </c>
      <c r="M39" s="279">
        <v>195</v>
      </c>
      <c r="N39" s="284">
        <v>441194.60216571868</v>
      </c>
      <c r="O39" s="281">
        <v>49854990.044726208</v>
      </c>
      <c r="P39" s="279">
        <v>174</v>
      </c>
      <c r="Q39" s="285">
        <v>0.14682539682539683</v>
      </c>
      <c r="R39" s="279">
        <v>113</v>
      </c>
      <c r="S39" s="283">
        <v>0.64942528735632188</v>
      </c>
      <c r="T39" s="286">
        <v>0</v>
      </c>
      <c r="U39" s="287">
        <v>0</v>
      </c>
      <c r="V39" s="287">
        <v>2</v>
      </c>
      <c r="W39" s="287">
        <v>2</v>
      </c>
      <c r="X39" s="287">
        <v>4</v>
      </c>
      <c r="Y39" s="287">
        <v>6</v>
      </c>
      <c r="Z39" s="287">
        <v>3</v>
      </c>
      <c r="AA39" s="287">
        <v>6</v>
      </c>
      <c r="AB39" s="287">
        <v>3</v>
      </c>
      <c r="AC39" s="287">
        <v>7</v>
      </c>
      <c r="AD39" s="283">
        <v>0.8934254208717346</v>
      </c>
      <c r="AE39" s="283">
        <v>0.64942528735632188</v>
      </c>
      <c r="AF39" s="281">
        <v>440197.03843537415</v>
      </c>
      <c r="AG39" s="281">
        <v>997.56373034452554</v>
      </c>
      <c r="AH39" s="283">
        <v>2.2661754697174755E-3</v>
      </c>
      <c r="AI39" s="281">
        <v>481709.8400217403</v>
      </c>
      <c r="AJ39" s="281">
        <v>493823.64980754134</v>
      </c>
      <c r="AK39" s="283">
        <v>2.5147524047369085E-2</v>
      </c>
      <c r="AL39" s="322">
        <v>6</v>
      </c>
      <c r="AM39" s="289">
        <v>62</v>
      </c>
      <c r="AN39" s="289">
        <v>29</v>
      </c>
      <c r="AO39" s="289">
        <v>10</v>
      </c>
      <c r="AP39" s="289">
        <v>6</v>
      </c>
      <c r="AQ39" s="289">
        <v>4</v>
      </c>
      <c r="AR39" s="289">
        <v>4</v>
      </c>
      <c r="AS39" s="289">
        <v>2</v>
      </c>
      <c r="AT39" s="289">
        <v>228</v>
      </c>
      <c r="AU39" s="288">
        <v>64.942528735632195</v>
      </c>
      <c r="AV39" s="324">
        <v>6</v>
      </c>
      <c r="AW39" s="289">
        <v>101</v>
      </c>
    </row>
    <row r="40" spans="1:49" s="278" customFormat="1" ht="10.5">
      <c r="A40" s="279">
        <v>700000098</v>
      </c>
      <c r="B40" s="279" t="s">
        <v>262</v>
      </c>
      <c r="C40" s="279">
        <v>9757</v>
      </c>
      <c r="D40" s="280">
        <v>251064</v>
      </c>
      <c r="E40" s="279" t="s">
        <v>268</v>
      </c>
      <c r="F40" s="279" t="s">
        <v>229</v>
      </c>
      <c r="G40" s="279">
        <v>202606</v>
      </c>
      <c r="H40" s="279">
        <v>769</v>
      </c>
      <c r="I40" s="281">
        <v>379750386.70199931</v>
      </c>
      <c r="J40" s="282">
        <v>37</v>
      </c>
      <c r="K40" s="282">
        <v>182</v>
      </c>
      <c r="L40" s="283">
        <v>4.9189189189189193</v>
      </c>
      <c r="M40" s="279">
        <v>192</v>
      </c>
      <c r="N40" s="284">
        <v>486522.006783063</v>
      </c>
      <c r="O40" s="281">
        <v>59842206.834316745</v>
      </c>
      <c r="P40" s="279">
        <v>184</v>
      </c>
      <c r="Q40" s="285">
        <v>0.16005291005291006</v>
      </c>
      <c r="R40" s="279">
        <v>123</v>
      </c>
      <c r="S40" s="283">
        <v>0.66847826086956519</v>
      </c>
      <c r="T40" s="286">
        <v>0</v>
      </c>
      <c r="U40" s="287" t="s">
        <v>170</v>
      </c>
      <c r="V40" s="287" t="s">
        <v>170</v>
      </c>
      <c r="W40" s="287">
        <v>6</v>
      </c>
      <c r="X40" s="287">
        <v>11</v>
      </c>
      <c r="Y40" s="287">
        <v>7</v>
      </c>
      <c r="Z40" s="287">
        <v>5</v>
      </c>
      <c r="AA40" s="287">
        <v>10</v>
      </c>
      <c r="AB40" s="287">
        <v>1</v>
      </c>
      <c r="AC40" s="287">
        <v>4</v>
      </c>
      <c r="AD40" s="283">
        <v>0.98521406776017306</v>
      </c>
      <c r="AE40" s="283">
        <v>0.66847826086956519</v>
      </c>
      <c r="AF40" s="281">
        <v>484216.39782016346</v>
      </c>
      <c r="AG40" s="281">
        <v>2305.6089628995396</v>
      </c>
      <c r="AH40" s="283">
        <v>4.7615259897824357E-3</v>
      </c>
      <c r="AI40" s="281">
        <v>481709.8400217403</v>
      </c>
      <c r="AJ40" s="281">
        <v>493823.64980754134</v>
      </c>
      <c r="AK40" s="283">
        <v>2.5147524047369085E-2</v>
      </c>
      <c r="AL40" s="322">
        <v>6</v>
      </c>
      <c r="AM40" s="289">
        <v>63</v>
      </c>
      <c r="AN40" s="289">
        <v>36</v>
      </c>
      <c r="AO40" s="289">
        <v>13</v>
      </c>
      <c r="AP40" s="289">
        <v>6</v>
      </c>
      <c r="AQ40" s="289">
        <v>1</v>
      </c>
      <c r="AR40" s="289">
        <v>2</v>
      </c>
      <c r="AS40" s="289">
        <v>2</v>
      </c>
      <c r="AT40" s="289">
        <v>244</v>
      </c>
      <c r="AU40" s="288">
        <v>66.847826086956516</v>
      </c>
      <c r="AV40" s="324">
        <v>5</v>
      </c>
      <c r="AW40" s="289">
        <v>112</v>
      </c>
    </row>
    <row r="41" spans="1:49" s="278" customFormat="1" ht="10.5">
      <c r="A41" s="279">
        <v>700000133</v>
      </c>
      <c r="B41" s="279" t="s">
        <v>269</v>
      </c>
      <c r="C41" s="279">
        <v>2010</v>
      </c>
      <c r="D41" s="280">
        <v>251534</v>
      </c>
      <c r="E41" s="279" t="s">
        <v>270</v>
      </c>
      <c r="F41" s="279" t="s">
        <v>229</v>
      </c>
      <c r="G41" s="279">
        <v>201511</v>
      </c>
      <c r="H41" s="279">
        <v>705</v>
      </c>
      <c r="I41" s="281">
        <v>371596165.61179942</v>
      </c>
      <c r="J41" s="282">
        <v>261</v>
      </c>
      <c r="K41" s="282">
        <v>239</v>
      </c>
      <c r="L41" s="283">
        <v>0.91570881226053635</v>
      </c>
      <c r="M41" s="279">
        <v>271</v>
      </c>
      <c r="N41" s="284">
        <v>540745.73392226489</v>
      </c>
      <c r="O41" s="281">
        <v>83274843.024028793</v>
      </c>
      <c r="P41" s="279">
        <v>241</v>
      </c>
      <c r="Q41" s="285">
        <v>0.21897810218978103</v>
      </c>
      <c r="R41" s="279">
        <v>154</v>
      </c>
      <c r="S41" s="283">
        <v>0.63900414937759331</v>
      </c>
      <c r="T41" s="286">
        <v>0</v>
      </c>
      <c r="U41" s="287">
        <v>-7</v>
      </c>
      <c r="V41" s="287">
        <v>4</v>
      </c>
      <c r="W41" s="287">
        <v>2</v>
      </c>
      <c r="X41" s="287">
        <v>2</v>
      </c>
      <c r="Y41" s="287">
        <v>2</v>
      </c>
      <c r="Z41" s="287">
        <v>4</v>
      </c>
      <c r="AA41" s="287">
        <v>2</v>
      </c>
      <c r="AB41" s="287">
        <v>2</v>
      </c>
      <c r="AC41" s="287">
        <v>1</v>
      </c>
      <c r="AD41" s="283">
        <v>1.0259140908721247</v>
      </c>
      <c r="AE41" s="283">
        <v>0.63900414937759331</v>
      </c>
      <c r="AF41" s="281">
        <v>489308.74400000001</v>
      </c>
      <c r="AG41" s="281">
        <v>51436.989922264882</v>
      </c>
      <c r="AH41" s="283">
        <v>0.10512174685818589</v>
      </c>
      <c r="AI41" s="281">
        <v>467208.73754436529</v>
      </c>
      <c r="AJ41" s="281">
        <v>527086.75973304885</v>
      </c>
      <c r="AK41" s="283">
        <v>0.12816117802804938</v>
      </c>
      <c r="AL41" s="322">
        <v>7</v>
      </c>
      <c r="AM41" s="289">
        <v>88</v>
      </c>
      <c r="AN41" s="289">
        <v>41</v>
      </c>
      <c r="AO41" s="289">
        <v>14</v>
      </c>
      <c r="AP41" s="289">
        <v>7</v>
      </c>
      <c r="AQ41" s="289">
        <v>4</v>
      </c>
      <c r="AR41" s="289">
        <v>4</v>
      </c>
      <c r="AS41" s="289">
        <v>2</v>
      </c>
      <c r="AT41" s="289">
        <v>312</v>
      </c>
      <c r="AU41" s="288">
        <v>63.900414937759329</v>
      </c>
      <c r="AV41" s="324">
        <v>5</v>
      </c>
      <c r="AW41" s="289">
        <v>143</v>
      </c>
    </row>
    <row r="42" spans="1:49" s="278" customFormat="1" ht="10.5">
      <c r="A42" s="279">
        <v>700000133</v>
      </c>
      <c r="B42" s="279" t="s">
        <v>269</v>
      </c>
      <c r="C42" s="279">
        <v>3323</v>
      </c>
      <c r="D42" s="280" t="s">
        <v>226</v>
      </c>
      <c r="E42" s="279" t="s">
        <v>271</v>
      </c>
      <c r="F42" s="279" t="s">
        <v>226</v>
      </c>
      <c r="G42" s="279" t="s">
        <v>226</v>
      </c>
      <c r="H42" s="279">
        <v>705</v>
      </c>
      <c r="I42" s="281">
        <v>371596165.61179942</v>
      </c>
      <c r="J42" s="282" t="s">
        <v>170</v>
      </c>
      <c r="K42" s="282" t="s">
        <v>170</v>
      </c>
      <c r="L42" s="283" t="s">
        <v>170</v>
      </c>
      <c r="M42" s="279">
        <v>3</v>
      </c>
      <c r="N42" s="284">
        <v>318338.53901514533</v>
      </c>
      <c r="O42" s="281">
        <v>636677.07803029066</v>
      </c>
      <c r="P42" s="279">
        <v>3</v>
      </c>
      <c r="Q42" s="285">
        <v>2.9197080291970801E-3</v>
      </c>
      <c r="R42" s="279">
        <v>2</v>
      </c>
      <c r="S42" s="283">
        <v>0.66666666666666663</v>
      </c>
      <c r="T42" s="286">
        <v>0</v>
      </c>
      <c r="U42" s="287" t="s">
        <v>170</v>
      </c>
      <c r="V42" s="287" t="s">
        <v>170</v>
      </c>
      <c r="W42" s="287">
        <v>0</v>
      </c>
      <c r="X42" s="287">
        <v>0</v>
      </c>
      <c r="Y42" s="287" t="s">
        <v>170</v>
      </c>
      <c r="Z42" s="287" t="s">
        <v>170</v>
      </c>
      <c r="AA42" s="287" t="s">
        <v>170</v>
      </c>
      <c r="AB42" s="287" t="s">
        <v>170</v>
      </c>
      <c r="AC42" s="287" t="s">
        <v>170</v>
      </c>
      <c r="AD42" s="283">
        <v>0.60395851942168455</v>
      </c>
      <c r="AE42" s="283">
        <v>0.66666666666666663</v>
      </c>
      <c r="AF42" s="281">
        <v>263653.16666666669</v>
      </c>
      <c r="AG42" s="281">
        <v>54685.372348478646</v>
      </c>
      <c r="AH42" s="283">
        <v>0.20741405475935989</v>
      </c>
      <c r="AI42" s="281">
        <v>467208.73754436529</v>
      </c>
      <c r="AJ42" s="281">
        <v>527086.75973304885</v>
      </c>
      <c r="AK42" s="283">
        <v>0.12816117802804938</v>
      </c>
      <c r="AL42" s="322">
        <v>4</v>
      </c>
      <c r="AM42" s="289">
        <v>-2</v>
      </c>
      <c r="AN42" s="289">
        <v>0</v>
      </c>
      <c r="AO42" s="289">
        <v>0</v>
      </c>
      <c r="AP42" s="289">
        <v>1</v>
      </c>
      <c r="AQ42" s="289">
        <v>0</v>
      </c>
      <c r="AR42" s="289">
        <v>0</v>
      </c>
      <c r="AS42" s="289">
        <v>0</v>
      </c>
      <c r="AT42" s="289">
        <v>1</v>
      </c>
      <c r="AU42" s="288">
        <v>66.666666666666657</v>
      </c>
      <c r="AV42" s="324">
        <v>0</v>
      </c>
      <c r="AW42" s="289">
        <v>0</v>
      </c>
    </row>
    <row r="43" spans="1:49" s="278" customFormat="1" ht="10.5">
      <c r="A43" s="279">
        <v>700000133</v>
      </c>
      <c r="B43" s="279" t="s">
        <v>269</v>
      </c>
      <c r="C43" s="279">
        <v>5711</v>
      </c>
      <c r="D43" s="280">
        <v>735240</v>
      </c>
      <c r="E43" s="279" t="s">
        <v>272</v>
      </c>
      <c r="F43" s="279" t="s">
        <v>229</v>
      </c>
      <c r="G43" s="279">
        <v>202303</v>
      </c>
      <c r="H43" s="279">
        <v>705</v>
      </c>
      <c r="I43" s="281">
        <v>371596165.61179942</v>
      </c>
      <c r="J43" s="282">
        <v>184</v>
      </c>
      <c r="K43" s="282">
        <v>159</v>
      </c>
      <c r="L43" s="283">
        <v>0.86413043478260865</v>
      </c>
      <c r="M43" s="279">
        <v>182</v>
      </c>
      <c r="N43" s="284">
        <v>537785.13318854175</v>
      </c>
      <c r="O43" s="281">
        <v>55391868.718419798</v>
      </c>
      <c r="P43" s="279">
        <v>160</v>
      </c>
      <c r="Q43" s="285">
        <v>0.145985401459854</v>
      </c>
      <c r="R43" s="279">
        <v>103</v>
      </c>
      <c r="S43" s="283">
        <v>0.64375000000000004</v>
      </c>
      <c r="T43" s="286">
        <v>-1</v>
      </c>
      <c r="U43" s="287">
        <v>-7</v>
      </c>
      <c r="V43" s="287">
        <v>-11</v>
      </c>
      <c r="W43" s="287">
        <v>5</v>
      </c>
      <c r="X43" s="287">
        <v>4</v>
      </c>
      <c r="Y43" s="287">
        <v>3</v>
      </c>
      <c r="Z43" s="287">
        <v>2</v>
      </c>
      <c r="AA43" s="287">
        <v>2</v>
      </c>
      <c r="AB43" s="287">
        <v>2</v>
      </c>
      <c r="AC43" s="287">
        <v>1</v>
      </c>
      <c r="AD43" s="283">
        <v>1.0202971773772334</v>
      </c>
      <c r="AE43" s="283">
        <v>0.64375000000000004</v>
      </c>
      <c r="AF43" s="281">
        <v>486629.76248313091</v>
      </c>
      <c r="AG43" s="281">
        <v>51155.370705410838</v>
      </c>
      <c r="AH43" s="283">
        <v>0.10512174685818594</v>
      </c>
      <c r="AI43" s="281">
        <v>467208.73754436529</v>
      </c>
      <c r="AJ43" s="281">
        <v>527086.75973304885</v>
      </c>
      <c r="AK43" s="283">
        <v>0.12816117802804938</v>
      </c>
      <c r="AL43" s="322">
        <v>7</v>
      </c>
      <c r="AM43" s="289">
        <v>59</v>
      </c>
      <c r="AN43" s="289">
        <v>23</v>
      </c>
      <c r="AO43" s="289">
        <v>9</v>
      </c>
      <c r="AP43" s="289">
        <v>6</v>
      </c>
      <c r="AQ43" s="289">
        <v>1</v>
      </c>
      <c r="AR43" s="289">
        <v>1</v>
      </c>
      <c r="AS43" s="289">
        <v>2</v>
      </c>
      <c r="AT43" s="289">
        <v>202</v>
      </c>
      <c r="AU43" s="288">
        <v>64.375</v>
      </c>
      <c r="AV43" s="324">
        <v>4</v>
      </c>
      <c r="AW43" s="289">
        <v>91</v>
      </c>
    </row>
    <row r="44" spans="1:49" s="278" customFormat="1" ht="10.5">
      <c r="A44" s="279">
        <v>700000133</v>
      </c>
      <c r="B44" s="279" t="s">
        <v>269</v>
      </c>
      <c r="C44" s="279">
        <v>8852</v>
      </c>
      <c r="D44" s="280">
        <v>352596</v>
      </c>
      <c r="E44" s="279" t="s">
        <v>273</v>
      </c>
      <c r="F44" s="279" t="s">
        <v>229</v>
      </c>
      <c r="G44" s="279">
        <v>202404</v>
      </c>
      <c r="H44" s="279">
        <v>705</v>
      </c>
      <c r="I44" s="281">
        <v>371596165.61179942</v>
      </c>
      <c r="J44" s="282">
        <v>194</v>
      </c>
      <c r="K44" s="282">
        <v>172</v>
      </c>
      <c r="L44" s="283">
        <v>0.88659793814432986</v>
      </c>
      <c r="M44" s="279">
        <v>203</v>
      </c>
      <c r="N44" s="284">
        <v>476510.81120930344</v>
      </c>
      <c r="O44" s="281">
        <v>52892700.044232681</v>
      </c>
      <c r="P44" s="279">
        <v>173</v>
      </c>
      <c r="Q44" s="285">
        <v>0.15766423357664233</v>
      </c>
      <c r="R44" s="279">
        <v>111</v>
      </c>
      <c r="S44" s="283">
        <v>0.64161849710982655</v>
      </c>
      <c r="T44" s="286">
        <v>-1</v>
      </c>
      <c r="U44" s="287">
        <v>3</v>
      </c>
      <c r="V44" s="287">
        <v>2</v>
      </c>
      <c r="W44" s="287">
        <v>5</v>
      </c>
      <c r="X44" s="287">
        <v>6</v>
      </c>
      <c r="Y44" s="287">
        <v>3</v>
      </c>
      <c r="Z44" s="287">
        <v>1</v>
      </c>
      <c r="AA44" s="287">
        <v>3</v>
      </c>
      <c r="AB44" s="287">
        <v>-3</v>
      </c>
      <c r="AC44" s="287">
        <v>1</v>
      </c>
      <c r="AD44" s="283">
        <v>0.90404625502382119</v>
      </c>
      <c r="AE44" s="283">
        <v>0.64161849710982655</v>
      </c>
      <c r="AF44" s="281">
        <v>431183.99630086316</v>
      </c>
      <c r="AG44" s="281">
        <v>45326.814908440283</v>
      </c>
      <c r="AH44" s="283">
        <v>0.10512174685818586</v>
      </c>
      <c r="AI44" s="281">
        <v>467208.73754436529</v>
      </c>
      <c r="AJ44" s="281">
        <v>527086.75973304885</v>
      </c>
      <c r="AK44" s="283">
        <v>0.12816117802804938</v>
      </c>
      <c r="AL44" s="322">
        <v>5</v>
      </c>
      <c r="AM44" s="289">
        <v>49</v>
      </c>
      <c r="AN44" s="289">
        <v>35</v>
      </c>
      <c r="AO44" s="289">
        <v>16</v>
      </c>
      <c r="AP44" s="289">
        <v>6</v>
      </c>
      <c r="AQ44" s="289">
        <v>5</v>
      </c>
      <c r="AR44" s="289">
        <v>5</v>
      </c>
      <c r="AS44" s="289">
        <v>2</v>
      </c>
      <c r="AT44" s="289">
        <v>227</v>
      </c>
      <c r="AU44" s="288">
        <v>64.161849710982651</v>
      </c>
      <c r="AV44" s="324">
        <v>6</v>
      </c>
      <c r="AW44" s="289">
        <v>100</v>
      </c>
    </row>
    <row r="45" spans="1:49" s="278" customFormat="1" ht="10.5">
      <c r="A45" s="279">
        <v>700000133</v>
      </c>
      <c r="B45" s="279" t="s">
        <v>269</v>
      </c>
      <c r="C45" s="279">
        <v>9214</v>
      </c>
      <c r="D45" s="280">
        <v>999843</v>
      </c>
      <c r="E45" s="279" t="s">
        <v>274</v>
      </c>
      <c r="F45" s="279" t="s">
        <v>229</v>
      </c>
      <c r="G45" s="279">
        <v>202506</v>
      </c>
      <c r="H45" s="279">
        <v>705</v>
      </c>
      <c r="I45" s="281">
        <v>371596165.61179942</v>
      </c>
      <c r="J45" s="282">
        <v>162</v>
      </c>
      <c r="K45" s="282">
        <v>139</v>
      </c>
      <c r="L45" s="283">
        <v>0.85802469135802473</v>
      </c>
      <c r="M45" s="279">
        <v>160</v>
      </c>
      <c r="N45" s="284">
        <v>548579.41119610565</v>
      </c>
      <c r="O45" s="281">
        <v>49920726.418845616</v>
      </c>
      <c r="P45" s="279">
        <v>141</v>
      </c>
      <c r="Q45" s="285">
        <v>0.12846715328467154</v>
      </c>
      <c r="R45" s="279">
        <v>91</v>
      </c>
      <c r="S45" s="283">
        <v>0.64539007092198586</v>
      </c>
      <c r="T45" s="286">
        <v>0</v>
      </c>
      <c r="U45" s="287">
        <v>-5</v>
      </c>
      <c r="V45" s="287">
        <v>4</v>
      </c>
      <c r="W45" s="287">
        <v>7</v>
      </c>
      <c r="X45" s="287">
        <v>4</v>
      </c>
      <c r="Y45" s="287">
        <v>2</v>
      </c>
      <c r="Z45" s="287">
        <v>-4</v>
      </c>
      <c r="AA45" s="287">
        <v>-3</v>
      </c>
      <c r="AB45" s="287">
        <v>2</v>
      </c>
      <c r="AC45" s="287">
        <v>0</v>
      </c>
      <c r="AD45" s="283">
        <v>1.0407763068720264</v>
      </c>
      <c r="AE45" s="283">
        <v>0.64539007092198586</v>
      </c>
      <c r="AF45" s="281">
        <v>496397.26370030589</v>
      </c>
      <c r="AG45" s="281">
        <v>52182.147495799756</v>
      </c>
      <c r="AH45" s="283">
        <v>0.105121746858186</v>
      </c>
      <c r="AI45" s="281">
        <v>467208.73754436529</v>
      </c>
      <c r="AJ45" s="281">
        <v>527086.75973304885</v>
      </c>
      <c r="AK45" s="283">
        <v>0.12816117802804938</v>
      </c>
      <c r="AL45" s="322">
        <v>6</v>
      </c>
      <c r="AM45" s="289">
        <v>50</v>
      </c>
      <c r="AN45" s="289">
        <v>21</v>
      </c>
      <c r="AO45" s="289">
        <v>11</v>
      </c>
      <c r="AP45" s="289">
        <v>5</v>
      </c>
      <c r="AQ45" s="289">
        <v>2</v>
      </c>
      <c r="AR45" s="289">
        <v>2</v>
      </c>
      <c r="AS45" s="289">
        <v>2</v>
      </c>
      <c r="AT45" s="289">
        <v>182</v>
      </c>
      <c r="AU45" s="288">
        <v>64.539007092198588</v>
      </c>
      <c r="AV45" s="324">
        <v>3</v>
      </c>
      <c r="AW45" s="289">
        <v>82</v>
      </c>
    </row>
    <row r="46" spans="1:49" s="278" customFormat="1" ht="10.5">
      <c r="A46" s="279">
        <v>700000133</v>
      </c>
      <c r="B46" s="279" t="s">
        <v>269</v>
      </c>
      <c r="C46" s="279">
        <v>9482</v>
      </c>
      <c r="D46" s="280">
        <v>603314</v>
      </c>
      <c r="E46" s="279" t="s">
        <v>275</v>
      </c>
      <c r="F46" s="279" t="s">
        <v>229</v>
      </c>
      <c r="G46" s="279">
        <v>202516</v>
      </c>
      <c r="H46" s="279">
        <v>705</v>
      </c>
      <c r="I46" s="281">
        <v>371596165.61179942</v>
      </c>
      <c r="J46" s="282">
        <v>111</v>
      </c>
      <c r="K46" s="282">
        <v>107</v>
      </c>
      <c r="L46" s="283">
        <v>0.963963963963964</v>
      </c>
      <c r="M46" s="279">
        <v>119</v>
      </c>
      <c r="N46" s="284">
        <v>519391.67618781677</v>
      </c>
      <c r="O46" s="281">
        <v>37396200.68552281</v>
      </c>
      <c r="P46" s="279">
        <v>109</v>
      </c>
      <c r="Q46" s="285">
        <v>0.10218978102189781</v>
      </c>
      <c r="R46" s="279">
        <v>72</v>
      </c>
      <c r="S46" s="283">
        <v>0.66055045871559637</v>
      </c>
      <c r="T46" s="286">
        <v>0</v>
      </c>
      <c r="U46" s="287">
        <v>2</v>
      </c>
      <c r="V46" s="287">
        <v>3</v>
      </c>
      <c r="W46" s="287">
        <v>3</v>
      </c>
      <c r="X46" s="287">
        <v>3</v>
      </c>
      <c r="Y46" s="287">
        <v>1</v>
      </c>
      <c r="Z46" s="287">
        <v>2</v>
      </c>
      <c r="AA46" s="287">
        <v>2</v>
      </c>
      <c r="AB46" s="287">
        <v>3</v>
      </c>
      <c r="AC46" s="287">
        <v>2</v>
      </c>
      <c r="AD46" s="283">
        <v>0.98540072691423819</v>
      </c>
      <c r="AE46" s="283">
        <v>0.66055045871559637</v>
      </c>
      <c r="AF46" s="281">
        <v>464256.2670682731</v>
      </c>
      <c r="AG46" s="281">
        <v>55135.409119543678</v>
      </c>
      <c r="AH46" s="283">
        <v>0.1187607212450091</v>
      </c>
      <c r="AI46" s="281">
        <v>467208.73754436529</v>
      </c>
      <c r="AJ46" s="281">
        <v>527086.75973304885</v>
      </c>
      <c r="AK46" s="283">
        <v>0.12816117802804938</v>
      </c>
      <c r="AL46" s="322">
        <v>6</v>
      </c>
      <c r="AM46" s="289">
        <v>38</v>
      </c>
      <c r="AN46" s="289">
        <v>20</v>
      </c>
      <c r="AO46" s="289">
        <v>5</v>
      </c>
      <c r="AP46" s="289">
        <v>5</v>
      </c>
      <c r="AQ46" s="289">
        <v>2</v>
      </c>
      <c r="AR46" s="289">
        <v>2</v>
      </c>
      <c r="AS46" s="289">
        <v>2</v>
      </c>
      <c r="AT46" s="289">
        <v>144</v>
      </c>
      <c r="AU46" s="288">
        <v>66.055045871559642</v>
      </c>
      <c r="AV46" s="324">
        <v>3</v>
      </c>
      <c r="AW46" s="289">
        <v>63</v>
      </c>
    </row>
    <row r="47" spans="1:49" s="278" customFormat="1" ht="10.5">
      <c r="A47" s="279">
        <v>700000133</v>
      </c>
      <c r="B47" s="279" t="s">
        <v>269</v>
      </c>
      <c r="C47" s="279">
        <v>9618</v>
      </c>
      <c r="D47" s="280">
        <v>985776</v>
      </c>
      <c r="E47" s="279" t="s">
        <v>276</v>
      </c>
      <c r="F47" s="279" t="s">
        <v>229</v>
      </c>
      <c r="G47" s="279">
        <v>202604</v>
      </c>
      <c r="H47" s="279">
        <v>705</v>
      </c>
      <c r="I47" s="281">
        <v>371596165.61179942</v>
      </c>
      <c r="J47" s="282">
        <v>167</v>
      </c>
      <c r="K47" s="282">
        <v>151</v>
      </c>
      <c r="L47" s="283">
        <v>0.90419161676646709</v>
      </c>
      <c r="M47" s="279">
        <v>179</v>
      </c>
      <c r="N47" s="284">
        <v>593396.24136711447</v>
      </c>
      <c r="O47" s="281">
        <v>58152831.653977223</v>
      </c>
      <c r="P47" s="279">
        <v>153</v>
      </c>
      <c r="Q47" s="285">
        <v>0.13868613138686131</v>
      </c>
      <c r="R47" s="279">
        <v>98</v>
      </c>
      <c r="S47" s="283">
        <v>0.64052287581699341</v>
      </c>
      <c r="T47" s="286">
        <v>0</v>
      </c>
      <c r="U47" s="287" t="s">
        <v>170</v>
      </c>
      <c r="V47" s="287">
        <v>7</v>
      </c>
      <c r="W47" s="287">
        <v>-2</v>
      </c>
      <c r="X47" s="287">
        <v>2</v>
      </c>
      <c r="Y47" s="287">
        <v>3</v>
      </c>
      <c r="Z47" s="287">
        <v>3</v>
      </c>
      <c r="AA47" s="287">
        <v>2</v>
      </c>
      <c r="AB47" s="287">
        <v>3</v>
      </c>
      <c r="AC47" s="287">
        <v>2</v>
      </c>
      <c r="AD47" s="283">
        <v>1.1258037323260579</v>
      </c>
      <c r="AE47" s="283">
        <v>0.64052287581699341</v>
      </c>
      <c r="AF47" s="281">
        <v>536951.01291248202</v>
      </c>
      <c r="AG47" s="281">
        <v>56445.228454632452</v>
      </c>
      <c r="AH47" s="283">
        <v>0.10512174685818591</v>
      </c>
      <c r="AI47" s="281">
        <v>467208.73754436529</v>
      </c>
      <c r="AJ47" s="281">
        <v>527086.75973304885</v>
      </c>
      <c r="AK47" s="283">
        <v>0.12816117802804938</v>
      </c>
      <c r="AL47" s="322">
        <v>6</v>
      </c>
      <c r="AM47" s="289">
        <v>55</v>
      </c>
      <c r="AN47" s="289">
        <v>26</v>
      </c>
      <c r="AO47" s="289">
        <v>7</v>
      </c>
      <c r="AP47" s="289">
        <v>6</v>
      </c>
      <c r="AQ47" s="289">
        <v>5</v>
      </c>
      <c r="AR47" s="289">
        <v>5</v>
      </c>
      <c r="AS47" s="289">
        <v>2</v>
      </c>
      <c r="AT47" s="289">
        <v>202</v>
      </c>
      <c r="AU47" s="288">
        <v>64.052287581699346</v>
      </c>
      <c r="AV47" s="324">
        <v>5</v>
      </c>
      <c r="AW47" s="289">
        <v>88</v>
      </c>
    </row>
    <row r="48" spans="1:49" s="278" customFormat="1" ht="10.5">
      <c r="A48" s="279">
        <v>700000133</v>
      </c>
      <c r="B48" s="279" t="s">
        <v>269</v>
      </c>
      <c r="C48" s="279">
        <v>9842</v>
      </c>
      <c r="D48" s="280">
        <v>238877</v>
      </c>
      <c r="E48" s="279" t="s">
        <v>277</v>
      </c>
      <c r="F48" s="279" t="s">
        <v>229</v>
      </c>
      <c r="G48" s="279">
        <v>202605</v>
      </c>
      <c r="H48" s="279">
        <v>705</v>
      </c>
      <c r="I48" s="281">
        <v>371596165.61179942</v>
      </c>
      <c r="J48" s="282">
        <v>129</v>
      </c>
      <c r="K48" s="282">
        <v>114</v>
      </c>
      <c r="L48" s="283">
        <v>0.88372093023255816</v>
      </c>
      <c r="M48" s="279">
        <v>134</v>
      </c>
      <c r="N48" s="284">
        <v>458517.81065867899</v>
      </c>
      <c r="O48" s="281">
        <v>33930317.988742247</v>
      </c>
      <c r="P48" s="279">
        <v>115</v>
      </c>
      <c r="Q48" s="285">
        <v>0.10510948905109489</v>
      </c>
      <c r="R48" s="279">
        <v>74</v>
      </c>
      <c r="S48" s="283">
        <v>0.64347826086956517</v>
      </c>
      <c r="T48" s="286">
        <v>-1</v>
      </c>
      <c r="U48" s="287" t="s">
        <v>170</v>
      </c>
      <c r="V48" s="287" t="s">
        <v>170</v>
      </c>
      <c r="W48" s="287">
        <v>6</v>
      </c>
      <c r="X48" s="287">
        <v>4</v>
      </c>
      <c r="Y48" s="287">
        <v>-4</v>
      </c>
      <c r="Z48" s="287">
        <v>2</v>
      </c>
      <c r="AA48" s="287">
        <v>2</v>
      </c>
      <c r="AB48" s="287">
        <v>3</v>
      </c>
      <c r="AC48" s="287">
        <v>5</v>
      </c>
      <c r="AD48" s="283">
        <v>0.86990955889482469</v>
      </c>
      <c r="AE48" s="283">
        <v>0.64347826086956517</v>
      </c>
      <c r="AF48" s="281">
        <v>404908.10128913441</v>
      </c>
      <c r="AG48" s="281">
        <v>53609.70936954458</v>
      </c>
      <c r="AH48" s="283">
        <v>0.13239969563183246</v>
      </c>
      <c r="AI48" s="281">
        <v>467208.73754436529</v>
      </c>
      <c r="AJ48" s="281">
        <v>527086.75973304885</v>
      </c>
      <c r="AK48" s="283">
        <v>0.12816117802804938</v>
      </c>
      <c r="AL48" s="322">
        <v>4</v>
      </c>
      <c r="AM48" s="289">
        <v>41</v>
      </c>
      <c r="AN48" s="289">
        <v>21</v>
      </c>
      <c r="AO48" s="289">
        <v>5</v>
      </c>
      <c r="AP48" s="289">
        <v>2</v>
      </c>
      <c r="AQ48" s="289">
        <v>5</v>
      </c>
      <c r="AR48" s="289">
        <v>5</v>
      </c>
      <c r="AS48" s="289">
        <v>2</v>
      </c>
      <c r="AT48" s="289">
        <v>153</v>
      </c>
      <c r="AU48" s="288">
        <v>64.347826086956516</v>
      </c>
      <c r="AV48" s="324">
        <v>3</v>
      </c>
      <c r="AW48" s="289">
        <v>67</v>
      </c>
    </row>
    <row r="49" spans="1:49" s="278" customFormat="1" ht="10.5">
      <c r="A49" s="279">
        <v>700000178</v>
      </c>
      <c r="B49" s="279" t="s">
        <v>278</v>
      </c>
      <c r="C49" s="279">
        <v>3342</v>
      </c>
      <c r="D49" s="280" t="s">
        <v>226</v>
      </c>
      <c r="E49" s="279" t="s">
        <v>279</v>
      </c>
      <c r="F49" s="279" t="s">
        <v>226</v>
      </c>
      <c r="G49" s="279" t="s">
        <v>226</v>
      </c>
      <c r="H49" s="279">
        <v>1079</v>
      </c>
      <c r="I49" s="281">
        <v>540118897.85249388</v>
      </c>
      <c r="J49" s="282" t="s">
        <v>170</v>
      </c>
      <c r="K49" s="282" t="s">
        <v>170</v>
      </c>
      <c r="L49" s="283" t="s">
        <v>170</v>
      </c>
      <c r="M49" s="279">
        <v>14</v>
      </c>
      <c r="N49" s="284">
        <v>247721.95938572375</v>
      </c>
      <c r="O49" s="281">
        <v>2229497.6344715138</v>
      </c>
      <c r="P49" s="279">
        <v>14</v>
      </c>
      <c r="Q49" s="285">
        <v>8.5470085470085479E-3</v>
      </c>
      <c r="R49" s="279">
        <v>9</v>
      </c>
      <c r="S49" s="283">
        <v>0.6428571428571429</v>
      </c>
      <c r="T49" s="286">
        <v>1</v>
      </c>
      <c r="U49" s="287" t="s">
        <v>170</v>
      </c>
      <c r="V49" s="287" t="s">
        <v>170</v>
      </c>
      <c r="W49" s="287">
        <v>0</v>
      </c>
      <c r="X49" s="287">
        <v>0</v>
      </c>
      <c r="Y49" s="287" t="s">
        <v>170</v>
      </c>
      <c r="Z49" s="287" t="s">
        <v>170</v>
      </c>
      <c r="AA49" s="287" t="s">
        <v>170</v>
      </c>
      <c r="AB49" s="287" t="s">
        <v>170</v>
      </c>
      <c r="AC49" s="287" t="s">
        <v>170</v>
      </c>
      <c r="AD49" s="283">
        <v>0.49487621195989551</v>
      </c>
      <c r="AE49" s="283">
        <v>0.6428571428571429</v>
      </c>
      <c r="AF49" s="281">
        <v>212450.5</v>
      </c>
      <c r="AG49" s="281">
        <v>35271.459385723749</v>
      </c>
      <c r="AH49" s="283">
        <v>0.16602201164847222</v>
      </c>
      <c r="AI49" s="281">
        <v>455665.27470424643</v>
      </c>
      <c r="AJ49" s="281">
        <v>500573.58466403512</v>
      </c>
      <c r="AK49" s="283">
        <v>9.8555480201858225E-2</v>
      </c>
      <c r="AL49" s="322">
        <v>4</v>
      </c>
      <c r="AM49" s="289">
        <v>2</v>
      </c>
      <c r="AN49" s="289">
        <v>1</v>
      </c>
      <c r="AO49" s="289">
        <v>0</v>
      </c>
      <c r="AP49" s="289">
        <v>0</v>
      </c>
      <c r="AQ49" s="289">
        <v>0</v>
      </c>
      <c r="AR49" s="289">
        <v>0</v>
      </c>
      <c r="AS49" s="289">
        <v>4</v>
      </c>
      <c r="AT49" s="289">
        <v>12</v>
      </c>
      <c r="AU49" s="288">
        <v>64.285714285714292</v>
      </c>
      <c r="AV49" s="324">
        <v>3</v>
      </c>
      <c r="AW49" s="289">
        <v>3</v>
      </c>
    </row>
    <row r="50" spans="1:49" s="278" customFormat="1" ht="10.5">
      <c r="A50" s="279">
        <v>700000178</v>
      </c>
      <c r="B50" s="279" t="s">
        <v>278</v>
      </c>
      <c r="C50" s="279">
        <v>4319</v>
      </c>
      <c r="D50" s="280">
        <v>257409</v>
      </c>
      <c r="E50" s="279" t="s">
        <v>280</v>
      </c>
      <c r="F50" s="279" t="s">
        <v>229</v>
      </c>
      <c r="G50" s="279">
        <v>201813</v>
      </c>
      <c r="H50" s="279">
        <v>1079</v>
      </c>
      <c r="I50" s="281">
        <v>540118897.85249388</v>
      </c>
      <c r="J50" s="282">
        <v>409</v>
      </c>
      <c r="K50" s="282">
        <v>324</v>
      </c>
      <c r="L50" s="283">
        <v>0.79217603911980439</v>
      </c>
      <c r="M50" s="279">
        <v>421</v>
      </c>
      <c r="N50" s="284">
        <v>494945.32790277555</v>
      </c>
      <c r="O50" s="281">
        <v>102948628.20377731</v>
      </c>
      <c r="P50" s="279">
        <v>326</v>
      </c>
      <c r="Q50" s="285">
        <v>0.19278252611585944</v>
      </c>
      <c r="R50" s="279">
        <v>208</v>
      </c>
      <c r="S50" s="283">
        <v>0.6380368098159509</v>
      </c>
      <c r="T50" s="286">
        <v>0</v>
      </c>
      <c r="U50" s="287">
        <v>11</v>
      </c>
      <c r="V50" s="287">
        <v>-7</v>
      </c>
      <c r="W50" s="287">
        <v>10</v>
      </c>
      <c r="X50" s="287">
        <v>6</v>
      </c>
      <c r="Y50" s="287">
        <v>0</v>
      </c>
      <c r="Z50" s="287">
        <v>9</v>
      </c>
      <c r="AA50" s="287">
        <v>-18</v>
      </c>
      <c r="AB50" s="287">
        <v>3</v>
      </c>
      <c r="AC50" s="287">
        <v>5</v>
      </c>
      <c r="AD50" s="283">
        <v>0.98875638480796579</v>
      </c>
      <c r="AE50" s="283">
        <v>0.6380368098159509</v>
      </c>
      <c r="AF50" s="281">
        <v>465106.204248366</v>
      </c>
      <c r="AG50" s="281">
        <v>29839.123654409545</v>
      </c>
      <c r="AH50" s="283">
        <v>6.4155505520789607E-2</v>
      </c>
      <c r="AI50" s="281">
        <v>455665.27470424643</v>
      </c>
      <c r="AJ50" s="281">
        <v>500573.58466403512</v>
      </c>
      <c r="AK50" s="283">
        <v>9.8555480201858225E-2</v>
      </c>
      <c r="AL50" s="322">
        <v>20</v>
      </c>
      <c r="AM50" s="289">
        <v>102</v>
      </c>
      <c r="AN50" s="289">
        <v>50</v>
      </c>
      <c r="AO50" s="289">
        <v>20</v>
      </c>
      <c r="AP50" s="289">
        <v>25</v>
      </c>
      <c r="AQ50" s="289">
        <v>20</v>
      </c>
      <c r="AR50" s="289">
        <v>20</v>
      </c>
      <c r="AS50" s="289">
        <v>2</v>
      </c>
      <c r="AT50" s="289">
        <v>445</v>
      </c>
      <c r="AU50" s="288">
        <v>63.803680981595093</v>
      </c>
      <c r="AV50" s="324">
        <v>16</v>
      </c>
      <c r="AW50" s="289">
        <v>172</v>
      </c>
    </row>
    <row r="51" spans="1:49" s="278" customFormat="1" ht="10.5">
      <c r="A51" s="279">
        <v>700000178</v>
      </c>
      <c r="B51" s="279" t="s">
        <v>278</v>
      </c>
      <c r="C51" s="279">
        <v>4664</v>
      </c>
      <c r="D51" s="280">
        <v>207964</v>
      </c>
      <c r="E51" s="279" t="s">
        <v>281</v>
      </c>
      <c r="F51" s="279" t="s">
        <v>229</v>
      </c>
      <c r="G51" s="279">
        <v>201908</v>
      </c>
      <c r="H51" s="279">
        <v>1079</v>
      </c>
      <c r="I51" s="281">
        <v>540118897.85249388</v>
      </c>
      <c r="J51" s="282">
        <v>239</v>
      </c>
      <c r="K51" s="282">
        <v>225</v>
      </c>
      <c r="L51" s="283">
        <v>0.94142259414225937</v>
      </c>
      <c r="M51" s="279">
        <v>289</v>
      </c>
      <c r="N51" s="284">
        <v>493187.86659723957</v>
      </c>
      <c r="O51" s="281">
        <v>70525864.92340526</v>
      </c>
      <c r="P51" s="279">
        <v>226</v>
      </c>
      <c r="Q51" s="285">
        <v>0.13295346628679963</v>
      </c>
      <c r="R51" s="279">
        <v>143</v>
      </c>
      <c r="S51" s="283">
        <v>0.63274336283185839</v>
      </c>
      <c r="T51" s="286">
        <v>-1</v>
      </c>
      <c r="U51" s="287">
        <v>-3</v>
      </c>
      <c r="V51" s="287">
        <v>2</v>
      </c>
      <c r="W51" s="287">
        <v>5</v>
      </c>
      <c r="X51" s="287">
        <v>7</v>
      </c>
      <c r="Y51" s="287">
        <v>12</v>
      </c>
      <c r="Z51" s="287">
        <v>7</v>
      </c>
      <c r="AA51" s="287">
        <v>6</v>
      </c>
      <c r="AB51" s="287">
        <v>6</v>
      </c>
      <c r="AC51" s="287">
        <v>18</v>
      </c>
      <c r="AD51" s="283">
        <v>0.98524548978797477</v>
      </c>
      <c r="AE51" s="283">
        <v>0.63274336283185839</v>
      </c>
      <c r="AF51" s="281">
        <v>463454.69627192983</v>
      </c>
      <c r="AG51" s="281">
        <v>29733.170325309737</v>
      </c>
      <c r="AH51" s="283">
        <v>6.415550552078976E-2</v>
      </c>
      <c r="AI51" s="281">
        <v>455665.27470424643</v>
      </c>
      <c r="AJ51" s="281">
        <v>500573.58466403512</v>
      </c>
      <c r="AK51" s="283">
        <v>9.8555480201858225E-2</v>
      </c>
      <c r="AL51" s="322">
        <v>12</v>
      </c>
      <c r="AM51" s="289">
        <v>76</v>
      </c>
      <c r="AN51" s="289">
        <v>32</v>
      </c>
      <c r="AO51" s="289">
        <v>13</v>
      </c>
      <c r="AP51" s="289">
        <v>15</v>
      </c>
      <c r="AQ51" s="289">
        <v>18</v>
      </c>
      <c r="AR51" s="289">
        <v>18</v>
      </c>
      <c r="AS51" s="289">
        <v>2</v>
      </c>
      <c r="AT51" s="289">
        <v>315</v>
      </c>
      <c r="AU51" s="288">
        <v>63.274336283185839</v>
      </c>
      <c r="AV51" s="324">
        <v>10</v>
      </c>
      <c r="AW51" s="289">
        <v>121</v>
      </c>
    </row>
    <row r="52" spans="1:49" s="278" customFormat="1" ht="10.5">
      <c r="A52" s="279">
        <v>700000178</v>
      </c>
      <c r="B52" s="279" t="s">
        <v>278</v>
      </c>
      <c r="C52" s="279">
        <v>5183</v>
      </c>
      <c r="D52" s="280">
        <v>668955</v>
      </c>
      <c r="E52" s="279" t="s">
        <v>282</v>
      </c>
      <c r="F52" s="279" t="s">
        <v>229</v>
      </c>
      <c r="G52" s="279">
        <v>202105</v>
      </c>
      <c r="H52" s="279">
        <v>1079</v>
      </c>
      <c r="I52" s="281">
        <v>540118897.85249388</v>
      </c>
      <c r="J52" s="282">
        <v>166</v>
      </c>
      <c r="K52" s="282">
        <v>107</v>
      </c>
      <c r="L52" s="283">
        <v>0.64457831325301207</v>
      </c>
      <c r="M52" s="279">
        <v>138</v>
      </c>
      <c r="N52" s="284">
        <v>522825.49760293809</v>
      </c>
      <c r="O52" s="281">
        <v>36597784.832205668</v>
      </c>
      <c r="P52" s="279">
        <v>109</v>
      </c>
      <c r="Q52" s="285">
        <v>6.4577397910731249E-2</v>
      </c>
      <c r="R52" s="279">
        <v>70</v>
      </c>
      <c r="S52" s="283">
        <v>0.64220183486238536</v>
      </c>
      <c r="T52" s="286">
        <v>0</v>
      </c>
      <c r="U52" s="287">
        <v>-3</v>
      </c>
      <c r="V52" s="287">
        <v>-3</v>
      </c>
      <c r="W52" s="287">
        <v>2</v>
      </c>
      <c r="X52" s="287">
        <v>0</v>
      </c>
      <c r="Y52" s="287">
        <v>-1</v>
      </c>
      <c r="Z52" s="287">
        <v>-2</v>
      </c>
      <c r="AA52" s="287">
        <v>-4</v>
      </c>
      <c r="AB52" s="287">
        <v>-3</v>
      </c>
      <c r="AC52" s="287">
        <v>-2</v>
      </c>
      <c r="AD52" s="283">
        <v>1.0444528309535901</v>
      </c>
      <c r="AE52" s="283">
        <v>0.64220183486238536</v>
      </c>
      <c r="AF52" s="281">
        <v>491305.54217926186</v>
      </c>
      <c r="AG52" s="281">
        <v>31519.955423676234</v>
      </c>
      <c r="AH52" s="283">
        <v>6.4155505520789746E-2</v>
      </c>
      <c r="AI52" s="281">
        <v>455665.27470424643</v>
      </c>
      <c r="AJ52" s="281">
        <v>500573.58466403512</v>
      </c>
      <c r="AK52" s="283">
        <v>9.8555480201858225E-2</v>
      </c>
      <c r="AL52" s="322">
        <v>6</v>
      </c>
      <c r="AM52" s="289">
        <v>34</v>
      </c>
      <c r="AN52" s="289">
        <v>20</v>
      </c>
      <c r="AO52" s="289">
        <v>5</v>
      </c>
      <c r="AP52" s="289">
        <v>7</v>
      </c>
      <c r="AQ52" s="289">
        <v>7</v>
      </c>
      <c r="AR52" s="289">
        <v>7</v>
      </c>
      <c r="AS52" s="289">
        <v>2</v>
      </c>
      <c r="AT52" s="289">
        <v>150</v>
      </c>
      <c r="AU52" s="288">
        <v>64.22018348623854</v>
      </c>
      <c r="AV52" s="324">
        <v>5</v>
      </c>
      <c r="AW52" s="289">
        <v>59</v>
      </c>
    </row>
    <row r="53" spans="1:49" s="278" customFormat="1" ht="10.5">
      <c r="A53" s="279">
        <v>700000178</v>
      </c>
      <c r="B53" s="279" t="s">
        <v>278</v>
      </c>
      <c r="C53" s="279">
        <v>5445</v>
      </c>
      <c r="D53" s="280">
        <v>554798</v>
      </c>
      <c r="E53" s="279" t="s">
        <v>283</v>
      </c>
      <c r="F53" s="279" t="s">
        <v>229</v>
      </c>
      <c r="G53" s="279">
        <v>202204</v>
      </c>
      <c r="H53" s="279">
        <v>1079</v>
      </c>
      <c r="I53" s="281">
        <v>540118897.85249388</v>
      </c>
      <c r="J53" s="282">
        <v>207</v>
      </c>
      <c r="K53" s="282">
        <v>176</v>
      </c>
      <c r="L53" s="283">
        <v>0.85024154589371981</v>
      </c>
      <c r="M53" s="279">
        <v>205</v>
      </c>
      <c r="N53" s="284">
        <v>556122.14387531753</v>
      </c>
      <c r="O53" s="281">
        <v>63397924.401786201</v>
      </c>
      <c r="P53" s="279">
        <v>178</v>
      </c>
      <c r="Q53" s="285">
        <v>0.10541310541310542</v>
      </c>
      <c r="R53" s="279">
        <v>114</v>
      </c>
      <c r="S53" s="283">
        <v>0.6404494382022472</v>
      </c>
      <c r="T53" s="286">
        <v>0</v>
      </c>
      <c r="U53" s="287">
        <v>-12</v>
      </c>
      <c r="V53" s="287">
        <v>6</v>
      </c>
      <c r="W53" s="287">
        <v>10</v>
      </c>
      <c r="X53" s="287">
        <v>2</v>
      </c>
      <c r="Y53" s="287">
        <v>-6</v>
      </c>
      <c r="Z53" s="287">
        <v>-3</v>
      </c>
      <c r="AA53" s="287">
        <v>6</v>
      </c>
      <c r="AB53" s="287">
        <v>1</v>
      </c>
      <c r="AC53" s="287">
        <v>3</v>
      </c>
      <c r="AD53" s="283">
        <v>1.1109698172518718</v>
      </c>
      <c r="AE53" s="283">
        <v>0.6404494382022472</v>
      </c>
      <c r="AF53" s="281">
        <v>522594.80967789167</v>
      </c>
      <c r="AG53" s="281">
        <v>33527.334197425866</v>
      </c>
      <c r="AH53" s="283">
        <v>6.4155505520789399E-2</v>
      </c>
      <c r="AI53" s="281">
        <v>455665.27470424643</v>
      </c>
      <c r="AJ53" s="281">
        <v>500573.58466403512</v>
      </c>
      <c r="AK53" s="283">
        <v>9.8555480201858225E-2</v>
      </c>
      <c r="AL53" s="322">
        <v>4</v>
      </c>
      <c r="AM53" s="289">
        <v>62</v>
      </c>
      <c r="AN53" s="289">
        <v>29</v>
      </c>
      <c r="AO53" s="289">
        <v>16</v>
      </c>
      <c r="AP53" s="289">
        <v>2</v>
      </c>
      <c r="AQ53" s="289">
        <v>7</v>
      </c>
      <c r="AR53" s="289">
        <v>7</v>
      </c>
      <c r="AS53" s="289">
        <v>2</v>
      </c>
      <c r="AT53" s="289">
        <v>237</v>
      </c>
      <c r="AU53" s="288">
        <v>64.044943820224717</v>
      </c>
      <c r="AV53" s="324">
        <v>4</v>
      </c>
      <c r="AW53" s="289">
        <v>107</v>
      </c>
    </row>
    <row r="54" spans="1:49" s="278" customFormat="1" ht="10.5">
      <c r="A54" s="279">
        <v>700000178</v>
      </c>
      <c r="B54" s="279" t="s">
        <v>278</v>
      </c>
      <c r="C54" s="279">
        <v>6117</v>
      </c>
      <c r="D54" s="280">
        <v>988129</v>
      </c>
      <c r="E54" s="279" t="s">
        <v>284</v>
      </c>
      <c r="F54" s="279" t="s">
        <v>229</v>
      </c>
      <c r="G54" s="279">
        <v>202310</v>
      </c>
      <c r="H54" s="279">
        <v>1079</v>
      </c>
      <c r="I54" s="281">
        <v>540118897.85249388</v>
      </c>
      <c r="J54" s="282">
        <v>176</v>
      </c>
      <c r="K54" s="282">
        <v>170</v>
      </c>
      <c r="L54" s="283">
        <v>0.96590909090909094</v>
      </c>
      <c r="M54" s="279">
        <v>192</v>
      </c>
      <c r="N54" s="284">
        <v>439987.75879053382</v>
      </c>
      <c r="O54" s="281">
        <v>49718616.743330322</v>
      </c>
      <c r="P54" s="279">
        <v>172</v>
      </c>
      <c r="Q54" s="285">
        <v>0.10446343779677113</v>
      </c>
      <c r="R54" s="279">
        <v>113</v>
      </c>
      <c r="S54" s="283">
        <v>0.65697674418604646</v>
      </c>
      <c r="T54" s="286">
        <v>0</v>
      </c>
      <c r="U54" s="287">
        <v>3</v>
      </c>
      <c r="V54" s="287">
        <v>10</v>
      </c>
      <c r="W54" s="287">
        <v>8</v>
      </c>
      <c r="X54" s="287">
        <v>6</v>
      </c>
      <c r="Y54" s="287">
        <v>6</v>
      </c>
      <c r="Z54" s="287">
        <v>3</v>
      </c>
      <c r="AA54" s="287">
        <v>-3</v>
      </c>
      <c r="AB54" s="287">
        <v>3</v>
      </c>
      <c r="AC54" s="287">
        <v>3</v>
      </c>
      <c r="AD54" s="283">
        <v>0.87896719337644613</v>
      </c>
      <c r="AE54" s="283">
        <v>0.65697674418604646</v>
      </c>
      <c r="AF54" s="281">
        <v>401919.74620689655</v>
      </c>
      <c r="AG54" s="281">
        <v>38068.012583637261</v>
      </c>
      <c r="AH54" s="283">
        <v>9.4715457359094174E-2</v>
      </c>
      <c r="AI54" s="281">
        <v>455665.27470424643</v>
      </c>
      <c r="AJ54" s="281">
        <v>500573.58466403512</v>
      </c>
      <c r="AK54" s="283">
        <v>9.8555480201858225E-2</v>
      </c>
      <c r="AL54" s="322">
        <v>5</v>
      </c>
      <c r="AM54" s="289">
        <v>62</v>
      </c>
      <c r="AN54" s="289">
        <v>30</v>
      </c>
      <c r="AO54" s="289">
        <v>12</v>
      </c>
      <c r="AP54" s="289">
        <v>5</v>
      </c>
      <c r="AQ54" s="289">
        <v>4</v>
      </c>
      <c r="AR54" s="289">
        <v>4</v>
      </c>
      <c r="AS54" s="289">
        <v>2</v>
      </c>
      <c r="AT54" s="289">
        <v>230</v>
      </c>
      <c r="AU54" s="288">
        <v>65.697674418604649</v>
      </c>
      <c r="AV54" s="324">
        <v>4</v>
      </c>
      <c r="AW54" s="289">
        <v>104</v>
      </c>
    </row>
    <row r="55" spans="1:49" s="278" customFormat="1" ht="10.5">
      <c r="A55" s="279">
        <v>700000178</v>
      </c>
      <c r="B55" s="279" t="s">
        <v>278</v>
      </c>
      <c r="C55" s="279">
        <v>6761</v>
      </c>
      <c r="D55" s="280">
        <v>1039557</v>
      </c>
      <c r="E55" s="279" t="s">
        <v>285</v>
      </c>
      <c r="F55" s="279" t="s">
        <v>229</v>
      </c>
      <c r="G55" s="279">
        <v>202310</v>
      </c>
      <c r="H55" s="279">
        <v>1079</v>
      </c>
      <c r="I55" s="281">
        <v>540118897.85249388</v>
      </c>
      <c r="J55" s="282">
        <v>161</v>
      </c>
      <c r="K55" s="282">
        <v>112</v>
      </c>
      <c r="L55" s="283">
        <v>0.69565217391304346</v>
      </c>
      <c r="M55" s="279">
        <v>138</v>
      </c>
      <c r="N55" s="284">
        <v>434219.41797265306</v>
      </c>
      <c r="O55" s="281">
        <v>31698017.512003675</v>
      </c>
      <c r="P55" s="279">
        <v>115</v>
      </c>
      <c r="Q55" s="285">
        <v>6.7426400759734093E-2</v>
      </c>
      <c r="R55" s="279">
        <v>73</v>
      </c>
      <c r="S55" s="283">
        <v>0.63478260869565217</v>
      </c>
      <c r="T55" s="286">
        <v>1</v>
      </c>
      <c r="U55" s="287">
        <v>1</v>
      </c>
      <c r="V55" s="287">
        <v>5</v>
      </c>
      <c r="W55" s="287">
        <v>2</v>
      </c>
      <c r="X55" s="287">
        <v>4</v>
      </c>
      <c r="Y55" s="287">
        <v>0</v>
      </c>
      <c r="Z55" s="287">
        <v>-7</v>
      </c>
      <c r="AA55" s="287">
        <v>-3</v>
      </c>
      <c r="AB55" s="287">
        <v>-2</v>
      </c>
      <c r="AC55" s="287">
        <v>-5</v>
      </c>
      <c r="AD55" s="283">
        <v>0.86744373110315776</v>
      </c>
      <c r="AE55" s="283">
        <v>0.63478260869565217</v>
      </c>
      <c r="AF55" s="281">
        <v>400376.10367892979</v>
      </c>
      <c r="AG55" s="281">
        <v>33843.314293723262</v>
      </c>
      <c r="AH55" s="283">
        <v>8.4528806746326055E-2</v>
      </c>
      <c r="AI55" s="281">
        <v>455665.27470424643</v>
      </c>
      <c r="AJ55" s="281">
        <v>500573.58466403512</v>
      </c>
      <c r="AK55" s="283">
        <v>9.8555480201858225E-2</v>
      </c>
      <c r="AL55" s="322">
        <v>4</v>
      </c>
      <c r="AM55" s="289">
        <v>40</v>
      </c>
      <c r="AN55" s="289">
        <v>22</v>
      </c>
      <c r="AO55" s="289">
        <v>4</v>
      </c>
      <c r="AP55" s="289">
        <v>2</v>
      </c>
      <c r="AQ55" s="289">
        <v>5</v>
      </c>
      <c r="AR55" s="289">
        <v>5</v>
      </c>
      <c r="AS55" s="289">
        <v>2</v>
      </c>
      <c r="AT55" s="289">
        <v>151</v>
      </c>
      <c r="AU55" s="288">
        <v>63.478260869565219</v>
      </c>
      <c r="AV55" s="324">
        <v>4</v>
      </c>
      <c r="AW55" s="289">
        <v>66</v>
      </c>
    </row>
    <row r="56" spans="1:49" s="278" customFormat="1" ht="10.5">
      <c r="A56" s="279">
        <v>700000178</v>
      </c>
      <c r="B56" s="279" t="s">
        <v>278</v>
      </c>
      <c r="C56" s="279">
        <v>8956</v>
      </c>
      <c r="D56" s="280">
        <v>1174885</v>
      </c>
      <c r="E56" s="279" t="s">
        <v>286</v>
      </c>
      <c r="F56" s="279" t="s">
        <v>229</v>
      </c>
      <c r="G56" s="279">
        <v>202409</v>
      </c>
      <c r="H56" s="279">
        <v>1079</v>
      </c>
      <c r="I56" s="281">
        <v>540118897.85249388</v>
      </c>
      <c r="J56" s="282">
        <v>274</v>
      </c>
      <c r="K56" s="282">
        <v>197</v>
      </c>
      <c r="L56" s="283">
        <v>0.71897810218978098</v>
      </c>
      <c r="M56" s="279">
        <v>247</v>
      </c>
      <c r="N56" s="284">
        <v>429218.04831988283</v>
      </c>
      <c r="O56" s="281">
        <v>54510692.136625119</v>
      </c>
      <c r="P56" s="279">
        <v>199</v>
      </c>
      <c r="Q56" s="285">
        <v>0.1177587844254511</v>
      </c>
      <c r="R56" s="279">
        <v>127</v>
      </c>
      <c r="S56" s="283">
        <v>0.63819095477386933</v>
      </c>
      <c r="T56" s="286">
        <v>0</v>
      </c>
      <c r="U56" s="287">
        <v>-19</v>
      </c>
      <c r="V56" s="287">
        <v>7</v>
      </c>
      <c r="W56" s="287">
        <v>7</v>
      </c>
      <c r="X56" s="287">
        <v>6</v>
      </c>
      <c r="Y56" s="287">
        <v>8</v>
      </c>
      <c r="Z56" s="287">
        <v>-9</v>
      </c>
      <c r="AA56" s="287">
        <v>3</v>
      </c>
      <c r="AB56" s="287">
        <v>-17</v>
      </c>
      <c r="AC56" s="287">
        <v>4</v>
      </c>
      <c r="AD56" s="283">
        <v>0.85745245348484922</v>
      </c>
      <c r="AE56" s="283">
        <v>0.63819095477386933</v>
      </c>
      <c r="AF56" s="281">
        <v>395764.54368932039</v>
      </c>
      <c r="AG56" s="281">
        <v>33453.504630562442</v>
      </c>
      <c r="AH56" s="283">
        <v>8.4528806746325957E-2</v>
      </c>
      <c r="AI56" s="281">
        <v>455665.27470424643</v>
      </c>
      <c r="AJ56" s="281">
        <v>500573.58466403512</v>
      </c>
      <c r="AK56" s="283">
        <v>9.8555480201858225E-2</v>
      </c>
      <c r="AL56" s="322">
        <v>4</v>
      </c>
      <c r="AM56" s="289">
        <v>68</v>
      </c>
      <c r="AN56" s="289">
        <v>26</v>
      </c>
      <c r="AO56" s="289">
        <v>21</v>
      </c>
      <c r="AP56" s="289">
        <v>5</v>
      </c>
      <c r="AQ56" s="289">
        <v>11</v>
      </c>
      <c r="AR56" s="289">
        <v>11</v>
      </c>
      <c r="AS56" s="289">
        <v>2</v>
      </c>
      <c r="AT56" s="289">
        <v>269</v>
      </c>
      <c r="AU56" s="288">
        <v>63.819095477386931</v>
      </c>
      <c r="AV56" s="324">
        <v>8</v>
      </c>
      <c r="AW56" s="289">
        <v>115</v>
      </c>
    </row>
    <row r="57" spans="1:49" s="278" customFormat="1" ht="10.5">
      <c r="A57" s="279">
        <v>700000178</v>
      </c>
      <c r="B57" s="279" t="s">
        <v>278</v>
      </c>
      <c r="C57" s="279">
        <v>9269</v>
      </c>
      <c r="D57" s="280">
        <v>612575</v>
      </c>
      <c r="E57" s="279" t="s">
        <v>287</v>
      </c>
      <c r="F57" s="279" t="s">
        <v>229</v>
      </c>
      <c r="G57" s="279">
        <v>202509</v>
      </c>
      <c r="H57" s="279">
        <v>1079</v>
      </c>
      <c r="I57" s="281">
        <v>540118897.85249388</v>
      </c>
      <c r="J57" s="282">
        <v>234</v>
      </c>
      <c r="K57" s="282">
        <v>213</v>
      </c>
      <c r="L57" s="283">
        <v>0.91025641025641024</v>
      </c>
      <c r="M57" s="279">
        <v>249</v>
      </c>
      <c r="N57" s="284">
        <v>599912.16921354271</v>
      </c>
      <c r="O57" s="281">
        <v>82187967.182255358</v>
      </c>
      <c r="P57" s="279">
        <v>215</v>
      </c>
      <c r="Q57" s="285">
        <v>0.12725546058879392</v>
      </c>
      <c r="R57" s="279">
        <v>137</v>
      </c>
      <c r="S57" s="283">
        <v>0.63720930232558137</v>
      </c>
      <c r="T57" s="286">
        <v>0</v>
      </c>
      <c r="U57" s="287">
        <v>2</v>
      </c>
      <c r="V57" s="287">
        <v>4</v>
      </c>
      <c r="W57" s="287">
        <v>6</v>
      </c>
      <c r="X57" s="287">
        <v>4</v>
      </c>
      <c r="Y57" s="287">
        <v>2</v>
      </c>
      <c r="Z57" s="287">
        <v>3</v>
      </c>
      <c r="AA57" s="287">
        <v>-3</v>
      </c>
      <c r="AB57" s="287">
        <v>2</v>
      </c>
      <c r="AC57" s="287">
        <v>3</v>
      </c>
      <c r="AD57" s="283">
        <v>1.1984495139034947</v>
      </c>
      <c r="AE57" s="283">
        <v>0.63720930232558137</v>
      </c>
      <c r="AF57" s="281">
        <v>563744.83437921072</v>
      </c>
      <c r="AG57" s="281">
        <v>36167.334834331996</v>
      </c>
      <c r="AH57" s="283">
        <v>6.4155505520789469E-2</v>
      </c>
      <c r="AI57" s="281">
        <v>455665.27470424643</v>
      </c>
      <c r="AJ57" s="281">
        <v>500573.58466403512</v>
      </c>
      <c r="AK57" s="283">
        <v>9.8555480201858225E-2</v>
      </c>
      <c r="AL57" s="322">
        <v>6</v>
      </c>
      <c r="AM57" s="289">
        <v>77</v>
      </c>
      <c r="AN57" s="289">
        <v>37</v>
      </c>
      <c r="AO57" s="289">
        <v>12</v>
      </c>
      <c r="AP57" s="289">
        <v>7</v>
      </c>
      <c r="AQ57" s="289">
        <v>7</v>
      </c>
      <c r="AR57" s="289">
        <v>7</v>
      </c>
      <c r="AS57" s="289">
        <v>2</v>
      </c>
      <c r="AT57" s="289">
        <v>284</v>
      </c>
      <c r="AU57" s="288">
        <v>63.720930232558139</v>
      </c>
      <c r="AV57" s="324">
        <v>5</v>
      </c>
      <c r="AW57" s="289">
        <v>126</v>
      </c>
    </row>
    <row r="58" spans="1:49" s="278" customFormat="1" ht="10.5">
      <c r="A58" s="279">
        <v>700000178</v>
      </c>
      <c r="B58" s="279" t="s">
        <v>278</v>
      </c>
      <c r="C58" s="279">
        <v>9994</v>
      </c>
      <c r="D58" s="280">
        <v>887471</v>
      </c>
      <c r="E58" s="279" t="s">
        <v>288</v>
      </c>
      <c r="F58" s="279" t="s">
        <v>229</v>
      </c>
      <c r="G58" s="279">
        <v>202607</v>
      </c>
      <c r="H58" s="279">
        <v>1079</v>
      </c>
      <c r="I58" s="281">
        <v>540118897.85249388</v>
      </c>
      <c r="J58" s="282">
        <v>169</v>
      </c>
      <c r="K58" s="282">
        <v>132</v>
      </c>
      <c r="L58" s="283">
        <v>0.78106508875739644</v>
      </c>
      <c r="M58" s="279">
        <v>162</v>
      </c>
      <c r="N58" s="284">
        <v>544751.8150898061</v>
      </c>
      <c r="O58" s="281">
        <v>46303904.282633521</v>
      </c>
      <c r="P58" s="279">
        <v>134</v>
      </c>
      <c r="Q58" s="285">
        <v>7.8822412155745494E-2</v>
      </c>
      <c r="R58" s="279">
        <v>85</v>
      </c>
      <c r="S58" s="283">
        <v>0.63432835820895528</v>
      </c>
      <c r="T58" s="286">
        <v>0</v>
      </c>
      <c r="U58" s="287" t="s">
        <v>170</v>
      </c>
      <c r="V58" s="287" t="s">
        <v>170</v>
      </c>
      <c r="W58" s="287" t="s">
        <v>226</v>
      </c>
      <c r="X58" s="287">
        <v>0</v>
      </c>
      <c r="Y58" s="287">
        <v>8</v>
      </c>
      <c r="Z58" s="287">
        <v>-5</v>
      </c>
      <c r="AA58" s="287">
        <v>-1</v>
      </c>
      <c r="AB58" s="287">
        <v>-5</v>
      </c>
      <c r="AC58" s="287">
        <v>-4</v>
      </c>
      <c r="AD58" s="283">
        <v>1.0882552171733586</v>
      </c>
      <c r="AE58" s="283">
        <v>0.63432835820895528</v>
      </c>
      <c r="AF58" s="281">
        <v>511909.97205169627</v>
      </c>
      <c r="AG58" s="281">
        <v>32841.84303810983</v>
      </c>
      <c r="AH58" s="283">
        <v>6.4155505520789566E-2</v>
      </c>
      <c r="AI58" s="281">
        <v>455665.27470424643</v>
      </c>
      <c r="AJ58" s="281">
        <v>500573.58466403512</v>
      </c>
      <c r="AK58" s="283">
        <v>9.8555480201858225E-2</v>
      </c>
      <c r="AL58" s="322">
        <v>5</v>
      </c>
      <c r="AM58" s="289">
        <v>41</v>
      </c>
      <c r="AN58" s="289">
        <v>23</v>
      </c>
      <c r="AO58" s="289">
        <v>12</v>
      </c>
      <c r="AP58" s="289">
        <v>5</v>
      </c>
      <c r="AQ58" s="289">
        <v>6</v>
      </c>
      <c r="AR58" s="289">
        <v>6</v>
      </c>
      <c r="AS58" s="289">
        <v>2</v>
      </c>
      <c r="AT58" s="289">
        <v>178</v>
      </c>
      <c r="AU58" s="288">
        <v>63.432835820895527</v>
      </c>
      <c r="AV58" s="324">
        <v>4</v>
      </c>
      <c r="AW58" s="289">
        <v>76</v>
      </c>
    </row>
    <row r="59" spans="1:49" s="278" customFormat="1" ht="10.5">
      <c r="A59" s="279">
        <v>700000232</v>
      </c>
      <c r="B59" s="279" t="s">
        <v>289</v>
      </c>
      <c r="C59" s="279">
        <v>3390</v>
      </c>
      <c r="D59" s="280" t="s">
        <v>226</v>
      </c>
      <c r="E59" s="279" t="s">
        <v>290</v>
      </c>
      <c r="F59" s="279" t="s">
        <v>226</v>
      </c>
      <c r="G59" s="279" t="s">
        <v>226</v>
      </c>
      <c r="H59" s="279">
        <v>789</v>
      </c>
      <c r="I59" s="281">
        <v>430911749.0921104</v>
      </c>
      <c r="J59" s="282" t="s">
        <v>170</v>
      </c>
      <c r="K59" s="282" t="s">
        <v>170</v>
      </c>
      <c r="L59" s="283" t="s">
        <v>170</v>
      </c>
      <c r="M59" s="279">
        <v>46</v>
      </c>
      <c r="N59" s="284">
        <v>542870.8069681417</v>
      </c>
      <c r="O59" s="281">
        <v>16286124.209044252</v>
      </c>
      <c r="P59" s="279">
        <v>46</v>
      </c>
      <c r="Q59" s="285">
        <v>3.8412291933418691E-2</v>
      </c>
      <c r="R59" s="279">
        <v>30</v>
      </c>
      <c r="S59" s="283">
        <v>0.65217391304347827</v>
      </c>
      <c r="T59" s="286">
        <v>-1</v>
      </c>
      <c r="U59" s="287" t="s">
        <v>170</v>
      </c>
      <c r="V59" s="287" t="s">
        <v>170</v>
      </c>
      <c r="W59" s="287">
        <v>0</v>
      </c>
      <c r="X59" s="287">
        <v>0</v>
      </c>
      <c r="Y59" s="287" t="s">
        <v>170</v>
      </c>
      <c r="Z59" s="287" t="s">
        <v>170</v>
      </c>
      <c r="AA59" s="287" t="s">
        <v>170</v>
      </c>
      <c r="AB59" s="287" t="s">
        <v>170</v>
      </c>
      <c r="AC59" s="287" t="s">
        <v>170</v>
      </c>
      <c r="AD59" s="283">
        <v>0.99399718759189903</v>
      </c>
      <c r="AE59" s="283">
        <v>0.65217391304347827</v>
      </c>
      <c r="AF59" s="281">
        <v>486638.66666666669</v>
      </c>
      <c r="AG59" s="281">
        <v>56232.14030147501</v>
      </c>
      <c r="AH59" s="283">
        <v>0.11555214197558286</v>
      </c>
      <c r="AI59" s="281">
        <v>493349.2685745536</v>
      </c>
      <c r="AJ59" s="281">
        <v>546149.23839304235</v>
      </c>
      <c r="AK59" s="283">
        <v>0.10702350886430834</v>
      </c>
      <c r="AL59" s="322">
        <v>6</v>
      </c>
      <c r="AM59" s="289">
        <v>10</v>
      </c>
      <c r="AN59" s="289">
        <v>5</v>
      </c>
      <c r="AO59" s="289">
        <v>0</v>
      </c>
      <c r="AP59" s="289">
        <v>0</v>
      </c>
      <c r="AQ59" s="289">
        <v>0</v>
      </c>
      <c r="AR59" s="289">
        <v>0</v>
      </c>
      <c r="AS59" s="289">
        <v>4</v>
      </c>
      <c r="AT59" s="289">
        <v>45</v>
      </c>
      <c r="AU59" s="288">
        <v>65.217391304347828</v>
      </c>
      <c r="AV59" s="324">
        <v>8</v>
      </c>
      <c r="AW59" s="289">
        <v>15</v>
      </c>
    </row>
    <row r="60" spans="1:49" s="278" customFormat="1" ht="10.5">
      <c r="A60" s="279">
        <v>700000232</v>
      </c>
      <c r="B60" s="279" t="s">
        <v>289</v>
      </c>
      <c r="C60" s="279">
        <v>8831</v>
      </c>
      <c r="D60" s="280">
        <v>1398305</v>
      </c>
      <c r="E60" s="279" t="s">
        <v>291</v>
      </c>
      <c r="F60" s="279" t="s">
        <v>229</v>
      </c>
      <c r="G60" s="279">
        <v>202404</v>
      </c>
      <c r="H60" s="279">
        <v>789</v>
      </c>
      <c r="I60" s="281">
        <v>430911749.0921104</v>
      </c>
      <c r="J60" s="282">
        <v>270</v>
      </c>
      <c r="K60" s="282">
        <v>231</v>
      </c>
      <c r="L60" s="283">
        <v>0.85555555555555551</v>
      </c>
      <c r="M60" s="279">
        <v>278</v>
      </c>
      <c r="N60" s="284">
        <v>575840.84508549364</v>
      </c>
      <c r="O60" s="281">
        <v>81193559.157054603</v>
      </c>
      <c r="P60" s="279">
        <v>233</v>
      </c>
      <c r="Q60" s="285">
        <v>0.17925736235595391</v>
      </c>
      <c r="R60" s="279">
        <v>141</v>
      </c>
      <c r="S60" s="283">
        <v>0.60515021459227469</v>
      </c>
      <c r="T60" s="286">
        <v>0</v>
      </c>
      <c r="U60" s="287">
        <v>-4</v>
      </c>
      <c r="V60" s="287">
        <v>3</v>
      </c>
      <c r="W60" s="287">
        <v>4</v>
      </c>
      <c r="X60" s="287">
        <v>6</v>
      </c>
      <c r="Y60" s="287">
        <v>-2</v>
      </c>
      <c r="Z60" s="287">
        <v>-2</v>
      </c>
      <c r="AA60" s="287">
        <v>3</v>
      </c>
      <c r="AB60" s="287">
        <v>-9</v>
      </c>
      <c r="AC60" s="287">
        <v>-1</v>
      </c>
      <c r="AD60" s="283">
        <v>1.0543653723290252</v>
      </c>
      <c r="AE60" s="283">
        <v>0.60515021459227469</v>
      </c>
      <c r="AF60" s="281">
        <v>537604.08269780746</v>
      </c>
      <c r="AG60" s="281">
        <v>38236.762387686176</v>
      </c>
      <c r="AH60" s="283">
        <v>7.1124389896382978E-2</v>
      </c>
      <c r="AI60" s="281">
        <v>493349.2685745536</v>
      </c>
      <c r="AJ60" s="281">
        <v>546149.23839304235</v>
      </c>
      <c r="AK60" s="283">
        <v>0.10702350886430834</v>
      </c>
      <c r="AL60" s="322">
        <v>11</v>
      </c>
      <c r="AM60" s="289">
        <v>64</v>
      </c>
      <c r="AN60" s="289">
        <v>33</v>
      </c>
      <c r="AO60" s="289">
        <v>25</v>
      </c>
      <c r="AP60" s="289">
        <v>12</v>
      </c>
      <c r="AQ60" s="289">
        <v>3</v>
      </c>
      <c r="AR60" s="289">
        <v>3</v>
      </c>
      <c r="AS60" s="289">
        <v>2</v>
      </c>
      <c r="AT60" s="289">
        <v>281</v>
      </c>
      <c r="AU60" s="288">
        <v>60.515021459227469</v>
      </c>
      <c r="AV60" s="324">
        <v>8</v>
      </c>
      <c r="AW60" s="289">
        <v>122</v>
      </c>
    </row>
    <row r="61" spans="1:49" s="278" customFormat="1" ht="10.5">
      <c r="A61" s="279">
        <v>700000232</v>
      </c>
      <c r="B61" s="279" t="s">
        <v>289</v>
      </c>
      <c r="C61" s="279">
        <v>8927</v>
      </c>
      <c r="D61" s="280">
        <v>333237</v>
      </c>
      <c r="E61" s="279" t="s">
        <v>292</v>
      </c>
      <c r="F61" s="279" t="s">
        <v>229</v>
      </c>
      <c r="G61" s="279">
        <v>202408</v>
      </c>
      <c r="H61" s="279">
        <v>789</v>
      </c>
      <c r="I61" s="281">
        <v>430911749.0921104</v>
      </c>
      <c r="J61" s="282">
        <v>338</v>
      </c>
      <c r="K61" s="282">
        <v>275</v>
      </c>
      <c r="L61" s="283">
        <v>0.81360946745562135</v>
      </c>
      <c r="M61" s="279">
        <v>338</v>
      </c>
      <c r="N61" s="284">
        <v>501202.95031455334</v>
      </c>
      <c r="O61" s="281">
        <v>84202095.652844965</v>
      </c>
      <c r="P61" s="279">
        <v>276</v>
      </c>
      <c r="Q61" s="285">
        <v>0.21254801536491677</v>
      </c>
      <c r="R61" s="279">
        <v>168</v>
      </c>
      <c r="S61" s="283">
        <v>0.60869565217391308</v>
      </c>
      <c r="T61" s="286">
        <v>-1</v>
      </c>
      <c r="U61" s="287">
        <v>6</v>
      </c>
      <c r="V61" s="287">
        <v>8</v>
      </c>
      <c r="W61" s="287">
        <v>-5</v>
      </c>
      <c r="X61" s="287">
        <v>6</v>
      </c>
      <c r="Y61" s="287">
        <v>4</v>
      </c>
      <c r="Z61" s="287">
        <v>-2</v>
      </c>
      <c r="AA61" s="287">
        <v>1</v>
      </c>
      <c r="AB61" s="287">
        <v>-6</v>
      </c>
      <c r="AC61" s="287">
        <v>0</v>
      </c>
      <c r="AD61" s="283">
        <v>0.91770328525819</v>
      </c>
      <c r="AE61" s="283">
        <v>0.60869565217391308</v>
      </c>
      <c r="AF61" s="281">
        <v>467922.26471758157</v>
      </c>
      <c r="AG61" s="281">
        <v>33280.685596971773</v>
      </c>
      <c r="AH61" s="283">
        <v>7.1124389896382922E-2</v>
      </c>
      <c r="AI61" s="281">
        <v>493349.2685745536</v>
      </c>
      <c r="AJ61" s="281">
        <v>546149.23839304235</v>
      </c>
      <c r="AK61" s="283">
        <v>0.10702350886430834</v>
      </c>
      <c r="AL61" s="322">
        <v>9</v>
      </c>
      <c r="AM61" s="289">
        <v>82</v>
      </c>
      <c r="AN61" s="289">
        <v>53</v>
      </c>
      <c r="AO61" s="289">
        <v>12</v>
      </c>
      <c r="AP61" s="289">
        <v>13</v>
      </c>
      <c r="AQ61" s="289">
        <v>13</v>
      </c>
      <c r="AR61" s="289">
        <v>14</v>
      </c>
      <c r="AS61" s="289">
        <v>2</v>
      </c>
      <c r="AT61" s="289">
        <v>355</v>
      </c>
      <c r="AU61" s="288">
        <v>60.869565217391312</v>
      </c>
      <c r="AV61" s="324">
        <v>12</v>
      </c>
      <c r="AW61" s="289">
        <v>147</v>
      </c>
    </row>
    <row r="62" spans="1:49" s="278" customFormat="1" ht="10.5">
      <c r="A62" s="279">
        <v>700000232</v>
      </c>
      <c r="B62" s="279" t="s">
        <v>289</v>
      </c>
      <c r="C62" s="279">
        <v>9374</v>
      </c>
      <c r="D62" s="280">
        <v>1618025</v>
      </c>
      <c r="E62" s="279" t="s">
        <v>293</v>
      </c>
      <c r="F62" s="279" t="s">
        <v>229</v>
      </c>
      <c r="G62" s="279">
        <v>202517</v>
      </c>
      <c r="H62" s="279">
        <v>789</v>
      </c>
      <c r="I62" s="281">
        <v>430911749.0921104</v>
      </c>
      <c r="J62" s="282">
        <v>142</v>
      </c>
      <c r="K62" s="282">
        <v>125</v>
      </c>
      <c r="L62" s="283">
        <v>0.88028169014084512</v>
      </c>
      <c r="M62" s="279">
        <v>153</v>
      </c>
      <c r="N62" s="284">
        <v>506524.17500938842</v>
      </c>
      <c r="O62" s="281">
        <v>39002361.475722909</v>
      </c>
      <c r="P62" s="279">
        <v>127</v>
      </c>
      <c r="Q62" s="285">
        <v>9.7311139564660698E-2</v>
      </c>
      <c r="R62" s="279">
        <v>77</v>
      </c>
      <c r="S62" s="283">
        <v>0.60629921259842523</v>
      </c>
      <c r="T62" s="286">
        <v>0</v>
      </c>
      <c r="U62" s="287">
        <v>6</v>
      </c>
      <c r="V62" s="287">
        <v>7</v>
      </c>
      <c r="W62" s="287">
        <v>1</v>
      </c>
      <c r="X62" s="287">
        <v>5</v>
      </c>
      <c r="Y62" s="287">
        <v>-3</v>
      </c>
      <c r="Z62" s="287">
        <v>-4</v>
      </c>
      <c r="AA62" s="287">
        <v>0</v>
      </c>
      <c r="AB62" s="287">
        <v>1</v>
      </c>
      <c r="AC62" s="287">
        <v>-2</v>
      </c>
      <c r="AD62" s="283">
        <v>0.92744645492824562</v>
      </c>
      <c r="AE62" s="283">
        <v>0.60629921259842523</v>
      </c>
      <c r="AF62" s="281">
        <v>472890.15149621211</v>
      </c>
      <c r="AG62" s="281">
        <v>33634.023513176304</v>
      </c>
      <c r="AH62" s="283">
        <v>7.1124389896383186E-2</v>
      </c>
      <c r="AI62" s="281">
        <v>493349.2685745536</v>
      </c>
      <c r="AJ62" s="281">
        <v>546149.23839304235</v>
      </c>
      <c r="AK62" s="283">
        <v>0.10702350886430834</v>
      </c>
      <c r="AL62" s="322">
        <v>6</v>
      </c>
      <c r="AM62" s="289">
        <v>36</v>
      </c>
      <c r="AN62" s="289">
        <v>19</v>
      </c>
      <c r="AO62" s="289">
        <v>11</v>
      </c>
      <c r="AP62" s="289">
        <v>6</v>
      </c>
      <c r="AQ62" s="289">
        <v>4</v>
      </c>
      <c r="AR62" s="289">
        <v>4</v>
      </c>
      <c r="AS62" s="289">
        <v>2</v>
      </c>
      <c r="AT62" s="289">
        <v>157</v>
      </c>
      <c r="AU62" s="288">
        <v>60.629921259842526</v>
      </c>
      <c r="AV62" s="324">
        <v>5</v>
      </c>
      <c r="AW62" s="289">
        <v>66</v>
      </c>
    </row>
    <row r="63" spans="1:49" s="278" customFormat="1" ht="10.5">
      <c r="A63" s="279">
        <v>700000232</v>
      </c>
      <c r="B63" s="279" t="s">
        <v>289</v>
      </c>
      <c r="C63" s="279">
        <v>9616</v>
      </c>
      <c r="D63" s="280">
        <v>296231</v>
      </c>
      <c r="E63" s="279" t="s">
        <v>294</v>
      </c>
      <c r="F63" s="279" t="s">
        <v>229</v>
      </c>
      <c r="G63" s="279">
        <v>202604</v>
      </c>
      <c r="H63" s="279">
        <v>789</v>
      </c>
      <c r="I63" s="281">
        <v>430911749.0921104</v>
      </c>
      <c r="J63" s="282">
        <v>224</v>
      </c>
      <c r="K63" s="282">
        <v>214</v>
      </c>
      <c r="L63" s="283">
        <v>0.9553571428571429</v>
      </c>
      <c r="M63" s="279">
        <v>247</v>
      </c>
      <c r="N63" s="284">
        <v>501832.31601034402</v>
      </c>
      <c r="O63" s="281">
        <v>68249194.977406785</v>
      </c>
      <c r="P63" s="279">
        <v>217</v>
      </c>
      <c r="Q63" s="285">
        <v>0.17285531370038412</v>
      </c>
      <c r="R63" s="279">
        <v>136</v>
      </c>
      <c r="S63" s="283">
        <v>0.62672811059907829</v>
      </c>
      <c r="T63" s="286">
        <v>1</v>
      </c>
      <c r="U63" s="287" t="s">
        <v>170</v>
      </c>
      <c r="V63" s="287">
        <v>17</v>
      </c>
      <c r="W63" s="287">
        <v>6</v>
      </c>
      <c r="X63" s="287">
        <v>10</v>
      </c>
      <c r="Y63" s="287">
        <v>3</v>
      </c>
      <c r="Z63" s="287">
        <v>0</v>
      </c>
      <c r="AA63" s="287">
        <v>2</v>
      </c>
      <c r="AB63" s="287">
        <v>-2</v>
      </c>
      <c r="AC63" s="287">
        <v>-3</v>
      </c>
      <c r="AD63" s="283">
        <v>0.91885565470512442</v>
      </c>
      <c r="AE63" s="283">
        <v>0.62672811059907829</v>
      </c>
      <c r="AF63" s="281">
        <v>463701.52393999998</v>
      </c>
      <c r="AG63" s="281">
        <v>38130.792070344032</v>
      </c>
      <c r="AH63" s="283">
        <v>8.2231327916183247E-2</v>
      </c>
      <c r="AI63" s="281">
        <v>493349.2685745536</v>
      </c>
      <c r="AJ63" s="281">
        <v>546149.23839304235</v>
      </c>
      <c r="AK63" s="283">
        <v>0.10702350886430834</v>
      </c>
      <c r="AL63" s="322">
        <v>8</v>
      </c>
      <c r="AM63" s="289">
        <v>68</v>
      </c>
      <c r="AN63" s="289">
        <v>38</v>
      </c>
      <c r="AO63" s="289">
        <v>15</v>
      </c>
      <c r="AP63" s="289">
        <v>10</v>
      </c>
      <c r="AQ63" s="289">
        <v>6</v>
      </c>
      <c r="AR63" s="289">
        <v>7</v>
      </c>
      <c r="AS63" s="289">
        <v>2</v>
      </c>
      <c r="AT63" s="289">
        <v>280</v>
      </c>
      <c r="AU63" s="288">
        <v>62.672811059907829</v>
      </c>
      <c r="AV63" s="324">
        <v>8</v>
      </c>
      <c r="AW63" s="289">
        <v>121</v>
      </c>
    </row>
    <row r="64" spans="1:49" s="278" customFormat="1" ht="10.5">
      <c r="A64" s="279">
        <v>700000232</v>
      </c>
      <c r="B64" s="279" t="s">
        <v>289</v>
      </c>
      <c r="C64" s="279">
        <v>10138</v>
      </c>
      <c r="D64" s="280">
        <v>1724395</v>
      </c>
      <c r="E64" s="279" t="s">
        <v>295</v>
      </c>
      <c r="F64" s="279" t="s">
        <v>229</v>
      </c>
      <c r="G64" s="279">
        <v>202609</v>
      </c>
      <c r="H64" s="279">
        <v>789</v>
      </c>
      <c r="I64" s="281">
        <v>430911749.0921104</v>
      </c>
      <c r="J64" s="282">
        <v>140</v>
      </c>
      <c r="K64" s="282">
        <v>141</v>
      </c>
      <c r="L64" s="283">
        <v>1.0071428571428571</v>
      </c>
      <c r="M64" s="279">
        <v>164</v>
      </c>
      <c r="N64" s="284">
        <v>503168.15787352342</v>
      </c>
      <c r="O64" s="281">
        <v>45285134.208617106</v>
      </c>
      <c r="P64" s="279">
        <v>143</v>
      </c>
      <c r="Q64" s="285">
        <v>0.11395646606914213</v>
      </c>
      <c r="R64" s="279">
        <v>90</v>
      </c>
      <c r="S64" s="283">
        <v>0.62937062937062938</v>
      </c>
      <c r="T64" s="286">
        <v>0</v>
      </c>
      <c r="U64" s="287" t="s">
        <v>170</v>
      </c>
      <c r="V64" s="287" t="s">
        <v>170</v>
      </c>
      <c r="W64" s="287" t="s">
        <v>226</v>
      </c>
      <c r="X64" s="287" t="s">
        <v>226</v>
      </c>
      <c r="Y64" s="287" t="s">
        <v>170</v>
      </c>
      <c r="Z64" s="287" t="s">
        <v>170</v>
      </c>
      <c r="AA64" s="287">
        <v>8</v>
      </c>
      <c r="AB64" s="287">
        <v>0</v>
      </c>
      <c r="AC64" s="287">
        <v>3</v>
      </c>
      <c r="AD64" s="283">
        <v>0.92130158297760523</v>
      </c>
      <c r="AE64" s="283">
        <v>0.62937062937062938</v>
      </c>
      <c r="AF64" s="281">
        <v>464935.86435200006</v>
      </c>
      <c r="AG64" s="281">
        <v>38232.293521523359</v>
      </c>
      <c r="AH64" s="283">
        <v>8.2231327916183136E-2</v>
      </c>
      <c r="AI64" s="281">
        <v>493349.2685745536</v>
      </c>
      <c r="AJ64" s="281">
        <v>546149.23839304235</v>
      </c>
      <c r="AK64" s="283">
        <v>0.10702350886430834</v>
      </c>
      <c r="AL64" s="322">
        <v>4</v>
      </c>
      <c r="AM64" s="289">
        <v>45</v>
      </c>
      <c r="AN64" s="289">
        <v>27</v>
      </c>
      <c r="AO64" s="289">
        <v>10</v>
      </c>
      <c r="AP64" s="289">
        <v>3</v>
      </c>
      <c r="AQ64" s="289">
        <v>7</v>
      </c>
      <c r="AR64" s="289">
        <v>7</v>
      </c>
      <c r="AS64" s="289">
        <v>2</v>
      </c>
      <c r="AT64" s="289">
        <v>189</v>
      </c>
      <c r="AU64" s="288">
        <v>62.93706293706294</v>
      </c>
      <c r="AV64" s="324">
        <v>5</v>
      </c>
      <c r="AW64" s="289">
        <v>82</v>
      </c>
    </row>
    <row r="65" spans="1:49" s="278" customFormat="1" ht="10.5">
      <c r="A65" s="279">
        <v>700000232</v>
      </c>
      <c r="B65" s="279" t="s">
        <v>289</v>
      </c>
      <c r="C65" s="279">
        <v>10217</v>
      </c>
      <c r="D65" s="280">
        <v>4376</v>
      </c>
      <c r="E65" s="279" t="s">
        <v>296</v>
      </c>
      <c r="F65" s="279" t="s">
        <v>229</v>
      </c>
      <c r="G65" s="279">
        <v>202611</v>
      </c>
      <c r="H65" s="279">
        <v>789</v>
      </c>
      <c r="I65" s="281">
        <v>430911749.0921104</v>
      </c>
      <c r="J65" s="282">
        <v>31</v>
      </c>
      <c r="K65" s="282">
        <v>223</v>
      </c>
      <c r="L65" s="283">
        <v>7.193548387096774</v>
      </c>
      <c r="M65" s="279">
        <v>235</v>
      </c>
      <c r="N65" s="284">
        <v>662282.73569465568</v>
      </c>
      <c r="O65" s="281">
        <v>96693279.411419734</v>
      </c>
      <c r="P65" s="279">
        <v>225</v>
      </c>
      <c r="Q65" s="285">
        <v>0.1856594110115237</v>
      </c>
      <c r="R65" s="279">
        <v>146</v>
      </c>
      <c r="S65" s="283">
        <v>0.64888888888888885</v>
      </c>
      <c r="T65" s="286">
        <v>0</v>
      </c>
      <c r="U65" s="287" t="s">
        <v>170</v>
      </c>
      <c r="V65" s="287" t="s">
        <v>170</v>
      </c>
      <c r="W65" s="287" t="s">
        <v>170</v>
      </c>
      <c r="X65" s="287" t="s">
        <v>170</v>
      </c>
      <c r="Y65" s="287" t="s">
        <v>170</v>
      </c>
      <c r="Z65" s="287" t="s">
        <v>170</v>
      </c>
      <c r="AA65" s="287" t="s">
        <v>170</v>
      </c>
      <c r="AB65" s="287" t="s">
        <v>170</v>
      </c>
      <c r="AC65" s="287">
        <v>0</v>
      </c>
      <c r="AD65" s="283">
        <v>1.2126405918706722</v>
      </c>
      <c r="AE65" s="283">
        <v>0.64888888888888885</v>
      </c>
      <c r="AF65" s="281">
        <v>605743.67176995298</v>
      </c>
      <c r="AG65" s="281">
        <v>56539.063924702699</v>
      </c>
      <c r="AH65" s="283">
        <v>9.3338265935983045E-2</v>
      </c>
      <c r="AI65" s="281">
        <v>493349.2685745536</v>
      </c>
      <c r="AJ65" s="281">
        <v>546149.23839304235</v>
      </c>
      <c r="AK65" s="283">
        <v>0.10702350886430834</v>
      </c>
      <c r="AL65" s="322">
        <v>4</v>
      </c>
      <c r="AM65" s="289">
        <v>74</v>
      </c>
      <c r="AN65" s="289">
        <v>37</v>
      </c>
      <c r="AO65" s="289">
        <v>26</v>
      </c>
      <c r="AP65" s="289">
        <v>3</v>
      </c>
      <c r="AQ65" s="289">
        <v>10</v>
      </c>
      <c r="AR65" s="289">
        <v>11</v>
      </c>
      <c r="AS65" s="289">
        <v>2</v>
      </c>
      <c r="AT65" s="289">
        <v>307</v>
      </c>
      <c r="AU65" s="288">
        <v>64.888888888888886</v>
      </c>
      <c r="AV65" s="324">
        <v>5</v>
      </c>
      <c r="AW65" s="289">
        <v>137</v>
      </c>
    </row>
    <row r="66" spans="1:49" s="278" customFormat="1" ht="10.5">
      <c r="A66" s="279">
        <v>700000245</v>
      </c>
      <c r="B66" s="279" t="s">
        <v>297</v>
      </c>
      <c r="C66" s="279">
        <v>3402</v>
      </c>
      <c r="D66" s="280" t="s">
        <v>226</v>
      </c>
      <c r="E66" s="279" t="s">
        <v>298</v>
      </c>
      <c r="F66" s="279" t="s">
        <v>226</v>
      </c>
      <c r="G66" s="279" t="s">
        <v>226</v>
      </c>
      <c r="H66" s="279">
        <v>979</v>
      </c>
      <c r="I66" s="281">
        <v>464195402.42756039</v>
      </c>
      <c r="J66" s="282" t="s">
        <v>170</v>
      </c>
      <c r="K66" s="282" t="s">
        <v>170</v>
      </c>
      <c r="L66" s="283" t="s">
        <v>170</v>
      </c>
      <c r="M66" s="279">
        <v>18</v>
      </c>
      <c r="N66" s="284">
        <v>202032.13411042606</v>
      </c>
      <c r="O66" s="281">
        <v>2424385.6093251128</v>
      </c>
      <c r="P66" s="279">
        <v>18</v>
      </c>
      <c r="Q66" s="285">
        <v>1.2605042016806723E-2</v>
      </c>
      <c r="R66" s="279">
        <v>12</v>
      </c>
      <c r="S66" s="283">
        <v>0.66666666666666663</v>
      </c>
      <c r="T66" s="286">
        <v>0</v>
      </c>
      <c r="U66" s="287" t="s">
        <v>170</v>
      </c>
      <c r="V66" s="287" t="s">
        <v>170</v>
      </c>
      <c r="W66" s="287">
        <v>0</v>
      </c>
      <c r="X66" s="287">
        <v>0</v>
      </c>
      <c r="Y66" s="287" t="s">
        <v>170</v>
      </c>
      <c r="Z66" s="287" t="s">
        <v>170</v>
      </c>
      <c r="AA66" s="287" t="s">
        <v>170</v>
      </c>
      <c r="AB66" s="287" t="s">
        <v>170</v>
      </c>
      <c r="AC66" s="287" t="s">
        <v>170</v>
      </c>
      <c r="AD66" s="283">
        <v>0.42609094846641221</v>
      </c>
      <c r="AE66" s="283">
        <v>0.66666666666666663</v>
      </c>
      <c r="AF66" s="281">
        <v>166620</v>
      </c>
      <c r="AG66" s="281">
        <v>35412.134110426065</v>
      </c>
      <c r="AH66" s="283">
        <v>0.2125323137103953</v>
      </c>
      <c r="AI66" s="281">
        <v>423168.81429010769</v>
      </c>
      <c r="AJ66" s="281">
        <v>474152.60717830481</v>
      </c>
      <c r="AK66" s="283">
        <v>0.12048097866976715</v>
      </c>
      <c r="AL66" s="322">
        <v>4</v>
      </c>
      <c r="AM66" s="289">
        <v>5</v>
      </c>
      <c r="AN66" s="289">
        <v>2</v>
      </c>
      <c r="AO66" s="289">
        <v>0</v>
      </c>
      <c r="AP66" s="289">
        <v>0</v>
      </c>
      <c r="AQ66" s="289">
        <v>0</v>
      </c>
      <c r="AR66" s="289">
        <v>0</v>
      </c>
      <c r="AS66" s="289">
        <v>1</v>
      </c>
      <c r="AT66" s="289">
        <v>19</v>
      </c>
      <c r="AU66" s="288">
        <v>66.666666666666657</v>
      </c>
      <c r="AV66" s="324">
        <v>1</v>
      </c>
      <c r="AW66" s="289">
        <v>7</v>
      </c>
    </row>
    <row r="67" spans="1:49" s="278" customFormat="1" ht="10.5">
      <c r="A67" s="279">
        <v>700000245</v>
      </c>
      <c r="B67" s="279" t="s">
        <v>297</v>
      </c>
      <c r="C67" s="279">
        <v>5719</v>
      </c>
      <c r="D67" s="280">
        <v>503822</v>
      </c>
      <c r="E67" s="279" t="s">
        <v>299</v>
      </c>
      <c r="F67" s="279" t="s">
        <v>229</v>
      </c>
      <c r="G67" s="279">
        <v>202304</v>
      </c>
      <c r="H67" s="279">
        <v>979</v>
      </c>
      <c r="I67" s="281">
        <v>464195402.42756039</v>
      </c>
      <c r="J67" s="282">
        <v>226</v>
      </c>
      <c r="K67" s="282">
        <v>168</v>
      </c>
      <c r="L67" s="283">
        <v>0.74336283185840712</v>
      </c>
      <c r="M67" s="279">
        <v>204</v>
      </c>
      <c r="N67" s="284">
        <v>472700.4742584583</v>
      </c>
      <c r="O67" s="281">
        <v>50106250.271396577</v>
      </c>
      <c r="P67" s="279">
        <v>170</v>
      </c>
      <c r="Q67" s="285">
        <v>0.10819327731092437</v>
      </c>
      <c r="R67" s="279">
        <v>106</v>
      </c>
      <c r="S67" s="283">
        <v>0.62352941176470589</v>
      </c>
      <c r="T67" s="286">
        <v>0</v>
      </c>
      <c r="U67" s="287">
        <v>2</v>
      </c>
      <c r="V67" s="287">
        <v>-2</v>
      </c>
      <c r="W67" s="287">
        <v>4</v>
      </c>
      <c r="X67" s="287">
        <v>0</v>
      </c>
      <c r="Y67" s="287">
        <v>1</v>
      </c>
      <c r="Z67" s="287">
        <v>-4</v>
      </c>
      <c r="AA67" s="287">
        <v>-5</v>
      </c>
      <c r="AB67" s="287">
        <v>-1</v>
      </c>
      <c r="AC67" s="287">
        <v>-1</v>
      </c>
      <c r="AD67" s="283">
        <v>0.99693741445715511</v>
      </c>
      <c r="AE67" s="283">
        <v>0.62352941176470589</v>
      </c>
      <c r="AF67" s="281">
        <v>435176.21910588234</v>
      </c>
      <c r="AG67" s="281">
        <v>37524.255152575963</v>
      </c>
      <c r="AH67" s="283">
        <v>8.6227724551846366E-2</v>
      </c>
      <c r="AI67" s="281">
        <v>423168.81429010769</v>
      </c>
      <c r="AJ67" s="281">
        <v>474152.60717830481</v>
      </c>
      <c r="AK67" s="283">
        <v>0.12048097866976715</v>
      </c>
      <c r="AL67" s="322">
        <v>6</v>
      </c>
      <c r="AM67" s="289">
        <v>54</v>
      </c>
      <c r="AN67" s="289">
        <v>21</v>
      </c>
      <c r="AO67" s="289">
        <v>17</v>
      </c>
      <c r="AP67" s="289">
        <v>7</v>
      </c>
      <c r="AQ67" s="289">
        <v>7</v>
      </c>
      <c r="AR67" s="289">
        <v>8</v>
      </c>
      <c r="AS67" s="289">
        <v>2</v>
      </c>
      <c r="AT67" s="289">
        <v>220</v>
      </c>
      <c r="AU67" s="288">
        <v>62.352941176470587</v>
      </c>
      <c r="AV67" s="324">
        <v>8</v>
      </c>
      <c r="AW67" s="289">
        <v>92</v>
      </c>
    </row>
    <row r="68" spans="1:49" s="278" customFormat="1" ht="10.5">
      <c r="A68" s="279">
        <v>700000245</v>
      </c>
      <c r="B68" s="279" t="s">
        <v>297</v>
      </c>
      <c r="C68" s="279">
        <v>7957</v>
      </c>
      <c r="D68" s="280">
        <v>1034491</v>
      </c>
      <c r="E68" s="279" t="s">
        <v>300</v>
      </c>
      <c r="F68" s="279" t="s">
        <v>229</v>
      </c>
      <c r="G68" s="279">
        <v>202310</v>
      </c>
      <c r="H68" s="279">
        <v>979</v>
      </c>
      <c r="I68" s="281">
        <v>464195402.42756039</v>
      </c>
      <c r="J68" s="282">
        <v>230</v>
      </c>
      <c r="K68" s="282">
        <v>202</v>
      </c>
      <c r="L68" s="283">
        <v>0.87826086956521743</v>
      </c>
      <c r="M68" s="279">
        <v>237</v>
      </c>
      <c r="N68" s="284">
        <v>440670.48574715306</v>
      </c>
      <c r="O68" s="281">
        <v>56405822.175635591</v>
      </c>
      <c r="P68" s="279">
        <v>204</v>
      </c>
      <c r="Q68" s="285">
        <v>0.13025210084033614</v>
      </c>
      <c r="R68" s="279">
        <v>128</v>
      </c>
      <c r="S68" s="283">
        <v>0.62745098039215685</v>
      </c>
      <c r="T68" s="286">
        <v>0</v>
      </c>
      <c r="U68" s="287">
        <v>1</v>
      </c>
      <c r="V68" s="287">
        <v>10</v>
      </c>
      <c r="W68" s="287">
        <v>0</v>
      </c>
      <c r="X68" s="287">
        <v>3</v>
      </c>
      <c r="Y68" s="287">
        <v>0</v>
      </c>
      <c r="Z68" s="287">
        <v>-3</v>
      </c>
      <c r="AA68" s="287">
        <v>-1</v>
      </c>
      <c r="AB68" s="287">
        <v>2</v>
      </c>
      <c r="AC68" s="287">
        <v>0</v>
      </c>
      <c r="AD68" s="283">
        <v>0.9293853478305123</v>
      </c>
      <c r="AE68" s="283">
        <v>0.62745098039215685</v>
      </c>
      <c r="AF68" s="281">
        <v>387658.37363834423</v>
      </c>
      <c r="AG68" s="281">
        <v>53012.112108808826</v>
      </c>
      <c r="AH68" s="283">
        <v>0.13674956021526596</v>
      </c>
      <c r="AI68" s="281">
        <v>423168.81429010769</v>
      </c>
      <c r="AJ68" s="281">
        <v>474152.60717830481</v>
      </c>
      <c r="AK68" s="283">
        <v>0.12048097866976715</v>
      </c>
      <c r="AL68" s="322">
        <v>6</v>
      </c>
      <c r="AM68" s="289">
        <v>68</v>
      </c>
      <c r="AN68" s="289">
        <v>34</v>
      </c>
      <c r="AO68" s="289">
        <v>13</v>
      </c>
      <c r="AP68" s="289">
        <v>6</v>
      </c>
      <c r="AQ68" s="289">
        <v>3</v>
      </c>
      <c r="AR68" s="289">
        <v>4</v>
      </c>
      <c r="AS68" s="289">
        <v>2</v>
      </c>
      <c r="AT68" s="289">
        <v>256</v>
      </c>
      <c r="AU68" s="288">
        <v>62.745098039215684</v>
      </c>
      <c r="AV68" s="324">
        <v>7</v>
      </c>
      <c r="AW68" s="289">
        <v>115</v>
      </c>
    </row>
    <row r="69" spans="1:49" s="278" customFormat="1" ht="10.5">
      <c r="A69" s="279">
        <v>700000245</v>
      </c>
      <c r="B69" s="279" t="s">
        <v>297</v>
      </c>
      <c r="C69" s="279">
        <v>7959</v>
      </c>
      <c r="D69" s="280">
        <v>1076655</v>
      </c>
      <c r="E69" s="279" t="s">
        <v>301</v>
      </c>
      <c r="F69" s="279" t="s">
        <v>229</v>
      </c>
      <c r="G69" s="279">
        <v>202310</v>
      </c>
      <c r="H69" s="279">
        <v>979</v>
      </c>
      <c r="I69" s="281">
        <v>464195402.42756039</v>
      </c>
      <c r="J69" s="282">
        <v>181</v>
      </c>
      <c r="K69" s="282">
        <v>146</v>
      </c>
      <c r="L69" s="283">
        <v>0.8066298342541437</v>
      </c>
      <c r="M69" s="279">
        <v>175</v>
      </c>
      <c r="N69" s="284">
        <v>403861.56744511536</v>
      </c>
      <c r="O69" s="281">
        <v>37559125.77239573</v>
      </c>
      <c r="P69" s="279">
        <v>148</v>
      </c>
      <c r="Q69" s="285">
        <v>9.4537815126050417E-2</v>
      </c>
      <c r="R69" s="279">
        <v>93</v>
      </c>
      <c r="S69" s="283">
        <v>0.6283783783783784</v>
      </c>
      <c r="T69" s="286">
        <v>0</v>
      </c>
      <c r="U69" s="287">
        <v>1</v>
      </c>
      <c r="V69" s="287">
        <v>4</v>
      </c>
      <c r="W69" s="287">
        <v>3</v>
      </c>
      <c r="X69" s="287">
        <v>0</v>
      </c>
      <c r="Y69" s="287">
        <v>2</v>
      </c>
      <c r="Z69" s="287">
        <v>-7</v>
      </c>
      <c r="AA69" s="287">
        <v>-4</v>
      </c>
      <c r="AB69" s="287">
        <v>-1</v>
      </c>
      <c r="AC69" s="287">
        <v>1</v>
      </c>
      <c r="AD69" s="283">
        <v>0.85175439580203227</v>
      </c>
      <c r="AE69" s="283">
        <v>0.6283783783783784</v>
      </c>
      <c r="AF69" s="281">
        <v>347554.15297450422</v>
      </c>
      <c r="AG69" s="281">
        <v>56307.41447061114</v>
      </c>
      <c r="AH69" s="283">
        <v>0.16201047804697566</v>
      </c>
      <c r="AI69" s="281">
        <v>423168.81429010769</v>
      </c>
      <c r="AJ69" s="281">
        <v>474152.60717830481</v>
      </c>
      <c r="AK69" s="283">
        <v>0.12048097866976715</v>
      </c>
      <c r="AL69" s="322">
        <v>6</v>
      </c>
      <c r="AM69" s="289">
        <v>49</v>
      </c>
      <c r="AN69" s="289">
        <v>26</v>
      </c>
      <c r="AO69" s="289">
        <v>6</v>
      </c>
      <c r="AP69" s="289">
        <v>6</v>
      </c>
      <c r="AQ69" s="289">
        <v>3</v>
      </c>
      <c r="AR69" s="289">
        <v>4</v>
      </c>
      <c r="AS69" s="289">
        <v>2</v>
      </c>
      <c r="AT69" s="289">
        <v>187</v>
      </c>
      <c r="AU69" s="288">
        <v>62.837837837837839</v>
      </c>
      <c r="AV69" s="324">
        <v>6</v>
      </c>
      <c r="AW69" s="289">
        <v>81</v>
      </c>
    </row>
    <row r="70" spans="1:49" s="278" customFormat="1" ht="10.5">
      <c r="A70" s="279">
        <v>700000245</v>
      </c>
      <c r="B70" s="279" t="s">
        <v>297</v>
      </c>
      <c r="C70" s="279">
        <v>8467</v>
      </c>
      <c r="D70" s="280">
        <v>199547</v>
      </c>
      <c r="E70" s="279" t="s">
        <v>302</v>
      </c>
      <c r="F70" s="279" t="s">
        <v>229</v>
      </c>
      <c r="G70" s="279">
        <v>202316</v>
      </c>
      <c r="H70" s="279">
        <v>979</v>
      </c>
      <c r="I70" s="281">
        <v>464195402.42756039</v>
      </c>
      <c r="J70" s="282">
        <v>245</v>
      </c>
      <c r="K70" s="282">
        <v>197</v>
      </c>
      <c r="L70" s="283">
        <v>0.80408163265306121</v>
      </c>
      <c r="M70" s="279">
        <v>253</v>
      </c>
      <c r="N70" s="284">
        <v>427874.21148607257</v>
      </c>
      <c r="O70" s="281">
        <v>53056402.224272996</v>
      </c>
      <c r="P70" s="279">
        <v>199</v>
      </c>
      <c r="Q70" s="285">
        <v>0.12710084033613445</v>
      </c>
      <c r="R70" s="279">
        <v>124</v>
      </c>
      <c r="S70" s="283">
        <v>0.62311557788944727</v>
      </c>
      <c r="T70" s="286">
        <v>0</v>
      </c>
      <c r="U70" s="287">
        <v>2</v>
      </c>
      <c r="V70" s="287">
        <v>2</v>
      </c>
      <c r="W70" s="287">
        <v>1</v>
      </c>
      <c r="X70" s="287">
        <v>5</v>
      </c>
      <c r="Y70" s="287">
        <v>2</v>
      </c>
      <c r="Z70" s="287">
        <v>2</v>
      </c>
      <c r="AA70" s="287">
        <v>-3</v>
      </c>
      <c r="AB70" s="287">
        <v>-2</v>
      </c>
      <c r="AC70" s="287">
        <v>-1</v>
      </c>
      <c r="AD70" s="283">
        <v>0.90239767747427091</v>
      </c>
      <c r="AE70" s="283">
        <v>0.62311557788944727</v>
      </c>
      <c r="AF70" s="281">
        <v>376401.47527749749</v>
      </c>
      <c r="AG70" s="281">
        <v>51472.736208575079</v>
      </c>
      <c r="AH70" s="283">
        <v>0.13674956021526594</v>
      </c>
      <c r="AI70" s="281">
        <v>423168.81429010769</v>
      </c>
      <c r="AJ70" s="281">
        <v>474152.60717830481</v>
      </c>
      <c r="AK70" s="283">
        <v>0.12048097866976715</v>
      </c>
      <c r="AL70" s="322">
        <v>11</v>
      </c>
      <c r="AM70" s="289">
        <v>55</v>
      </c>
      <c r="AN70" s="289">
        <v>33</v>
      </c>
      <c r="AO70" s="289">
        <v>10</v>
      </c>
      <c r="AP70" s="289">
        <v>14</v>
      </c>
      <c r="AQ70" s="289">
        <v>8</v>
      </c>
      <c r="AR70" s="289">
        <v>10</v>
      </c>
      <c r="AS70" s="289">
        <v>2</v>
      </c>
      <c r="AT70" s="289">
        <v>254</v>
      </c>
      <c r="AU70" s="288">
        <v>62.311557788944725</v>
      </c>
      <c r="AV70" s="324">
        <v>15</v>
      </c>
      <c r="AW70" s="289">
        <v>98</v>
      </c>
    </row>
    <row r="71" spans="1:49" s="278" customFormat="1" ht="10.5">
      <c r="A71" s="279">
        <v>700000245</v>
      </c>
      <c r="B71" s="279" t="s">
        <v>297</v>
      </c>
      <c r="C71" s="279">
        <v>9021</v>
      </c>
      <c r="D71" s="280">
        <v>975220</v>
      </c>
      <c r="E71" s="279" t="s">
        <v>303</v>
      </c>
      <c r="F71" s="279" t="s">
        <v>229</v>
      </c>
      <c r="G71" s="279">
        <v>202412</v>
      </c>
      <c r="H71" s="279">
        <v>979</v>
      </c>
      <c r="I71" s="281">
        <v>464195402.42756039</v>
      </c>
      <c r="J71" s="282">
        <v>171</v>
      </c>
      <c r="K71" s="282">
        <v>135</v>
      </c>
      <c r="L71" s="283">
        <v>0.78947368421052633</v>
      </c>
      <c r="M71" s="279">
        <v>157</v>
      </c>
      <c r="N71" s="284">
        <v>572508.2543782054</v>
      </c>
      <c r="O71" s="281">
        <v>48663201.622147463</v>
      </c>
      <c r="P71" s="279">
        <v>137</v>
      </c>
      <c r="Q71" s="285">
        <v>8.7184873949579828E-2</v>
      </c>
      <c r="R71" s="279">
        <v>85</v>
      </c>
      <c r="S71" s="283">
        <v>0.62043795620437958</v>
      </c>
      <c r="T71" s="286">
        <v>0</v>
      </c>
      <c r="U71" s="287">
        <v>-6</v>
      </c>
      <c r="V71" s="287">
        <v>4</v>
      </c>
      <c r="W71" s="287">
        <v>-1</v>
      </c>
      <c r="X71" s="287">
        <v>0</v>
      </c>
      <c r="Y71" s="287">
        <v>1</v>
      </c>
      <c r="Z71" s="287">
        <v>-5</v>
      </c>
      <c r="AA71" s="287">
        <v>5</v>
      </c>
      <c r="AB71" s="287">
        <v>2</v>
      </c>
      <c r="AC71" s="287">
        <v>2</v>
      </c>
      <c r="AD71" s="283">
        <v>1.2074345805777971</v>
      </c>
      <c r="AE71" s="283">
        <v>0.62043795620437958</v>
      </c>
      <c r="AF71" s="281">
        <v>527060.9849462366</v>
      </c>
      <c r="AG71" s="281">
        <v>45447.269431968802</v>
      </c>
      <c r="AH71" s="283">
        <v>8.6227724551846116E-2</v>
      </c>
      <c r="AI71" s="281">
        <v>423168.81429010769</v>
      </c>
      <c r="AJ71" s="281">
        <v>474152.60717830481</v>
      </c>
      <c r="AK71" s="283">
        <v>0.12048097866976715</v>
      </c>
      <c r="AL71" s="322">
        <v>4</v>
      </c>
      <c r="AM71" s="289">
        <v>46</v>
      </c>
      <c r="AN71" s="289">
        <v>21</v>
      </c>
      <c r="AO71" s="289">
        <v>10</v>
      </c>
      <c r="AP71" s="289">
        <v>2</v>
      </c>
      <c r="AQ71" s="289">
        <v>3</v>
      </c>
      <c r="AR71" s="289">
        <v>4</v>
      </c>
      <c r="AS71" s="289">
        <v>2</v>
      </c>
      <c r="AT71" s="289">
        <v>171</v>
      </c>
      <c r="AU71" s="288">
        <v>62.043795620437962</v>
      </c>
      <c r="AV71" s="324">
        <v>4</v>
      </c>
      <c r="AW71" s="289">
        <v>77</v>
      </c>
    </row>
    <row r="72" spans="1:49" s="278" customFormat="1" ht="10.5">
      <c r="A72" s="279">
        <v>700000245</v>
      </c>
      <c r="B72" s="279" t="s">
        <v>297</v>
      </c>
      <c r="C72" s="279">
        <v>9126</v>
      </c>
      <c r="D72" s="280">
        <v>646289</v>
      </c>
      <c r="E72" s="279" t="s">
        <v>304</v>
      </c>
      <c r="F72" s="279" t="s">
        <v>229</v>
      </c>
      <c r="G72" s="279">
        <v>202501</v>
      </c>
      <c r="H72" s="279">
        <v>979</v>
      </c>
      <c r="I72" s="281">
        <v>464195402.42756039</v>
      </c>
      <c r="J72" s="282">
        <v>166</v>
      </c>
      <c r="K72" s="282">
        <v>132</v>
      </c>
      <c r="L72" s="283">
        <v>0.79518072289156627</v>
      </c>
      <c r="M72" s="279">
        <v>162</v>
      </c>
      <c r="N72" s="284">
        <v>497254.6071195972</v>
      </c>
      <c r="O72" s="281">
        <v>41272132.39092657</v>
      </c>
      <c r="P72" s="279">
        <v>134</v>
      </c>
      <c r="Q72" s="285">
        <v>8.5084033613445381E-2</v>
      </c>
      <c r="R72" s="279">
        <v>83</v>
      </c>
      <c r="S72" s="283">
        <v>0.61940298507462688</v>
      </c>
      <c r="T72" s="286">
        <v>0</v>
      </c>
      <c r="U72" s="287">
        <v>0</v>
      </c>
      <c r="V72" s="287">
        <v>3</v>
      </c>
      <c r="W72" s="287">
        <v>5</v>
      </c>
      <c r="X72" s="287">
        <v>-3</v>
      </c>
      <c r="Y72" s="287">
        <v>-2</v>
      </c>
      <c r="Z72" s="287">
        <v>-1</v>
      </c>
      <c r="AA72" s="287">
        <v>1</v>
      </c>
      <c r="AB72" s="287">
        <v>4</v>
      </c>
      <c r="AC72" s="287">
        <v>3</v>
      </c>
      <c r="AD72" s="283">
        <v>1.048722709928293</v>
      </c>
      <c r="AE72" s="283">
        <v>0.61940298507462688</v>
      </c>
      <c r="AF72" s="281">
        <v>457781.17781402939</v>
      </c>
      <c r="AG72" s="281">
        <v>39473.429305567814</v>
      </c>
      <c r="AH72" s="283">
        <v>8.6227724551846116E-2</v>
      </c>
      <c r="AI72" s="281">
        <v>423168.81429010769</v>
      </c>
      <c r="AJ72" s="281">
        <v>474152.60717830481</v>
      </c>
      <c r="AK72" s="283">
        <v>0.12048097866976715</v>
      </c>
      <c r="AL72" s="322">
        <v>4</v>
      </c>
      <c r="AM72" s="289">
        <v>41</v>
      </c>
      <c r="AN72" s="289">
        <v>23</v>
      </c>
      <c r="AO72" s="289">
        <v>8</v>
      </c>
      <c r="AP72" s="289">
        <v>4</v>
      </c>
      <c r="AQ72" s="289">
        <v>7</v>
      </c>
      <c r="AR72" s="289">
        <v>8</v>
      </c>
      <c r="AS72" s="289">
        <v>2</v>
      </c>
      <c r="AT72" s="289">
        <v>174</v>
      </c>
      <c r="AU72" s="288">
        <v>61.940298507462686</v>
      </c>
      <c r="AV72" s="324">
        <v>7</v>
      </c>
      <c r="AW72" s="289">
        <v>72</v>
      </c>
    </row>
    <row r="73" spans="1:49" s="278" customFormat="1" ht="10.5">
      <c r="A73" s="279">
        <v>700000245</v>
      </c>
      <c r="B73" s="279" t="s">
        <v>297</v>
      </c>
      <c r="C73" s="279">
        <v>9215</v>
      </c>
      <c r="D73" s="280">
        <v>1093353</v>
      </c>
      <c r="E73" s="279" t="s">
        <v>305</v>
      </c>
      <c r="F73" s="279" t="s">
        <v>229</v>
      </c>
      <c r="G73" s="279">
        <v>202506</v>
      </c>
      <c r="H73" s="279">
        <v>979</v>
      </c>
      <c r="I73" s="281">
        <v>464195402.42756039</v>
      </c>
      <c r="J73" s="282">
        <v>238</v>
      </c>
      <c r="K73" s="282">
        <v>192</v>
      </c>
      <c r="L73" s="283">
        <v>0.80672268907563027</v>
      </c>
      <c r="M73" s="279">
        <v>229</v>
      </c>
      <c r="N73" s="284">
        <v>469215.24155310879</v>
      </c>
      <c r="O73" s="281">
        <v>56775044.227926165</v>
      </c>
      <c r="P73" s="279">
        <v>194</v>
      </c>
      <c r="Q73" s="285">
        <v>0.12394957983193278</v>
      </c>
      <c r="R73" s="279">
        <v>121</v>
      </c>
      <c r="S73" s="283">
        <v>0.62371134020618557</v>
      </c>
      <c r="T73" s="286">
        <v>0</v>
      </c>
      <c r="U73" s="287">
        <v>0</v>
      </c>
      <c r="V73" s="287">
        <v>4</v>
      </c>
      <c r="W73" s="287">
        <v>-3</v>
      </c>
      <c r="X73" s="287">
        <v>5</v>
      </c>
      <c r="Y73" s="287">
        <v>-3</v>
      </c>
      <c r="Z73" s="287">
        <v>1</v>
      </c>
      <c r="AA73" s="287">
        <v>-6</v>
      </c>
      <c r="AB73" s="287">
        <v>-2</v>
      </c>
      <c r="AC73" s="287">
        <v>3</v>
      </c>
      <c r="AD73" s="283">
        <v>0.98958696936292634</v>
      </c>
      <c r="AE73" s="283">
        <v>0.62371134020618557</v>
      </c>
      <c r="AF73" s="281">
        <v>422150.27995867771</v>
      </c>
      <c r="AG73" s="281">
        <v>47064.961594431079</v>
      </c>
      <c r="AH73" s="283">
        <v>0.11148864238355603</v>
      </c>
      <c r="AI73" s="281">
        <v>423168.81429010769</v>
      </c>
      <c r="AJ73" s="281">
        <v>474152.60717830481</v>
      </c>
      <c r="AK73" s="283">
        <v>0.12048097866976715</v>
      </c>
      <c r="AL73" s="322">
        <v>4</v>
      </c>
      <c r="AM73" s="289">
        <v>61</v>
      </c>
      <c r="AN73" s="289">
        <v>35</v>
      </c>
      <c r="AO73" s="289">
        <v>13</v>
      </c>
      <c r="AP73" s="289">
        <v>5</v>
      </c>
      <c r="AQ73" s="289">
        <v>5</v>
      </c>
      <c r="AR73" s="289">
        <v>7</v>
      </c>
      <c r="AS73" s="289">
        <v>2</v>
      </c>
      <c r="AT73" s="289">
        <v>247</v>
      </c>
      <c r="AU73" s="288">
        <v>62.371134020618555</v>
      </c>
      <c r="AV73" s="324">
        <v>8</v>
      </c>
      <c r="AW73" s="289">
        <v>109</v>
      </c>
    </row>
    <row r="74" spans="1:49" s="278" customFormat="1" ht="10.5">
      <c r="A74" s="279">
        <v>700000245</v>
      </c>
      <c r="B74" s="279" t="s">
        <v>297</v>
      </c>
      <c r="C74" s="279">
        <v>9454</v>
      </c>
      <c r="D74" s="280">
        <v>1606814</v>
      </c>
      <c r="E74" s="279" t="s">
        <v>306</v>
      </c>
      <c r="F74" s="279" t="s">
        <v>229</v>
      </c>
      <c r="G74" s="279">
        <v>202515</v>
      </c>
      <c r="H74" s="279">
        <v>979</v>
      </c>
      <c r="I74" s="281">
        <v>464195402.42756039</v>
      </c>
      <c r="J74" s="282">
        <v>198</v>
      </c>
      <c r="K74" s="282">
        <v>174</v>
      </c>
      <c r="L74" s="283">
        <v>0.87878787878787878</v>
      </c>
      <c r="M74" s="279">
        <v>213</v>
      </c>
      <c r="N74" s="284">
        <v>479325.96798750223</v>
      </c>
      <c r="O74" s="281">
        <v>52725856.478625245</v>
      </c>
      <c r="P74" s="279">
        <v>176</v>
      </c>
      <c r="Q74" s="285">
        <v>0.11239495798319328</v>
      </c>
      <c r="R74" s="279">
        <v>110</v>
      </c>
      <c r="S74" s="283">
        <v>0.625</v>
      </c>
      <c r="T74" s="286">
        <v>0</v>
      </c>
      <c r="U74" s="287">
        <v>1</v>
      </c>
      <c r="V74" s="287">
        <v>3</v>
      </c>
      <c r="W74" s="287">
        <v>2</v>
      </c>
      <c r="X74" s="287">
        <v>0</v>
      </c>
      <c r="Y74" s="287">
        <v>6</v>
      </c>
      <c r="Z74" s="287">
        <v>3</v>
      </c>
      <c r="AA74" s="287">
        <v>-4</v>
      </c>
      <c r="AB74" s="287">
        <v>5</v>
      </c>
      <c r="AC74" s="287">
        <v>0</v>
      </c>
      <c r="AD74" s="283">
        <v>1.0109107505281565</v>
      </c>
      <c r="AE74" s="283">
        <v>0.625</v>
      </c>
      <c r="AF74" s="281">
        <v>441275.76304062916</v>
      </c>
      <c r="AG74" s="281">
        <v>38050.204946873069</v>
      </c>
      <c r="AH74" s="283">
        <v>8.6227724551846074E-2</v>
      </c>
      <c r="AI74" s="281">
        <v>423168.81429010769</v>
      </c>
      <c r="AJ74" s="281">
        <v>474152.60717830481</v>
      </c>
      <c r="AK74" s="283">
        <v>0.12048097866976715</v>
      </c>
      <c r="AL74" s="322">
        <v>10</v>
      </c>
      <c r="AM74" s="289">
        <v>46</v>
      </c>
      <c r="AN74" s="289">
        <v>33</v>
      </c>
      <c r="AO74" s="289">
        <v>12</v>
      </c>
      <c r="AP74" s="289">
        <v>10</v>
      </c>
      <c r="AQ74" s="289">
        <v>5</v>
      </c>
      <c r="AR74" s="289">
        <v>7</v>
      </c>
      <c r="AS74" s="289">
        <v>2</v>
      </c>
      <c r="AT74" s="289">
        <v>223</v>
      </c>
      <c r="AU74" s="288">
        <v>62.5</v>
      </c>
      <c r="AV74" s="324">
        <v>9</v>
      </c>
      <c r="AW74" s="289">
        <v>91</v>
      </c>
    </row>
    <row r="75" spans="1:49" s="278" customFormat="1" ht="10.5">
      <c r="A75" s="279">
        <v>700000245</v>
      </c>
      <c r="B75" s="279" t="s">
        <v>297</v>
      </c>
      <c r="C75" s="279">
        <v>9841</v>
      </c>
      <c r="D75" s="280">
        <v>1062847</v>
      </c>
      <c r="E75" s="279" t="s">
        <v>307</v>
      </c>
      <c r="F75" s="279" t="s">
        <v>229</v>
      </c>
      <c r="G75" s="279">
        <v>202605</v>
      </c>
      <c r="H75" s="279">
        <v>979</v>
      </c>
      <c r="I75" s="281">
        <v>464195402.42756039</v>
      </c>
      <c r="J75" s="282">
        <v>216</v>
      </c>
      <c r="K75" s="282">
        <v>184</v>
      </c>
      <c r="L75" s="283">
        <v>0.85185185185185186</v>
      </c>
      <c r="M75" s="279">
        <v>221</v>
      </c>
      <c r="N75" s="284">
        <v>562130.87633542239</v>
      </c>
      <c r="O75" s="281">
        <v>65207181.654909</v>
      </c>
      <c r="P75" s="279">
        <v>186</v>
      </c>
      <c r="Q75" s="285">
        <v>0.11869747899159663</v>
      </c>
      <c r="R75" s="279">
        <v>116</v>
      </c>
      <c r="S75" s="283">
        <v>0.62365591397849462</v>
      </c>
      <c r="T75" s="286">
        <v>0</v>
      </c>
      <c r="U75" s="287" t="s">
        <v>170</v>
      </c>
      <c r="V75" s="287" t="s">
        <v>170</v>
      </c>
      <c r="W75" s="287">
        <v>17</v>
      </c>
      <c r="X75" s="287">
        <v>10</v>
      </c>
      <c r="Y75" s="287">
        <v>-8</v>
      </c>
      <c r="Z75" s="287">
        <v>5</v>
      </c>
      <c r="AA75" s="287">
        <v>-7</v>
      </c>
      <c r="AB75" s="287">
        <v>-3</v>
      </c>
      <c r="AC75" s="287">
        <v>-3</v>
      </c>
      <c r="AD75" s="283">
        <v>1.1855484243367946</v>
      </c>
      <c r="AE75" s="283">
        <v>0.62365591397849462</v>
      </c>
      <c r="AF75" s="281">
        <v>517507.39152542374</v>
      </c>
      <c r="AG75" s="281">
        <v>44623.484809998656</v>
      </c>
      <c r="AH75" s="283">
        <v>8.6227724551846185E-2</v>
      </c>
      <c r="AI75" s="281">
        <v>423168.81429010769</v>
      </c>
      <c r="AJ75" s="281">
        <v>474152.60717830481</v>
      </c>
      <c r="AK75" s="283">
        <v>0.12048097866976715</v>
      </c>
      <c r="AL75" s="322">
        <v>4</v>
      </c>
      <c r="AM75" s="289">
        <v>49</v>
      </c>
      <c r="AN75" s="289">
        <v>36</v>
      </c>
      <c r="AO75" s="289">
        <v>19</v>
      </c>
      <c r="AP75" s="289">
        <v>5</v>
      </c>
      <c r="AQ75" s="289">
        <v>5</v>
      </c>
      <c r="AR75" s="289">
        <v>7</v>
      </c>
      <c r="AS75" s="289">
        <v>2</v>
      </c>
      <c r="AT75" s="289">
        <v>237</v>
      </c>
      <c r="AU75" s="288">
        <v>62.365591397849464</v>
      </c>
      <c r="AV75" s="324">
        <v>8</v>
      </c>
      <c r="AW75" s="289">
        <v>104</v>
      </c>
    </row>
    <row r="76" spans="1:49" s="278" customFormat="1" ht="10.5">
      <c r="A76" s="279">
        <v>700000254</v>
      </c>
      <c r="B76" s="279" t="s">
        <v>308</v>
      </c>
      <c r="C76" s="279">
        <v>3410</v>
      </c>
      <c r="D76" s="280" t="s">
        <v>226</v>
      </c>
      <c r="E76" s="279" t="s">
        <v>309</v>
      </c>
      <c r="F76" s="279" t="s">
        <v>226</v>
      </c>
      <c r="G76" s="279" t="s">
        <v>226</v>
      </c>
      <c r="H76" s="279">
        <v>749</v>
      </c>
      <c r="I76" s="281">
        <v>364819855.64999384</v>
      </c>
      <c r="J76" s="282" t="s">
        <v>170</v>
      </c>
      <c r="K76" s="282" t="s">
        <v>170</v>
      </c>
      <c r="L76" s="283" t="s">
        <v>170</v>
      </c>
      <c r="M76" s="279">
        <v>3</v>
      </c>
      <c r="N76" s="284">
        <v>443036.96501696791</v>
      </c>
      <c r="O76" s="281">
        <v>886073.93003393582</v>
      </c>
      <c r="P76" s="279">
        <v>3</v>
      </c>
      <c r="Q76" s="285">
        <v>2.7472527472527475E-3</v>
      </c>
      <c r="R76" s="279">
        <v>2</v>
      </c>
      <c r="S76" s="283">
        <v>0.66666666666666663</v>
      </c>
      <c r="T76" s="286">
        <v>0</v>
      </c>
      <c r="U76" s="287" t="s">
        <v>170</v>
      </c>
      <c r="V76" s="287" t="s">
        <v>170</v>
      </c>
      <c r="W76" s="287">
        <v>0</v>
      </c>
      <c r="X76" s="287">
        <v>0</v>
      </c>
      <c r="Y76" s="287" t="s">
        <v>170</v>
      </c>
      <c r="Z76" s="287" t="s">
        <v>170</v>
      </c>
      <c r="AA76" s="287" t="s">
        <v>170</v>
      </c>
      <c r="AB76" s="287" t="s">
        <v>170</v>
      </c>
      <c r="AC76" s="287" t="s">
        <v>170</v>
      </c>
      <c r="AD76" s="283">
        <v>0.90958505042573479</v>
      </c>
      <c r="AE76" s="283">
        <v>0.66666666666666663</v>
      </c>
      <c r="AF76" s="281">
        <v>346587.4</v>
      </c>
      <c r="AG76" s="281">
        <v>96449.565016967885</v>
      </c>
      <c r="AH76" s="283">
        <v>0.27828352968679149</v>
      </c>
      <c r="AI76" s="281">
        <v>412784.04141002096</v>
      </c>
      <c r="AJ76" s="281">
        <v>487075.90874498512</v>
      </c>
      <c r="AK76" s="283">
        <v>0.17997756667431242</v>
      </c>
      <c r="AL76" s="322">
        <v>4</v>
      </c>
      <c r="AM76" s="289">
        <v>-2</v>
      </c>
      <c r="AN76" s="289">
        <v>-1</v>
      </c>
      <c r="AO76" s="289">
        <v>1</v>
      </c>
      <c r="AP76" s="289">
        <v>0</v>
      </c>
      <c r="AQ76" s="289">
        <v>0</v>
      </c>
      <c r="AR76" s="289">
        <v>0</v>
      </c>
      <c r="AS76" s="289">
        <v>0</v>
      </c>
      <c r="AT76" s="289">
        <v>0</v>
      </c>
      <c r="AU76" s="288">
        <v>66.666666666666657</v>
      </c>
      <c r="AV76" s="324">
        <v>0</v>
      </c>
      <c r="AW76" s="289">
        <v>0</v>
      </c>
    </row>
    <row r="77" spans="1:49" s="278" customFormat="1" ht="10.5">
      <c r="A77" s="279">
        <v>700000254</v>
      </c>
      <c r="B77" s="279" t="s">
        <v>308</v>
      </c>
      <c r="C77" s="279">
        <v>3959</v>
      </c>
      <c r="D77" s="280">
        <v>101727</v>
      </c>
      <c r="E77" s="279" t="s">
        <v>310</v>
      </c>
      <c r="F77" s="279" t="s">
        <v>229</v>
      </c>
      <c r="G77" s="279">
        <v>201716</v>
      </c>
      <c r="H77" s="279">
        <v>749</v>
      </c>
      <c r="I77" s="281">
        <v>364819855.64999384</v>
      </c>
      <c r="J77" s="282">
        <v>206</v>
      </c>
      <c r="K77" s="282">
        <v>189</v>
      </c>
      <c r="L77" s="283">
        <v>0.91747572815533984</v>
      </c>
      <c r="M77" s="279">
        <v>215</v>
      </c>
      <c r="N77" s="284">
        <v>540662.59615428606</v>
      </c>
      <c r="O77" s="281">
        <v>65960836.730822898</v>
      </c>
      <c r="P77" s="279">
        <v>191</v>
      </c>
      <c r="Q77" s="285">
        <v>0.16346153846153846</v>
      </c>
      <c r="R77" s="279">
        <v>122</v>
      </c>
      <c r="S77" s="283">
        <v>0.63874345549738221</v>
      </c>
      <c r="T77" s="286">
        <v>0</v>
      </c>
      <c r="U77" s="287">
        <v>2</v>
      </c>
      <c r="V77" s="287">
        <v>2</v>
      </c>
      <c r="W77" s="287">
        <v>6</v>
      </c>
      <c r="X77" s="287">
        <v>4</v>
      </c>
      <c r="Y77" s="287">
        <v>2</v>
      </c>
      <c r="Z77" s="287">
        <v>1</v>
      </c>
      <c r="AA77" s="287">
        <v>2</v>
      </c>
      <c r="AB77" s="287">
        <v>0</v>
      </c>
      <c r="AC77" s="287">
        <v>1</v>
      </c>
      <c r="AD77" s="283">
        <v>1.1100171173470148</v>
      </c>
      <c r="AE77" s="283">
        <v>0.63874345549738221</v>
      </c>
      <c r="AF77" s="281">
        <v>477127.6063072228</v>
      </c>
      <c r="AG77" s="281">
        <v>63534.989847063262</v>
      </c>
      <c r="AH77" s="283">
        <v>0.13316142056587066</v>
      </c>
      <c r="AI77" s="281">
        <v>412784.04141002096</v>
      </c>
      <c r="AJ77" s="281">
        <v>487075.90874498512</v>
      </c>
      <c r="AK77" s="283">
        <v>0.17997756667431242</v>
      </c>
      <c r="AL77" s="322">
        <v>4</v>
      </c>
      <c r="AM77" s="289">
        <v>69</v>
      </c>
      <c r="AN77" s="289">
        <v>32</v>
      </c>
      <c r="AO77" s="289">
        <v>14</v>
      </c>
      <c r="AP77" s="289">
        <v>3</v>
      </c>
      <c r="AQ77" s="289">
        <v>5</v>
      </c>
      <c r="AR77" s="289">
        <v>5</v>
      </c>
      <c r="AS77" s="289">
        <v>2</v>
      </c>
      <c r="AT77" s="289">
        <v>250</v>
      </c>
      <c r="AU77" s="288">
        <v>63.874345549738223</v>
      </c>
      <c r="AV77" s="324">
        <v>3</v>
      </c>
      <c r="AW77" s="289">
        <v>115</v>
      </c>
    </row>
    <row r="78" spans="1:49" s="278" customFormat="1" ht="10.5">
      <c r="A78" s="279">
        <v>700000254</v>
      </c>
      <c r="B78" s="279" t="s">
        <v>308</v>
      </c>
      <c r="C78" s="279">
        <v>4738</v>
      </c>
      <c r="D78" s="280">
        <v>529889</v>
      </c>
      <c r="E78" s="279" t="s">
        <v>311</v>
      </c>
      <c r="F78" s="279" t="s">
        <v>229</v>
      </c>
      <c r="G78" s="279">
        <v>201912</v>
      </c>
      <c r="H78" s="279">
        <v>749</v>
      </c>
      <c r="I78" s="281">
        <v>364819855.64999384</v>
      </c>
      <c r="J78" s="282">
        <v>337</v>
      </c>
      <c r="K78" s="282">
        <v>288</v>
      </c>
      <c r="L78" s="283">
        <v>0.85459940652818989</v>
      </c>
      <c r="M78" s="279">
        <v>352</v>
      </c>
      <c r="N78" s="284">
        <v>518786.7404086985</v>
      </c>
      <c r="O78" s="281">
        <v>96494333.716017917</v>
      </c>
      <c r="P78" s="279">
        <v>290</v>
      </c>
      <c r="Q78" s="285">
        <v>0.24862637362637363</v>
      </c>
      <c r="R78" s="279">
        <v>186</v>
      </c>
      <c r="S78" s="283">
        <v>0.64137931034482754</v>
      </c>
      <c r="T78" s="286">
        <v>0</v>
      </c>
      <c r="U78" s="287">
        <v>-5</v>
      </c>
      <c r="V78" s="287">
        <v>8</v>
      </c>
      <c r="W78" s="287">
        <v>8</v>
      </c>
      <c r="X78" s="287">
        <v>5</v>
      </c>
      <c r="Y78" s="287">
        <v>-8</v>
      </c>
      <c r="Z78" s="287">
        <v>2</v>
      </c>
      <c r="AA78" s="287">
        <v>4</v>
      </c>
      <c r="AB78" s="287">
        <v>-10</v>
      </c>
      <c r="AC78" s="287">
        <v>4</v>
      </c>
      <c r="AD78" s="283">
        <v>1.0651044962281557</v>
      </c>
      <c r="AE78" s="283">
        <v>0.64137931034482754</v>
      </c>
      <c r="AF78" s="281">
        <v>457822.45229424618</v>
      </c>
      <c r="AG78" s="281">
        <v>60964.288114452327</v>
      </c>
      <c r="AH78" s="283">
        <v>0.13316142056587058</v>
      </c>
      <c r="AI78" s="281">
        <v>412784.04141002096</v>
      </c>
      <c r="AJ78" s="281">
        <v>487075.90874498512</v>
      </c>
      <c r="AK78" s="283">
        <v>0.17997756667431242</v>
      </c>
      <c r="AL78" s="322">
        <v>16</v>
      </c>
      <c r="AM78" s="289">
        <v>94</v>
      </c>
      <c r="AN78" s="289">
        <v>50</v>
      </c>
      <c r="AO78" s="289">
        <v>16</v>
      </c>
      <c r="AP78" s="289">
        <v>17</v>
      </c>
      <c r="AQ78" s="289">
        <v>12</v>
      </c>
      <c r="AR78" s="289">
        <v>12</v>
      </c>
      <c r="AS78" s="289">
        <v>2</v>
      </c>
      <c r="AT78" s="289">
        <v>387</v>
      </c>
      <c r="AU78" s="288">
        <v>64.137931034482747</v>
      </c>
      <c r="AV78" s="324">
        <v>9</v>
      </c>
      <c r="AW78" s="289">
        <v>160</v>
      </c>
    </row>
    <row r="79" spans="1:49" s="278" customFormat="1" ht="10.5">
      <c r="A79" s="279">
        <v>700000254</v>
      </c>
      <c r="B79" s="279" t="s">
        <v>308</v>
      </c>
      <c r="C79" s="279">
        <v>6146</v>
      </c>
      <c r="D79" s="280">
        <v>988047</v>
      </c>
      <c r="E79" s="279" t="s">
        <v>312</v>
      </c>
      <c r="F79" s="279" t="s">
        <v>229</v>
      </c>
      <c r="G79" s="279">
        <v>202310</v>
      </c>
      <c r="H79" s="279">
        <v>749</v>
      </c>
      <c r="I79" s="281">
        <v>364819855.64999384</v>
      </c>
      <c r="J79" s="282">
        <v>374</v>
      </c>
      <c r="K79" s="282">
        <v>284</v>
      </c>
      <c r="L79" s="283">
        <v>0.75935828877005351</v>
      </c>
      <c r="M79" s="279">
        <v>351</v>
      </c>
      <c r="N79" s="284">
        <v>469498.1706505944</v>
      </c>
      <c r="O79" s="281">
        <v>52114296.942215979</v>
      </c>
      <c r="P79" s="279">
        <v>174</v>
      </c>
      <c r="Q79" s="285">
        <v>0.14835164835164835</v>
      </c>
      <c r="R79" s="279">
        <v>111</v>
      </c>
      <c r="S79" s="283">
        <v>0.63793103448275867</v>
      </c>
      <c r="T79" s="286">
        <v>-112</v>
      </c>
      <c r="U79" s="287">
        <v>-10</v>
      </c>
      <c r="V79" s="287">
        <v>-8</v>
      </c>
      <c r="W79" s="287">
        <v>12</v>
      </c>
      <c r="X79" s="287">
        <v>13</v>
      </c>
      <c r="Y79" s="287">
        <v>-17</v>
      </c>
      <c r="Z79" s="287">
        <v>0</v>
      </c>
      <c r="AA79" s="287">
        <v>4</v>
      </c>
      <c r="AB79" s="287">
        <v>-12</v>
      </c>
      <c r="AC79" s="287">
        <v>3</v>
      </c>
      <c r="AD79" s="283">
        <v>0.963911707028003</v>
      </c>
      <c r="AE79" s="283">
        <v>0.63793103448275867</v>
      </c>
      <c r="AF79" s="281">
        <v>387835.5617816092</v>
      </c>
      <c r="AG79" s="281">
        <v>81662.608868985204</v>
      </c>
      <c r="AH79" s="283">
        <v>0.21055987876369509</v>
      </c>
      <c r="AI79" s="281">
        <v>412784.04141002096</v>
      </c>
      <c r="AJ79" s="281">
        <v>487075.90874498512</v>
      </c>
      <c r="AK79" s="283">
        <v>0.17997756667431242</v>
      </c>
      <c r="AL79" s="322">
        <v>17</v>
      </c>
      <c r="AM79" s="289">
        <v>5</v>
      </c>
      <c r="AN79" s="289">
        <v>2</v>
      </c>
      <c r="AO79" s="289">
        <v>6</v>
      </c>
      <c r="AP79" s="289">
        <v>15</v>
      </c>
      <c r="AQ79" s="289">
        <v>8</v>
      </c>
      <c r="AR79" s="289">
        <v>7</v>
      </c>
      <c r="AS79" s="289">
        <v>2</v>
      </c>
      <c r="AT79" s="289">
        <v>154</v>
      </c>
      <c r="AU79" s="288">
        <v>63.793103448275865</v>
      </c>
      <c r="AV79" s="324">
        <v>10</v>
      </c>
      <c r="AW79" s="289">
        <v>13</v>
      </c>
    </row>
    <row r="80" spans="1:49" s="278" customFormat="1" ht="10.5">
      <c r="A80" s="279">
        <v>700000254</v>
      </c>
      <c r="B80" s="279" t="s">
        <v>308</v>
      </c>
      <c r="C80" s="279">
        <v>6818</v>
      </c>
      <c r="D80" s="280">
        <v>1037580</v>
      </c>
      <c r="E80" s="279" t="s">
        <v>313</v>
      </c>
      <c r="F80" s="279" t="s">
        <v>229</v>
      </c>
      <c r="G80" s="279">
        <v>202310</v>
      </c>
      <c r="H80" s="279">
        <v>749</v>
      </c>
      <c r="I80" s="281">
        <v>364819855.64999384</v>
      </c>
      <c r="J80" s="282">
        <v>311</v>
      </c>
      <c r="K80" s="282">
        <v>234</v>
      </c>
      <c r="L80" s="283">
        <v>0.752411575562701</v>
      </c>
      <c r="M80" s="279">
        <v>291</v>
      </c>
      <c r="N80" s="284">
        <v>456038.29944150918</v>
      </c>
      <c r="O80" s="281">
        <v>68861783.215667889</v>
      </c>
      <c r="P80" s="279">
        <v>236</v>
      </c>
      <c r="Q80" s="285">
        <v>0.20192307692307693</v>
      </c>
      <c r="R80" s="279">
        <v>151</v>
      </c>
      <c r="S80" s="283">
        <v>0.63983050847457623</v>
      </c>
      <c r="T80" s="286">
        <v>0</v>
      </c>
      <c r="U80" s="287">
        <v>-6</v>
      </c>
      <c r="V80" s="287">
        <v>1</v>
      </c>
      <c r="W80" s="287">
        <v>6</v>
      </c>
      <c r="X80" s="287">
        <v>3</v>
      </c>
      <c r="Y80" s="287">
        <v>0</v>
      </c>
      <c r="Z80" s="287">
        <v>-5</v>
      </c>
      <c r="AA80" s="287">
        <v>2</v>
      </c>
      <c r="AB80" s="287">
        <v>-16</v>
      </c>
      <c r="AC80" s="287">
        <v>-2</v>
      </c>
      <c r="AD80" s="283">
        <v>0.93627767510931015</v>
      </c>
      <c r="AE80" s="283">
        <v>0.63983050847457623</v>
      </c>
      <c r="AF80" s="281">
        <v>376716.84601611458</v>
      </c>
      <c r="AG80" s="281">
        <v>79321.453425394604</v>
      </c>
      <c r="AH80" s="283">
        <v>0.21055987876369489</v>
      </c>
      <c r="AI80" s="281">
        <v>412784.04141002096</v>
      </c>
      <c r="AJ80" s="281">
        <v>487075.90874498512</v>
      </c>
      <c r="AK80" s="283">
        <v>0.17997756667431242</v>
      </c>
      <c r="AL80" s="322">
        <v>11</v>
      </c>
      <c r="AM80" s="289">
        <v>84</v>
      </c>
      <c r="AN80" s="289">
        <v>32</v>
      </c>
      <c r="AO80" s="289">
        <v>16</v>
      </c>
      <c r="AP80" s="289">
        <v>13</v>
      </c>
      <c r="AQ80" s="289">
        <v>11</v>
      </c>
      <c r="AR80" s="289">
        <v>10</v>
      </c>
      <c r="AS80" s="289">
        <v>2</v>
      </c>
      <c r="AT80" s="289">
        <v>317</v>
      </c>
      <c r="AU80" s="288">
        <v>63.983050847457626</v>
      </c>
      <c r="AV80" s="324">
        <v>8</v>
      </c>
      <c r="AW80" s="289">
        <v>132</v>
      </c>
    </row>
    <row r="81" spans="1:49" s="278" customFormat="1" ht="10.5">
      <c r="A81" s="279">
        <v>700000254</v>
      </c>
      <c r="B81" s="279" t="s">
        <v>308</v>
      </c>
      <c r="C81" s="279">
        <v>6854</v>
      </c>
      <c r="D81" s="280">
        <v>176289</v>
      </c>
      <c r="E81" s="279" t="s">
        <v>314</v>
      </c>
      <c r="F81" s="279" t="s">
        <v>229</v>
      </c>
      <c r="G81" s="279">
        <v>202310</v>
      </c>
      <c r="H81" s="279">
        <v>749</v>
      </c>
      <c r="I81" s="281">
        <v>364819855.64999384</v>
      </c>
      <c r="J81" s="282">
        <v>196</v>
      </c>
      <c r="K81" s="282">
        <v>155</v>
      </c>
      <c r="L81" s="283">
        <v>0.79081632653061229</v>
      </c>
      <c r="M81" s="279">
        <v>185</v>
      </c>
      <c r="N81" s="284">
        <v>471571.69005332218</v>
      </c>
      <c r="O81" s="281">
        <v>47628740.695385538</v>
      </c>
      <c r="P81" s="279">
        <v>157</v>
      </c>
      <c r="Q81" s="285">
        <v>0.13461538461538461</v>
      </c>
      <c r="R81" s="279">
        <v>101</v>
      </c>
      <c r="S81" s="283">
        <v>0.64331210191082799</v>
      </c>
      <c r="T81" s="286">
        <v>0</v>
      </c>
      <c r="U81" s="287">
        <v>0</v>
      </c>
      <c r="V81" s="287">
        <v>-9</v>
      </c>
      <c r="W81" s="287">
        <v>10</v>
      </c>
      <c r="X81" s="287">
        <v>5</v>
      </c>
      <c r="Y81" s="287">
        <v>-9</v>
      </c>
      <c r="Z81" s="287">
        <v>8</v>
      </c>
      <c r="AA81" s="287">
        <v>2</v>
      </c>
      <c r="AB81" s="287">
        <v>-8</v>
      </c>
      <c r="AC81" s="287">
        <v>5</v>
      </c>
      <c r="AD81" s="283">
        <v>0.96816878352367786</v>
      </c>
      <c r="AE81" s="283">
        <v>0.64331210191082799</v>
      </c>
      <c r="AF81" s="281">
        <v>402412.76997245179</v>
      </c>
      <c r="AG81" s="281">
        <v>69158.92008087039</v>
      </c>
      <c r="AH81" s="283">
        <v>0.17186064966478287</v>
      </c>
      <c r="AI81" s="281">
        <v>412784.04141002096</v>
      </c>
      <c r="AJ81" s="281">
        <v>487075.90874498512</v>
      </c>
      <c r="AK81" s="283">
        <v>0.17997756667431242</v>
      </c>
      <c r="AL81" s="322">
        <v>5</v>
      </c>
      <c r="AM81" s="289">
        <v>57</v>
      </c>
      <c r="AN81" s="289">
        <v>20</v>
      </c>
      <c r="AO81" s="289">
        <v>14</v>
      </c>
      <c r="AP81" s="289">
        <v>5</v>
      </c>
      <c r="AQ81" s="289">
        <v>5</v>
      </c>
      <c r="AR81" s="289">
        <v>5</v>
      </c>
      <c r="AS81" s="289">
        <v>2</v>
      </c>
      <c r="AT81" s="289">
        <v>207</v>
      </c>
      <c r="AU81" s="288">
        <v>64.331210191082803</v>
      </c>
      <c r="AV81" s="324">
        <v>4</v>
      </c>
      <c r="AW81" s="289">
        <v>91</v>
      </c>
    </row>
    <row r="82" spans="1:49" s="278" customFormat="1" ht="10.5">
      <c r="A82" s="279">
        <v>700000254</v>
      </c>
      <c r="B82" s="279" t="s">
        <v>308</v>
      </c>
      <c r="C82" s="279">
        <v>10249</v>
      </c>
      <c r="D82" s="280">
        <v>1004353</v>
      </c>
      <c r="E82" s="279" t="s">
        <v>315</v>
      </c>
      <c r="F82" s="279" t="s">
        <v>229</v>
      </c>
      <c r="G82" s="279">
        <v>202612</v>
      </c>
      <c r="H82" s="279">
        <v>749</v>
      </c>
      <c r="I82" s="281">
        <v>364819855.64999384</v>
      </c>
      <c r="J82" s="282" t="s">
        <v>170</v>
      </c>
      <c r="K82" s="282">
        <v>0</v>
      </c>
      <c r="L82" s="283" t="s">
        <v>170</v>
      </c>
      <c r="M82" s="279">
        <v>13</v>
      </c>
      <c r="N82" s="284">
        <v>438317.20559799584</v>
      </c>
      <c r="O82" s="281">
        <v>32873790.419849686</v>
      </c>
      <c r="P82" s="279">
        <v>114</v>
      </c>
      <c r="Q82" s="285">
        <v>0.10027472527472528</v>
      </c>
      <c r="R82" s="279">
        <v>75</v>
      </c>
      <c r="S82" s="283">
        <v>0.65789473684210531</v>
      </c>
      <c r="T82" s="286">
        <v>112</v>
      </c>
      <c r="U82" s="287" t="s">
        <v>170</v>
      </c>
      <c r="V82" s="287" t="s">
        <v>170</v>
      </c>
      <c r="W82" s="287" t="s">
        <v>170</v>
      </c>
      <c r="X82" s="287" t="s">
        <v>170</v>
      </c>
      <c r="Y82" s="287" t="s">
        <v>170</v>
      </c>
      <c r="Z82" s="287" t="s">
        <v>170</v>
      </c>
      <c r="AA82" s="287" t="s">
        <v>170</v>
      </c>
      <c r="AB82" s="287" t="s">
        <v>170</v>
      </c>
      <c r="AC82" s="287" t="s">
        <v>170</v>
      </c>
      <c r="AD82" s="283">
        <v>0.89989506302493494</v>
      </c>
      <c r="AE82" s="283">
        <v>0.65789473684210531</v>
      </c>
      <c r="AF82" s="281">
        <v>407694.2405926573</v>
      </c>
      <c r="AG82" s="281">
        <v>30622.965005338541</v>
      </c>
      <c r="AH82" s="283">
        <v>7.5112576917502005E-2</v>
      </c>
      <c r="AI82" s="281">
        <v>412784.04141002096</v>
      </c>
      <c r="AJ82" s="281">
        <v>487075.90874498512</v>
      </c>
      <c r="AK82" s="283">
        <v>0.17997756667431242</v>
      </c>
      <c r="AL82" s="322">
        <v>4</v>
      </c>
      <c r="AM82" s="289">
        <v>88</v>
      </c>
      <c r="AN82" s="289">
        <v>41</v>
      </c>
      <c r="AO82" s="289">
        <v>14</v>
      </c>
      <c r="AP82" s="289">
        <v>3</v>
      </c>
      <c r="AQ82" s="289">
        <v>4</v>
      </c>
      <c r="AR82" s="289">
        <v>3</v>
      </c>
      <c r="AS82" s="289">
        <v>2</v>
      </c>
      <c r="AT82" s="289">
        <v>228</v>
      </c>
      <c r="AU82" s="288">
        <v>65.789473684210535</v>
      </c>
      <c r="AV82" s="324">
        <v>2</v>
      </c>
      <c r="AW82" s="289">
        <v>143</v>
      </c>
    </row>
    <row r="83" spans="1:49" s="278" customFormat="1" ht="10.5">
      <c r="A83" s="279">
        <v>700000278</v>
      </c>
      <c r="B83" s="279" t="s">
        <v>316</v>
      </c>
      <c r="C83" s="279">
        <v>4256</v>
      </c>
      <c r="D83" s="280" t="s">
        <v>226</v>
      </c>
      <c r="E83" s="279" t="s">
        <v>317</v>
      </c>
      <c r="F83" s="279" t="s">
        <v>226</v>
      </c>
      <c r="G83" s="279" t="s">
        <v>226</v>
      </c>
      <c r="H83" s="279">
        <v>813</v>
      </c>
      <c r="I83" s="281">
        <v>393087949.42124385</v>
      </c>
      <c r="J83" s="282" t="s">
        <v>170</v>
      </c>
      <c r="K83" s="282" t="s">
        <v>170</v>
      </c>
      <c r="L83" s="283" t="s">
        <v>170</v>
      </c>
      <c r="M83" s="279">
        <v>26</v>
      </c>
      <c r="N83" s="284">
        <v>491562.39718018472</v>
      </c>
      <c r="O83" s="281">
        <v>8356560.7520631403</v>
      </c>
      <c r="P83" s="279">
        <v>26</v>
      </c>
      <c r="Q83" s="285">
        <v>2.1410579345088162E-2</v>
      </c>
      <c r="R83" s="279">
        <v>17</v>
      </c>
      <c r="S83" s="283">
        <v>0.65384615384615385</v>
      </c>
      <c r="T83" s="286">
        <v>0</v>
      </c>
      <c r="U83" s="287" t="s">
        <v>170</v>
      </c>
      <c r="V83" s="287" t="s">
        <v>170</v>
      </c>
      <c r="W83" s="287">
        <v>0</v>
      </c>
      <c r="X83" s="287">
        <v>0</v>
      </c>
      <c r="Y83" s="287" t="s">
        <v>170</v>
      </c>
      <c r="Z83" s="287" t="s">
        <v>170</v>
      </c>
      <c r="AA83" s="287" t="s">
        <v>170</v>
      </c>
      <c r="AB83" s="287" t="s">
        <v>170</v>
      </c>
      <c r="AC83" s="287" t="s">
        <v>170</v>
      </c>
      <c r="AD83" s="283">
        <v>1.0166687365916289</v>
      </c>
      <c r="AE83" s="283">
        <v>0.65384615384615385</v>
      </c>
      <c r="AF83" s="281">
        <v>427094.13008983276</v>
      </c>
      <c r="AG83" s="281">
        <v>64468.267090351961</v>
      </c>
      <c r="AH83" s="283">
        <v>0.15094627284339412</v>
      </c>
      <c r="AI83" s="281">
        <v>427094.13008983276</v>
      </c>
      <c r="AJ83" s="281">
        <v>483503.01281825814</v>
      </c>
      <c r="AK83" s="283">
        <v>0.13207599626002975</v>
      </c>
      <c r="AL83" s="322">
        <v>6</v>
      </c>
      <c r="AM83" s="289">
        <v>6</v>
      </c>
      <c r="AN83" s="289">
        <v>3</v>
      </c>
      <c r="AO83" s="289">
        <v>0</v>
      </c>
      <c r="AP83" s="289">
        <v>0</v>
      </c>
      <c r="AQ83" s="289">
        <v>0</v>
      </c>
      <c r="AR83" s="289">
        <v>0</v>
      </c>
      <c r="AS83" s="289">
        <v>4</v>
      </c>
      <c r="AT83" s="289">
        <v>26</v>
      </c>
      <c r="AU83" s="288">
        <v>65.384615384615387</v>
      </c>
      <c r="AV83" s="324">
        <v>2</v>
      </c>
      <c r="AW83" s="289">
        <v>9</v>
      </c>
    </row>
    <row r="84" spans="1:49" s="278" customFormat="1" ht="10.5">
      <c r="A84" s="279">
        <v>700000278</v>
      </c>
      <c r="B84" s="279" t="s">
        <v>316</v>
      </c>
      <c r="C84" s="279">
        <v>4324</v>
      </c>
      <c r="D84" s="280">
        <v>302195</v>
      </c>
      <c r="E84" s="279" t="s">
        <v>318</v>
      </c>
      <c r="F84" s="279" t="s">
        <v>229</v>
      </c>
      <c r="G84" s="279">
        <v>201815</v>
      </c>
      <c r="H84" s="279">
        <v>813</v>
      </c>
      <c r="I84" s="281">
        <v>393087949.42124385</v>
      </c>
      <c r="J84" s="282">
        <v>230</v>
      </c>
      <c r="K84" s="282">
        <v>171</v>
      </c>
      <c r="L84" s="283">
        <v>0.74347826086956526</v>
      </c>
      <c r="M84" s="279">
        <v>207</v>
      </c>
      <c r="N84" s="284">
        <v>496807.00564006559</v>
      </c>
      <c r="O84" s="281">
        <v>54648770.620407216</v>
      </c>
      <c r="P84" s="279">
        <v>173</v>
      </c>
      <c r="Q84" s="285">
        <v>0.13476070528967254</v>
      </c>
      <c r="R84" s="279">
        <v>110</v>
      </c>
      <c r="S84" s="283">
        <v>0.63583815028901736</v>
      </c>
      <c r="T84" s="286">
        <v>0</v>
      </c>
      <c r="U84" s="287">
        <v>7</v>
      </c>
      <c r="V84" s="287">
        <v>2</v>
      </c>
      <c r="W84" s="287">
        <v>2</v>
      </c>
      <c r="X84" s="287">
        <v>4</v>
      </c>
      <c r="Y84" s="287">
        <v>-14</v>
      </c>
      <c r="Z84" s="287">
        <v>-6</v>
      </c>
      <c r="AA84" s="287">
        <v>1</v>
      </c>
      <c r="AB84" s="287">
        <v>-9</v>
      </c>
      <c r="AC84" s="287">
        <v>-4</v>
      </c>
      <c r="AD84" s="283">
        <v>1.027515842650619</v>
      </c>
      <c r="AE84" s="283">
        <v>0.63583815028901736</v>
      </c>
      <c r="AF84" s="281">
        <v>453586.06690561527</v>
      </c>
      <c r="AG84" s="281">
        <v>43220.938734450319</v>
      </c>
      <c r="AH84" s="283">
        <v>9.5287183376917911E-2</v>
      </c>
      <c r="AI84" s="281">
        <v>427094.13008983276</v>
      </c>
      <c r="AJ84" s="281">
        <v>483503.01281825814</v>
      </c>
      <c r="AK84" s="283">
        <v>0.13207599626002975</v>
      </c>
      <c r="AL84" s="322">
        <v>7</v>
      </c>
      <c r="AM84" s="289">
        <v>59</v>
      </c>
      <c r="AN84" s="289">
        <v>29</v>
      </c>
      <c r="AO84" s="289">
        <v>10</v>
      </c>
      <c r="AP84" s="289">
        <v>8</v>
      </c>
      <c r="AQ84" s="289">
        <v>5</v>
      </c>
      <c r="AR84" s="289">
        <v>6</v>
      </c>
      <c r="AS84" s="289">
        <v>2</v>
      </c>
      <c r="AT84" s="289">
        <v>227</v>
      </c>
      <c r="AU84" s="288">
        <v>63.583815028901739</v>
      </c>
      <c r="AV84" s="324">
        <v>6</v>
      </c>
      <c r="AW84" s="289">
        <v>98</v>
      </c>
    </row>
    <row r="85" spans="1:49" s="278" customFormat="1" ht="10.5">
      <c r="A85" s="279">
        <v>700000278</v>
      </c>
      <c r="B85" s="279" t="s">
        <v>316</v>
      </c>
      <c r="C85" s="279">
        <v>4825</v>
      </c>
      <c r="D85" s="280">
        <v>546260</v>
      </c>
      <c r="E85" s="279" t="s">
        <v>319</v>
      </c>
      <c r="F85" s="279" t="s">
        <v>229</v>
      </c>
      <c r="G85" s="279">
        <v>201916</v>
      </c>
      <c r="H85" s="279">
        <v>813</v>
      </c>
      <c r="I85" s="281">
        <v>393087949.42124385</v>
      </c>
      <c r="J85" s="282">
        <v>182</v>
      </c>
      <c r="K85" s="282">
        <v>154</v>
      </c>
      <c r="L85" s="283">
        <v>0.84615384615384615</v>
      </c>
      <c r="M85" s="279">
        <v>185</v>
      </c>
      <c r="N85" s="284">
        <v>532001.75186009472</v>
      </c>
      <c r="O85" s="281">
        <v>52136171.682289287</v>
      </c>
      <c r="P85" s="279">
        <v>156</v>
      </c>
      <c r="Q85" s="285">
        <v>0.12090680100755667</v>
      </c>
      <c r="R85" s="279">
        <v>98</v>
      </c>
      <c r="S85" s="283">
        <v>0.62820512820512819</v>
      </c>
      <c r="T85" s="286">
        <v>0</v>
      </c>
      <c r="U85" s="287">
        <v>2</v>
      </c>
      <c r="V85" s="287">
        <v>2</v>
      </c>
      <c r="W85" s="287">
        <v>2</v>
      </c>
      <c r="X85" s="287">
        <v>2</v>
      </c>
      <c r="Y85" s="287">
        <v>6</v>
      </c>
      <c r="Z85" s="287">
        <v>1</v>
      </c>
      <c r="AA85" s="287">
        <v>0</v>
      </c>
      <c r="AB85" s="287">
        <v>0</v>
      </c>
      <c r="AC85" s="287">
        <v>3</v>
      </c>
      <c r="AD85" s="283">
        <v>1.1003070048294954</v>
      </c>
      <c r="AE85" s="283">
        <v>0.62820512820512819</v>
      </c>
      <c r="AF85" s="281">
        <v>485718.96022727271</v>
      </c>
      <c r="AG85" s="281">
        <v>46282.791632822016</v>
      </c>
      <c r="AH85" s="283">
        <v>9.5287183376917883E-2</v>
      </c>
      <c r="AI85" s="281">
        <v>427094.13008983276</v>
      </c>
      <c r="AJ85" s="281">
        <v>483503.01281825814</v>
      </c>
      <c r="AK85" s="283">
        <v>0.13207599626002975</v>
      </c>
      <c r="AL85" s="322">
        <v>7</v>
      </c>
      <c r="AM85" s="289">
        <v>49</v>
      </c>
      <c r="AN85" s="289">
        <v>28</v>
      </c>
      <c r="AO85" s="289">
        <v>9</v>
      </c>
      <c r="AP85" s="289">
        <v>7</v>
      </c>
      <c r="AQ85" s="289">
        <v>5</v>
      </c>
      <c r="AR85" s="289">
        <v>5</v>
      </c>
      <c r="AS85" s="289">
        <v>2</v>
      </c>
      <c r="AT85" s="289">
        <v>201</v>
      </c>
      <c r="AU85" s="288">
        <v>62.820512820512818</v>
      </c>
      <c r="AV85" s="324">
        <v>5</v>
      </c>
      <c r="AW85" s="289">
        <v>86</v>
      </c>
    </row>
    <row r="86" spans="1:49" s="278" customFormat="1" ht="10.5">
      <c r="A86" s="279">
        <v>700000278</v>
      </c>
      <c r="B86" s="279" t="s">
        <v>316</v>
      </c>
      <c r="C86" s="279">
        <v>5851</v>
      </c>
      <c r="D86" s="280">
        <v>987514</v>
      </c>
      <c r="E86" s="279" t="s">
        <v>320</v>
      </c>
      <c r="F86" s="279" t="s">
        <v>229</v>
      </c>
      <c r="G86" s="279">
        <v>202310</v>
      </c>
      <c r="H86" s="279">
        <v>813</v>
      </c>
      <c r="I86" s="281">
        <v>393087949.42124385</v>
      </c>
      <c r="J86" s="282">
        <v>180</v>
      </c>
      <c r="K86" s="282">
        <v>144</v>
      </c>
      <c r="L86" s="283">
        <v>0.8</v>
      </c>
      <c r="M86" s="279">
        <v>171</v>
      </c>
      <c r="N86" s="284">
        <v>485834.35873368609</v>
      </c>
      <c r="O86" s="281">
        <v>44696761.00349912</v>
      </c>
      <c r="P86" s="279">
        <v>146</v>
      </c>
      <c r="Q86" s="285">
        <v>0.11335012594458438</v>
      </c>
      <c r="R86" s="279">
        <v>92</v>
      </c>
      <c r="S86" s="283">
        <v>0.63013698630136983</v>
      </c>
      <c r="T86" s="286">
        <v>0</v>
      </c>
      <c r="U86" s="287">
        <v>-1</v>
      </c>
      <c r="V86" s="287">
        <v>6</v>
      </c>
      <c r="W86" s="287">
        <v>2</v>
      </c>
      <c r="X86" s="287">
        <v>-1</v>
      </c>
      <c r="Y86" s="287">
        <v>-3</v>
      </c>
      <c r="Z86" s="287">
        <v>3</v>
      </c>
      <c r="AA86" s="287">
        <v>-12</v>
      </c>
      <c r="AB86" s="287">
        <v>3</v>
      </c>
      <c r="AC86" s="287">
        <v>-6</v>
      </c>
      <c r="AD86" s="283">
        <v>1.0048217815683069</v>
      </c>
      <c r="AE86" s="283">
        <v>0.63013698630136983</v>
      </c>
      <c r="AF86" s="281">
        <v>443568.01221374044</v>
      </c>
      <c r="AG86" s="281">
        <v>42266.346519945655</v>
      </c>
      <c r="AH86" s="283">
        <v>9.5287183376917925E-2</v>
      </c>
      <c r="AI86" s="281">
        <v>427094.13008983276</v>
      </c>
      <c r="AJ86" s="281">
        <v>483503.01281825814</v>
      </c>
      <c r="AK86" s="283">
        <v>0.13207599626002975</v>
      </c>
      <c r="AL86" s="322">
        <v>11</v>
      </c>
      <c r="AM86" s="289">
        <v>49</v>
      </c>
      <c r="AN86" s="289">
        <v>20</v>
      </c>
      <c r="AO86" s="289">
        <v>8</v>
      </c>
      <c r="AP86" s="289">
        <v>9</v>
      </c>
      <c r="AQ86" s="289">
        <v>2</v>
      </c>
      <c r="AR86" s="289">
        <v>2</v>
      </c>
      <c r="AS86" s="289">
        <v>2</v>
      </c>
      <c r="AT86" s="289">
        <v>182</v>
      </c>
      <c r="AU86" s="288">
        <v>63.013698630136986</v>
      </c>
      <c r="AV86" s="324">
        <v>4</v>
      </c>
      <c r="AW86" s="289">
        <v>77</v>
      </c>
    </row>
    <row r="87" spans="1:49" s="278" customFormat="1" ht="10.5">
      <c r="A87" s="279">
        <v>700000278</v>
      </c>
      <c r="B87" s="279" t="s">
        <v>316</v>
      </c>
      <c r="C87" s="279">
        <v>5868</v>
      </c>
      <c r="D87" s="280">
        <v>988939</v>
      </c>
      <c r="E87" s="279" t="s">
        <v>321</v>
      </c>
      <c r="F87" s="279" t="s">
        <v>229</v>
      </c>
      <c r="G87" s="279">
        <v>202310</v>
      </c>
      <c r="H87" s="279">
        <v>813</v>
      </c>
      <c r="I87" s="281">
        <v>393087949.42124385</v>
      </c>
      <c r="J87" s="282">
        <v>246</v>
      </c>
      <c r="K87" s="282">
        <v>191</v>
      </c>
      <c r="L87" s="283">
        <v>0.77642276422764223</v>
      </c>
      <c r="M87" s="279">
        <v>226</v>
      </c>
      <c r="N87" s="284">
        <v>442383.97218783054</v>
      </c>
      <c r="O87" s="281">
        <v>53970844.606915325</v>
      </c>
      <c r="P87" s="279">
        <v>193</v>
      </c>
      <c r="Q87" s="285">
        <v>0.14987405541561713</v>
      </c>
      <c r="R87" s="279">
        <v>122</v>
      </c>
      <c r="S87" s="283">
        <v>0.63212435233160624</v>
      </c>
      <c r="T87" s="286">
        <v>0</v>
      </c>
      <c r="U87" s="287">
        <v>-13</v>
      </c>
      <c r="V87" s="287">
        <v>1</v>
      </c>
      <c r="W87" s="287">
        <v>6</v>
      </c>
      <c r="X87" s="287">
        <v>6</v>
      </c>
      <c r="Y87" s="287">
        <v>2</v>
      </c>
      <c r="Z87" s="287">
        <v>1</v>
      </c>
      <c r="AA87" s="287">
        <v>-2</v>
      </c>
      <c r="AB87" s="287">
        <v>-10</v>
      </c>
      <c r="AC87" s="287">
        <v>-1</v>
      </c>
      <c r="AD87" s="283">
        <v>0.91495597847311938</v>
      </c>
      <c r="AE87" s="283">
        <v>0.63212435233160624</v>
      </c>
      <c r="AF87" s="281">
        <v>384365.44139886578</v>
      </c>
      <c r="AG87" s="281">
        <v>58018.530788964767</v>
      </c>
      <c r="AH87" s="283">
        <v>0.15094627284339401</v>
      </c>
      <c r="AI87" s="281">
        <v>427094.13008983276</v>
      </c>
      <c r="AJ87" s="281">
        <v>483503.01281825814</v>
      </c>
      <c r="AK87" s="283">
        <v>0.13207599626002975</v>
      </c>
      <c r="AL87" s="322">
        <v>4</v>
      </c>
      <c r="AM87" s="289">
        <v>74</v>
      </c>
      <c r="AN87" s="289">
        <v>31</v>
      </c>
      <c r="AO87" s="289">
        <v>8</v>
      </c>
      <c r="AP87" s="289">
        <v>4</v>
      </c>
      <c r="AQ87" s="289">
        <v>6</v>
      </c>
      <c r="AR87" s="289">
        <v>7</v>
      </c>
      <c r="AS87" s="289">
        <v>2</v>
      </c>
      <c r="AT87" s="289">
        <v>252</v>
      </c>
      <c r="AU87" s="288">
        <v>63.212435233160626</v>
      </c>
      <c r="AV87" s="324">
        <v>6</v>
      </c>
      <c r="AW87" s="289">
        <v>113</v>
      </c>
    </row>
    <row r="88" spans="1:49" s="278" customFormat="1" ht="10.5">
      <c r="A88" s="279">
        <v>700000278</v>
      </c>
      <c r="B88" s="279" t="s">
        <v>316</v>
      </c>
      <c r="C88" s="279">
        <v>6716</v>
      </c>
      <c r="D88" s="280">
        <v>1007257</v>
      </c>
      <c r="E88" s="279" t="s">
        <v>322</v>
      </c>
      <c r="F88" s="279" t="s">
        <v>229</v>
      </c>
      <c r="G88" s="279">
        <v>202416</v>
      </c>
      <c r="H88" s="279">
        <v>813</v>
      </c>
      <c r="I88" s="281">
        <v>393087949.42124385</v>
      </c>
      <c r="J88" s="282">
        <v>155</v>
      </c>
      <c r="K88" s="282">
        <v>111</v>
      </c>
      <c r="L88" s="283">
        <v>0.71612903225806457</v>
      </c>
      <c r="M88" s="279">
        <v>145</v>
      </c>
      <c r="N88" s="284">
        <v>524486.45869706408</v>
      </c>
      <c r="O88" s="281">
        <v>37763025.026188612</v>
      </c>
      <c r="P88" s="279">
        <v>113</v>
      </c>
      <c r="Q88" s="285">
        <v>8.8161209068010074E-2</v>
      </c>
      <c r="R88" s="279">
        <v>72</v>
      </c>
      <c r="S88" s="283">
        <v>0.63716814159292035</v>
      </c>
      <c r="T88" s="286">
        <v>0</v>
      </c>
      <c r="U88" s="287">
        <v>3</v>
      </c>
      <c r="V88" s="287">
        <v>-2</v>
      </c>
      <c r="W88" s="287">
        <v>4</v>
      </c>
      <c r="X88" s="287">
        <v>2</v>
      </c>
      <c r="Y88" s="287">
        <v>0</v>
      </c>
      <c r="Z88" s="287">
        <v>-2</v>
      </c>
      <c r="AA88" s="287">
        <v>-5</v>
      </c>
      <c r="AB88" s="287">
        <v>3</v>
      </c>
      <c r="AC88" s="287">
        <v>0</v>
      </c>
      <c r="AD88" s="283">
        <v>1.0847635791138515</v>
      </c>
      <c r="AE88" s="283">
        <v>0.63716814159292035</v>
      </c>
      <c r="AF88" s="281">
        <v>478857.47834645672</v>
      </c>
      <c r="AG88" s="281">
        <v>45628.980350607366</v>
      </c>
      <c r="AH88" s="283">
        <v>9.5287183376918008E-2</v>
      </c>
      <c r="AI88" s="281">
        <v>427094.13008983276</v>
      </c>
      <c r="AJ88" s="281">
        <v>483503.01281825814</v>
      </c>
      <c r="AK88" s="283">
        <v>0.13207599626002975</v>
      </c>
      <c r="AL88" s="322">
        <v>8</v>
      </c>
      <c r="AM88" s="289">
        <v>31</v>
      </c>
      <c r="AN88" s="289">
        <v>16</v>
      </c>
      <c r="AO88" s="289">
        <v>10</v>
      </c>
      <c r="AP88" s="289">
        <v>9</v>
      </c>
      <c r="AQ88" s="289">
        <v>6</v>
      </c>
      <c r="AR88" s="289">
        <v>7</v>
      </c>
      <c r="AS88" s="289">
        <v>2</v>
      </c>
      <c r="AT88" s="289">
        <v>151</v>
      </c>
      <c r="AU88" s="288">
        <v>63.716814159292035</v>
      </c>
      <c r="AV88" s="324">
        <v>7</v>
      </c>
      <c r="AW88" s="289">
        <v>57</v>
      </c>
    </row>
    <row r="89" spans="1:49" s="278" customFormat="1" ht="10.5">
      <c r="A89" s="279">
        <v>700000278</v>
      </c>
      <c r="B89" s="279" t="s">
        <v>316</v>
      </c>
      <c r="C89" s="279">
        <v>8427</v>
      </c>
      <c r="D89" s="280">
        <v>468872</v>
      </c>
      <c r="E89" s="279" t="s">
        <v>323</v>
      </c>
      <c r="F89" s="279" t="s">
        <v>229</v>
      </c>
      <c r="G89" s="279">
        <v>202314</v>
      </c>
      <c r="H89" s="279">
        <v>813</v>
      </c>
      <c r="I89" s="281">
        <v>393087949.42124385</v>
      </c>
      <c r="J89" s="282">
        <v>201</v>
      </c>
      <c r="K89" s="282">
        <v>164</v>
      </c>
      <c r="L89" s="283">
        <v>0.8159203980099502</v>
      </c>
      <c r="M89" s="279">
        <v>209</v>
      </c>
      <c r="N89" s="284">
        <v>529492.14732059313</v>
      </c>
      <c r="O89" s="281">
        <v>55596675.468662277</v>
      </c>
      <c r="P89" s="279">
        <v>166</v>
      </c>
      <c r="Q89" s="285">
        <v>0.12972292191435769</v>
      </c>
      <c r="R89" s="279">
        <v>105</v>
      </c>
      <c r="S89" s="283">
        <v>0.63253012048192769</v>
      </c>
      <c r="T89" s="286">
        <v>0</v>
      </c>
      <c r="U89" s="287">
        <v>3</v>
      </c>
      <c r="V89" s="287">
        <v>8</v>
      </c>
      <c r="W89" s="287">
        <v>0</v>
      </c>
      <c r="X89" s="287">
        <v>3</v>
      </c>
      <c r="Y89" s="287">
        <v>2</v>
      </c>
      <c r="Z89" s="287">
        <v>1</v>
      </c>
      <c r="AA89" s="287">
        <v>2</v>
      </c>
      <c r="AB89" s="287">
        <v>-1</v>
      </c>
      <c r="AC89" s="287">
        <v>1</v>
      </c>
      <c r="AD89" s="283">
        <v>1.0951165417445323</v>
      </c>
      <c r="AE89" s="283">
        <v>0.63253012048192769</v>
      </c>
      <c r="AF89" s="281">
        <v>483427.68486352358</v>
      </c>
      <c r="AG89" s="281">
        <v>46064.462457069545</v>
      </c>
      <c r="AH89" s="283">
        <v>9.5287183376918091E-2</v>
      </c>
      <c r="AI89" s="281">
        <v>427094.13008983276</v>
      </c>
      <c r="AJ89" s="281">
        <v>483503.01281825814</v>
      </c>
      <c r="AK89" s="283">
        <v>0.13207599626002975</v>
      </c>
      <c r="AL89" s="322">
        <v>6</v>
      </c>
      <c r="AM89" s="289">
        <v>44</v>
      </c>
      <c r="AN89" s="289">
        <v>32</v>
      </c>
      <c r="AO89" s="289">
        <v>14</v>
      </c>
      <c r="AP89" s="289">
        <v>9</v>
      </c>
      <c r="AQ89" s="289">
        <v>13</v>
      </c>
      <c r="AR89" s="289">
        <v>14</v>
      </c>
      <c r="AS89" s="289">
        <v>2</v>
      </c>
      <c r="AT89" s="289">
        <v>231</v>
      </c>
      <c r="AU89" s="288">
        <v>63.253012048192772</v>
      </c>
      <c r="AV89" s="324">
        <v>9</v>
      </c>
      <c r="AW89" s="289">
        <v>90</v>
      </c>
    </row>
    <row r="90" spans="1:49" s="278" customFormat="1" ht="10.5">
      <c r="A90" s="279">
        <v>700000278</v>
      </c>
      <c r="B90" s="279" t="s">
        <v>316</v>
      </c>
      <c r="C90" s="279">
        <v>9338</v>
      </c>
      <c r="D90" s="280">
        <v>974990</v>
      </c>
      <c r="E90" s="279" t="s">
        <v>324</v>
      </c>
      <c r="F90" s="279" t="s">
        <v>229</v>
      </c>
      <c r="G90" s="279">
        <v>202511</v>
      </c>
      <c r="H90" s="279">
        <v>813</v>
      </c>
      <c r="I90" s="281">
        <v>393087949.42124385</v>
      </c>
      <c r="J90" s="282">
        <v>210</v>
      </c>
      <c r="K90" s="282">
        <v>195</v>
      </c>
      <c r="L90" s="283">
        <v>0.9285714285714286</v>
      </c>
      <c r="M90" s="279">
        <v>243</v>
      </c>
      <c r="N90" s="284">
        <v>434760.58734434127</v>
      </c>
      <c r="O90" s="281">
        <v>54345073.41804266</v>
      </c>
      <c r="P90" s="279">
        <v>197</v>
      </c>
      <c r="Q90" s="285">
        <v>0.15365239294710328</v>
      </c>
      <c r="R90" s="279">
        <v>125</v>
      </c>
      <c r="S90" s="283">
        <v>0.63451776649746194</v>
      </c>
      <c r="T90" s="286">
        <v>0</v>
      </c>
      <c r="U90" s="287">
        <v>9</v>
      </c>
      <c r="V90" s="287">
        <v>-1</v>
      </c>
      <c r="W90" s="287">
        <v>8</v>
      </c>
      <c r="X90" s="287">
        <v>6</v>
      </c>
      <c r="Y90" s="287">
        <v>5</v>
      </c>
      <c r="Z90" s="287">
        <v>4</v>
      </c>
      <c r="AA90" s="287">
        <v>3</v>
      </c>
      <c r="AB90" s="287">
        <v>1</v>
      </c>
      <c r="AC90" s="287">
        <v>2</v>
      </c>
      <c r="AD90" s="283">
        <v>0.89918899328091995</v>
      </c>
      <c r="AE90" s="283">
        <v>0.63451776649746194</v>
      </c>
      <c r="AF90" s="281">
        <v>377741.86128625472</v>
      </c>
      <c r="AG90" s="281">
        <v>57018.726058086555</v>
      </c>
      <c r="AH90" s="283">
        <v>0.15094627284339415</v>
      </c>
      <c r="AI90" s="281">
        <v>427094.13008983276</v>
      </c>
      <c r="AJ90" s="281">
        <v>483503.01281825814</v>
      </c>
      <c r="AK90" s="283">
        <v>0.13207599626002975</v>
      </c>
      <c r="AL90" s="322">
        <v>10</v>
      </c>
      <c r="AM90" s="289">
        <v>64</v>
      </c>
      <c r="AN90" s="289">
        <v>29</v>
      </c>
      <c r="AO90" s="289">
        <v>13</v>
      </c>
      <c r="AP90" s="289">
        <v>12</v>
      </c>
      <c r="AQ90" s="289">
        <v>8</v>
      </c>
      <c r="AR90" s="289">
        <v>8</v>
      </c>
      <c r="AS90" s="289">
        <v>2</v>
      </c>
      <c r="AT90" s="289">
        <v>259</v>
      </c>
      <c r="AU90" s="288">
        <v>63.451776649746193</v>
      </c>
      <c r="AV90" s="324">
        <v>9</v>
      </c>
      <c r="AW90" s="289">
        <v>106</v>
      </c>
    </row>
    <row r="91" spans="1:49" s="278" customFormat="1" ht="10.5">
      <c r="A91" s="279">
        <v>700000278</v>
      </c>
      <c r="B91" s="279" t="s">
        <v>316</v>
      </c>
      <c r="C91" s="279">
        <v>9360</v>
      </c>
      <c r="D91" s="280">
        <v>883559</v>
      </c>
      <c r="E91" s="279" t="s">
        <v>325</v>
      </c>
      <c r="F91" s="279" t="s">
        <v>229</v>
      </c>
      <c r="G91" s="279">
        <v>202604</v>
      </c>
      <c r="H91" s="279">
        <v>813</v>
      </c>
      <c r="I91" s="281">
        <v>393087949.42124385</v>
      </c>
      <c r="J91" s="282">
        <v>64</v>
      </c>
      <c r="K91" s="282">
        <v>105</v>
      </c>
      <c r="L91" s="283">
        <v>1.640625</v>
      </c>
      <c r="M91" s="279">
        <v>128</v>
      </c>
      <c r="N91" s="284">
        <v>438528.70615522389</v>
      </c>
      <c r="O91" s="281">
        <v>31574066.843176119</v>
      </c>
      <c r="P91" s="279">
        <v>107</v>
      </c>
      <c r="Q91" s="285">
        <v>8.8161209068010074E-2</v>
      </c>
      <c r="R91" s="279">
        <v>72</v>
      </c>
      <c r="S91" s="283">
        <v>0.67289719626168221</v>
      </c>
      <c r="T91" s="286">
        <v>0</v>
      </c>
      <c r="U91" s="287" t="s">
        <v>170</v>
      </c>
      <c r="V91" s="287">
        <v>2</v>
      </c>
      <c r="W91" s="287">
        <v>9</v>
      </c>
      <c r="X91" s="287">
        <v>6</v>
      </c>
      <c r="Y91" s="287">
        <v>3</v>
      </c>
      <c r="Z91" s="287">
        <v>3</v>
      </c>
      <c r="AA91" s="287">
        <v>-6</v>
      </c>
      <c r="AB91" s="287">
        <v>3</v>
      </c>
      <c r="AC91" s="287">
        <v>-3</v>
      </c>
      <c r="AD91" s="283">
        <v>0.90698236521653397</v>
      </c>
      <c r="AE91" s="283">
        <v>0.67289719626168221</v>
      </c>
      <c r="AF91" s="281">
        <v>372020.4466501241</v>
      </c>
      <c r="AG91" s="281">
        <v>66508.259505099792</v>
      </c>
      <c r="AH91" s="283">
        <v>0.17877581757663213</v>
      </c>
      <c r="AI91" s="281">
        <v>427094.13008983276</v>
      </c>
      <c r="AJ91" s="281">
        <v>483503.01281825814</v>
      </c>
      <c r="AK91" s="283">
        <v>0.13207599626002975</v>
      </c>
      <c r="AL91" s="322">
        <v>4</v>
      </c>
      <c r="AM91" s="289">
        <v>29</v>
      </c>
      <c r="AN91" s="289">
        <v>20</v>
      </c>
      <c r="AO91" s="289">
        <v>12</v>
      </c>
      <c r="AP91" s="289">
        <v>6</v>
      </c>
      <c r="AQ91" s="289">
        <v>9</v>
      </c>
      <c r="AR91" s="289">
        <v>10</v>
      </c>
      <c r="AS91" s="289">
        <v>2</v>
      </c>
      <c r="AT91" s="289">
        <v>158</v>
      </c>
      <c r="AU91" s="288">
        <v>67.289719626168221</v>
      </c>
      <c r="AV91" s="324">
        <v>7</v>
      </c>
      <c r="AW91" s="289">
        <v>61</v>
      </c>
    </row>
    <row r="92" spans="1:49" s="278" customFormat="1" ht="10.5">
      <c r="A92" s="279">
        <v>700000281</v>
      </c>
      <c r="B92" s="279" t="s">
        <v>326</v>
      </c>
      <c r="C92" s="279">
        <v>4286</v>
      </c>
      <c r="D92" s="280" t="s">
        <v>226</v>
      </c>
      <c r="E92" s="279" t="s">
        <v>327</v>
      </c>
      <c r="F92" s="279" t="s">
        <v>226</v>
      </c>
      <c r="G92" s="279" t="s">
        <v>226</v>
      </c>
      <c r="H92" s="279">
        <v>935</v>
      </c>
      <c r="I92" s="281">
        <v>444486836.36179942</v>
      </c>
      <c r="J92" s="282" t="s">
        <v>170</v>
      </c>
      <c r="K92" s="282" t="s">
        <v>170</v>
      </c>
      <c r="L92" s="283" t="s">
        <v>170</v>
      </c>
      <c r="M92" s="279">
        <v>92</v>
      </c>
      <c r="N92" s="284">
        <v>489697.80410138064</v>
      </c>
      <c r="O92" s="281">
        <v>30361263.854285598</v>
      </c>
      <c r="P92" s="279">
        <v>92</v>
      </c>
      <c r="Q92" s="285">
        <v>6.6376496191512507E-2</v>
      </c>
      <c r="R92" s="279">
        <v>62</v>
      </c>
      <c r="S92" s="283">
        <v>0.67391304347826086</v>
      </c>
      <c r="T92" s="286">
        <v>0</v>
      </c>
      <c r="U92" s="287" t="s">
        <v>170</v>
      </c>
      <c r="V92" s="287" t="s">
        <v>170</v>
      </c>
      <c r="W92" s="287">
        <v>0</v>
      </c>
      <c r="X92" s="287">
        <v>0</v>
      </c>
      <c r="Y92" s="287" t="s">
        <v>170</v>
      </c>
      <c r="Z92" s="287" t="s">
        <v>170</v>
      </c>
      <c r="AA92" s="287" t="s">
        <v>170</v>
      </c>
      <c r="AB92" s="287" t="s">
        <v>170</v>
      </c>
      <c r="AC92" s="287" t="s">
        <v>170</v>
      </c>
      <c r="AD92" s="283">
        <v>1.0301035022375782</v>
      </c>
      <c r="AE92" s="283">
        <v>0.67391304347826086</v>
      </c>
      <c r="AF92" s="281">
        <v>416724.89811075048</v>
      </c>
      <c r="AG92" s="281">
        <v>72972.905990630155</v>
      </c>
      <c r="AH92" s="283">
        <v>0.17511050172777673</v>
      </c>
      <c r="AI92" s="281">
        <v>416724.89811075048</v>
      </c>
      <c r="AJ92" s="281">
        <v>475386.9907612828</v>
      </c>
      <c r="AK92" s="283">
        <v>0.14076934907532701</v>
      </c>
      <c r="AL92" s="322">
        <v>5</v>
      </c>
      <c r="AM92" s="289">
        <v>38</v>
      </c>
      <c r="AN92" s="289">
        <v>16</v>
      </c>
      <c r="AO92" s="289">
        <v>0</v>
      </c>
      <c r="AP92" s="289">
        <v>0</v>
      </c>
      <c r="AQ92" s="289">
        <v>0</v>
      </c>
      <c r="AR92" s="289">
        <v>0</v>
      </c>
      <c r="AS92" s="289">
        <v>5</v>
      </c>
      <c r="AT92" s="289">
        <v>116</v>
      </c>
      <c r="AU92" s="288">
        <v>67.391304347826093</v>
      </c>
      <c r="AV92" s="324">
        <v>3</v>
      </c>
      <c r="AW92" s="289">
        <v>54</v>
      </c>
    </row>
    <row r="93" spans="1:49" s="278" customFormat="1" ht="10.5">
      <c r="A93" s="279">
        <v>700000281</v>
      </c>
      <c r="B93" s="279" t="s">
        <v>326</v>
      </c>
      <c r="C93" s="279">
        <v>5764</v>
      </c>
      <c r="D93" s="280">
        <v>247364</v>
      </c>
      <c r="E93" s="279" t="s">
        <v>328</v>
      </c>
      <c r="F93" s="279" t="s">
        <v>229</v>
      </c>
      <c r="G93" s="279">
        <v>202305</v>
      </c>
      <c r="H93" s="279">
        <v>935</v>
      </c>
      <c r="I93" s="281">
        <v>444486836.36179942</v>
      </c>
      <c r="J93" s="282">
        <v>263</v>
      </c>
      <c r="K93" s="282">
        <v>208</v>
      </c>
      <c r="L93" s="283">
        <v>0.79087452471482889</v>
      </c>
      <c r="M93" s="279">
        <v>243</v>
      </c>
      <c r="N93" s="284">
        <v>514488.12741665158</v>
      </c>
      <c r="O93" s="281">
        <v>38072121.428832218</v>
      </c>
      <c r="P93" s="279">
        <v>118</v>
      </c>
      <c r="Q93" s="285">
        <v>7.9434167573449399E-2</v>
      </c>
      <c r="R93" s="279">
        <v>74</v>
      </c>
      <c r="S93" s="283">
        <v>0.6271186440677966</v>
      </c>
      <c r="T93" s="286">
        <v>-92</v>
      </c>
      <c r="U93" s="287">
        <v>1</v>
      </c>
      <c r="V93" s="287">
        <v>2</v>
      </c>
      <c r="W93" s="287">
        <v>6</v>
      </c>
      <c r="X93" s="287">
        <v>-2</v>
      </c>
      <c r="Y93" s="287">
        <v>6</v>
      </c>
      <c r="Z93" s="287">
        <v>1</v>
      </c>
      <c r="AA93" s="287">
        <v>-1</v>
      </c>
      <c r="AB93" s="287">
        <v>-7</v>
      </c>
      <c r="AC93" s="287">
        <v>-4</v>
      </c>
      <c r="AD93" s="283">
        <v>1.0822511709728371</v>
      </c>
      <c r="AE93" s="283">
        <v>0.6271186440677966</v>
      </c>
      <c r="AF93" s="281">
        <v>473301.75493096648</v>
      </c>
      <c r="AG93" s="281">
        <v>41186.372485685104</v>
      </c>
      <c r="AH93" s="283">
        <v>8.7019268482730117E-2</v>
      </c>
      <c r="AI93" s="281">
        <v>416724.89811075048</v>
      </c>
      <c r="AJ93" s="281">
        <v>475386.9907612828</v>
      </c>
      <c r="AK93" s="283">
        <v>0.14076934907532701</v>
      </c>
      <c r="AL93" s="322">
        <v>12</v>
      </c>
      <c r="AM93" s="289">
        <v>-4</v>
      </c>
      <c r="AN93" s="289">
        <v>-4</v>
      </c>
      <c r="AO93" s="289">
        <v>7</v>
      </c>
      <c r="AP93" s="289">
        <v>5</v>
      </c>
      <c r="AQ93" s="289">
        <v>7</v>
      </c>
      <c r="AR93" s="289">
        <v>7</v>
      </c>
      <c r="AS93" s="289">
        <v>2</v>
      </c>
      <c r="AT93" s="289">
        <v>92</v>
      </c>
      <c r="AU93" s="288">
        <v>62.711864406779661</v>
      </c>
      <c r="AV93" s="324">
        <v>5</v>
      </c>
      <c r="AW93" s="289">
        <v>0</v>
      </c>
    </row>
    <row r="94" spans="1:49" s="278" customFormat="1" ht="10.5">
      <c r="A94" s="279">
        <v>700000281</v>
      </c>
      <c r="B94" s="279" t="s">
        <v>326</v>
      </c>
      <c r="C94" s="279">
        <v>6799</v>
      </c>
      <c r="D94" s="280">
        <v>446166</v>
      </c>
      <c r="E94" s="279" t="s">
        <v>329</v>
      </c>
      <c r="F94" s="279" t="s">
        <v>229</v>
      </c>
      <c r="G94" s="279">
        <v>202310</v>
      </c>
      <c r="H94" s="279">
        <v>935</v>
      </c>
      <c r="I94" s="281">
        <v>444486836.36179942</v>
      </c>
      <c r="J94" s="282">
        <v>231</v>
      </c>
      <c r="K94" s="282">
        <v>174</v>
      </c>
      <c r="L94" s="283">
        <v>0.75324675324675328</v>
      </c>
      <c r="M94" s="279">
        <v>214</v>
      </c>
      <c r="N94" s="284">
        <v>436040.38764794439</v>
      </c>
      <c r="O94" s="281">
        <v>48400483.028921828</v>
      </c>
      <c r="P94" s="279">
        <v>176</v>
      </c>
      <c r="Q94" s="285">
        <v>0.11860718171926006</v>
      </c>
      <c r="R94" s="279">
        <v>111</v>
      </c>
      <c r="S94" s="283">
        <v>0.63068181818181823</v>
      </c>
      <c r="T94" s="286">
        <v>0</v>
      </c>
      <c r="U94" s="287">
        <v>2</v>
      </c>
      <c r="V94" s="287">
        <v>2</v>
      </c>
      <c r="W94" s="287">
        <v>1</v>
      </c>
      <c r="X94" s="287">
        <v>1</v>
      </c>
      <c r="Y94" s="287">
        <v>2</v>
      </c>
      <c r="Z94" s="287">
        <v>-1</v>
      </c>
      <c r="AA94" s="287">
        <v>-6</v>
      </c>
      <c r="AB94" s="287">
        <v>-1</v>
      </c>
      <c r="AC94" s="287">
        <v>-4</v>
      </c>
      <c r="AD94" s="283">
        <v>0.9172324782166863</v>
      </c>
      <c r="AE94" s="283">
        <v>0.63068181818181823</v>
      </c>
      <c r="AF94" s="281">
        <v>390583.14450354612</v>
      </c>
      <c r="AG94" s="281">
        <v>45457.243144398264</v>
      </c>
      <c r="AH94" s="283">
        <v>0.11638301289774566</v>
      </c>
      <c r="AI94" s="281">
        <v>416724.89811075048</v>
      </c>
      <c r="AJ94" s="281">
        <v>475386.9907612828</v>
      </c>
      <c r="AK94" s="283">
        <v>0.14076934907532701</v>
      </c>
      <c r="AL94" s="322">
        <v>5</v>
      </c>
      <c r="AM94" s="289">
        <v>62</v>
      </c>
      <c r="AN94" s="289">
        <v>24</v>
      </c>
      <c r="AO94" s="289">
        <v>14</v>
      </c>
      <c r="AP94" s="289">
        <v>7</v>
      </c>
      <c r="AQ94" s="289">
        <v>10</v>
      </c>
      <c r="AR94" s="289">
        <v>10</v>
      </c>
      <c r="AS94" s="289">
        <v>2</v>
      </c>
      <c r="AT94" s="289">
        <v>238</v>
      </c>
      <c r="AU94" s="288">
        <v>63.06818181818182</v>
      </c>
      <c r="AV94" s="324">
        <v>7</v>
      </c>
      <c r="AW94" s="289">
        <v>100</v>
      </c>
    </row>
    <row r="95" spans="1:49" s="278" customFormat="1" ht="10.5">
      <c r="A95" s="279">
        <v>700000281</v>
      </c>
      <c r="B95" s="279" t="s">
        <v>326</v>
      </c>
      <c r="C95" s="279">
        <v>6809</v>
      </c>
      <c r="D95" s="280">
        <v>1196154</v>
      </c>
      <c r="E95" s="279" t="s">
        <v>330</v>
      </c>
      <c r="F95" s="279" t="s">
        <v>229</v>
      </c>
      <c r="G95" s="279">
        <v>202310</v>
      </c>
      <c r="H95" s="279">
        <v>935</v>
      </c>
      <c r="I95" s="281">
        <v>444486836.36179942</v>
      </c>
      <c r="J95" s="282">
        <v>222</v>
      </c>
      <c r="K95" s="282">
        <v>177</v>
      </c>
      <c r="L95" s="283">
        <v>0.79729729729729726</v>
      </c>
      <c r="M95" s="279">
        <v>218</v>
      </c>
      <c r="N95" s="284">
        <v>403185.91333224031</v>
      </c>
      <c r="O95" s="281">
        <v>45560008.206543155</v>
      </c>
      <c r="P95" s="279">
        <v>179</v>
      </c>
      <c r="Q95" s="285">
        <v>0.12078346028291621</v>
      </c>
      <c r="R95" s="279">
        <v>113</v>
      </c>
      <c r="S95" s="283">
        <v>0.63128491620111726</v>
      </c>
      <c r="T95" s="286">
        <v>0</v>
      </c>
      <c r="U95" s="287">
        <v>2</v>
      </c>
      <c r="V95" s="287">
        <v>2</v>
      </c>
      <c r="W95" s="287">
        <v>1</v>
      </c>
      <c r="X95" s="287">
        <v>2</v>
      </c>
      <c r="Y95" s="287">
        <v>4</v>
      </c>
      <c r="Z95" s="287">
        <v>1</v>
      </c>
      <c r="AA95" s="287">
        <v>1</v>
      </c>
      <c r="AB95" s="287">
        <v>1</v>
      </c>
      <c r="AC95" s="287">
        <v>-3</v>
      </c>
      <c r="AD95" s="283">
        <v>0.84812146980837655</v>
      </c>
      <c r="AE95" s="283">
        <v>0.63128491620111726</v>
      </c>
      <c r="AF95" s="281">
        <v>343104.68057210965</v>
      </c>
      <c r="AG95" s="281">
        <v>60081.232760130661</v>
      </c>
      <c r="AH95" s="283">
        <v>0.17511050172777665</v>
      </c>
      <c r="AI95" s="281">
        <v>416724.89811075048</v>
      </c>
      <c r="AJ95" s="281">
        <v>475386.9907612828</v>
      </c>
      <c r="AK95" s="283">
        <v>0.14076934907532701</v>
      </c>
      <c r="AL95" s="322">
        <v>5</v>
      </c>
      <c r="AM95" s="289">
        <v>60</v>
      </c>
      <c r="AN95" s="289">
        <v>29</v>
      </c>
      <c r="AO95" s="289">
        <v>12</v>
      </c>
      <c r="AP95" s="289">
        <v>7</v>
      </c>
      <c r="AQ95" s="289">
        <v>12</v>
      </c>
      <c r="AR95" s="289">
        <v>12</v>
      </c>
      <c r="AS95" s="289">
        <v>2</v>
      </c>
      <c r="AT95" s="289">
        <v>245</v>
      </c>
      <c r="AU95" s="288">
        <v>63.128491620111724</v>
      </c>
      <c r="AV95" s="324">
        <v>7</v>
      </c>
      <c r="AW95" s="289">
        <v>101</v>
      </c>
    </row>
    <row r="96" spans="1:49" s="278" customFormat="1" ht="10.5">
      <c r="A96" s="279">
        <v>700000281</v>
      </c>
      <c r="B96" s="279" t="s">
        <v>326</v>
      </c>
      <c r="C96" s="279">
        <v>9230</v>
      </c>
      <c r="D96" s="280">
        <v>943937</v>
      </c>
      <c r="E96" s="279" t="s">
        <v>331</v>
      </c>
      <c r="F96" s="279" t="s">
        <v>229</v>
      </c>
      <c r="G96" s="279">
        <v>202507</v>
      </c>
      <c r="H96" s="279">
        <v>935</v>
      </c>
      <c r="I96" s="281">
        <v>444486836.36179942</v>
      </c>
      <c r="J96" s="282">
        <v>264</v>
      </c>
      <c r="K96" s="282">
        <v>213</v>
      </c>
      <c r="L96" s="283">
        <v>0.80681818181818177</v>
      </c>
      <c r="M96" s="279">
        <v>255</v>
      </c>
      <c r="N96" s="284">
        <v>492340.60042250372</v>
      </c>
      <c r="O96" s="281">
        <v>66465981.057038002</v>
      </c>
      <c r="P96" s="279">
        <v>215</v>
      </c>
      <c r="Q96" s="285">
        <v>0.14472252448313383</v>
      </c>
      <c r="R96" s="279">
        <v>135</v>
      </c>
      <c r="S96" s="283">
        <v>0.62790697674418605</v>
      </c>
      <c r="T96" s="286">
        <v>0</v>
      </c>
      <c r="U96" s="287">
        <v>-5</v>
      </c>
      <c r="V96" s="287">
        <v>2</v>
      </c>
      <c r="W96" s="287">
        <v>6</v>
      </c>
      <c r="X96" s="287">
        <v>2</v>
      </c>
      <c r="Y96" s="287">
        <v>-12</v>
      </c>
      <c r="Z96" s="287">
        <v>6</v>
      </c>
      <c r="AA96" s="287">
        <v>-1</v>
      </c>
      <c r="AB96" s="287">
        <v>6</v>
      </c>
      <c r="AC96" s="287">
        <v>-5</v>
      </c>
      <c r="AD96" s="283">
        <v>1.0356627547465518</v>
      </c>
      <c r="AE96" s="283">
        <v>0.62790697674418605</v>
      </c>
      <c r="AF96" s="281">
        <v>452927.20625800552</v>
      </c>
      <c r="AG96" s="281">
        <v>39413.394164498197</v>
      </c>
      <c r="AH96" s="283">
        <v>8.7019268482729978E-2</v>
      </c>
      <c r="AI96" s="281">
        <v>416724.89811075048</v>
      </c>
      <c r="AJ96" s="281">
        <v>475386.9907612828</v>
      </c>
      <c r="AK96" s="283">
        <v>0.14076934907532701</v>
      </c>
      <c r="AL96" s="322">
        <v>6</v>
      </c>
      <c r="AM96" s="289">
        <v>74</v>
      </c>
      <c r="AN96" s="289">
        <v>36</v>
      </c>
      <c r="AO96" s="289">
        <v>12</v>
      </c>
      <c r="AP96" s="289">
        <v>8</v>
      </c>
      <c r="AQ96" s="289">
        <v>8</v>
      </c>
      <c r="AR96" s="289">
        <v>8</v>
      </c>
      <c r="AS96" s="289">
        <v>2</v>
      </c>
      <c r="AT96" s="289">
        <v>281</v>
      </c>
      <c r="AU96" s="288">
        <v>62.790697674418603</v>
      </c>
      <c r="AV96" s="324">
        <v>7</v>
      </c>
      <c r="AW96" s="289">
        <v>122</v>
      </c>
    </row>
    <row r="97" spans="1:49" s="278" customFormat="1" ht="10.5">
      <c r="A97" s="279">
        <v>700000281</v>
      </c>
      <c r="B97" s="279" t="s">
        <v>326</v>
      </c>
      <c r="C97" s="279">
        <v>9424</v>
      </c>
      <c r="D97" s="280">
        <v>1350582</v>
      </c>
      <c r="E97" s="279" t="s">
        <v>332</v>
      </c>
      <c r="F97" s="279" t="s">
        <v>229</v>
      </c>
      <c r="G97" s="279">
        <v>202514</v>
      </c>
      <c r="H97" s="279">
        <v>935</v>
      </c>
      <c r="I97" s="281">
        <v>444486836.36179942</v>
      </c>
      <c r="J97" s="282">
        <v>166</v>
      </c>
      <c r="K97" s="282">
        <v>134</v>
      </c>
      <c r="L97" s="283">
        <v>0.80722891566265065</v>
      </c>
      <c r="M97" s="279">
        <v>162</v>
      </c>
      <c r="N97" s="284">
        <v>487112.00475359592</v>
      </c>
      <c r="O97" s="281">
        <v>41404520.404055655</v>
      </c>
      <c r="P97" s="279">
        <v>136</v>
      </c>
      <c r="Q97" s="285">
        <v>9.1403699673558214E-2</v>
      </c>
      <c r="R97" s="279">
        <v>85</v>
      </c>
      <c r="S97" s="283">
        <v>0.625</v>
      </c>
      <c r="T97" s="286">
        <v>0</v>
      </c>
      <c r="U97" s="287">
        <v>0</v>
      </c>
      <c r="V97" s="287">
        <v>1</v>
      </c>
      <c r="W97" s="287">
        <v>3</v>
      </c>
      <c r="X97" s="287">
        <v>1</v>
      </c>
      <c r="Y97" s="287">
        <v>-6</v>
      </c>
      <c r="Z97" s="287">
        <v>2</v>
      </c>
      <c r="AA97" s="287">
        <v>-1</v>
      </c>
      <c r="AB97" s="287">
        <v>0</v>
      </c>
      <c r="AC97" s="287">
        <v>1</v>
      </c>
      <c r="AD97" s="283">
        <v>1.0246641456753722</v>
      </c>
      <c r="AE97" s="283">
        <v>0.625</v>
      </c>
      <c r="AF97" s="281">
        <v>448117.17591125198</v>
      </c>
      <c r="AG97" s="281">
        <v>38994.828842343937</v>
      </c>
      <c r="AH97" s="283">
        <v>8.7019268482729895E-2</v>
      </c>
      <c r="AI97" s="281">
        <v>416724.89811075048</v>
      </c>
      <c r="AJ97" s="281">
        <v>475386.9907612828</v>
      </c>
      <c r="AK97" s="283">
        <v>0.14076934907532701</v>
      </c>
      <c r="AL97" s="322">
        <v>6</v>
      </c>
      <c r="AM97" s="289">
        <v>48</v>
      </c>
      <c r="AN97" s="289">
        <v>20</v>
      </c>
      <c r="AO97" s="289">
        <v>6</v>
      </c>
      <c r="AP97" s="289">
        <v>6</v>
      </c>
      <c r="AQ97" s="289">
        <v>4</v>
      </c>
      <c r="AR97" s="289">
        <v>4</v>
      </c>
      <c r="AS97" s="289">
        <v>2</v>
      </c>
      <c r="AT97" s="289">
        <v>173</v>
      </c>
      <c r="AU97" s="288">
        <v>62.5</v>
      </c>
      <c r="AV97" s="324">
        <v>5</v>
      </c>
      <c r="AW97" s="289">
        <v>74</v>
      </c>
    </row>
    <row r="98" spans="1:49" s="278" customFormat="1" ht="10.5">
      <c r="A98" s="279">
        <v>700000281</v>
      </c>
      <c r="B98" s="279" t="s">
        <v>326</v>
      </c>
      <c r="C98" s="279">
        <v>9481</v>
      </c>
      <c r="D98" s="280">
        <v>162397</v>
      </c>
      <c r="E98" s="279" t="s">
        <v>333</v>
      </c>
      <c r="F98" s="279" t="s">
        <v>229</v>
      </c>
      <c r="G98" s="279">
        <v>202516</v>
      </c>
      <c r="H98" s="279">
        <v>935</v>
      </c>
      <c r="I98" s="281">
        <v>444486836.36179942</v>
      </c>
      <c r="J98" s="282">
        <v>174</v>
      </c>
      <c r="K98" s="282">
        <v>143</v>
      </c>
      <c r="L98" s="283">
        <v>0.82183908045977017</v>
      </c>
      <c r="M98" s="279">
        <v>169</v>
      </c>
      <c r="N98" s="284">
        <v>428223.1463737007</v>
      </c>
      <c r="O98" s="281">
        <v>39396529.466380462</v>
      </c>
      <c r="P98" s="279">
        <v>145</v>
      </c>
      <c r="Q98" s="285">
        <v>9.793253536452666E-2</v>
      </c>
      <c r="R98" s="279">
        <v>92</v>
      </c>
      <c r="S98" s="283">
        <v>0.6344827586206897</v>
      </c>
      <c r="T98" s="286">
        <v>0</v>
      </c>
      <c r="U98" s="287">
        <v>6</v>
      </c>
      <c r="V98" s="287">
        <v>-5</v>
      </c>
      <c r="W98" s="287">
        <v>-2</v>
      </c>
      <c r="X98" s="287">
        <v>4</v>
      </c>
      <c r="Y98" s="287">
        <v>1</v>
      </c>
      <c r="Z98" s="287">
        <v>0</v>
      </c>
      <c r="AA98" s="287">
        <v>2</v>
      </c>
      <c r="AB98" s="287">
        <v>0</v>
      </c>
      <c r="AC98" s="287">
        <v>1</v>
      </c>
      <c r="AD98" s="283">
        <v>0.90078852534005172</v>
      </c>
      <c r="AE98" s="283">
        <v>0.6344827586206897</v>
      </c>
      <c r="AF98" s="281">
        <v>373750.25819672132</v>
      </c>
      <c r="AG98" s="281">
        <v>54472.888176979381</v>
      </c>
      <c r="AH98" s="283">
        <v>0.14574675731276121</v>
      </c>
      <c r="AI98" s="281">
        <v>416724.89811075048</v>
      </c>
      <c r="AJ98" s="281">
        <v>475386.9907612828</v>
      </c>
      <c r="AK98" s="283">
        <v>0.14076934907532701</v>
      </c>
      <c r="AL98" s="322">
        <v>4</v>
      </c>
      <c r="AM98" s="289">
        <v>57</v>
      </c>
      <c r="AN98" s="289">
        <v>22</v>
      </c>
      <c r="AO98" s="289">
        <v>5</v>
      </c>
      <c r="AP98" s="289">
        <v>3</v>
      </c>
      <c r="AQ98" s="289">
        <v>6</v>
      </c>
      <c r="AR98" s="289">
        <v>7</v>
      </c>
      <c r="AS98" s="289">
        <v>2</v>
      </c>
      <c r="AT98" s="289">
        <v>192</v>
      </c>
      <c r="AU98" s="288">
        <v>63.448275862068968</v>
      </c>
      <c r="AV98" s="324">
        <v>4</v>
      </c>
      <c r="AW98" s="289">
        <v>84</v>
      </c>
    </row>
    <row r="99" spans="1:49" s="278" customFormat="1" ht="10.5">
      <c r="A99" s="279">
        <v>700000281</v>
      </c>
      <c r="B99" s="279" t="s">
        <v>326</v>
      </c>
      <c r="C99" s="279">
        <v>9538</v>
      </c>
      <c r="D99" s="280">
        <v>331829</v>
      </c>
      <c r="E99" s="279" t="s">
        <v>334</v>
      </c>
      <c r="F99" s="279" t="s">
        <v>229</v>
      </c>
      <c r="G99" s="279">
        <v>202601</v>
      </c>
      <c r="H99" s="279">
        <v>935</v>
      </c>
      <c r="I99" s="281">
        <v>444486836.36179942</v>
      </c>
      <c r="J99" s="282">
        <v>181</v>
      </c>
      <c r="K99" s="282">
        <v>174</v>
      </c>
      <c r="L99" s="283">
        <v>0.96132596685082872</v>
      </c>
      <c r="M99" s="279">
        <v>190</v>
      </c>
      <c r="N99" s="284">
        <v>508726.55386563169</v>
      </c>
      <c r="O99" s="281">
        <v>56977374.032950751</v>
      </c>
      <c r="P99" s="279">
        <v>173</v>
      </c>
      <c r="Q99" s="285">
        <v>0.11969532100108814</v>
      </c>
      <c r="R99" s="279">
        <v>112</v>
      </c>
      <c r="S99" s="283">
        <v>0.64739884393063585</v>
      </c>
      <c r="T99" s="286">
        <v>-3</v>
      </c>
      <c r="U99" s="287">
        <v>7</v>
      </c>
      <c r="V99" s="287">
        <v>4</v>
      </c>
      <c r="W99" s="287">
        <v>2</v>
      </c>
      <c r="X99" s="287">
        <v>2</v>
      </c>
      <c r="Y99" s="287">
        <v>2</v>
      </c>
      <c r="Z99" s="287">
        <v>2</v>
      </c>
      <c r="AA99" s="287">
        <v>-1</v>
      </c>
      <c r="AB99" s="287">
        <v>4</v>
      </c>
      <c r="AC99" s="287">
        <v>-4</v>
      </c>
      <c r="AD99" s="283">
        <v>1.070131416619035</v>
      </c>
      <c r="AE99" s="283">
        <v>0.64739884393063585</v>
      </c>
      <c r="AF99" s="281">
        <v>461764.57033248083</v>
      </c>
      <c r="AG99" s="281">
        <v>46961.983533150866</v>
      </c>
      <c r="AH99" s="283">
        <v>0.10170114069023785</v>
      </c>
      <c r="AI99" s="281">
        <v>416724.89811075048</v>
      </c>
      <c r="AJ99" s="281">
        <v>475386.9907612828</v>
      </c>
      <c r="AK99" s="283">
        <v>0.14076934907532701</v>
      </c>
      <c r="AL99" s="322">
        <v>7</v>
      </c>
      <c r="AM99" s="289">
        <v>56</v>
      </c>
      <c r="AN99" s="289">
        <v>31</v>
      </c>
      <c r="AO99" s="289">
        <v>13</v>
      </c>
      <c r="AP99" s="289">
        <v>6</v>
      </c>
      <c r="AQ99" s="289">
        <v>2</v>
      </c>
      <c r="AR99" s="289">
        <v>2</v>
      </c>
      <c r="AS99" s="289">
        <v>2</v>
      </c>
      <c r="AT99" s="289">
        <v>222</v>
      </c>
      <c r="AU99" s="288">
        <v>64.739884393063591</v>
      </c>
      <c r="AV99" s="324">
        <v>3</v>
      </c>
      <c r="AW99" s="289">
        <v>100</v>
      </c>
    </row>
    <row r="100" spans="1:49" s="278" customFormat="1" ht="10.5">
      <c r="A100" s="279">
        <v>700000281</v>
      </c>
      <c r="B100" s="279" t="s">
        <v>326</v>
      </c>
      <c r="C100" s="279">
        <v>9617</v>
      </c>
      <c r="D100" s="280">
        <v>1685600</v>
      </c>
      <c r="E100" s="279" t="s">
        <v>335</v>
      </c>
      <c r="F100" s="279" t="s">
        <v>229</v>
      </c>
      <c r="G100" s="279">
        <v>202604</v>
      </c>
      <c r="H100" s="279">
        <v>935</v>
      </c>
      <c r="I100" s="281">
        <v>444486836.36179942</v>
      </c>
      <c r="J100" s="282">
        <v>152</v>
      </c>
      <c r="K100" s="282">
        <v>139</v>
      </c>
      <c r="L100" s="283">
        <v>0.91447368421052633</v>
      </c>
      <c r="M100" s="279">
        <v>163</v>
      </c>
      <c r="N100" s="284">
        <v>575123.81044025044</v>
      </c>
      <c r="O100" s="281">
        <v>51186019.129182287</v>
      </c>
      <c r="P100" s="279">
        <v>141</v>
      </c>
      <c r="Q100" s="285">
        <v>9.4668117519042444E-2</v>
      </c>
      <c r="R100" s="279">
        <v>89</v>
      </c>
      <c r="S100" s="283">
        <v>0.63120567375886527</v>
      </c>
      <c r="T100" s="286">
        <v>0</v>
      </c>
      <c r="U100" s="287" t="s">
        <v>170</v>
      </c>
      <c r="V100" s="287">
        <v>10</v>
      </c>
      <c r="W100" s="287">
        <v>2</v>
      </c>
      <c r="X100" s="287">
        <v>2</v>
      </c>
      <c r="Y100" s="287">
        <v>-3</v>
      </c>
      <c r="Z100" s="287">
        <v>2</v>
      </c>
      <c r="AA100" s="287">
        <v>0</v>
      </c>
      <c r="AB100" s="287">
        <v>2</v>
      </c>
      <c r="AC100" s="287">
        <v>6</v>
      </c>
      <c r="AD100" s="283">
        <v>1.2098013231688345</v>
      </c>
      <c r="AE100" s="283">
        <v>0.63120567375886527</v>
      </c>
      <c r="AF100" s="281">
        <v>529083.36320754723</v>
      </c>
      <c r="AG100" s="281">
        <v>46040.447232703213</v>
      </c>
      <c r="AH100" s="283">
        <v>8.7019268482729825E-2</v>
      </c>
      <c r="AI100" s="281">
        <v>416724.89811075048</v>
      </c>
      <c r="AJ100" s="281">
        <v>475386.9907612828</v>
      </c>
      <c r="AK100" s="283">
        <v>0.14076934907532701</v>
      </c>
      <c r="AL100" s="322">
        <v>4</v>
      </c>
      <c r="AM100" s="289">
        <v>51</v>
      </c>
      <c r="AN100" s="289">
        <v>25</v>
      </c>
      <c r="AO100" s="289">
        <v>5</v>
      </c>
      <c r="AP100" s="289">
        <v>4</v>
      </c>
      <c r="AQ100" s="289">
        <v>5</v>
      </c>
      <c r="AR100" s="289">
        <v>5</v>
      </c>
      <c r="AS100" s="289">
        <v>2</v>
      </c>
      <c r="AT100" s="289">
        <v>184</v>
      </c>
      <c r="AU100" s="288">
        <v>63.12056737588653</v>
      </c>
      <c r="AV100" s="324">
        <v>4</v>
      </c>
      <c r="AW100" s="289">
        <v>81</v>
      </c>
    </row>
    <row r="101" spans="1:49" s="278" customFormat="1" ht="10.5">
      <c r="A101" s="279">
        <v>700000281</v>
      </c>
      <c r="B101" s="279" t="s">
        <v>326</v>
      </c>
      <c r="C101" s="279">
        <v>10248</v>
      </c>
      <c r="D101" s="280">
        <v>1471446</v>
      </c>
      <c r="E101" s="279" t="s">
        <v>336</v>
      </c>
      <c r="F101" s="279" t="s">
        <v>229</v>
      </c>
      <c r="G101" s="279">
        <v>202612</v>
      </c>
      <c r="H101" s="279">
        <v>935</v>
      </c>
      <c r="I101" s="281">
        <v>444486836.36179942</v>
      </c>
      <c r="J101" s="282" t="s">
        <v>170</v>
      </c>
      <c r="K101" s="282">
        <v>0</v>
      </c>
      <c r="L101" s="283" t="s">
        <v>170</v>
      </c>
      <c r="M101" s="279">
        <v>21</v>
      </c>
      <c r="N101" s="284">
        <v>430040.8992517661</v>
      </c>
      <c r="O101" s="281">
        <v>26662535.753609497</v>
      </c>
      <c r="P101" s="279">
        <v>95</v>
      </c>
      <c r="Q101" s="285">
        <v>6.6376496191512507E-2</v>
      </c>
      <c r="R101" s="279">
        <v>62</v>
      </c>
      <c r="S101" s="283">
        <v>0.65263157894736845</v>
      </c>
      <c r="T101" s="286">
        <v>93</v>
      </c>
      <c r="U101" s="287" t="s">
        <v>170</v>
      </c>
      <c r="V101" s="287" t="s">
        <v>170</v>
      </c>
      <c r="W101" s="287" t="s">
        <v>170</v>
      </c>
      <c r="X101" s="287" t="s">
        <v>170</v>
      </c>
      <c r="Y101" s="287" t="s">
        <v>170</v>
      </c>
      <c r="Z101" s="287" t="s">
        <v>170</v>
      </c>
      <c r="AA101" s="287" t="s">
        <v>170</v>
      </c>
      <c r="AB101" s="287" t="s">
        <v>170</v>
      </c>
      <c r="AC101" s="287" t="s">
        <v>170</v>
      </c>
      <c r="AD101" s="283">
        <v>0.90461225824270108</v>
      </c>
      <c r="AE101" s="283">
        <v>0.65263157894736845</v>
      </c>
      <c r="AF101" s="281">
        <v>412321.92058232933</v>
      </c>
      <c r="AG101" s="281">
        <v>17718.978669436765</v>
      </c>
      <c r="AH101" s="283">
        <v>4.2973651860206574E-2</v>
      </c>
      <c r="AI101" s="281">
        <v>416724.89811075048</v>
      </c>
      <c r="AJ101" s="281">
        <v>475386.9907612828</v>
      </c>
      <c r="AK101" s="283">
        <v>0.14076934907532701</v>
      </c>
      <c r="AL101" s="322">
        <v>4</v>
      </c>
      <c r="AM101" s="289">
        <v>65</v>
      </c>
      <c r="AN101" s="289">
        <v>38</v>
      </c>
      <c r="AO101" s="289">
        <v>10</v>
      </c>
      <c r="AP101" s="289">
        <v>6</v>
      </c>
      <c r="AQ101" s="289">
        <v>5</v>
      </c>
      <c r="AR101" s="289">
        <v>5</v>
      </c>
      <c r="AS101" s="289">
        <v>2</v>
      </c>
      <c r="AT101" s="289">
        <v>191</v>
      </c>
      <c r="AU101" s="288">
        <v>65.26315789473685</v>
      </c>
      <c r="AV101" s="324">
        <v>5</v>
      </c>
      <c r="AW101" s="289">
        <v>113</v>
      </c>
    </row>
    <row r="102" spans="1:49" s="278" customFormat="1" ht="10.5">
      <c r="A102" s="279">
        <v>700000423</v>
      </c>
      <c r="B102" s="279" t="s">
        <v>337</v>
      </c>
      <c r="C102" s="279">
        <v>4024</v>
      </c>
      <c r="D102" s="280">
        <v>350200</v>
      </c>
      <c r="E102" s="279" t="s">
        <v>338</v>
      </c>
      <c r="F102" s="279" t="s">
        <v>229</v>
      </c>
      <c r="G102" s="279">
        <v>201717</v>
      </c>
      <c r="H102" s="279">
        <v>1083</v>
      </c>
      <c r="I102" s="281">
        <v>485773601.90735495</v>
      </c>
      <c r="J102" s="282">
        <v>331</v>
      </c>
      <c r="K102" s="282">
        <v>248</v>
      </c>
      <c r="L102" s="283">
        <v>0.74924471299093653</v>
      </c>
      <c r="M102" s="279">
        <v>330</v>
      </c>
      <c r="N102" s="284">
        <v>558648.70199259627</v>
      </c>
      <c r="O102" s="281">
        <v>87707846.212837622</v>
      </c>
      <c r="P102" s="279">
        <v>250</v>
      </c>
      <c r="Q102" s="285">
        <v>0.14461247637051039</v>
      </c>
      <c r="R102" s="279">
        <v>157</v>
      </c>
      <c r="S102" s="283">
        <v>0.628</v>
      </c>
      <c r="T102" s="286">
        <v>0</v>
      </c>
      <c r="U102" s="287">
        <v>5</v>
      </c>
      <c r="V102" s="287">
        <v>4</v>
      </c>
      <c r="W102" s="287">
        <v>10</v>
      </c>
      <c r="X102" s="287">
        <v>10</v>
      </c>
      <c r="Y102" s="287">
        <v>-3</v>
      </c>
      <c r="Z102" s="287">
        <v>8</v>
      </c>
      <c r="AA102" s="287">
        <v>-4</v>
      </c>
      <c r="AB102" s="287">
        <v>-22</v>
      </c>
      <c r="AC102" s="287">
        <v>-6</v>
      </c>
      <c r="AD102" s="283">
        <v>1.2454701982207927</v>
      </c>
      <c r="AE102" s="283">
        <v>0.628</v>
      </c>
      <c r="AF102" s="281">
        <v>522349.3</v>
      </c>
      <c r="AG102" s="281">
        <v>36299.401992596278</v>
      </c>
      <c r="AH102" s="283">
        <v>6.949258282263665E-2</v>
      </c>
      <c r="AI102" s="281">
        <v>400520.38345160754</v>
      </c>
      <c r="AJ102" s="281">
        <v>448544.41542692052</v>
      </c>
      <c r="AK102" s="283">
        <v>0.11990408967816091</v>
      </c>
      <c r="AL102" s="322">
        <v>16</v>
      </c>
      <c r="AM102" s="289">
        <v>73</v>
      </c>
      <c r="AN102" s="289">
        <v>39</v>
      </c>
      <c r="AO102" s="289">
        <v>13</v>
      </c>
      <c r="AP102" s="289">
        <v>21</v>
      </c>
      <c r="AQ102" s="289">
        <v>12</v>
      </c>
      <c r="AR102" s="289">
        <v>13</v>
      </c>
      <c r="AS102" s="289">
        <v>2</v>
      </c>
      <c r="AT102" s="289">
        <v>328</v>
      </c>
      <c r="AU102" s="288">
        <v>62.8</v>
      </c>
      <c r="AV102" s="324">
        <v>16</v>
      </c>
      <c r="AW102" s="289">
        <v>125</v>
      </c>
    </row>
    <row r="103" spans="1:49" s="278" customFormat="1" ht="10.5">
      <c r="A103" s="279">
        <v>700000423</v>
      </c>
      <c r="B103" s="279" t="s">
        <v>337</v>
      </c>
      <c r="C103" s="279">
        <v>5182</v>
      </c>
      <c r="D103" s="280">
        <v>476030</v>
      </c>
      <c r="E103" s="279" t="s">
        <v>339</v>
      </c>
      <c r="F103" s="279" t="s">
        <v>229</v>
      </c>
      <c r="G103" s="279">
        <v>202105</v>
      </c>
      <c r="H103" s="279">
        <v>1083</v>
      </c>
      <c r="I103" s="281">
        <v>485773601.90735495</v>
      </c>
      <c r="J103" s="282">
        <v>331</v>
      </c>
      <c r="K103" s="282">
        <v>237</v>
      </c>
      <c r="L103" s="283">
        <v>0.71601208459214505</v>
      </c>
      <c r="M103" s="279">
        <v>304</v>
      </c>
      <c r="N103" s="284">
        <v>502342.43944273063</v>
      </c>
      <c r="O103" s="281">
        <v>75853708.355852321</v>
      </c>
      <c r="P103" s="279">
        <v>241</v>
      </c>
      <c r="Q103" s="285">
        <v>0.13988657844990549</v>
      </c>
      <c r="R103" s="279">
        <v>151</v>
      </c>
      <c r="S103" s="283">
        <v>0.62655601659751037</v>
      </c>
      <c r="T103" s="286">
        <v>2</v>
      </c>
      <c r="U103" s="287">
        <v>3</v>
      </c>
      <c r="V103" s="287">
        <v>0</v>
      </c>
      <c r="W103" s="287">
        <v>10</v>
      </c>
      <c r="X103" s="287">
        <v>10</v>
      </c>
      <c r="Y103" s="287">
        <v>4</v>
      </c>
      <c r="Z103" s="287">
        <v>-6</v>
      </c>
      <c r="AA103" s="287">
        <v>-4</v>
      </c>
      <c r="AB103" s="287">
        <v>-15</v>
      </c>
      <c r="AC103" s="287">
        <v>0</v>
      </c>
      <c r="AD103" s="283">
        <v>1.1199391234524805</v>
      </c>
      <c r="AE103" s="283">
        <v>0.62655601659751037</v>
      </c>
      <c r="AF103" s="281">
        <v>469701.65806754219</v>
      </c>
      <c r="AG103" s="281">
        <v>32640.781375188439</v>
      </c>
      <c r="AH103" s="283">
        <v>6.949258282263665E-2</v>
      </c>
      <c r="AI103" s="281">
        <v>400520.38345160754</v>
      </c>
      <c r="AJ103" s="281">
        <v>448544.41542692052</v>
      </c>
      <c r="AK103" s="283">
        <v>0.11990408967816091</v>
      </c>
      <c r="AL103" s="322">
        <v>5</v>
      </c>
      <c r="AM103" s="289">
        <v>78</v>
      </c>
      <c r="AN103" s="289">
        <v>41</v>
      </c>
      <c r="AO103" s="289">
        <v>16</v>
      </c>
      <c r="AP103" s="289">
        <v>7</v>
      </c>
      <c r="AQ103" s="289">
        <v>17</v>
      </c>
      <c r="AR103" s="289">
        <v>18</v>
      </c>
      <c r="AS103" s="289">
        <v>2</v>
      </c>
      <c r="AT103" s="289">
        <v>328</v>
      </c>
      <c r="AU103" s="288">
        <v>62.655601659751035</v>
      </c>
      <c r="AV103" s="324">
        <v>13</v>
      </c>
      <c r="AW103" s="289">
        <v>135</v>
      </c>
    </row>
    <row r="104" spans="1:49" s="278" customFormat="1" ht="10.5">
      <c r="A104" s="279">
        <v>700000423</v>
      </c>
      <c r="B104" s="279" t="s">
        <v>337</v>
      </c>
      <c r="C104" s="279">
        <v>6113</v>
      </c>
      <c r="D104" s="280">
        <v>987956</v>
      </c>
      <c r="E104" s="279" t="s">
        <v>340</v>
      </c>
      <c r="F104" s="279" t="s">
        <v>229</v>
      </c>
      <c r="G104" s="279">
        <v>202310</v>
      </c>
      <c r="H104" s="279">
        <v>1083</v>
      </c>
      <c r="I104" s="281">
        <v>485773601.90735495</v>
      </c>
      <c r="J104" s="282">
        <v>258</v>
      </c>
      <c r="K104" s="282">
        <v>207</v>
      </c>
      <c r="L104" s="283">
        <v>0.80232558139534882</v>
      </c>
      <c r="M104" s="279">
        <v>247</v>
      </c>
      <c r="N104" s="284">
        <v>448874.53735067451</v>
      </c>
      <c r="O104" s="281">
        <v>58802564.392938361</v>
      </c>
      <c r="P104" s="279">
        <v>209</v>
      </c>
      <c r="Q104" s="285">
        <v>0.12098298676748583</v>
      </c>
      <c r="R104" s="279">
        <v>131</v>
      </c>
      <c r="S104" s="283">
        <v>0.62679425837320579</v>
      </c>
      <c r="T104" s="286">
        <v>0</v>
      </c>
      <c r="U104" s="287">
        <v>-9</v>
      </c>
      <c r="V104" s="287">
        <v>1</v>
      </c>
      <c r="W104" s="287">
        <v>1</v>
      </c>
      <c r="X104" s="287">
        <v>1</v>
      </c>
      <c r="Y104" s="287">
        <v>5</v>
      </c>
      <c r="Z104" s="287">
        <v>2</v>
      </c>
      <c r="AA104" s="287">
        <v>1</v>
      </c>
      <c r="AB104" s="287">
        <v>-8</v>
      </c>
      <c r="AC104" s="287">
        <v>1</v>
      </c>
      <c r="AD104" s="283">
        <v>1.0007359849156516</v>
      </c>
      <c r="AE104" s="283">
        <v>0.62679425837320579</v>
      </c>
      <c r="AF104" s="281">
        <v>410212.29211295035</v>
      </c>
      <c r="AG104" s="281">
        <v>38662.245237724157</v>
      </c>
      <c r="AH104" s="283">
        <v>9.4249358152043522E-2</v>
      </c>
      <c r="AI104" s="281">
        <v>400520.38345160754</v>
      </c>
      <c r="AJ104" s="281">
        <v>448544.41542692052</v>
      </c>
      <c r="AK104" s="283">
        <v>0.11990408967816091</v>
      </c>
      <c r="AL104" s="322">
        <v>5</v>
      </c>
      <c r="AM104" s="289">
        <v>70</v>
      </c>
      <c r="AN104" s="289">
        <v>35</v>
      </c>
      <c r="AO104" s="289">
        <v>15</v>
      </c>
      <c r="AP104" s="289">
        <v>6</v>
      </c>
      <c r="AQ104" s="289">
        <v>8</v>
      </c>
      <c r="AR104" s="289">
        <v>8</v>
      </c>
      <c r="AS104" s="289">
        <v>2</v>
      </c>
      <c r="AT104" s="289">
        <v>273</v>
      </c>
      <c r="AU104" s="288">
        <v>62.679425837320579</v>
      </c>
      <c r="AV104" s="324">
        <v>6</v>
      </c>
      <c r="AW104" s="289">
        <v>120</v>
      </c>
    </row>
    <row r="105" spans="1:49" s="278" customFormat="1" ht="10.5">
      <c r="A105" s="279">
        <v>700000423</v>
      </c>
      <c r="B105" s="279" t="s">
        <v>337</v>
      </c>
      <c r="C105" s="279">
        <v>6115</v>
      </c>
      <c r="D105" s="280">
        <v>988157</v>
      </c>
      <c r="E105" s="279" t="s">
        <v>341</v>
      </c>
      <c r="F105" s="279" t="s">
        <v>229</v>
      </c>
      <c r="G105" s="279">
        <v>202310</v>
      </c>
      <c r="H105" s="279">
        <v>1083</v>
      </c>
      <c r="I105" s="281">
        <v>485773601.90735495</v>
      </c>
      <c r="J105" s="282">
        <v>194</v>
      </c>
      <c r="K105" s="282">
        <v>144</v>
      </c>
      <c r="L105" s="283">
        <v>0.74226804123711343</v>
      </c>
      <c r="M105" s="279">
        <v>181</v>
      </c>
      <c r="N105" s="284">
        <v>386002.0027441532</v>
      </c>
      <c r="O105" s="281">
        <v>35126182.249717943</v>
      </c>
      <c r="P105" s="279">
        <v>146</v>
      </c>
      <c r="Q105" s="285">
        <v>8.4120982986767484E-2</v>
      </c>
      <c r="R105" s="279">
        <v>91</v>
      </c>
      <c r="S105" s="283">
        <v>0.62328767123287676</v>
      </c>
      <c r="T105" s="286">
        <v>0</v>
      </c>
      <c r="U105" s="287">
        <v>-4</v>
      </c>
      <c r="V105" s="287">
        <v>2</v>
      </c>
      <c r="W105" s="287">
        <v>4</v>
      </c>
      <c r="X105" s="287">
        <v>5</v>
      </c>
      <c r="Y105" s="287">
        <v>0</v>
      </c>
      <c r="Z105" s="287">
        <v>-1</v>
      </c>
      <c r="AA105" s="287">
        <v>2</v>
      </c>
      <c r="AB105" s="287">
        <v>-8</v>
      </c>
      <c r="AC105" s="287">
        <v>-1</v>
      </c>
      <c r="AD105" s="283">
        <v>0.86056584246347145</v>
      </c>
      <c r="AE105" s="283">
        <v>0.62328767123287676</v>
      </c>
      <c r="AF105" s="281">
        <v>337484.28085106384</v>
      </c>
      <c r="AG105" s="281">
        <v>48517.721893089358</v>
      </c>
      <c r="AH105" s="283">
        <v>0.14376290881085763</v>
      </c>
      <c r="AI105" s="281">
        <v>400520.38345160754</v>
      </c>
      <c r="AJ105" s="281">
        <v>448544.41542692052</v>
      </c>
      <c r="AK105" s="283">
        <v>0.11990408967816091</v>
      </c>
      <c r="AL105" s="322">
        <v>4</v>
      </c>
      <c r="AM105" s="289">
        <v>42</v>
      </c>
      <c r="AN105" s="289">
        <v>28</v>
      </c>
      <c r="AO105" s="289">
        <v>11</v>
      </c>
      <c r="AP105" s="289">
        <v>4</v>
      </c>
      <c r="AQ105" s="289">
        <v>6</v>
      </c>
      <c r="AR105" s="289">
        <v>7</v>
      </c>
      <c r="AS105" s="289">
        <v>2</v>
      </c>
      <c r="AT105" s="289">
        <v>189</v>
      </c>
      <c r="AU105" s="288">
        <v>62.328767123287676</v>
      </c>
      <c r="AV105" s="324">
        <v>6</v>
      </c>
      <c r="AW105" s="289">
        <v>81</v>
      </c>
    </row>
    <row r="106" spans="1:49" s="278" customFormat="1" ht="10.5">
      <c r="A106" s="279">
        <v>700000423</v>
      </c>
      <c r="B106" s="279" t="s">
        <v>337</v>
      </c>
      <c r="C106" s="279">
        <v>6116</v>
      </c>
      <c r="D106" s="280">
        <v>990463</v>
      </c>
      <c r="E106" s="279" t="s">
        <v>342</v>
      </c>
      <c r="F106" s="279" t="s">
        <v>229</v>
      </c>
      <c r="G106" s="279">
        <v>202310</v>
      </c>
      <c r="H106" s="279">
        <v>1083</v>
      </c>
      <c r="I106" s="281">
        <v>485773601.90735495</v>
      </c>
      <c r="J106" s="282">
        <v>247</v>
      </c>
      <c r="K106" s="282">
        <v>212</v>
      </c>
      <c r="L106" s="283">
        <v>0.8582995951417004</v>
      </c>
      <c r="M106" s="279">
        <v>250</v>
      </c>
      <c r="N106" s="284">
        <v>416810.78650842322</v>
      </c>
      <c r="O106" s="281">
        <v>55852645.392128713</v>
      </c>
      <c r="P106" s="279">
        <v>214</v>
      </c>
      <c r="Q106" s="285">
        <v>0.12381852551984877</v>
      </c>
      <c r="R106" s="279">
        <v>134</v>
      </c>
      <c r="S106" s="283">
        <v>0.62616822429906538</v>
      </c>
      <c r="T106" s="286">
        <v>0</v>
      </c>
      <c r="U106" s="287">
        <v>-6</v>
      </c>
      <c r="V106" s="287">
        <v>10</v>
      </c>
      <c r="W106" s="287">
        <v>6</v>
      </c>
      <c r="X106" s="287">
        <v>2</v>
      </c>
      <c r="Y106" s="287">
        <v>6</v>
      </c>
      <c r="Z106" s="287">
        <v>-3</v>
      </c>
      <c r="AA106" s="287">
        <v>2</v>
      </c>
      <c r="AB106" s="287">
        <v>-5</v>
      </c>
      <c r="AC106" s="287">
        <v>2</v>
      </c>
      <c r="AD106" s="283">
        <v>0.92925198079148186</v>
      </c>
      <c r="AE106" s="283">
        <v>0.62616822429906538</v>
      </c>
      <c r="AF106" s="281">
        <v>372483.02224371373</v>
      </c>
      <c r="AG106" s="281">
        <v>44327.764264709491</v>
      </c>
      <c r="AH106" s="283">
        <v>0.1190061334814505</v>
      </c>
      <c r="AI106" s="281">
        <v>400520.38345160754</v>
      </c>
      <c r="AJ106" s="281">
        <v>448544.41542692052</v>
      </c>
      <c r="AK106" s="283">
        <v>0.11990408967816091</v>
      </c>
      <c r="AL106" s="322">
        <v>6</v>
      </c>
      <c r="AM106" s="289">
        <v>66</v>
      </c>
      <c r="AN106" s="289">
        <v>40</v>
      </c>
      <c r="AO106" s="289">
        <v>16</v>
      </c>
      <c r="AP106" s="289">
        <v>7</v>
      </c>
      <c r="AQ106" s="289">
        <v>6</v>
      </c>
      <c r="AR106" s="289">
        <v>7</v>
      </c>
      <c r="AS106" s="289">
        <v>2</v>
      </c>
      <c r="AT106" s="289">
        <v>276</v>
      </c>
      <c r="AU106" s="288">
        <v>62.616822429906534</v>
      </c>
      <c r="AV106" s="324">
        <v>6</v>
      </c>
      <c r="AW106" s="289">
        <v>122</v>
      </c>
    </row>
    <row r="107" spans="1:49" s="278" customFormat="1" ht="10.5">
      <c r="A107" s="279">
        <v>700000423</v>
      </c>
      <c r="B107" s="279" t="s">
        <v>337</v>
      </c>
      <c r="C107" s="279">
        <v>6737</v>
      </c>
      <c r="D107" s="280">
        <v>988207</v>
      </c>
      <c r="E107" s="279" t="s">
        <v>343</v>
      </c>
      <c r="F107" s="279" t="s">
        <v>229</v>
      </c>
      <c r="G107" s="279">
        <v>202310</v>
      </c>
      <c r="H107" s="279">
        <v>1083</v>
      </c>
      <c r="I107" s="281">
        <v>485773601.90735495</v>
      </c>
      <c r="J107" s="282">
        <v>268</v>
      </c>
      <c r="K107" s="282">
        <v>256</v>
      </c>
      <c r="L107" s="283">
        <v>0.95522388059701491</v>
      </c>
      <c r="M107" s="279">
        <v>301</v>
      </c>
      <c r="N107" s="284">
        <v>453800.33114049409</v>
      </c>
      <c r="O107" s="281">
        <v>75784655.300462514</v>
      </c>
      <c r="P107" s="279">
        <v>258</v>
      </c>
      <c r="Q107" s="285">
        <v>0.15406427221172023</v>
      </c>
      <c r="R107" s="279">
        <v>167</v>
      </c>
      <c r="S107" s="283">
        <v>0.6472868217054264</v>
      </c>
      <c r="T107" s="286">
        <v>0</v>
      </c>
      <c r="U107" s="287">
        <v>2</v>
      </c>
      <c r="V107" s="287">
        <v>2</v>
      </c>
      <c r="W107" s="287">
        <v>10</v>
      </c>
      <c r="X107" s="287">
        <v>10</v>
      </c>
      <c r="Y107" s="287">
        <v>8</v>
      </c>
      <c r="Z107" s="287">
        <v>11</v>
      </c>
      <c r="AA107" s="287">
        <v>1</v>
      </c>
      <c r="AB107" s="287">
        <v>5</v>
      </c>
      <c r="AC107" s="287">
        <v>2</v>
      </c>
      <c r="AD107" s="283">
        <v>1.0117177151978829</v>
      </c>
      <c r="AE107" s="283">
        <v>0.6472868217054264</v>
      </c>
      <c r="AF107" s="281">
        <v>410074.96229508199</v>
      </c>
      <c r="AG107" s="281">
        <v>43725.3688454121</v>
      </c>
      <c r="AH107" s="283">
        <v>0.10662774581674697</v>
      </c>
      <c r="AI107" s="281">
        <v>400520.38345160754</v>
      </c>
      <c r="AJ107" s="281">
        <v>448544.41542692052</v>
      </c>
      <c r="AK107" s="283">
        <v>0.11990408967816091</v>
      </c>
      <c r="AL107" s="322">
        <v>11</v>
      </c>
      <c r="AM107" s="289">
        <v>89</v>
      </c>
      <c r="AN107" s="289">
        <v>42</v>
      </c>
      <c r="AO107" s="289">
        <v>15</v>
      </c>
      <c r="AP107" s="289">
        <v>13</v>
      </c>
      <c r="AQ107" s="289">
        <v>12</v>
      </c>
      <c r="AR107" s="289">
        <v>12</v>
      </c>
      <c r="AS107" s="289">
        <v>2</v>
      </c>
      <c r="AT107" s="289">
        <v>350</v>
      </c>
      <c r="AU107" s="288">
        <v>64.728682170542641</v>
      </c>
      <c r="AV107" s="324">
        <v>10</v>
      </c>
      <c r="AW107" s="289">
        <v>146</v>
      </c>
    </row>
    <row r="108" spans="1:49" s="278" customFormat="1" ht="10.5">
      <c r="A108" s="279">
        <v>700000423</v>
      </c>
      <c r="B108" s="279" t="s">
        <v>337</v>
      </c>
      <c r="C108" s="279">
        <v>6739</v>
      </c>
      <c r="D108" s="280">
        <v>1093547</v>
      </c>
      <c r="E108" s="279" t="s">
        <v>344</v>
      </c>
      <c r="F108" s="279" t="s">
        <v>229</v>
      </c>
      <c r="G108" s="279">
        <v>202310</v>
      </c>
      <c r="H108" s="279">
        <v>1083</v>
      </c>
      <c r="I108" s="281">
        <v>485773601.90735495</v>
      </c>
      <c r="J108" s="282">
        <v>218</v>
      </c>
      <c r="K108" s="282">
        <v>169</v>
      </c>
      <c r="L108" s="283">
        <v>0.77522935779816515</v>
      </c>
      <c r="M108" s="279">
        <v>203</v>
      </c>
      <c r="N108" s="284">
        <v>328541.6574506539</v>
      </c>
      <c r="O108" s="281">
        <v>35153957.347219966</v>
      </c>
      <c r="P108" s="279">
        <v>171</v>
      </c>
      <c r="Q108" s="285">
        <v>9.9243856332703217E-2</v>
      </c>
      <c r="R108" s="279">
        <v>107</v>
      </c>
      <c r="S108" s="283">
        <v>0.6257309941520468</v>
      </c>
      <c r="T108" s="286">
        <v>0</v>
      </c>
      <c r="U108" s="287">
        <v>2</v>
      </c>
      <c r="V108" s="287">
        <v>2</v>
      </c>
      <c r="W108" s="287">
        <v>1</v>
      </c>
      <c r="X108" s="287">
        <v>5</v>
      </c>
      <c r="Y108" s="287">
        <v>4</v>
      </c>
      <c r="Z108" s="287">
        <v>-12</v>
      </c>
      <c r="AA108" s="287">
        <v>1</v>
      </c>
      <c r="AB108" s="287">
        <v>2</v>
      </c>
      <c r="AC108" s="287">
        <v>1</v>
      </c>
      <c r="AD108" s="283">
        <v>0.73246181682576728</v>
      </c>
      <c r="AE108" s="283">
        <v>0.6257309941520468</v>
      </c>
      <c r="AF108" s="281">
        <v>287246.29459459457</v>
      </c>
      <c r="AG108" s="281">
        <v>41295.362856059335</v>
      </c>
      <c r="AH108" s="283">
        <v>0.14376290881085724</v>
      </c>
      <c r="AI108" s="281">
        <v>400520.38345160754</v>
      </c>
      <c r="AJ108" s="281">
        <v>448544.41542692052</v>
      </c>
      <c r="AK108" s="283">
        <v>0.11990408967816091</v>
      </c>
      <c r="AL108" s="322">
        <v>4</v>
      </c>
      <c r="AM108" s="289">
        <v>60</v>
      </c>
      <c r="AN108" s="289">
        <v>31</v>
      </c>
      <c r="AO108" s="289">
        <v>8</v>
      </c>
      <c r="AP108" s="289">
        <v>4</v>
      </c>
      <c r="AQ108" s="289">
        <v>7</v>
      </c>
      <c r="AR108" s="289">
        <v>7</v>
      </c>
      <c r="AS108" s="289">
        <v>2</v>
      </c>
      <c r="AT108" s="289">
        <v>224</v>
      </c>
      <c r="AU108" s="288">
        <v>62.57309941520468</v>
      </c>
      <c r="AV108" s="324">
        <v>5</v>
      </c>
      <c r="AW108" s="289">
        <v>99</v>
      </c>
    </row>
    <row r="109" spans="1:49" s="278" customFormat="1" ht="10.5">
      <c r="A109" s="279">
        <v>700000423</v>
      </c>
      <c r="B109" s="279" t="s">
        <v>337</v>
      </c>
      <c r="C109" s="279">
        <v>8012</v>
      </c>
      <c r="D109" s="280" t="s">
        <v>226</v>
      </c>
      <c r="E109" s="279" t="s">
        <v>345</v>
      </c>
      <c r="F109" s="279" t="s">
        <v>226</v>
      </c>
      <c r="G109" s="279" t="s">
        <v>226</v>
      </c>
      <c r="H109" s="279">
        <v>1083</v>
      </c>
      <c r="I109" s="281">
        <v>485773601.90735495</v>
      </c>
      <c r="J109" s="282" t="s">
        <v>170</v>
      </c>
      <c r="K109" s="282" t="s">
        <v>170</v>
      </c>
      <c r="L109" s="283" t="s">
        <v>170</v>
      </c>
      <c r="M109" s="279">
        <v>67</v>
      </c>
      <c r="N109" s="284">
        <v>458100.35881465062</v>
      </c>
      <c r="O109" s="281">
        <v>20614516.146659277</v>
      </c>
      <c r="P109" s="279">
        <v>67</v>
      </c>
      <c r="Q109" s="285">
        <v>4.1587901701323253E-2</v>
      </c>
      <c r="R109" s="279">
        <v>45</v>
      </c>
      <c r="S109" s="283">
        <v>0.67164179104477617</v>
      </c>
      <c r="T109" s="286">
        <v>-2</v>
      </c>
      <c r="U109" s="287" t="s">
        <v>170</v>
      </c>
      <c r="V109" s="287" t="s">
        <v>170</v>
      </c>
      <c r="W109" s="287">
        <v>-1</v>
      </c>
      <c r="X109" s="287">
        <v>-1</v>
      </c>
      <c r="Y109" s="287" t="s">
        <v>170</v>
      </c>
      <c r="Z109" s="287" t="s">
        <v>170</v>
      </c>
      <c r="AA109" s="287" t="s">
        <v>170</v>
      </c>
      <c r="AB109" s="287" t="s">
        <v>170</v>
      </c>
      <c r="AC109" s="287" t="s">
        <v>170</v>
      </c>
      <c r="AD109" s="283">
        <v>1.0213043414633416</v>
      </c>
      <c r="AE109" s="283">
        <v>0.67164179104477617</v>
      </c>
      <c r="AF109" s="281">
        <v>400520.38345160754</v>
      </c>
      <c r="AG109" s="281">
        <v>57579.975363043079</v>
      </c>
      <c r="AH109" s="283">
        <v>0.14376290881085735</v>
      </c>
      <c r="AI109" s="281">
        <v>400520.38345160754</v>
      </c>
      <c r="AJ109" s="281">
        <v>448544.41542692052</v>
      </c>
      <c r="AK109" s="283">
        <v>0.11990408967816091</v>
      </c>
      <c r="AL109" s="322">
        <v>4</v>
      </c>
      <c r="AM109" s="289">
        <v>26</v>
      </c>
      <c r="AN109" s="289">
        <v>11</v>
      </c>
      <c r="AO109" s="289">
        <v>0</v>
      </c>
      <c r="AP109" s="289">
        <v>0</v>
      </c>
      <c r="AQ109" s="289">
        <v>0</v>
      </c>
      <c r="AR109" s="289">
        <v>0</v>
      </c>
      <c r="AS109" s="289">
        <v>3</v>
      </c>
      <c r="AT109" s="289">
        <v>82</v>
      </c>
      <c r="AU109" s="288">
        <v>67.164179104477611</v>
      </c>
      <c r="AV109" s="324">
        <v>2</v>
      </c>
      <c r="AW109" s="289">
        <v>37</v>
      </c>
    </row>
    <row r="110" spans="1:49" s="278" customFormat="1" ht="10.5">
      <c r="A110" s="279">
        <v>700000423</v>
      </c>
      <c r="B110" s="279" t="s">
        <v>337</v>
      </c>
      <c r="C110" s="279">
        <v>8929</v>
      </c>
      <c r="D110" s="280">
        <v>792715</v>
      </c>
      <c r="E110" s="279" t="s">
        <v>346</v>
      </c>
      <c r="F110" s="279" t="s">
        <v>229</v>
      </c>
      <c r="G110" s="279">
        <v>202408</v>
      </c>
      <c r="H110" s="279">
        <v>1083</v>
      </c>
      <c r="I110" s="281">
        <v>485773601.90735495</v>
      </c>
      <c r="J110" s="282">
        <v>190</v>
      </c>
      <c r="K110" s="282">
        <v>157</v>
      </c>
      <c r="L110" s="283">
        <v>0.82631578947368423</v>
      </c>
      <c r="M110" s="279">
        <v>187</v>
      </c>
      <c r="N110" s="284">
        <v>412904.30817715393</v>
      </c>
      <c r="O110" s="281">
        <v>40877526.509538241</v>
      </c>
      <c r="P110" s="279">
        <v>159</v>
      </c>
      <c r="Q110" s="285">
        <v>9.1682419659735351E-2</v>
      </c>
      <c r="R110" s="279">
        <v>99</v>
      </c>
      <c r="S110" s="283">
        <v>0.62264150943396224</v>
      </c>
      <c r="T110" s="286">
        <v>0</v>
      </c>
      <c r="U110" s="287">
        <v>1</v>
      </c>
      <c r="V110" s="287">
        <v>1</v>
      </c>
      <c r="W110" s="287">
        <v>2</v>
      </c>
      <c r="X110" s="287">
        <v>6</v>
      </c>
      <c r="Y110" s="287">
        <v>0</v>
      </c>
      <c r="Z110" s="287">
        <v>-6</v>
      </c>
      <c r="AA110" s="287">
        <v>-2</v>
      </c>
      <c r="AB110" s="287">
        <v>6</v>
      </c>
      <c r="AC110" s="287">
        <v>2</v>
      </c>
      <c r="AD110" s="283">
        <v>0.92054274666234637</v>
      </c>
      <c r="AE110" s="283">
        <v>0.62264150943396224</v>
      </c>
      <c r="AF110" s="281">
        <v>368991.99729364004</v>
      </c>
      <c r="AG110" s="281">
        <v>43912.310883513885</v>
      </c>
      <c r="AH110" s="283">
        <v>0.11900613348145032</v>
      </c>
      <c r="AI110" s="281">
        <v>400520.38345160754</v>
      </c>
      <c r="AJ110" s="281">
        <v>448544.41542692052</v>
      </c>
      <c r="AK110" s="283">
        <v>0.11990408967816091</v>
      </c>
      <c r="AL110" s="322">
        <v>8</v>
      </c>
      <c r="AM110" s="289">
        <v>37</v>
      </c>
      <c r="AN110" s="289">
        <v>36</v>
      </c>
      <c r="AO110" s="289">
        <v>13</v>
      </c>
      <c r="AP110" s="289">
        <v>8</v>
      </c>
      <c r="AQ110" s="289">
        <v>6</v>
      </c>
      <c r="AR110" s="289">
        <v>7</v>
      </c>
      <c r="AS110" s="289">
        <v>2</v>
      </c>
      <c r="AT110" s="289">
        <v>206</v>
      </c>
      <c r="AU110" s="288">
        <v>62.264150943396224</v>
      </c>
      <c r="AV110" s="324">
        <v>5</v>
      </c>
      <c r="AW110" s="289">
        <v>86</v>
      </c>
    </row>
    <row r="111" spans="1:49" s="278" customFormat="1" ht="10.5">
      <c r="A111" s="279">
        <v>700000428</v>
      </c>
      <c r="B111" s="279" t="s">
        <v>347</v>
      </c>
      <c r="C111" s="279">
        <v>6120</v>
      </c>
      <c r="D111" s="280">
        <v>988051</v>
      </c>
      <c r="E111" s="279" t="s">
        <v>348</v>
      </c>
      <c r="F111" s="279" t="s">
        <v>229</v>
      </c>
      <c r="G111" s="279">
        <v>202310</v>
      </c>
      <c r="H111" s="279">
        <v>1081</v>
      </c>
      <c r="I111" s="281">
        <v>426282739.35013264</v>
      </c>
      <c r="J111" s="282">
        <v>186</v>
      </c>
      <c r="K111" s="282">
        <v>131</v>
      </c>
      <c r="L111" s="283">
        <v>0.70430107526881724</v>
      </c>
      <c r="M111" s="279">
        <v>175</v>
      </c>
      <c r="N111" s="284">
        <v>377602.53460189985</v>
      </c>
      <c r="O111" s="281">
        <v>31718612.906559587</v>
      </c>
      <c r="P111" s="279">
        <v>133</v>
      </c>
      <c r="Q111" s="285">
        <v>7.772511848341232E-2</v>
      </c>
      <c r="R111" s="279">
        <v>84</v>
      </c>
      <c r="S111" s="283">
        <v>0.63157894736842102</v>
      </c>
      <c r="T111" s="286">
        <v>0</v>
      </c>
      <c r="U111" s="287">
        <v>5</v>
      </c>
      <c r="V111" s="287">
        <v>-3</v>
      </c>
      <c r="W111" s="287">
        <v>11</v>
      </c>
      <c r="X111" s="287">
        <v>1</v>
      </c>
      <c r="Y111" s="287">
        <v>-6</v>
      </c>
      <c r="Z111" s="287">
        <v>0</v>
      </c>
      <c r="AA111" s="287">
        <v>1</v>
      </c>
      <c r="AB111" s="287">
        <v>-5</v>
      </c>
      <c r="AC111" s="287">
        <v>1</v>
      </c>
      <c r="AD111" s="283">
        <v>0.95755305628122822</v>
      </c>
      <c r="AE111" s="283">
        <v>0.63157894736842102</v>
      </c>
      <c r="AF111" s="281">
        <v>334124.05909797823</v>
      </c>
      <c r="AG111" s="281">
        <v>43478.475503921625</v>
      </c>
      <c r="AH111" s="283">
        <v>0.13012674280714409</v>
      </c>
      <c r="AI111" s="281">
        <v>350230.27908813878</v>
      </c>
      <c r="AJ111" s="281">
        <v>394341.10948208388</v>
      </c>
      <c r="AK111" s="283">
        <v>0.12594807767275928</v>
      </c>
      <c r="AL111" s="322">
        <v>5</v>
      </c>
      <c r="AM111" s="289">
        <v>47</v>
      </c>
      <c r="AN111" s="289">
        <v>21</v>
      </c>
      <c r="AO111" s="289">
        <v>4</v>
      </c>
      <c r="AP111" s="289">
        <v>8</v>
      </c>
      <c r="AQ111" s="289">
        <v>12</v>
      </c>
      <c r="AR111" s="289">
        <v>12</v>
      </c>
      <c r="AS111" s="289">
        <v>2</v>
      </c>
      <c r="AT111" s="289">
        <v>188</v>
      </c>
      <c r="AU111" s="288">
        <v>63.157894736842103</v>
      </c>
      <c r="AV111" s="324">
        <v>7</v>
      </c>
      <c r="AW111" s="289">
        <v>72</v>
      </c>
    </row>
    <row r="112" spans="1:49" s="278" customFormat="1" ht="10.5">
      <c r="A112" s="279">
        <v>700000428</v>
      </c>
      <c r="B112" s="279" t="s">
        <v>347</v>
      </c>
      <c r="C112" s="279">
        <v>6122</v>
      </c>
      <c r="D112" s="280">
        <v>988066</v>
      </c>
      <c r="E112" s="279" t="s">
        <v>349</v>
      </c>
      <c r="F112" s="279" t="s">
        <v>229</v>
      </c>
      <c r="G112" s="279">
        <v>202310</v>
      </c>
      <c r="H112" s="279">
        <v>1081</v>
      </c>
      <c r="I112" s="281">
        <v>426282739.35013264</v>
      </c>
      <c r="J112" s="282">
        <v>236</v>
      </c>
      <c r="K112" s="282">
        <v>213</v>
      </c>
      <c r="L112" s="283">
        <v>0.90254237288135597</v>
      </c>
      <c r="M112" s="279">
        <v>252</v>
      </c>
      <c r="N112" s="284">
        <v>395158.74813086307</v>
      </c>
      <c r="O112" s="281">
        <v>53741589.745797373</v>
      </c>
      <c r="P112" s="279">
        <v>215</v>
      </c>
      <c r="Q112" s="285">
        <v>0.12606635071090047</v>
      </c>
      <c r="R112" s="279">
        <v>136</v>
      </c>
      <c r="S112" s="283">
        <v>0.63255813953488371</v>
      </c>
      <c r="T112" s="286">
        <v>0</v>
      </c>
      <c r="U112" s="287">
        <v>0</v>
      </c>
      <c r="V112" s="287">
        <v>2</v>
      </c>
      <c r="W112" s="287">
        <v>2</v>
      </c>
      <c r="X112" s="287">
        <v>3</v>
      </c>
      <c r="Y112" s="287">
        <v>3</v>
      </c>
      <c r="Z112" s="287">
        <v>3</v>
      </c>
      <c r="AA112" s="287">
        <v>3</v>
      </c>
      <c r="AB112" s="287">
        <v>2</v>
      </c>
      <c r="AC112" s="287">
        <v>5</v>
      </c>
      <c r="AD112" s="283">
        <v>1.0020734299040064</v>
      </c>
      <c r="AE112" s="283">
        <v>0.63255813953488371</v>
      </c>
      <c r="AF112" s="281">
        <v>349658.78884462151</v>
      </c>
      <c r="AG112" s="281">
        <v>45499.959286241559</v>
      </c>
      <c r="AH112" s="283">
        <v>0.13012674280714406</v>
      </c>
      <c r="AI112" s="281">
        <v>350230.27908813878</v>
      </c>
      <c r="AJ112" s="281">
        <v>394341.10948208388</v>
      </c>
      <c r="AK112" s="283">
        <v>0.12594807767275928</v>
      </c>
      <c r="AL112" s="322">
        <v>8</v>
      </c>
      <c r="AM112" s="289">
        <v>74</v>
      </c>
      <c r="AN112" s="289">
        <v>35</v>
      </c>
      <c r="AO112" s="289">
        <v>14</v>
      </c>
      <c r="AP112" s="289">
        <v>8</v>
      </c>
      <c r="AQ112" s="289">
        <v>8</v>
      </c>
      <c r="AR112" s="289">
        <v>8</v>
      </c>
      <c r="AS112" s="289">
        <v>2</v>
      </c>
      <c r="AT112" s="289">
        <v>283</v>
      </c>
      <c r="AU112" s="288">
        <v>63.255813953488371</v>
      </c>
      <c r="AV112" s="324">
        <v>5</v>
      </c>
      <c r="AW112" s="289">
        <v>123</v>
      </c>
    </row>
    <row r="113" spans="1:49" s="278" customFormat="1" ht="10.5">
      <c r="A113" s="279">
        <v>700000428</v>
      </c>
      <c r="B113" s="279" t="s">
        <v>347</v>
      </c>
      <c r="C113" s="279">
        <v>6123</v>
      </c>
      <c r="D113" s="280">
        <v>259746</v>
      </c>
      <c r="E113" s="279" t="s">
        <v>350</v>
      </c>
      <c r="F113" s="279" t="s">
        <v>229</v>
      </c>
      <c r="G113" s="279">
        <v>202310</v>
      </c>
      <c r="H113" s="279">
        <v>1081</v>
      </c>
      <c r="I113" s="281">
        <v>426282739.35013264</v>
      </c>
      <c r="J113" s="282">
        <v>153</v>
      </c>
      <c r="K113" s="282">
        <v>118</v>
      </c>
      <c r="L113" s="283">
        <v>0.77124183006535951</v>
      </c>
      <c r="M113" s="279">
        <v>138</v>
      </c>
      <c r="N113" s="284">
        <v>426489.03166005266</v>
      </c>
      <c r="O113" s="281">
        <v>32413166.406164002</v>
      </c>
      <c r="P113" s="279">
        <v>120</v>
      </c>
      <c r="Q113" s="285">
        <v>7.0142180094786732E-2</v>
      </c>
      <c r="R113" s="279">
        <v>76</v>
      </c>
      <c r="S113" s="283">
        <v>0.6333333333333333</v>
      </c>
      <c r="T113" s="286">
        <v>0</v>
      </c>
      <c r="U113" s="287">
        <v>-13</v>
      </c>
      <c r="V113" s="287">
        <v>3</v>
      </c>
      <c r="W113" s="287">
        <v>6</v>
      </c>
      <c r="X113" s="287">
        <v>2</v>
      </c>
      <c r="Y113" s="287">
        <v>-7</v>
      </c>
      <c r="Z113" s="287">
        <v>-2</v>
      </c>
      <c r="AA113" s="287">
        <v>2</v>
      </c>
      <c r="AB113" s="287">
        <v>-1</v>
      </c>
      <c r="AC113" s="287">
        <v>2</v>
      </c>
      <c r="AD113" s="283">
        <v>1.0815231316364426</v>
      </c>
      <c r="AE113" s="283">
        <v>0.6333333333333333</v>
      </c>
      <c r="AF113" s="281">
        <v>386117.50174825173</v>
      </c>
      <c r="AG113" s="281">
        <v>40371.529911800928</v>
      </c>
      <c r="AH113" s="283">
        <v>0.10455762748129228</v>
      </c>
      <c r="AI113" s="281">
        <v>350230.27908813878</v>
      </c>
      <c r="AJ113" s="281">
        <v>394341.10948208388</v>
      </c>
      <c r="AK113" s="283">
        <v>0.12594807767275928</v>
      </c>
      <c r="AL113" s="322">
        <v>5</v>
      </c>
      <c r="AM113" s="289">
        <v>43</v>
      </c>
      <c r="AN113" s="289">
        <v>20</v>
      </c>
      <c r="AO113" s="289">
        <v>6</v>
      </c>
      <c r="AP113" s="289">
        <v>4</v>
      </c>
      <c r="AQ113" s="289">
        <v>2</v>
      </c>
      <c r="AR113" s="289">
        <v>2</v>
      </c>
      <c r="AS113" s="289">
        <v>2</v>
      </c>
      <c r="AT113" s="289">
        <v>153</v>
      </c>
      <c r="AU113" s="288">
        <v>63.333333333333329</v>
      </c>
      <c r="AV113" s="324">
        <v>2</v>
      </c>
      <c r="AW113" s="289">
        <v>69</v>
      </c>
    </row>
    <row r="114" spans="1:49" s="278" customFormat="1" ht="10.5">
      <c r="A114" s="279">
        <v>700000428</v>
      </c>
      <c r="B114" s="279" t="s">
        <v>347</v>
      </c>
      <c r="C114" s="279">
        <v>6816</v>
      </c>
      <c r="D114" s="280">
        <v>446249</v>
      </c>
      <c r="E114" s="279" t="s">
        <v>351</v>
      </c>
      <c r="F114" s="279" t="s">
        <v>229</v>
      </c>
      <c r="G114" s="279">
        <v>202310</v>
      </c>
      <c r="H114" s="279">
        <v>1081</v>
      </c>
      <c r="I114" s="281">
        <v>426282739.35013264</v>
      </c>
      <c r="J114" s="282">
        <v>162</v>
      </c>
      <c r="K114" s="282">
        <v>128</v>
      </c>
      <c r="L114" s="283">
        <v>0.79012345679012341</v>
      </c>
      <c r="M114" s="279">
        <v>153</v>
      </c>
      <c r="N114" s="284">
        <v>412211.71578882006</v>
      </c>
      <c r="O114" s="281">
        <v>33801360.694683246</v>
      </c>
      <c r="P114" s="279">
        <v>130</v>
      </c>
      <c r="Q114" s="285">
        <v>7.582938388625593E-2</v>
      </c>
      <c r="R114" s="279">
        <v>82</v>
      </c>
      <c r="S114" s="283">
        <v>0.63076923076923075</v>
      </c>
      <c r="T114" s="286">
        <v>0</v>
      </c>
      <c r="U114" s="287">
        <v>-2</v>
      </c>
      <c r="V114" s="287">
        <v>1</v>
      </c>
      <c r="W114" s="287">
        <v>3</v>
      </c>
      <c r="X114" s="287">
        <v>4</v>
      </c>
      <c r="Y114" s="287">
        <v>-3</v>
      </c>
      <c r="Z114" s="287">
        <v>-1</v>
      </c>
      <c r="AA114" s="287">
        <v>2</v>
      </c>
      <c r="AB114" s="287">
        <v>-4</v>
      </c>
      <c r="AC114" s="287">
        <v>2</v>
      </c>
      <c r="AD114" s="283">
        <v>1.0453176345986521</v>
      </c>
      <c r="AE114" s="283">
        <v>0.63076923076923075</v>
      </c>
      <c r="AF114" s="281">
        <v>373191.67921440263</v>
      </c>
      <c r="AG114" s="281">
        <v>39020.036574417434</v>
      </c>
      <c r="AH114" s="283">
        <v>0.10455762748129227</v>
      </c>
      <c r="AI114" s="281">
        <v>350230.27908813878</v>
      </c>
      <c r="AJ114" s="281">
        <v>394341.10948208388</v>
      </c>
      <c r="AK114" s="283">
        <v>0.12594807767275928</v>
      </c>
      <c r="AL114" s="322">
        <v>4</v>
      </c>
      <c r="AM114" s="289">
        <v>43</v>
      </c>
      <c r="AN114" s="289">
        <v>24</v>
      </c>
      <c r="AO114" s="289">
        <v>8</v>
      </c>
      <c r="AP114" s="289">
        <v>3</v>
      </c>
      <c r="AQ114" s="289">
        <v>4</v>
      </c>
      <c r="AR114" s="289">
        <v>4</v>
      </c>
      <c r="AS114" s="289">
        <v>2</v>
      </c>
      <c r="AT114" s="289">
        <v>168</v>
      </c>
      <c r="AU114" s="288">
        <v>63.076923076923073</v>
      </c>
      <c r="AV114" s="324">
        <v>3</v>
      </c>
      <c r="AW114" s="289">
        <v>75</v>
      </c>
    </row>
    <row r="115" spans="1:49" s="278" customFormat="1" ht="10.5">
      <c r="A115" s="279">
        <v>700000428</v>
      </c>
      <c r="B115" s="279" t="s">
        <v>347</v>
      </c>
      <c r="C115" s="279">
        <v>6825</v>
      </c>
      <c r="D115" s="280">
        <v>1030759</v>
      </c>
      <c r="E115" s="279" t="s">
        <v>352</v>
      </c>
      <c r="F115" s="279" t="s">
        <v>229</v>
      </c>
      <c r="G115" s="279">
        <v>202310</v>
      </c>
      <c r="H115" s="279">
        <v>1081</v>
      </c>
      <c r="I115" s="281">
        <v>426282739.35013264</v>
      </c>
      <c r="J115" s="282">
        <v>222</v>
      </c>
      <c r="K115" s="282">
        <v>172</v>
      </c>
      <c r="L115" s="283">
        <v>0.77477477477477474</v>
      </c>
      <c r="M115" s="279">
        <v>221</v>
      </c>
      <c r="N115" s="284">
        <v>388210.12898100744</v>
      </c>
      <c r="O115" s="281">
        <v>42703114.187910818</v>
      </c>
      <c r="P115" s="279">
        <v>174</v>
      </c>
      <c r="Q115" s="285">
        <v>0.1014218009478673</v>
      </c>
      <c r="R115" s="279">
        <v>110</v>
      </c>
      <c r="S115" s="283">
        <v>0.63218390804597702</v>
      </c>
      <c r="T115" s="286">
        <v>0</v>
      </c>
      <c r="U115" s="287">
        <v>0</v>
      </c>
      <c r="V115" s="287">
        <v>3</v>
      </c>
      <c r="W115" s="287">
        <v>6</v>
      </c>
      <c r="X115" s="287">
        <v>3</v>
      </c>
      <c r="Y115" s="287">
        <v>2</v>
      </c>
      <c r="Z115" s="287">
        <v>-6</v>
      </c>
      <c r="AA115" s="287">
        <v>2</v>
      </c>
      <c r="AB115" s="287">
        <v>-4</v>
      </c>
      <c r="AC115" s="287">
        <v>1</v>
      </c>
      <c r="AD115" s="283">
        <v>0.98445259610612579</v>
      </c>
      <c r="AE115" s="283">
        <v>0.63218390804597702</v>
      </c>
      <c r="AF115" s="281">
        <v>343510.25798816566</v>
      </c>
      <c r="AG115" s="281">
        <v>44699.870992841781</v>
      </c>
      <c r="AH115" s="283">
        <v>0.1301267428071442</v>
      </c>
      <c r="AI115" s="281">
        <v>350230.27908813878</v>
      </c>
      <c r="AJ115" s="281">
        <v>394341.10948208388</v>
      </c>
      <c r="AK115" s="283">
        <v>0.12594807767275928</v>
      </c>
      <c r="AL115" s="322">
        <v>12</v>
      </c>
      <c r="AM115" s="289">
        <v>50</v>
      </c>
      <c r="AN115" s="289">
        <v>34</v>
      </c>
      <c r="AO115" s="289">
        <v>7</v>
      </c>
      <c r="AP115" s="289">
        <v>13</v>
      </c>
      <c r="AQ115" s="289">
        <v>11</v>
      </c>
      <c r="AR115" s="289">
        <v>11</v>
      </c>
      <c r="AS115" s="289">
        <v>2</v>
      </c>
      <c r="AT115" s="289">
        <v>236</v>
      </c>
      <c r="AU115" s="288">
        <v>63.218390804597703</v>
      </c>
      <c r="AV115" s="324">
        <v>7</v>
      </c>
      <c r="AW115" s="289">
        <v>91</v>
      </c>
    </row>
    <row r="116" spans="1:49" s="278" customFormat="1" ht="10.5">
      <c r="A116" s="279">
        <v>700000428</v>
      </c>
      <c r="B116" s="279" t="s">
        <v>347</v>
      </c>
      <c r="C116" s="279">
        <v>6828</v>
      </c>
      <c r="D116" s="280">
        <v>1070454</v>
      </c>
      <c r="E116" s="279" t="s">
        <v>353</v>
      </c>
      <c r="F116" s="279" t="s">
        <v>229</v>
      </c>
      <c r="G116" s="279">
        <v>202310</v>
      </c>
      <c r="H116" s="279">
        <v>1081</v>
      </c>
      <c r="I116" s="281">
        <v>426282739.35013264</v>
      </c>
      <c r="J116" s="282">
        <v>230</v>
      </c>
      <c r="K116" s="282">
        <v>181</v>
      </c>
      <c r="L116" s="283">
        <v>0.78695652173913044</v>
      </c>
      <c r="M116" s="279">
        <v>219</v>
      </c>
      <c r="N116" s="284">
        <v>459153.02097737172</v>
      </c>
      <c r="O116" s="281">
        <v>52802597.41239775</v>
      </c>
      <c r="P116" s="279">
        <v>182</v>
      </c>
      <c r="Q116" s="285">
        <v>0.10616113744075829</v>
      </c>
      <c r="R116" s="279">
        <v>115</v>
      </c>
      <c r="S116" s="283">
        <v>0.63186813186813184</v>
      </c>
      <c r="T116" s="286">
        <v>-1</v>
      </c>
      <c r="U116" s="287">
        <v>-1</v>
      </c>
      <c r="V116" s="287">
        <v>2</v>
      </c>
      <c r="W116" s="287">
        <v>2</v>
      </c>
      <c r="X116" s="287">
        <v>0</v>
      </c>
      <c r="Y116" s="287">
        <v>4</v>
      </c>
      <c r="Z116" s="287">
        <v>-1</v>
      </c>
      <c r="AA116" s="287">
        <v>2</v>
      </c>
      <c r="AB116" s="287">
        <v>-9</v>
      </c>
      <c r="AC116" s="287">
        <v>3</v>
      </c>
      <c r="AD116" s="283">
        <v>1.16435494534265</v>
      </c>
      <c r="AE116" s="283">
        <v>0.63186813186813184</v>
      </c>
      <c r="AF116" s="281">
        <v>435869.15369059658</v>
      </c>
      <c r="AG116" s="281">
        <v>23283.867286775145</v>
      </c>
      <c r="AH116" s="283">
        <v>5.3419396829589114E-2</v>
      </c>
      <c r="AI116" s="281">
        <v>350230.27908813878</v>
      </c>
      <c r="AJ116" s="281">
        <v>394341.10948208388</v>
      </c>
      <c r="AK116" s="283">
        <v>0.12594807767275928</v>
      </c>
      <c r="AL116" s="322">
        <v>4</v>
      </c>
      <c r="AM116" s="289">
        <v>71</v>
      </c>
      <c r="AN116" s="289">
        <v>27</v>
      </c>
      <c r="AO116" s="289">
        <v>8</v>
      </c>
      <c r="AP116" s="289">
        <v>5</v>
      </c>
      <c r="AQ116" s="289">
        <v>8</v>
      </c>
      <c r="AR116" s="289">
        <v>8</v>
      </c>
      <c r="AS116" s="289">
        <v>2</v>
      </c>
      <c r="AT116" s="289">
        <v>242</v>
      </c>
      <c r="AU116" s="288">
        <v>63.186813186813183</v>
      </c>
      <c r="AV116" s="324">
        <v>5</v>
      </c>
      <c r="AW116" s="289">
        <v>106</v>
      </c>
    </row>
    <row r="117" spans="1:49" s="278" customFormat="1" ht="10.5">
      <c r="A117" s="279">
        <v>700000428</v>
      </c>
      <c r="B117" s="279" t="s">
        <v>347</v>
      </c>
      <c r="C117" s="279">
        <v>6829</v>
      </c>
      <c r="D117" s="280">
        <v>1034757</v>
      </c>
      <c r="E117" s="279" t="s">
        <v>354</v>
      </c>
      <c r="F117" s="279" t="s">
        <v>229</v>
      </c>
      <c r="G117" s="279">
        <v>202310</v>
      </c>
      <c r="H117" s="279">
        <v>1081</v>
      </c>
      <c r="I117" s="281">
        <v>426282739.35013264</v>
      </c>
      <c r="J117" s="282">
        <v>261</v>
      </c>
      <c r="K117" s="282">
        <v>225</v>
      </c>
      <c r="L117" s="283">
        <v>0.86206896551724133</v>
      </c>
      <c r="M117" s="279">
        <v>281</v>
      </c>
      <c r="N117" s="284">
        <v>370713.67492071202</v>
      </c>
      <c r="O117" s="281">
        <v>53012055.513661817</v>
      </c>
      <c r="P117" s="279">
        <v>226</v>
      </c>
      <c r="Q117" s="285">
        <v>0.13270142180094788</v>
      </c>
      <c r="R117" s="279">
        <v>143</v>
      </c>
      <c r="S117" s="283">
        <v>0.63274336283185839</v>
      </c>
      <c r="T117" s="286">
        <v>-1</v>
      </c>
      <c r="U117" s="287">
        <v>-3</v>
      </c>
      <c r="V117" s="287">
        <v>3</v>
      </c>
      <c r="W117" s="287">
        <v>5</v>
      </c>
      <c r="X117" s="287">
        <v>6</v>
      </c>
      <c r="Y117" s="287">
        <v>2</v>
      </c>
      <c r="Z117" s="287">
        <v>2</v>
      </c>
      <c r="AA117" s="287">
        <v>3</v>
      </c>
      <c r="AB117" s="287">
        <v>0</v>
      </c>
      <c r="AC117" s="287">
        <v>-1</v>
      </c>
      <c r="AD117" s="283">
        <v>0.94008376506217306</v>
      </c>
      <c r="AE117" s="283">
        <v>0.63274336283185839</v>
      </c>
      <c r="AF117" s="281">
        <v>328028.4067961165</v>
      </c>
      <c r="AG117" s="281">
        <v>42685.268124595517</v>
      </c>
      <c r="AH117" s="283">
        <v>0.13012674280714417</v>
      </c>
      <c r="AI117" s="281">
        <v>350230.27908813878</v>
      </c>
      <c r="AJ117" s="281">
        <v>394341.10948208388</v>
      </c>
      <c r="AK117" s="283">
        <v>0.12594807767275928</v>
      </c>
      <c r="AL117" s="322">
        <v>14</v>
      </c>
      <c r="AM117" s="289">
        <v>76</v>
      </c>
      <c r="AN117" s="289">
        <v>33</v>
      </c>
      <c r="AO117" s="289">
        <v>12</v>
      </c>
      <c r="AP117" s="289">
        <v>15</v>
      </c>
      <c r="AQ117" s="289">
        <v>10</v>
      </c>
      <c r="AR117" s="289">
        <v>10</v>
      </c>
      <c r="AS117" s="289">
        <v>2</v>
      </c>
      <c r="AT117" s="289">
        <v>299</v>
      </c>
      <c r="AU117" s="288">
        <v>63.274336283185839</v>
      </c>
      <c r="AV117" s="324">
        <v>8</v>
      </c>
      <c r="AW117" s="289">
        <v>121</v>
      </c>
    </row>
    <row r="118" spans="1:49" s="278" customFormat="1" ht="10.5">
      <c r="A118" s="279">
        <v>700000428</v>
      </c>
      <c r="B118" s="279" t="s">
        <v>347</v>
      </c>
      <c r="C118" s="279">
        <v>6832</v>
      </c>
      <c r="D118" s="280">
        <v>1204030</v>
      </c>
      <c r="E118" s="279" t="s">
        <v>355</v>
      </c>
      <c r="F118" s="279" t="s">
        <v>229</v>
      </c>
      <c r="G118" s="279">
        <v>202310</v>
      </c>
      <c r="H118" s="279">
        <v>1081</v>
      </c>
      <c r="I118" s="281">
        <v>426282739.35013264</v>
      </c>
      <c r="J118" s="282">
        <v>260</v>
      </c>
      <c r="K118" s="282">
        <v>190</v>
      </c>
      <c r="L118" s="283">
        <v>0.73076923076923073</v>
      </c>
      <c r="M118" s="279">
        <v>262</v>
      </c>
      <c r="N118" s="284">
        <v>373949.33710625267</v>
      </c>
      <c r="O118" s="281">
        <v>45621819.126962826</v>
      </c>
      <c r="P118" s="279">
        <v>192</v>
      </c>
      <c r="Q118" s="285">
        <v>0.11279620853080569</v>
      </c>
      <c r="R118" s="279">
        <v>122</v>
      </c>
      <c r="S118" s="283">
        <v>0.63541666666666663</v>
      </c>
      <c r="T118" s="286">
        <v>0</v>
      </c>
      <c r="U118" s="287">
        <v>-1</v>
      </c>
      <c r="V118" s="287">
        <v>6</v>
      </c>
      <c r="W118" s="287">
        <v>11</v>
      </c>
      <c r="X118" s="287">
        <v>6</v>
      </c>
      <c r="Y118" s="287">
        <v>2</v>
      </c>
      <c r="Z118" s="287">
        <v>1</v>
      </c>
      <c r="AA118" s="287">
        <v>0</v>
      </c>
      <c r="AB118" s="287">
        <v>-12</v>
      </c>
      <c r="AC118" s="287">
        <v>5</v>
      </c>
      <c r="AD118" s="283">
        <v>0.94828900186791798</v>
      </c>
      <c r="AE118" s="283">
        <v>0.63541666666666663</v>
      </c>
      <c r="AF118" s="281">
        <v>330891.50352941174</v>
      </c>
      <c r="AG118" s="281">
        <v>43057.833576840931</v>
      </c>
      <c r="AH118" s="283">
        <v>0.13012674280714395</v>
      </c>
      <c r="AI118" s="281">
        <v>350230.27908813878</v>
      </c>
      <c r="AJ118" s="281">
        <v>394341.10948208388</v>
      </c>
      <c r="AK118" s="283">
        <v>0.12594807767275928</v>
      </c>
      <c r="AL118" s="322">
        <v>11</v>
      </c>
      <c r="AM118" s="289">
        <v>57</v>
      </c>
      <c r="AN118" s="289">
        <v>23</v>
      </c>
      <c r="AO118" s="289">
        <v>19</v>
      </c>
      <c r="AP118" s="289">
        <v>16</v>
      </c>
      <c r="AQ118" s="289">
        <v>19</v>
      </c>
      <c r="AR118" s="289">
        <v>19</v>
      </c>
      <c r="AS118" s="289">
        <v>2</v>
      </c>
      <c r="AT118" s="289">
        <v>275</v>
      </c>
      <c r="AU118" s="288">
        <v>63.541666666666664</v>
      </c>
      <c r="AV118" s="324">
        <v>12</v>
      </c>
      <c r="AW118" s="289">
        <v>99</v>
      </c>
    </row>
    <row r="119" spans="1:49" s="278" customFormat="1" ht="10.5">
      <c r="A119" s="279">
        <v>700000428</v>
      </c>
      <c r="B119" s="279" t="s">
        <v>347</v>
      </c>
      <c r="C119" s="279">
        <v>6847</v>
      </c>
      <c r="D119" s="280">
        <v>1019658</v>
      </c>
      <c r="E119" s="279" t="s">
        <v>356</v>
      </c>
      <c r="F119" s="279" t="s">
        <v>229</v>
      </c>
      <c r="G119" s="279">
        <v>202310</v>
      </c>
      <c r="H119" s="279">
        <v>1081</v>
      </c>
      <c r="I119" s="281">
        <v>426282739.35013264</v>
      </c>
      <c r="J119" s="282">
        <v>223</v>
      </c>
      <c r="K119" s="282">
        <v>185</v>
      </c>
      <c r="L119" s="283">
        <v>0.82959641255605376</v>
      </c>
      <c r="M119" s="279">
        <v>224</v>
      </c>
      <c r="N119" s="284">
        <v>384144.91854528565</v>
      </c>
      <c r="O119" s="281">
        <v>45713245.30688899</v>
      </c>
      <c r="P119" s="279">
        <v>187</v>
      </c>
      <c r="Q119" s="285">
        <v>0.10995260663507109</v>
      </c>
      <c r="R119" s="279">
        <v>119</v>
      </c>
      <c r="S119" s="283">
        <v>0.63636363636363635</v>
      </c>
      <c r="T119" s="286">
        <v>0</v>
      </c>
      <c r="U119" s="287">
        <v>-11</v>
      </c>
      <c r="V119" s="287">
        <v>4</v>
      </c>
      <c r="W119" s="287">
        <v>2</v>
      </c>
      <c r="X119" s="287">
        <v>3</v>
      </c>
      <c r="Y119" s="287">
        <v>0</v>
      </c>
      <c r="Z119" s="287">
        <v>2</v>
      </c>
      <c r="AA119" s="287">
        <v>2</v>
      </c>
      <c r="AB119" s="287">
        <v>0</v>
      </c>
      <c r="AC119" s="287">
        <v>3</v>
      </c>
      <c r="AD119" s="283">
        <v>0.97414372812870154</v>
      </c>
      <c r="AE119" s="283">
        <v>0.63636363636363635</v>
      </c>
      <c r="AF119" s="281">
        <v>339913.13008937438</v>
      </c>
      <c r="AG119" s="281">
        <v>44231.788455911272</v>
      </c>
      <c r="AH119" s="283">
        <v>0.13012674280714392</v>
      </c>
      <c r="AI119" s="281">
        <v>350230.27908813878</v>
      </c>
      <c r="AJ119" s="281">
        <v>394341.10948208388</v>
      </c>
      <c r="AK119" s="283">
        <v>0.12594807767275928</v>
      </c>
      <c r="AL119" s="322">
        <v>9</v>
      </c>
      <c r="AM119" s="289">
        <v>59</v>
      </c>
      <c r="AN119" s="289">
        <v>28</v>
      </c>
      <c r="AO119" s="289">
        <v>18</v>
      </c>
      <c r="AP119" s="289">
        <v>9</v>
      </c>
      <c r="AQ119" s="289">
        <v>8</v>
      </c>
      <c r="AR119" s="289">
        <v>7</v>
      </c>
      <c r="AS119" s="289">
        <v>2</v>
      </c>
      <c r="AT119" s="289">
        <v>248</v>
      </c>
      <c r="AU119" s="288">
        <v>63.636363636363633</v>
      </c>
      <c r="AV119" s="324">
        <v>5</v>
      </c>
      <c r="AW119" s="289">
        <v>105</v>
      </c>
    </row>
    <row r="120" spans="1:49" s="278" customFormat="1" ht="10.5">
      <c r="A120" s="279">
        <v>700000428</v>
      </c>
      <c r="B120" s="279" t="s">
        <v>347</v>
      </c>
      <c r="C120" s="279">
        <v>8017</v>
      </c>
      <c r="D120" s="280" t="s">
        <v>226</v>
      </c>
      <c r="E120" s="279" t="s">
        <v>357</v>
      </c>
      <c r="F120" s="279" t="s">
        <v>226</v>
      </c>
      <c r="G120" s="279" t="s">
        <v>226</v>
      </c>
      <c r="H120" s="279">
        <v>1081</v>
      </c>
      <c r="I120" s="281">
        <v>426282739.35013264</v>
      </c>
      <c r="J120" s="282" t="s">
        <v>170</v>
      </c>
      <c r="K120" s="282" t="s">
        <v>170</v>
      </c>
      <c r="L120" s="283" t="s">
        <v>170</v>
      </c>
      <c r="M120" s="279">
        <v>140</v>
      </c>
      <c r="N120" s="284">
        <v>369735.93669261917</v>
      </c>
      <c r="O120" s="281">
        <v>34755178.049106203</v>
      </c>
      <c r="P120" s="279">
        <v>140</v>
      </c>
      <c r="Q120" s="285">
        <v>8.7203791469194311E-2</v>
      </c>
      <c r="R120" s="279">
        <v>94</v>
      </c>
      <c r="S120" s="283">
        <v>0.67142857142857137</v>
      </c>
      <c r="T120" s="286">
        <v>0</v>
      </c>
      <c r="U120" s="287" t="s">
        <v>170</v>
      </c>
      <c r="V120" s="287" t="s">
        <v>170</v>
      </c>
      <c r="W120" s="287">
        <v>0</v>
      </c>
      <c r="X120" s="287">
        <v>-1</v>
      </c>
      <c r="Y120" s="287" t="s">
        <v>170</v>
      </c>
      <c r="Z120" s="287" t="s">
        <v>170</v>
      </c>
      <c r="AA120" s="287" t="s">
        <v>170</v>
      </c>
      <c r="AB120" s="287" t="s">
        <v>170</v>
      </c>
      <c r="AC120" s="287" t="s">
        <v>170</v>
      </c>
      <c r="AD120" s="283">
        <v>0.93760434254044567</v>
      </c>
      <c r="AE120" s="283">
        <v>0.67142857142857137</v>
      </c>
      <c r="AF120" s="281">
        <v>313000</v>
      </c>
      <c r="AG120" s="281">
        <v>56735.936692619172</v>
      </c>
      <c r="AH120" s="283">
        <v>0.18126497345884721</v>
      </c>
      <c r="AI120" s="281">
        <v>350230.27908813878</v>
      </c>
      <c r="AJ120" s="281">
        <v>394341.10948208388</v>
      </c>
      <c r="AK120" s="283">
        <v>0.12594807767275928</v>
      </c>
      <c r="AL120" s="322">
        <v>4</v>
      </c>
      <c r="AM120" s="289">
        <v>60</v>
      </c>
      <c r="AN120" s="289">
        <v>26</v>
      </c>
      <c r="AO120" s="289">
        <v>0</v>
      </c>
      <c r="AP120" s="289">
        <v>0</v>
      </c>
      <c r="AQ120" s="289">
        <v>0</v>
      </c>
      <c r="AR120" s="289">
        <v>0</v>
      </c>
      <c r="AS120" s="289">
        <v>7</v>
      </c>
      <c r="AT120" s="289">
        <v>180</v>
      </c>
      <c r="AU120" s="288">
        <v>67.142857142857139</v>
      </c>
      <c r="AV120" s="324">
        <v>4</v>
      </c>
      <c r="AW120" s="289">
        <v>86</v>
      </c>
    </row>
    <row r="121" spans="1:49" s="278" customFormat="1" ht="10.5">
      <c r="A121" s="279">
        <v>700000454</v>
      </c>
      <c r="B121" s="279" t="s">
        <v>56</v>
      </c>
      <c r="C121" s="279">
        <v>7603</v>
      </c>
      <c r="D121" s="280">
        <v>1161321</v>
      </c>
      <c r="E121" s="279" t="s">
        <v>358</v>
      </c>
      <c r="F121" s="279" t="s">
        <v>229</v>
      </c>
      <c r="G121" s="279">
        <v>202310</v>
      </c>
      <c r="H121" s="279">
        <v>1137</v>
      </c>
      <c r="I121" s="281">
        <v>469584033.96554381</v>
      </c>
      <c r="J121" s="282">
        <v>194</v>
      </c>
      <c r="K121" s="282">
        <v>158</v>
      </c>
      <c r="L121" s="283">
        <v>0.81443298969072164</v>
      </c>
      <c r="M121" s="279">
        <v>182</v>
      </c>
      <c r="N121" s="284">
        <v>423436.76317173697</v>
      </c>
      <c r="O121" s="281">
        <v>41496802.790830225</v>
      </c>
      <c r="P121" s="279">
        <v>160</v>
      </c>
      <c r="Q121" s="285">
        <v>8.5972850678733032E-2</v>
      </c>
      <c r="R121" s="279">
        <v>98</v>
      </c>
      <c r="S121" s="283">
        <v>0.61250000000000004</v>
      </c>
      <c r="T121" s="286">
        <v>0</v>
      </c>
      <c r="U121" s="287">
        <v>2</v>
      </c>
      <c r="V121" s="287">
        <v>0</v>
      </c>
      <c r="W121" s="287">
        <v>3</v>
      </c>
      <c r="X121" s="287">
        <v>-5</v>
      </c>
      <c r="Y121" s="287">
        <v>-5</v>
      </c>
      <c r="Z121" s="287">
        <v>-4</v>
      </c>
      <c r="AA121" s="287">
        <v>2</v>
      </c>
      <c r="AB121" s="287">
        <v>0</v>
      </c>
      <c r="AC121" s="287">
        <v>-3</v>
      </c>
      <c r="AD121" s="283">
        <v>1.0252639887700945</v>
      </c>
      <c r="AE121" s="283">
        <v>0.61250000000000004</v>
      </c>
      <c r="AF121" s="281">
        <v>393801.29545454547</v>
      </c>
      <c r="AG121" s="281">
        <v>29635.467717191495</v>
      </c>
      <c r="AH121" s="283">
        <v>7.525487615012727E-2</v>
      </c>
      <c r="AI121" s="281">
        <v>394445.03369483148</v>
      </c>
      <c r="AJ121" s="281">
        <v>413002.66839537711</v>
      </c>
      <c r="AK121" s="283">
        <v>4.7047454309953496E-2</v>
      </c>
      <c r="AL121" s="322">
        <v>7</v>
      </c>
      <c r="AM121" s="289">
        <v>44</v>
      </c>
      <c r="AN121" s="289">
        <v>30</v>
      </c>
      <c r="AO121" s="289">
        <v>13</v>
      </c>
      <c r="AP121" s="289">
        <v>6</v>
      </c>
      <c r="AQ121" s="289">
        <v>1</v>
      </c>
      <c r="AR121" s="289">
        <v>1</v>
      </c>
      <c r="AS121" s="289">
        <v>2</v>
      </c>
      <c r="AT121" s="289">
        <v>193</v>
      </c>
      <c r="AU121" s="288">
        <v>61.250000000000007</v>
      </c>
      <c r="AV121" s="324">
        <v>4</v>
      </c>
      <c r="AW121" s="289">
        <v>87</v>
      </c>
    </row>
    <row r="122" spans="1:49" s="278" customFormat="1" ht="10.5">
      <c r="A122" s="279">
        <v>700000454</v>
      </c>
      <c r="B122" s="279" t="s">
        <v>56</v>
      </c>
      <c r="C122" s="279">
        <v>7616</v>
      </c>
      <c r="D122" s="280">
        <v>1189260</v>
      </c>
      <c r="E122" s="279" t="s">
        <v>359</v>
      </c>
      <c r="F122" s="279" t="s">
        <v>229</v>
      </c>
      <c r="G122" s="279">
        <v>202310</v>
      </c>
      <c r="H122" s="279">
        <v>1137</v>
      </c>
      <c r="I122" s="281">
        <v>469584033.96554381</v>
      </c>
      <c r="J122" s="282">
        <v>335</v>
      </c>
      <c r="K122" s="282">
        <v>263</v>
      </c>
      <c r="L122" s="283">
        <v>0.78507462686567164</v>
      </c>
      <c r="M122" s="279">
        <v>302</v>
      </c>
      <c r="N122" s="284">
        <v>383289.81536899699</v>
      </c>
      <c r="O122" s="281">
        <v>62092950.089777514</v>
      </c>
      <c r="P122" s="279">
        <v>265</v>
      </c>
      <c r="Q122" s="285">
        <v>0.1420814479638009</v>
      </c>
      <c r="R122" s="279">
        <v>162</v>
      </c>
      <c r="S122" s="283">
        <v>0.61132075471698111</v>
      </c>
      <c r="T122" s="286">
        <v>0</v>
      </c>
      <c r="U122" s="287">
        <v>-3</v>
      </c>
      <c r="V122" s="287">
        <v>3</v>
      </c>
      <c r="W122" s="287">
        <v>1</v>
      </c>
      <c r="X122" s="287">
        <v>2</v>
      </c>
      <c r="Y122" s="287">
        <v>-5</v>
      </c>
      <c r="Z122" s="287">
        <v>-7</v>
      </c>
      <c r="AA122" s="287">
        <v>2</v>
      </c>
      <c r="AB122" s="287">
        <v>-6</v>
      </c>
      <c r="AC122" s="287">
        <v>3</v>
      </c>
      <c r="AD122" s="283">
        <v>0.92805651076826623</v>
      </c>
      <c r="AE122" s="283">
        <v>0.61132075471698111</v>
      </c>
      <c r="AF122" s="281">
        <v>353216.94467213115</v>
      </c>
      <c r="AG122" s="281">
        <v>30072.870696865837</v>
      </c>
      <c r="AH122" s="283">
        <v>8.5139943455375761E-2</v>
      </c>
      <c r="AI122" s="281">
        <v>394445.03369483148</v>
      </c>
      <c r="AJ122" s="281">
        <v>413002.66839537711</v>
      </c>
      <c r="AK122" s="283">
        <v>4.7047454309953496E-2</v>
      </c>
      <c r="AL122" s="322">
        <v>8</v>
      </c>
      <c r="AM122" s="289">
        <v>85</v>
      </c>
      <c r="AN122" s="289">
        <v>49</v>
      </c>
      <c r="AO122" s="289">
        <v>14</v>
      </c>
      <c r="AP122" s="289">
        <v>8</v>
      </c>
      <c r="AQ122" s="289">
        <v>6</v>
      </c>
      <c r="AR122" s="289">
        <v>7</v>
      </c>
      <c r="AS122" s="289">
        <v>2</v>
      </c>
      <c r="AT122" s="289">
        <v>331</v>
      </c>
      <c r="AU122" s="288">
        <v>61.132075471698109</v>
      </c>
      <c r="AV122" s="324">
        <v>6</v>
      </c>
      <c r="AW122" s="289">
        <v>148</v>
      </c>
    </row>
    <row r="123" spans="1:49" s="278" customFormat="1" ht="10.5">
      <c r="A123" s="279">
        <v>700000454</v>
      </c>
      <c r="B123" s="279" t="s">
        <v>56</v>
      </c>
      <c r="C123" s="279">
        <v>7620</v>
      </c>
      <c r="D123" s="280">
        <v>1109731</v>
      </c>
      <c r="E123" s="279" t="s">
        <v>360</v>
      </c>
      <c r="F123" s="279" t="s">
        <v>229</v>
      </c>
      <c r="G123" s="279">
        <v>202310</v>
      </c>
      <c r="H123" s="279">
        <v>1137</v>
      </c>
      <c r="I123" s="281">
        <v>469584033.96554381</v>
      </c>
      <c r="J123" s="282">
        <v>361</v>
      </c>
      <c r="K123" s="282">
        <v>304</v>
      </c>
      <c r="L123" s="283">
        <v>0.84210526315789469</v>
      </c>
      <c r="M123" s="279">
        <v>394</v>
      </c>
      <c r="N123" s="284">
        <v>381174.72862035042</v>
      </c>
      <c r="O123" s="281">
        <v>70898499.523385182</v>
      </c>
      <c r="P123" s="279">
        <v>306</v>
      </c>
      <c r="Q123" s="285">
        <v>0.16380090497737557</v>
      </c>
      <c r="R123" s="279">
        <v>186</v>
      </c>
      <c r="S123" s="283">
        <v>0.60784313725490191</v>
      </c>
      <c r="T123" s="286">
        <v>0</v>
      </c>
      <c r="U123" s="287">
        <v>-8</v>
      </c>
      <c r="V123" s="287">
        <v>12</v>
      </c>
      <c r="W123" s="287">
        <v>4</v>
      </c>
      <c r="X123" s="287">
        <v>5</v>
      </c>
      <c r="Y123" s="287">
        <v>1</v>
      </c>
      <c r="Z123" s="287">
        <v>10</v>
      </c>
      <c r="AA123" s="287">
        <v>4</v>
      </c>
      <c r="AB123" s="287">
        <v>3</v>
      </c>
      <c r="AC123" s="287">
        <v>2</v>
      </c>
      <c r="AD123" s="283">
        <v>0.92293526843619067</v>
      </c>
      <c r="AE123" s="283">
        <v>0.60784313725490191</v>
      </c>
      <c r="AF123" s="281">
        <v>351267.80736371031</v>
      </c>
      <c r="AG123" s="281">
        <v>29906.921256640111</v>
      </c>
      <c r="AH123" s="283">
        <v>8.5139943455375733E-2</v>
      </c>
      <c r="AI123" s="281">
        <v>394445.03369483148</v>
      </c>
      <c r="AJ123" s="281">
        <v>413002.66839537711</v>
      </c>
      <c r="AK123" s="283">
        <v>4.7047454309953496E-2</v>
      </c>
      <c r="AL123" s="322">
        <v>12</v>
      </c>
      <c r="AM123" s="289">
        <v>82</v>
      </c>
      <c r="AN123" s="289">
        <v>51</v>
      </c>
      <c r="AO123" s="289">
        <v>22</v>
      </c>
      <c r="AP123" s="289">
        <v>19</v>
      </c>
      <c r="AQ123" s="289">
        <v>15</v>
      </c>
      <c r="AR123" s="289">
        <v>17</v>
      </c>
      <c r="AS123" s="289">
        <v>2</v>
      </c>
      <c r="AT123" s="289">
        <v>392</v>
      </c>
      <c r="AU123" s="288">
        <v>60.784313725490193</v>
      </c>
      <c r="AV123" s="324">
        <v>20</v>
      </c>
      <c r="AW123" s="289">
        <v>155</v>
      </c>
    </row>
    <row r="124" spans="1:49" s="278" customFormat="1" ht="10.5">
      <c r="A124" s="279">
        <v>700000454</v>
      </c>
      <c r="B124" s="279" t="s">
        <v>56</v>
      </c>
      <c r="C124" s="279">
        <v>7628</v>
      </c>
      <c r="D124" s="280">
        <v>1095522</v>
      </c>
      <c r="E124" s="279" t="s">
        <v>361</v>
      </c>
      <c r="F124" s="279" t="s">
        <v>229</v>
      </c>
      <c r="G124" s="279">
        <v>202310</v>
      </c>
      <c r="H124" s="279">
        <v>1137</v>
      </c>
      <c r="I124" s="281">
        <v>469584033.96554381</v>
      </c>
      <c r="J124" s="282">
        <v>249</v>
      </c>
      <c r="K124" s="282">
        <v>214</v>
      </c>
      <c r="L124" s="283">
        <v>0.85943775100401609</v>
      </c>
      <c r="M124" s="279">
        <v>252</v>
      </c>
      <c r="N124" s="284">
        <v>406686.9714191872</v>
      </c>
      <c r="O124" s="281">
        <v>53682680.227332711</v>
      </c>
      <c r="P124" s="279">
        <v>216</v>
      </c>
      <c r="Q124" s="285">
        <v>0.11583710407239819</v>
      </c>
      <c r="R124" s="279">
        <v>132</v>
      </c>
      <c r="S124" s="283">
        <v>0.61111111111111116</v>
      </c>
      <c r="T124" s="286">
        <v>0</v>
      </c>
      <c r="U124" s="287">
        <v>-4</v>
      </c>
      <c r="V124" s="287">
        <v>5</v>
      </c>
      <c r="W124" s="287">
        <v>-3</v>
      </c>
      <c r="X124" s="287">
        <v>1</v>
      </c>
      <c r="Y124" s="287">
        <v>-5</v>
      </c>
      <c r="Z124" s="287">
        <v>-5</v>
      </c>
      <c r="AA124" s="287">
        <v>6</v>
      </c>
      <c r="AB124" s="287">
        <v>2</v>
      </c>
      <c r="AC124" s="287">
        <v>4</v>
      </c>
      <c r="AD124" s="283">
        <v>0.98470785430823482</v>
      </c>
      <c r="AE124" s="283">
        <v>0.61111111111111116</v>
      </c>
      <c r="AF124" s="281">
        <v>374778.36280193238</v>
      </c>
      <c r="AG124" s="281">
        <v>31908.608617254824</v>
      </c>
      <c r="AH124" s="283">
        <v>8.5139943455375761E-2</v>
      </c>
      <c r="AI124" s="281">
        <v>394445.03369483148</v>
      </c>
      <c r="AJ124" s="281">
        <v>413002.66839537711</v>
      </c>
      <c r="AK124" s="283">
        <v>4.7047454309953496E-2</v>
      </c>
      <c r="AL124" s="322">
        <v>10</v>
      </c>
      <c r="AM124" s="289">
        <v>57</v>
      </c>
      <c r="AN124" s="289">
        <v>46</v>
      </c>
      <c r="AO124" s="289">
        <v>13</v>
      </c>
      <c r="AP124" s="289">
        <v>9</v>
      </c>
      <c r="AQ124" s="289">
        <v>3</v>
      </c>
      <c r="AR124" s="289">
        <v>3</v>
      </c>
      <c r="AS124" s="289">
        <v>2</v>
      </c>
      <c r="AT124" s="289">
        <v>263</v>
      </c>
      <c r="AU124" s="288">
        <v>61.111111111111114</v>
      </c>
      <c r="AV124" s="324">
        <v>7</v>
      </c>
      <c r="AW124" s="289">
        <v>116</v>
      </c>
    </row>
    <row r="125" spans="1:49" s="278" customFormat="1" ht="10.5">
      <c r="A125" s="279">
        <v>700000454</v>
      </c>
      <c r="B125" s="279" t="s">
        <v>56</v>
      </c>
      <c r="C125" s="279">
        <v>8043</v>
      </c>
      <c r="D125" s="280" t="s">
        <v>226</v>
      </c>
      <c r="E125" s="279" t="s">
        <v>362</v>
      </c>
      <c r="F125" s="279" t="s">
        <v>226</v>
      </c>
      <c r="G125" s="279" t="s">
        <v>226</v>
      </c>
      <c r="H125" s="279">
        <v>1137</v>
      </c>
      <c r="I125" s="281">
        <v>469584033.96554381</v>
      </c>
      <c r="J125" s="282" t="s">
        <v>170</v>
      </c>
      <c r="K125" s="282" t="s">
        <v>170</v>
      </c>
      <c r="L125" s="283" t="s">
        <v>170</v>
      </c>
      <c r="M125" s="279">
        <v>42</v>
      </c>
      <c r="N125" s="284">
        <v>192496.13693181294</v>
      </c>
      <c r="O125" s="281">
        <v>5197395.6971589494</v>
      </c>
      <c r="P125" s="279">
        <v>42</v>
      </c>
      <c r="Q125" s="285">
        <v>2.3529411764705882E-2</v>
      </c>
      <c r="R125" s="279">
        <v>27</v>
      </c>
      <c r="S125" s="283">
        <v>0.6428571428571429</v>
      </c>
      <c r="T125" s="286">
        <v>0</v>
      </c>
      <c r="U125" s="287" t="s">
        <v>170</v>
      </c>
      <c r="V125" s="287" t="s">
        <v>170</v>
      </c>
      <c r="W125" s="287">
        <v>0</v>
      </c>
      <c r="X125" s="287">
        <v>1</v>
      </c>
      <c r="Y125" s="287" t="s">
        <v>170</v>
      </c>
      <c r="Z125" s="287" t="s">
        <v>170</v>
      </c>
      <c r="AA125" s="287" t="s">
        <v>170</v>
      </c>
      <c r="AB125" s="287" t="s">
        <v>170</v>
      </c>
      <c r="AC125" s="287" t="s">
        <v>170</v>
      </c>
      <c r="AD125" s="283">
        <v>0.46608932983341378</v>
      </c>
      <c r="AE125" s="283">
        <v>0.6428571428571429</v>
      </c>
      <c r="AF125" s="281">
        <v>172674</v>
      </c>
      <c r="AG125" s="281">
        <v>19822.136931812944</v>
      </c>
      <c r="AH125" s="283">
        <v>0.11479514537112098</v>
      </c>
      <c r="AI125" s="281">
        <v>394445.03369483148</v>
      </c>
      <c r="AJ125" s="281">
        <v>413002.66839537711</v>
      </c>
      <c r="AK125" s="283">
        <v>4.7047454309953496E-2</v>
      </c>
      <c r="AL125" s="322">
        <v>4</v>
      </c>
      <c r="AM125" s="289">
        <v>2</v>
      </c>
      <c r="AN125" s="289">
        <v>1</v>
      </c>
      <c r="AO125" s="289">
        <v>0</v>
      </c>
      <c r="AP125" s="289">
        <v>0</v>
      </c>
      <c r="AQ125" s="289">
        <v>0</v>
      </c>
      <c r="AR125" s="289">
        <v>0</v>
      </c>
      <c r="AS125" s="289">
        <v>1</v>
      </c>
      <c r="AT125" s="289">
        <v>30</v>
      </c>
      <c r="AU125" s="288">
        <v>64.285714285714292</v>
      </c>
      <c r="AV125" s="324">
        <v>20</v>
      </c>
      <c r="AW125" s="289">
        <v>3</v>
      </c>
    </row>
    <row r="126" spans="1:49" s="278" customFormat="1" ht="10.5">
      <c r="A126" s="279">
        <v>700000454</v>
      </c>
      <c r="B126" s="279" t="s">
        <v>56</v>
      </c>
      <c r="C126" s="279">
        <v>9162</v>
      </c>
      <c r="D126" s="280">
        <v>223072</v>
      </c>
      <c r="E126" s="279" t="s">
        <v>363</v>
      </c>
      <c r="F126" s="279" t="s">
        <v>229</v>
      </c>
      <c r="G126" s="279">
        <v>202503</v>
      </c>
      <c r="H126" s="279">
        <v>1137</v>
      </c>
      <c r="I126" s="281">
        <v>469584033.96554381</v>
      </c>
      <c r="J126" s="282">
        <v>257</v>
      </c>
      <c r="K126" s="282">
        <v>196</v>
      </c>
      <c r="L126" s="283">
        <v>0.76264591439688711</v>
      </c>
      <c r="M126" s="279">
        <v>234</v>
      </c>
      <c r="N126" s="284">
        <v>514287.094970882</v>
      </c>
      <c r="O126" s="281">
        <v>61714451.39650584</v>
      </c>
      <c r="P126" s="279">
        <v>198</v>
      </c>
      <c r="Q126" s="285">
        <v>0.10588235294117647</v>
      </c>
      <c r="R126" s="279">
        <v>120</v>
      </c>
      <c r="S126" s="283">
        <v>0.60606060606060608</v>
      </c>
      <c r="T126" s="286">
        <v>0</v>
      </c>
      <c r="U126" s="287">
        <v>-4</v>
      </c>
      <c r="V126" s="287">
        <v>-1</v>
      </c>
      <c r="W126" s="287">
        <v>-5</v>
      </c>
      <c r="X126" s="287">
        <v>2</v>
      </c>
      <c r="Y126" s="287">
        <v>2</v>
      </c>
      <c r="Z126" s="287">
        <v>-6</v>
      </c>
      <c r="AA126" s="287">
        <v>8</v>
      </c>
      <c r="AB126" s="287">
        <v>-8</v>
      </c>
      <c r="AC126" s="287">
        <v>0</v>
      </c>
      <c r="AD126" s="283">
        <v>1.245239157821961</v>
      </c>
      <c r="AE126" s="283">
        <v>0.60606060606060608</v>
      </c>
      <c r="AF126" s="281">
        <v>482731.05798679864</v>
      </c>
      <c r="AG126" s="281">
        <v>31556.036984083359</v>
      </c>
      <c r="AH126" s="283">
        <v>6.5369808844879279E-2</v>
      </c>
      <c r="AI126" s="281">
        <v>394445.03369483148</v>
      </c>
      <c r="AJ126" s="281">
        <v>413002.66839537711</v>
      </c>
      <c r="AK126" s="283">
        <v>4.7047454309953496E-2</v>
      </c>
      <c r="AL126" s="322">
        <v>5</v>
      </c>
      <c r="AM126" s="289">
        <v>55</v>
      </c>
      <c r="AN126" s="289">
        <v>40</v>
      </c>
      <c r="AO126" s="289">
        <v>14</v>
      </c>
      <c r="AP126" s="289">
        <v>6</v>
      </c>
      <c r="AQ126" s="289">
        <v>4</v>
      </c>
      <c r="AR126" s="289">
        <v>4</v>
      </c>
      <c r="AS126" s="289">
        <v>2</v>
      </c>
      <c r="AT126" s="289">
        <v>243</v>
      </c>
      <c r="AU126" s="288">
        <v>60.606060606060609</v>
      </c>
      <c r="AV126" s="324">
        <v>7</v>
      </c>
      <c r="AW126" s="289">
        <v>109</v>
      </c>
    </row>
    <row r="127" spans="1:49" s="278" customFormat="1" ht="10.5">
      <c r="A127" s="279">
        <v>700000454</v>
      </c>
      <c r="B127" s="279" t="s">
        <v>56</v>
      </c>
      <c r="C127" s="279">
        <v>9254</v>
      </c>
      <c r="D127" s="280">
        <v>953646</v>
      </c>
      <c r="E127" s="279" t="s">
        <v>364</v>
      </c>
      <c r="F127" s="279" t="s">
        <v>229</v>
      </c>
      <c r="G127" s="279">
        <v>202508</v>
      </c>
      <c r="H127" s="279">
        <v>1137</v>
      </c>
      <c r="I127" s="281">
        <v>469584033.96554381</v>
      </c>
      <c r="J127" s="282">
        <v>151</v>
      </c>
      <c r="K127" s="282">
        <v>129</v>
      </c>
      <c r="L127" s="283">
        <v>0.85430463576158944</v>
      </c>
      <c r="M127" s="279">
        <v>151</v>
      </c>
      <c r="N127" s="284">
        <v>385468.64755784959</v>
      </c>
      <c r="O127" s="281">
        <v>30066554.509512268</v>
      </c>
      <c r="P127" s="279">
        <v>129</v>
      </c>
      <c r="Q127" s="285">
        <v>6.8778280542986431E-2</v>
      </c>
      <c r="R127" s="279">
        <v>78</v>
      </c>
      <c r="S127" s="283">
        <v>0.60465116279069764</v>
      </c>
      <c r="T127" s="286">
        <v>-2</v>
      </c>
      <c r="U127" s="287">
        <v>-4</v>
      </c>
      <c r="V127" s="287">
        <v>-5</v>
      </c>
      <c r="W127" s="287">
        <v>3</v>
      </c>
      <c r="X127" s="287">
        <v>-7</v>
      </c>
      <c r="Y127" s="287">
        <v>3</v>
      </c>
      <c r="Z127" s="287">
        <v>1</v>
      </c>
      <c r="AA127" s="287">
        <v>-1</v>
      </c>
      <c r="AB127" s="287">
        <v>8</v>
      </c>
      <c r="AC127" s="287">
        <v>6</v>
      </c>
      <c r="AD127" s="283">
        <v>0.93333209941595685</v>
      </c>
      <c r="AE127" s="283">
        <v>0.60465116279069764</v>
      </c>
      <c r="AF127" s="281">
        <v>355224.82596153847</v>
      </c>
      <c r="AG127" s="281">
        <v>30243.821596311114</v>
      </c>
      <c r="AH127" s="283">
        <v>8.5139943455375858E-2</v>
      </c>
      <c r="AI127" s="281">
        <v>394445.03369483148</v>
      </c>
      <c r="AJ127" s="281">
        <v>413002.66839537711</v>
      </c>
      <c r="AK127" s="283">
        <v>4.7047454309953496E-2</v>
      </c>
      <c r="AL127" s="322">
        <v>5</v>
      </c>
      <c r="AM127" s="289">
        <v>33</v>
      </c>
      <c r="AN127" s="289">
        <v>27</v>
      </c>
      <c r="AO127" s="289">
        <v>8</v>
      </c>
      <c r="AP127" s="289">
        <v>4</v>
      </c>
      <c r="AQ127" s="289">
        <v>2</v>
      </c>
      <c r="AR127" s="289">
        <v>2</v>
      </c>
      <c r="AS127" s="289">
        <v>2</v>
      </c>
      <c r="AT127" s="289">
        <v>154</v>
      </c>
      <c r="AU127" s="288">
        <v>60.465116279069761</v>
      </c>
      <c r="AV127" s="324">
        <v>4</v>
      </c>
      <c r="AW127" s="289">
        <v>68</v>
      </c>
    </row>
    <row r="128" spans="1:49" s="278" customFormat="1" ht="10.5">
      <c r="A128" s="279">
        <v>700000454</v>
      </c>
      <c r="B128" s="279" t="s">
        <v>56</v>
      </c>
      <c r="C128" s="279">
        <v>9286</v>
      </c>
      <c r="D128" s="280">
        <v>380579</v>
      </c>
      <c r="E128" s="279" t="s">
        <v>365</v>
      </c>
      <c r="F128" s="279" t="s">
        <v>229</v>
      </c>
      <c r="G128" s="279">
        <v>202510</v>
      </c>
      <c r="H128" s="279">
        <v>1137</v>
      </c>
      <c r="I128" s="281">
        <v>469584033.96554381</v>
      </c>
      <c r="J128" s="282">
        <v>277</v>
      </c>
      <c r="K128" s="282">
        <v>222</v>
      </c>
      <c r="L128" s="283">
        <v>0.80144404332129959</v>
      </c>
      <c r="M128" s="279">
        <v>273</v>
      </c>
      <c r="N128" s="284">
        <v>444186.54342244152</v>
      </c>
      <c r="O128" s="281">
        <v>60409369.90545205</v>
      </c>
      <c r="P128" s="279">
        <v>224</v>
      </c>
      <c r="Q128" s="285">
        <v>0.11945701357466064</v>
      </c>
      <c r="R128" s="279">
        <v>136</v>
      </c>
      <c r="S128" s="283">
        <v>0.6071428571428571</v>
      </c>
      <c r="T128" s="286">
        <v>0</v>
      </c>
      <c r="U128" s="287">
        <v>-1</v>
      </c>
      <c r="V128" s="287">
        <v>-12</v>
      </c>
      <c r="W128" s="287">
        <v>3</v>
      </c>
      <c r="X128" s="287">
        <v>-6</v>
      </c>
      <c r="Y128" s="287">
        <v>2</v>
      </c>
      <c r="Z128" s="287">
        <v>-3</v>
      </c>
      <c r="AA128" s="287">
        <v>-2</v>
      </c>
      <c r="AB128" s="287">
        <v>12</v>
      </c>
      <c r="AC128" s="287">
        <v>1</v>
      </c>
      <c r="AD128" s="283">
        <v>1.0755052628309203</v>
      </c>
      <c r="AE128" s="283">
        <v>0.6071428571428571</v>
      </c>
      <c r="AF128" s="281">
        <v>413098.84128386335</v>
      </c>
      <c r="AG128" s="281">
        <v>31087.70213857817</v>
      </c>
      <c r="AH128" s="283">
        <v>7.5254876150127159E-2</v>
      </c>
      <c r="AI128" s="281">
        <v>394445.03369483148</v>
      </c>
      <c r="AJ128" s="281">
        <v>413002.66839537711</v>
      </c>
      <c r="AK128" s="283">
        <v>4.7047454309953496E-2</v>
      </c>
      <c r="AL128" s="322">
        <v>5</v>
      </c>
      <c r="AM128" s="289">
        <v>58</v>
      </c>
      <c r="AN128" s="289">
        <v>38</v>
      </c>
      <c r="AO128" s="289">
        <v>25</v>
      </c>
      <c r="AP128" s="289">
        <v>8</v>
      </c>
      <c r="AQ128" s="289">
        <v>10</v>
      </c>
      <c r="AR128" s="289">
        <v>12</v>
      </c>
      <c r="AS128" s="289">
        <v>2</v>
      </c>
      <c r="AT128" s="289">
        <v>287</v>
      </c>
      <c r="AU128" s="288">
        <v>60.714285714285708</v>
      </c>
      <c r="AV128" s="324">
        <v>10</v>
      </c>
      <c r="AW128" s="289">
        <v>121</v>
      </c>
    </row>
    <row r="129" spans="1:49" s="278" customFormat="1" ht="10.5">
      <c r="A129" s="279">
        <v>700000454</v>
      </c>
      <c r="B129" s="279" t="s">
        <v>56</v>
      </c>
      <c r="C129" s="279">
        <v>9446</v>
      </c>
      <c r="D129" s="280">
        <v>1258517</v>
      </c>
      <c r="E129" s="279" t="s">
        <v>366</v>
      </c>
      <c r="F129" s="279" t="s">
        <v>229</v>
      </c>
      <c r="G129" s="279">
        <v>202601</v>
      </c>
      <c r="H129" s="279">
        <v>1137</v>
      </c>
      <c r="I129" s="281">
        <v>469584033.96554381</v>
      </c>
      <c r="J129" s="282">
        <v>199</v>
      </c>
      <c r="K129" s="282">
        <v>157</v>
      </c>
      <c r="L129" s="283">
        <v>0.78894472361809043</v>
      </c>
      <c r="M129" s="279">
        <v>191</v>
      </c>
      <c r="N129" s="284">
        <v>438348.51678228471</v>
      </c>
      <c r="O129" s="281">
        <v>42519806.127881616</v>
      </c>
      <c r="P129" s="279">
        <v>159</v>
      </c>
      <c r="Q129" s="285">
        <v>8.5067873303167424E-2</v>
      </c>
      <c r="R129" s="279">
        <v>97</v>
      </c>
      <c r="S129" s="283">
        <v>0.61006289308176098</v>
      </c>
      <c r="T129" s="286">
        <v>0</v>
      </c>
      <c r="U129" s="287">
        <v>-19</v>
      </c>
      <c r="V129" s="287">
        <v>10</v>
      </c>
      <c r="W129" s="287">
        <v>7</v>
      </c>
      <c r="X129" s="287">
        <v>0</v>
      </c>
      <c r="Y129" s="287">
        <v>-2</v>
      </c>
      <c r="Z129" s="287">
        <v>-4</v>
      </c>
      <c r="AA129" s="287">
        <v>7</v>
      </c>
      <c r="AB129" s="287">
        <v>3</v>
      </c>
      <c r="AC129" s="287">
        <v>2</v>
      </c>
      <c r="AD129" s="283">
        <v>1.0613696964365456</v>
      </c>
      <c r="AE129" s="283">
        <v>0.61006289308176098</v>
      </c>
      <c r="AF129" s="281">
        <v>407669.40611491108</v>
      </c>
      <c r="AG129" s="281">
        <v>30679.110667373636</v>
      </c>
      <c r="AH129" s="283">
        <v>7.5254876150127437E-2</v>
      </c>
      <c r="AI129" s="281">
        <v>394445.03369483148</v>
      </c>
      <c r="AJ129" s="281">
        <v>413002.66839537711</v>
      </c>
      <c r="AK129" s="283">
        <v>4.7047454309953496E-2</v>
      </c>
      <c r="AL129" s="322">
        <v>4</v>
      </c>
      <c r="AM129" s="289">
        <v>49</v>
      </c>
      <c r="AN129" s="289">
        <v>24</v>
      </c>
      <c r="AO129" s="289">
        <v>13</v>
      </c>
      <c r="AP129" s="289">
        <v>5</v>
      </c>
      <c r="AQ129" s="289">
        <v>7</v>
      </c>
      <c r="AR129" s="289">
        <v>8</v>
      </c>
      <c r="AS129" s="289">
        <v>2</v>
      </c>
      <c r="AT129" s="289">
        <v>203</v>
      </c>
      <c r="AU129" s="288">
        <v>61.0062893081761</v>
      </c>
      <c r="AV129" s="324">
        <v>7</v>
      </c>
      <c r="AW129" s="289">
        <v>86</v>
      </c>
    </row>
    <row r="130" spans="1:49" s="278" customFormat="1" ht="10.5">
      <c r="A130" s="279">
        <v>700000454</v>
      </c>
      <c r="B130" s="279" t="s">
        <v>56</v>
      </c>
      <c r="C130" s="279">
        <v>9995</v>
      </c>
      <c r="D130" s="280">
        <v>445593</v>
      </c>
      <c r="E130" s="279" t="s">
        <v>367</v>
      </c>
      <c r="F130" s="279" t="s">
        <v>229</v>
      </c>
      <c r="G130" s="279">
        <v>202607</v>
      </c>
      <c r="H130" s="279">
        <v>1137</v>
      </c>
      <c r="I130" s="281">
        <v>469584033.96554381</v>
      </c>
      <c r="J130" s="282">
        <v>194</v>
      </c>
      <c r="K130" s="282">
        <v>165</v>
      </c>
      <c r="L130" s="283">
        <v>0.85051546391752575</v>
      </c>
      <c r="M130" s="279">
        <v>195</v>
      </c>
      <c r="N130" s="284">
        <v>406916.8989971322</v>
      </c>
      <c r="O130" s="281">
        <v>41505523.697707482</v>
      </c>
      <c r="P130" s="279">
        <v>167</v>
      </c>
      <c r="Q130" s="285">
        <v>8.9592760180995476E-2</v>
      </c>
      <c r="R130" s="279">
        <v>102</v>
      </c>
      <c r="S130" s="283">
        <v>0.6107784431137725</v>
      </c>
      <c r="T130" s="286">
        <v>0</v>
      </c>
      <c r="U130" s="287" t="s">
        <v>170</v>
      </c>
      <c r="V130" s="287" t="s">
        <v>170</v>
      </c>
      <c r="W130" s="287" t="s">
        <v>226</v>
      </c>
      <c r="X130" s="287">
        <v>0</v>
      </c>
      <c r="Y130" s="287">
        <v>0</v>
      </c>
      <c r="Z130" s="287">
        <v>3</v>
      </c>
      <c r="AA130" s="287">
        <v>5</v>
      </c>
      <c r="AB130" s="287">
        <v>-6</v>
      </c>
      <c r="AC130" s="287">
        <v>3</v>
      </c>
      <c r="AD130" s="283">
        <v>0.98526457608157902</v>
      </c>
      <c r="AE130" s="283">
        <v>0.6107784431137725</v>
      </c>
      <c r="AF130" s="281">
        <v>374990.25029103609</v>
      </c>
      <c r="AG130" s="281">
        <v>31926.648706096108</v>
      </c>
      <c r="AH130" s="283">
        <v>8.513994345537601E-2</v>
      </c>
      <c r="AI130" s="281">
        <v>394445.03369483148</v>
      </c>
      <c r="AJ130" s="281">
        <v>413002.66839537711</v>
      </c>
      <c r="AK130" s="283">
        <v>4.7047454309953496E-2</v>
      </c>
      <c r="AL130" s="322">
        <v>4</v>
      </c>
      <c r="AM130" s="289">
        <v>48</v>
      </c>
      <c r="AN130" s="289">
        <v>31</v>
      </c>
      <c r="AO130" s="289">
        <v>14</v>
      </c>
      <c r="AP130" s="289">
        <v>3</v>
      </c>
      <c r="AQ130" s="289">
        <v>7</v>
      </c>
      <c r="AR130" s="289">
        <v>8</v>
      </c>
      <c r="AS130" s="289">
        <v>2</v>
      </c>
      <c r="AT130" s="289">
        <v>213</v>
      </c>
      <c r="AU130" s="288">
        <v>61.077844311377248</v>
      </c>
      <c r="AV130" s="324">
        <v>5</v>
      </c>
      <c r="AW130" s="289">
        <v>93</v>
      </c>
    </row>
    <row r="131" spans="1:49" s="278" customFormat="1" ht="10.5">
      <c r="A131" s="279">
        <v>700000455</v>
      </c>
      <c r="B131" s="279" t="s">
        <v>368</v>
      </c>
      <c r="C131" s="279">
        <v>3236</v>
      </c>
      <c r="D131" s="280" t="s">
        <v>226</v>
      </c>
      <c r="E131" s="279" t="s">
        <v>369</v>
      </c>
      <c r="F131" s="279" t="s">
        <v>226</v>
      </c>
      <c r="G131" s="279" t="s">
        <v>226</v>
      </c>
      <c r="H131" s="279">
        <v>1022</v>
      </c>
      <c r="I131" s="281">
        <v>442542805.9855327</v>
      </c>
      <c r="J131" s="282" t="s">
        <v>170</v>
      </c>
      <c r="K131" s="282" t="s">
        <v>170</v>
      </c>
      <c r="L131" s="283" t="s">
        <v>170</v>
      </c>
      <c r="M131" s="279">
        <v>14</v>
      </c>
      <c r="N131" s="284">
        <v>274984.75423816382</v>
      </c>
      <c r="O131" s="281">
        <v>2474862.7881434741</v>
      </c>
      <c r="P131" s="279">
        <v>14</v>
      </c>
      <c r="Q131" s="285">
        <v>8.9820359281437123E-3</v>
      </c>
      <c r="R131" s="279">
        <v>9</v>
      </c>
      <c r="S131" s="283">
        <v>0.6428571428571429</v>
      </c>
      <c r="T131" s="286">
        <v>0</v>
      </c>
      <c r="U131" s="287" t="s">
        <v>170</v>
      </c>
      <c r="V131" s="287" t="s">
        <v>170</v>
      </c>
      <c r="W131" s="287">
        <v>0</v>
      </c>
      <c r="X131" s="287">
        <v>1</v>
      </c>
      <c r="Y131" s="287" t="s">
        <v>170</v>
      </c>
      <c r="Z131" s="287" t="s">
        <v>170</v>
      </c>
      <c r="AA131" s="287" t="s">
        <v>170</v>
      </c>
      <c r="AB131" s="287" t="s">
        <v>170</v>
      </c>
      <c r="AC131" s="287" t="s">
        <v>170</v>
      </c>
      <c r="AD131" s="283">
        <v>0.63504459914458711</v>
      </c>
      <c r="AE131" s="283">
        <v>0.6428571428571429</v>
      </c>
      <c r="AF131" s="281">
        <v>225589.28571428571</v>
      </c>
      <c r="AG131" s="281">
        <v>49395.468523878109</v>
      </c>
      <c r="AH131" s="283">
        <v>0.21896194390383711</v>
      </c>
      <c r="AI131" s="281">
        <v>389823.32286518242</v>
      </c>
      <c r="AJ131" s="281">
        <v>433016.44421285001</v>
      </c>
      <c r="AK131" s="283">
        <v>0.11080178843636213</v>
      </c>
      <c r="AL131" s="322">
        <v>6</v>
      </c>
      <c r="AM131" s="289">
        <v>1</v>
      </c>
      <c r="AN131" s="289">
        <v>0</v>
      </c>
      <c r="AO131" s="289">
        <v>1</v>
      </c>
      <c r="AP131" s="289">
        <v>0</v>
      </c>
      <c r="AQ131" s="289">
        <v>1</v>
      </c>
      <c r="AR131" s="289">
        <v>1</v>
      </c>
      <c r="AS131" s="289">
        <v>1</v>
      </c>
      <c r="AT131" s="289">
        <v>13</v>
      </c>
      <c r="AU131" s="288">
        <v>64.285714285714292</v>
      </c>
      <c r="AV131" s="324">
        <v>1</v>
      </c>
      <c r="AW131" s="289">
        <v>2</v>
      </c>
    </row>
    <row r="132" spans="1:49" s="278" customFormat="1" ht="10.5">
      <c r="A132" s="279">
        <v>700000455</v>
      </c>
      <c r="B132" s="279" t="s">
        <v>368</v>
      </c>
      <c r="C132" s="279">
        <v>7647</v>
      </c>
      <c r="D132" s="280">
        <v>1103016</v>
      </c>
      <c r="E132" s="279" t="s">
        <v>370</v>
      </c>
      <c r="F132" s="279" t="s">
        <v>229</v>
      </c>
      <c r="G132" s="279">
        <v>202310</v>
      </c>
      <c r="H132" s="279">
        <v>1022</v>
      </c>
      <c r="I132" s="281">
        <v>442542805.9855327</v>
      </c>
      <c r="J132" s="282">
        <v>241</v>
      </c>
      <c r="K132" s="282">
        <v>181</v>
      </c>
      <c r="L132" s="283">
        <v>0.75103734439834025</v>
      </c>
      <c r="M132" s="279">
        <v>225</v>
      </c>
      <c r="N132" s="284">
        <v>388138.89705368533</v>
      </c>
      <c r="O132" s="281">
        <v>42307139.778851703</v>
      </c>
      <c r="P132" s="279">
        <v>183</v>
      </c>
      <c r="Q132" s="285">
        <v>0.10678642714570859</v>
      </c>
      <c r="R132" s="279">
        <v>109</v>
      </c>
      <c r="S132" s="283">
        <v>0.59562841530054644</v>
      </c>
      <c r="T132" s="286">
        <v>0</v>
      </c>
      <c r="U132" s="287">
        <v>2</v>
      </c>
      <c r="V132" s="287">
        <v>-6</v>
      </c>
      <c r="W132" s="287">
        <v>-7</v>
      </c>
      <c r="X132" s="287">
        <v>-3</v>
      </c>
      <c r="Y132" s="287">
        <v>0</v>
      </c>
      <c r="Z132" s="287">
        <v>1</v>
      </c>
      <c r="AA132" s="287">
        <v>0</v>
      </c>
      <c r="AB132" s="287">
        <v>-3</v>
      </c>
      <c r="AC132" s="287">
        <v>3</v>
      </c>
      <c r="AD132" s="283">
        <v>0.89636063997351323</v>
      </c>
      <c r="AE132" s="283">
        <v>0.59562841530054644</v>
      </c>
      <c r="AF132" s="281">
        <v>331250.35559566785</v>
      </c>
      <c r="AG132" s="281">
        <v>56888.541458017484</v>
      </c>
      <c r="AH132" s="283">
        <v>0.17173880871982219</v>
      </c>
      <c r="AI132" s="281">
        <v>389823.32286518242</v>
      </c>
      <c r="AJ132" s="281">
        <v>433016.44421285001</v>
      </c>
      <c r="AK132" s="283">
        <v>0.11080178843636213</v>
      </c>
      <c r="AL132" s="322">
        <v>10</v>
      </c>
      <c r="AM132" s="289">
        <v>50</v>
      </c>
      <c r="AN132" s="289">
        <v>32</v>
      </c>
      <c r="AO132" s="289">
        <v>10</v>
      </c>
      <c r="AP132" s="289">
        <v>11</v>
      </c>
      <c r="AQ132" s="289">
        <v>4</v>
      </c>
      <c r="AR132" s="289">
        <v>4</v>
      </c>
      <c r="AS132" s="289">
        <v>2</v>
      </c>
      <c r="AT132" s="289">
        <v>220</v>
      </c>
      <c r="AU132" s="288">
        <v>59.562841530054641</v>
      </c>
      <c r="AV132" s="324">
        <v>7</v>
      </c>
      <c r="AW132" s="289">
        <v>92</v>
      </c>
    </row>
    <row r="133" spans="1:49" s="278" customFormat="1" ht="10.5">
      <c r="A133" s="279">
        <v>700000455</v>
      </c>
      <c r="B133" s="279" t="s">
        <v>368</v>
      </c>
      <c r="C133" s="279">
        <v>8390</v>
      </c>
      <c r="D133" s="280">
        <v>254278</v>
      </c>
      <c r="E133" s="279" t="s">
        <v>371</v>
      </c>
      <c r="F133" s="279" t="s">
        <v>229</v>
      </c>
      <c r="G133" s="279">
        <v>202312</v>
      </c>
      <c r="H133" s="279">
        <v>1022</v>
      </c>
      <c r="I133" s="281">
        <v>442542805.9855327</v>
      </c>
      <c r="J133" s="282">
        <v>228</v>
      </c>
      <c r="K133" s="282">
        <v>198</v>
      </c>
      <c r="L133" s="283">
        <v>0.86842105263157898</v>
      </c>
      <c r="M133" s="279">
        <v>230</v>
      </c>
      <c r="N133" s="284">
        <v>473592.83193742071</v>
      </c>
      <c r="O133" s="281">
        <v>55883954.168615647</v>
      </c>
      <c r="P133" s="279">
        <v>198</v>
      </c>
      <c r="Q133" s="285">
        <v>0.1157684630738523</v>
      </c>
      <c r="R133" s="279">
        <v>118</v>
      </c>
      <c r="S133" s="283">
        <v>0.59595959595959591</v>
      </c>
      <c r="T133" s="286">
        <v>-2</v>
      </c>
      <c r="U133" s="287">
        <v>2</v>
      </c>
      <c r="V133" s="287">
        <v>-10</v>
      </c>
      <c r="W133" s="287">
        <v>3</v>
      </c>
      <c r="X133" s="287">
        <v>4</v>
      </c>
      <c r="Y133" s="287">
        <v>5</v>
      </c>
      <c r="Z133" s="287">
        <v>-5</v>
      </c>
      <c r="AA133" s="287">
        <v>6</v>
      </c>
      <c r="AB133" s="287">
        <v>0</v>
      </c>
      <c r="AC133" s="287">
        <v>3</v>
      </c>
      <c r="AD133" s="283">
        <v>1.0937063436432111</v>
      </c>
      <c r="AE133" s="283">
        <v>0.59595959595959591</v>
      </c>
      <c r="AF133" s="281">
        <v>430185.3625401929</v>
      </c>
      <c r="AG133" s="281">
        <v>43407.469397227804</v>
      </c>
      <c r="AH133" s="283">
        <v>0.10090410594380039</v>
      </c>
      <c r="AI133" s="281">
        <v>389823.32286518242</v>
      </c>
      <c r="AJ133" s="281">
        <v>433016.44421285001</v>
      </c>
      <c r="AK133" s="283">
        <v>0.11080178843636213</v>
      </c>
      <c r="AL133" s="322">
        <v>7</v>
      </c>
      <c r="AM133" s="289">
        <v>58</v>
      </c>
      <c r="AN133" s="289">
        <v>32</v>
      </c>
      <c r="AO133" s="289">
        <v>15</v>
      </c>
      <c r="AP133" s="289">
        <v>7</v>
      </c>
      <c r="AQ133" s="289">
        <v>6</v>
      </c>
      <c r="AR133" s="289">
        <v>6</v>
      </c>
      <c r="AS133" s="289">
        <v>2</v>
      </c>
      <c r="AT133" s="289">
        <v>242</v>
      </c>
      <c r="AU133" s="288">
        <v>59.595959595959592</v>
      </c>
      <c r="AV133" s="324">
        <v>5</v>
      </c>
      <c r="AW133" s="289">
        <v>105</v>
      </c>
    </row>
    <row r="134" spans="1:49" s="278" customFormat="1" ht="10.5">
      <c r="A134" s="279">
        <v>700000455</v>
      </c>
      <c r="B134" s="279" t="s">
        <v>368</v>
      </c>
      <c r="C134" s="279">
        <v>9290</v>
      </c>
      <c r="D134" s="280">
        <v>989094</v>
      </c>
      <c r="E134" s="279" t="s">
        <v>372</v>
      </c>
      <c r="F134" s="279" t="s">
        <v>229</v>
      </c>
      <c r="G134" s="279">
        <v>202513</v>
      </c>
      <c r="H134" s="279">
        <v>1022</v>
      </c>
      <c r="I134" s="281">
        <v>442542805.9855327</v>
      </c>
      <c r="J134" s="282">
        <v>184</v>
      </c>
      <c r="K134" s="282">
        <v>171</v>
      </c>
      <c r="L134" s="283">
        <v>0.92934782608695654</v>
      </c>
      <c r="M134" s="279">
        <v>195</v>
      </c>
      <c r="N134" s="284">
        <v>412037.88051639847</v>
      </c>
      <c r="O134" s="281">
        <v>42439901.69318904</v>
      </c>
      <c r="P134" s="279">
        <v>173</v>
      </c>
      <c r="Q134" s="285">
        <v>0.10079840319361277</v>
      </c>
      <c r="R134" s="279">
        <v>103</v>
      </c>
      <c r="S134" s="283">
        <v>0.59537572254335258</v>
      </c>
      <c r="T134" s="286">
        <v>0</v>
      </c>
      <c r="U134" s="287">
        <v>-4</v>
      </c>
      <c r="V134" s="287">
        <v>-1</v>
      </c>
      <c r="W134" s="287">
        <v>6</v>
      </c>
      <c r="X134" s="287">
        <v>-7</v>
      </c>
      <c r="Y134" s="287">
        <v>3</v>
      </c>
      <c r="Z134" s="287">
        <v>-3</v>
      </c>
      <c r="AA134" s="287">
        <v>8</v>
      </c>
      <c r="AB134" s="287">
        <v>6</v>
      </c>
      <c r="AC134" s="287">
        <v>4</v>
      </c>
      <c r="AD134" s="283">
        <v>0.9515525011190118</v>
      </c>
      <c r="AE134" s="283">
        <v>0.59537572254335258</v>
      </c>
      <c r="AF134" s="281">
        <v>358878.23732119636</v>
      </c>
      <c r="AG134" s="281">
        <v>53159.643195202108</v>
      </c>
      <c r="AH134" s="283">
        <v>0.14812724112781511</v>
      </c>
      <c r="AI134" s="281">
        <v>389823.32286518242</v>
      </c>
      <c r="AJ134" s="281">
        <v>433016.44421285001</v>
      </c>
      <c r="AK134" s="283">
        <v>0.11080178843636213</v>
      </c>
      <c r="AL134" s="322">
        <v>5</v>
      </c>
      <c r="AM134" s="289">
        <v>50</v>
      </c>
      <c r="AN134" s="289">
        <v>33</v>
      </c>
      <c r="AO134" s="289">
        <v>12</v>
      </c>
      <c r="AP134" s="289">
        <v>4</v>
      </c>
      <c r="AQ134" s="289">
        <v>5</v>
      </c>
      <c r="AR134" s="289">
        <v>5</v>
      </c>
      <c r="AS134" s="289">
        <v>2</v>
      </c>
      <c r="AT134" s="289">
        <v>212</v>
      </c>
      <c r="AU134" s="288">
        <v>59.537572254335259</v>
      </c>
      <c r="AV134" s="324">
        <v>3</v>
      </c>
      <c r="AW134" s="289">
        <v>95</v>
      </c>
    </row>
    <row r="135" spans="1:49" s="278" customFormat="1" ht="10.5">
      <c r="A135" s="279">
        <v>700000455</v>
      </c>
      <c r="B135" s="279" t="s">
        <v>368</v>
      </c>
      <c r="C135" s="279">
        <v>9404</v>
      </c>
      <c r="D135" s="280">
        <v>1095552</v>
      </c>
      <c r="E135" s="279" t="s">
        <v>373</v>
      </c>
      <c r="F135" s="279" t="s">
        <v>229</v>
      </c>
      <c r="G135" s="279">
        <v>202513</v>
      </c>
      <c r="H135" s="279">
        <v>1022</v>
      </c>
      <c r="I135" s="281">
        <v>442542805.9855327</v>
      </c>
      <c r="J135" s="282">
        <v>238</v>
      </c>
      <c r="K135" s="282">
        <v>209</v>
      </c>
      <c r="L135" s="283">
        <v>0.87815126050420167</v>
      </c>
      <c r="M135" s="279">
        <v>248</v>
      </c>
      <c r="N135" s="284">
        <v>477657.89428881556</v>
      </c>
      <c r="O135" s="281">
        <v>60184894.68039076</v>
      </c>
      <c r="P135" s="279">
        <v>211</v>
      </c>
      <c r="Q135" s="285">
        <v>0.12375249500998003</v>
      </c>
      <c r="R135" s="279">
        <v>126</v>
      </c>
      <c r="S135" s="283">
        <v>0.59715639810426535</v>
      </c>
      <c r="T135" s="286">
        <v>0</v>
      </c>
      <c r="U135" s="287">
        <v>4</v>
      </c>
      <c r="V135" s="287">
        <v>-9</v>
      </c>
      <c r="W135" s="287">
        <v>2</v>
      </c>
      <c r="X135" s="287">
        <v>6</v>
      </c>
      <c r="Y135" s="287">
        <v>2</v>
      </c>
      <c r="Z135" s="287">
        <v>0</v>
      </c>
      <c r="AA135" s="287">
        <v>6</v>
      </c>
      <c r="AB135" s="287">
        <v>-6</v>
      </c>
      <c r="AC135" s="287">
        <v>2</v>
      </c>
      <c r="AD135" s="283">
        <v>1.1030941218805583</v>
      </c>
      <c r="AE135" s="283">
        <v>0.59715639810426535</v>
      </c>
      <c r="AF135" s="281">
        <v>424767.66267465072</v>
      </c>
      <c r="AG135" s="281">
        <v>52890.231614164833</v>
      </c>
      <c r="AH135" s="283">
        <v>0.12451567353580754</v>
      </c>
      <c r="AI135" s="281">
        <v>389823.32286518242</v>
      </c>
      <c r="AJ135" s="281">
        <v>433016.44421285001</v>
      </c>
      <c r="AK135" s="283">
        <v>0.11080178843636213</v>
      </c>
      <c r="AL135" s="322">
        <v>6</v>
      </c>
      <c r="AM135" s="289">
        <v>64</v>
      </c>
      <c r="AN135" s="289">
        <v>36</v>
      </c>
      <c r="AO135" s="289">
        <v>14</v>
      </c>
      <c r="AP135" s="289">
        <v>7</v>
      </c>
      <c r="AQ135" s="289">
        <v>7</v>
      </c>
      <c r="AR135" s="289">
        <v>7</v>
      </c>
      <c r="AS135" s="289">
        <v>2</v>
      </c>
      <c r="AT135" s="289">
        <v>261</v>
      </c>
      <c r="AU135" s="288">
        <v>59.715639810426538</v>
      </c>
      <c r="AV135" s="324">
        <v>6</v>
      </c>
      <c r="AW135" s="289">
        <v>114</v>
      </c>
    </row>
    <row r="136" spans="1:49" s="278" customFormat="1" ht="10.5">
      <c r="A136" s="279">
        <v>700000455</v>
      </c>
      <c r="B136" s="279" t="s">
        <v>368</v>
      </c>
      <c r="C136" s="279">
        <v>9406</v>
      </c>
      <c r="D136" s="280">
        <v>118281</v>
      </c>
      <c r="E136" s="279" t="s">
        <v>374</v>
      </c>
      <c r="F136" s="279" t="s">
        <v>229</v>
      </c>
      <c r="G136" s="279">
        <v>202514</v>
      </c>
      <c r="H136" s="279">
        <v>1022</v>
      </c>
      <c r="I136" s="281">
        <v>442542805.9855327</v>
      </c>
      <c r="J136" s="282">
        <v>240</v>
      </c>
      <c r="K136" s="282">
        <v>172</v>
      </c>
      <c r="L136" s="283">
        <v>0.71666666666666667</v>
      </c>
      <c r="M136" s="279">
        <v>218</v>
      </c>
      <c r="N136" s="284">
        <v>402620.89985686529</v>
      </c>
      <c r="O136" s="281">
        <v>41872573.585113987</v>
      </c>
      <c r="P136" s="279">
        <v>174</v>
      </c>
      <c r="Q136" s="285">
        <v>0.10179640718562874</v>
      </c>
      <c r="R136" s="279">
        <v>104</v>
      </c>
      <c r="S136" s="283">
        <v>0.5977011494252874</v>
      </c>
      <c r="T136" s="286">
        <v>0</v>
      </c>
      <c r="U136" s="287">
        <v>0</v>
      </c>
      <c r="V136" s="287">
        <v>2</v>
      </c>
      <c r="W136" s="287">
        <v>4</v>
      </c>
      <c r="X136" s="287">
        <v>2</v>
      </c>
      <c r="Y136" s="287">
        <v>-1</v>
      </c>
      <c r="Z136" s="287">
        <v>-6</v>
      </c>
      <c r="AA136" s="287">
        <v>-3</v>
      </c>
      <c r="AB136" s="287">
        <v>-11</v>
      </c>
      <c r="AC136" s="287">
        <v>0</v>
      </c>
      <c r="AD136" s="283">
        <v>0.92980510379637282</v>
      </c>
      <c r="AE136" s="283">
        <v>0.5977011494252874</v>
      </c>
      <c r="AF136" s="281">
        <v>343609.76768939395</v>
      </c>
      <c r="AG136" s="281">
        <v>59011.13216747134</v>
      </c>
      <c r="AH136" s="283">
        <v>0.17173880871982211</v>
      </c>
      <c r="AI136" s="281">
        <v>389823.32286518242</v>
      </c>
      <c r="AJ136" s="281">
        <v>433016.44421285001</v>
      </c>
      <c r="AK136" s="283">
        <v>0.11080178843636213</v>
      </c>
      <c r="AL136" s="322">
        <v>5</v>
      </c>
      <c r="AM136" s="289">
        <v>52</v>
      </c>
      <c r="AN136" s="289">
        <v>29</v>
      </c>
      <c r="AO136" s="289">
        <v>10</v>
      </c>
      <c r="AP136" s="289">
        <v>8</v>
      </c>
      <c r="AQ136" s="289">
        <v>10</v>
      </c>
      <c r="AR136" s="289">
        <v>11</v>
      </c>
      <c r="AS136" s="289">
        <v>2</v>
      </c>
      <c r="AT136" s="289">
        <v>224</v>
      </c>
      <c r="AU136" s="288">
        <v>59.770114942528743</v>
      </c>
      <c r="AV136" s="324">
        <v>8</v>
      </c>
      <c r="AW136" s="289">
        <v>91</v>
      </c>
    </row>
    <row r="137" spans="1:49" s="278" customFormat="1" ht="10.5">
      <c r="A137" s="279">
        <v>700000455</v>
      </c>
      <c r="B137" s="279" t="s">
        <v>368</v>
      </c>
      <c r="C137" s="279">
        <v>9429</v>
      </c>
      <c r="D137" s="280">
        <v>1637390</v>
      </c>
      <c r="E137" s="279" t="s">
        <v>375</v>
      </c>
      <c r="F137" s="279" t="s">
        <v>229</v>
      </c>
      <c r="G137" s="279">
        <v>202515</v>
      </c>
      <c r="H137" s="279">
        <v>1022</v>
      </c>
      <c r="I137" s="281">
        <v>442542805.9855327</v>
      </c>
      <c r="J137" s="282">
        <v>233</v>
      </c>
      <c r="K137" s="282">
        <v>192</v>
      </c>
      <c r="L137" s="283">
        <v>0.82403433476394849</v>
      </c>
      <c r="M137" s="279">
        <v>237</v>
      </c>
      <c r="N137" s="284">
        <v>442553.67145324312</v>
      </c>
      <c r="O137" s="281">
        <v>51336225.888576202</v>
      </c>
      <c r="P137" s="279">
        <v>194</v>
      </c>
      <c r="Q137" s="285">
        <v>0.11377245508982035</v>
      </c>
      <c r="R137" s="279">
        <v>116</v>
      </c>
      <c r="S137" s="283">
        <v>0.59793814432989689</v>
      </c>
      <c r="T137" s="286">
        <v>0</v>
      </c>
      <c r="U137" s="287">
        <v>-1</v>
      </c>
      <c r="V137" s="287">
        <v>6</v>
      </c>
      <c r="W137" s="287">
        <v>6</v>
      </c>
      <c r="X137" s="287">
        <v>0</v>
      </c>
      <c r="Y137" s="287">
        <v>0</v>
      </c>
      <c r="Z137" s="287">
        <v>-2</v>
      </c>
      <c r="AA137" s="287">
        <v>4</v>
      </c>
      <c r="AB137" s="287">
        <v>-5</v>
      </c>
      <c r="AC137" s="287">
        <v>-1</v>
      </c>
      <c r="AD137" s="283">
        <v>1.0220250925059675</v>
      </c>
      <c r="AE137" s="283">
        <v>0.59793814432989689</v>
      </c>
      <c r="AF137" s="281">
        <v>385456.99082840234</v>
      </c>
      <c r="AG137" s="281">
        <v>57096.680624840781</v>
      </c>
      <c r="AH137" s="283">
        <v>0.14812724112781514</v>
      </c>
      <c r="AI137" s="281">
        <v>389823.32286518242</v>
      </c>
      <c r="AJ137" s="281">
        <v>433016.44421285001</v>
      </c>
      <c r="AK137" s="283">
        <v>0.11080178843636213</v>
      </c>
      <c r="AL137" s="322">
        <v>10</v>
      </c>
      <c r="AM137" s="289">
        <v>56</v>
      </c>
      <c r="AN137" s="289">
        <v>26</v>
      </c>
      <c r="AO137" s="289">
        <v>16</v>
      </c>
      <c r="AP137" s="289">
        <v>11</v>
      </c>
      <c r="AQ137" s="289">
        <v>9</v>
      </c>
      <c r="AR137" s="289">
        <v>9</v>
      </c>
      <c r="AS137" s="289">
        <v>2</v>
      </c>
      <c r="AT137" s="289">
        <v>243</v>
      </c>
      <c r="AU137" s="288">
        <v>59.793814432989691</v>
      </c>
      <c r="AV137" s="324">
        <v>8</v>
      </c>
      <c r="AW137" s="289">
        <v>98</v>
      </c>
    </row>
    <row r="138" spans="1:49" s="278" customFormat="1" ht="10.5">
      <c r="A138" s="279">
        <v>700000455</v>
      </c>
      <c r="B138" s="279" t="s">
        <v>368</v>
      </c>
      <c r="C138" s="279">
        <v>9511</v>
      </c>
      <c r="D138" s="280">
        <v>801761</v>
      </c>
      <c r="E138" s="279" t="s">
        <v>376</v>
      </c>
      <c r="F138" s="279" t="s">
        <v>229</v>
      </c>
      <c r="G138" s="279">
        <v>202517</v>
      </c>
      <c r="H138" s="279">
        <v>1022</v>
      </c>
      <c r="I138" s="281">
        <v>442542805.9855327</v>
      </c>
      <c r="J138" s="282">
        <v>212</v>
      </c>
      <c r="K138" s="282">
        <v>15</v>
      </c>
      <c r="L138" s="283">
        <v>7.0754716981132074E-2</v>
      </c>
      <c r="M138" s="279">
        <v>26</v>
      </c>
      <c r="N138" s="284">
        <v>416113.63074514596</v>
      </c>
      <c r="O138" s="281">
        <v>4161136.3074514596</v>
      </c>
      <c r="P138" s="279">
        <v>17</v>
      </c>
      <c r="Q138" s="285">
        <v>9.9800399201596807E-3</v>
      </c>
      <c r="R138" s="279">
        <v>10</v>
      </c>
      <c r="S138" s="283">
        <v>0.58823529411764708</v>
      </c>
      <c r="T138" s="286">
        <v>0</v>
      </c>
      <c r="U138" s="287">
        <v>9</v>
      </c>
      <c r="V138" s="287">
        <v>3</v>
      </c>
      <c r="W138" s="287">
        <v>-9</v>
      </c>
      <c r="X138" s="287">
        <v>-9</v>
      </c>
      <c r="Y138" s="287">
        <v>4</v>
      </c>
      <c r="Z138" s="287">
        <v>-8</v>
      </c>
      <c r="AA138" s="287">
        <v>0</v>
      </c>
      <c r="AB138" s="287">
        <v>-13</v>
      </c>
      <c r="AC138" s="287">
        <v>1</v>
      </c>
      <c r="AD138" s="283">
        <v>0.96096496173850743</v>
      </c>
      <c r="AE138" s="283">
        <v>0.58823529411764708</v>
      </c>
      <c r="AF138" s="281">
        <v>362428.14893617021</v>
      </c>
      <c r="AG138" s="281">
        <v>53685.481808975746</v>
      </c>
      <c r="AH138" s="283">
        <v>0.14812724112781503</v>
      </c>
      <c r="AI138" s="281">
        <v>389823.32286518242</v>
      </c>
      <c r="AJ138" s="281">
        <v>433016.44421285001</v>
      </c>
      <c r="AK138" s="283">
        <v>0.11080178843636213</v>
      </c>
      <c r="AL138" s="322">
        <v>7</v>
      </c>
      <c r="AM138" s="289">
        <v>-1</v>
      </c>
      <c r="AN138" s="289">
        <v>1</v>
      </c>
      <c r="AO138" s="289">
        <v>1</v>
      </c>
      <c r="AP138" s="289">
        <v>5</v>
      </c>
      <c r="AQ138" s="289">
        <v>1</v>
      </c>
      <c r="AR138" s="289">
        <v>1</v>
      </c>
      <c r="AS138" s="289">
        <v>2</v>
      </c>
      <c r="AT138" s="289">
        <v>18</v>
      </c>
      <c r="AU138" s="288">
        <v>58.82352941176471</v>
      </c>
      <c r="AV138" s="324">
        <v>2</v>
      </c>
      <c r="AW138" s="289">
        <v>1</v>
      </c>
    </row>
    <row r="139" spans="1:49" s="278" customFormat="1" ht="10.5">
      <c r="A139" s="279">
        <v>700000455</v>
      </c>
      <c r="B139" s="279" t="s">
        <v>368</v>
      </c>
      <c r="C139" s="279">
        <v>9954</v>
      </c>
      <c r="D139" s="280">
        <v>105465</v>
      </c>
      <c r="E139" s="279" t="s">
        <v>377</v>
      </c>
      <c r="F139" s="279" t="s">
        <v>229</v>
      </c>
      <c r="G139" s="279">
        <v>202606</v>
      </c>
      <c r="H139" s="279">
        <v>1022</v>
      </c>
      <c r="I139" s="281">
        <v>442542805.9855327</v>
      </c>
      <c r="J139" s="282">
        <v>186</v>
      </c>
      <c r="K139" s="282">
        <v>142</v>
      </c>
      <c r="L139" s="283">
        <v>0.76344086021505375</v>
      </c>
      <c r="M139" s="279">
        <v>168</v>
      </c>
      <c r="N139" s="284">
        <v>402536.50682522258</v>
      </c>
      <c r="O139" s="281">
        <v>35423212.600619584</v>
      </c>
      <c r="P139" s="279">
        <v>144</v>
      </c>
      <c r="Q139" s="285">
        <v>8.5828343313373259E-2</v>
      </c>
      <c r="R139" s="279">
        <v>88</v>
      </c>
      <c r="S139" s="283">
        <v>0.61111111111111116</v>
      </c>
      <c r="T139" s="286">
        <v>0</v>
      </c>
      <c r="U139" s="287" t="s">
        <v>170</v>
      </c>
      <c r="V139" s="287" t="s">
        <v>170</v>
      </c>
      <c r="W139" s="287">
        <v>0</v>
      </c>
      <c r="X139" s="287">
        <v>8</v>
      </c>
      <c r="Y139" s="287">
        <v>-15</v>
      </c>
      <c r="Z139" s="287">
        <v>-7</v>
      </c>
      <c r="AA139" s="287">
        <v>5</v>
      </c>
      <c r="AB139" s="287">
        <v>1</v>
      </c>
      <c r="AC139" s="287">
        <v>-1</v>
      </c>
      <c r="AD139" s="283">
        <v>0.92961020812261586</v>
      </c>
      <c r="AE139" s="283">
        <v>0.61111111111111116</v>
      </c>
      <c r="AF139" s="281">
        <v>343537.74393203884</v>
      </c>
      <c r="AG139" s="281">
        <v>58998.762893183739</v>
      </c>
      <c r="AH139" s="283">
        <v>0.17173880871982239</v>
      </c>
      <c r="AI139" s="281">
        <v>389823.32286518242</v>
      </c>
      <c r="AJ139" s="281">
        <v>433016.44421285001</v>
      </c>
      <c r="AK139" s="283">
        <v>0.11080178843636213</v>
      </c>
      <c r="AL139" s="322">
        <v>4</v>
      </c>
      <c r="AM139" s="289">
        <v>40</v>
      </c>
      <c r="AN139" s="289">
        <v>22</v>
      </c>
      <c r="AO139" s="289">
        <v>18</v>
      </c>
      <c r="AP139" s="289">
        <v>4</v>
      </c>
      <c r="AQ139" s="289">
        <v>5</v>
      </c>
      <c r="AR139" s="289">
        <v>5</v>
      </c>
      <c r="AS139" s="289">
        <v>2</v>
      </c>
      <c r="AT139" s="289">
        <v>182</v>
      </c>
      <c r="AU139" s="288">
        <v>61.111111111111114</v>
      </c>
      <c r="AV139" s="324">
        <v>4</v>
      </c>
      <c r="AW139" s="289">
        <v>80</v>
      </c>
    </row>
    <row r="140" spans="1:49" s="278" customFormat="1" ht="10.5">
      <c r="A140" s="279">
        <v>700000455</v>
      </c>
      <c r="B140" s="279" t="s">
        <v>368</v>
      </c>
      <c r="C140" s="279">
        <v>10128</v>
      </c>
      <c r="D140" s="280">
        <v>144121</v>
      </c>
      <c r="E140" s="279" t="s">
        <v>378</v>
      </c>
      <c r="F140" s="279" t="s">
        <v>229</v>
      </c>
      <c r="G140" s="279">
        <v>202609</v>
      </c>
      <c r="H140" s="279">
        <v>1022</v>
      </c>
      <c r="I140" s="281">
        <v>442542805.9855327</v>
      </c>
      <c r="J140" s="282">
        <v>215</v>
      </c>
      <c r="K140" s="282">
        <v>200</v>
      </c>
      <c r="L140" s="283">
        <v>0.93023255813953487</v>
      </c>
      <c r="M140" s="279">
        <v>233</v>
      </c>
      <c r="N140" s="284">
        <v>432738.4601614562</v>
      </c>
      <c r="O140" s="281">
        <v>52361353.679536201</v>
      </c>
      <c r="P140" s="279">
        <v>203</v>
      </c>
      <c r="Q140" s="285">
        <v>0.1187624750499002</v>
      </c>
      <c r="R140" s="279">
        <v>121</v>
      </c>
      <c r="S140" s="283">
        <v>0.59605911330049266</v>
      </c>
      <c r="T140" s="286">
        <v>1</v>
      </c>
      <c r="U140" s="287" t="s">
        <v>170</v>
      </c>
      <c r="V140" s="287" t="s">
        <v>170</v>
      </c>
      <c r="W140" s="287" t="s">
        <v>226</v>
      </c>
      <c r="X140" s="287" t="s">
        <v>226</v>
      </c>
      <c r="Y140" s="287" t="s">
        <v>170</v>
      </c>
      <c r="Z140" s="287" t="s">
        <v>170</v>
      </c>
      <c r="AA140" s="287">
        <v>18</v>
      </c>
      <c r="AB140" s="287">
        <v>12</v>
      </c>
      <c r="AC140" s="287">
        <v>-5</v>
      </c>
      <c r="AD140" s="283">
        <v>0.99935802888063718</v>
      </c>
      <c r="AE140" s="283">
        <v>0.59605911330049266</v>
      </c>
      <c r="AF140" s="281">
        <v>376908.10274336283</v>
      </c>
      <c r="AG140" s="281">
        <v>55830.357418093365</v>
      </c>
      <c r="AH140" s="283">
        <v>0.14812724112781497</v>
      </c>
      <c r="AI140" s="281">
        <v>389823.32286518242</v>
      </c>
      <c r="AJ140" s="281">
        <v>433016.44421285001</v>
      </c>
      <c r="AK140" s="283">
        <v>0.11080178843636213</v>
      </c>
      <c r="AL140" s="322">
        <v>4</v>
      </c>
      <c r="AM140" s="289">
        <v>61</v>
      </c>
      <c r="AN140" s="289">
        <v>34</v>
      </c>
      <c r="AO140" s="289">
        <v>18</v>
      </c>
      <c r="AP140" s="289">
        <v>5</v>
      </c>
      <c r="AQ140" s="289">
        <v>9</v>
      </c>
      <c r="AR140" s="289">
        <v>10</v>
      </c>
      <c r="AS140" s="289">
        <v>2</v>
      </c>
      <c r="AT140" s="289">
        <v>258</v>
      </c>
      <c r="AU140" s="288">
        <v>59.605911330049267</v>
      </c>
      <c r="AV140" s="324">
        <v>5</v>
      </c>
      <c r="AW140" s="289">
        <v>113</v>
      </c>
    </row>
    <row r="141" spans="1:49" s="278" customFormat="1" ht="10.5">
      <c r="A141" s="279">
        <v>700000455</v>
      </c>
      <c r="B141" s="279" t="s">
        <v>368</v>
      </c>
      <c r="C141" s="279">
        <v>10218</v>
      </c>
      <c r="D141" s="280">
        <v>1761446</v>
      </c>
      <c r="E141" s="279" t="s">
        <v>379</v>
      </c>
      <c r="F141" s="279" t="s">
        <v>229</v>
      </c>
      <c r="G141" s="279">
        <v>202611</v>
      </c>
      <c r="H141" s="279">
        <v>1022</v>
      </c>
      <c r="I141" s="281">
        <v>442542805.9855327</v>
      </c>
      <c r="J141" s="282">
        <v>99</v>
      </c>
      <c r="K141" s="282">
        <v>180</v>
      </c>
      <c r="L141" s="283">
        <v>1.8181818181818181</v>
      </c>
      <c r="M141" s="279">
        <v>229</v>
      </c>
      <c r="N141" s="284">
        <v>466358.19668141945</v>
      </c>
      <c r="O141" s="281">
        <v>54097550.815044656</v>
      </c>
      <c r="P141" s="279">
        <v>182</v>
      </c>
      <c r="Q141" s="285">
        <v>0.11377245508982035</v>
      </c>
      <c r="R141" s="279">
        <v>116</v>
      </c>
      <c r="S141" s="283">
        <v>0.63736263736263732</v>
      </c>
      <c r="T141" s="286">
        <v>0</v>
      </c>
      <c r="U141" s="287" t="s">
        <v>170</v>
      </c>
      <c r="V141" s="287" t="s">
        <v>170</v>
      </c>
      <c r="W141" s="287" t="s">
        <v>170</v>
      </c>
      <c r="X141" s="287" t="s">
        <v>170</v>
      </c>
      <c r="Y141" s="287" t="s">
        <v>170</v>
      </c>
      <c r="Z141" s="287" t="s">
        <v>170</v>
      </c>
      <c r="AA141" s="287" t="s">
        <v>170</v>
      </c>
      <c r="AB141" s="287" t="s">
        <v>170</v>
      </c>
      <c r="AC141" s="287">
        <v>-12</v>
      </c>
      <c r="AD141" s="283">
        <v>1.0769988135881976</v>
      </c>
      <c r="AE141" s="283">
        <v>0.63736263736263732</v>
      </c>
      <c r="AF141" s="281">
        <v>398005.24930204957</v>
      </c>
      <c r="AG141" s="281">
        <v>68352.947379369871</v>
      </c>
      <c r="AH141" s="283">
        <v>0.17173880871982228</v>
      </c>
      <c r="AI141" s="281">
        <v>389823.32286518242</v>
      </c>
      <c r="AJ141" s="281">
        <v>433016.44421285001</v>
      </c>
      <c r="AK141" s="283">
        <v>0.11080178843636213</v>
      </c>
      <c r="AL141" s="322">
        <v>4</v>
      </c>
      <c r="AM141" s="289">
        <v>50</v>
      </c>
      <c r="AN141" s="289">
        <v>34</v>
      </c>
      <c r="AO141" s="289">
        <v>15</v>
      </c>
      <c r="AP141" s="289">
        <v>1</v>
      </c>
      <c r="AQ141" s="289">
        <v>19</v>
      </c>
      <c r="AR141" s="289">
        <v>20</v>
      </c>
      <c r="AS141" s="289">
        <v>2</v>
      </c>
      <c r="AT141" s="289">
        <v>255</v>
      </c>
      <c r="AU141" s="288">
        <v>63.73626373626373</v>
      </c>
      <c r="AV141" s="324">
        <v>13</v>
      </c>
      <c r="AW141" s="289">
        <v>99</v>
      </c>
    </row>
    <row r="142" spans="1:49" s="278" customFormat="1" ht="10.5">
      <c r="A142" s="279">
        <v>700000456</v>
      </c>
      <c r="B142" s="279" t="s">
        <v>58</v>
      </c>
      <c r="C142" s="279">
        <v>6215</v>
      </c>
      <c r="D142" s="280">
        <v>367435</v>
      </c>
      <c r="E142" s="279" t="s">
        <v>380</v>
      </c>
      <c r="F142" s="279" t="s">
        <v>229</v>
      </c>
      <c r="G142" s="279">
        <v>202310</v>
      </c>
      <c r="H142" s="279">
        <v>1301</v>
      </c>
      <c r="I142" s="281">
        <v>569613262.06909943</v>
      </c>
      <c r="J142" s="282">
        <v>306</v>
      </c>
      <c r="K142" s="282">
        <v>279</v>
      </c>
      <c r="L142" s="283">
        <v>0.91176470588235292</v>
      </c>
      <c r="M142" s="279">
        <v>337</v>
      </c>
      <c r="N142" s="284">
        <v>353687.00326389965</v>
      </c>
      <c r="O142" s="281">
        <v>60834164.561390735</v>
      </c>
      <c r="P142" s="279">
        <v>281</v>
      </c>
      <c r="Q142" s="285">
        <v>0.13201581027667983</v>
      </c>
      <c r="R142" s="279">
        <v>172</v>
      </c>
      <c r="S142" s="283">
        <v>0.61209964412811391</v>
      </c>
      <c r="T142" s="286">
        <v>0</v>
      </c>
      <c r="U142" s="287">
        <v>6</v>
      </c>
      <c r="V142" s="287">
        <v>7</v>
      </c>
      <c r="W142" s="287">
        <v>3</v>
      </c>
      <c r="X142" s="287">
        <v>-4</v>
      </c>
      <c r="Y142" s="287">
        <v>8</v>
      </c>
      <c r="Z142" s="287">
        <v>3</v>
      </c>
      <c r="AA142" s="287">
        <v>2</v>
      </c>
      <c r="AB142" s="287">
        <v>6</v>
      </c>
      <c r="AC142" s="287">
        <v>1</v>
      </c>
      <c r="AD142" s="283">
        <v>0.80782317036451534</v>
      </c>
      <c r="AE142" s="283">
        <v>0.61209964412811391</v>
      </c>
      <c r="AF142" s="281">
        <v>324187.54043693322</v>
      </c>
      <c r="AG142" s="281">
        <v>29499.462826966424</v>
      </c>
      <c r="AH142" s="283">
        <v>9.0995054243009035E-2</v>
      </c>
      <c r="AI142" s="281">
        <v>407950.20566073252</v>
      </c>
      <c r="AJ142" s="281">
        <v>437827.25754734775</v>
      </c>
      <c r="AK142" s="283">
        <v>7.323700655629084E-2</v>
      </c>
      <c r="AL142" s="322">
        <v>14</v>
      </c>
      <c r="AM142" s="289">
        <v>76</v>
      </c>
      <c r="AN142" s="289">
        <v>46</v>
      </c>
      <c r="AO142" s="289">
        <v>23</v>
      </c>
      <c r="AP142" s="289">
        <v>16</v>
      </c>
      <c r="AQ142" s="289">
        <v>8</v>
      </c>
      <c r="AR142" s="289">
        <v>10</v>
      </c>
      <c r="AS142" s="289">
        <v>2</v>
      </c>
      <c r="AT142" s="289">
        <v>351</v>
      </c>
      <c r="AU142" s="288">
        <v>61.209964412811388</v>
      </c>
      <c r="AV142" s="324">
        <v>13</v>
      </c>
      <c r="AW142" s="289">
        <v>145</v>
      </c>
    </row>
    <row r="143" spans="1:49" s="278" customFormat="1" ht="10.5">
      <c r="A143" s="279">
        <v>700000456</v>
      </c>
      <c r="B143" s="279" t="s">
        <v>58</v>
      </c>
      <c r="C143" s="279">
        <v>7655</v>
      </c>
      <c r="D143" s="280">
        <v>1249295</v>
      </c>
      <c r="E143" s="279" t="s">
        <v>381</v>
      </c>
      <c r="F143" s="279" t="s">
        <v>229</v>
      </c>
      <c r="G143" s="279">
        <v>202310</v>
      </c>
      <c r="H143" s="279">
        <v>1301</v>
      </c>
      <c r="I143" s="281">
        <v>569613262.06909943</v>
      </c>
      <c r="J143" s="282">
        <v>268</v>
      </c>
      <c r="K143" s="282">
        <v>228</v>
      </c>
      <c r="L143" s="283">
        <v>0.85074626865671643</v>
      </c>
      <c r="M143" s="279">
        <v>265</v>
      </c>
      <c r="N143" s="284">
        <v>390730.07251913688</v>
      </c>
      <c r="O143" s="281">
        <v>54702210.152679168</v>
      </c>
      <c r="P143" s="279">
        <v>229</v>
      </c>
      <c r="Q143" s="285">
        <v>0.10750988142292491</v>
      </c>
      <c r="R143" s="279">
        <v>140</v>
      </c>
      <c r="S143" s="283">
        <v>0.611353711790393</v>
      </c>
      <c r="T143" s="286">
        <v>-1</v>
      </c>
      <c r="U143" s="287">
        <v>0</v>
      </c>
      <c r="V143" s="287">
        <v>-1</v>
      </c>
      <c r="W143" s="287">
        <v>0</v>
      </c>
      <c r="X143" s="287">
        <v>0</v>
      </c>
      <c r="Y143" s="287">
        <v>5</v>
      </c>
      <c r="Z143" s="287">
        <v>2</v>
      </c>
      <c r="AA143" s="287">
        <v>1</v>
      </c>
      <c r="AB143" s="287">
        <v>0</v>
      </c>
      <c r="AC143" s="287">
        <v>-3</v>
      </c>
      <c r="AD143" s="283">
        <v>0.89242975576248207</v>
      </c>
      <c r="AE143" s="283">
        <v>0.611353711790393</v>
      </c>
      <c r="AF143" s="281">
        <v>363131.02910052909</v>
      </c>
      <c r="AG143" s="281">
        <v>27599.043418607791</v>
      </c>
      <c r="AH143" s="283">
        <v>7.6002988472150854E-2</v>
      </c>
      <c r="AI143" s="281">
        <v>407950.20566073252</v>
      </c>
      <c r="AJ143" s="281">
        <v>437827.25754734775</v>
      </c>
      <c r="AK143" s="283">
        <v>7.323700655629084E-2</v>
      </c>
      <c r="AL143" s="322">
        <v>6</v>
      </c>
      <c r="AM143" s="289">
        <v>67</v>
      </c>
      <c r="AN143" s="289">
        <v>39</v>
      </c>
      <c r="AO143" s="289">
        <v>21</v>
      </c>
      <c r="AP143" s="289">
        <v>7</v>
      </c>
      <c r="AQ143" s="289">
        <v>6</v>
      </c>
      <c r="AR143" s="289">
        <v>7</v>
      </c>
      <c r="AS143" s="289">
        <v>2</v>
      </c>
      <c r="AT143" s="289">
        <v>287</v>
      </c>
      <c r="AU143" s="288">
        <v>61.135371179039296</v>
      </c>
      <c r="AV143" s="324">
        <v>7</v>
      </c>
      <c r="AW143" s="289">
        <v>127</v>
      </c>
    </row>
    <row r="144" spans="1:49" s="278" customFormat="1" ht="10.5">
      <c r="A144" s="279">
        <v>700000456</v>
      </c>
      <c r="B144" s="279" t="s">
        <v>58</v>
      </c>
      <c r="C144" s="279">
        <v>7657</v>
      </c>
      <c r="D144" s="280">
        <v>1114347</v>
      </c>
      <c r="E144" s="279" t="s">
        <v>382</v>
      </c>
      <c r="F144" s="279" t="s">
        <v>229</v>
      </c>
      <c r="G144" s="279">
        <v>202310</v>
      </c>
      <c r="H144" s="279">
        <v>1301</v>
      </c>
      <c r="I144" s="281">
        <v>569613262.06909943</v>
      </c>
      <c r="J144" s="282">
        <v>242</v>
      </c>
      <c r="K144" s="282">
        <v>208</v>
      </c>
      <c r="L144" s="283">
        <v>0.85950413223140498</v>
      </c>
      <c r="M144" s="279">
        <v>247</v>
      </c>
      <c r="N144" s="284">
        <v>412934.46151833737</v>
      </c>
      <c r="O144" s="281">
        <v>53268545.535865523</v>
      </c>
      <c r="P144" s="279">
        <v>210</v>
      </c>
      <c r="Q144" s="285">
        <v>9.8814229249011856E-2</v>
      </c>
      <c r="R144" s="279">
        <v>129</v>
      </c>
      <c r="S144" s="283">
        <v>0.61428571428571432</v>
      </c>
      <c r="T144" s="286">
        <v>0</v>
      </c>
      <c r="U144" s="287">
        <v>5</v>
      </c>
      <c r="V144" s="287">
        <v>-5</v>
      </c>
      <c r="W144" s="287">
        <v>6</v>
      </c>
      <c r="X144" s="287">
        <v>1</v>
      </c>
      <c r="Y144" s="287">
        <v>2</v>
      </c>
      <c r="Z144" s="287">
        <v>2</v>
      </c>
      <c r="AA144" s="287">
        <v>4</v>
      </c>
      <c r="AB144" s="287">
        <v>-11</v>
      </c>
      <c r="AC144" s="287">
        <v>4</v>
      </c>
      <c r="AD144" s="283">
        <v>0.94314470924342031</v>
      </c>
      <c r="AE144" s="283">
        <v>0.61428571428571432</v>
      </c>
      <c r="AF144" s="281">
        <v>383767.02104208415</v>
      </c>
      <c r="AG144" s="281">
        <v>29167.440476253221</v>
      </c>
      <c r="AH144" s="283">
        <v>7.6002988472150923E-2</v>
      </c>
      <c r="AI144" s="281">
        <v>407950.20566073252</v>
      </c>
      <c r="AJ144" s="281">
        <v>437827.25754734775</v>
      </c>
      <c r="AK144" s="283">
        <v>7.323700655629084E-2</v>
      </c>
      <c r="AL144" s="322">
        <v>7</v>
      </c>
      <c r="AM144" s="289">
        <v>67</v>
      </c>
      <c r="AN144" s="289">
        <v>36</v>
      </c>
      <c r="AO144" s="289">
        <v>12</v>
      </c>
      <c r="AP144" s="289">
        <v>8</v>
      </c>
      <c r="AQ144" s="289">
        <v>4</v>
      </c>
      <c r="AR144" s="289">
        <v>5</v>
      </c>
      <c r="AS144" s="289">
        <v>2</v>
      </c>
      <c r="AT144" s="289">
        <v>261</v>
      </c>
      <c r="AU144" s="288">
        <v>61.428571428571431</v>
      </c>
      <c r="AV144" s="324">
        <v>8</v>
      </c>
      <c r="AW144" s="289">
        <v>115</v>
      </c>
    </row>
    <row r="145" spans="1:49" s="278" customFormat="1" ht="10.5">
      <c r="A145" s="279">
        <v>700000456</v>
      </c>
      <c r="B145" s="279" t="s">
        <v>58</v>
      </c>
      <c r="C145" s="279">
        <v>7661</v>
      </c>
      <c r="D145" s="280">
        <v>1258510</v>
      </c>
      <c r="E145" s="279" t="s">
        <v>383</v>
      </c>
      <c r="F145" s="279" t="s">
        <v>229</v>
      </c>
      <c r="G145" s="279">
        <v>202310</v>
      </c>
      <c r="H145" s="279">
        <v>1301</v>
      </c>
      <c r="I145" s="281">
        <v>569613262.06909943</v>
      </c>
      <c r="J145" s="282">
        <v>242</v>
      </c>
      <c r="K145" s="282">
        <v>201</v>
      </c>
      <c r="L145" s="283">
        <v>0.83057851239669422</v>
      </c>
      <c r="M145" s="279">
        <v>243</v>
      </c>
      <c r="N145" s="284">
        <v>389136.4269695956</v>
      </c>
      <c r="O145" s="281">
        <v>48252916.944229856</v>
      </c>
      <c r="P145" s="279">
        <v>203</v>
      </c>
      <c r="Q145" s="285">
        <v>9.5652173913043481E-2</v>
      </c>
      <c r="R145" s="279">
        <v>124</v>
      </c>
      <c r="S145" s="283">
        <v>0.61083743842364535</v>
      </c>
      <c r="T145" s="286">
        <v>0</v>
      </c>
      <c r="U145" s="287">
        <v>1</v>
      </c>
      <c r="V145" s="287">
        <v>0</v>
      </c>
      <c r="W145" s="287">
        <v>0</v>
      </c>
      <c r="X145" s="287">
        <v>1</v>
      </c>
      <c r="Y145" s="287">
        <v>-2</v>
      </c>
      <c r="Z145" s="287">
        <v>2</v>
      </c>
      <c r="AA145" s="287">
        <v>5</v>
      </c>
      <c r="AB145" s="287">
        <v>-3</v>
      </c>
      <c r="AC145" s="287">
        <v>6</v>
      </c>
      <c r="AD145" s="283">
        <v>0.88878986006830196</v>
      </c>
      <c r="AE145" s="283">
        <v>0.61083743842364535</v>
      </c>
      <c r="AF145" s="281">
        <v>361649.94998958334</v>
      </c>
      <c r="AG145" s="281">
        <v>27486.476980012259</v>
      </c>
      <c r="AH145" s="283">
        <v>7.6002988472150923E-2</v>
      </c>
      <c r="AI145" s="281">
        <v>407950.20566073252</v>
      </c>
      <c r="AJ145" s="281">
        <v>437827.25754734775</v>
      </c>
      <c r="AK145" s="283">
        <v>7.323700655629084E-2</v>
      </c>
      <c r="AL145" s="322">
        <v>4</v>
      </c>
      <c r="AM145" s="289">
        <v>60</v>
      </c>
      <c r="AN145" s="289">
        <v>41</v>
      </c>
      <c r="AO145" s="289">
        <v>11</v>
      </c>
      <c r="AP145" s="289">
        <v>7</v>
      </c>
      <c r="AQ145" s="289">
        <v>6</v>
      </c>
      <c r="AR145" s="289">
        <v>7</v>
      </c>
      <c r="AS145" s="289">
        <v>2</v>
      </c>
      <c r="AT145" s="289">
        <v>256</v>
      </c>
      <c r="AU145" s="288">
        <v>61.083743842364534</v>
      </c>
      <c r="AV145" s="324">
        <v>9</v>
      </c>
      <c r="AW145" s="289">
        <v>112</v>
      </c>
    </row>
    <row r="146" spans="1:49" s="278" customFormat="1" ht="10.5">
      <c r="A146" s="279">
        <v>700000456</v>
      </c>
      <c r="B146" s="279" t="s">
        <v>58</v>
      </c>
      <c r="C146" s="279">
        <v>8045</v>
      </c>
      <c r="D146" s="280" t="s">
        <v>226</v>
      </c>
      <c r="E146" s="279" t="s">
        <v>384</v>
      </c>
      <c r="F146" s="279" t="s">
        <v>226</v>
      </c>
      <c r="G146" s="279" t="s">
        <v>226</v>
      </c>
      <c r="H146" s="279">
        <v>1301</v>
      </c>
      <c r="I146" s="281">
        <v>569613262.06909943</v>
      </c>
      <c r="J146" s="282" t="s">
        <v>170</v>
      </c>
      <c r="K146" s="282" t="s">
        <v>170</v>
      </c>
      <c r="L146" s="283" t="s">
        <v>170</v>
      </c>
      <c r="M146" s="279">
        <v>34</v>
      </c>
      <c r="N146" s="284">
        <v>445071.65675327758</v>
      </c>
      <c r="O146" s="281">
        <v>10236648.105325384</v>
      </c>
      <c r="P146" s="279">
        <v>34</v>
      </c>
      <c r="Q146" s="285">
        <v>1.7391304347826087E-2</v>
      </c>
      <c r="R146" s="279">
        <v>23</v>
      </c>
      <c r="S146" s="283">
        <v>0.67647058823529416</v>
      </c>
      <c r="T146" s="286">
        <v>0</v>
      </c>
      <c r="U146" s="287" t="s">
        <v>170</v>
      </c>
      <c r="V146" s="287" t="s">
        <v>170</v>
      </c>
      <c r="W146" s="287">
        <v>5</v>
      </c>
      <c r="X146" s="287">
        <v>2</v>
      </c>
      <c r="Y146" s="287" t="s">
        <v>170</v>
      </c>
      <c r="Z146" s="287" t="s">
        <v>170</v>
      </c>
      <c r="AA146" s="287" t="s">
        <v>170</v>
      </c>
      <c r="AB146" s="287" t="s">
        <v>170</v>
      </c>
      <c r="AC146" s="287" t="s">
        <v>170</v>
      </c>
      <c r="AD146" s="283">
        <v>1.0165462498760631</v>
      </c>
      <c r="AE146" s="283">
        <v>0.67647058823529416</v>
      </c>
      <c r="AF146" s="281">
        <v>407950.20566073252</v>
      </c>
      <c r="AG146" s="281">
        <v>37121.45109254506</v>
      </c>
      <c r="AH146" s="283">
        <v>9.0995054243009063E-2</v>
      </c>
      <c r="AI146" s="281">
        <v>407950.20566073252</v>
      </c>
      <c r="AJ146" s="281">
        <v>437827.25754734775</v>
      </c>
      <c r="AK146" s="283">
        <v>7.323700655629084E-2</v>
      </c>
      <c r="AL146" s="322">
        <v>4</v>
      </c>
      <c r="AM146" s="289">
        <v>13</v>
      </c>
      <c r="AN146" s="289">
        <v>5</v>
      </c>
      <c r="AO146" s="289">
        <v>0</v>
      </c>
      <c r="AP146" s="289">
        <v>0</v>
      </c>
      <c r="AQ146" s="289">
        <v>0</v>
      </c>
      <c r="AR146" s="289">
        <v>0</v>
      </c>
      <c r="AS146" s="289">
        <v>3</v>
      </c>
      <c r="AT146" s="289">
        <v>41</v>
      </c>
      <c r="AU146" s="288">
        <v>67.64705882352942</v>
      </c>
      <c r="AV146" s="324">
        <v>1</v>
      </c>
      <c r="AW146" s="289">
        <v>18</v>
      </c>
    </row>
    <row r="147" spans="1:49" s="278" customFormat="1" ht="10.5">
      <c r="A147" s="279">
        <v>700000456</v>
      </c>
      <c r="B147" s="279" t="s">
        <v>58</v>
      </c>
      <c r="C147" s="279">
        <v>8484</v>
      </c>
      <c r="D147" s="280">
        <v>203161</v>
      </c>
      <c r="E147" s="279" t="s">
        <v>385</v>
      </c>
      <c r="F147" s="279" t="s">
        <v>229</v>
      </c>
      <c r="G147" s="279">
        <v>202317</v>
      </c>
      <c r="H147" s="279">
        <v>1301</v>
      </c>
      <c r="I147" s="281">
        <v>569613262.06909943</v>
      </c>
      <c r="J147" s="282">
        <v>230</v>
      </c>
      <c r="K147" s="282">
        <v>212</v>
      </c>
      <c r="L147" s="283">
        <v>0.92173913043478262</v>
      </c>
      <c r="M147" s="279">
        <v>267</v>
      </c>
      <c r="N147" s="284">
        <v>466353.95371973416</v>
      </c>
      <c r="O147" s="281">
        <v>61092367.937285177</v>
      </c>
      <c r="P147" s="279">
        <v>213</v>
      </c>
      <c r="Q147" s="285">
        <v>0.10039525691699605</v>
      </c>
      <c r="R147" s="279">
        <v>131</v>
      </c>
      <c r="S147" s="283">
        <v>0.61502347417840375</v>
      </c>
      <c r="T147" s="286">
        <v>-1</v>
      </c>
      <c r="U147" s="287">
        <v>6</v>
      </c>
      <c r="V147" s="287">
        <v>6</v>
      </c>
      <c r="W147" s="287">
        <v>2</v>
      </c>
      <c r="X147" s="287">
        <v>8</v>
      </c>
      <c r="Y147" s="287">
        <v>2</v>
      </c>
      <c r="Z147" s="287">
        <v>-12</v>
      </c>
      <c r="AA147" s="287">
        <v>6</v>
      </c>
      <c r="AB147" s="287">
        <v>6</v>
      </c>
      <c r="AC147" s="287">
        <v>8</v>
      </c>
      <c r="AD147" s="283">
        <v>1.0651551397968899</v>
      </c>
      <c r="AE147" s="283">
        <v>0.61502347417840375</v>
      </c>
      <c r="AF147" s="281">
        <v>445837.0426401869</v>
      </c>
      <c r="AG147" s="281">
        <v>20516.911079547252</v>
      </c>
      <c r="AH147" s="283">
        <v>4.6018856930435545E-2</v>
      </c>
      <c r="AI147" s="281">
        <v>407950.20566073252</v>
      </c>
      <c r="AJ147" s="281">
        <v>437827.25754734775</v>
      </c>
      <c r="AK147" s="283">
        <v>7.323700655629084E-2</v>
      </c>
      <c r="AL147" s="322">
        <v>4</v>
      </c>
      <c r="AM147" s="289">
        <v>63</v>
      </c>
      <c r="AN147" s="289">
        <v>35</v>
      </c>
      <c r="AO147" s="289">
        <v>15</v>
      </c>
      <c r="AP147" s="289">
        <v>9</v>
      </c>
      <c r="AQ147" s="289">
        <v>8</v>
      </c>
      <c r="AR147" s="289">
        <v>9</v>
      </c>
      <c r="AS147" s="289">
        <v>2</v>
      </c>
      <c r="AT147" s="289">
        <v>270</v>
      </c>
      <c r="AU147" s="288">
        <v>61.502347417840376</v>
      </c>
      <c r="AV147" s="324">
        <v>13</v>
      </c>
      <c r="AW147" s="289">
        <v>113</v>
      </c>
    </row>
    <row r="148" spans="1:49" s="278" customFormat="1" ht="10.5">
      <c r="A148" s="279">
        <v>700000456</v>
      </c>
      <c r="B148" s="279" t="s">
        <v>58</v>
      </c>
      <c r="C148" s="279">
        <v>8837</v>
      </c>
      <c r="D148" s="280">
        <v>27564</v>
      </c>
      <c r="E148" s="279" t="s">
        <v>386</v>
      </c>
      <c r="F148" s="279" t="s">
        <v>229</v>
      </c>
      <c r="G148" s="279">
        <v>202404</v>
      </c>
      <c r="H148" s="279">
        <v>1301</v>
      </c>
      <c r="I148" s="281">
        <v>569613262.06909943</v>
      </c>
      <c r="J148" s="282">
        <v>296</v>
      </c>
      <c r="K148" s="282">
        <v>251</v>
      </c>
      <c r="L148" s="283">
        <v>0.84797297297297303</v>
      </c>
      <c r="M148" s="279">
        <v>298</v>
      </c>
      <c r="N148" s="284">
        <v>612712.14528118819</v>
      </c>
      <c r="O148" s="281">
        <v>94970382.518584177</v>
      </c>
      <c r="P148" s="279">
        <v>253</v>
      </c>
      <c r="Q148" s="285">
        <v>0.11936758893280633</v>
      </c>
      <c r="R148" s="279">
        <v>155</v>
      </c>
      <c r="S148" s="283">
        <v>0.61264822134387353</v>
      </c>
      <c r="T148" s="286">
        <v>0</v>
      </c>
      <c r="U148" s="287">
        <v>2</v>
      </c>
      <c r="V148" s="287">
        <v>0</v>
      </c>
      <c r="W148" s="287">
        <v>2</v>
      </c>
      <c r="X148" s="287">
        <v>2</v>
      </c>
      <c r="Y148" s="287">
        <v>2</v>
      </c>
      <c r="Z148" s="287">
        <v>-4</v>
      </c>
      <c r="AA148" s="287">
        <v>3</v>
      </c>
      <c r="AB148" s="287">
        <v>-4</v>
      </c>
      <c r="AC148" s="287">
        <v>-1</v>
      </c>
      <c r="AD148" s="283">
        <v>1.399438099659494</v>
      </c>
      <c r="AE148" s="283">
        <v>0.61264822134387353</v>
      </c>
      <c r="AF148" s="281">
        <v>585756.30947916664</v>
      </c>
      <c r="AG148" s="281">
        <v>26955.835802021553</v>
      </c>
      <c r="AH148" s="283">
        <v>4.6018856930435302E-2</v>
      </c>
      <c r="AI148" s="281">
        <v>407950.20566073252</v>
      </c>
      <c r="AJ148" s="281">
        <v>437827.25754734775</v>
      </c>
      <c r="AK148" s="283">
        <v>7.323700655629084E-2</v>
      </c>
      <c r="AL148" s="322">
        <v>10</v>
      </c>
      <c r="AM148" s="289">
        <v>75</v>
      </c>
      <c r="AN148" s="289">
        <v>41</v>
      </c>
      <c r="AO148" s="289">
        <v>19</v>
      </c>
      <c r="AP148" s="289">
        <v>11</v>
      </c>
      <c r="AQ148" s="289">
        <v>6</v>
      </c>
      <c r="AR148" s="289">
        <v>7</v>
      </c>
      <c r="AS148" s="289">
        <v>2</v>
      </c>
      <c r="AT148" s="289">
        <v>314</v>
      </c>
      <c r="AU148" s="288">
        <v>61.264822134387352</v>
      </c>
      <c r="AV148" s="324">
        <v>10</v>
      </c>
      <c r="AW148" s="289">
        <v>135</v>
      </c>
    </row>
    <row r="149" spans="1:49" s="278" customFormat="1" ht="10.5">
      <c r="A149" s="279">
        <v>700000456</v>
      </c>
      <c r="B149" s="279" t="s">
        <v>58</v>
      </c>
      <c r="C149" s="279">
        <v>9403</v>
      </c>
      <c r="D149" s="280">
        <v>1263799</v>
      </c>
      <c r="E149" s="279" t="s">
        <v>387</v>
      </c>
      <c r="F149" s="279" t="s">
        <v>229</v>
      </c>
      <c r="G149" s="279">
        <v>202513</v>
      </c>
      <c r="H149" s="279">
        <v>1301</v>
      </c>
      <c r="I149" s="281">
        <v>569613262.06909943</v>
      </c>
      <c r="J149" s="282">
        <v>227</v>
      </c>
      <c r="K149" s="282">
        <v>194</v>
      </c>
      <c r="L149" s="283">
        <v>0.85462555066079293</v>
      </c>
      <c r="M149" s="279">
        <v>234</v>
      </c>
      <c r="N149" s="284">
        <v>439010.2053823829</v>
      </c>
      <c r="O149" s="281">
        <v>52681224.645885952</v>
      </c>
      <c r="P149" s="279">
        <v>196</v>
      </c>
      <c r="Q149" s="285">
        <v>9.2490118577075092E-2</v>
      </c>
      <c r="R149" s="279">
        <v>120</v>
      </c>
      <c r="S149" s="283">
        <v>0.61224489795918369</v>
      </c>
      <c r="T149" s="286">
        <v>0</v>
      </c>
      <c r="U149" s="287">
        <v>4</v>
      </c>
      <c r="V149" s="287">
        <v>-5</v>
      </c>
      <c r="W149" s="287">
        <v>1</v>
      </c>
      <c r="X149" s="287">
        <v>2</v>
      </c>
      <c r="Y149" s="287">
        <v>1</v>
      </c>
      <c r="Z149" s="287">
        <v>2</v>
      </c>
      <c r="AA149" s="287">
        <v>1</v>
      </c>
      <c r="AB149" s="287">
        <v>2</v>
      </c>
      <c r="AC149" s="287">
        <v>4</v>
      </c>
      <c r="AD149" s="283">
        <v>1.0027018597281081</v>
      </c>
      <c r="AE149" s="283">
        <v>0.61224489795918369</v>
      </c>
      <c r="AF149" s="281">
        <v>413765.96224351745</v>
      </c>
      <c r="AG149" s="281">
        <v>25244.243138865451</v>
      </c>
      <c r="AH149" s="283">
        <v>6.101092270129322E-2</v>
      </c>
      <c r="AI149" s="281">
        <v>407950.20566073252</v>
      </c>
      <c r="AJ149" s="281">
        <v>437827.25754734775</v>
      </c>
      <c r="AK149" s="283">
        <v>7.323700655629084E-2</v>
      </c>
      <c r="AL149" s="322">
        <v>8</v>
      </c>
      <c r="AM149" s="289">
        <v>51</v>
      </c>
      <c r="AN149" s="289">
        <v>33</v>
      </c>
      <c r="AO149" s="289">
        <v>19</v>
      </c>
      <c r="AP149" s="289">
        <v>9</v>
      </c>
      <c r="AQ149" s="289">
        <v>6</v>
      </c>
      <c r="AR149" s="289">
        <v>7</v>
      </c>
      <c r="AS149" s="289">
        <v>2</v>
      </c>
      <c r="AT149" s="289">
        <v>245</v>
      </c>
      <c r="AU149" s="288">
        <v>61.224489795918366</v>
      </c>
      <c r="AV149" s="324">
        <v>9</v>
      </c>
      <c r="AW149" s="289">
        <v>103</v>
      </c>
    </row>
    <row r="150" spans="1:49" s="278" customFormat="1" ht="10.5">
      <c r="A150" s="279">
        <v>700000456</v>
      </c>
      <c r="B150" s="279" t="s">
        <v>58</v>
      </c>
      <c r="C150" s="279">
        <v>9508</v>
      </c>
      <c r="D150" s="280">
        <v>256591</v>
      </c>
      <c r="E150" s="279" t="s">
        <v>388</v>
      </c>
      <c r="F150" s="279" t="s">
        <v>229</v>
      </c>
      <c r="G150" s="279">
        <v>202517</v>
      </c>
      <c r="H150" s="279">
        <v>1301</v>
      </c>
      <c r="I150" s="281">
        <v>569613262.06909943</v>
      </c>
      <c r="J150" s="282">
        <v>184</v>
      </c>
      <c r="K150" s="282">
        <v>156</v>
      </c>
      <c r="L150" s="283">
        <v>0.84782608695652173</v>
      </c>
      <c r="M150" s="279">
        <v>192</v>
      </c>
      <c r="N150" s="284">
        <v>419576.05901754898</v>
      </c>
      <c r="O150" s="281">
        <v>41118453.7837198</v>
      </c>
      <c r="P150" s="279">
        <v>159</v>
      </c>
      <c r="Q150" s="285">
        <v>7.5098814229249009E-2</v>
      </c>
      <c r="R150" s="279">
        <v>98</v>
      </c>
      <c r="S150" s="283">
        <v>0.61635220125786161</v>
      </c>
      <c r="T150" s="286">
        <v>1</v>
      </c>
      <c r="U150" s="287">
        <v>-6</v>
      </c>
      <c r="V150" s="287">
        <v>3</v>
      </c>
      <c r="W150" s="287">
        <v>3</v>
      </c>
      <c r="X150" s="287">
        <v>3</v>
      </c>
      <c r="Y150" s="287">
        <v>2</v>
      </c>
      <c r="Z150" s="287">
        <v>3</v>
      </c>
      <c r="AA150" s="287">
        <v>-3</v>
      </c>
      <c r="AB150" s="287">
        <v>2</v>
      </c>
      <c r="AC150" s="287">
        <v>0</v>
      </c>
      <c r="AD150" s="283">
        <v>0.95831415651908092</v>
      </c>
      <c r="AE150" s="283">
        <v>0.61635220125786161</v>
      </c>
      <c r="AF150" s="281">
        <v>395449.33048316254</v>
      </c>
      <c r="AG150" s="281">
        <v>24126.728534386435</v>
      </c>
      <c r="AH150" s="283">
        <v>6.1010922701293345E-2</v>
      </c>
      <c r="AI150" s="281">
        <v>407950.20566073252</v>
      </c>
      <c r="AJ150" s="281">
        <v>437827.25754734775</v>
      </c>
      <c r="AK150" s="283">
        <v>7.323700655629084E-2</v>
      </c>
      <c r="AL150" s="322">
        <v>5</v>
      </c>
      <c r="AM150" s="289">
        <v>48</v>
      </c>
      <c r="AN150" s="289">
        <v>28</v>
      </c>
      <c r="AO150" s="289">
        <v>10</v>
      </c>
      <c r="AP150" s="289">
        <v>7</v>
      </c>
      <c r="AQ150" s="289">
        <v>6</v>
      </c>
      <c r="AR150" s="289">
        <v>7</v>
      </c>
      <c r="AS150" s="289">
        <v>2</v>
      </c>
      <c r="AT150" s="289">
        <v>204</v>
      </c>
      <c r="AU150" s="288">
        <v>61.635220125786162</v>
      </c>
      <c r="AV150" s="324">
        <v>8</v>
      </c>
      <c r="AW150" s="289">
        <v>86</v>
      </c>
    </row>
    <row r="151" spans="1:49" s="278" customFormat="1" ht="10.5">
      <c r="A151" s="279">
        <v>700000456</v>
      </c>
      <c r="B151" s="279" t="s">
        <v>58</v>
      </c>
      <c r="C151" s="279">
        <v>9509</v>
      </c>
      <c r="D151" s="280">
        <v>1309526</v>
      </c>
      <c r="E151" s="279" t="s">
        <v>389</v>
      </c>
      <c r="F151" s="279" t="s">
        <v>229</v>
      </c>
      <c r="G151" s="279">
        <v>202517</v>
      </c>
      <c r="H151" s="279">
        <v>1301</v>
      </c>
      <c r="I151" s="281">
        <v>569613262.06909943</v>
      </c>
      <c r="J151" s="282">
        <v>181</v>
      </c>
      <c r="K151" s="282">
        <v>157</v>
      </c>
      <c r="L151" s="283">
        <v>0.86740331491712708</v>
      </c>
      <c r="M151" s="279">
        <v>186</v>
      </c>
      <c r="N151" s="284">
        <v>472843.04880147323</v>
      </c>
      <c r="O151" s="281">
        <v>46338618.782544374</v>
      </c>
      <c r="P151" s="279">
        <v>159</v>
      </c>
      <c r="Q151" s="285">
        <v>7.5098814229249009E-2</v>
      </c>
      <c r="R151" s="279">
        <v>98</v>
      </c>
      <c r="S151" s="283">
        <v>0.61635220125786161</v>
      </c>
      <c r="T151" s="286">
        <v>0</v>
      </c>
      <c r="U151" s="287">
        <v>0</v>
      </c>
      <c r="V151" s="287">
        <v>-2</v>
      </c>
      <c r="W151" s="287">
        <v>-3</v>
      </c>
      <c r="X151" s="287">
        <v>7</v>
      </c>
      <c r="Y151" s="287">
        <v>0</v>
      </c>
      <c r="Z151" s="287">
        <v>-7</v>
      </c>
      <c r="AA151" s="287">
        <v>9</v>
      </c>
      <c r="AB151" s="287">
        <v>-3</v>
      </c>
      <c r="AC151" s="287">
        <v>5</v>
      </c>
      <c r="AD151" s="283">
        <v>1.0799762706650093</v>
      </c>
      <c r="AE151" s="283">
        <v>0.61635220125786161</v>
      </c>
      <c r="AF151" s="281">
        <v>452040.65459110471</v>
      </c>
      <c r="AG151" s="281">
        <v>20802.394210368511</v>
      </c>
      <c r="AH151" s="283">
        <v>4.6018856930435614E-2</v>
      </c>
      <c r="AI151" s="281">
        <v>407950.20566073252</v>
      </c>
      <c r="AJ151" s="281">
        <v>437827.25754734775</v>
      </c>
      <c r="AK151" s="283">
        <v>7.323700655629084E-2</v>
      </c>
      <c r="AL151" s="322">
        <v>4</v>
      </c>
      <c r="AM151" s="289">
        <v>47</v>
      </c>
      <c r="AN151" s="289">
        <v>27</v>
      </c>
      <c r="AO151" s="289">
        <v>14</v>
      </c>
      <c r="AP151" s="289">
        <v>5</v>
      </c>
      <c r="AQ151" s="289">
        <v>4</v>
      </c>
      <c r="AR151" s="289">
        <v>4</v>
      </c>
      <c r="AS151" s="289">
        <v>2</v>
      </c>
      <c r="AT151" s="289">
        <v>199</v>
      </c>
      <c r="AU151" s="288">
        <v>61.635220125786162</v>
      </c>
      <c r="AV151" s="324">
        <v>6</v>
      </c>
      <c r="AW151" s="289">
        <v>88</v>
      </c>
    </row>
    <row r="152" spans="1:49" s="278" customFormat="1" ht="10.5">
      <c r="A152" s="279">
        <v>700000456</v>
      </c>
      <c r="B152" s="279" t="s">
        <v>58</v>
      </c>
      <c r="C152" s="279">
        <v>9843</v>
      </c>
      <c r="D152" s="280">
        <v>1645460</v>
      </c>
      <c r="E152" s="279" t="s">
        <v>390</v>
      </c>
      <c r="F152" s="279" t="s">
        <v>229</v>
      </c>
      <c r="G152" s="279">
        <v>202605</v>
      </c>
      <c r="H152" s="279">
        <v>1301</v>
      </c>
      <c r="I152" s="281">
        <v>569613262.06909943</v>
      </c>
      <c r="J152" s="282">
        <v>205</v>
      </c>
      <c r="K152" s="282">
        <v>181</v>
      </c>
      <c r="L152" s="283">
        <v>0.88292682926829269</v>
      </c>
      <c r="M152" s="279">
        <v>217</v>
      </c>
      <c r="N152" s="284">
        <v>411765.43840704736</v>
      </c>
      <c r="O152" s="281">
        <v>46117729.101589307</v>
      </c>
      <c r="P152" s="279">
        <v>183</v>
      </c>
      <c r="Q152" s="285">
        <v>8.6166007905138342E-2</v>
      </c>
      <c r="R152" s="279">
        <v>112</v>
      </c>
      <c r="S152" s="283">
        <v>0.61202185792349728</v>
      </c>
      <c r="T152" s="286">
        <v>0</v>
      </c>
      <c r="U152" s="287" t="s">
        <v>170</v>
      </c>
      <c r="V152" s="287" t="s">
        <v>170</v>
      </c>
      <c r="W152" s="287">
        <v>10</v>
      </c>
      <c r="X152" s="287">
        <v>-3</v>
      </c>
      <c r="Y152" s="287">
        <v>0</v>
      </c>
      <c r="Z152" s="287">
        <v>-2</v>
      </c>
      <c r="AA152" s="287">
        <v>7</v>
      </c>
      <c r="AB152" s="287">
        <v>0</v>
      </c>
      <c r="AC152" s="287">
        <v>5</v>
      </c>
      <c r="AD152" s="283">
        <v>0.94047465366524829</v>
      </c>
      <c r="AE152" s="283">
        <v>0.61202185792349728</v>
      </c>
      <c r="AF152" s="281">
        <v>382680.57135391928</v>
      </c>
      <c r="AG152" s="281">
        <v>29084.86705312808</v>
      </c>
      <c r="AH152" s="283">
        <v>7.6002988472150992E-2</v>
      </c>
      <c r="AI152" s="281">
        <v>407950.20566073252</v>
      </c>
      <c r="AJ152" s="281">
        <v>437827.25754734775</v>
      </c>
      <c r="AK152" s="283">
        <v>7.323700655629084E-2</v>
      </c>
      <c r="AL152" s="322">
        <v>5</v>
      </c>
      <c r="AM152" s="289">
        <v>58</v>
      </c>
      <c r="AN152" s="289">
        <v>32</v>
      </c>
      <c r="AO152" s="289">
        <v>10</v>
      </c>
      <c r="AP152" s="289">
        <v>6</v>
      </c>
      <c r="AQ152" s="289">
        <v>7</v>
      </c>
      <c r="AR152" s="289">
        <v>8</v>
      </c>
      <c r="AS152" s="289">
        <v>2</v>
      </c>
      <c r="AT152" s="289">
        <v>233</v>
      </c>
      <c r="AU152" s="288">
        <v>61.202185792349731</v>
      </c>
      <c r="AV152" s="324">
        <v>7</v>
      </c>
      <c r="AW152" s="289">
        <v>100</v>
      </c>
    </row>
    <row r="153" spans="1:49" s="278" customFormat="1" ht="10.5">
      <c r="A153" s="279">
        <v>700000457</v>
      </c>
      <c r="B153" s="279" t="s">
        <v>14</v>
      </c>
      <c r="C153" s="279">
        <v>6216</v>
      </c>
      <c r="D153" s="280">
        <v>989497</v>
      </c>
      <c r="E153" s="279" t="s">
        <v>391</v>
      </c>
      <c r="F153" s="279" t="s">
        <v>229</v>
      </c>
      <c r="G153" s="279">
        <v>202310</v>
      </c>
      <c r="H153" s="279">
        <v>1137</v>
      </c>
      <c r="I153" s="281">
        <v>540958335.44601047</v>
      </c>
      <c r="J153" s="282">
        <v>244</v>
      </c>
      <c r="K153" s="282">
        <v>200</v>
      </c>
      <c r="L153" s="283">
        <v>0.81967213114754101</v>
      </c>
      <c r="M153" s="279">
        <v>242</v>
      </c>
      <c r="N153" s="284">
        <v>453828.0568101962</v>
      </c>
      <c r="O153" s="281">
        <v>55820850.987654135</v>
      </c>
      <c r="P153" s="279">
        <v>202</v>
      </c>
      <c r="Q153" s="285">
        <v>0.10778985507246377</v>
      </c>
      <c r="R153" s="279">
        <v>123</v>
      </c>
      <c r="S153" s="283">
        <v>0.6089108910891089</v>
      </c>
      <c r="T153" s="286">
        <v>0</v>
      </c>
      <c r="U153" s="287">
        <v>10</v>
      </c>
      <c r="V153" s="287">
        <v>-1</v>
      </c>
      <c r="W153" s="287">
        <v>-7</v>
      </c>
      <c r="X153" s="287">
        <v>1</v>
      </c>
      <c r="Y153" s="287">
        <v>4</v>
      </c>
      <c r="Z153" s="287">
        <v>-1</v>
      </c>
      <c r="AA153" s="287">
        <v>0</v>
      </c>
      <c r="AB153" s="287">
        <v>0</v>
      </c>
      <c r="AC153" s="287">
        <v>-2</v>
      </c>
      <c r="AD153" s="283">
        <v>0.95386736238708336</v>
      </c>
      <c r="AE153" s="283">
        <v>0.6089108910891089</v>
      </c>
      <c r="AF153" s="281">
        <v>384080.18839835731</v>
      </c>
      <c r="AG153" s="281">
        <v>69747.868411838892</v>
      </c>
      <c r="AH153" s="283">
        <v>0.18159715215380581</v>
      </c>
      <c r="AI153" s="281">
        <v>426673.58462856535</v>
      </c>
      <c r="AJ153" s="281">
        <v>475776.9001284173</v>
      </c>
      <c r="AK153" s="283">
        <v>0.11508402973340415</v>
      </c>
      <c r="AL153" s="322">
        <v>9</v>
      </c>
      <c r="AM153" s="289">
        <v>54</v>
      </c>
      <c r="AN153" s="289">
        <v>37</v>
      </c>
      <c r="AO153" s="289">
        <v>14</v>
      </c>
      <c r="AP153" s="289">
        <v>10</v>
      </c>
      <c r="AQ153" s="289">
        <v>7</v>
      </c>
      <c r="AR153" s="289">
        <v>8</v>
      </c>
      <c r="AS153" s="289">
        <v>2</v>
      </c>
      <c r="AT153" s="289">
        <v>253</v>
      </c>
      <c r="AU153" s="288">
        <v>60.89108910891089</v>
      </c>
      <c r="AV153" s="324">
        <v>9</v>
      </c>
      <c r="AW153" s="289">
        <v>105</v>
      </c>
    </row>
    <row r="154" spans="1:49" s="278" customFormat="1" ht="10.5">
      <c r="A154" s="279">
        <v>700000457</v>
      </c>
      <c r="B154" s="279" t="s">
        <v>14</v>
      </c>
      <c r="C154" s="279">
        <v>7675</v>
      </c>
      <c r="D154" s="280">
        <v>1162194</v>
      </c>
      <c r="E154" s="279" t="s">
        <v>392</v>
      </c>
      <c r="F154" s="279" t="s">
        <v>229</v>
      </c>
      <c r="G154" s="279">
        <v>202310</v>
      </c>
      <c r="H154" s="279">
        <v>1137</v>
      </c>
      <c r="I154" s="281">
        <v>540958335.44601047</v>
      </c>
      <c r="J154" s="282">
        <v>232</v>
      </c>
      <c r="K154" s="282">
        <v>195</v>
      </c>
      <c r="L154" s="283">
        <v>0.84051724137931039</v>
      </c>
      <c r="M154" s="279">
        <v>224</v>
      </c>
      <c r="N154" s="284">
        <v>511484.62118287681</v>
      </c>
      <c r="O154" s="281">
        <v>60866669.920762338</v>
      </c>
      <c r="P154" s="279">
        <v>197</v>
      </c>
      <c r="Q154" s="285">
        <v>0.10507246376811594</v>
      </c>
      <c r="R154" s="279">
        <v>119</v>
      </c>
      <c r="S154" s="283">
        <v>0.60406091370558379</v>
      </c>
      <c r="T154" s="286">
        <v>0</v>
      </c>
      <c r="U154" s="287">
        <v>4</v>
      </c>
      <c r="V154" s="287">
        <v>4</v>
      </c>
      <c r="W154" s="287">
        <v>4</v>
      </c>
      <c r="X154" s="287">
        <v>-4</v>
      </c>
      <c r="Y154" s="287">
        <v>-4</v>
      </c>
      <c r="Z154" s="287">
        <v>-7</v>
      </c>
      <c r="AA154" s="287">
        <v>-5</v>
      </c>
      <c r="AB154" s="287">
        <v>1</v>
      </c>
      <c r="AC154" s="287">
        <v>-2</v>
      </c>
      <c r="AD154" s="283">
        <v>1.075051397083006</v>
      </c>
      <c r="AE154" s="283">
        <v>0.60406091370558379</v>
      </c>
      <c r="AF154" s="281">
        <v>452137.44914194918</v>
      </c>
      <c r="AG154" s="281">
        <v>59347.172040927631</v>
      </c>
      <c r="AH154" s="283">
        <v>0.13125913846232964</v>
      </c>
      <c r="AI154" s="281">
        <v>426673.58462856535</v>
      </c>
      <c r="AJ154" s="281">
        <v>475776.9001284173</v>
      </c>
      <c r="AK154" s="283">
        <v>0.11508402973340415</v>
      </c>
      <c r="AL154" s="322">
        <v>8</v>
      </c>
      <c r="AM154" s="289">
        <v>60</v>
      </c>
      <c r="AN154" s="289">
        <v>32</v>
      </c>
      <c r="AO154" s="289">
        <v>14</v>
      </c>
      <c r="AP154" s="289">
        <v>7</v>
      </c>
      <c r="AQ154" s="289">
        <v>1</v>
      </c>
      <c r="AR154" s="289">
        <v>2</v>
      </c>
      <c r="AS154" s="289">
        <v>2</v>
      </c>
      <c r="AT154" s="289">
        <v>235</v>
      </c>
      <c r="AU154" s="288">
        <v>60.406091370558379</v>
      </c>
      <c r="AV154" s="324">
        <v>5</v>
      </c>
      <c r="AW154" s="289">
        <v>106</v>
      </c>
    </row>
    <row r="155" spans="1:49" s="278" customFormat="1" ht="10.5">
      <c r="A155" s="279">
        <v>700000457</v>
      </c>
      <c r="B155" s="279" t="s">
        <v>14</v>
      </c>
      <c r="C155" s="279">
        <v>7680</v>
      </c>
      <c r="D155" s="280">
        <v>350999</v>
      </c>
      <c r="E155" s="279" t="s">
        <v>393</v>
      </c>
      <c r="F155" s="279" t="s">
        <v>229</v>
      </c>
      <c r="G155" s="279">
        <v>202310</v>
      </c>
      <c r="H155" s="279">
        <v>1137</v>
      </c>
      <c r="I155" s="281">
        <v>540958335.44601047</v>
      </c>
      <c r="J155" s="282">
        <v>276</v>
      </c>
      <c r="K155" s="282">
        <v>249</v>
      </c>
      <c r="L155" s="283">
        <v>0.90217391304347827</v>
      </c>
      <c r="M155" s="279">
        <v>296</v>
      </c>
      <c r="N155" s="284">
        <v>475639.02731579315</v>
      </c>
      <c r="O155" s="281">
        <v>72297132.152000561</v>
      </c>
      <c r="P155" s="279">
        <v>251</v>
      </c>
      <c r="Q155" s="285">
        <v>0.13405797101449277</v>
      </c>
      <c r="R155" s="279">
        <v>152</v>
      </c>
      <c r="S155" s="283">
        <v>0.60557768924302791</v>
      </c>
      <c r="T155" s="286">
        <v>0</v>
      </c>
      <c r="U155" s="287">
        <v>2</v>
      </c>
      <c r="V155" s="287">
        <v>1</v>
      </c>
      <c r="W155" s="287">
        <v>3</v>
      </c>
      <c r="X155" s="287">
        <v>3</v>
      </c>
      <c r="Y155" s="287">
        <v>0</v>
      </c>
      <c r="Z155" s="287">
        <v>1</v>
      </c>
      <c r="AA155" s="287">
        <v>0</v>
      </c>
      <c r="AB155" s="287">
        <v>4</v>
      </c>
      <c r="AC155" s="287">
        <v>2</v>
      </c>
      <c r="AD155" s="283">
        <v>0.99971021541275562</v>
      </c>
      <c r="AE155" s="283">
        <v>0.60557768924302791</v>
      </c>
      <c r="AF155" s="281">
        <v>411300.11341005965</v>
      </c>
      <c r="AG155" s="281">
        <v>64338.913905733498</v>
      </c>
      <c r="AH155" s="283">
        <v>0.15642814530806762</v>
      </c>
      <c r="AI155" s="281">
        <v>426673.58462856535</v>
      </c>
      <c r="AJ155" s="281">
        <v>475776.9001284173</v>
      </c>
      <c r="AK155" s="283">
        <v>0.11508402973340415</v>
      </c>
      <c r="AL155" s="322">
        <v>13</v>
      </c>
      <c r="AM155" s="289">
        <v>70</v>
      </c>
      <c r="AN155" s="289">
        <v>45</v>
      </c>
      <c r="AO155" s="289">
        <v>14</v>
      </c>
      <c r="AP155" s="289">
        <v>13</v>
      </c>
      <c r="AQ155" s="289">
        <v>5</v>
      </c>
      <c r="AR155" s="289">
        <v>6</v>
      </c>
      <c r="AS155" s="289">
        <v>2</v>
      </c>
      <c r="AT155" s="289">
        <v>305</v>
      </c>
      <c r="AU155" s="288">
        <v>60.557768924302792</v>
      </c>
      <c r="AV155" s="324">
        <v>10</v>
      </c>
      <c r="AW155" s="289">
        <v>129</v>
      </c>
    </row>
    <row r="156" spans="1:49" s="278" customFormat="1" ht="10.5">
      <c r="A156" s="279">
        <v>700000457</v>
      </c>
      <c r="B156" s="279" t="s">
        <v>14</v>
      </c>
      <c r="C156" s="279">
        <v>7685</v>
      </c>
      <c r="D156" s="280">
        <v>1263782</v>
      </c>
      <c r="E156" s="279" t="s">
        <v>394</v>
      </c>
      <c r="F156" s="279" t="s">
        <v>229</v>
      </c>
      <c r="G156" s="279">
        <v>202310</v>
      </c>
      <c r="H156" s="279">
        <v>1137</v>
      </c>
      <c r="I156" s="281">
        <v>540958335.44601047</v>
      </c>
      <c r="J156" s="282">
        <v>247</v>
      </c>
      <c r="K156" s="282">
        <v>191</v>
      </c>
      <c r="L156" s="283">
        <v>0.77327935222672062</v>
      </c>
      <c r="M156" s="279">
        <v>235</v>
      </c>
      <c r="N156" s="284">
        <v>444133.45113514707</v>
      </c>
      <c r="O156" s="281">
        <v>51963613.782812208</v>
      </c>
      <c r="P156" s="279">
        <v>193</v>
      </c>
      <c r="Q156" s="285">
        <v>0.10326086956521739</v>
      </c>
      <c r="R156" s="279">
        <v>117</v>
      </c>
      <c r="S156" s="283">
        <v>0.60621761658031093</v>
      </c>
      <c r="T156" s="286">
        <v>0</v>
      </c>
      <c r="U156" s="287">
        <v>3</v>
      </c>
      <c r="V156" s="287">
        <v>2</v>
      </c>
      <c r="W156" s="287">
        <v>2</v>
      </c>
      <c r="X156" s="287">
        <v>4</v>
      </c>
      <c r="Y156" s="287">
        <v>-10</v>
      </c>
      <c r="Z156" s="287">
        <v>4</v>
      </c>
      <c r="AA156" s="287">
        <v>2</v>
      </c>
      <c r="AB156" s="287">
        <v>0</v>
      </c>
      <c r="AC156" s="287">
        <v>-3</v>
      </c>
      <c r="AD156" s="283">
        <v>0.93349099339474173</v>
      </c>
      <c r="AE156" s="283">
        <v>0.60621761658031093</v>
      </c>
      <c r="AF156" s="281">
        <v>375875.52604166669</v>
      </c>
      <c r="AG156" s="281">
        <v>68257.925093480386</v>
      </c>
      <c r="AH156" s="283">
        <v>0.18159715215380592</v>
      </c>
      <c r="AI156" s="281">
        <v>426673.58462856535</v>
      </c>
      <c r="AJ156" s="281">
        <v>475776.9001284173</v>
      </c>
      <c r="AK156" s="283">
        <v>0.11508402973340415</v>
      </c>
      <c r="AL156" s="322">
        <v>4</v>
      </c>
      <c r="AM156" s="289">
        <v>61</v>
      </c>
      <c r="AN156" s="289">
        <v>28</v>
      </c>
      <c r="AO156" s="289">
        <v>14</v>
      </c>
      <c r="AP156" s="289">
        <v>7</v>
      </c>
      <c r="AQ156" s="289">
        <v>9</v>
      </c>
      <c r="AR156" s="289">
        <v>11</v>
      </c>
      <c r="AS156" s="289">
        <v>2</v>
      </c>
      <c r="AT156" s="289">
        <v>247</v>
      </c>
      <c r="AU156" s="288">
        <v>60.62176165803109</v>
      </c>
      <c r="AV156" s="324">
        <v>10</v>
      </c>
      <c r="AW156" s="289">
        <v>103</v>
      </c>
    </row>
    <row r="157" spans="1:49" s="278" customFormat="1" ht="10.5">
      <c r="A157" s="279">
        <v>700000457</v>
      </c>
      <c r="B157" s="279" t="s">
        <v>14</v>
      </c>
      <c r="C157" s="279">
        <v>7686</v>
      </c>
      <c r="D157" s="280">
        <v>1159643</v>
      </c>
      <c r="E157" s="279" t="s">
        <v>395</v>
      </c>
      <c r="F157" s="279" t="s">
        <v>229</v>
      </c>
      <c r="G157" s="279">
        <v>202310</v>
      </c>
      <c r="H157" s="279">
        <v>1137</v>
      </c>
      <c r="I157" s="281">
        <v>540958335.44601047</v>
      </c>
      <c r="J157" s="282">
        <v>241</v>
      </c>
      <c r="K157" s="282">
        <v>196</v>
      </c>
      <c r="L157" s="283">
        <v>0.81327800829875518</v>
      </c>
      <c r="M157" s="279">
        <v>234</v>
      </c>
      <c r="N157" s="284">
        <v>424954.46172172349</v>
      </c>
      <c r="O157" s="281">
        <v>50994535.406606816</v>
      </c>
      <c r="P157" s="279">
        <v>198</v>
      </c>
      <c r="Q157" s="285">
        <v>0.10597826086956522</v>
      </c>
      <c r="R157" s="279">
        <v>120</v>
      </c>
      <c r="S157" s="283">
        <v>0.60606060606060608</v>
      </c>
      <c r="T157" s="286">
        <v>0</v>
      </c>
      <c r="U157" s="287">
        <v>1</v>
      </c>
      <c r="V157" s="287">
        <v>-5</v>
      </c>
      <c r="W157" s="287">
        <v>4</v>
      </c>
      <c r="X157" s="287">
        <v>4</v>
      </c>
      <c r="Y157" s="287">
        <v>1</v>
      </c>
      <c r="Z157" s="287">
        <v>2</v>
      </c>
      <c r="AA157" s="287">
        <v>0</v>
      </c>
      <c r="AB157" s="287">
        <v>-10</v>
      </c>
      <c r="AC157" s="287">
        <v>2</v>
      </c>
      <c r="AD157" s="283">
        <v>0.89318010522794133</v>
      </c>
      <c r="AE157" s="283">
        <v>0.60606060606060608</v>
      </c>
      <c r="AF157" s="281">
        <v>359644.11470281542</v>
      </c>
      <c r="AG157" s="281">
        <v>65310.347018908069</v>
      </c>
      <c r="AH157" s="283">
        <v>0.18159715215380612</v>
      </c>
      <c r="AI157" s="281">
        <v>426673.58462856535</v>
      </c>
      <c r="AJ157" s="281">
        <v>475776.9001284173</v>
      </c>
      <c r="AK157" s="283">
        <v>0.11508402973340415</v>
      </c>
      <c r="AL157" s="322">
        <v>7</v>
      </c>
      <c r="AM157" s="289">
        <v>66</v>
      </c>
      <c r="AN157" s="289">
        <v>29</v>
      </c>
      <c r="AO157" s="289">
        <v>10</v>
      </c>
      <c r="AP157" s="289">
        <v>8</v>
      </c>
      <c r="AQ157" s="289">
        <v>6</v>
      </c>
      <c r="AR157" s="289">
        <v>7</v>
      </c>
      <c r="AS157" s="289">
        <v>2</v>
      </c>
      <c r="AT157" s="289">
        <v>246</v>
      </c>
      <c r="AU157" s="288">
        <v>60.606060606060609</v>
      </c>
      <c r="AV157" s="324">
        <v>8</v>
      </c>
      <c r="AW157" s="289">
        <v>105</v>
      </c>
    </row>
    <row r="158" spans="1:49" s="278" customFormat="1" ht="10.5">
      <c r="A158" s="279">
        <v>700000457</v>
      </c>
      <c r="B158" s="279" t="s">
        <v>14</v>
      </c>
      <c r="C158" s="279">
        <v>8046</v>
      </c>
      <c r="D158" s="280" t="s">
        <v>226</v>
      </c>
      <c r="E158" s="279" t="s">
        <v>396</v>
      </c>
      <c r="F158" s="279" t="s">
        <v>226</v>
      </c>
      <c r="G158" s="279" t="s">
        <v>226</v>
      </c>
      <c r="H158" s="279">
        <v>1137</v>
      </c>
      <c r="I158" s="281">
        <v>540958335.44601047</v>
      </c>
      <c r="J158" s="282" t="s">
        <v>170</v>
      </c>
      <c r="K158" s="282" t="s">
        <v>170</v>
      </c>
      <c r="L158" s="283" t="s">
        <v>170</v>
      </c>
      <c r="M158" s="279">
        <v>20</v>
      </c>
      <c r="N158" s="284">
        <v>504156.29249636881</v>
      </c>
      <c r="O158" s="281">
        <v>6554031.8024527943</v>
      </c>
      <c r="P158" s="279">
        <v>20</v>
      </c>
      <c r="Q158" s="285">
        <v>1.177536231884058E-2</v>
      </c>
      <c r="R158" s="279">
        <v>13</v>
      </c>
      <c r="S158" s="283">
        <v>0.65</v>
      </c>
      <c r="T158" s="286">
        <v>0</v>
      </c>
      <c r="U158" s="287" t="s">
        <v>170</v>
      </c>
      <c r="V158" s="287" t="s">
        <v>170</v>
      </c>
      <c r="W158" s="287">
        <v>0</v>
      </c>
      <c r="X158" s="287">
        <v>-1</v>
      </c>
      <c r="Y158" s="287" t="s">
        <v>170</v>
      </c>
      <c r="Z158" s="287" t="s">
        <v>170</v>
      </c>
      <c r="AA158" s="287" t="s">
        <v>170</v>
      </c>
      <c r="AB158" s="287" t="s">
        <v>170</v>
      </c>
      <c r="AC158" s="287" t="s">
        <v>170</v>
      </c>
      <c r="AD158" s="283">
        <v>1.0596485293007953</v>
      </c>
      <c r="AE158" s="283">
        <v>0.65</v>
      </c>
      <c r="AF158" s="281">
        <v>426673.58462856535</v>
      </c>
      <c r="AG158" s="281">
        <v>77482.70786780346</v>
      </c>
      <c r="AH158" s="283">
        <v>0.18159715215380612</v>
      </c>
      <c r="AI158" s="281">
        <v>426673.58462856535</v>
      </c>
      <c r="AJ158" s="281">
        <v>475776.9001284173</v>
      </c>
      <c r="AK158" s="283">
        <v>0.11508402973340415</v>
      </c>
      <c r="AL158" s="322">
        <v>4</v>
      </c>
      <c r="AM158" s="289">
        <v>6</v>
      </c>
      <c r="AN158" s="289">
        <v>2</v>
      </c>
      <c r="AO158" s="289">
        <v>0</v>
      </c>
      <c r="AP158" s="289">
        <v>0</v>
      </c>
      <c r="AQ158" s="289">
        <v>0</v>
      </c>
      <c r="AR158" s="289">
        <v>0</v>
      </c>
      <c r="AS158" s="289">
        <v>2</v>
      </c>
      <c r="AT158" s="289">
        <v>21</v>
      </c>
      <c r="AU158" s="288">
        <v>65</v>
      </c>
      <c r="AV158" s="324">
        <v>1</v>
      </c>
      <c r="AW158" s="289">
        <v>8</v>
      </c>
    </row>
    <row r="159" spans="1:49" s="278" customFormat="1" ht="10.5">
      <c r="A159" s="279">
        <v>700000457</v>
      </c>
      <c r="B159" s="279" t="s">
        <v>14</v>
      </c>
      <c r="C159" s="279">
        <v>8835</v>
      </c>
      <c r="D159" s="280">
        <v>405795</v>
      </c>
      <c r="E159" s="279" t="s">
        <v>397</v>
      </c>
      <c r="F159" s="279" t="s">
        <v>229</v>
      </c>
      <c r="G159" s="279">
        <v>202404</v>
      </c>
      <c r="H159" s="279">
        <v>1137</v>
      </c>
      <c r="I159" s="281">
        <v>540958335.44601047</v>
      </c>
      <c r="J159" s="282">
        <v>266</v>
      </c>
      <c r="K159" s="282">
        <v>232</v>
      </c>
      <c r="L159" s="283">
        <v>0.8721804511278195</v>
      </c>
      <c r="M159" s="279">
        <v>269</v>
      </c>
      <c r="N159" s="284">
        <v>508872.71129355411</v>
      </c>
      <c r="O159" s="281">
        <v>72259925.003684685</v>
      </c>
      <c r="P159" s="279">
        <v>234</v>
      </c>
      <c r="Q159" s="285">
        <v>0.125</v>
      </c>
      <c r="R159" s="279">
        <v>142</v>
      </c>
      <c r="S159" s="283">
        <v>0.60683760683760679</v>
      </c>
      <c r="T159" s="286">
        <v>0</v>
      </c>
      <c r="U159" s="287">
        <v>5</v>
      </c>
      <c r="V159" s="287">
        <v>3</v>
      </c>
      <c r="W159" s="287">
        <v>1</v>
      </c>
      <c r="X159" s="287">
        <v>-1</v>
      </c>
      <c r="Y159" s="287">
        <v>3</v>
      </c>
      <c r="Z159" s="287">
        <v>2</v>
      </c>
      <c r="AA159" s="287">
        <v>-1</v>
      </c>
      <c r="AB159" s="287">
        <v>-2</v>
      </c>
      <c r="AC159" s="287">
        <v>0</v>
      </c>
      <c r="AD159" s="283">
        <v>1.0695616183892154</v>
      </c>
      <c r="AE159" s="283">
        <v>0.60683760683760679</v>
      </c>
      <c r="AF159" s="281">
        <v>449828.59717291855</v>
      </c>
      <c r="AG159" s="281">
        <v>59044.114120635553</v>
      </c>
      <c r="AH159" s="283">
        <v>0.13125913846232951</v>
      </c>
      <c r="AI159" s="281">
        <v>426673.58462856535</v>
      </c>
      <c r="AJ159" s="281">
        <v>475776.9001284173</v>
      </c>
      <c r="AK159" s="283">
        <v>0.11508402973340415</v>
      </c>
      <c r="AL159" s="322">
        <v>5</v>
      </c>
      <c r="AM159" s="289">
        <v>69</v>
      </c>
      <c r="AN159" s="289">
        <v>45</v>
      </c>
      <c r="AO159" s="289">
        <v>16</v>
      </c>
      <c r="AP159" s="289">
        <v>6</v>
      </c>
      <c r="AQ159" s="289">
        <v>6</v>
      </c>
      <c r="AR159" s="289">
        <v>7</v>
      </c>
      <c r="AS159" s="289">
        <v>2</v>
      </c>
      <c r="AT159" s="289">
        <v>291</v>
      </c>
      <c r="AU159" s="288">
        <v>60.683760683760681</v>
      </c>
      <c r="AV159" s="324">
        <v>7</v>
      </c>
      <c r="AW159" s="289">
        <v>130</v>
      </c>
    </row>
    <row r="160" spans="1:49" s="278" customFormat="1" ht="10.5">
      <c r="A160" s="279">
        <v>700000457</v>
      </c>
      <c r="B160" s="279" t="s">
        <v>14</v>
      </c>
      <c r="C160" s="279">
        <v>9270</v>
      </c>
      <c r="D160" s="280">
        <v>938577</v>
      </c>
      <c r="E160" s="279" t="s">
        <v>398</v>
      </c>
      <c r="F160" s="279" t="s">
        <v>229</v>
      </c>
      <c r="G160" s="279">
        <v>202509</v>
      </c>
      <c r="H160" s="279">
        <v>1137</v>
      </c>
      <c r="I160" s="281">
        <v>540958335.44601047</v>
      </c>
      <c r="J160" s="282">
        <v>242</v>
      </c>
      <c r="K160" s="282">
        <v>192</v>
      </c>
      <c r="L160" s="283">
        <v>0.79338842975206614</v>
      </c>
      <c r="M160" s="279">
        <v>242</v>
      </c>
      <c r="N160" s="284">
        <v>493569.9116023198</v>
      </c>
      <c r="O160" s="281">
        <v>58241249.569073737</v>
      </c>
      <c r="P160" s="279">
        <v>194</v>
      </c>
      <c r="Q160" s="285">
        <v>0.10416666666666667</v>
      </c>
      <c r="R160" s="279">
        <v>118</v>
      </c>
      <c r="S160" s="283">
        <v>0.60824742268041232</v>
      </c>
      <c r="T160" s="286">
        <v>0</v>
      </c>
      <c r="U160" s="287">
        <v>2</v>
      </c>
      <c r="V160" s="287">
        <v>3</v>
      </c>
      <c r="W160" s="287">
        <v>-6</v>
      </c>
      <c r="X160" s="287">
        <v>4</v>
      </c>
      <c r="Y160" s="287">
        <v>0</v>
      </c>
      <c r="Z160" s="287">
        <v>-5</v>
      </c>
      <c r="AA160" s="287">
        <v>-4</v>
      </c>
      <c r="AB160" s="287">
        <v>0</v>
      </c>
      <c r="AC160" s="287">
        <v>-2</v>
      </c>
      <c r="AD160" s="283">
        <v>1.0373978044522547</v>
      </c>
      <c r="AE160" s="283">
        <v>0.60824742268041232</v>
      </c>
      <c r="AF160" s="281">
        <v>436301.369704918</v>
      </c>
      <c r="AG160" s="281">
        <v>57268.541897401796</v>
      </c>
      <c r="AH160" s="283">
        <v>0.13125913846232939</v>
      </c>
      <c r="AI160" s="281">
        <v>426673.58462856535</v>
      </c>
      <c r="AJ160" s="281">
        <v>475776.9001284173</v>
      </c>
      <c r="AK160" s="283">
        <v>0.11508402973340415</v>
      </c>
      <c r="AL160" s="322">
        <v>14</v>
      </c>
      <c r="AM160" s="289">
        <v>46</v>
      </c>
      <c r="AN160" s="289">
        <v>30</v>
      </c>
      <c r="AO160" s="289">
        <v>16</v>
      </c>
      <c r="AP160" s="289">
        <v>15</v>
      </c>
      <c r="AQ160" s="289">
        <v>4</v>
      </c>
      <c r="AR160" s="289">
        <v>4</v>
      </c>
      <c r="AS160" s="289">
        <v>2</v>
      </c>
      <c r="AT160" s="289">
        <v>233</v>
      </c>
      <c r="AU160" s="288">
        <v>60.824742268041234</v>
      </c>
      <c r="AV160" s="324">
        <v>12</v>
      </c>
      <c r="AW160" s="289">
        <v>92</v>
      </c>
    </row>
    <row r="161" spans="1:49" s="278" customFormat="1" ht="10.5">
      <c r="A161" s="279">
        <v>700000457</v>
      </c>
      <c r="B161" s="279" t="s">
        <v>14</v>
      </c>
      <c r="C161" s="279">
        <v>9423</v>
      </c>
      <c r="D161" s="280">
        <v>669998</v>
      </c>
      <c r="E161" s="279" t="s">
        <v>399</v>
      </c>
      <c r="F161" s="279" t="s">
        <v>229</v>
      </c>
      <c r="G161" s="279">
        <v>202514</v>
      </c>
      <c r="H161" s="279">
        <v>1137</v>
      </c>
      <c r="I161" s="281">
        <v>540958335.44601047</v>
      </c>
      <c r="J161" s="282">
        <v>265</v>
      </c>
      <c r="K161" s="282">
        <v>212</v>
      </c>
      <c r="L161" s="283">
        <v>0.8</v>
      </c>
      <c r="M161" s="279">
        <v>242</v>
      </c>
      <c r="N161" s="284">
        <v>477493.27262451011</v>
      </c>
      <c r="O161" s="281">
        <v>62551618.713810824</v>
      </c>
      <c r="P161" s="279">
        <v>215</v>
      </c>
      <c r="Q161" s="285">
        <v>0.11503623188405797</v>
      </c>
      <c r="R161" s="279">
        <v>131</v>
      </c>
      <c r="S161" s="283">
        <v>0.6093023255813953</v>
      </c>
      <c r="T161" s="286">
        <v>1</v>
      </c>
      <c r="U161" s="287">
        <v>-8</v>
      </c>
      <c r="V161" s="287">
        <v>-4</v>
      </c>
      <c r="W161" s="287">
        <v>3</v>
      </c>
      <c r="X161" s="287">
        <v>-6</v>
      </c>
      <c r="Y161" s="287">
        <v>2</v>
      </c>
      <c r="Z161" s="287">
        <v>-2</v>
      </c>
      <c r="AA161" s="287">
        <v>0</v>
      </c>
      <c r="AB161" s="287">
        <v>0</v>
      </c>
      <c r="AC161" s="287">
        <v>-4</v>
      </c>
      <c r="AD161" s="283">
        <v>1.0036075154040256</v>
      </c>
      <c r="AE161" s="283">
        <v>0.6093023255813953</v>
      </c>
      <c r="AF161" s="281">
        <v>412903.53798619099</v>
      </c>
      <c r="AG161" s="281">
        <v>64589.734638319118</v>
      </c>
      <c r="AH161" s="283">
        <v>0.15642814530806765</v>
      </c>
      <c r="AI161" s="281">
        <v>426673.58462856535</v>
      </c>
      <c r="AJ161" s="281">
        <v>475776.9001284173</v>
      </c>
      <c r="AK161" s="283">
        <v>0.11508402973340415</v>
      </c>
      <c r="AL161" s="322">
        <v>4</v>
      </c>
      <c r="AM161" s="289">
        <v>67</v>
      </c>
      <c r="AN161" s="289">
        <v>39</v>
      </c>
      <c r="AO161" s="289">
        <v>18</v>
      </c>
      <c r="AP161" s="289">
        <v>4</v>
      </c>
      <c r="AQ161" s="289">
        <v>2</v>
      </c>
      <c r="AR161" s="289">
        <v>2</v>
      </c>
      <c r="AS161" s="289">
        <v>2</v>
      </c>
      <c r="AT161" s="289">
        <v>263</v>
      </c>
      <c r="AU161" s="288">
        <v>60.930232558139529</v>
      </c>
      <c r="AV161" s="324">
        <v>5</v>
      </c>
      <c r="AW161" s="289">
        <v>124</v>
      </c>
    </row>
    <row r="162" spans="1:49" s="278" customFormat="1" ht="10.5">
      <c r="A162" s="279">
        <v>700000457</v>
      </c>
      <c r="B162" s="279" t="s">
        <v>14</v>
      </c>
      <c r="C162" s="279">
        <v>10054</v>
      </c>
      <c r="D162" s="280">
        <v>1621219</v>
      </c>
      <c r="E162" s="279" t="s">
        <v>400</v>
      </c>
      <c r="F162" s="279" t="s">
        <v>229</v>
      </c>
      <c r="G162" s="279">
        <v>202608</v>
      </c>
      <c r="H162" s="279">
        <v>1137</v>
      </c>
      <c r="I162" s="281">
        <v>540958335.44601047</v>
      </c>
      <c r="J162" s="282">
        <v>187</v>
      </c>
      <c r="K162" s="282">
        <v>163</v>
      </c>
      <c r="L162" s="283">
        <v>0.87165775401069523</v>
      </c>
      <c r="M162" s="279">
        <v>197</v>
      </c>
      <c r="N162" s="284">
        <v>494087.08107152389</v>
      </c>
      <c r="O162" s="281">
        <v>49408708.107152387</v>
      </c>
      <c r="P162" s="279">
        <v>165</v>
      </c>
      <c r="Q162" s="285">
        <v>8.7862318840579712E-2</v>
      </c>
      <c r="R162" s="279">
        <v>100</v>
      </c>
      <c r="S162" s="283">
        <v>0.60606060606060608</v>
      </c>
      <c r="T162" s="286">
        <v>0</v>
      </c>
      <c r="U162" s="287" t="s">
        <v>170</v>
      </c>
      <c r="V162" s="287" t="s">
        <v>170</v>
      </c>
      <c r="W162" s="287" t="s">
        <v>226</v>
      </c>
      <c r="X162" s="287" t="s">
        <v>226</v>
      </c>
      <c r="Y162" s="287" t="s">
        <v>170</v>
      </c>
      <c r="Z162" s="287">
        <v>15</v>
      </c>
      <c r="AA162" s="287">
        <v>7</v>
      </c>
      <c r="AB162" s="287">
        <v>-4</v>
      </c>
      <c r="AC162" s="287">
        <v>3</v>
      </c>
      <c r="AD162" s="283">
        <v>1.0384848044076214</v>
      </c>
      <c r="AE162" s="283">
        <v>0.60606060606060608</v>
      </c>
      <c r="AF162" s="281">
        <v>436758.53239348374</v>
      </c>
      <c r="AG162" s="281">
        <v>57328.548678040155</v>
      </c>
      <c r="AH162" s="283">
        <v>0.13125913846232962</v>
      </c>
      <c r="AI162" s="281">
        <v>426673.58462856535</v>
      </c>
      <c r="AJ162" s="281">
        <v>475776.9001284173</v>
      </c>
      <c r="AK162" s="283">
        <v>0.11508402973340415</v>
      </c>
      <c r="AL162" s="322">
        <v>4</v>
      </c>
      <c r="AM162" s="289">
        <v>53</v>
      </c>
      <c r="AN162" s="289">
        <v>24</v>
      </c>
      <c r="AO162" s="289">
        <v>12</v>
      </c>
      <c r="AP162" s="289">
        <v>4</v>
      </c>
      <c r="AQ162" s="289">
        <v>7</v>
      </c>
      <c r="AR162" s="289">
        <v>8</v>
      </c>
      <c r="AS162" s="289">
        <v>2</v>
      </c>
      <c r="AT162" s="289">
        <v>208</v>
      </c>
      <c r="AU162" s="288">
        <v>60.606060606060609</v>
      </c>
      <c r="AV162" s="324">
        <v>7</v>
      </c>
      <c r="AW162" s="289">
        <v>89</v>
      </c>
    </row>
    <row r="163" spans="1:49" s="278" customFormat="1" ht="10.5">
      <c r="A163" s="279">
        <v>700000458</v>
      </c>
      <c r="B163" s="279" t="s">
        <v>48</v>
      </c>
      <c r="C163" s="279">
        <v>5061</v>
      </c>
      <c r="D163" s="280">
        <v>538932</v>
      </c>
      <c r="E163" s="279" t="s">
        <v>401</v>
      </c>
      <c r="F163" s="279" t="s">
        <v>229</v>
      </c>
      <c r="G163" s="279">
        <v>202015</v>
      </c>
      <c r="H163" s="279">
        <v>903</v>
      </c>
      <c r="I163" s="281">
        <v>389667350.76003271</v>
      </c>
      <c r="J163" s="282">
        <v>196</v>
      </c>
      <c r="K163" s="282">
        <v>165</v>
      </c>
      <c r="L163" s="283">
        <v>0.84183673469387754</v>
      </c>
      <c r="M163" s="279">
        <v>205</v>
      </c>
      <c r="N163" s="284">
        <v>463394.83265389374</v>
      </c>
      <c r="O163" s="281">
        <v>47729667.763351053</v>
      </c>
      <c r="P163" s="279">
        <v>167</v>
      </c>
      <c r="Q163" s="285">
        <v>0.11425339366515837</v>
      </c>
      <c r="R163" s="279">
        <v>103</v>
      </c>
      <c r="S163" s="283">
        <v>0.61676646706586824</v>
      </c>
      <c r="T163" s="286">
        <v>0</v>
      </c>
      <c r="U163" s="287">
        <v>4</v>
      </c>
      <c r="V163" s="287">
        <v>2</v>
      </c>
      <c r="W163" s="287">
        <v>0</v>
      </c>
      <c r="X163" s="287">
        <v>5</v>
      </c>
      <c r="Y163" s="287">
        <v>4</v>
      </c>
      <c r="Z163" s="287">
        <v>-3</v>
      </c>
      <c r="AA163" s="287">
        <v>2</v>
      </c>
      <c r="AB163" s="287">
        <v>3</v>
      </c>
      <c r="AC163" s="287">
        <v>4</v>
      </c>
      <c r="AD163" s="283">
        <v>1.073853205998148</v>
      </c>
      <c r="AE163" s="283">
        <v>0.61676646706586824</v>
      </c>
      <c r="AF163" s="281">
        <v>438761.2619305019</v>
      </c>
      <c r="AG163" s="281">
        <v>24633.570723391837</v>
      </c>
      <c r="AH163" s="283">
        <v>5.6143449435364465E-2</v>
      </c>
      <c r="AI163" s="281">
        <v>391166.90174086526</v>
      </c>
      <c r="AJ163" s="281">
        <v>431525.30538209603</v>
      </c>
      <c r="AK163" s="283">
        <v>0.10317438275482438</v>
      </c>
      <c r="AL163" s="322">
        <v>4</v>
      </c>
      <c r="AM163" s="289">
        <v>47</v>
      </c>
      <c r="AN163" s="289">
        <v>34</v>
      </c>
      <c r="AO163" s="289">
        <v>10</v>
      </c>
      <c r="AP163" s="289">
        <v>7</v>
      </c>
      <c r="AQ163" s="289">
        <v>7</v>
      </c>
      <c r="AR163" s="289">
        <v>8</v>
      </c>
      <c r="AS163" s="289">
        <v>2</v>
      </c>
      <c r="AT163" s="289">
        <v>216</v>
      </c>
      <c r="AU163" s="288">
        <v>61.676646706586823</v>
      </c>
      <c r="AV163" s="324">
        <v>8</v>
      </c>
      <c r="AW163" s="289">
        <v>91</v>
      </c>
    </row>
    <row r="164" spans="1:49" s="278" customFormat="1" ht="10.5">
      <c r="A164" s="279">
        <v>700000458</v>
      </c>
      <c r="B164" s="279" t="s">
        <v>48</v>
      </c>
      <c r="C164" s="279">
        <v>6232</v>
      </c>
      <c r="D164" s="280">
        <v>955436</v>
      </c>
      <c r="E164" s="279" t="s">
        <v>402</v>
      </c>
      <c r="F164" s="279" t="s">
        <v>229</v>
      </c>
      <c r="G164" s="279">
        <v>202310</v>
      </c>
      <c r="H164" s="279">
        <v>903</v>
      </c>
      <c r="I164" s="281">
        <v>389667350.76003271</v>
      </c>
      <c r="J164" s="282">
        <v>181</v>
      </c>
      <c r="K164" s="282">
        <v>174</v>
      </c>
      <c r="L164" s="283">
        <v>0.96132596685082872</v>
      </c>
      <c r="M164" s="279">
        <v>194</v>
      </c>
      <c r="N164" s="284">
        <v>407088.50738327351</v>
      </c>
      <c r="O164" s="281">
        <v>45186824.319543362</v>
      </c>
      <c r="P164" s="279">
        <v>176</v>
      </c>
      <c r="Q164" s="285">
        <v>0.12330316742081449</v>
      </c>
      <c r="R164" s="279">
        <v>111</v>
      </c>
      <c r="S164" s="283">
        <v>0.63068181818181823</v>
      </c>
      <c r="T164" s="286">
        <v>0</v>
      </c>
      <c r="U164" s="287">
        <v>3</v>
      </c>
      <c r="V164" s="287">
        <v>4</v>
      </c>
      <c r="W164" s="287">
        <v>2</v>
      </c>
      <c r="X164" s="287">
        <v>3</v>
      </c>
      <c r="Y164" s="287">
        <v>2</v>
      </c>
      <c r="Z164" s="287">
        <v>-5</v>
      </c>
      <c r="AA164" s="287">
        <v>5</v>
      </c>
      <c r="AB164" s="287">
        <v>6</v>
      </c>
      <c r="AC164" s="287">
        <v>9</v>
      </c>
      <c r="AD164" s="283">
        <v>0.94337111243757799</v>
      </c>
      <c r="AE164" s="283">
        <v>0.63068181818181823</v>
      </c>
      <c r="AF164" s="281">
        <v>367080.02767749701</v>
      </c>
      <c r="AG164" s="281">
        <v>40008.479705776495</v>
      </c>
      <c r="AH164" s="283">
        <v>0.10899116456678071</v>
      </c>
      <c r="AI164" s="281">
        <v>391166.90174086526</v>
      </c>
      <c r="AJ164" s="281">
        <v>431525.30538209603</v>
      </c>
      <c r="AK164" s="283">
        <v>0.10317438275482438</v>
      </c>
      <c r="AL164" s="322">
        <v>4</v>
      </c>
      <c r="AM164" s="289">
        <v>64</v>
      </c>
      <c r="AN164" s="289">
        <v>31</v>
      </c>
      <c r="AO164" s="289">
        <v>7</v>
      </c>
      <c r="AP164" s="289">
        <v>5</v>
      </c>
      <c r="AQ164" s="289">
        <v>7</v>
      </c>
      <c r="AR164" s="289">
        <v>7</v>
      </c>
      <c r="AS164" s="289">
        <v>2</v>
      </c>
      <c r="AT164" s="289">
        <v>232</v>
      </c>
      <c r="AU164" s="288">
        <v>63.06818181818182</v>
      </c>
      <c r="AV164" s="324">
        <v>5</v>
      </c>
      <c r="AW164" s="289">
        <v>102</v>
      </c>
    </row>
    <row r="165" spans="1:49" s="278" customFormat="1" ht="10.5">
      <c r="A165" s="279">
        <v>700000458</v>
      </c>
      <c r="B165" s="279" t="s">
        <v>48</v>
      </c>
      <c r="C165" s="279">
        <v>7818</v>
      </c>
      <c r="D165" s="280">
        <v>1309162</v>
      </c>
      <c r="E165" s="279" t="s">
        <v>403</v>
      </c>
      <c r="F165" s="279" t="s">
        <v>229</v>
      </c>
      <c r="G165" s="279">
        <v>202310</v>
      </c>
      <c r="H165" s="279">
        <v>903</v>
      </c>
      <c r="I165" s="281">
        <v>389667350.76003271</v>
      </c>
      <c r="J165" s="282">
        <v>220</v>
      </c>
      <c r="K165" s="282">
        <v>189</v>
      </c>
      <c r="L165" s="283">
        <v>0.85909090909090913</v>
      </c>
      <c r="M165" s="279">
        <v>220</v>
      </c>
      <c r="N165" s="284">
        <v>417225.94596527173</v>
      </c>
      <c r="O165" s="281">
        <v>48815435.677936792</v>
      </c>
      <c r="P165" s="279">
        <v>191</v>
      </c>
      <c r="Q165" s="285">
        <v>0.13009049773755657</v>
      </c>
      <c r="R165" s="279">
        <v>117</v>
      </c>
      <c r="S165" s="283">
        <v>0.61256544502617805</v>
      </c>
      <c r="T165" s="286">
        <v>0</v>
      </c>
      <c r="U165" s="287">
        <v>-3</v>
      </c>
      <c r="V165" s="287">
        <v>2</v>
      </c>
      <c r="W165" s="287">
        <v>3</v>
      </c>
      <c r="X165" s="287">
        <v>3</v>
      </c>
      <c r="Y165" s="287">
        <v>4</v>
      </c>
      <c r="Z165" s="287">
        <v>-4</v>
      </c>
      <c r="AA165" s="287">
        <v>4</v>
      </c>
      <c r="AB165" s="287">
        <v>1</v>
      </c>
      <c r="AC165" s="287">
        <v>1</v>
      </c>
      <c r="AD165" s="283">
        <v>0.9668632192863803</v>
      </c>
      <c r="AE165" s="283">
        <v>0.61256544502617805</v>
      </c>
      <c r="AF165" s="281">
        <v>379841.34487459104</v>
      </c>
      <c r="AG165" s="281">
        <v>37384.601090680691</v>
      </c>
      <c r="AH165" s="283">
        <v>9.8421621540497772E-2</v>
      </c>
      <c r="AI165" s="281">
        <v>391166.90174086526</v>
      </c>
      <c r="AJ165" s="281">
        <v>431525.30538209603</v>
      </c>
      <c r="AK165" s="283">
        <v>0.10317438275482438</v>
      </c>
      <c r="AL165" s="322">
        <v>4</v>
      </c>
      <c r="AM165" s="289">
        <v>65</v>
      </c>
      <c r="AN165" s="289">
        <v>30</v>
      </c>
      <c r="AO165" s="289">
        <v>13</v>
      </c>
      <c r="AP165" s="289">
        <v>3</v>
      </c>
      <c r="AQ165" s="289">
        <v>4</v>
      </c>
      <c r="AR165" s="289">
        <v>5</v>
      </c>
      <c r="AS165" s="289">
        <v>2</v>
      </c>
      <c r="AT165" s="289">
        <v>237</v>
      </c>
      <c r="AU165" s="288">
        <v>61.256544502617807</v>
      </c>
      <c r="AV165" s="324">
        <v>5</v>
      </c>
      <c r="AW165" s="289">
        <v>108</v>
      </c>
    </row>
    <row r="166" spans="1:49" s="278" customFormat="1" ht="10.5">
      <c r="A166" s="279">
        <v>700000458</v>
      </c>
      <c r="B166" s="279" t="s">
        <v>48</v>
      </c>
      <c r="C166" s="279">
        <v>7819</v>
      </c>
      <c r="D166" s="280">
        <v>1047487</v>
      </c>
      <c r="E166" s="279" t="s">
        <v>404</v>
      </c>
      <c r="F166" s="279" t="s">
        <v>229</v>
      </c>
      <c r="G166" s="279">
        <v>202310</v>
      </c>
      <c r="H166" s="279">
        <v>903</v>
      </c>
      <c r="I166" s="281">
        <v>389667350.76003271</v>
      </c>
      <c r="J166" s="282">
        <v>187</v>
      </c>
      <c r="K166" s="282">
        <v>141</v>
      </c>
      <c r="L166" s="283">
        <v>0.75401069518716579</v>
      </c>
      <c r="M166" s="279">
        <v>171</v>
      </c>
      <c r="N166" s="284">
        <v>423801.30613797117</v>
      </c>
      <c r="O166" s="281">
        <v>38142117.552417405</v>
      </c>
      <c r="P166" s="279">
        <v>143</v>
      </c>
      <c r="Q166" s="285">
        <v>9.9547511312217188E-2</v>
      </c>
      <c r="R166" s="279">
        <v>90</v>
      </c>
      <c r="S166" s="283">
        <v>0.62937062937062938</v>
      </c>
      <c r="T166" s="286">
        <v>0</v>
      </c>
      <c r="U166" s="287">
        <v>4</v>
      </c>
      <c r="V166" s="287">
        <v>-4</v>
      </c>
      <c r="W166" s="287">
        <v>-1</v>
      </c>
      <c r="X166" s="287">
        <v>4</v>
      </c>
      <c r="Y166" s="287">
        <v>-3</v>
      </c>
      <c r="Z166" s="287">
        <v>-11</v>
      </c>
      <c r="AA166" s="287">
        <v>3</v>
      </c>
      <c r="AB166" s="287">
        <v>7</v>
      </c>
      <c r="AC166" s="287">
        <v>-3</v>
      </c>
      <c r="AD166" s="283">
        <v>0.98210070383407622</v>
      </c>
      <c r="AE166" s="283">
        <v>0.62937062937062938</v>
      </c>
      <c r="AF166" s="281">
        <v>393398.47456639569</v>
      </c>
      <c r="AG166" s="281">
        <v>30402.831571575487</v>
      </c>
      <c r="AH166" s="283">
        <v>7.7282535487931237E-2</v>
      </c>
      <c r="AI166" s="281">
        <v>391166.90174086526</v>
      </c>
      <c r="AJ166" s="281">
        <v>431525.30538209603</v>
      </c>
      <c r="AK166" s="283">
        <v>0.10317438275482438</v>
      </c>
      <c r="AL166" s="322">
        <v>4</v>
      </c>
      <c r="AM166" s="289">
        <v>42</v>
      </c>
      <c r="AN166" s="289">
        <v>30</v>
      </c>
      <c r="AO166" s="289">
        <v>8</v>
      </c>
      <c r="AP166" s="289">
        <v>4</v>
      </c>
      <c r="AQ166" s="289">
        <v>7</v>
      </c>
      <c r="AR166" s="289">
        <v>7</v>
      </c>
      <c r="AS166" s="289">
        <v>2</v>
      </c>
      <c r="AT166" s="289">
        <v>188</v>
      </c>
      <c r="AU166" s="288">
        <v>62.93706293706294</v>
      </c>
      <c r="AV166" s="324">
        <v>6</v>
      </c>
      <c r="AW166" s="289">
        <v>80</v>
      </c>
    </row>
    <row r="167" spans="1:49" s="278" customFormat="1" ht="10.5">
      <c r="A167" s="279">
        <v>700000458</v>
      </c>
      <c r="B167" s="279" t="s">
        <v>48</v>
      </c>
      <c r="C167" s="279">
        <v>7824</v>
      </c>
      <c r="D167" s="280">
        <v>1030881</v>
      </c>
      <c r="E167" s="279" t="s">
        <v>405</v>
      </c>
      <c r="F167" s="279" t="s">
        <v>229</v>
      </c>
      <c r="G167" s="279">
        <v>202310</v>
      </c>
      <c r="H167" s="279">
        <v>903</v>
      </c>
      <c r="I167" s="281">
        <v>389667350.76003271</v>
      </c>
      <c r="J167" s="282">
        <v>164</v>
      </c>
      <c r="K167" s="282">
        <v>148</v>
      </c>
      <c r="L167" s="283">
        <v>0.90243902439024393</v>
      </c>
      <c r="M167" s="279">
        <v>179</v>
      </c>
      <c r="N167" s="284">
        <v>418433.47890434082</v>
      </c>
      <c r="O167" s="281">
        <v>38495880.059199356</v>
      </c>
      <c r="P167" s="279">
        <v>150</v>
      </c>
      <c r="Q167" s="285">
        <v>0.10180995475113122</v>
      </c>
      <c r="R167" s="279">
        <v>92</v>
      </c>
      <c r="S167" s="283">
        <v>0.61333333333333329</v>
      </c>
      <c r="T167" s="286">
        <v>0</v>
      </c>
      <c r="U167" s="287">
        <v>0</v>
      </c>
      <c r="V167" s="287">
        <v>1</v>
      </c>
      <c r="W167" s="287">
        <v>4</v>
      </c>
      <c r="X167" s="287">
        <v>1</v>
      </c>
      <c r="Y167" s="287">
        <v>1</v>
      </c>
      <c r="Z167" s="287">
        <v>-1</v>
      </c>
      <c r="AA167" s="287">
        <v>9</v>
      </c>
      <c r="AB167" s="287">
        <v>7</v>
      </c>
      <c r="AC167" s="287">
        <v>3</v>
      </c>
      <c r="AD167" s="283">
        <v>0.96966150926847039</v>
      </c>
      <c r="AE167" s="283">
        <v>0.61333333333333329</v>
      </c>
      <c r="AF167" s="281">
        <v>380940.67951566947</v>
      </c>
      <c r="AG167" s="281">
        <v>37492.799388671352</v>
      </c>
      <c r="AH167" s="283">
        <v>9.8421621540497981E-2</v>
      </c>
      <c r="AI167" s="281">
        <v>391166.90174086526</v>
      </c>
      <c r="AJ167" s="281">
        <v>431525.30538209603</v>
      </c>
      <c r="AK167" s="283">
        <v>0.10317438275482438</v>
      </c>
      <c r="AL167" s="322">
        <v>6</v>
      </c>
      <c r="AM167" s="289">
        <v>46</v>
      </c>
      <c r="AN167" s="289">
        <v>22</v>
      </c>
      <c r="AO167" s="289">
        <v>12</v>
      </c>
      <c r="AP167" s="289">
        <v>7</v>
      </c>
      <c r="AQ167" s="289">
        <v>7</v>
      </c>
      <c r="AR167" s="289">
        <v>7</v>
      </c>
      <c r="AS167" s="289">
        <v>2</v>
      </c>
      <c r="AT167" s="289">
        <v>193</v>
      </c>
      <c r="AU167" s="288">
        <v>61.333333333333329</v>
      </c>
      <c r="AV167" s="324">
        <v>6</v>
      </c>
      <c r="AW167" s="289">
        <v>80</v>
      </c>
    </row>
    <row r="168" spans="1:49" s="278" customFormat="1" ht="10.5">
      <c r="A168" s="279">
        <v>700000458</v>
      </c>
      <c r="B168" s="279" t="s">
        <v>48</v>
      </c>
      <c r="C168" s="279">
        <v>7826</v>
      </c>
      <c r="D168" s="280">
        <v>1218626</v>
      </c>
      <c r="E168" s="279" t="s">
        <v>406</v>
      </c>
      <c r="F168" s="279" t="s">
        <v>229</v>
      </c>
      <c r="G168" s="279">
        <v>202310</v>
      </c>
      <c r="H168" s="279">
        <v>903</v>
      </c>
      <c r="I168" s="281">
        <v>389667350.76003271</v>
      </c>
      <c r="J168" s="282">
        <v>227</v>
      </c>
      <c r="K168" s="282">
        <v>201</v>
      </c>
      <c r="L168" s="283">
        <v>0.88546255506607929</v>
      </c>
      <c r="M168" s="279">
        <v>242</v>
      </c>
      <c r="N168" s="284">
        <v>450974.25079471193</v>
      </c>
      <c r="O168" s="281">
        <v>56371781.349338993</v>
      </c>
      <c r="P168" s="279">
        <v>203</v>
      </c>
      <c r="Q168" s="285">
        <v>0.13800904977375567</v>
      </c>
      <c r="R168" s="279">
        <v>125</v>
      </c>
      <c r="S168" s="283">
        <v>0.61576354679802958</v>
      </c>
      <c r="T168" s="286">
        <v>0</v>
      </c>
      <c r="U168" s="287">
        <v>2</v>
      </c>
      <c r="V168" s="287">
        <v>-2</v>
      </c>
      <c r="W168" s="287">
        <v>2</v>
      </c>
      <c r="X168" s="287">
        <v>3</v>
      </c>
      <c r="Y168" s="287">
        <v>-5</v>
      </c>
      <c r="Z168" s="287">
        <v>7</v>
      </c>
      <c r="AA168" s="287">
        <v>3</v>
      </c>
      <c r="AB168" s="287">
        <v>-1</v>
      </c>
      <c r="AC168" s="287">
        <v>2</v>
      </c>
      <c r="AD168" s="283">
        <v>1.0450702315021705</v>
      </c>
      <c r="AE168" s="283">
        <v>0.61576354679802958</v>
      </c>
      <c r="AF168" s="281">
        <v>418622.07539682538</v>
      </c>
      <c r="AG168" s="281">
        <v>32352.175397886545</v>
      </c>
      <c r="AH168" s="283">
        <v>7.7282535487931139E-2</v>
      </c>
      <c r="AI168" s="281">
        <v>391166.90174086526</v>
      </c>
      <c r="AJ168" s="281">
        <v>431525.30538209603</v>
      </c>
      <c r="AK168" s="283">
        <v>0.10317438275482438</v>
      </c>
      <c r="AL168" s="322">
        <v>10</v>
      </c>
      <c r="AM168" s="289">
        <v>67</v>
      </c>
      <c r="AN168" s="289">
        <v>28</v>
      </c>
      <c r="AO168" s="289">
        <v>12</v>
      </c>
      <c r="AP168" s="289">
        <v>10</v>
      </c>
      <c r="AQ168" s="289">
        <v>5</v>
      </c>
      <c r="AR168" s="289">
        <v>6</v>
      </c>
      <c r="AS168" s="289">
        <v>2</v>
      </c>
      <c r="AT168" s="289">
        <v>253</v>
      </c>
      <c r="AU168" s="288">
        <v>61.576354679802961</v>
      </c>
      <c r="AV168" s="324">
        <v>8</v>
      </c>
      <c r="AW168" s="289">
        <v>107</v>
      </c>
    </row>
    <row r="169" spans="1:49" s="278" customFormat="1" ht="10.5">
      <c r="A169" s="279">
        <v>700000458</v>
      </c>
      <c r="B169" s="279" t="s">
        <v>48</v>
      </c>
      <c r="C169" s="279">
        <v>8047</v>
      </c>
      <c r="D169" s="280" t="s">
        <v>226</v>
      </c>
      <c r="E169" s="279" t="s">
        <v>407</v>
      </c>
      <c r="F169" s="279" t="s">
        <v>226</v>
      </c>
      <c r="G169" s="279" t="s">
        <v>226</v>
      </c>
      <c r="H169" s="279">
        <v>903</v>
      </c>
      <c r="I169" s="281">
        <v>389667350.76003271</v>
      </c>
      <c r="J169" s="282" t="s">
        <v>170</v>
      </c>
      <c r="K169" s="282" t="s">
        <v>170</v>
      </c>
      <c r="L169" s="283" t="s">
        <v>170</v>
      </c>
      <c r="M169" s="279">
        <v>19</v>
      </c>
      <c r="N169" s="284">
        <v>684289.00372513768</v>
      </c>
      <c r="O169" s="281">
        <v>8211468.0447016517</v>
      </c>
      <c r="P169" s="279">
        <v>19</v>
      </c>
      <c r="Q169" s="285">
        <v>1.3574660633484163E-2</v>
      </c>
      <c r="R169" s="279">
        <v>12</v>
      </c>
      <c r="S169" s="283">
        <v>0.63157894736842102</v>
      </c>
      <c r="T169" s="286">
        <v>0</v>
      </c>
      <c r="U169" s="287" t="s">
        <v>170</v>
      </c>
      <c r="V169" s="287" t="s">
        <v>170</v>
      </c>
      <c r="W169" s="287">
        <v>0</v>
      </c>
      <c r="X169" s="287">
        <v>0</v>
      </c>
      <c r="Y169" s="287" t="s">
        <v>170</v>
      </c>
      <c r="Z169" s="287" t="s">
        <v>170</v>
      </c>
      <c r="AA169" s="287" t="s">
        <v>170</v>
      </c>
      <c r="AB169" s="287" t="s">
        <v>170</v>
      </c>
      <c r="AC169" s="287" t="s">
        <v>170</v>
      </c>
      <c r="AD169" s="283">
        <v>1.5857447875953206</v>
      </c>
      <c r="AE169" s="283">
        <v>0.63157894736842102</v>
      </c>
      <c r="AF169" s="281">
        <v>622974.8125</v>
      </c>
      <c r="AG169" s="281">
        <v>61314.191225137678</v>
      </c>
      <c r="AH169" s="283">
        <v>9.8421621540497967E-2</v>
      </c>
      <c r="AI169" s="281">
        <v>391166.90174086526</v>
      </c>
      <c r="AJ169" s="281">
        <v>431525.30538209603</v>
      </c>
      <c r="AK169" s="283">
        <v>0.10317438275482438</v>
      </c>
      <c r="AL169" s="322">
        <v>4</v>
      </c>
      <c r="AM169" s="289">
        <v>5</v>
      </c>
      <c r="AN169" s="289">
        <v>2</v>
      </c>
      <c r="AO169" s="289">
        <v>0</v>
      </c>
      <c r="AP169" s="289">
        <v>0</v>
      </c>
      <c r="AQ169" s="289">
        <v>0</v>
      </c>
      <c r="AR169" s="289">
        <v>0</v>
      </c>
      <c r="AS169" s="289">
        <v>4</v>
      </c>
      <c r="AT169" s="289">
        <v>19</v>
      </c>
      <c r="AU169" s="288">
        <v>63.157894736842103</v>
      </c>
      <c r="AV169" s="324">
        <v>1</v>
      </c>
      <c r="AW169" s="289">
        <v>7</v>
      </c>
    </row>
    <row r="170" spans="1:49" s="278" customFormat="1" ht="10.5">
      <c r="A170" s="279">
        <v>700000458</v>
      </c>
      <c r="B170" s="279" t="s">
        <v>48</v>
      </c>
      <c r="C170" s="279">
        <v>8998</v>
      </c>
      <c r="D170" s="280">
        <v>1176835</v>
      </c>
      <c r="E170" s="279" t="s">
        <v>408</v>
      </c>
      <c r="F170" s="279" t="s">
        <v>229</v>
      </c>
      <c r="G170" s="279">
        <v>202411</v>
      </c>
      <c r="H170" s="279">
        <v>903</v>
      </c>
      <c r="I170" s="281">
        <v>389667350.76003271</v>
      </c>
      <c r="J170" s="282">
        <v>186</v>
      </c>
      <c r="K170" s="282">
        <v>152</v>
      </c>
      <c r="L170" s="283">
        <v>0.81720430107526887</v>
      </c>
      <c r="M170" s="279">
        <v>182</v>
      </c>
      <c r="N170" s="284">
        <v>449296.6187167376</v>
      </c>
      <c r="O170" s="281">
        <v>42683178.778090075</v>
      </c>
      <c r="P170" s="279">
        <v>154</v>
      </c>
      <c r="Q170" s="285">
        <v>0.10520361990950226</v>
      </c>
      <c r="R170" s="279">
        <v>95</v>
      </c>
      <c r="S170" s="283">
        <v>0.61688311688311692</v>
      </c>
      <c r="T170" s="286">
        <v>0</v>
      </c>
      <c r="U170" s="287">
        <v>-5</v>
      </c>
      <c r="V170" s="287">
        <v>1</v>
      </c>
      <c r="W170" s="287">
        <v>1</v>
      </c>
      <c r="X170" s="287">
        <v>-3</v>
      </c>
      <c r="Y170" s="287">
        <v>7</v>
      </c>
      <c r="Z170" s="287">
        <v>-2</v>
      </c>
      <c r="AA170" s="287">
        <v>3</v>
      </c>
      <c r="AB170" s="287">
        <v>-1</v>
      </c>
      <c r="AC170" s="287">
        <v>5</v>
      </c>
      <c r="AD170" s="283">
        <v>1.041182552014895</v>
      </c>
      <c r="AE170" s="283">
        <v>0.61688311688311692</v>
      </c>
      <c r="AF170" s="281">
        <v>425412.49387755099</v>
      </c>
      <c r="AG170" s="281">
        <v>23884.12483918661</v>
      </c>
      <c r="AH170" s="283">
        <v>5.6143449435364534E-2</v>
      </c>
      <c r="AI170" s="281">
        <v>391166.90174086526</v>
      </c>
      <c r="AJ170" s="281">
        <v>431525.30538209603</v>
      </c>
      <c r="AK170" s="283">
        <v>0.10317438275482438</v>
      </c>
      <c r="AL170" s="322">
        <v>6</v>
      </c>
      <c r="AM170" s="289">
        <v>51</v>
      </c>
      <c r="AN170" s="289">
        <v>24</v>
      </c>
      <c r="AO170" s="289">
        <v>8</v>
      </c>
      <c r="AP170" s="289">
        <v>7</v>
      </c>
      <c r="AQ170" s="289">
        <v>5</v>
      </c>
      <c r="AR170" s="289">
        <v>6</v>
      </c>
      <c r="AS170" s="289">
        <v>2</v>
      </c>
      <c r="AT170" s="289">
        <v>196</v>
      </c>
      <c r="AU170" s="288">
        <v>61.688311688311693</v>
      </c>
      <c r="AV170" s="324">
        <v>6</v>
      </c>
      <c r="AW170" s="289">
        <v>83</v>
      </c>
    </row>
    <row r="171" spans="1:49" s="278" customFormat="1" ht="10.5">
      <c r="A171" s="279">
        <v>700000458</v>
      </c>
      <c r="B171" s="279" t="s">
        <v>48</v>
      </c>
      <c r="C171" s="279">
        <v>9146</v>
      </c>
      <c r="D171" s="280">
        <v>1272154</v>
      </c>
      <c r="E171" s="279" t="s">
        <v>409</v>
      </c>
      <c r="F171" s="279" t="s">
        <v>229</v>
      </c>
      <c r="G171" s="279">
        <v>202502</v>
      </c>
      <c r="H171" s="279">
        <v>903</v>
      </c>
      <c r="I171" s="281">
        <v>389667350.76003271</v>
      </c>
      <c r="J171" s="282">
        <v>186</v>
      </c>
      <c r="K171" s="282">
        <v>150</v>
      </c>
      <c r="L171" s="283">
        <v>0.80645161290322576</v>
      </c>
      <c r="M171" s="279">
        <v>183</v>
      </c>
      <c r="N171" s="284">
        <v>393291.27406360715</v>
      </c>
      <c r="O171" s="281">
        <v>36576088.487915464</v>
      </c>
      <c r="P171" s="279">
        <v>152</v>
      </c>
      <c r="Q171" s="285">
        <v>0.10294117647058823</v>
      </c>
      <c r="R171" s="279">
        <v>93</v>
      </c>
      <c r="S171" s="283">
        <v>0.61184210526315785</v>
      </c>
      <c r="T171" s="286">
        <v>0</v>
      </c>
      <c r="U171" s="287">
        <v>2</v>
      </c>
      <c r="V171" s="287">
        <v>-2</v>
      </c>
      <c r="W171" s="287">
        <v>2</v>
      </c>
      <c r="X171" s="287">
        <v>10</v>
      </c>
      <c r="Y171" s="287">
        <v>-1</v>
      </c>
      <c r="Z171" s="287">
        <v>-6</v>
      </c>
      <c r="AA171" s="287">
        <v>0</v>
      </c>
      <c r="AB171" s="287">
        <v>3</v>
      </c>
      <c r="AC171" s="287">
        <v>3</v>
      </c>
      <c r="AD171" s="283">
        <v>0.91139793925958901</v>
      </c>
      <c r="AE171" s="283">
        <v>0.61184210526315785</v>
      </c>
      <c r="AF171" s="281">
        <v>358051.28590971272</v>
      </c>
      <c r="AG171" s="281">
        <v>35239.988153894432</v>
      </c>
      <c r="AH171" s="283">
        <v>9.8421621540498119E-2</v>
      </c>
      <c r="AI171" s="281">
        <v>391166.90174086526</v>
      </c>
      <c r="AJ171" s="281">
        <v>431525.30538209603</v>
      </c>
      <c r="AK171" s="283">
        <v>0.10317438275482438</v>
      </c>
      <c r="AL171" s="322">
        <v>4</v>
      </c>
      <c r="AM171" s="289">
        <v>42</v>
      </c>
      <c r="AN171" s="289">
        <v>31</v>
      </c>
      <c r="AO171" s="289">
        <v>10</v>
      </c>
      <c r="AP171" s="289">
        <v>5</v>
      </c>
      <c r="AQ171" s="289">
        <v>9</v>
      </c>
      <c r="AR171" s="289">
        <v>10</v>
      </c>
      <c r="AS171" s="289">
        <v>2</v>
      </c>
      <c r="AT171" s="289">
        <v>200</v>
      </c>
      <c r="AU171" s="288">
        <v>61.184210526315788</v>
      </c>
      <c r="AV171" s="324">
        <v>6</v>
      </c>
      <c r="AW171" s="289">
        <v>83</v>
      </c>
    </row>
    <row r="172" spans="1:49" s="278" customFormat="1" ht="10.5">
      <c r="A172" s="279">
        <v>700000458</v>
      </c>
      <c r="B172" s="279" t="s">
        <v>48</v>
      </c>
      <c r="C172" s="279">
        <v>9620</v>
      </c>
      <c r="D172" s="280">
        <v>1030749</v>
      </c>
      <c r="E172" s="279" t="s">
        <v>410</v>
      </c>
      <c r="F172" s="279" t="s">
        <v>229</v>
      </c>
      <c r="G172" s="279">
        <v>202604</v>
      </c>
      <c r="H172" s="279">
        <v>903</v>
      </c>
      <c r="I172" s="281">
        <v>389667350.76003271</v>
      </c>
      <c r="J172" s="282">
        <v>99</v>
      </c>
      <c r="K172" s="282">
        <v>100</v>
      </c>
      <c r="L172" s="283">
        <v>1.0101010101010102</v>
      </c>
      <c r="M172" s="279">
        <v>116</v>
      </c>
      <c r="N172" s="284">
        <v>428982.94886778918</v>
      </c>
      <c r="O172" s="281">
        <v>27454908.727538507</v>
      </c>
      <c r="P172" s="279">
        <v>102</v>
      </c>
      <c r="Q172" s="285">
        <v>7.1266968325791852E-2</v>
      </c>
      <c r="R172" s="279">
        <v>64</v>
      </c>
      <c r="S172" s="283">
        <v>0.62745098039215685</v>
      </c>
      <c r="T172" s="286">
        <v>0</v>
      </c>
      <c r="U172" s="287" t="s">
        <v>170</v>
      </c>
      <c r="V172" s="287">
        <v>8</v>
      </c>
      <c r="W172" s="287">
        <v>4</v>
      </c>
      <c r="X172" s="287">
        <v>5</v>
      </c>
      <c r="Y172" s="287">
        <v>0</v>
      </c>
      <c r="Z172" s="287">
        <v>3</v>
      </c>
      <c r="AA172" s="287">
        <v>5</v>
      </c>
      <c r="AB172" s="287">
        <v>4</v>
      </c>
      <c r="AC172" s="287">
        <v>4</v>
      </c>
      <c r="AD172" s="283">
        <v>0.99410844165429479</v>
      </c>
      <c r="AE172" s="283">
        <v>0.62745098039215685</v>
      </c>
      <c r="AF172" s="281">
        <v>386822.69306930696</v>
      </c>
      <c r="AG172" s="281">
        <v>42160.25579848222</v>
      </c>
      <c r="AH172" s="283">
        <v>0.10899116456678092</v>
      </c>
      <c r="AI172" s="281">
        <v>391166.90174086526</v>
      </c>
      <c r="AJ172" s="281">
        <v>431525.30538209603</v>
      </c>
      <c r="AK172" s="283">
        <v>0.10317438275482438</v>
      </c>
      <c r="AL172" s="322">
        <v>4</v>
      </c>
      <c r="AM172" s="289">
        <v>31</v>
      </c>
      <c r="AN172" s="289">
        <v>20</v>
      </c>
      <c r="AO172" s="289">
        <v>5</v>
      </c>
      <c r="AP172" s="289">
        <v>4</v>
      </c>
      <c r="AQ172" s="289">
        <v>4</v>
      </c>
      <c r="AR172" s="289">
        <v>5</v>
      </c>
      <c r="AS172" s="289">
        <v>2</v>
      </c>
      <c r="AT172" s="289">
        <v>133</v>
      </c>
      <c r="AU172" s="288">
        <v>62.745098039215684</v>
      </c>
      <c r="AV172" s="324">
        <v>4</v>
      </c>
      <c r="AW172" s="289">
        <v>56</v>
      </c>
    </row>
    <row r="173" spans="1:49" s="278" customFormat="1" ht="10.5">
      <c r="A173" s="279">
        <v>700000459</v>
      </c>
      <c r="B173" s="279" t="s">
        <v>411</v>
      </c>
      <c r="C173" s="279">
        <v>7841</v>
      </c>
      <c r="D173" s="280">
        <v>1021104</v>
      </c>
      <c r="E173" s="279" t="s">
        <v>412</v>
      </c>
      <c r="F173" s="279" t="s">
        <v>229</v>
      </c>
      <c r="G173" s="279">
        <v>202310</v>
      </c>
      <c r="H173" s="279">
        <v>768</v>
      </c>
      <c r="I173" s="281">
        <v>310447102.2468549</v>
      </c>
      <c r="J173" s="282">
        <v>267</v>
      </c>
      <c r="K173" s="282">
        <v>242</v>
      </c>
      <c r="L173" s="283">
        <v>0.90636704119850187</v>
      </c>
      <c r="M173" s="279">
        <v>279</v>
      </c>
      <c r="N173" s="284">
        <v>400953.84720504296</v>
      </c>
      <c r="O173" s="281">
        <v>60143077.080756441</v>
      </c>
      <c r="P173" s="279">
        <v>244</v>
      </c>
      <c r="Q173" s="285">
        <v>0.19544846050870146</v>
      </c>
      <c r="R173" s="279">
        <v>150</v>
      </c>
      <c r="S173" s="283">
        <v>0.61475409836065575</v>
      </c>
      <c r="T173" s="286">
        <v>0</v>
      </c>
      <c r="U173" s="287">
        <v>2</v>
      </c>
      <c r="V173" s="287">
        <v>0</v>
      </c>
      <c r="W173" s="287">
        <v>-5</v>
      </c>
      <c r="X173" s="287">
        <v>9</v>
      </c>
      <c r="Y173" s="287">
        <v>-6</v>
      </c>
      <c r="Z173" s="287">
        <v>0</v>
      </c>
      <c r="AA173" s="287">
        <v>6</v>
      </c>
      <c r="AB173" s="287">
        <v>6</v>
      </c>
      <c r="AC173" s="287">
        <v>7</v>
      </c>
      <c r="AD173" s="283">
        <v>0.99190023815592765</v>
      </c>
      <c r="AE173" s="283">
        <v>0.61475409836065575</v>
      </c>
      <c r="AF173" s="281">
        <v>355632.24250440917</v>
      </c>
      <c r="AG173" s="281">
        <v>45321.60470063379</v>
      </c>
      <c r="AH173" s="283">
        <v>0.12743952680294979</v>
      </c>
      <c r="AI173" s="281">
        <v>382401.64471820695</v>
      </c>
      <c r="AJ173" s="281">
        <v>404227.99771725899</v>
      </c>
      <c r="AK173" s="283">
        <v>5.7077037456614299E-2</v>
      </c>
      <c r="AL173" s="322">
        <v>7</v>
      </c>
      <c r="AM173" s="289">
        <v>75</v>
      </c>
      <c r="AN173" s="289">
        <v>46</v>
      </c>
      <c r="AO173" s="289">
        <v>17</v>
      </c>
      <c r="AP173" s="289">
        <v>8</v>
      </c>
      <c r="AQ173" s="289">
        <v>5</v>
      </c>
      <c r="AR173" s="289">
        <v>6</v>
      </c>
      <c r="AS173" s="289">
        <v>2</v>
      </c>
      <c r="AT173" s="289">
        <v>307</v>
      </c>
      <c r="AU173" s="288">
        <v>61.475409836065573</v>
      </c>
      <c r="AV173" s="324">
        <v>6</v>
      </c>
      <c r="AW173" s="289">
        <v>138</v>
      </c>
    </row>
    <row r="174" spans="1:49" s="278" customFormat="1" ht="10.5">
      <c r="A174" s="279">
        <v>700000459</v>
      </c>
      <c r="B174" s="279" t="s">
        <v>411</v>
      </c>
      <c r="C174" s="279">
        <v>8048</v>
      </c>
      <c r="D174" s="280" t="s">
        <v>226</v>
      </c>
      <c r="E174" s="279" t="s">
        <v>413</v>
      </c>
      <c r="F174" s="279" t="s">
        <v>226</v>
      </c>
      <c r="G174" s="279" t="s">
        <v>226</v>
      </c>
      <c r="H174" s="279">
        <v>768</v>
      </c>
      <c r="I174" s="281">
        <v>310447102.2468549</v>
      </c>
      <c r="J174" s="282" t="s">
        <v>170</v>
      </c>
      <c r="K174" s="282" t="s">
        <v>170</v>
      </c>
      <c r="L174" s="283" t="s">
        <v>170</v>
      </c>
      <c r="M174" s="279">
        <v>121</v>
      </c>
      <c r="N174" s="284">
        <v>147779.63177056579</v>
      </c>
      <c r="O174" s="281">
        <v>11674590.909874698</v>
      </c>
      <c r="P174" s="279">
        <v>121</v>
      </c>
      <c r="Q174" s="285">
        <v>0.10307898259705489</v>
      </c>
      <c r="R174" s="279">
        <v>79</v>
      </c>
      <c r="S174" s="283">
        <v>0.65289256198347112</v>
      </c>
      <c r="T174" s="286">
        <v>-9</v>
      </c>
      <c r="U174" s="287" t="s">
        <v>170</v>
      </c>
      <c r="V174" s="287" t="s">
        <v>170</v>
      </c>
      <c r="W174" s="287">
        <v>0</v>
      </c>
      <c r="X174" s="287">
        <v>0</v>
      </c>
      <c r="Y174" s="287" t="s">
        <v>170</v>
      </c>
      <c r="Z174" s="287" t="s">
        <v>170</v>
      </c>
      <c r="AA174" s="287" t="s">
        <v>170</v>
      </c>
      <c r="AB174" s="287" t="s">
        <v>170</v>
      </c>
      <c r="AC174" s="287" t="s">
        <v>170</v>
      </c>
      <c r="AD174" s="283">
        <v>0.36558484965193239</v>
      </c>
      <c r="AE174" s="283">
        <v>0.65289256198347112</v>
      </c>
      <c r="AF174" s="281">
        <v>126896.66666666667</v>
      </c>
      <c r="AG174" s="281">
        <v>20882.965103899114</v>
      </c>
      <c r="AH174" s="283">
        <v>0.16456669550473441</v>
      </c>
      <c r="AI174" s="281">
        <v>382401.64471820695</v>
      </c>
      <c r="AJ174" s="281">
        <v>404227.99771725899</v>
      </c>
      <c r="AK174" s="283">
        <v>5.7077037456614299E-2</v>
      </c>
      <c r="AL174" s="322">
        <v>4</v>
      </c>
      <c r="AM174" s="289">
        <v>43</v>
      </c>
      <c r="AN174" s="289">
        <v>19</v>
      </c>
      <c r="AO174" s="289">
        <v>0</v>
      </c>
      <c r="AP174" s="289">
        <v>0</v>
      </c>
      <c r="AQ174" s="289">
        <v>1</v>
      </c>
      <c r="AR174" s="289">
        <v>1</v>
      </c>
      <c r="AS174" s="289">
        <v>5</v>
      </c>
      <c r="AT174" s="289">
        <v>143</v>
      </c>
      <c r="AU174" s="288">
        <v>65.289256198347118</v>
      </c>
      <c r="AV174" s="324">
        <v>7</v>
      </c>
      <c r="AW174" s="289">
        <v>62</v>
      </c>
    </row>
    <row r="175" spans="1:49" s="278" customFormat="1" ht="10.5">
      <c r="A175" s="279">
        <v>700000459</v>
      </c>
      <c r="B175" s="279" t="s">
        <v>411</v>
      </c>
      <c r="C175" s="279">
        <v>8425</v>
      </c>
      <c r="D175" s="280">
        <v>813431</v>
      </c>
      <c r="E175" s="279" t="s">
        <v>414</v>
      </c>
      <c r="F175" s="279" t="s">
        <v>229</v>
      </c>
      <c r="G175" s="279">
        <v>202314</v>
      </c>
      <c r="H175" s="279">
        <v>768</v>
      </c>
      <c r="I175" s="281">
        <v>310447102.2468549</v>
      </c>
      <c r="J175" s="282">
        <v>276</v>
      </c>
      <c r="K175" s="282">
        <v>248</v>
      </c>
      <c r="L175" s="283">
        <v>0.89855072463768115</v>
      </c>
      <c r="M175" s="279">
        <v>297</v>
      </c>
      <c r="N175" s="284">
        <v>509785.62281352625</v>
      </c>
      <c r="O175" s="281">
        <v>77487414.66765599</v>
      </c>
      <c r="P175" s="279">
        <v>249</v>
      </c>
      <c r="Q175" s="285">
        <v>0.19812583668005354</v>
      </c>
      <c r="R175" s="279">
        <v>152</v>
      </c>
      <c r="S175" s="283">
        <v>0.61044176706827313</v>
      </c>
      <c r="T175" s="286">
        <v>-1</v>
      </c>
      <c r="U175" s="287">
        <v>4</v>
      </c>
      <c r="V175" s="287">
        <v>1</v>
      </c>
      <c r="W175" s="287">
        <v>-10</v>
      </c>
      <c r="X175" s="287">
        <v>10</v>
      </c>
      <c r="Y175" s="287">
        <v>2</v>
      </c>
      <c r="Z175" s="287">
        <v>4</v>
      </c>
      <c r="AA175" s="287">
        <v>3</v>
      </c>
      <c r="AB175" s="287">
        <v>2</v>
      </c>
      <c r="AC175" s="287">
        <v>5</v>
      </c>
      <c r="AD175" s="283">
        <v>1.261133879128532</v>
      </c>
      <c r="AE175" s="283">
        <v>0.61044176706827313</v>
      </c>
      <c r="AF175" s="281">
        <v>462311.71951219509</v>
      </c>
      <c r="AG175" s="281">
        <v>47473.903301331156</v>
      </c>
      <c r="AH175" s="283">
        <v>0.10268808100175982</v>
      </c>
      <c r="AI175" s="281">
        <v>382401.64471820695</v>
      </c>
      <c r="AJ175" s="281">
        <v>404227.99771725899</v>
      </c>
      <c r="AK175" s="283">
        <v>5.7077037456614299E-2</v>
      </c>
      <c r="AL175" s="322">
        <v>13</v>
      </c>
      <c r="AM175" s="289">
        <v>75</v>
      </c>
      <c r="AN175" s="289">
        <v>41</v>
      </c>
      <c r="AO175" s="289">
        <v>16</v>
      </c>
      <c r="AP175" s="289">
        <v>14</v>
      </c>
      <c r="AQ175" s="289">
        <v>5</v>
      </c>
      <c r="AR175" s="289">
        <v>5</v>
      </c>
      <c r="AS175" s="289">
        <v>2</v>
      </c>
      <c r="AT175" s="289">
        <v>308</v>
      </c>
      <c r="AU175" s="288">
        <v>61.044176706827315</v>
      </c>
      <c r="AV175" s="324">
        <v>9</v>
      </c>
      <c r="AW175" s="289">
        <v>132</v>
      </c>
    </row>
    <row r="176" spans="1:49" s="278" customFormat="1" ht="10.5">
      <c r="A176" s="279">
        <v>700000459</v>
      </c>
      <c r="B176" s="279" t="s">
        <v>411</v>
      </c>
      <c r="C176" s="279">
        <v>8481</v>
      </c>
      <c r="D176" s="280">
        <v>768496</v>
      </c>
      <c r="E176" s="279" t="s">
        <v>415</v>
      </c>
      <c r="F176" s="279" t="s">
        <v>229</v>
      </c>
      <c r="G176" s="279">
        <v>202317</v>
      </c>
      <c r="H176" s="279">
        <v>768</v>
      </c>
      <c r="I176" s="281">
        <v>310447102.2468549</v>
      </c>
      <c r="J176" s="282">
        <v>269</v>
      </c>
      <c r="K176" s="282">
        <v>220</v>
      </c>
      <c r="L176" s="283">
        <v>0.81784386617100369</v>
      </c>
      <c r="M176" s="279">
        <v>266</v>
      </c>
      <c r="N176" s="284">
        <v>468878.42322066717</v>
      </c>
      <c r="O176" s="281">
        <v>63767465.558010735</v>
      </c>
      <c r="P176" s="279">
        <v>222</v>
      </c>
      <c r="Q176" s="285">
        <v>0.17670682730923695</v>
      </c>
      <c r="R176" s="279">
        <v>136</v>
      </c>
      <c r="S176" s="283">
        <v>0.61261261261261257</v>
      </c>
      <c r="T176" s="286">
        <v>0</v>
      </c>
      <c r="U176" s="287">
        <v>-11</v>
      </c>
      <c r="V176" s="287">
        <v>12</v>
      </c>
      <c r="W176" s="287">
        <v>2</v>
      </c>
      <c r="X176" s="287">
        <v>6</v>
      </c>
      <c r="Y176" s="287">
        <v>4</v>
      </c>
      <c r="Z176" s="287">
        <v>0</v>
      </c>
      <c r="AA176" s="287">
        <v>4</v>
      </c>
      <c r="AB176" s="287">
        <v>-11</v>
      </c>
      <c r="AC176" s="287">
        <v>1</v>
      </c>
      <c r="AD176" s="283">
        <v>1.1599355459505518</v>
      </c>
      <c r="AE176" s="283">
        <v>0.61261261261261257</v>
      </c>
      <c r="AF176" s="281">
        <v>420494.70315487572</v>
      </c>
      <c r="AG176" s="281">
        <v>48383.720065791451</v>
      </c>
      <c r="AH176" s="283">
        <v>0.11506380390235466</v>
      </c>
      <c r="AI176" s="281">
        <v>382401.64471820695</v>
      </c>
      <c r="AJ176" s="281">
        <v>404227.99771725899</v>
      </c>
      <c r="AK176" s="283">
        <v>5.7077037456614299E-2</v>
      </c>
      <c r="AL176" s="322">
        <v>6</v>
      </c>
      <c r="AM176" s="289">
        <v>72</v>
      </c>
      <c r="AN176" s="289">
        <v>40</v>
      </c>
      <c r="AO176" s="289">
        <v>10</v>
      </c>
      <c r="AP176" s="289">
        <v>8</v>
      </c>
      <c r="AQ176" s="289">
        <v>6</v>
      </c>
      <c r="AR176" s="289">
        <v>7</v>
      </c>
      <c r="AS176" s="289">
        <v>2</v>
      </c>
      <c r="AT176" s="289">
        <v>279</v>
      </c>
      <c r="AU176" s="288">
        <v>61.261261261261254</v>
      </c>
      <c r="AV176" s="324">
        <v>8</v>
      </c>
      <c r="AW176" s="289">
        <v>122</v>
      </c>
    </row>
    <row r="177" spans="1:49" s="278" customFormat="1" ht="10.5">
      <c r="A177" s="279">
        <v>700000459</v>
      </c>
      <c r="B177" s="279" t="s">
        <v>411</v>
      </c>
      <c r="C177" s="279">
        <v>9291</v>
      </c>
      <c r="D177" s="280">
        <v>1077740</v>
      </c>
      <c r="E177" s="279" t="s">
        <v>416</v>
      </c>
      <c r="F177" s="279" t="s">
        <v>229</v>
      </c>
      <c r="G177" s="279">
        <v>202516</v>
      </c>
      <c r="H177" s="279">
        <v>768</v>
      </c>
      <c r="I177" s="281">
        <v>310447102.2468549</v>
      </c>
      <c r="J177" s="282">
        <v>169</v>
      </c>
      <c r="K177" s="282">
        <v>141</v>
      </c>
      <c r="L177" s="283">
        <v>0.83431952662721898</v>
      </c>
      <c r="M177" s="279">
        <v>168</v>
      </c>
      <c r="N177" s="284">
        <v>363196.12904708274</v>
      </c>
      <c r="O177" s="281">
        <v>31598063.227096196</v>
      </c>
      <c r="P177" s="279">
        <v>141</v>
      </c>
      <c r="Q177" s="285">
        <v>0.11378848728246319</v>
      </c>
      <c r="R177" s="279">
        <v>87</v>
      </c>
      <c r="S177" s="283">
        <v>0.61702127659574468</v>
      </c>
      <c r="T177" s="286">
        <v>-2</v>
      </c>
      <c r="U177" s="287">
        <v>0</v>
      </c>
      <c r="V177" s="287">
        <v>4</v>
      </c>
      <c r="W177" s="287">
        <v>-2</v>
      </c>
      <c r="X177" s="287">
        <v>3</v>
      </c>
      <c r="Y177" s="287">
        <v>3</v>
      </c>
      <c r="Z177" s="287">
        <v>-8</v>
      </c>
      <c r="AA177" s="287">
        <v>2</v>
      </c>
      <c r="AB177" s="287">
        <v>7</v>
      </c>
      <c r="AC177" s="287">
        <v>3</v>
      </c>
      <c r="AD177" s="283">
        <v>0.89849325404996716</v>
      </c>
      <c r="AE177" s="283">
        <v>0.61702127659574468</v>
      </c>
      <c r="AF177" s="281">
        <v>318644.73575129535</v>
      </c>
      <c r="AG177" s="281">
        <v>44551.393295787391</v>
      </c>
      <c r="AH177" s="283">
        <v>0.13981524970354475</v>
      </c>
      <c r="AI177" s="281">
        <v>382401.64471820695</v>
      </c>
      <c r="AJ177" s="281">
        <v>404227.99771725899</v>
      </c>
      <c r="AK177" s="283">
        <v>5.7077037456614299E-2</v>
      </c>
      <c r="AL177" s="322">
        <v>4</v>
      </c>
      <c r="AM177" s="289">
        <v>45</v>
      </c>
      <c r="AN177" s="289">
        <v>25</v>
      </c>
      <c r="AO177" s="289">
        <v>8</v>
      </c>
      <c r="AP177" s="289">
        <v>3</v>
      </c>
      <c r="AQ177" s="289">
        <v>7</v>
      </c>
      <c r="AR177" s="289">
        <v>7</v>
      </c>
      <c r="AS177" s="289">
        <v>2</v>
      </c>
      <c r="AT177" s="289">
        <v>182</v>
      </c>
      <c r="AU177" s="288">
        <v>61.702127659574465</v>
      </c>
      <c r="AV177" s="324">
        <v>5</v>
      </c>
      <c r="AW177" s="289">
        <v>78</v>
      </c>
    </row>
    <row r="178" spans="1:49" s="278" customFormat="1" ht="10.5">
      <c r="A178" s="279">
        <v>700000459</v>
      </c>
      <c r="B178" s="279" t="s">
        <v>411</v>
      </c>
      <c r="C178" s="279">
        <v>9334</v>
      </c>
      <c r="D178" s="280">
        <v>1099653</v>
      </c>
      <c r="E178" s="279" t="s">
        <v>417</v>
      </c>
      <c r="F178" s="279" t="s">
        <v>229</v>
      </c>
      <c r="G178" s="279">
        <v>202516</v>
      </c>
      <c r="H178" s="279">
        <v>768</v>
      </c>
      <c r="I178" s="281">
        <v>310447102.2468549</v>
      </c>
      <c r="J178" s="282">
        <v>182</v>
      </c>
      <c r="K178" s="282">
        <v>155</v>
      </c>
      <c r="L178" s="283">
        <v>0.85164835164835162</v>
      </c>
      <c r="M178" s="279">
        <v>187</v>
      </c>
      <c r="N178" s="284">
        <v>437801.54819542909</v>
      </c>
      <c r="O178" s="281">
        <v>42028948.626761191</v>
      </c>
      <c r="P178" s="279">
        <v>156</v>
      </c>
      <c r="Q178" s="285">
        <v>0.12449799196787148</v>
      </c>
      <c r="R178" s="279">
        <v>96</v>
      </c>
      <c r="S178" s="283">
        <v>0.61538461538461542</v>
      </c>
      <c r="T178" s="286">
        <v>-1</v>
      </c>
      <c r="U178" s="287">
        <v>2</v>
      </c>
      <c r="V178" s="287">
        <v>3</v>
      </c>
      <c r="W178" s="287">
        <v>-3</v>
      </c>
      <c r="X178" s="287">
        <v>3</v>
      </c>
      <c r="Y178" s="287">
        <v>2</v>
      </c>
      <c r="Z178" s="287">
        <v>-1</v>
      </c>
      <c r="AA178" s="287">
        <v>-4</v>
      </c>
      <c r="AB178" s="287">
        <v>2</v>
      </c>
      <c r="AC178" s="287">
        <v>-2</v>
      </c>
      <c r="AD178" s="283">
        <v>1.0830559750135205</v>
      </c>
      <c r="AE178" s="283">
        <v>0.61538461538461542</v>
      </c>
      <c r="AF178" s="281">
        <v>392624.66117478511</v>
      </c>
      <c r="AG178" s="281">
        <v>45176.887020643975</v>
      </c>
      <c r="AH178" s="283">
        <v>0.11506380390235481</v>
      </c>
      <c r="AI178" s="281">
        <v>382401.64471820695</v>
      </c>
      <c r="AJ178" s="281">
        <v>404227.99771725899</v>
      </c>
      <c r="AK178" s="283">
        <v>5.7077037456614299E-2</v>
      </c>
      <c r="AL178" s="322">
        <v>7</v>
      </c>
      <c r="AM178" s="289">
        <v>49</v>
      </c>
      <c r="AN178" s="289">
        <v>26</v>
      </c>
      <c r="AO178" s="289">
        <v>7</v>
      </c>
      <c r="AP178" s="289">
        <v>8</v>
      </c>
      <c r="AQ178" s="289">
        <v>5</v>
      </c>
      <c r="AR178" s="289">
        <v>5</v>
      </c>
      <c r="AS178" s="289">
        <v>2</v>
      </c>
      <c r="AT178" s="289">
        <v>196</v>
      </c>
      <c r="AU178" s="288">
        <v>61.53846153846154</v>
      </c>
      <c r="AV178" s="324">
        <v>6</v>
      </c>
      <c r="AW178" s="289">
        <v>82</v>
      </c>
    </row>
    <row r="179" spans="1:49" s="278" customFormat="1" ht="10.5">
      <c r="A179" s="279">
        <v>700000459</v>
      </c>
      <c r="B179" s="279" t="s">
        <v>411</v>
      </c>
      <c r="C179" s="279">
        <v>9400</v>
      </c>
      <c r="D179" s="280">
        <v>985990</v>
      </c>
      <c r="E179" s="279" t="s">
        <v>418</v>
      </c>
      <c r="F179" s="279" t="s">
        <v>229</v>
      </c>
      <c r="G179" s="279">
        <v>202602</v>
      </c>
      <c r="H179" s="279">
        <v>768</v>
      </c>
      <c r="I179" s="281">
        <v>310447102.2468549</v>
      </c>
      <c r="J179" s="282">
        <v>98</v>
      </c>
      <c r="K179" s="282">
        <v>97</v>
      </c>
      <c r="L179" s="283">
        <v>0.98979591836734693</v>
      </c>
      <c r="M179" s="279">
        <v>130</v>
      </c>
      <c r="N179" s="284">
        <v>349228.56142205442</v>
      </c>
      <c r="O179" s="281">
        <v>23747542.176699702</v>
      </c>
      <c r="P179" s="279">
        <v>107</v>
      </c>
      <c r="Q179" s="285">
        <v>8.8353413654618476E-2</v>
      </c>
      <c r="R179" s="279">
        <v>68</v>
      </c>
      <c r="S179" s="283">
        <v>0.63551401869158874</v>
      </c>
      <c r="T179" s="286">
        <v>8</v>
      </c>
      <c r="U179" s="287">
        <v>4</v>
      </c>
      <c r="V179" s="287">
        <v>6</v>
      </c>
      <c r="W179" s="287">
        <v>4</v>
      </c>
      <c r="X179" s="287">
        <v>2</v>
      </c>
      <c r="Y179" s="287">
        <v>4</v>
      </c>
      <c r="Z179" s="287">
        <v>2</v>
      </c>
      <c r="AA179" s="287">
        <v>6</v>
      </c>
      <c r="AB179" s="287">
        <v>3</v>
      </c>
      <c r="AC179" s="287">
        <v>4</v>
      </c>
      <c r="AD179" s="283">
        <v>0.86393956725957799</v>
      </c>
      <c r="AE179" s="283">
        <v>0.63551401869158874</v>
      </c>
      <c r="AF179" s="281">
        <v>303915.63870967744</v>
      </c>
      <c r="AG179" s="281">
        <v>45312.922712376982</v>
      </c>
      <c r="AH179" s="283">
        <v>0.1490970418789907</v>
      </c>
      <c r="AI179" s="281">
        <v>382401.64471820695</v>
      </c>
      <c r="AJ179" s="281">
        <v>404227.99771725899</v>
      </c>
      <c r="AK179" s="283">
        <v>5.7077037456614299E-2</v>
      </c>
      <c r="AL179" s="322">
        <v>5</v>
      </c>
      <c r="AM179" s="289">
        <v>34</v>
      </c>
      <c r="AN179" s="289">
        <v>17</v>
      </c>
      <c r="AO179" s="289">
        <v>9</v>
      </c>
      <c r="AP179" s="289">
        <v>8</v>
      </c>
      <c r="AQ179" s="289">
        <v>8</v>
      </c>
      <c r="AR179" s="289">
        <v>8</v>
      </c>
      <c r="AS179" s="289">
        <v>2</v>
      </c>
      <c r="AT179" s="289">
        <v>152</v>
      </c>
      <c r="AU179" s="288">
        <v>63.551401869158873</v>
      </c>
      <c r="AV179" s="324">
        <v>8</v>
      </c>
      <c r="AW179" s="289">
        <v>60</v>
      </c>
    </row>
    <row r="180" spans="1:49" s="278" customFormat="1" ht="10.5">
      <c r="A180" s="279">
        <v>700000466</v>
      </c>
      <c r="B180" s="279" t="s">
        <v>419</v>
      </c>
      <c r="C180" s="279">
        <v>177</v>
      </c>
      <c r="D180" s="280">
        <v>14107</v>
      </c>
      <c r="E180" s="279" t="s">
        <v>420</v>
      </c>
      <c r="F180" s="279" t="s">
        <v>229</v>
      </c>
      <c r="G180" s="279">
        <v>201205</v>
      </c>
      <c r="H180" s="279">
        <v>923</v>
      </c>
      <c r="I180" s="281">
        <v>406681790.55839932</v>
      </c>
      <c r="J180" s="282">
        <v>336</v>
      </c>
      <c r="K180" s="282">
        <v>285</v>
      </c>
      <c r="L180" s="283">
        <v>0.8482142857142857</v>
      </c>
      <c r="M180" s="279">
        <v>332</v>
      </c>
      <c r="N180" s="284">
        <v>505123.7292928783</v>
      </c>
      <c r="O180" s="281">
        <v>88901776.355546579</v>
      </c>
      <c r="P180" s="279">
        <v>287</v>
      </c>
      <c r="Q180" s="285">
        <v>0.19094922737306844</v>
      </c>
      <c r="R180" s="279">
        <v>176</v>
      </c>
      <c r="S180" s="283">
        <v>0.61324041811846686</v>
      </c>
      <c r="T180" s="286">
        <v>0</v>
      </c>
      <c r="U180" s="287">
        <v>1</v>
      </c>
      <c r="V180" s="287">
        <v>4</v>
      </c>
      <c r="W180" s="287">
        <v>2</v>
      </c>
      <c r="X180" s="287">
        <v>-2</v>
      </c>
      <c r="Y180" s="287">
        <v>3</v>
      </c>
      <c r="Z180" s="287">
        <v>-8</v>
      </c>
      <c r="AA180" s="287">
        <v>3</v>
      </c>
      <c r="AB180" s="287">
        <v>1</v>
      </c>
      <c r="AC180" s="287">
        <v>1</v>
      </c>
      <c r="AD180" s="283">
        <v>1.1464226158175537</v>
      </c>
      <c r="AE180" s="283">
        <v>0.61324041811846686</v>
      </c>
      <c r="AF180" s="281">
        <v>487716.97357886907</v>
      </c>
      <c r="AG180" s="281">
        <v>17406.755714009225</v>
      </c>
      <c r="AH180" s="283">
        <v>3.5690280750900229E-2</v>
      </c>
      <c r="AI180" s="281">
        <v>405156.23344473215</v>
      </c>
      <c r="AJ180" s="281">
        <v>440608.65715969593</v>
      </c>
      <c r="AK180" s="283">
        <v>8.750309334633477E-2</v>
      </c>
      <c r="AL180" s="322">
        <v>9</v>
      </c>
      <c r="AM180" s="289">
        <v>88</v>
      </c>
      <c r="AN180" s="289">
        <v>55</v>
      </c>
      <c r="AO180" s="289">
        <v>14</v>
      </c>
      <c r="AP180" s="289">
        <v>10</v>
      </c>
      <c r="AQ180" s="289">
        <v>3</v>
      </c>
      <c r="AR180" s="289">
        <v>4</v>
      </c>
      <c r="AS180" s="289">
        <v>2</v>
      </c>
      <c r="AT180" s="289">
        <v>350</v>
      </c>
      <c r="AU180" s="288">
        <v>61.324041811846683</v>
      </c>
      <c r="AV180" s="324">
        <v>10</v>
      </c>
      <c r="AW180" s="289">
        <v>157</v>
      </c>
    </row>
    <row r="181" spans="1:49" s="278" customFormat="1" ht="10.5">
      <c r="A181" s="279">
        <v>700000466</v>
      </c>
      <c r="B181" s="279" t="s">
        <v>419</v>
      </c>
      <c r="C181" s="279">
        <v>5060</v>
      </c>
      <c r="D181" s="280">
        <v>13774</v>
      </c>
      <c r="E181" s="279" t="s">
        <v>421</v>
      </c>
      <c r="F181" s="279" t="s">
        <v>229</v>
      </c>
      <c r="G181" s="279">
        <v>202015</v>
      </c>
      <c r="H181" s="279">
        <v>923</v>
      </c>
      <c r="I181" s="281">
        <v>406681790.55839932</v>
      </c>
      <c r="J181" s="282">
        <v>261</v>
      </c>
      <c r="K181" s="282">
        <v>224</v>
      </c>
      <c r="L181" s="283">
        <v>0.85823754789272033</v>
      </c>
      <c r="M181" s="279">
        <v>263</v>
      </c>
      <c r="N181" s="284">
        <v>443955.86266448192</v>
      </c>
      <c r="O181" s="281">
        <v>61709864.910362989</v>
      </c>
      <c r="P181" s="279">
        <v>226</v>
      </c>
      <c r="Q181" s="285">
        <v>0.15011037527593818</v>
      </c>
      <c r="R181" s="279">
        <v>139</v>
      </c>
      <c r="S181" s="283">
        <v>0.61504424778761058</v>
      </c>
      <c r="T181" s="286">
        <v>0</v>
      </c>
      <c r="U181" s="287">
        <v>-3</v>
      </c>
      <c r="V181" s="287">
        <v>2</v>
      </c>
      <c r="W181" s="287">
        <v>9</v>
      </c>
      <c r="X181" s="287">
        <v>3</v>
      </c>
      <c r="Y181" s="287">
        <v>-5</v>
      </c>
      <c r="Z181" s="287">
        <v>-4</v>
      </c>
      <c r="AA181" s="287">
        <v>-9</v>
      </c>
      <c r="AB181" s="287">
        <v>3</v>
      </c>
      <c r="AC181" s="287">
        <v>2</v>
      </c>
      <c r="AD181" s="283">
        <v>1.0075967765280944</v>
      </c>
      <c r="AE181" s="283">
        <v>0.61504424778761058</v>
      </c>
      <c r="AF181" s="281">
        <v>428656.97488500457</v>
      </c>
      <c r="AG181" s="281">
        <v>15298.887779477343</v>
      </c>
      <c r="AH181" s="283">
        <v>3.569028075090009E-2</v>
      </c>
      <c r="AI181" s="281">
        <v>405156.23344473215</v>
      </c>
      <c r="AJ181" s="281">
        <v>440608.65715969593</v>
      </c>
      <c r="AK181" s="283">
        <v>8.750309334633477E-2</v>
      </c>
      <c r="AL181" s="322">
        <v>8</v>
      </c>
      <c r="AM181" s="289">
        <v>69</v>
      </c>
      <c r="AN181" s="289">
        <v>43</v>
      </c>
      <c r="AO181" s="289">
        <v>10</v>
      </c>
      <c r="AP181" s="289">
        <v>9</v>
      </c>
      <c r="AQ181" s="289">
        <v>2</v>
      </c>
      <c r="AR181" s="289">
        <v>2</v>
      </c>
      <c r="AS181" s="289">
        <v>2</v>
      </c>
      <c r="AT181" s="289">
        <v>274</v>
      </c>
      <c r="AU181" s="288">
        <v>61.504424778761056</v>
      </c>
      <c r="AV181" s="324">
        <v>9</v>
      </c>
      <c r="AW181" s="289">
        <v>122</v>
      </c>
    </row>
    <row r="182" spans="1:49" s="278" customFormat="1" ht="10.5">
      <c r="A182" s="279">
        <v>700000466</v>
      </c>
      <c r="B182" s="279" t="s">
        <v>419</v>
      </c>
      <c r="C182" s="279">
        <v>7815</v>
      </c>
      <c r="D182" s="280">
        <v>1101830</v>
      </c>
      <c r="E182" s="279" t="s">
        <v>422</v>
      </c>
      <c r="F182" s="279" t="s">
        <v>229</v>
      </c>
      <c r="G182" s="279">
        <v>202310</v>
      </c>
      <c r="H182" s="279">
        <v>923</v>
      </c>
      <c r="I182" s="281">
        <v>406681790.55839932</v>
      </c>
      <c r="J182" s="282">
        <v>220</v>
      </c>
      <c r="K182" s="282">
        <v>191</v>
      </c>
      <c r="L182" s="283">
        <v>0.86818181818181817</v>
      </c>
      <c r="M182" s="279">
        <v>220</v>
      </c>
      <c r="N182" s="284">
        <v>389692.97741511179</v>
      </c>
      <c r="O182" s="281">
        <v>45983771.334983192</v>
      </c>
      <c r="P182" s="279">
        <v>193</v>
      </c>
      <c r="Q182" s="285">
        <v>0.12803532008830021</v>
      </c>
      <c r="R182" s="279">
        <v>118</v>
      </c>
      <c r="S182" s="283">
        <v>0.6113989637305699</v>
      </c>
      <c r="T182" s="286">
        <v>0</v>
      </c>
      <c r="U182" s="287">
        <v>4</v>
      </c>
      <c r="V182" s="287">
        <v>0</v>
      </c>
      <c r="W182" s="287">
        <v>1</v>
      </c>
      <c r="X182" s="287">
        <v>4</v>
      </c>
      <c r="Y182" s="287">
        <v>1</v>
      </c>
      <c r="Z182" s="287">
        <v>1</v>
      </c>
      <c r="AA182" s="287">
        <v>2</v>
      </c>
      <c r="AB182" s="287">
        <v>0</v>
      </c>
      <c r="AC182" s="287">
        <v>2</v>
      </c>
      <c r="AD182" s="283">
        <v>0.88444239822067305</v>
      </c>
      <c r="AE182" s="283">
        <v>0.6113989637305699</v>
      </c>
      <c r="AF182" s="281">
        <v>363854.41774891777</v>
      </c>
      <c r="AG182" s="281">
        <v>25838.559666194022</v>
      </c>
      <c r="AH182" s="283">
        <v>7.1013455947714341E-2</v>
      </c>
      <c r="AI182" s="281">
        <v>405156.23344473215</v>
      </c>
      <c r="AJ182" s="281">
        <v>440608.65715969593</v>
      </c>
      <c r="AK182" s="283">
        <v>8.750309334633477E-2</v>
      </c>
      <c r="AL182" s="322">
        <v>4</v>
      </c>
      <c r="AM182" s="289">
        <v>56</v>
      </c>
      <c r="AN182" s="289">
        <v>35</v>
      </c>
      <c r="AO182" s="289">
        <v>17</v>
      </c>
      <c r="AP182" s="289">
        <v>3</v>
      </c>
      <c r="AQ182" s="289">
        <v>4</v>
      </c>
      <c r="AR182" s="289">
        <v>5</v>
      </c>
      <c r="AS182" s="289">
        <v>2</v>
      </c>
      <c r="AT182" s="289">
        <v>238</v>
      </c>
      <c r="AU182" s="288">
        <v>61.139896373056992</v>
      </c>
      <c r="AV182" s="324">
        <v>6</v>
      </c>
      <c r="AW182" s="289">
        <v>108</v>
      </c>
    </row>
    <row r="183" spans="1:49" s="278" customFormat="1" ht="10.5">
      <c r="A183" s="279">
        <v>700000466</v>
      </c>
      <c r="B183" s="279" t="s">
        <v>419</v>
      </c>
      <c r="C183" s="279">
        <v>7817</v>
      </c>
      <c r="D183" s="280">
        <v>1082490</v>
      </c>
      <c r="E183" s="279" t="s">
        <v>423</v>
      </c>
      <c r="F183" s="279" t="s">
        <v>229</v>
      </c>
      <c r="G183" s="279">
        <v>202310</v>
      </c>
      <c r="H183" s="279">
        <v>923</v>
      </c>
      <c r="I183" s="281">
        <v>406681790.55839932</v>
      </c>
      <c r="J183" s="282">
        <v>209</v>
      </c>
      <c r="K183" s="282">
        <v>174</v>
      </c>
      <c r="L183" s="283">
        <v>0.83253588516746413</v>
      </c>
      <c r="M183" s="279">
        <v>213</v>
      </c>
      <c r="N183" s="284">
        <v>378926.21641367453</v>
      </c>
      <c r="O183" s="281">
        <v>40924031.372676849</v>
      </c>
      <c r="P183" s="279">
        <v>176</v>
      </c>
      <c r="Q183" s="285">
        <v>0.11699779249448124</v>
      </c>
      <c r="R183" s="279">
        <v>108</v>
      </c>
      <c r="S183" s="283">
        <v>0.61363636363636365</v>
      </c>
      <c r="T183" s="286">
        <v>0</v>
      </c>
      <c r="U183" s="287">
        <v>6</v>
      </c>
      <c r="V183" s="287">
        <v>7</v>
      </c>
      <c r="W183" s="287">
        <v>4</v>
      </c>
      <c r="X183" s="287">
        <v>8</v>
      </c>
      <c r="Y183" s="287">
        <v>5</v>
      </c>
      <c r="Z183" s="287">
        <v>1</v>
      </c>
      <c r="AA183" s="287">
        <v>-7</v>
      </c>
      <c r="AB183" s="287">
        <v>2</v>
      </c>
      <c r="AC183" s="287">
        <v>-3</v>
      </c>
      <c r="AD183" s="283">
        <v>0.86000628960936421</v>
      </c>
      <c r="AE183" s="283">
        <v>0.61363636363636365</v>
      </c>
      <c r="AF183" s="281">
        <v>353801.54591836734</v>
      </c>
      <c r="AG183" s="281">
        <v>25124.670495307189</v>
      </c>
      <c r="AH183" s="283">
        <v>7.1013455947714285E-2</v>
      </c>
      <c r="AI183" s="281">
        <v>405156.23344473215</v>
      </c>
      <c r="AJ183" s="281">
        <v>440608.65715969593</v>
      </c>
      <c r="AK183" s="283">
        <v>8.750309334633477E-2</v>
      </c>
      <c r="AL183" s="322">
        <v>4</v>
      </c>
      <c r="AM183" s="289">
        <v>48</v>
      </c>
      <c r="AN183" s="289">
        <v>31</v>
      </c>
      <c r="AO183" s="289">
        <v>15</v>
      </c>
      <c r="AP183" s="289">
        <v>6</v>
      </c>
      <c r="AQ183" s="289">
        <v>8</v>
      </c>
      <c r="AR183" s="289">
        <v>10</v>
      </c>
      <c r="AS183" s="289">
        <v>2</v>
      </c>
      <c r="AT183" s="289">
        <v>226</v>
      </c>
      <c r="AU183" s="288">
        <v>61.363636363636367</v>
      </c>
      <c r="AV183" s="324">
        <v>10</v>
      </c>
      <c r="AW183" s="289">
        <v>94</v>
      </c>
    </row>
    <row r="184" spans="1:49" s="278" customFormat="1" ht="10.5">
      <c r="A184" s="279">
        <v>700000466</v>
      </c>
      <c r="B184" s="279" t="s">
        <v>419</v>
      </c>
      <c r="C184" s="279">
        <v>8055</v>
      </c>
      <c r="D184" s="280" t="s">
        <v>226</v>
      </c>
      <c r="E184" s="279" t="s">
        <v>424</v>
      </c>
      <c r="F184" s="279" t="s">
        <v>226</v>
      </c>
      <c r="G184" s="279" t="s">
        <v>226</v>
      </c>
      <c r="H184" s="279">
        <v>923</v>
      </c>
      <c r="I184" s="281">
        <v>406681790.55839932</v>
      </c>
      <c r="J184" s="282" t="s">
        <v>170</v>
      </c>
      <c r="K184" s="282" t="s">
        <v>170</v>
      </c>
      <c r="L184" s="283" t="s">
        <v>170</v>
      </c>
      <c r="M184" s="279">
        <v>132</v>
      </c>
      <c r="N184" s="284">
        <v>422909.71573681571</v>
      </c>
      <c r="O184" s="281">
        <v>36793145.269102968</v>
      </c>
      <c r="P184" s="279">
        <v>132</v>
      </c>
      <c r="Q184" s="285">
        <v>9.3818984547461362E-2</v>
      </c>
      <c r="R184" s="279">
        <v>87</v>
      </c>
      <c r="S184" s="283">
        <v>0.65909090909090906</v>
      </c>
      <c r="T184" s="286">
        <v>0</v>
      </c>
      <c r="U184" s="287" t="s">
        <v>170</v>
      </c>
      <c r="V184" s="287" t="s">
        <v>170</v>
      </c>
      <c r="W184" s="287">
        <v>0</v>
      </c>
      <c r="X184" s="287">
        <v>0</v>
      </c>
      <c r="Y184" s="287" t="s">
        <v>170</v>
      </c>
      <c r="Z184" s="287" t="s">
        <v>170</v>
      </c>
      <c r="AA184" s="287" t="s">
        <v>170</v>
      </c>
      <c r="AB184" s="287" t="s">
        <v>170</v>
      </c>
      <c r="AC184" s="287" t="s">
        <v>170</v>
      </c>
      <c r="AD184" s="283">
        <v>0.95983069979384139</v>
      </c>
      <c r="AE184" s="283">
        <v>0.65909090909090906</v>
      </c>
      <c r="AF184" s="281">
        <v>382261.33333333331</v>
      </c>
      <c r="AG184" s="281">
        <v>40648.382403482392</v>
      </c>
      <c r="AH184" s="283">
        <v>0.10633663114452868</v>
      </c>
      <c r="AI184" s="281">
        <v>405156.23344473215</v>
      </c>
      <c r="AJ184" s="281">
        <v>440608.65715969593</v>
      </c>
      <c r="AK184" s="283">
        <v>8.750309334633477E-2</v>
      </c>
      <c r="AL184" s="322">
        <v>4</v>
      </c>
      <c r="AM184" s="289">
        <v>52</v>
      </c>
      <c r="AN184" s="289">
        <v>22</v>
      </c>
      <c r="AO184" s="289">
        <v>1</v>
      </c>
      <c r="AP184" s="289">
        <v>0</v>
      </c>
      <c r="AQ184" s="289">
        <v>0</v>
      </c>
      <c r="AR184" s="289">
        <v>0</v>
      </c>
      <c r="AS184" s="289">
        <v>5</v>
      </c>
      <c r="AT184" s="289">
        <v>162</v>
      </c>
      <c r="AU184" s="288">
        <v>65.909090909090907</v>
      </c>
      <c r="AV184" s="324">
        <v>8</v>
      </c>
      <c r="AW184" s="289">
        <v>75</v>
      </c>
    </row>
    <row r="185" spans="1:49" s="278" customFormat="1" ht="10.5">
      <c r="A185" s="279">
        <v>700000466</v>
      </c>
      <c r="B185" s="279" t="s">
        <v>419</v>
      </c>
      <c r="C185" s="279">
        <v>9349</v>
      </c>
      <c r="D185" s="280">
        <v>194242</v>
      </c>
      <c r="E185" s="279" t="s">
        <v>425</v>
      </c>
      <c r="F185" s="279" t="s">
        <v>229</v>
      </c>
      <c r="G185" s="279">
        <v>202515</v>
      </c>
      <c r="H185" s="279">
        <v>923</v>
      </c>
      <c r="I185" s="281">
        <v>406681790.55839932</v>
      </c>
      <c r="J185" s="282">
        <v>201</v>
      </c>
      <c r="K185" s="282">
        <v>166</v>
      </c>
      <c r="L185" s="283">
        <v>0.82587064676616917</v>
      </c>
      <c r="M185" s="279">
        <v>199</v>
      </c>
      <c r="N185" s="284">
        <v>415163.87100061763</v>
      </c>
      <c r="O185" s="281">
        <v>42761878.713063613</v>
      </c>
      <c r="P185" s="279">
        <v>168</v>
      </c>
      <c r="Q185" s="285">
        <v>0.11147902869757174</v>
      </c>
      <c r="R185" s="279">
        <v>103</v>
      </c>
      <c r="S185" s="283">
        <v>0.61309523809523814</v>
      </c>
      <c r="T185" s="286">
        <v>0</v>
      </c>
      <c r="U185" s="287">
        <v>3</v>
      </c>
      <c r="V185" s="287">
        <v>3</v>
      </c>
      <c r="W185" s="287">
        <v>-2</v>
      </c>
      <c r="X185" s="287">
        <v>1</v>
      </c>
      <c r="Y185" s="287">
        <v>0</v>
      </c>
      <c r="Z185" s="287">
        <v>0</v>
      </c>
      <c r="AA185" s="287">
        <v>-5</v>
      </c>
      <c r="AB185" s="287">
        <v>-1</v>
      </c>
      <c r="AC185" s="287">
        <v>-3</v>
      </c>
      <c r="AD185" s="283">
        <v>0.94225082565761753</v>
      </c>
      <c r="AE185" s="283">
        <v>0.61309523809523814</v>
      </c>
      <c r="AF185" s="281">
        <v>394135.98007968126</v>
      </c>
      <c r="AG185" s="281">
        <v>21027.890920936363</v>
      </c>
      <c r="AH185" s="283">
        <v>5.3351868349307309E-2</v>
      </c>
      <c r="AI185" s="281">
        <v>405156.23344473215</v>
      </c>
      <c r="AJ185" s="281">
        <v>440608.65715969593</v>
      </c>
      <c r="AK185" s="283">
        <v>8.750309334633477E-2</v>
      </c>
      <c r="AL185" s="322">
        <v>6</v>
      </c>
      <c r="AM185" s="289">
        <v>50</v>
      </c>
      <c r="AN185" s="289">
        <v>31</v>
      </c>
      <c r="AO185" s="289">
        <v>9</v>
      </c>
      <c r="AP185" s="289">
        <v>6</v>
      </c>
      <c r="AQ185" s="289">
        <v>4</v>
      </c>
      <c r="AR185" s="289">
        <v>5</v>
      </c>
      <c r="AS185" s="289">
        <v>2</v>
      </c>
      <c r="AT185" s="289">
        <v>208</v>
      </c>
      <c r="AU185" s="288">
        <v>61.30952380952381</v>
      </c>
      <c r="AV185" s="324">
        <v>7</v>
      </c>
      <c r="AW185" s="289">
        <v>90</v>
      </c>
    </row>
    <row r="186" spans="1:49" s="278" customFormat="1" ht="10.5">
      <c r="A186" s="279">
        <v>700000466</v>
      </c>
      <c r="B186" s="279" t="s">
        <v>419</v>
      </c>
      <c r="C186" s="279">
        <v>9529</v>
      </c>
      <c r="D186" s="280">
        <v>1037030</v>
      </c>
      <c r="E186" s="279" t="s">
        <v>426</v>
      </c>
      <c r="F186" s="279" t="s">
        <v>229</v>
      </c>
      <c r="G186" s="279">
        <v>202602</v>
      </c>
      <c r="H186" s="279">
        <v>923</v>
      </c>
      <c r="I186" s="281">
        <v>406681790.55839932</v>
      </c>
      <c r="J186" s="282">
        <v>185</v>
      </c>
      <c r="K186" s="282">
        <v>143</v>
      </c>
      <c r="L186" s="283">
        <v>0.77297297297297296</v>
      </c>
      <c r="M186" s="279">
        <v>167</v>
      </c>
      <c r="N186" s="284">
        <v>489329.47393183236</v>
      </c>
      <c r="O186" s="281">
        <v>43550323.179933079</v>
      </c>
      <c r="P186" s="279">
        <v>145</v>
      </c>
      <c r="Q186" s="285">
        <v>9.602649006622517E-2</v>
      </c>
      <c r="R186" s="279">
        <v>89</v>
      </c>
      <c r="S186" s="283">
        <v>0.61379310344827587</v>
      </c>
      <c r="T186" s="286">
        <v>0</v>
      </c>
      <c r="U186" s="287">
        <v>-5</v>
      </c>
      <c r="V186" s="287">
        <v>1</v>
      </c>
      <c r="W186" s="287">
        <v>0</v>
      </c>
      <c r="X186" s="287">
        <v>-6</v>
      </c>
      <c r="Y186" s="287">
        <v>-5</v>
      </c>
      <c r="Z186" s="287">
        <v>-7</v>
      </c>
      <c r="AA186" s="287">
        <v>-1</v>
      </c>
      <c r="AB186" s="287">
        <v>1</v>
      </c>
      <c r="AC186" s="287">
        <v>0</v>
      </c>
      <c r="AD186" s="283">
        <v>1.1105761677180979</v>
      </c>
      <c r="AE186" s="283">
        <v>0.61379310344827587</v>
      </c>
      <c r="AF186" s="281">
        <v>472466.99426111911</v>
      </c>
      <c r="AG186" s="281">
        <v>16862.479670713248</v>
      </c>
      <c r="AH186" s="283">
        <v>3.5690280750900104E-2</v>
      </c>
      <c r="AI186" s="281">
        <v>405156.23344473215</v>
      </c>
      <c r="AJ186" s="281">
        <v>440608.65715969593</v>
      </c>
      <c r="AK186" s="283">
        <v>8.750309334633477E-2</v>
      </c>
      <c r="AL186" s="322">
        <v>6</v>
      </c>
      <c r="AM186" s="289">
        <v>46</v>
      </c>
      <c r="AN186" s="289">
        <v>24</v>
      </c>
      <c r="AO186" s="289">
        <v>8</v>
      </c>
      <c r="AP186" s="289">
        <v>5</v>
      </c>
      <c r="AQ186" s="289">
        <v>2</v>
      </c>
      <c r="AR186" s="289">
        <v>2</v>
      </c>
      <c r="AS186" s="289">
        <v>2</v>
      </c>
      <c r="AT186" s="289">
        <v>176</v>
      </c>
      <c r="AU186" s="288">
        <v>61.379310344827587</v>
      </c>
      <c r="AV186" s="324">
        <v>5</v>
      </c>
      <c r="AW186" s="289">
        <v>78</v>
      </c>
    </row>
    <row r="187" spans="1:49" s="278" customFormat="1" ht="10.5">
      <c r="A187" s="279">
        <v>700000466</v>
      </c>
      <c r="B187" s="279" t="s">
        <v>419</v>
      </c>
      <c r="C187" s="279">
        <v>10215</v>
      </c>
      <c r="D187" s="280">
        <v>1714795</v>
      </c>
      <c r="E187" s="279" t="s">
        <v>427</v>
      </c>
      <c r="F187" s="279" t="s">
        <v>229</v>
      </c>
      <c r="G187" s="279">
        <v>202611</v>
      </c>
      <c r="H187" s="279">
        <v>923</v>
      </c>
      <c r="I187" s="281">
        <v>406681790.55839932</v>
      </c>
      <c r="J187" s="282">
        <v>32</v>
      </c>
      <c r="K187" s="282">
        <v>157</v>
      </c>
      <c r="L187" s="283">
        <v>4.90625</v>
      </c>
      <c r="M187" s="279">
        <v>174</v>
      </c>
      <c r="N187" s="284">
        <v>442855.76368009619</v>
      </c>
      <c r="O187" s="281">
        <v>46056999.422730006</v>
      </c>
      <c r="P187" s="279">
        <v>159</v>
      </c>
      <c r="Q187" s="285">
        <v>0.11258278145695365</v>
      </c>
      <c r="R187" s="279">
        <v>104</v>
      </c>
      <c r="S187" s="283">
        <v>0.65408805031446537</v>
      </c>
      <c r="T187" s="286">
        <v>0</v>
      </c>
      <c r="U187" s="287" t="s">
        <v>170</v>
      </c>
      <c r="V187" s="287" t="s">
        <v>170</v>
      </c>
      <c r="W187" s="287" t="s">
        <v>170</v>
      </c>
      <c r="X187" s="287" t="s">
        <v>170</v>
      </c>
      <c r="Y187" s="287" t="s">
        <v>170</v>
      </c>
      <c r="Z187" s="287" t="s">
        <v>170</v>
      </c>
      <c r="AA187" s="287" t="s">
        <v>170</v>
      </c>
      <c r="AB187" s="287" t="s">
        <v>170</v>
      </c>
      <c r="AC187" s="287">
        <v>-5</v>
      </c>
      <c r="AD187" s="283">
        <v>1.0051000053763941</v>
      </c>
      <c r="AE187" s="283">
        <v>0.65408805031446537</v>
      </c>
      <c r="AF187" s="281">
        <v>413492.25</v>
      </c>
      <c r="AG187" s="281">
        <v>29363.513680096192</v>
      </c>
      <c r="AH187" s="283">
        <v>7.1013455947714119E-2</v>
      </c>
      <c r="AI187" s="281">
        <v>405156.23344473215</v>
      </c>
      <c r="AJ187" s="281">
        <v>440608.65715969593</v>
      </c>
      <c r="AK187" s="283">
        <v>8.750309334633477E-2</v>
      </c>
      <c r="AL187" s="322">
        <v>4</v>
      </c>
      <c r="AM187" s="289">
        <v>53</v>
      </c>
      <c r="AN187" s="289">
        <v>32</v>
      </c>
      <c r="AO187" s="289">
        <v>8</v>
      </c>
      <c r="AP187" s="289">
        <v>3</v>
      </c>
      <c r="AQ187" s="289">
        <v>6</v>
      </c>
      <c r="AR187" s="289">
        <v>7</v>
      </c>
      <c r="AS187" s="289">
        <v>2</v>
      </c>
      <c r="AT187" s="289">
        <v>213</v>
      </c>
      <c r="AU187" s="288">
        <v>65.408805031446533</v>
      </c>
      <c r="AV187" s="324">
        <v>7</v>
      </c>
      <c r="AW187" s="289">
        <v>93</v>
      </c>
    </row>
  </sheetData>
  <autoFilter ref="A2:AW187" xr:uid="{DED5A770-8144-4295-999E-85479714EC4C}"/>
  <mergeCells count="3">
    <mergeCell ref="H1:I1"/>
    <mergeCell ref="P1:S1"/>
    <mergeCell ref="AL1:AW1"/>
  </mergeCells>
  <conditionalFormatting sqref="D2">
    <cfRule type="duplicateValues" dxfId="2" priority="1"/>
    <cfRule type="duplicateValues" dxfId="1" priority="2"/>
  </conditionalFormatting>
  <conditionalFormatting sqref="E2">
    <cfRule type="duplicateValues" dxfId="0" priority="3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10D8-64AF-4757-88A4-C5E72CB09F59}">
  <dimension ref="A2:K9"/>
  <sheetViews>
    <sheetView topLeftCell="F1" workbookViewId="0">
      <selection activeCell="I2" sqref="I2:K5"/>
    </sheetView>
  </sheetViews>
  <sheetFormatPr baseColWidth="10" defaultRowHeight="14.5"/>
  <cols>
    <col min="1" max="1" width="6.54296875" customWidth="1"/>
    <col min="2" max="2" width="17.54296875" bestFit="1" customWidth="1"/>
    <col min="3" max="3" width="15.26953125" bestFit="1" customWidth="1"/>
    <col min="5" max="5" width="16.54296875" bestFit="1" customWidth="1"/>
    <col min="6" max="6" width="25.36328125" bestFit="1" customWidth="1"/>
    <col min="7" max="7" width="23.90625" bestFit="1" customWidth="1"/>
    <col min="9" max="9" width="17.26953125" customWidth="1"/>
    <col min="10" max="10" width="27.7265625" customWidth="1"/>
    <col min="11" max="11" width="25" customWidth="1"/>
  </cols>
  <sheetData>
    <row r="2" spans="1:11">
      <c r="A2" s="320" t="s">
        <v>428</v>
      </c>
      <c r="B2" s="290" t="s">
        <v>209</v>
      </c>
      <c r="C2" s="291">
        <f>Resumen!Z22</f>
        <v>466353.28760336642</v>
      </c>
      <c r="E2" s="306" t="s">
        <v>429</v>
      </c>
      <c r="F2" t="s">
        <v>430</v>
      </c>
      <c r="G2" t="s">
        <v>431</v>
      </c>
      <c r="I2" s="292" t="s">
        <v>432</v>
      </c>
      <c r="J2" s="293" t="s">
        <v>433</v>
      </c>
      <c r="K2" s="294" t="s">
        <v>195</v>
      </c>
    </row>
    <row r="3" spans="1:11">
      <c r="A3" s="320"/>
      <c r="B3" s="290" t="s">
        <v>434</v>
      </c>
      <c r="C3" s="295">
        <f>Resumen!H22</f>
        <v>31728</v>
      </c>
      <c r="E3" s="296" t="s">
        <v>229</v>
      </c>
      <c r="F3" s="297">
        <v>8962705058.283699</v>
      </c>
      <c r="G3">
        <v>19060</v>
      </c>
      <c r="I3" s="298" t="str">
        <f>E3</f>
        <v>LNO</v>
      </c>
      <c r="J3" s="299">
        <f t="shared" ref="J3:K5" si="0">F3</f>
        <v>8962705058.283699</v>
      </c>
      <c r="K3" s="300">
        <f t="shared" si="0"/>
        <v>19060</v>
      </c>
    </row>
    <row r="4" spans="1:11">
      <c r="A4" s="320"/>
      <c r="B4" s="290" t="s">
        <v>128</v>
      </c>
      <c r="C4" s="301">
        <f>Resumen!AA22</f>
        <v>0.6231094025712125</v>
      </c>
      <c r="E4" s="296" t="s">
        <v>226</v>
      </c>
      <c r="F4" s="297">
        <v>259431204.07287309</v>
      </c>
      <c r="G4">
        <v>710</v>
      </c>
      <c r="I4" s="298" t="str">
        <f t="shared" ref="I4:I5" si="1">E4</f>
        <v>-</v>
      </c>
      <c r="J4" s="299">
        <f t="shared" si="0"/>
        <v>259431204.07287309</v>
      </c>
      <c r="K4" s="302">
        <f t="shared" si="0"/>
        <v>710</v>
      </c>
    </row>
    <row r="5" spans="1:11">
      <c r="A5" s="320"/>
      <c r="B5" s="290" t="s">
        <v>435</v>
      </c>
      <c r="C5" s="301">
        <f>Resumen!AB22</f>
        <v>0.54502772876228889</v>
      </c>
      <c r="E5" s="296" t="s">
        <v>436</v>
      </c>
      <c r="F5" s="297">
        <v>9222136262.3565712</v>
      </c>
      <c r="G5">
        <v>19770</v>
      </c>
      <c r="I5" s="303" t="str">
        <f t="shared" si="1"/>
        <v>Total general</v>
      </c>
      <c r="J5" s="304">
        <f t="shared" si="0"/>
        <v>9222136262.3565712</v>
      </c>
      <c r="K5" s="305">
        <f t="shared" si="0"/>
        <v>19770</v>
      </c>
    </row>
    <row r="6" spans="1:11">
      <c r="A6" s="320"/>
      <c r="B6" s="290" t="s">
        <v>437</v>
      </c>
      <c r="C6" s="291">
        <f>Resumen!Y22</f>
        <v>9222136262.3565712</v>
      </c>
    </row>
    <row r="7" spans="1:11">
      <c r="A7" s="320" t="s">
        <v>438</v>
      </c>
      <c r="B7" s="290" t="s">
        <v>439</v>
      </c>
      <c r="C7" s="295">
        <f>Resumen!I22</f>
        <v>250</v>
      </c>
    </row>
    <row r="8" spans="1:11">
      <c r="A8" s="320"/>
      <c r="B8" s="290" t="s">
        <v>151</v>
      </c>
      <c r="C8" s="295">
        <f>Resumen!M22</f>
        <v>2198</v>
      </c>
    </row>
    <row r="9" spans="1:11">
      <c r="A9" s="320"/>
      <c r="B9" s="290" t="s">
        <v>145</v>
      </c>
      <c r="C9" s="295">
        <f>Resumen!F22</f>
        <v>1155</v>
      </c>
    </row>
  </sheetData>
  <mergeCells count="2">
    <mergeCell ref="A2:A6"/>
    <mergeCell ref="A7:A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K52"/>
  <sheetViews>
    <sheetView zoomScale="87" workbookViewId="0">
      <pane xSplit="5" ySplit="2" topLeftCell="U8" activePane="bottomRight" state="frozen"/>
      <selection pane="topRight" activeCell="F1" sqref="F1"/>
      <selection pane="bottomLeft" activeCell="A3" sqref="A3"/>
      <selection pane="bottomRight" activeCell="Z25" sqref="Z25"/>
    </sheetView>
  </sheetViews>
  <sheetFormatPr baseColWidth="10" defaultRowHeight="14.5"/>
  <cols>
    <col min="2" max="2" width="11.36328125" bestFit="1" customWidth="1"/>
    <col min="3" max="3" width="23.6328125" bestFit="1" customWidth="1"/>
    <col min="4" max="4" width="37.26953125" bestFit="1" customWidth="1"/>
    <col min="5" max="5" width="28.6328125" bestFit="1" customWidth="1"/>
    <col min="19" max="19" width="15.453125" bestFit="1" customWidth="1"/>
    <col min="20" max="20" width="13.81640625" bestFit="1" customWidth="1"/>
    <col min="21" max="21" width="14.453125" bestFit="1" customWidth="1"/>
    <col min="29" max="29" width="17.36328125" bestFit="1" customWidth="1"/>
  </cols>
  <sheetData>
    <row r="1" spans="2:37">
      <c r="P1" t="s">
        <v>137</v>
      </c>
    </row>
    <row r="2" spans="2:37" ht="26">
      <c r="B2" s="175" t="s">
        <v>0</v>
      </c>
      <c r="C2" s="175" t="s">
        <v>1</v>
      </c>
      <c r="D2" s="175" t="s">
        <v>2</v>
      </c>
      <c r="E2" s="175" t="s">
        <v>3</v>
      </c>
      <c r="F2" s="175">
        <v>202603</v>
      </c>
      <c r="G2" s="175">
        <v>202604</v>
      </c>
      <c r="H2" s="175">
        <f>G2+1</f>
        <v>202605</v>
      </c>
      <c r="I2" s="175">
        <f t="shared" ref="I2:N2" si="0">H2+1</f>
        <v>202606</v>
      </c>
      <c r="J2" s="175">
        <f t="shared" si="0"/>
        <v>202607</v>
      </c>
      <c r="K2" s="175">
        <f t="shared" si="0"/>
        <v>202608</v>
      </c>
      <c r="L2" s="175">
        <f t="shared" si="0"/>
        <v>202609</v>
      </c>
      <c r="M2" s="175">
        <f t="shared" si="0"/>
        <v>202610</v>
      </c>
      <c r="N2" s="175">
        <f t="shared" si="0"/>
        <v>202611</v>
      </c>
      <c r="O2" s="175" t="s">
        <v>100</v>
      </c>
      <c r="P2" s="180" t="str">
        <f>"% Cumpl. Disp C"&amp;Activas!$D$1-1</f>
        <v>% Cumpl. Disp C11</v>
      </c>
      <c r="Q2" s="175" t="s">
        <v>101</v>
      </c>
      <c r="R2" s="175" t="s">
        <v>124</v>
      </c>
      <c r="S2" s="180" t="s">
        <v>122</v>
      </c>
      <c r="T2" s="180" t="s">
        <v>101</v>
      </c>
      <c r="U2" s="180" t="s">
        <v>125</v>
      </c>
      <c r="V2" s="180" t="s">
        <v>126</v>
      </c>
      <c r="W2" s="180" t="s">
        <v>127</v>
      </c>
      <c r="X2" s="180" t="s">
        <v>123</v>
      </c>
      <c r="Y2" s="180" t="s">
        <v>95</v>
      </c>
    </row>
    <row r="3" spans="2:37">
      <c r="B3" s="5">
        <v>700000459</v>
      </c>
      <c r="C3" s="5" t="s">
        <v>40</v>
      </c>
      <c r="D3" s="5" t="s">
        <v>38</v>
      </c>
      <c r="E3" s="49" t="s">
        <v>41</v>
      </c>
      <c r="F3" s="176">
        <v>0.66600790513833996</v>
      </c>
      <c r="G3" s="176">
        <v>0.67476635514018701</v>
      </c>
      <c r="H3" s="176">
        <v>0.62939001848428833</v>
      </c>
      <c r="I3" s="176">
        <v>0.65674255691768824</v>
      </c>
      <c r="J3" s="176">
        <v>0.63924592973436156</v>
      </c>
      <c r="K3" s="176">
        <v>0.64499572284003426</v>
      </c>
      <c r="L3" s="176">
        <v>0.67563025210084038</v>
      </c>
      <c r="M3" s="176">
        <v>0.66804979253112018</v>
      </c>
      <c r="N3" s="176">
        <v>0.64529220779220775</v>
      </c>
      <c r="O3" s="176">
        <f t="shared" ref="O3:O22" si="1">AVERAGE(L3,G3,I3,M3,F3)</f>
        <v>0.66823937236563513</v>
      </c>
      <c r="P3" s="181">
        <v>1.1261425959780622</v>
      </c>
      <c r="Q3" s="170">
        <v>8.0000000000000002E-3</v>
      </c>
      <c r="R3" s="182">
        <f t="shared" ref="R3:R22" si="2">O3+Q3</f>
        <v>0.67623937236563514</v>
      </c>
      <c r="S3" s="184">
        <f t="shared" ref="S3:S22" si="3">$R$23+P27</f>
        <v>0.6571255343365342</v>
      </c>
      <c r="T3" s="183">
        <f t="shared" ref="T3:T22" si="4">S3-O3</f>
        <v>-1.1113838029100931E-2</v>
      </c>
      <c r="U3" s="185">
        <f t="shared" ref="U3:U22" si="5">AVERAGE(S3,R3)</f>
        <v>0.66668245335108467</v>
      </c>
      <c r="V3" s="185">
        <f>Activas!$S$3+'Histórico Actividad'!W3</f>
        <v>0.61628342105263156</v>
      </c>
      <c r="W3" s="185">
        <f>_xlfn.XLOOKUP(B3,[23]Activas!$B:$B,[23]Activas!$AC:$AC)</f>
        <v>-6.8165789473684235E-3</v>
      </c>
      <c r="X3" s="172">
        <f>_xlfn.XLOOKUP(B3,Activas!B:B,Activas!H:H)</f>
        <v>1246</v>
      </c>
      <c r="Y3" s="172">
        <f t="shared" ref="Y3:Y22" si="6">ROUND(X3*V3,0)</f>
        <v>768</v>
      </c>
      <c r="Z3" s="227">
        <f t="shared" ref="Z3:Z22" si="7">VLOOKUP(P3,$AC$8:$AE$11,3,TRUE)</f>
        <v>-1.7000000000000001E-2</v>
      </c>
      <c r="AC3" s="59"/>
    </row>
    <row r="4" spans="2:37">
      <c r="B4" s="5">
        <v>700000423</v>
      </c>
      <c r="C4" s="5" t="s">
        <v>35</v>
      </c>
      <c r="D4" s="5" t="s">
        <v>33</v>
      </c>
      <c r="E4" s="49" t="s">
        <v>36</v>
      </c>
      <c r="F4" s="176">
        <v>0.68251928020565555</v>
      </c>
      <c r="G4" s="176">
        <v>0.68308080808080807</v>
      </c>
      <c r="H4" s="176">
        <v>0.6530984204131226</v>
      </c>
      <c r="I4" s="176">
        <v>0.64944216089254259</v>
      </c>
      <c r="J4" s="176">
        <v>0.63704558568955572</v>
      </c>
      <c r="K4" s="176">
        <v>0.62847222222222221</v>
      </c>
      <c r="L4" s="176">
        <v>0.6398843930635838</v>
      </c>
      <c r="M4" s="176">
        <v>0.65898345153664306</v>
      </c>
      <c r="N4" s="176">
        <v>0.63861094761624482</v>
      </c>
      <c r="O4" s="176">
        <f t="shared" si="1"/>
        <v>0.66278201875584652</v>
      </c>
      <c r="P4" s="181">
        <v>1.039779681762546</v>
      </c>
      <c r="Q4" s="170">
        <v>8.0000000000000002E-3</v>
      </c>
      <c r="R4" s="182">
        <f t="shared" si="2"/>
        <v>0.67078201875584653</v>
      </c>
      <c r="S4" s="184">
        <f t="shared" si="3"/>
        <v>0.65523469579535576</v>
      </c>
      <c r="T4" s="183">
        <f t="shared" si="4"/>
        <v>-7.5473229604907655E-3</v>
      </c>
      <c r="U4" s="185">
        <f t="shared" si="5"/>
        <v>0.66300835727560115</v>
      </c>
      <c r="V4" s="185">
        <f>Activas!$S$3+'Histórico Actividad'!W4</f>
        <v>0.63276267920094009</v>
      </c>
      <c r="W4" s="185">
        <f>_xlfn.XLOOKUP(B4,[23]Activas!$B:$B,[23]Activas!$AC:$AC)</f>
        <v>9.6626792009401052E-3</v>
      </c>
      <c r="X4" s="172">
        <f>_xlfn.XLOOKUP(B4,Activas!B:B,Activas!H:H)</f>
        <v>1712</v>
      </c>
      <c r="Y4" s="172">
        <f t="shared" si="6"/>
        <v>1083</v>
      </c>
      <c r="Z4" s="227">
        <f t="shared" si="7"/>
        <v>-1.4999999999999999E-2</v>
      </c>
      <c r="AC4" s="218"/>
      <c r="AD4" s="168"/>
    </row>
    <row r="5" spans="2:37">
      <c r="B5" s="5">
        <v>700000428</v>
      </c>
      <c r="C5" s="5" t="s">
        <v>27</v>
      </c>
      <c r="D5" s="5" t="s">
        <v>23</v>
      </c>
      <c r="E5" s="49" t="s">
        <v>28</v>
      </c>
      <c r="F5" s="176">
        <v>0.67789757412398932</v>
      </c>
      <c r="G5" s="176">
        <v>0.70967741935483875</v>
      </c>
      <c r="H5" s="176">
        <v>0.67107750472589789</v>
      </c>
      <c r="I5" s="176">
        <v>0.68965517241379315</v>
      </c>
      <c r="J5" s="176">
        <v>0.67500000000000004</v>
      </c>
      <c r="K5" s="176">
        <v>0.67816091954022983</v>
      </c>
      <c r="L5" s="176">
        <v>0.6761397276494967</v>
      </c>
      <c r="M5" s="176">
        <v>0.67703349282296654</v>
      </c>
      <c r="N5" s="176">
        <v>0.66963755199049313</v>
      </c>
      <c r="O5" s="176">
        <f t="shared" si="1"/>
        <v>0.68608067727301703</v>
      </c>
      <c r="P5" s="181">
        <v>1.0651898734177214</v>
      </c>
      <c r="Q5" s="170">
        <v>8.0000000000000002E-3</v>
      </c>
      <c r="R5" s="182">
        <f t="shared" si="2"/>
        <v>0.69408067727301703</v>
      </c>
      <c r="S5" s="184">
        <f t="shared" si="3"/>
        <v>0.66077239104709817</v>
      </c>
      <c r="T5" s="183">
        <f t="shared" si="4"/>
        <v>-2.5308286225918852E-2</v>
      </c>
      <c r="U5" s="185">
        <f t="shared" si="5"/>
        <v>0.6774265341600576</v>
      </c>
      <c r="V5" s="185">
        <f>Activas!$S$3+'Histórico Actividad'!W5</f>
        <v>0.63378197384066592</v>
      </c>
      <c r="W5" s="185">
        <f>_xlfn.XLOOKUP(B5,[23]Activas!$B:$B,[23]Activas!$AC:$AC)</f>
        <v>1.0681973840665937E-2</v>
      </c>
      <c r="X5" s="172">
        <f>_xlfn.XLOOKUP(B5,Activas!B:B,Activas!H:H)</f>
        <v>1695</v>
      </c>
      <c r="Y5" s="172">
        <f t="shared" si="6"/>
        <v>1074</v>
      </c>
      <c r="Z5" s="227">
        <f t="shared" si="7"/>
        <v>-1.7000000000000001E-2</v>
      </c>
      <c r="AC5" s="59"/>
    </row>
    <row r="6" spans="2:37" ht="15" thickBot="1">
      <c r="B6" s="5">
        <v>700000281</v>
      </c>
      <c r="C6" s="5" t="s">
        <v>16</v>
      </c>
      <c r="D6" s="5" t="s">
        <v>17</v>
      </c>
      <c r="E6" s="49" t="s">
        <v>18</v>
      </c>
      <c r="F6" s="176">
        <v>0.70491803278688525</v>
      </c>
      <c r="G6" s="176">
        <v>0.65588235294117647</v>
      </c>
      <c r="H6" s="176">
        <v>0.66954643628509725</v>
      </c>
      <c r="I6" s="176">
        <v>0.66217175301632347</v>
      </c>
      <c r="J6" s="176">
        <v>0.65768958185683912</v>
      </c>
      <c r="K6" s="176">
        <v>0.67038327526132402</v>
      </c>
      <c r="L6" s="176">
        <v>0.71063535911602205</v>
      </c>
      <c r="M6" s="176">
        <v>0.68707482993197277</v>
      </c>
      <c r="N6" s="176">
        <v>0.67606602475928468</v>
      </c>
      <c r="O6" s="176">
        <f t="shared" si="1"/>
        <v>0.68413646555847607</v>
      </c>
      <c r="P6" s="181">
        <v>1.0400572246065809</v>
      </c>
      <c r="Q6" s="170">
        <v>8.0000000000000002E-3</v>
      </c>
      <c r="R6" s="182">
        <f t="shared" si="2"/>
        <v>0.69213646555847608</v>
      </c>
      <c r="S6" s="184">
        <f t="shared" si="3"/>
        <v>0.66077239104709817</v>
      </c>
      <c r="T6" s="183">
        <f t="shared" si="4"/>
        <v>-2.3364074511377897E-2</v>
      </c>
      <c r="U6" s="185">
        <f t="shared" si="5"/>
        <v>0.67645442830278713</v>
      </c>
      <c r="V6" s="185">
        <f>Activas!$S$3+'Histórico Actividad'!W6</f>
        <v>0.63758054054054059</v>
      </c>
      <c r="W6" s="185">
        <f>_xlfn.XLOOKUP(B6,[23]Activas!$B:$B,[23]Activas!$AC:$AC)</f>
        <v>1.4480540540540598E-2</v>
      </c>
      <c r="X6" s="172">
        <f>_xlfn.XLOOKUP(B6,Activas!B:B,Activas!H:H)</f>
        <v>1466</v>
      </c>
      <c r="Y6" s="172">
        <f t="shared" si="6"/>
        <v>935</v>
      </c>
      <c r="Z6" s="227">
        <f t="shared" si="7"/>
        <v>-1.4999999999999999E-2</v>
      </c>
      <c r="AC6" s="59"/>
    </row>
    <row r="7" spans="2:37" ht="15" thickBot="1">
      <c r="B7" s="5">
        <v>700000278</v>
      </c>
      <c r="C7" s="5" t="s">
        <v>29</v>
      </c>
      <c r="D7" s="5" t="s">
        <v>30</v>
      </c>
      <c r="E7" s="49" t="s">
        <v>31</v>
      </c>
      <c r="F7" s="176">
        <v>0.69488683989941324</v>
      </c>
      <c r="G7" s="176">
        <v>0.67848309975267929</v>
      </c>
      <c r="H7" s="176">
        <v>0.67253803042433946</v>
      </c>
      <c r="I7" s="176">
        <v>0.65673981191222586</v>
      </c>
      <c r="J7" s="176">
        <v>0.5938967136150235</v>
      </c>
      <c r="K7" s="176">
        <v>0.64669260700389097</v>
      </c>
      <c r="L7" s="176">
        <v>0.6742902208201893</v>
      </c>
      <c r="M7" s="176">
        <v>0.65845909451945994</v>
      </c>
      <c r="N7" s="176">
        <v>0.6304520222045995</v>
      </c>
      <c r="O7" s="176">
        <f t="shared" si="1"/>
        <v>0.67257181338079364</v>
      </c>
      <c r="P7" s="181">
        <v>0.99841646872525736</v>
      </c>
      <c r="Q7" s="170">
        <v>0.01</v>
      </c>
      <c r="R7" s="182">
        <f t="shared" si="2"/>
        <v>0.68257181338079365</v>
      </c>
      <c r="S7" s="184">
        <f t="shared" si="3"/>
        <v>0.66077239104709817</v>
      </c>
      <c r="T7" s="183">
        <f t="shared" si="4"/>
        <v>-1.1799422333695464E-2</v>
      </c>
      <c r="U7" s="185">
        <f t="shared" si="5"/>
        <v>0.67167210221394591</v>
      </c>
      <c r="V7" s="185">
        <f>Activas!$S$3+'Histórico Actividad'!W7</f>
        <v>0.63798488188976377</v>
      </c>
      <c r="W7" s="185">
        <f>_xlfn.XLOOKUP(B7,[23]Activas!$B:$B,[23]Activas!$AC:$AC)</f>
        <v>1.4884881889763779E-2</v>
      </c>
      <c r="X7" s="172">
        <f>_xlfn.XLOOKUP(B7,Activas!B:B,Activas!H:H)</f>
        <v>1274</v>
      </c>
      <c r="Y7" s="172">
        <f t="shared" si="6"/>
        <v>813</v>
      </c>
      <c r="Z7" s="227">
        <f t="shared" si="7"/>
        <v>-1.2999999999999999E-2</v>
      </c>
      <c r="AC7" s="119" t="s">
        <v>107</v>
      </c>
      <c r="AD7" s="121" t="s">
        <v>108</v>
      </c>
      <c r="AE7" s="120"/>
    </row>
    <row r="8" spans="2:37">
      <c r="B8" s="5">
        <v>700000021</v>
      </c>
      <c r="C8" s="5" t="s">
        <v>10</v>
      </c>
      <c r="D8" s="5" t="s">
        <v>9</v>
      </c>
      <c r="E8" s="49" t="s">
        <v>11</v>
      </c>
      <c r="F8" s="176">
        <v>0.63810435615126859</v>
      </c>
      <c r="G8" s="176">
        <v>0.63876651982378851</v>
      </c>
      <c r="H8" s="176">
        <v>0.58628954937679767</v>
      </c>
      <c r="I8" s="176">
        <v>0.59952606635071093</v>
      </c>
      <c r="J8" s="176">
        <v>0.60704225352112673</v>
      </c>
      <c r="K8" s="176">
        <v>0.59822263797941999</v>
      </c>
      <c r="L8" s="176">
        <v>0.62674094707520889</v>
      </c>
      <c r="M8" s="176">
        <v>0.60571964369432729</v>
      </c>
      <c r="N8" s="176">
        <v>0.60505002382086703</v>
      </c>
      <c r="O8" s="176">
        <f t="shared" si="1"/>
        <v>0.62177150661906089</v>
      </c>
      <c r="P8" s="181">
        <v>1.0023877745940784</v>
      </c>
      <c r="Q8" s="170">
        <v>0.01</v>
      </c>
      <c r="R8" s="182">
        <f t="shared" si="2"/>
        <v>0.6317715066190609</v>
      </c>
      <c r="S8" s="184">
        <f t="shared" si="3"/>
        <v>0.62242550926360996</v>
      </c>
      <c r="T8" s="183">
        <f t="shared" si="4"/>
        <v>6.5400264454906765E-4</v>
      </c>
      <c r="U8" s="185">
        <f t="shared" si="5"/>
        <v>0.62709850794133537</v>
      </c>
      <c r="V8" s="185">
        <f>Activas!$S$3+'Histórico Actividad'!W8</f>
        <v>0.60599940270648622</v>
      </c>
      <c r="W8" s="185">
        <f>_xlfn.XLOOKUP(B8,[23]Activas!$B:$B,[23]Activas!$AC:$AC)</f>
        <v>-1.7100597293513764E-2</v>
      </c>
      <c r="X8" s="172">
        <f>_xlfn.XLOOKUP(B8,Activas!B:B,Activas!H:H)</f>
        <v>2111</v>
      </c>
      <c r="Y8" s="172">
        <f t="shared" si="6"/>
        <v>1279</v>
      </c>
      <c r="Z8" s="227">
        <f t="shared" si="7"/>
        <v>-1.4999999999999999E-2</v>
      </c>
      <c r="AC8" s="219">
        <v>0.9</v>
      </c>
      <c r="AD8" s="173">
        <v>0.94989999999999997</v>
      </c>
      <c r="AE8" s="223">
        <v>-0.01</v>
      </c>
    </row>
    <row r="9" spans="2:37">
      <c r="B9" s="5">
        <v>700000466</v>
      </c>
      <c r="C9" s="5" t="s">
        <v>102</v>
      </c>
      <c r="D9" s="5" t="s">
        <v>46</v>
      </c>
      <c r="E9" s="49" t="s">
        <v>47</v>
      </c>
      <c r="F9" s="176">
        <v>0.67443554260742899</v>
      </c>
      <c r="G9" s="176">
        <v>0.66093189964157706</v>
      </c>
      <c r="H9" s="176">
        <v>0.59173669467787116</v>
      </c>
      <c r="I9" s="176">
        <v>0.63692518874399451</v>
      </c>
      <c r="J9" s="176">
        <v>0.60748299319727894</v>
      </c>
      <c r="K9" s="176">
        <v>0.59972394755003455</v>
      </c>
      <c r="L9" s="176">
        <v>0.63674033149171272</v>
      </c>
      <c r="M9" s="176">
        <v>0.68150684931506844</v>
      </c>
      <c r="N9" s="176">
        <v>0.63519021739130432</v>
      </c>
      <c r="O9" s="176">
        <f t="shared" si="1"/>
        <v>0.65810796235995639</v>
      </c>
      <c r="P9" s="181">
        <v>1.0123796423658873</v>
      </c>
      <c r="Q9" s="170">
        <v>1.2E-2</v>
      </c>
      <c r="R9" s="182">
        <f t="shared" si="2"/>
        <v>0.6701079623599564</v>
      </c>
      <c r="S9" s="184">
        <f t="shared" si="3"/>
        <v>0.63158237112998539</v>
      </c>
      <c r="T9" s="183">
        <f t="shared" si="4"/>
        <v>-2.6525591229971002E-2</v>
      </c>
      <c r="U9" s="185">
        <f t="shared" si="5"/>
        <v>0.65084516674497084</v>
      </c>
      <c r="V9" s="185">
        <f>Activas!$S$3+'Histórico Actividad'!W9</f>
        <v>0.62221006802721091</v>
      </c>
      <c r="W9" s="185">
        <f>_xlfn.XLOOKUP(B9,[23]Activas!$B:$B,[23]Activas!$AC:$AC)</f>
        <v>-8.8993197278908198E-4</v>
      </c>
      <c r="X9" s="172">
        <f>_xlfn.XLOOKUP(B9,Activas!B:B,Activas!H:H)</f>
        <v>1484</v>
      </c>
      <c r="Y9" s="172">
        <f t="shared" si="6"/>
        <v>923</v>
      </c>
      <c r="Z9" s="227">
        <f t="shared" si="7"/>
        <v>-1.4999999999999999E-2</v>
      </c>
      <c r="AC9" s="220">
        <v>0.95</v>
      </c>
      <c r="AD9" s="173">
        <v>0.99990000000000001</v>
      </c>
      <c r="AE9" s="170">
        <v>-1.2999999999999999E-2</v>
      </c>
    </row>
    <row r="10" spans="2:37">
      <c r="B10" s="5">
        <v>700000098</v>
      </c>
      <c r="C10" s="5" t="s">
        <v>22</v>
      </c>
      <c r="D10" s="5" t="s">
        <v>23</v>
      </c>
      <c r="E10" s="49" t="s">
        <v>24</v>
      </c>
      <c r="F10" s="176">
        <v>0.57419980601357901</v>
      </c>
      <c r="G10" s="176">
        <v>0.65145631067961163</v>
      </c>
      <c r="H10" s="176">
        <v>0.64733840304182511</v>
      </c>
      <c r="I10" s="176">
        <v>0.68324125230202581</v>
      </c>
      <c r="J10" s="176">
        <v>0.64028776978417268</v>
      </c>
      <c r="K10" s="176">
        <v>0.64470169189670523</v>
      </c>
      <c r="L10" s="176">
        <v>0.60969162995594717</v>
      </c>
      <c r="M10" s="176">
        <v>0.68950563746747617</v>
      </c>
      <c r="N10" s="176">
        <v>0.66470588235294115</v>
      </c>
      <c r="O10" s="176">
        <f t="shared" si="1"/>
        <v>0.64161892728372805</v>
      </c>
      <c r="P10" s="181">
        <v>1.0475352112676057</v>
      </c>
      <c r="Q10" s="170">
        <v>1.2E-2</v>
      </c>
      <c r="R10" s="182">
        <f t="shared" si="2"/>
        <v>0.65361892728372806</v>
      </c>
      <c r="S10" s="184">
        <f t="shared" si="3"/>
        <v>0.63771669481055238</v>
      </c>
      <c r="T10" s="183">
        <f t="shared" si="4"/>
        <v>-3.9022324731756708E-3</v>
      </c>
      <c r="U10" s="185">
        <f t="shared" si="5"/>
        <v>0.64566781104714022</v>
      </c>
      <c r="V10" s="185">
        <f>Activas!$S$3+'Histórico Actividad'!W10</f>
        <v>0.64364361134995707</v>
      </c>
      <c r="W10" s="185">
        <f>_xlfn.XLOOKUP(B10,[23]Activas!$B:$B,[23]Activas!$AC:$AC)</f>
        <v>2.054361134995708E-2</v>
      </c>
      <c r="X10" s="172">
        <f>_xlfn.XLOOKUP(B10,Activas!B:B,Activas!H:H)</f>
        <v>1202</v>
      </c>
      <c r="Y10" s="172">
        <f t="shared" si="6"/>
        <v>774</v>
      </c>
      <c r="Z10" s="227">
        <f t="shared" si="7"/>
        <v>-1.4999999999999999E-2</v>
      </c>
      <c r="AC10" s="220">
        <v>1</v>
      </c>
      <c r="AD10" s="173">
        <v>1.0499000000000001</v>
      </c>
      <c r="AE10" s="223">
        <v>-1.4999999999999999E-2</v>
      </c>
    </row>
    <row r="11" spans="2:37" ht="15" thickBot="1">
      <c r="B11" s="5">
        <v>700000178</v>
      </c>
      <c r="C11" s="5" t="s">
        <v>32</v>
      </c>
      <c r="D11" s="5" t="s">
        <v>33</v>
      </c>
      <c r="E11" s="49" t="s">
        <v>34</v>
      </c>
      <c r="F11" s="176">
        <v>0.65031847133757958</v>
      </c>
      <c r="G11" s="176">
        <v>0.64571428571428569</v>
      </c>
      <c r="H11" s="176">
        <v>0.67014101778050272</v>
      </c>
      <c r="I11" s="176">
        <v>0.6547192353643968</v>
      </c>
      <c r="J11" s="176">
        <v>0.60438908659549229</v>
      </c>
      <c r="K11" s="176">
        <v>0.60856632956573464</v>
      </c>
      <c r="L11" s="176">
        <v>0.63674698795180718</v>
      </c>
      <c r="M11" s="176">
        <v>0.63321167883211682</v>
      </c>
      <c r="N11" s="176">
        <v>0.66387058118633913</v>
      </c>
      <c r="O11" s="176">
        <f t="shared" si="1"/>
        <v>0.64414213184003732</v>
      </c>
      <c r="P11" s="181">
        <v>0.98698994677705498</v>
      </c>
      <c r="Q11" s="170">
        <v>1.2E-2</v>
      </c>
      <c r="R11" s="182">
        <f t="shared" si="2"/>
        <v>0.65614213184003733</v>
      </c>
      <c r="S11" s="184">
        <f t="shared" si="3"/>
        <v>0.6405279163299713</v>
      </c>
      <c r="T11" s="183">
        <f t="shared" si="4"/>
        <v>-3.6142155100660212E-3</v>
      </c>
      <c r="U11" s="185">
        <f t="shared" si="5"/>
        <v>0.64833502408500432</v>
      </c>
      <c r="V11" s="185">
        <f>Activas!$S$3+'Histórico Actividad'!W11</f>
        <v>0.64175299093655591</v>
      </c>
      <c r="W11" s="185">
        <f>_xlfn.XLOOKUP(B11,[23]Activas!$B:$B,[23]Activas!$AC:$AC)</f>
        <v>1.8652990936555924E-2</v>
      </c>
      <c r="X11" s="172">
        <f>_xlfn.XLOOKUP(B11,Activas!B:B,Activas!H:H)</f>
        <v>1682</v>
      </c>
      <c r="Y11" s="172">
        <f t="shared" si="6"/>
        <v>1079</v>
      </c>
      <c r="Z11" s="227">
        <f t="shared" si="7"/>
        <v>-1.2999999999999999E-2</v>
      </c>
      <c r="AC11" s="221">
        <v>1.05</v>
      </c>
      <c r="AD11" s="222">
        <v>1.075</v>
      </c>
      <c r="AE11" s="224">
        <v>-1.7000000000000001E-2</v>
      </c>
    </row>
    <row r="12" spans="2:37">
      <c r="B12" s="5">
        <v>700000232</v>
      </c>
      <c r="C12" s="5" t="s">
        <v>37</v>
      </c>
      <c r="D12" s="5" t="s">
        <v>38</v>
      </c>
      <c r="E12" s="49" t="s">
        <v>39</v>
      </c>
      <c r="F12" s="176">
        <v>0.65353037766830868</v>
      </c>
      <c r="G12" s="176">
        <v>0.65751211631663975</v>
      </c>
      <c r="H12" s="176">
        <v>0.59347653142402546</v>
      </c>
      <c r="I12" s="176">
        <v>0.63783783783783787</v>
      </c>
      <c r="J12" s="176">
        <v>0.60231660231660233</v>
      </c>
      <c r="K12" s="176">
        <v>0.57668231611893583</v>
      </c>
      <c r="L12" s="176">
        <v>0.64756671899529039</v>
      </c>
      <c r="M12" s="176">
        <v>0.61477362986497219</v>
      </c>
      <c r="N12" s="176">
        <v>0.61464968152866239</v>
      </c>
      <c r="O12" s="176">
        <f t="shared" si="1"/>
        <v>0.6422441361366098</v>
      </c>
      <c r="P12" s="181">
        <v>0.96913580246913578</v>
      </c>
      <c r="Q12" s="170">
        <v>1.2E-2</v>
      </c>
      <c r="R12" s="182">
        <f t="shared" si="2"/>
        <v>0.65424413613660981</v>
      </c>
      <c r="S12" s="184">
        <f t="shared" si="3"/>
        <v>0.62600321438252005</v>
      </c>
      <c r="T12" s="183">
        <f t="shared" si="4"/>
        <v>-1.6240921754089754E-2</v>
      </c>
      <c r="U12" s="185">
        <f t="shared" si="5"/>
        <v>0.64012367525956493</v>
      </c>
      <c r="V12" s="185">
        <f>Activas!$S$3+'Histórico Actividad'!W12</f>
        <v>0.6222368503937008</v>
      </c>
      <c r="W12" s="185">
        <f>_xlfn.XLOOKUP(B12,[23]Activas!$B:$B,[23]Activas!$AC:$AC)</f>
        <v>-8.6314960629918502E-4</v>
      </c>
      <c r="X12" s="172">
        <f>_xlfn.XLOOKUP(B12,Activas!B:B,Activas!H:H)</f>
        <v>1268</v>
      </c>
      <c r="Y12" s="172">
        <f t="shared" si="6"/>
        <v>789</v>
      </c>
      <c r="Z12" s="227">
        <f t="shared" si="7"/>
        <v>-1.2999999999999999E-2</v>
      </c>
      <c r="AC12" s="59"/>
      <c r="AK12" s="109"/>
    </row>
    <row r="13" spans="2:37">
      <c r="B13" s="5">
        <v>700000456</v>
      </c>
      <c r="C13" s="5" t="s">
        <v>58</v>
      </c>
      <c r="D13" s="5" t="s">
        <v>9</v>
      </c>
      <c r="E13" s="49" t="s">
        <v>59</v>
      </c>
      <c r="F13" s="176">
        <v>0.63435459568056252</v>
      </c>
      <c r="G13" s="176">
        <v>0.650125313283208</v>
      </c>
      <c r="H13" s="176">
        <v>0.56737941322725016</v>
      </c>
      <c r="I13" s="176">
        <v>0.62247412518482015</v>
      </c>
      <c r="J13" s="176">
        <v>0.6298100340964442</v>
      </c>
      <c r="K13" s="176">
        <v>0.6215686274509804</v>
      </c>
      <c r="L13" s="176">
        <v>0.62283236994219648</v>
      </c>
      <c r="M13" s="176">
        <v>0.6380722891566265</v>
      </c>
      <c r="N13" s="176">
        <v>0.62065683008091388</v>
      </c>
      <c r="O13" s="176">
        <f t="shared" si="1"/>
        <v>0.6335717386494828</v>
      </c>
      <c r="P13" s="181">
        <v>1.0253782332845289</v>
      </c>
      <c r="Q13" s="170">
        <v>1.2E-2</v>
      </c>
      <c r="R13" s="182">
        <f t="shared" si="2"/>
        <v>0.64557173864948281</v>
      </c>
      <c r="S13" s="184">
        <f t="shared" si="3"/>
        <v>0.62309206840935172</v>
      </c>
      <c r="T13" s="183">
        <f t="shared" si="4"/>
        <v>-1.0479670240131078E-2</v>
      </c>
      <c r="U13" s="185">
        <f t="shared" si="5"/>
        <v>0.63433190352941726</v>
      </c>
      <c r="V13" s="185">
        <f>Activas!$S$3+'Histórico Actividad'!W13</f>
        <v>0.61556207293666032</v>
      </c>
      <c r="W13" s="185">
        <f>_xlfn.XLOOKUP(B13,[23]Activas!$B:$B,[23]Activas!$AC:$AC)</f>
        <v>-7.5379270633396667E-3</v>
      </c>
      <c r="X13" s="172">
        <f>_xlfn.XLOOKUP(B13,Activas!B:B,Activas!H:H)</f>
        <v>2113</v>
      </c>
      <c r="Y13" s="172">
        <f t="shared" si="6"/>
        <v>1301</v>
      </c>
      <c r="Z13" s="227">
        <f t="shared" si="7"/>
        <v>-1.4999999999999999E-2</v>
      </c>
      <c r="AK13" s="109"/>
    </row>
    <row r="14" spans="2:37">
      <c r="B14" s="5">
        <v>700000133</v>
      </c>
      <c r="C14" s="5" t="s">
        <v>25</v>
      </c>
      <c r="D14" s="5" t="s">
        <v>23</v>
      </c>
      <c r="E14" s="49" t="s">
        <v>26</v>
      </c>
      <c r="F14" s="176">
        <v>0.64444444444444438</v>
      </c>
      <c r="G14" s="176">
        <v>0.67446592065106814</v>
      </c>
      <c r="H14" s="176">
        <v>0.6795634920634922</v>
      </c>
      <c r="I14" s="176">
        <v>0.67313288069835109</v>
      </c>
      <c r="J14" s="176">
        <v>0.66794995187680462</v>
      </c>
      <c r="K14" s="176">
        <v>0.70610687022900764</v>
      </c>
      <c r="L14" s="176">
        <v>0.73390151515151514</v>
      </c>
      <c r="M14" s="176">
        <v>0.70065481758652948</v>
      </c>
      <c r="N14" s="176">
        <v>0.66697416974169743</v>
      </c>
      <c r="O14" s="176">
        <f t="shared" si="1"/>
        <v>0.68531991570638173</v>
      </c>
      <c r="P14" s="181">
        <v>1.0093109869646182</v>
      </c>
      <c r="Q14" s="170">
        <v>1.2E-2</v>
      </c>
      <c r="R14" s="182">
        <f t="shared" si="2"/>
        <v>0.69731991570638174</v>
      </c>
      <c r="S14" s="184">
        <f t="shared" si="3"/>
        <v>0.66077239104709817</v>
      </c>
      <c r="T14" s="183">
        <f t="shared" si="4"/>
        <v>-2.4547524659283559E-2</v>
      </c>
      <c r="U14" s="185">
        <f t="shared" si="5"/>
        <v>0.67904615337674001</v>
      </c>
      <c r="V14" s="185">
        <f>Activas!$S$3+'Histórico Actividad'!W14</f>
        <v>0.64115492122335505</v>
      </c>
      <c r="W14" s="185">
        <f>_xlfn.XLOOKUP(B14,[23]Activas!$B:$B,[23]Activas!$AC:$AC)</f>
        <v>1.8054921223355058E-2</v>
      </c>
      <c r="X14" s="172">
        <f>_xlfn.XLOOKUP(B14,Activas!B:B,Activas!H:H)</f>
        <v>1096</v>
      </c>
      <c r="Y14" s="172">
        <f t="shared" si="6"/>
        <v>703</v>
      </c>
      <c r="Z14" s="227">
        <f t="shared" si="7"/>
        <v>-1.4999999999999999E-2</v>
      </c>
    </row>
    <row r="15" spans="2:37">
      <c r="B15" s="5">
        <v>700000458</v>
      </c>
      <c r="C15" s="5" t="s">
        <v>48</v>
      </c>
      <c r="D15" s="5" t="s">
        <v>49</v>
      </c>
      <c r="E15" s="49" t="s">
        <v>50</v>
      </c>
      <c r="F15" s="176">
        <v>0.7025602409638555</v>
      </c>
      <c r="G15" s="176">
        <v>0.70075187969924813</v>
      </c>
      <c r="H15" s="176">
        <v>0.6074074074074074</v>
      </c>
      <c r="I15" s="176">
        <v>0.66450216450216448</v>
      </c>
      <c r="J15" s="176">
        <v>0.65329512893982811</v>
      </c>
      <c r="K15" s="176">
        <v>0.64654545454545453</v>
      </c>
      <c r="L15" s="176">
        <v>0.69318181818181823</v>
      </c>
      <c r="M15" s="176">
        <v>0.68172341904100064</v>
      </c>
      <c r="N15" s="176">
        <v>0.65253648366921468</v>
      </c>
      <c r="O15" s="176">
        <f t="shared" si="1"/>
        <v>0.68854390447761749</v>
      </c>
      <c r="P15" s="181">
        <v>1.0176803394625178</v>
      </c>
      <c r="Q15" s="170">
        <v>1.7999999999999999E-2</v>
      </c>
      <c r="R15" s="182">
        <f t="shared" si="2"/>
        <v>0.7065439044776175</v>
      </c>
      <c r="S15" s="184">
        <f t="shared" si="3"/>
        <v>0.66077239104709817</v>
      </c>
      <c r="T15" s="183">
        <f t="shared" si="4"/>
        <v>-2.7771513430519312E-2</v>
      </c>
      <c r="U15" s="185">
        <f t="shared" si="5"/>
        <v>0.68365814776235778</v>
      </c>
      <c r="V15" s="185">
        <f>Activas!$S$3+'Histórico Actividad'!W15</f>
        <v>0.62186758620689664</v>
      </c>
      <c r="W15" s="185">
        <f>_xlfn.XLOOKUP(B15,[23]Activas!$B:$B,[23]Activas!$AC:$AC)</f>
        <v>-1.2324137931033485E-3</v>
      </c>
      <c r="X15" s="172">
        <f>_xlfn.XLOOKUP(B15,Activas!B:B,Activas!H:H)</f>
        <v>1452</v>
      </c>
      <c r="Y15" s="172">
        <f t="shared" si="6"/>
        <v>903</v>
      </c>
      <c r="Z15" s="227">
        <f t="shared" si="7"/>
        <v>-1.4999999999999999E-2</v>
      </c>
    </row>
    <row r="16" spans="2:37">
      <c r="B16" s="5">
        <v>700000245</v>
      </c>
      <c r="C16" s="5" t="s">
        <v>42</v>
      </c>
      <c r="D16" s="5" t="s">
        <v>43</v>
      </c>
      <c r="E16" s="49" t="s">
        <v>44</v>
      </c>
      <c r="F16" s="176">
        <v>0.68434839554682381</v>
      </c>
      <c r="G16" s="176">
        <v>0.64438676184295895</v>
      </c>
      <c r="H16" s="176">
        <v>0.60448717948717945</v>
      </c>
      <c r="I16" s="176">
        <v>0.62768647281921619</v>
      </c>
      <c r="J16" s="176">
        <v>0.62752525252525249</v>
      </c>
      <c r="K16" s="176">
        <v>0.63538363982244772</v>
      </c>
      <c r="L16" s="176">
        <v>0.65099806825499029</v>
      </c>
      <c r="M16" s="176">
        <v>0.63735558408215665</v>
      </c>
      <c r="N16" s="176">
        <v>0.62403100775193798</v>
      </c>
      <c r="O16" s="176">
        <f t="shared" si="1"/>
        <v>0.64895505650922913</v>
      </c>
      <c r="P16" s="181">
        <v>0.9555555555555556</v>
      </c>
      <c r="Q16" s="170">
        <v>1.7999999999999999E-2</v>
      </c>
      <c r="R16" s="182">
        <f t="shared" si="2"/>
        <v>0.66695505650922915</v>
      </c>
      <c r="S16" s="184">
        <f t="shared" si="3"/>
        <v>0.64113082432840984</v>
      </c>
      <c r="T16" s="183">
        <f t="shared" si="4"/>
        <v>-7.8242321808192905E-3</v>
      </c>
      <c r="U16" s="185">
        <f t="shared" si="5"/>
        <v>0.6540429404188195</v>
      </c>
      <c r="V16" s="185">
        <f>Activas!$S$3+'Histórico Actividad'!W16</f>
        <v>0.62690598596043401</v>
      </c>
      <c r="W16" s="185">
        <f>_xlfn.XLOOKUP(B16,[23]Activas!$B:$B,[23]Activas!$AC:$AC)</f>
        <v>3.8059859604340218E-3</v>
      </c>
      <c r="X16" s="172">
        <f>_xlfn.XLOOKUP(B16,Activas!B:B,Activas!H:H)</f>
        <v>1561</v>
      </c>
      <c r="Y16" s="172">
        <f t="shared" si="6"/>
        <v>979</v>
      </c>
      <c r="Z16" s="227">
        <f t="shared" si="7"/>
        <v>-1.2999999999999999E-2</v>
      </c>
    </row>
    <row r="17" spans="2:26">
      <c r="B17" s="5">
        <v>700000022</v>
      </c>
      <c r="C17" s="5" t="s">
        <v>51</v>
      </c>
      <c r="D17" s="5" t="s">
        <v>9</v>
      </c>
      <c r="E17" s="49" t="s">
        <v>52</v>
      </c>
      <c r="F17" s="176">
        <v>0.62381218557853546</v>
      </c>
      <c r="G17" s="176">
        <v>0.63043478260869568</v>
      </c>
      <c r="H17" s="176">
        <v>0.56627842484747648</v>
      </c>
      <c r="I17" s="176">
        <v>0.6030786146234195</v>
      </c>
      <c r="J17" s="176">
        <v>0.60417811984606928</v>
      </c>
      <c r="K17" s="176">
        <v>0.5918141592920354</v>
      </c>
      <c r="L17" s="176">
        <v>0.64360241625480508</v>
      </c>
      <c r="M17" s="176">
        <v>0.60010940919037203</v>
      </c>
      <c r="N17" s="176">
        <v>0.59444444444444444</v>
      </c>
      <c r="O17" s="176">
        <f t="shared" si="1"/>
        <v>0.62020748165116557</v>
      </c>
      <c r="P17" s="181">
        <v>0.96411355115158004</v>
      </c>
      <c r="Q17" s="170">
        <v>1.7999999999999999E-2</v>
      </c>
      <c r="R17" s="182">
        <f t="shared" si="2"/>
        <v>0.63820748165116559</v>
      </c>
      <c r="S17" s="184">
        <f t="shared" si="3"/>
        <v>0.62242550926360996</v>
      </c>
      <c r="T17" s="183">
        <f t="shared" si="4"/>
        <v>2.2180276124443843E-3</v>
      </c>
      <c r="U17" s="185">
        <f t="shared" si="5"/>
        <v>0.63031649545738777</v>
      </c>
      <c r="V17" s="185">
        <f>Activas!$S$3+'Histórico Actividad'!W17</f>
        <v>0.61075055495103381</v>
      </c>
      <c r="W17" s="185">
        <f>_xlfn.XLOOKUP(B17,[23]Activas!$B:$B,[23]Activas!$AC:$AC)</f>
        <v>-1.2349445048966179E-2</v>
      </c>
      <c r="X17" s="172">
        <f>_xlfn.XLOOKUP(B17,Activas!B:B,Activas!H:H)</f>
        <v>1813</v>
      </c>
      <c r="Y17" s="172">
        <f t="shared" si="6"/>
        <v>1107</v>
      </c>
      <c r="Z17" s="227">
        <f t="shared" si="7"/>
        <v>-1.2999999999999999E-2</v>
      </c>
    </row>
    <row r="18" spans="2:26">
      <c r="B18" s="5">
        <v>700000457</v>
      </c>
      <c r="C18" s="5" t="s">
        <v>14</v>
      </c>
      <c r="D18" s="5" t="s">
        <v>9</v>
      </c>
      <c r="E18" s="49" t="s">
        <v>15</v>
      </c>
      <c r="F18" s="176">
        <v>0.63107314468766684</v>
      </c>
      <c r="G18" s="176">
        <v>0.65359828141783027</v>
      </c>
      <c r="H18" s="176">
        <v>0.59603004291845496</v>
      </c>
      <c r="I18" s="176">
        <v>0.60462614308768159</v>
      </c>
      <c r="J18" s="176">
        <v>0.60671722643553627</v>
      </c>
      <c r="K18" s="176">
        <v>0.60947712418300659</v>
      </c>
      <c r="L18" s="176">
        <v>0.63409337676438648</v>
      </c>
      <c r="M18" s="176">
        <v>0.61907356948228887</v>
      </c>
      <c r="N18" s="176">
        <v>0.62864864864864867</v>
      </c>
      <c r="O18" s="176">
        <f t="shared" si="1"/>
        <v>0.6284929030879709</v>
      </c>
      <c r="P18" s="181">
        <v>0.96454640250260693</v>
      </c>
      <c r="Q18" s="170">
        <v>0.02</v>
      </c>
      <c r="R18" s="182">
        <f t="shared" si="2"/>
        <v>0.64849290308797092</v>
      </c>
      <c r="S18" s="184">
        <f t="shared" si="3"/>
        <v>0.62242550926360996</v>
      </c>
      <c r="T18" s="183">
        <f t="shared" si="4"/>
        <v>-6.0673938243609449E-3</v>
      </c>
      <c r="U18" s="185">
        <f t="shared" si="5"/>
        <v>0.63545920617579044</v>
      </c>
      <c r="V18" s="185">
        <f>Activas!$S$3+'Histórico Actividad'!W18</f>
        <v>0.6105901355013551</v>
      </c>
      <c r="W18" s="185">
        <f>_xlfn.XLOOKUP(B18,[23]Activas!$B:$B,[23]Activas!$AC:$AC)</f>
        <v>-1.2509864498644885E-2</v>
      </c>
      <c r="X18" s="172">
        <f>_xlfn.XLOOKUP(B18,Activas!B:B,Activas!H:H)</f>
        <v>1862</v>
      </c>
      <c r="Y18" s="172">
        <f t="shared" si="6"/>
        <v>1137</v>
      </c>
      <c r="Z18" s="227">
        <f t="shared" si="7"/>
        <v>-1.2999999999999999E-2</v>
      </c>
    </row>
    <row r="19" spans="2:26">
      <c r="B19" s="5">
        <v>700000454</v>
      </c>
      <c r="C19" s="5" t="s">
        <v>56</v>
      </c>
      <c r="D19" s="5" t="s">
        <v>9</v>
      </c>
      <c r="E19" s="49" t="s">
        <v>57</v>
      </c>
      <c r="F19" s="176">
        <v>0.64646464646464652</v>
      </c>
      <c r="G19" s="176">
        <v>0.6348314606741573</v>
      </c>
      <c r="H19" s="176">
        <v>0.5441834451901566</v>
      </c>
      <c r="I19" s="176">
        <v>0.61277777777777775</v>
      </c>
      <c r="J19" s="176">
        <v>0.59597607395323549</v>
      </c>
      <c r="K19" s="176">
        <v>0.5445489762036525</v>
      </c>
      <c r="L19" s="176">
        <v>0.61056644880174293</v>
      </c>
      <c r="M19" s="176">
        <v>0.61847826086956526</v>
      </c>
      <c r="N19" s="176">
        <v>0.60324324324324319</v>
      </c>
      <c r="O19" s="176">
        <f t="shared" si="1"/>
        <v>0.62462371891757795</v>
      </c>
      <c r="P19" s="181">
        <v>0.97317201472908998</v>
      </c>
      <c r="Q19" s="170">
        <v>0.02</v>
      </c>
      <c r="R19" s="182">
        <f t="shared" si="2"/>
        <v>0.64462371891757797</v>
      </c>
      <c r="S19" s="184">
        <f t="shared" si="3"/>
        <v>0.62242550926360996</v>
      </c>
      <c r="T19" s="183">
        <f t="shared" si="4"/>
        <v>-2.1982096539679974E-3</v>
      </c>
      <c r="U19" s="185">
        <f t="shared" si="5"/>
        <v>0.63352461409059391</v>
      </c>
      <c r="V19" s="185">
        <f>Activas!$S$3+'Histórico Actividad'!W19</f>
        <v>0.6105535135135135</v>
      </c>
      <c r="W19" s="185">
        <f>_xlfn.XLOOKUP(B19,[23]Activas!$B:$B,[23]Activas!$AC:$AC)</f>
        <v>-1.2546486486486486E-2</v>
      </c>
      <c r="X19" s="172">
        <f>_xlfn.XLOOKUP(B19,Activas!B:B,Activas!H:H)</f>
        <v>1862</v>
      </c>
      <c r="Y19" s="172">
        <f t="shared" si="6"/>
        <v>1137</v>
      </c>
      <c r="Z19" s="227">
        <f t="shared" si="7"/>
        <v>-1.2999999999999999E-2</v>
      </c>
    </row>
    <row r="20" spans="2:26">
      <c r="B20" s="5">
        <v>700000023</v>
      </c>
      <c r="C20" s="5" t="s">
        <v>54</v>
      </c>
      <c r="D20" s="5" t="s">
        <v>9</v>
      </c>
      <c r="E20" s="49" t="s">
        <v>55</v>
      </c>
      <c r="F20" s="176">
        <v>0.61575875486381326</v>
      </c>
      <c r="G20" s="176">
        <v>0.66522157996146436</v>
      </c>
      <c r="H20" s="176">
        <v>0.58039594398841143</v>
      </c>
      <c r="I20" s="176">
        <v>0.61981896141019532</v>
      </c>
      <c r="J20" s="176">
        <v>0.6195445920303605</v>
      </c>
      <c r="K20" s="176">
        <v>0.60525036460865334</v>
      </c>
      <c r="L20" s="176">
        <v>0.63970944309927358</v>
      </c>
      <c r="M20" s="176">
        <v>0.6398221343873518</v>
      </c>
      <c r="N20" s="176">
        <v>0.59523809523809523</v>
      </c>
      <c r="O20" s="176">
        <f t="shared" si="1"/>
        <v>0.63606617474441962</v>
      </c>
      <c r="P20" s="181">
        <v>0.90633608815427003</v>
      </c>
      <c r="Q20" s="170">
        <v>0.02</v>
      </c>
      <c r="R20" s="182">
        <f t="shared" si="2"/>
        <v>0.65606617474441964</v>
      </c>
      <c r="S20" s="184">
        <f t="shared" si="3"/>
        <v>0.62268566285173887</v>
      </c>
      <c r="T20" s="183">
        <f t="shared" si="4"/>
        <v>-1.3380511892680746E-2</v>
      </c>
      <c r="U20" s="185">
        <f t="shared" si="5"/>
        <v>0.6393759187980792</v>
      </c>
      <c r="V20" s="185">
        <f>Activas!$S$3+'Histórico Actividad'!W20</f>
        <v>0.61276481572481578</v>
      </c>
      <c r="W20" s="185">
        <f>_xlfn.XLOOKUP(B20,[23]Activas!$B:$B,[23]Activas!$AC:$AC)</f>
        <v>-1.0335184275184206E-2</v>
      </c>
      <c r="X20" s="172">
        <f>_xlfn.XLOOKUP(B20,Activas!B:B,Activas!H:H)</f>
        <v>1985</v>
      </c>
      <c r="Y20" s="172">
        <f t="shared" si="6"/>
        <v>1216</v>
      </c>
      <c r="Z20" s="227">
        <f t="shared" si="7"/>
        <v>-0.01</v>
      </c>
    </row>
    <row r="21" spans="2:26">
      <c r="B21" s="5">
        <v>700000254</v>
      </c>
      <c r="C21" s="5" t="s">
        <v>19</v>
      </c>
      <c r="D21" s="5" t="s">
        <v>20</v>
      </c>
      <c r="E21" s="49" t="s">
        <v>21</v>
      </c>
      <c r="F21" s="176">
        <v>0.67706576728499157</v>
      </c>
      <c r="G21" s="176">
        <v>0.63298791018998268</v>
      </c>
      <c r="H21" s="176">
        <v>0.64383561643835618</v>
      </c>
      <c r="I21" s="176">
        <v>0.6649958228905597</v>
      </c>
      <c r="J21" s="176">
        <v>0.64952870608397606</v>
      </c>
      <c r="K21" s="176">
        <v>0.67435897435897441</v>
      </c>
      <c r="L21" s="176">
        <v>0.66779374471682162</v>
      </c>
      <c r="M21" s="176">
        <v>0.62708883025505713</v>
      </c>
      <c r="N21" s="176">
        <v>0.67042497831743275</v>
      </c>
      <c r="O21" s="176">
        <f t="shared" si="1"/>
        <v>0.65398641506748256</v>
      </c>
      <c r="P21" s="181">
        <v>0.8986749805144193</v>
      </c>
      <c r="Q21" s="170">
        <v>2.5000000000000001E-2</v>
      </c>
      <c r="R21" s="182">
        <f t="shared" si="2"/>
        <v>0.67898641506748258</v>
      </c>
      <c r="S21" s="184">
        <f t="shared" si="3"/>
        <v>0.66052379170909459</v>
      </c>
      <c r="T21" s="183">
        <f t="shared" si="4"/>
        <v>6.5373766416120249E-3</v>
      </c>
      <c r="U21" s="185">
        <f t="shared" si="5"/>
        <v>0.66975510338828859</v>
      </c>
      <c r="V21" s="185">
        <f>Activas!$S$3+'Histórico Actividad'!W21</f>
        <v>0.64830416739319974</v>
      </c>
      <c r="W21" s="185">
        <f>_xlfn.XLOOKUP(B21,[23]Activas!$B:$B,[23]Activas!$AC:$AC)</f>
        <v>2.520416739319975E-2</v>
      </c>
      <c r="X21" s="172">
        <f>_xlfn.XLOOKUP(B21,Activas!B:B,Activas!H:H)</f>
        <v>1165</v>
      </c>
      <c r="Y21" s="172">
        <f t="shared" si="6"/>
        <v>755</v>
      </c>
      <c r="Z21" s="227" t="e">
        <f t="shared" si="7"/>
        <v>#N/A</v>
      </c>
    </row>
    <row r="22" spans="2:26">
      <c r="B22" s="174">
        <v>700000455</v>
      </c>
      <c r="C22" s="174" t="s">
        <v>12</v>
      </c>
      <c r="D22" s="174" t="s">
        <v>9</v>
      </c>
      <c r="E22" s="177" t="s">
        <v>13</v>
      </c>
      <c r="F22" s="176">
        <v>0.60968971148611872</v>
      </c>
      <c r="G22" s="176">
        <v>0.61274238227146816</v>
      </c>
      <c r="H22" s="176">
        <v>0.5455049944506104</v>
      </c>
      <c r="I22" s="176">
        <v>0.58998875140607421</v>
      </c>
      <c r="J22" s="176">
        <v>0.58673469387755106</v>
      </c>
      <c r="K22" s="176">
        <v>0.55981143193871541</v>
      </c>
      <c r="L22" s="176">
        <v>0.63056206088992972</v>
      </c>
      <c r="M22" s="176">
        <v>0.609375</v>
      </c>
      <c r="N22" s="176">
        <v>0.62903225806451613</v>
      </c>
      <c r="O22" s="176">
        <f t="shared" si="1"/>
        <v>0.61047158121071821</v>
      </c>
      <c r="P22" s="181">
        <v>1.0455965021861338</v>
      </c>
      <c r="Q22" s="170">
        <v>2.5000000000000001E-2</v>
      </c>
      <c r="R22" s="182">
        <f t="shared" si="2"/>
        <v>0.63547158121071823</v>
      </c>
      <c r="S22" s="184">
        <f t="shared" si="3"/>
        <v>0.62242550926360996</v>
      </c>
      <c r="T22" s="183">
        <f t="shared" si="4"/>
        <v>1.1953928052891749E-2</v>
      </c>
      <c r="U22" s="185">
        <f t="shared" si="5"/>
        <v>0.62894854523716415</v>
      </c>
      <c r="V22" s="185">
        <f>Activas!$S$3+'Histórico Actividad'!W22</f>
        <v>0.60599522388059701</v>
      </c>
      <c r="W22" s="185">
        <f>_xlfn.XLOOKUP(B22,[23]Activas!$B:$B,[23]Activas!$AC:$AC)</f>
        <v>-1.7104776119402976E-2</v>
      </c>
      <c r="X22" s="172">
        <f>_xlfn.XLOOKUP(B22,Activas!B:B,Activas!H:H)</f>
        <v>1687</v>
      </c>
      <c r="Y22" s="172">
        <f t="shared" si="6"/>
        <v>1022</v>
      </c>
      <c r="Z22" s="227">
        <f t="shared" si="7"/>
        <v>-1.4999999999999999E-2</v>
      </c>
    </row>
    <row r="23" spans="2:26">
      <c r="B23" s="233"/>
      <c r="C23" s="233"/>
      <c r="D23" s="233"/>
      <c r="E23" s="233" t="s">
        <v>60</v>
      </c>
      <c r="F23" s="171">
        <v>0.65180000000000005</v>
      </c>
      <c r="G23" s="171">
        <v>0.65600000000000003</v>
      </c>
      <c r="H23" s="171">
        <v>0.61009999999999998</v>
      </c>
      <c r="I23" s="171">
        <v>0.6361</v>
      </c>
      <c r="J23" s="171">
        <v>0.623</v>
      </c>
      <c r="K23" s="171">
        <v>0.62009999999999998</v>
      </c>
      <c r="L23" s="171">
        <v>0.64949999999999997</v>
      </c>
      <c r="M23" s="171">
        <v>0.64390000000000003</v>
      </c>
      <c r="N23" s="171">
        <v>0.63339999999999996</v>
      </c>
      <c r="O23" s="171">
        <f>AVERAGE(L23,G23,I23,M23,F23)</f>
        <v>0.64745999999999992</v>
      </c>
      <c r="P23" s="62">
        <f>Activas!S3-'Histórico Actividad'!O23</f>
        <v>-2.4359999999999937E-2</v>
      </c>
      <c r="Q23" s="179">
        <f>R23-O23</f>
        <v>-1.0359999999999925E-2</v>
      </c>
      <c r="R23" s="178">
        <f>'[24]Resumen GV'!$E$12</f>
        <v>0.6371</v>
      </c>
      <c r="Y23" s="186">
        <f>SUM(Y3:Y22)</f>
        <v>19777</v>
      </c>
    </row>
    <row r="24" spans="2:26">
      <c r="Y24" s="172">
        <f>Activas!R28</f>
        <v>19775</v>
      </c>
    </row>
    <row r="25" spans="2:26">
      <c r="U25" s="132"/>
      <c r="Y25">
        <f>Y24-Y23</f>
        <v>-2</v>
      </c>
    </row>
    <row r="26" spans="2:26">
      <c r="B26" s="66" t="s">
        <v>0</v>
      </c>
      <c r="C26" s="67" t="s">
        <v>1</v>
      </c>
      <c r="D26" s="68" t="s">
        <v>2</v>
      </c>
      <c r="E26" s="66" t="s">
        <v>3</v>
      </c>
      <c r="F26" s="66">
        <v>202603</v>
      </c>
      <c r="G26" s="66">
        <v>202604</v>
      </c>
      <c r="H26" s="66">
        <f t="shared" ref="H26:N26" si="8">G26+1</f>
        <v>202605</v>
      </c>
      <c r="I26" s="66">
        <f t="shared" si="8"/>
        <v>202606</v>
      </c>
      <c r="J26" s="66">
        <f t="shared" si="8"/>
        <v>202607</v>
      </c>
      <c r="K26" s="66">
        <f t="shared" si="8"/>
        <v>202608</v>
      </c>
      <c r="L26" s="66">
        <f t="shared" si="8"/>
        <v>202609</v>
      </c>
      <c r="M26" s="66">
        <f t="shared" si="8"/>
        <v>202610</v>
      </c>
      <c r="N26" s="66">
        <f t="shared" si="8"/>
        <v>202611</v>
      </c>
      <c r="O26" s="66" t="s">
        <v>100</v>
      </c>
      <c r="P26" s="66" t="s">
        <v>121</v>
      </c>
    </row>
    <row r="27" spans="2:26">
      <c r="B27" s="5">
        <v>700000459</v>
      </c>
      <c r="C27" s="5" t="s">
        <v>40</v>
      </c>
      <c r="D27" s="5" t="s">
        <v>38</v>
      </c>
      <c r="E27" s="49" t="s">
        <v>41</v>
      </c>
      <c r="F27" s="12">
        <f t="shared" ref="F27:N27" si="9">F3-F$23</f>
        <v>1.4207905138339916E-2</v>
      </c>
      <c r="G27" s="12">
        <f t="shared" si="9"/>
        <v>1.8766355140186985E-2</v>
      </c>
      <c r="H27" s="12">
        <f t="shared" si="9"/>
        <v>1.9290018484288352E-2</v>
      </c>
      <c r="I27" s="12">
        <f t="shared" si="9"/>
        <v>2.0642556917688237E-2</v>
      </c>
      <c r="J27" s="12">
        <f t="shared" si="9"/>
        <v>1.6245929734361564E-2</v>
      </c>
      <c r="K27" s="12">
        <f t="shared" si="9"/>
        <v>2.4895722840034273E-2</v>
      </c>
      <c r="L27" s="12">
        <f t="shared" si="9"/>
        <v>2.6130252100840412E-2</v>
      </c>
      <c r="M27" s="12">
        <f t="shared" si="9"/>
        <v>2.4149792531120151E-2</v>
      </c>
      <c r="N27" s="12">
        <f t="shared" si="9"/>
        <v>1.1892207792207787E-2</v>
      </c>
      <c r="O27" s="12">
        <f t="shared" ref="O27:O46" si="10">AVERAGE(F27:L27)</f>
        <v>2.0025534336534249E-2</v>
      </c>
      <c r="P27" s="12">
        <f t="shared" ref="P27:P46" si="11">IF(O27&lt;$N$50,$N$50,IF(O27&gt;$O$51,$O$51,O27))</f>
        <v>2.0025534336534249E-2</v>
      </c>
    </row>
    <row r="28" spans="2:26">
      <c r="B28" s="5">
        <v>700000423</v>
      </c>
      <c r="C28" s="5" t="s">
        <v>35</v>
      </c>
      <c r="D28" s="5" t="s">
        <v>33</v>
      </c>
      <c r="E28" s="49" t="s">
        <v>36</v>
      </c>
      <c r="F28" s="12">
        <f t="shared" ref="F28:N28" si="12">F4-F$23</f>
        <v>3.0719280205655508E-2</v>
      </c>
      <c r="G28" s="12">
        <f t="shared" si="12"/>
        <v>2.7080808080808039E-2</v>
      </c>
      <c r="H28" s="12">
        <f t="shared" si="12"/>
        <v>4.2998420413122629E-2</v>
      </c>
      <c r="I28" s="12">
        <f t="shared" si="12"/>
        <v>1.3342160892542587E-2</v>
      </c>
      <c r="J28" s="12">
        <f t="shared" si="12"/>
        <v>1.4045585689555717E-2</v>
      </c>
      <c r="K28" s="12">
        <f t="shared" si="12"/>
        <v>8.3722222222222253E-3</v>
      </c>
      <c r="L28" s="12">
        <f t="shared" si="12"/>
        <v>-9.6156069364161656E-3</v>
      </c>
      <c r="M28" s="12">
        <f t="shared" si="12"/>
        <v>1.5083451536643033E-2</v>
      </c>
      <c r="N28" s="12">
        <f t="shared" si="12"/>
        <v>5.2109476162448543E-3</v>
      </c>
      <c r="O28" s="12">
        <f t="shared" si="10"/>
        <v>1.8134695795355791E-2</v>
      </c>
      <c r="P28" s="12">
        <f t="shared" si="11"/>
        <v>1.8134695795355791E-2</v>
      </c>
    </row>
    <row r="29" spans="2:26">
      <c r="B29" s="5">
        <v>700000428</v>
      </c>
      <c r="C29" s="5" t="s">
        <v>27</v>
      </c>
      <c r="D29" s="5" t="s">
        <v>23</v>
      </c>
      <c r="E29" s="49" t="s">
        <v>28</v>
      </c>
      <c r="F29" s="12">
        <f t="shared" ref="F29:N29" si="13">F5-F$23</f>
        <v>2.6097574123989276E-2</v>
      </c>
      <c r="G29" s="12">
        <f t="shared" si="13"/>
        <v>5.3677419354838718E-2</v>
      </c>
      <c r="H29" s="12">
        <f t="shared" si="13"/>
        <v>6.0977504725897913E-2</v>
      </c>
      <c r="I29" s="12">
        <f t="shared" si="13"/>
        <v>5.3555172413793151E-2</v>
      </c>
      <c r="J29" s="12">
        <f t="shared" si="13"/>
        <v>5.2000000000000046E-2</v>
      </c>
      <c r="K29" s="12">
        <f t="shared" si="13"/>
        <v>5.8060919540229849E-2</v>
      </c>
      <c r="L29" s="12">
        <f t="shared" si="13"/>
        <v>2.6639727649496736E-2</v>
      </c>
      <c r="M29" s="12">
        <f t="shared" si="13"/>
        <v>3.3133492822966515E-2</v>
      </c>
      <c r="N29" s="12">
        <f t="shared" si="13"/>
        <v>3.6237551990493166E-2</v>
      </c>
      <c r="O29" s="12">
        <f t="shared" si="10"/>
        <v>4.72869025440351E-2</v>
      </c>
      <c r="P29" s="12">
        <f t="shared" si="11"/>
        <v>2.3672391047098153E-2</v>
      </c>
    </row>
    <row r="30" spans="2:26">
      <c r="B30" s="5">
        <v>700000281</v>
      </c>
      <c r="C30" s="5" t="s">
        <v>16</v>
      </c>
      <c r="D30" s="5" t="s">
        <v>17</v>
      </c>
      <c r="E30" s="49" t="s">
        <v>18</v>
      </c>
      <c r="F30" s="12">
        <f t="shared" ref="F30:N30" si="14">F6-F$23</f>
        <v>5.3118032786885205E-2</v>
      </c>
      <c r="G30" s="12">
        <f t="shared" si="14"/>
        <v>-1.1764705882355564E-4</v>
      </c>
      <c r="H30" s="12">
        <f t="shared" si="14"/>
        <v>5.9446436285097271E-2</v>
      </c>
      <c r="I30" s="12">
        <f t="shared" si="14"/>
        <v>2.6071753016323473E-2</v>
      </c>
      <c r="J30" s="12">
        <f t="shared" si="14"/>
        <v>3.4689581856839125E-2</v>
      </c>
      <c r="K30" s="12">
        <f t="shared" si="14"/>
        <v>5.0283275261324034E-2</v>
      </c>
      <c r="L30" s="12">
        <f t="shared" si="14"/>
        <v>6.1135359116022081E-2</v>
      </c>
      <c r="M30" s="12">
        <f t="shared" si="14"/>
        <v>4.3174829931972747E-2</v>
      </c>
      <c r="N30" s="12">
        <f t="shared" si="14"/>
        <v>4.2666024759284715E-2</v>
      </c>
      <c r="O30" s="12">
        <f t="shared" si="10"/>
        <v>4.0660970180523948E-2</v>
      </c>
      <c r="P30" s="12">
        <f t="shared" si="11"/>
        <v>2.3672391047098153E-2</v>
      </c>
    </row>
    <row r="31" spans="2:26">
      <c r="B31" s="5">
        <v>700000278</v>
      </c>
      <c r="C31" s="5" t="s">
        <v>29</v>
      </c>
      <c r="D31" s="5" t="s">
        <v>30</v>
      </c>
      <c r="E31" s="49" t="s">
        <v>31</v>
      </c>
      <c r="F31" s="12">
        <f t="shared" ref="F31:N31" si="15">F7-F$23</f>
        <v>4.3086839899413198E-2</v>
      </c>
      <c r="G31" s="12">
        <f t="shared" si="15"/>
        <v>2.2483099752679259E-2</v>
      </c>
      <c r="H31" s="12">
        <f t="shared" si="15"/>
        <v>6.2438030424339486E-2</v>
      </c>
      <c r="I31" s="12">
        <f t="shared" si="15"/>
        <v>2.0639811912225858E-2</v>
      </c>
      <c r="J31" s="12">
        <f t="shared" si="15"/>
        <v>-2.9103286384976501E-2</v>
      </c>
      <c r="K31" s="12">
        <f t="shared" si="15"/>
        <v>2.6592607003890989E-2</v>
      </c>
      <c r="L31" s="12">
        <f t="shared" si="15"/>
        <v>2.4790220820189335E-2</v>
      </c>
      <c r="M31" s="12">
        <f t="shared" si="15"/>
        <v>1.4559094519459914E-2</v>
      </c>
      <c r="N31" s="12">
        <f t="shared" si="15"/>
        <v>-2.9479777954004582E-3</v>
      </c>
      <c r="O31" s="12">
        <f t="shared" si="10"/>
        <v>2.4418189061108802E-2</v>
      </c>
      <c r="P31" s="12">
        <f t="shared" si="11"/>
        <v>2.3672391047098153E-2</v>
      </c>
    </row>
    <row r="32" spans="2:26">
      <c r="B32" s="5">
        <v>700000021</v>
      </c>
      <c r="C32" s="5" t="s">
        <v>10</v>
      </c>
      <c r="D32" s="5" t="s">
        <v>9</v>
      </c>
      <c r="E32" s="49" t="s">
        <v>11</v>
      </c>
      <c r="F32" s="12">
        <f t="shared" ref="F32:N32" si="16">F8-F$23</f>
        <v>-1.3695643848731454E-2</v>
      </c>
      <c r="G32" s="12">
        <f t="shared" si="16"/>
        <v>-1.7233480176211513E-2</v>
      </c>
      <c r="H32" s="12">
        <f t="shared" si="16"/>
        <v>-2.3810450623202306E-2</v>
      </c>
      <c r="I32" s="12">
        <f t="shared" si="16"/>
        <v>-3.657393364928907E-2</v>
      </c>
      <c r="J32" s="12">
        <f t="shared" si="16"/>
        <v>-1.5957746478873269E-2</v>
      </c>
      <c r="K32" s="12">
        <f t="shared" si="16"/>
        <v>-2.1877362020579993E-2</v>
      </c>
      <c r="L32" s="12">
        <f t="shared" si="16"/>
        <v>-2.2759052924791079E-2</v>
      </c>
      <c r="M32" s="12">
        <f t="shared" si="16"/>
        <v>-3.8180356305672736E-2</v>
      </c>
      <c r="N32" s="12">
        <f t="shared" si="16"/>
        <v>-2.834997617913293E-2</v>
      </c>
      <c r="O32" s="12">
        <f t="shared" si="10"/>
        <v>-2.1701095674525526E-2</v>
      </c>
      <c r="P32" s="12">
        <f t="shared" si="11"/>
        <v>-1.4674490736390057E-2</v>
      </c>
    </row>
    <row r="33" spans="2:16">
      <c r="B33" s="5">
        <v>700000466</v>
      </c>
      <c r="C33" s="5" t="s">
        <v>102</v>
      </c>
      <c r="D33" s="5" t="s">
        <v>46</v>
      </c>
      <c r="E33" s="49" t="s">
        <v>47</v>
      </c>
      <c r="F33" s="12">
        <f t="shared" ref="F33:N33" si="17">F9-F$23</f>
        <v>2.2635542607428949E-2</v>
      </c>
      <c r="G33" s="12">
        <f t="shared" si="17"/>
        <v>4.9318996415770311E-3</v>
      </c>
      <c r="H33" s="12">
        <f t="shared" si="17"/>
        <v>-1.836330532212882E-2</v>
      </c>
      <c r="I33" s="12">
        <f t="shared" si="17"/>
        <v>8.2518874399450937E-4</v>
      </c>
      <c r="J33" s="12">
        <f t="shared" si="17"/>
        <v>-1.5517006802721056E-2</v>
      </c>
      <c r="K33" s="12">
        <f t="shared" si="17"/>
        <v>-2.0376052449965432E-2</v>
      </c>
      <c r="L33" s="12">
        <f t="shared" si="17"/>
        <v>-1.2759668508287247E-2</v>
      </c>
      <c r="M33" s="12">
        <f t="shared" si="17"/>
        <v>3.7606849315068414E-2</v>
      </c>
      <c r="N33" s="12">
        <f t="shared" si="17"/>
        <v>1.7902173913043606E-3</v>
      </c>
      <c r="O33" s="12">
        <f t="shared" si="10"/>
        <v>-5.5176288700145805E-3</v>
      </c>
      <c r="P33" s="12">
        <f t="shared" si="11"/>
        <v>-5.5176288700145805E-3</v>
      </c>
    </row>
    <row r="34" spans="2:16">
      <c r="B34" s="5">
        <v>700000098</v>
      </c>
      <c r="C34" s="5" t="s">
        <v>22</v>
      </c>
      <c r="D34" s="5" t="s">
        <v>23</v>
      </c>
      <c r="E34" s="49" t="s">
        <v>24</v>
      </c>
      <c r="F34" s="12">
        <f t="shared" ref="F34:N34" si="18">F10-F$23</f>
        <v>-7.760019398642104E-2</v>
      </c>
      <c r="G34" s="12">
        <f t="shared" si="18"/>
        <v>-4.5436893203883999E-3</v>
      </c>
      <c r="H34" s="12">
        <f t="shared" si="18"/>
        <v>3.723840304182513E-2</v>
      </c>
      <c r="I34" s="12">
        <f t="shared" si="18"/>
        <v>4.7141252302025816E-2</v>
      </c>
      <c r="J34" s="12">
        <f t="shared" si="18"/>
        <v>1.728776978417268E-2</v>
      </c>
      <c r="K34" s="12">
        <f t="shared" si="18"/>
        <v>2.4601691896705247E-2</v>
      </c>
      <c r="L34" s="12">
        <f t="shared" si="18"/>
        <v>-3.9808370044052799E-2</v>
      </c>
      <c r="M34" s="12">
        <f t="shared" si="18"/>
        <v>4.5605637467476146E-2</v>
      </c>
      <c r="N34" s="12">
        <f t="shared" si="18"/>
        <v>3.1305882352941183E-2</v>
      </c>
      <c r="O34" s="12">
        <f t="shared" si="10"/>
        <v>6.1669481055237618E-4</v>
      </c>
      <c r="P34" s="12">
        <f t="shared" si="11"/>
        <v>6.1669481055237618E-4</v>
      </c>
    </row>
    <row r="35" spans="2:16">
      <c r="B35" s="5">
        <v>700000178</v>
      </c>
      <c r="C35" s="5" t="s">
        <v>32</v>
      </c>
      <c r="D35" s="5" t="s">
        <v>33</v>
      </c>
      <c r="E35" s="49" t="s">
        <v>34</v>
      </c>
      <c r="F35" s="12">
        <f t="shared" ref="F35:N35" si="19">F11-F$23</f>
        <v>-1.4815286624204616E-3</v>
      </c>
      <c r="G35" s="12">
        <f t="shared" si="19"/>
        <v>-1.0285714285714342E-2</v>
      </c>
      <c r="H35" s="12">
        <f t="shared" si="19"/>
        <v>6.0041017780502748E-2</v>
      </c>
      <c r="I35" s="12">
        <f t="shared" si="19"/>
        <v>1.8619235364396802E-2</v>
      </c>
      <c r="J35" s="12">
        <f t="shared" si="19"/>
        <v>-1.8610913404507712E-2</v>
      </c>
      <c r="K35" s="12">
        <f t="shared" si="19"/>
        <v>-1.1533670434265342E-2</v>
      </c>
      <c r="L35" s="12">
        <f t="shared" si="19"/>
        <v>-1.2753012048192791E-2</v>
      </c>
      <c r="M35" s="12">
        <f t="shared" si="19"/>
        <v>-1.0688321167883208E-2</v>
      </c>
      <c r="N35" s="12">
        <f t="shared" si="19"/>
        <v>3.0470581186339163E-2</v>
      </c>
      <c r="O35" s="12">
        <f t="shared" si="10"/>
        <v>3.4279163299712717E-3</v>
      </c>
      <c r="P35" s="12">
        <f t="shared" si="11"/>
        <v>3.4279163299712717E-3</v>
      </c>
    </row>
    <row r="36" spans="2:16">
      <c r="B36" s="5">
        <v>700000232</v>
      </c>
      <c r="C36" s="5" t="s">
        <v>37</v>
      </c>
      <c r="D36" s="5" t="s">
        <v>38</v>
      </c>
      <c r="E36" s="49" t="s">
        <v>39</v>
      </c>
      <c r="F36" s="12">
        <f t="shared" ref="F36:N36" si="20">F12-F$23</f>
        <v>1.7303776683086358E-3</v>
      </c>
      <c r="G36" s="12">
        <f t="shared" si="20"/>
        <v>1.5121163166397222E-3</v>
      </c>
      <c r="H36" s="12">
        <f t="shared" si="20"/>
        <v>-1.662346857597452E-2</v>
      </c>
      <c r="I36" s="12">
        <f t="shared" si="20"/>
        <v>1.7378378378378745E-3</v>
      </c>
      <c r="J36" s="12">
        <f t="shared" si="20"/>
        <v>-2.0683397683397664E-2</v>
      </c>
      <c r="K36" s="12">
        <f t="shared" si="20"/>
        <v>-4.3417683881064151E-2</v>
      </c>
      <c r="L36" s="12">
        <f t="shared" si="20"/>
        <v>-1.933281004709575E-3</v>
      </c>
      <c r="M36" s="12">
        <f t="shared" si="20"/>
        <v>-2.9126370135027835E-2</v>
      </c>
      <c r="N36" s="12">
        <f t="shared" si="20"/>
        <v>-1.8750318471337568E-2</v>
      </c>
      <c r="O36" s="12">
        <f t="shared" si="10"/>
        <v>-1.1096785617479954E-2</v>
      </c>
      <c r="P36" s="12">
        <f t="shared" si="11"/>
        <v>-1.1096785617479954E-2</v>
      </c>
    </row>
    <row r="37" spans="2:16">
      <c r="B37" s="5">
        <v>700000456</v>
      </c>
      <c r="C37" s="5" t="s">
        <v>58</v>
      </c>
      <c r="D37" s="5" t="s">
        <v>9</v>
      </c>
      <c r="E37" s="49" t="s">
        <v>59</v>
      </c>
      <c r="F37" s="12">
        <f t="shared" ref="F37:N37" si="21">F13-F$23</f>
        <v>-1.744540431943753E-2</v>
      </c>
      <c r="G37" s="12">
        <f t="shared" si="21"/>
        <v>-5.8746867167920325E-3</v>
      </c>
      <c r="H37" s="12">
        <f t="shared" si="21"/>
        <v>-4.2720586772749813E-2</v>
      </c>
      <c r="I37" s="12">
        <f t="shared" si="21"/>
        <v>-1.362587481517985E-2</v>
      </c>
      <c r="J37" s="12">
        <f t="shared" si="21"/>
        <v>6.8100340964442063E-3</v>
      </c>
      <c r="K37" s="12">
        <f t="shared" si="21"/>
        <v>1.4686274509804198E-3</v>
      </c>
      <c r="L37" s="12">
        <f t="shared" si="21"/>
        <v>-2.6667630057803482E-2</v>
      </c>
      <c r="M37" s="12">
        <f t="shared" si="21"/>
        <v>-5.8277108433735236E-3</v>
      </c>
      <c r="N37" s="12">
        <f t="shared" si="21"/>
        <v>-1.2743169919086084E-2</v>
      </c>
      <c r="O37" s="12">
        <f t="shared" si="10"/>
        <v>-1.4007931590648297E-2</v>
      </c>
      <c r="P37" s="12">
        <f t="shared" si="11"/>
        <v>-1.4007931590648297E-2</v>
      </c>
    </row>
    <row r="38" spans="2:16">
      <c r="B38" s="5">
        <v>700000133</v>
      </c>
      <c r="C38" s="5" t="s">
        <v>25</v>
      </c>
      <c r="D38" s="5" t="s">
        <v>23</v>
      </c>
      <c r="E38" s="49" t="s">
        <v>26</v>
      </c>
      <c r="F38" s="12">
        <f t="shared" ref="F38:N38" si="22">F14-F$23</f>
        <v>-7.3555555555556706E-3</v>
      </c>
      <c r="G38" s="12">
        <f t="shared" si="22"/>
        <v>1.8465920651068113E-2</v>
      </c>
      <c r="H38" s="12">
        <f t="shared" si="22"/>
        <v>6.9463492063492227E-2</v>
      </c>
      <c r="I38" s="12">
        <f t="shared" si="22"/>
        <v>3.7032880698351089E-2</v>
      </c>
      <c r="J38" s="12">
        <f t="shared" si="22"/>
        <v>4.4949951876804617E-2</v>
      </c>
      <c r="K38" s="12">
        <f t="shared" si="22"/>
        <v>8.6006870229007659E-2</v>
      </c>
      <c r="L38" s="12">
        <f t="shared" si="22"/>
        <v>8.4401515151515172E-2</v>
      </c>
      <c r="M38" s="12">
        <f t="shared" si="22"/>
        <v>5.6754817586529449E-2</v>
      </c>
      <c r="N38" s="12">
        <f t="shared" si="22"/>
        <v>3.3574169741697468E-2</v>
      </c>
      <c r="O38" s="12">
        <f t="shared" si="10"/>
        <v>4.7566439302097599E-2</v>
      </c>
      <c r="P38" s="12">
        <f t="shared" si="11"/>
        <v>2.3672391047098153E-2</v>
      </c>
    </row>
    <row r="39" spans="2:16">
      <c r="B39" s="5">
        <v>700000458</v>
      </c>
      <c r="C39" s="5" t="s">
        <v>48</v>
      </c>
      <c r="D39" s="5" t="s">
        <v>49</v>
      </c>
      <c r="E39" s="49" t="s">
        <v>50</v>
      </c>
      <c r="F39" s="12">
        <f t="shared" ref="F39:N39" si="23">F15-F$23</f>
        <v>5.0760240963855452E-2</v>
      </c>
      <c r="G39" s="12">
        <f t="shared" si="23"/>
        <v>4.4751879699248098E-2</v>
      </c>
      <c r="H39" s="12">
        <f t="shared" si="23"/>
        <v>-2.6925925925925798E-3</v>
      </c>
      <c r="I39" s="12">
        <f t="shared" si="23"/>
        <v>2.8402164502164484E-2</v>
      </c>
      <c r="J39" s="12">
        <f t="shared" si="23"/>
        <v>3.0295128939828109E-2</v>
      </c>
      <c r="K39" s="12">
        <f t="shared" si="23"/>
        <v>2.644545454545455E-2</v>
      </c>
      <c r="L39" s="12">
        <f t="shared" si="23"/>
        <v>4.3681818181818266E-2</v>
      </c>
      <c r="M39" s="12">
        <f t="shared" si="23"/>
        <v>3.7823419041000617E-2</v>
      </c>
      <c r="N39" s="12">
        <f t="shared" si="23"/>
        <v>1.9136483669214721E-2</v>
      </c>
      <c r="O39" s="12">
        <f t="shared" si="10"/>
        <v>3.1663442034253766E-2</v>
      </c>
      <c r="P39" s="12">
        <f t="shared" si="11"/>
        <v>2.3672391047098153E-2</v>
      </c>
    </row>
    <row r="40" spans="2:16">
      <c r="B40" s="5">
        <v>700000245</v>
      </c>
      <c r="C40" s="5" t="s">
        <v>42</v>
      </c>
      <c r="D40" s="5" t="s">
        <v>43</v>
      </c>
      <c r="E40" s="49" t="s">
        <v>44</v>
      </c>
      <c r="F40" s="12">
        <f t="shared" ref="F40:N40" si="24">F16-F$23</f>
        <v>3.2548395546823761E-2</v>
      </c>
      <c r="G40" s="12">
        <f t="shared" si="24"/>
        <v>-1.1613238157041073E-2</v>
      </c>
      <c r="H40" s="12">
        <f t="shared" si="24"/>
        <v>-5.6128205128205266E-3</v>
      </c>
      <c r="I40" s="12">
        <f t="shared" si="24"/>
        <v>-8.4135271807838086E-3</v>
      </c>
      <c r="J40" s="12">
        <f t="shared" si="24"/>
        <v>4.5252525252524878E-3</v>
      </c>
      <c r="K40" s="12">
        <f t="shared" si="24"/>
        <v>1.5283639822447737E-2</v>
      </c>
      <c r="L40" s="12">
        <f t="shared" si="24"/>
        <v>1.4980682549903257E-3</v>
      </c>
      <c r="M40" s="12">
        <f t="shared" si="24"/>
        <v>-6.5444159178433825E-3</v>
      </c>
      <c r="N40" s="12">
        <f t="shared" si="24"/>
        <v>-9.3689922480619803E-3</v>
      </c>
      <c r="O40" s="12">
        <f t="shared" si="10"/>
        <v>4.0308243284098433E-3</v>
      </c>
      <c r="P40" s="12">
        <f t="shared" si="11"/>
        <v>4.0308243284098433E-3</v>
      </c>
    </row>
    <row r="41" spans="2:16">
      <c r="B41" s="5">
        <v>700000022</v>
      </c>
      <c r="C41" s="5" t="s">
        <v>51</v>
      </c>
      <c r="D41" s="5" t="s">
        <v>9</v>
      </c>
      <c r="E41" s="49" t="s">
        <v>52</v>
      </c>
      <c r="F41" s="12">
        <f t="shared" ref="F41:N41" si="25">F17-F$23</f>
        <v>-2.7987814421464585E-2</v>
      </c>
      <c r="G41" s="12">
        <f t="shared" si="25"/>
        <v>-2.5565217391304351E-2</v>
      </c>
      <c r="H41" s="12">
        <f t="shared" si="25"/>
        <v>-4.3821575152523495E-2</v>
      </c>
      <c r="I41" s="12">
        <f t="shared" si="25"/>
        <v>-3.3021385376580503E-2</v>
      </c>
      <c r="J41" s="12">
        <f t="shared" si="25"/>
        <v>-1.8821880153930715E-2</v>
      </c>
      <c r="K41" s="12">
        <f t="shared" si="25"/>
        <v>-2.8285840707964582E-2</v>
      </c>
      <c r="L41" s="12">
        <f t="shared" si="25"/>
        <v>-5.8975837451948898E-3</v>
      </c>
      <c r="M41" s="12">
        <f t="shared" si="25"/>
        <v>-4.3790590809627994E-2</v>
      </c>
      <c r="N41" s="12">
        <f t="shared" si="25"/>
        <v>-3.8955555555555521E-2</v>
      </c>
      <c r="O41" s="12">
        <f t="shared" si="10"/>
        <v>-2.6200185278423303E-2</v>
      </c>
      <c r="P41" s="12">
        <f t="shared" si="11"/>
        <v>-1.4674490736390057E-2</v>
      </c>
    </row>
    <row r="42" spans="2:16">
      <c r="B42" s="5">
        <v>700000457</v>
      </c>
      <c r="C42" s="5" t="s">
        <v>14</v>
      </c>
      <c r="D42" s="5" t="s">
        <v>9</v>
      </c>
      <c r="E42" s="49" t="s">
        <v>15</v>
      </c>
      <c r="F42" s="12">
        <f t="shared" ref="F42:N42" si="26">F18-F$23</f>
        <v>-2.0726855312333203E-2</v>
      </c>
      <c r="G42" s="12">
        <f t="shared" si="26"/>
        <v>-2.401718582169754E-3</v>
      </c>
      <c r="H42" s="12">
        <f t="shared" si="26"/>
        <v>-1.4069957081545015E-2</v>
      </c>
      <c r="I42" s="12">
        <f t="shared" si="26"/>
        <v>-3.147385691231841E-2</v>
      </c>
      <c r="J42" s="12">
        <f t="shared" si="26"/>
        <v>-1.6282773564463726E-2</v>
      </c>
      <c r="K42" s="12">
        <f t="shared" si="26"/>
        <v>-1.0622875816993393E-2</v>
      </c>
      <c r="L42" s="12">
        <f t="shared" si="26"/>
        <v>-1.5406623235613481E-2</v>
      </c>
      <c r="M42" s="12">
        <f t="shared" si="26"/>
        <v>-2.4826430517711162E-2</v>
      </c>
      <c r="N42" s="12">
        <f t="shared" si="26"/>
        <v>-4.7513513513512962E-3</v>
      </c>
      <c r="O42" s="12">
        <f t="shared" si="10"/>
        <v>-1.5854951500776711E-2</v>
      </c>
      <c r="P42" s="12">
        <f t="shared" si="11"/>
        <v>-1.4674490736390057E-2</v>
      </c>
    </row>
    <row r="43" spans="2:16">
      <c r="B43" s="5">
        <v>700000454</v>
      </c>
      <c r="C43" s="5" t="s">
        <v>56</v>
      </c>
      <c r="D43" s="5" t="s">
        <v>9</v>
      </c>
      <c r="E43" s="49" t="s">
        <v>57</v>
      </c>
      <c r="F43" s="12">
        <f t="shared" ref="F43:N43" si="27">F19-F$23</f>
        <v>-5.3353535353535264E-3</v>
      </c>
      <c r="G43" s="12">
        <f t="shared" si="27"/>
        <v>-2.1168539325842728E-2</v>
      </c>
      <c r="H43" s="12">
        <f t="shared" si="27"/>
        <v>-6.5916554809843375E-2</v>
      </c>
      <c r="I43" s="12">
        <f t="shared" si="27"/>
        <v>-2.3322222222222244E-2</v>
      </c>
      <c r="J43" s="12">
        <f t="shared" si="27"/>
        <v>-2.7023926046764513E-2</v>
      </c>
      <c r="K43" s="12">
        <f t="shared" si="27"/>
        <v>-7.5551023796347483E-2</v>
      </c>
      <c r="L43" s="12">
        <f t="shared" si="27"/>
        <v>-3.8933551198257033E-2</v>
      </c>
      <c r="M43" s="12">
        <f t="shared" si="27"/>
        <v>-2.5421739130434773E-2</v>
      </c>
      <c r="N43" s="12">
        <f t="shared" si="27"/>
        <v>-3.0156756756756775E-2</v>
      </c>
      <c r="O43" s="12">
        <f t="shared" si="10"/>
        <v>-3.6750167276375846E-2</v>
      </c>
      <c r="P43" s="12">
        <f t="shared" si="11"/>
        <v>-1.4674490736390057E-2</v>
      </c>
    </row>
    <row r="44" spans="2:16">
      <c r="B44" s="5">
        <v>700000023</v>
      </c>
      <c r="C44" s="5" t="s">
        <v>54</v>
      </c>
      <c r="D44" s="5" t="s">
        <v>9</v>
      </c>
      <c r="E44" s="49" t="s">
        <v>55</v>
      </c>
      <c r="F44" s="12">
        <f t="shared" ref="F44:N44" si="28">F20-F$23</f>
        <v>-3.6041245136186784E-2</v>
      </c>
      <c r="G44" s="12">
        <f t="shared" si="28"/>
        <v>9.2215799614643323E-3</v>
      </c>
      <c r="H44" s="12">
        <f t="shared" si="28"/>
        <v>-2.9704056011588542E-2</v>
      </c>
      <c r="I44" s="12">
        <f t="shared" si="28"/>
        <v>-1.6281038589804675E-2</v>
      </c>
      <c r="J44" s="12">
        <f t="shared" si="28"/>
        <v>-3.4554079696395013E-3</v>
      </c>
      <c r="K44" s="12">
        <f t="shared" si="28"/>
        <v>-1.4849635391346649E-2</v>
      </c>
      <c r="L44" s="12">
        <f t="shared" si="28"/>
        <v>-9.7905569007263882E-3</v>
      </c>
      <c r="M44" s="12">
        <f t="shared" si="28"/>
        <v>-4.0778656126482238E-3</v>
      </c>
      <c r="N44" s="12">
        <f t="shared" si="28"/>
        <v>-3.816190476190473E-2</v>
      </c>
      <c r="O44" s="12">
        <f t="shared" si="10"/>
        <v>-1.4414337148261172E-2</v>
      </c>
      <c r="P44" s="12">
        <f t="shared" si="11"/>
        <v>-1.4414337148261172E-2</v>
      </c>
    </row>
    <row r="45" spans="2:16">
      <c r="B45" s="5">
        <v>700000254</v>
      </c>
      <c r="C45" s="5" t="s">
        <v>19</v>
      </c>
      <c r="D45" s="5" t="s">
        <v>20</v>
      </c>
      <c r="E45" s="49" t="s">
        <v>21</v>
      </c>
      <c r="F45" s="12">
        <f t="shared" ref="F45:N45" si="29">F21-F$23</f>
        <v>2.5265767284991525E-2</v>
      </c>
      <c r="G45" s="12">
        <f t="shared" si="29"/>
        <v>-2.3012089810017344E-2</v>
      </c>
      <c r="H45" s="12">
        <f t="shared" si="29"/>
        <v>3.3735616438356208E-2</v>
      </c>
      <c r="I45" s="12">
        <f t="shared" si="29"/>
        <v>2.8895822890559697E-2</v>
      </c>
      <c r="J45" s="12">
        <f t="shared" si="29"/>
        <v>2.6528706083976061E-2</v>
      </c>
      <c r="K45" s="12">
        <f t="shared" si="29"/>
        <v>5.4258974358974421E-2</v>
      </c>
      <c r="L45" s="12">
        <f t="shared" si="29"/>
        <v>1.8293744716821658E-2</v>
      </c>
      <c r="M45" s="12">
        <f t="shared" si="29"/>
        <v>-1.68111697449429E-2</v>
      </c>
      <c r="N45" s="12">
        <f t="shared" si="29"/>
        <v>3.7024978317432788E-2</v>
      </c>
      <c r="O45" s="12">
        <f t="shared" si="10"/>
        <v>2.3423791709094605E-2</v>
      </c>
      <c r="P45" s="12">
        <f t="shared" si="11"/>
        <v>2.3423791709094605E-2</v>
      </c>
    </row>
    <row r="46" spans="2:16">
      <c r="B46" s="174">
        <v>700000455</v>
      </c>
      <c r="C46" s="174" t="s">
        <v>12</v>
      </c>
      <c r="D46" s="174" t="s">
        <v>9</v>
      </c>
      <c r="E46" s="177" t="s">
        <v>13</v>
      </c>
      <c r="F46" s="12">
        <f t="shared" ref="F46:N46" si="30">F22-F$23</f>
        <v>-4.2110288513881322E-2</v>
      </c>
      <c r="G46" s="12">
        <f t="shared" si="30"/>
        <v>-4.3257617728531872E-2</v>
      </c>
      <c r="H46" s="12">
        <f t="shared" si="30"/>
        <v>-6.4595005549389573E-2</v>
      </c>
      <c r="I46" s="12">
        <f t="shared" si="30"/>
        <v>-4.6111248593925791E-2</v>
      </c>
      <c r="J46" s="12">
        <f t="shared" si="30"/>
        <v>-3.6265306122448937E-2</v>
      </c>
      <c r="K46" s="12">
        <f t="shared" si="30"/>
        <v>-6.0288568061284575E-2</v>
      </c>
      <c r="L46" s="12">
        <f t="shared" si="30"/>
        <v>-1.8937939110070245E-2</v>
      </c>
      <c r="M46" s="12">
        <f t="shared" si="30"/>
        <v>-3.4525000000000028E-2</v>
      </c>
      <c r="N46" s="12">
        <f t="shared" si="30"/>
        <v>-4.3677419354838376E-3</v>
      </c>
      <c r="O46" s="12">
        <f t="shared" si="10"/>
        <v>-4.4509424811361761E-2</v>
      </c>
      <c r="P46" s="12">
        <f t="shared" si="11"/>
        <v>-1.4674490736390057E-2</v>
      </c>
    </row>
    <row r="48" spans="2:16">
      <c r="N48" s="172" t="s">
        <v>119</v>
      </c>
      <c r="O48" s="172" t="s">
        <v>120</v>
      </c>
    </row>
    <row r="49" spans="14:15">
      <c r="N49" s="169">
        <f>MIN(O27:O46)</f>
        <v>-4.4509424811361761E-2</v>
      </c>
      <c r="O49" s="173">
        <f>_xlfn.QUARTILE.INC($O$27:$O$46,1)</f>
        <v>-1.4774490736390056E-2</v>
      </c>
    </row>
    <row r="50" spans="14:15">
      <c r="N50" s="198">
        <f>O49+0.01%</f>
        <v>-1.4674490736390057E-2</v>
      </c>
      <c r="O50" s="197">
        <f>_xlfn.QUARTILE.INC($O$27:$O$46,2)</f>
        <v>2.0223055702618242E-3</v>
      </c>
    </row>
    <row r="51" spans="14:15">
      <c r="N51" s="196">
        <f>O50+0.01%</f>
        <v>2.122305570261824E-3</v>
      </c>
      <c r="O51" s="199">
        <f>_xlfn.QUARTILE.INC($O$27:$O$46,3)</f>
        <v>2.3672391047098153E-2</v>
      </c>
    </row>
    <row r="52" spans="14:15">
      <c r="N52" s="169">
        <f>O51+0.01%</f>
        <v>2.3772391047098152E-2</v>
      </c>
      <c r="O52" s="173">
        <f>_xlfn.QUARTILE.INC($O$27:$O$46,4)</f>
        <v>4.7566439302097599E-2</v>
      </c>
    </row>
  </sheetData>
  <sortState xmlns:xlrd2="http://schemas.microsoft.com/office/spreadsheetml/2017/richdata2" ref="B3:R23">
    <sortCondition descending="1" ref="P2:P23"/>
  </sortState>
  <conditionalFormatting sqref="O3:O2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2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3:T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W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T25"/>
  <sheetViews>
    <sheetView zoomScale="81" workbookViewId="0">
      <pane xSplit="5" ySplit="2" topLeftCell="K3" activePane="bottomRight" state="frozen"/>
      <selection pane="topRight" activeCell="F1" sqref="F1"/>
      <selection pane="bottomLeft" activeCell="A3" sqref="A3"/>
      <selection pane="bottomRight" activeCell="K11" sqref="K11"/>
    </sheetView>
  </sheetViews>
  <sheetFormatPr baseColWidth="10" defaultRowHeight="14.5"/>
  <cols>
    <col min="2" max="2" width="9.81640625" bestFit="1" customWidth="1"/>
    <col min="3" max="3" width="23.453125" bestFit="1" customWidth="1"/>
    <col min="4" max="4" width="36.6328125" bestFit="1" customWidth="1"/>
    <col min="5" max="5" width="28.08984375" bestFit="1" customWidth="1"/>
    <col min="20" max="20" width="22" bestFit="1" customWidth="1"/>
  </cols>
  <sheetData>
    <row r="2" spans="2:20" ht="26">
      <c r="B2" s="175" t="s">
        <v>0</v>
      </c>
      <c r="C2" s="175" t="s">
        <v>1</v>
      </c>
      <c r="D2" s="175" t="s">
        <v>2</v>
      </c>
      <c r="E2" s="175" t="s">
        <v>3</v>
      </c>
      <c r="F2" s="175">
        <v>202603</v>
      </c>
      <c r="G2" s="175">
        <v>202604</v>
      </c>
      <c r="H2" s="175">
        <f>G2+1</f>
        <v>202605</v>
      </c>
      <c r="I2" s="175">
        <f t="shared" ref="I2:N2" si="0">H2+1</f>
        <v>202606</v>
      </c>
      <c r="J2" s="175">
        <f t="shared" si="0"/>
        <v>202607</v>
      </c>
      <c r="K2" s="175">
        <f t="shared" si="0"/>
        <v>202608</v>
      </c>
      <c r="L2" s="175">
        <f t="shared" si="0"/>
        <v>202609</v>
      </c>
      <c r="M2" s="175">
        <f t="shared" si="0"/>
        <v>202610</v>
      </c>
      <c r="N2" s="175">
        <f t="shared" si="0"/>
        <v>202611</v>
      </c>
      <c r="O2" s="175" t="s">
        <v>100</v>
      </c>
      <c r="P2" s="175" t="s">
        <v>131</v>
      </c>
      <c r="Q2" s="59" t="s">
        <v>101</v>
      </c>
      <c r="R2" s="204" t="s">
        <v>132</v>
      </c>
      <c r="S2" s="175" t="s">
        <v>133</v>
      </c>
      <c r="T2" s="175" t="s">
        <v>134</v>
      </c>
    </row>
    <row r="3" spans="2:20">
      <c r="B3" s="5">
        <v>700000459</v>
      </c>
      <c r="C3" s="5" t="s">
        <v>40</v>
      </c>
      <c r="D3" s="5" t="s">
        <v>38</v>
      </c>
      <c r="E3" s="49" t="s">
        <v>41</v>
      </c>
      <c r="F3" s="63">
        <v>0.5513833992094862</v>
      </c>
      <c r="G3" s="63">
        <v>0.55046728971962622</v>
      </c>
      <c r="H3" s="63">
        <v>0.54158964879852123</v>
      </c>
      <c r="I3" s="63">
        <v>0.55429071803852892</v>
      </c>
      <c r="J3" s="63">
        <v>0.55526992287917742</v>
      </c>
      <c r="K3" s="63">
        <v>0.56544054747647565</v>
      </c>
      <c r="L3" s="63">
        <v>0.59243697478991597</v>
      </c>
      <c r="M3" s="63">
        <v>0.57261410788381739</v>
      </c>
      <c r="N3" s="63">
        <v>0.54870129870129869</v>
      </c>
      <c r="O3" s="63">
        <f>AVERAGE(F3:L3)</f>
        <v>0.55869692870167598</v>
      </c>
      <c r="P3" s="63">
        <f>_xlfn.XLOOKUP(B3,'Histórico Actividad'!B:B,'Histórico Actividad'!P:P)</f>
        <v>1.1261425959780622</v>
      </c>
      <c r="Q3" s="168">
        <v>-5.0000000000000001E-3</v>
      </c>
      <c r="R3" s="168">
        <f>O3+Q3</f>
        <v>0.55369692870167597</v>
      </c>
      <c r="S3" s="205">
        <f>_xlfn.XLOOKUP(B3,Activas!B:B,Activas!H:H)</f>
        <v>1246</v>
      </c>
      <c r="T3" s="133">
        <f>ROUND(R3*S3,0)</f>
        <v>690</v>
      </c>
    </row>
    <row r="4" spans="2:20">
      <c r="B4" s="5">
        <v>700000423</v>
      </c>
      <c r="C4" s="5" t="s">
        <v>35</v>
      </c>
      <c r="D4" s="5" t="s">
        <v>33</v>
      </c>
      <c r="E4" s="49" t="s">
        <v>36</v>
      </c>
      <c r="F4" s="63">
        <v>0.60732647814910024</v>
      </c>
      <c r="G4" s="63">
        <v>0.57133838383838387</v>
      </c>
      <c r="H4" s="63">
        <v>0.54799513973268532</v>
      </c>
      <c r="I4" s="63">
        <v>0.5725190839694656</v>
      </c>
      <c r="J4" s="63">
        <v>0.54933641084824003</v>
      </c>
      <c r="K4" s="63">
        <v>0.55787037037037035</v>
      </c>
      <c r="L4" s="63">
        <v>0.56878612716763011</v>
      </c>
      <c r="M4" s="63">
        <v>0.5957446808510638</v>
      </c>
      <c r="N4" s="63">
        <v>0.53443201883460856</v>
      </c>
      <c r="O4" s="63">
        <f t="shared" ref="O4:O22" si="1">AVERAGE(F4:L4)</f>
        <v>0.56788171343941074</v>
      </c>
      <c r="P4" s="63">
        <f>_xlfn.XLOOKUP(B4,'Histórico Actividad'!B:B,'Histórico Actividad'!P:P)</f>
        <v>1.039779681762546</v>
      </c>
      <c r="Q4" s="168">
        <v>-5.0000000000000001E-3</v>
      </c>
      <c r="R4" s="168">
        <f t="shared" ref="R4:R25" si="2">O4+Q4</f>
        <v>0.56288171343941074</v>
      </c>
      <c r="S4" s="205">
        <f>_xlfn.XLOOKUP(B4,Activas!B:B,Activas!H:H)</f>
        <v>1712</v>
      </c>
      <c r="T4" s="133">
        <f t="shared" ref="T4:T22" si="3">ROUND(R4*S4,0)</f>
        <v>964</v>
      </c>
    </row>
    <row r="5" spans="2:20">
      <c r="B5" s="5">
        <v>700000428</v>
      </c>
      <c r="C5" s="5" t="s">
        <v>27</v>
      </c>
      <c r="D5" s="5" t="s">
        <v>23</v>
      </c>
      <c r="E5" s="49" t="s">
        <v>28</v>
      </c>
      <c r="F5" s="63">
        <v>0.60107816711590301</v>
      </c>
      <c r="G5" s="63">
        <v>0.59973666886109278</v>
      </c>
      <c r="H5" s="63">
        <v>0.58034026465028354</v>
      </c>
      <c r="I5" s="63">
        <v>0.61145320197044339</v>
      </c>
      <c r="J5" s="63">
        <v>0.60670731707317072</v>
      </c>
      <c r="K5" s="63">
        <v>0.60798548094373861</v>
      </c>
      <c r="L5" s="63">
        <v>0.60568383658969804</v>
      </c>
      <c r="M5" s="63">
        <v>0.6106459330143541</v>
      </c>
      <c r="N5" s="63">
        <v>0.5846702317290553</v>
      </c>
      <c r="O5" s="63">
        <f t="shared" si="1"/>
        <v>0.60185499102918993</v>
      </c>
      <c r="P5" s="63">
        <f>_xlfn.XLOOKUP(B5,'Histórico Actividad'!B:B,'Histórico Actividad'!P:P)</f>
        <v>1.0651898734177214</v>
      </c>
      <c r="Q5" s="168">
        <v>-5.0000000000000001E-3</v>
      </c>
      <c r="R5" s="168">
        <f t="shared" si="2"/>
        <v>0.59685499102918993</v>
      </c>
      <c r="S5" s="205">
        <f>_xlfn.XLOOKUP(B5,Activas!B:B,Activas!H:H)</f>
        <v>1695</v>
      </c>
      <c r="T5" s="133">
        <f t="shared" si="3"/>
        <v>1012</v>
      </c>
    </row>
    <row r="6" spans="2:20">
      <c r="B6" s="5">
        <v>700000281</v>
      </c>
      <c r="C6" s="5" t="s">
        <v>16</v>
      </c>
      <c r="D6" s="5" t="s">
        <v>17</v>
      </c>
      <c r="E6" s="49" t="s">
        <v>18</v>
      </c>
      <c r="F6" s="63">
        <v>0.62816691505216093</v>
      </c>
      <c r="G6" s="63">
        <v>0.58161764705882357</v>
      </c>
      <c r="H6" s="63">
        <v>0.5745140388768899</v>
      </c>
      <c r="I6" s="63">
        <v>0.59687721788502479</v>
      </c>
      <c r="J6" s="63">
        <v>0.58823529411764708</v>
      </c>
      <c r="K6" s="63">
        <v>0.59581881533101044</v>
      </c>
      <c r="L6" s="63">
        <v>0.64088397790055252</v>
      </c>
      <c r="M6" s="63">
        <v>0.61292517006802716</v>
      </c>
      <c r="N6" s="63">
        <v>0.61760660247592847</v>
      </c>
      <c r="O6" s="63">
        <f t="shared" si="1"/>
        <v>0.60087341517458703</v>
      </c>
      <c r="P6" s="63">
        <f>_xlfn.XLOOKUP(B6,'Histórico Actividad'!B:B,'Histórico Actividad'!P:P)</f>
        <v>1.0400572246065809</v>
      </c>
      <c r="Q6" s="168">
        <v>-5.0000000000000001E-3</v>
      </c>
      <c r="R6" s="168">
        <f t="shared" si="2"/>
        <v>0.59587341517458703</v>
      </c>
      <c r="S6" s="205">
        <f>_xlfn.XLOOKUP(B6,Activas!B:B,Activas!H:H)</f>
        <v>1466</v>
      </c>
      <c r="T6" s="133">
        <f t="shared" si="3"/>
        <v>874</v>
      </c>
    </row>
    <row r="7" spans="2:20">
      <c r="B7" s="5">
        <v>700000278</v>
      </c>
      <c r="C7" s="5" t="s">
        <v>29</v>
      </c>
      <c r="D7" s="5" t="s">
        <v>30</v>
      </c>
      <c r="E7" s="49" t="s">
        <v>31</v>
      </c>
      <c r="F7" s="63">
        <v>0.58591785414920372</v>
      </c>
      <c r="G7" s="63">
        <v>0.58202802967848311</v>
      </c>
      <c r="H7" s="63">
        <v>0.56845476381104887</v>
      </c>
      <c r="I7" s="63">
        <v>0.59247648902821315</v>
      </c>
      <c r="J7" s="63">
        <v>0.5258215962441315</v>
      </c>
      <c r="K7" s="63">
        <v>0.56186770428015564</v>
      </c>
      <c r="L7" s="63">
        <v>0.60567823343848581</v>
      </c>
      <c r="M7" s="63">
        <v>0.58935663224781576</v>
      </c>
      <c r="N7" s="63">
        <v>0.54877081681205397</v>
      </c>
      <c r="O7" s="63">
        <f t="shared" si="1"/>
        <v>0.57460638151853161</v>
      </c>
      <c r="P7" s="63">
        <f>_xlfn.XLOOKUP(B7,'Histórico Actividad'!B:B,'Histórico Actividad'!P:P)</f>
        <v>0.99841646872525736</v>
      </c>
      <c r="Q7" s="168">
        <v>-2.5000000000000001E-3</v>
      </c>
      <c r="R7" s="168">
        <f t="shared" si="2"/>
        <v>0.57210638151853166</v>
      </c>
      <c r="S7" s="205">
        <f>_xlfn.XLOOKUP(B7,Activas!B:B,Activas!H:H)</f>
        <v>1274</v>
      </c>
      <c r="T7" s="133">
        <f t="shared" si="3"/>
        <v>729</v>
      </c>
    </row>
    <row r="8" spans="2:20">
      <c r="B8" s="5">
        <v>700000021</v>
      </c>
      <c r="C8" s="5" t="s">
        <v>10</v>
      </c>
      <c r="D8" s="5" t="s">
        <v>9</v>
      </c>
      <c r="E8" s="49" t="s">
        <v>11</v>
      </c>
      <c r="F8" s="63">
        <v>0.54810914313068448</v>
      </c>
      <c r="G8" s="63">
        <v>0.56632403328438574</v>
      </c>
      <c r="H8" s="63">
        <v>0.50527325023969316</v>
      </c>
      <c r="I8" s="63">
        <v>0.52606635071090047</v>
      </c>
      <c r="J8" s="63">
        <v>0.51877934272300474</v>
      </c>
      <c r="K8" s="63">
        <v>0.51496725912067354</v>
      </c>
      <c r="L8" s="63">
        <v>0.55663881151346328</v>
      </c>
      <c r="M8" s="63">
        <v>0.53352086263478671</v>
      </c>
      <c r="N8" s="63">
        <v>0.5312053358742258</v>
      </c>
      <c r="O8" s="63">
        <f t="shared" si="1"/>
        <v>0.53373688438897215</v>
      </c>
      <c r="P8" s="63">
        <f>_xlfn.XLOOKUP(B8,'Histórico Actividad'!B:B,'Histórico Actividad'!P:P)</f>
        <v>1.0023877745940784</v>
      </c>
      <c r="Q8" s="168">
        <v>-2.5000000000000001E-3</v>
      </c>
      <c r="R8" s="168">
        <f t="shared" si="2"/>
        <v>0.53123688438897221</v>
      </c>
      <c r="S8" s="205">
        <f>_xlfn.XLOOKUP(B8,Activas!B:B,Activas!H:H)</f>
        <v>2111</v>
      </c>
      <c r="T8" s="133">
        <f t="shared" si="3"/>
        <v>1121</v>
      </c>
    </row>
    <row r="9" spans="2:20">
      <c r="B9" s="5">
        <v>700000466</v>
      </c>
      <c r="C9" s="5" t="s">
        <v>102</v>
      </c>
      <c r="D9" s="5" t="s">
        <v>46</v>
      </c>
      <c r="E9" s="49" t="s">
        <v>47</v>
      </c>
      <c r="F9" s="63">
        <v>0.58339402767662052</v>
      </c>
      <c r="G9" s="63">
        <v>0.57706093189964158</v>
      </c>
      <c r="H9" s="63">
        <v>0.51400560224089631</v>
      </c>
      <c r="I9" s="63">
        <v>0.56280027453671932</v>
      </c>
      <c r="J9" s="63">
        <v>0.53401360544217691</v>
      </c>
      <c r="K9" s="63">
        <v>0.53278122843340237</v>
      </c>
      <c r="L9" s="63">
        <v>0.56491712707182318</v>
      </c>
      <c r="M9" s="63">
        <v>0.59041095890410955</v>
      </c>
      <c r="N9" s="63">
        <v>0.55230978260869568</v>
      </c>
      <c r="O9" s="63">
        <f t="shared" si="1"/>
        <v>0.55271039961446866</v>
      </c>
      <c r="P9" s="63">
        <f>_xlfn.XLOOKUP(B9,'Histórico Actividad'!B:B,'Histórico Actividad'!P:P)</f>
        <v>1.0123796423658873</v>
      </c>
      <c r="Q9" s="168">
        <v>-2.5000000000000001E-3</v>
      </c>
      <c r="R9" s="168">
        <f t="shared" si="2"/>
        <v>0.55021039961446871</v>
      </c>
      <c r="S9" s="205">
        <f>_xlfn.XLOOKUP(B9,Activas!B:B,Activas!H:H)</f>
        <v>1484</v>
      </c>
      <c r="T9" s="133">
        <f t="shared" si="3"/>
        <v>817</v>
      </c>
    </row>
    <row r="10" spans="2:20">
      <c r="B10" s="5">
        <v>700000098</v>
      </c>
      <c r="C10" s="5" t="s">
        <v>22</v>
      </c>
      <c r="D10" s="5" t="s">
        <v>23</v>
      </c>
      <c r="E10" s="49" t="s">
        <v>24</v>
      </c>
      <c r="F10" s="63">
        <v>0.51406401551891368</v>
      </c>
      <c r="G10" s="63">
        <v>0.57864077669902914</v>
      </c>
      <c r="H10" s="63">
        <v>0.53992395437262353</v>
      </c>
      <c r="I10" s="63">
        <v>0.58287292817679559</v>
      </c>
      <c r="J10" s="63">
        <v>0.5710431654676259</v>
      </c>
      <c r="K10" s="63">
        <v>0.57880676758682104</v>
      </c>
      <c r="L10" s="63">
        <v>0.55418502202643172</v>
      </c>
      <c r="M10" s="63">
        <v>0.58109280138768427</v>
      </c>
      <c r="N10" s="63">
        <v>0.57899159663865551</v>
      </c>
      <c r="O10" s="63">
        <f t="shared" si="1"/>
        <v>0.55993380426403427</v>
      </c>
      <c r="P10" s="63">
        <f>_xlfn.XLOOKUP(B10,'Histórico Actividad'!B:B,'Histórico Actividad'!P:P)</f>
        <v>1.0475352112676057</v>
      </c>
      <c r="Q10" s="168">
        <v>-2.5000000000000001E-3</v>
      </c>
      <c r="R10" s="168">
        <f t="shared" si="2"/>
        <v>0.55743380426403433</v>
      </c>
      <c r="S10" s="205">
        <f>_xlfn.XLOOKUP(B10,Activas!B:B,Activas!H:H)</f>
        <v>1202</v>
      </c>
      <c r="T10" s="133">
        <f t="shared" si="3"/>
        <v>670</v>
      </c>
    </row>
    <row r="11" spans="2:20">
      <c r="B11" s="5">
        <v>700000178</v>
      </c>
      <c r="C11" s="5" t="s">
        <v>32</v>
      </c>
      <c r="D11" s="5" t="s">
        <v>33</v>
      </c>
      <c r="E11" s="49" t="s">
        <v>34</v>
      </c>
      <c r="F11" s="63">
        <v>0.56942675159235667</v>
      </c>
      <c r="G11" s="63">
        <v>0.55555555555555558</v>
      </c>
      <c r="H11" s="63">
        <v>0.55548743102391174</v>
      </c>
      <c r="I11" s="63">
        <v>0.57586618876941453</v>
      </c>
      <c r="J11" s="63">
        <v>0.53024911032028466</v>
      </c>
      <c r="K11" s="63">
        <v>0.5395597858417609</v>
      </c>
      <c r="L11" s="63">
        <v>0.5626506024096386</v>
      </c>
      <c r="M11" s="63">
        <v>0.55231143552311435</v>
      </c>
      <c r="N11" s="63">
        <v>0.55662073097663267</v>
      </c>
      <c r="O11" s="63">
        <f t="shared" si="1"/>
        <v>0.5555422036447033</v>
      </c>
      <c r="P11" s="63">
        <f>_xlfn.XLOOKUP(B11,'Histórico Actividad'!B:B,'Histórico Actividad'!P:P)</f>
        <v>0.98698994677705498</v>
      </c>
      <c r="Q11" s="168">
        <v>1.5E-3</v>
      </c>
      <c r="R11" s="168">
        <f t="shared" si="2"/>
        <v>0.55704220364470325</v>
      </c>
      <c r="S11" s="205">
        <f>_xlfn.XLOOKUP(B11,Activas!B:B,Activas!H:H)</f>
        <v>1682</v>
      </c>
      <c r="T11" s="133">
        <f t="shared" si="3"/>
        <v>937</v>
      </c>
    </row>
    <row r="12" spans="2:20">
      <c r="B12" s="5">
        <v>700000232</v>
      </c>
      <c r="C12" s="5" t="s">
        <v>37</v>
      </c>
      <c r="D12" s="5" t="s">
        <v>38</v>
      </c>
      <c r="E12" s="49" t="s">
        <v>39</v>
      </c>
      <c r="F12" s="63">
        <v>0.54351395730706076</v>
      </c>
      <c r="G12" s="63">
        <v>0.57108239095315028</v>
      </c>
      <c r="H12" s="63">
        <v>0.51551312649164682</v>
      </c>
      <c r="I12" s="63">
        <v>0.56216216216216219</v>
      </c>
      <c r="J12" s="63">
        <v>0.52972972972972976</v>
      </c>
      <c r="K12" s="63">
        <v>0.51017214397496091</v>
      </c>
      <c r="L12" s="63">
        <v>0.5714285714285714</v>
      </c>
      <c r="M12" s="63">
        <v>0.54408260524225571</v>
      </c>
      <c r="N12" s="63">
        <v>0.54378980891719741</v>
      </c>
      <c r="O12" s="63">
        <f t="shared" si="1"/>
        <v>0.54337172600675454</v>
      </c>
      <c r="P12" s="63">
        <f>_xlfn.XLOOKUP(B12,'Histórico Actividad'!B:B,'Histórico Actividad'!P:P)</f>
        <v>0.96913580246913578</v>
      </c>
      <c r="Q12" s="168">
        <v>0</v>
      </c>
      <c r="R12" s="168">
        <f t="shared" si="2"/>
        <v>0.54337172600675454</v>
      </c>
      <c r="S12" s="205">
        <f>_xlfn.XLOOKUP(B12,Activas!B:B,Activas!H:H)</f>
        <v>1268</v>
      </c>
      <c r="T12" s="133">
        <f t="shared" si="3"/>
        <v>689</v>
      </c>
    </row>
    <row r="13" spans="2:20">
      <c r="B13" s="5">
        <v>700000456</v>
      </c>
      <c r="C13" s="5" t="s">
        <v>58</v>
      </c>
      <c r="D13" s="5" t="s">
        <v>9</v>
      </c>
      <c r="E13" s="49" t="s">
        <v>59</v>
      </c>
      <c r="F13" s="63">
        <v>0.54344550477147158</v>
      </c>
      <c r="G13" s="63">
        <v>0.55388471177944865</v>
      </c>
      <c r="H13" s="63">
        <v>0.49328692192938839</v>
      </c>
      <c r="I13" s="63">
        <v>0.55248891079349438</v>
      </c>
      <c r="J13" s="63">
        <v>0.53969800292255232</v>
      </c>
      <c r="K13" s="63">
        <v>0.5387254901960784</v>
      </c>
      <c r="L13" s="63">
        <v>0.55346820809248554</v>
      </c>
      <c r="M13" s="63">
        <v>0.56048192771084338</v>
      </c>
      <c r="N13" s="63">
        <v>0.53926701570680624</v>
      </c>
      <c r="O13" s="63">
        <f t="shared" si="1"/>
        <v>0.53928539292641697</v>
      </c>
      <c r="P13" s="63">
        <f>_xlfn.XLOOKUP(B13,'Histórico Actividad'!B:B,'Histórico Actividad'!P:P)</f>
        <v>1.0253782332845289</v>
      </c>
      <c r="Q13" s="168">
        <v>0</v>
      </c>
      <c r="R13" s="168">
        <f t="shared" si="2"/>
        <v>0.53928539292641697</v>
      </c>
      <c r="S13" s="205">
        <f>_xlfn.XLOOKUP(B13,Activas!B:B,Activas!H:H)</f>
        <v>2113</v>
      </c>
      <c r="T13" s="133">
        <f t="shared" si="3"/>
        <v>1140</v>
      </c>
    </row>
    <row r="14" spans="2:20">
      <c r="B14" s="5">
        <v>700000133</v>
      </c>
      <c r="C14" s="5" t="s">
        <v>25</v>
      </c>
      <c r="D14" s="5" t="s">
        <v>23</v>
      </c>
      <c r="E14" s="49" t="s">
        <v>26</v>
      </c>
      <c r="F14" s="63">
        <v>0.58383838383838382</v>
      </c>
      <c r="G14" s="63">
        <v>0.59715157680569686</v>
      </c>
      <c r="H14" s="63">
        <v>0.59424603174603174</v>
      </c>
      <c r="I14" s="63">
        <v>0.60426770126091178</v>
      </c>
      <c r="J14" s="63">
        <v>0.60538979788257941</v>
      </c>
      <c r="K14" s="63">
        <v>0.64408396946564883</v>
      </c>
      <c r="L14" s="63">
        <v>0.67329545454545459</v>
      </c>
      <c r="M14" s="63">
        <v>0.64078578110383533</v>
      </c>
      <c r="N14" s="63">
        <v>0.59225092250922506</v>
      </c>
      <c r="O14" s="63">
        <f t="shared" si="1"/>
        <v>0.6146104165063867</v>
      </c>
      <c r="P14" s="63">
        <f>_xlfn.XLOOKUP(B14,'Histórico Actividad'!B:B,'Histórico Actividad'!P:P)</f>
        <v>1.0093109869646182</v>
      </c>
      <c r="Q14" s="168">
        <v>0</v>
      </c>
      <c r="R14" s="168">
        <f t="shared" si="2"/>
        <v>0.6146104165063867</v>
      </c>
      <c r="S14" s="205">
        <f>_xlfn.XLOOKUP(B14,Activas!B:B,Activas!H:H)</f>
        <v>1096</v>
      </c>
      <c r="T14" s="133">
        <f t="shared" si="3"/>
        <v>674</v>
      </c>
    </row>
    <row r="15" spans="2:20">
      <c r="B15" s="5">
        <v>700000458</v>
      </c>
      <c r="C15" s="5" t="s">
        <v>48</v>
      </c>
      <c r="D15" s="5" t="s">
        <v>49</v>
      </c>
      <c r="E15" s="49" t="s">
        <v>50</v>
      </c>
      <c r="F15" s="63">
        <v>0.61671686746987953</v>
      </c>
      <c r="G15" s="63">
        <v>0.62180451127819547</v>
      </c>
      <c r="H15" s="63">
        <v>0.54370370370370369</v>
      </c>
      <c r="I15" s="63">
        <v>0.59235209235209241</v>
      </c>
      <c r="J15" s="63">
        <v>0.57521489971346706</v>
      </c>
      <c r="K15" s="63">
        <v>0.59199999999999997</v>
      </c>
      <c r="L15" s="63">
        <v>0.62428977272727271</v>
      </c>
      <c r="M15" s="63">
        <v>0.59763724808895069</v>
      </c>
      <c r="N15" s="63">
        <v>0.5823488533703961</v>
      </c>
      <c r="O15" s="63">
        <f t="shared" si="1"/>
        <v>0.59515454960637304</v>
      </c>
      <c r="P15" s="63">
        <f>_xlfn.XLOOKUP(B15,'Histórico Actividad'!B:B,'Histórico Actividad'!P:P)</f>
        <v>1.0176803394625178</v>
      </c>
      <c r="Q15" s="168">
        <v>0</v>
      </c>
      <c r="R15" s="168">
        <f t="shared" si="2"/>
        <v>0.59515454960637304</v>
      </c>
      <c r="S15" s="205">
        <f>_xlfn.XLOOKUP(B15,Activas!B:B,Activas!H:H)</f>
        <v>1452</v>
      </c>
      <c r="T15" s="133">
        <f t="shared" si="3"/>
        <v>864</v>
      </c>
    </row>
    <row r="16" spans="2:20">
      <c r="B16" s="5">
        <v>700000245</v>
      </c>
      <c r="C16" s="5" t="s">
        <v>42</v>
      </c>
      <c r="D16" s="5" t="s">
        <v>43</v>
      </c>
      <c r="E16" s="49" t="s">
        <v>44</v>
      </c>
      <c r="F16" s="63">
        <v>0.5952848722986247</v>
      </c>
      <c r="G16" s="63">
        <v>0.57365347177157688</v>
      </c>
      <c r="H16" s="63">
        <v>0.53012820512820513</v>
      </c>
      <c r="I16" s="63">
        <v>0.5663716814159292</v>
      </c>
      <c r="J16" s="63">
        <v>0.54545454545454541</v>
      </c>
      <c r="K16" s="63">
        <v>0.56816740646797714</v>
      </c>
      <c r="L16" s="63">
        <v>0.59433354797166771</v>
      </c>
      <c r="M16" s="63">
        <v>0.56033376123234913</v>
      </c>
      <c r="N16" s="63">
        <v>0.55038759689922478</v>
      </c>
      <c r="O16" s="63">
        <f t="shared" si="1"/>
        <v>0.5676276757869323</v>
      </c>
      <c r="P16" s="63">
        <f>_xlfn.XLOOKUP(B16,'Histórico Actividad'!B:B,'Histórico Actividad'!P:P)</f>
        <v>0.9555555555555556</v>
      </c>
      <c r="Q16" s="168">
        <v>1.5E-3</v>
      </c>
      <c r="R16" s="168">
        <f t="shared" si="2"/>
        <v>0.56912767578693224</v>
      </c>
      <c r="S16" s="205">
        <f>_xlfn.XLOOKUP(B16,Activas!B:B,Activas!H:H)</f>
        <v>1561</v>
      </c>
      <c r="T16" s="133">
        <f t="shared" si="3"/>
        <v>888</v>
      </c>
    </row>
    <row r="17" spans="2:20">
      <c r="B17" s="5">
        <v>700000022</v>
      </c>
      <c r="C17" s="5" t="s">
        <v>51</v>
      </c>
      <c r="D17" s="5" t="s">
        <v>9</v>
      </c>
      <c r="E17" s="49" t="s">
        <v>52</v>
      </c>
      <c r="F17" s="63">
        <v>0.55338177752934603</v>
      </c>
      <c r="G17" s="63">
        <v>0.55741360089186176</v>
      </c>
      <c r="H17" s="63">
        <v>0.50582362728785357</v>
      </c>
      <c r="I17" s="63">
        <v>0.52336448598130836</v>
      </c>
      <c r="J17" s="63">
        <v>0.52666300164925783</v>
      </c>
      <c r="K17" s="63">
        <v>0.51603982300884954</v>
      </c>
      <c r="L17" s="63">
        <v>0.5749588138385503</v>
      </c>
      <c r="M17" s="63">
        <v>0.52407002188183804</v>
      </c>
      <c r="N17" s="63">
        <v>0.52722222222222226</v>
      </c>
      <c r="O17" s="63">
        <f t="shared" si="1"/>
        <v>0.53680644716957537</v>
      </c>
      <c r="P17" s="63">
        <f>_xlfn.XLOOKUP(B17,'Histórico Actividad'!B:B,'Histórico Actividad'!P:P)</f>
        <v>0.96411355115158004</v>
      </c>
      <c r="Q17" s="168">
        <v>1.5E-3</v>
      </c>
      <c r="R17" s="168">
        <f t="shared" si="2"/>
        <v>0.53830644716957532</v>
      </c>
      <c r="S17" s="205">
        <f>_xlfn.XLOOKUP(B17,Activas!B:B,Activas!H:H)</f>
        <v>1813</v>
      </c>
      <c r="T17" s="133">
        <f t="shared" si="3"/>
        <v>976</v>
      </c>
    </row>
    <row r="18" spans="2:20">
      <c r="B18" s="5">
        <v>700000457</v>
      </c>
      <c r="C18" s="5" t="s">
        <v>14</v>
      </c>
      <c r="D18" s="5" t="s">
        <v>9</v>
      </c>
      <c r="E18" s="49" t="s">
        <v>15</v>
      </c>
      <c r="F18" s="63">
        <v>0.53977576081153233</v>
      </c>
      <c r="G18" s="63">
        <v>0.56337271750805584</v>
      </c>
      <c r="H18" s="63">
        <v>0.52253218884120167</v>
      </c>
      <c r="I18" s="63">
        <v>0.54975793437331899</v>
      </c>
      <c r="J18" s="63">
        <v>0.5433369447453954</v>
      </c>
      <c r="K18" s="63">
        <v>0.5305010893246187</v>
      </c>
      <c r="L18" s="63">
        <v>0.56297502714440828</v>
      </c>
      <c r="M18" s="63">
        <v>0.55149863760217988</v>
      </c>
      <c r="N18" s="63">
        <v>0.5486486486486486</v>
      </c>
      <c r="O18" s="63">
        <f t="shared" si="1"/>
        <v>0.54460738039264722</v>
      </c>
      <c r="P18" s="63">
        <f>_xlfn.XLOOKUP(B18,'Histórico Actividad'!B:B,'Histórico Actividad'!P:P)</f>
        <v>0.96454640250260693</v>
      </c>
      <c r="Q18" s="168">
        <v>1.5E-3</v>
      </c>
      <c r="R18" s="168">
        <f t="shared" si="2"/>
        <v>0.54610738039264717</v>
      </c>
      <c r="S18" s="205">
        <f>_xlfn.XLOOKUP(B18,Activas!B:B,Activas!H:H)</f>
        <v>1862</v>
      </c>
      <c r="T18" s="133">
        <f t="shared" si="3"/>
        <v>1017</v>
      </c>
    </row>
    <row r="19" spans="2:20">
      <c r="B19" s="5">
        <v>700000454</v>
      </c>
      <c r="C19" s="5" t="s">
        <v>56</v>
      </c>
      <c r="D19" s="5" t="s">
        <v>9</v>
      </c>
      <c r="E19" s="49" t="s">
        <v>57</v>
      </c>
      <c r="F19" s="181">
        <v>0.5611672278338945</v>
      </c>
      <c r="G19" s="181">
        <v>0.53314606741573034</v>
      </c>
      <c r="H19" s="181">
        <v>0.46923937360178969</v>
      </c>
      <c r="I19" s="181">
        <v>0.54222222222222227</v>
      </c>
      <c r="J19" s="181">
        <v>0.50462207721587815</v>
      </c>
      <c r="K19" s="181">
        <v>0.47260653016048698</v>
      </c>
      <c r="L19" s="63">
        <v>0.52450980392156865</v>
      </c>
      <c r="M19" s="63">
        <v>0.51521739130434785</v>
      </c>
      <c r="N19" s="63">
        <v>0.49405405405405406</v>
      </c>
      <c r="O19" s="63">
        <f t="shared" si="1"/>
        <v>0.51535904319593862</v>
      </c>
      <c r="P19" s="63">
        <f>_xlfn.XLOOKUP(B19,'Histórico Actividad'!B:B,'Histórico Actividad'!P:P)</f>
        <v>0.97317201472908998</v>
      </c>
      <c r="Q19" s="168">
        <v>1.5E-3</v>
      </c>
      <c r="R19" s="168">
        <f t="shared" si="2"/>
        <v>0.51685904319593856</v>
      </c>
      <c r="S19" s="205">
        <f>_xlfn.XLOOKUP(B19,Activas!B:B,Activas!H:H)</f>
        <v>1862</v>
      </c>
      <c r="T19" s="133">
        <f t="shared" si="3"/>
        <v>962</v>
      </c>
    </row>
    <row r="20" spans="2:20">
      <c r="B20" s="5">
        <v>700000023</v>
      </c>
      <c r="C20" s="5" t="s">
        <v>54</v>
      </c>
      <c r="D20" s="5" t="s">
        <v>9</v>
      </c>
      <c r="E20" s="49" t="s">
        <v>55</v>
      </c>
      <c r="F20" s="63">
        <v>0.54036964980544744</v>
      </c>
      <c r="G20" s="63">
        <v>0.56406551059730248</v>
      </c>
      <c r="H20" s="63">
        <v>0.51617576050217284</v>
      </c>
      <c r="I20" s="63">
        <v>0.55169128156264891</v>
      </c>
      <c r="J20" s="63">
        <v>0.54838709677419351</v>
      </c>
      <c r="K20" s="63">
        <v>0.54496840058337381</v>
      </c>
      <c r="L20" s="63">
        <v>0.57481840193704603</v>
      </c>
      <c r="M20" s="63">
        <v>0.58152173913043481</v>
      </c>
      <c r="N20" s="63">
        <v>0.53748733535967574</v>
      </c>
      <c r="O20" s="63">
        <f t="shared" si="1"/>
        <v>0.54863944310888357</v>
      </c>
      <c r="P20" s="63">
        <f>_xlfn.XLOOKUP(B20,'Histórico Actividad'!B:B,'Histórico Actividad'!P:P)</f>
        <v>0.90633608815427003</v>
      </c>
      <c r="Q20" s="168">
        <v>1.5E-3</v>
      </c>
      <c r="R20" s="168">
        <f t="shared" si="2"/>
        <v>0.55013944310888352</v>
      </c>
      <c r="S20" s="205">
        <f>_xlfn.XLOOKUP(B20,Activas!B:B,Activas!H:H)</f>
        <v>1985</v>
      </c>
      <c r="T20" s="133">
        <f t="shared" si="3"/>
        <v>1092</v>
      </c>
    </row>
    <row r="21" spans="2:20" ht="15" thickBot="1">
      <c r="B21" s="5">
        <v>700000254</v>
      </c>
      <c r="C21" s="5" t="s">
        <v>19</v>
      </c>
      <c r="D21" s="5" t="s">
        <v>20</v>
      </c>
      <c r="E21" s="49" t="s">
        <v>21</v>
      </c>
      <c r="F21" s="203">
        <v>0.61804384485666108</v>
      </c>
      <c r="G21" s="203">
        <v>0.56217616580310881</v>
      </c>
      <c r="H21" s="203">
        <v>0.55907534246575341</v>
      </c>
      <c r="I21" s="203">
        <v>0.59816207184628234</v>
      </c>
      <c r="J21" s="203">
        <v>0.59040274207369325</v>
      </c>
      <c r="K21" s="203">
        <v>0.60683760683760679</v>
      </c>
      <c r="L21" s="63">
        <v>0.60016906170752327</v>
      </c>
      <c r="M21" s="63">
        <v>0.58839050131926118</v>
      </c>
      <c r="N21" s="63">
        <v>0.58196010407632259</v>
      </c>
      <c r="O21" s="63">
        <f t="shared" si="1"/>
        <v>0.59069526222723279</v>
      </c>
      <c r="P21" s="63">
        <f>_xlfn.XLOOKUP(B21,'Histórico Actividad'!B:B,'Histórico Actividad'!P:P)</f>
        <v>0.8986749805144193</v>
      </c>
      <c r="Q21" s="168">
        <v>7.0000000000000001E-3</v>
      </c>
      <c r="R21" s="168">
        <f t="shared" si="2"/>
        <v>0.59769526222723279</v>
      </c>
      <c r="S21" s="205">
        <f>_xlfn.XLOOKUP(B21,Activas!B:B,Activas!H:H)</f>
        <v>1165</v>
      </c>
      <c r="T21" s="133">
        <f t="shared" si="3"/>
        <v>696</v>
      </c>
    </row>
    <row r="22" spans="2:20">
      <c r="B22" s="5">
        <v>700000455</v>
      </c>
      <c r="C22" s="5" t="s">
        <v>12</v>
      </c>
      <c r="D22" s="5" t="s">
        <v>9</v>
      </c>
      <c r="E22" s="49" t="s">
        <v>13</v>
      </c>
      <c r="F22" s="63">
        <v>0.51333696243875881</v>
      </c>
      <c r="G22" s="63">
        <v>0.50803324099722991</v>
      </c>
      <c r="H22" s="63">
        <v>0.47280799112097666</v>
      </c>
      <c r="I22" s="63">
        <v>0.51912260967379076</v>
      </c>
      <c r="J22" s="63">
        <v>0.49886621315192742</v>
      </c>
      <c r="K22" s="63">
        <v>0.50147318797878604</v>
      </c>
      <c r="L22" s="63">
        <v>0.54625292740046838</v>
      </c>
      <c r="M22" s="63">
        <v>0.54627403846153844</v>
      </c>
      <c r="N22" s="63">
        <v>0.52508960573476704</v>
      </c>
      <c r="O22" s="63">
        <f t="shared" si="1"/>
        <v>0.5085561618231339</v>
      </c>
      <c r="P22" s="63">
        <f>_xlfn.XLOOKUP(B22,'Histórico Actividad'!B:B,'Histórico Actividad'!P:P)</f>
        <v>1.0455965021861338</v>
      </c>
      <c r="Q22" s="168">
        <v>-3.5000000000000001E-3</v>
      </c>
      <c r="R22" s="168">
        <f t="shared" si="2"/>
        <v>0.50505616182313395</v>
      </c>
      <c r="S22" s="205">
        <f>_xlfn.XLOOKUP(B22,Activas!B:B,Activas!H:H)</f>
        <v>1687</v>
      </c>
      <c r="T22" s="133">
        <f t="shared" si="3"/>
        <v>852</v>
      </c>
    </row>
    <row r="23" spans="2:20">
      <c r="B23" s="201"/>
      <c r="C23" s="201"/>
      <c r="D23" s="201"/>
      <c r="E23" s="201" t="s">
        <v>60</v>
      </c>
      <c r="F23" s="202">
        <v>0.56720000000000004</v>
      </c>
      <c r="G23" s="202">
        <v>0.56610000000000005</v>
      </c>
      <c r="H23" s="202">
        <v>0.52800000000000002</v>
      </c>
      <c r="I23" s="202">
        <v>0.56320000000000003</v>
      </c>
      <c r="J23" s="202">
        <v>0.54600000000000004</v>
      </c>
      <c r="K23" s="202">
        <v>0.54910000000000003</v>
      </c>
      <c r="L23" s="202">
        <v>0.57869999999999999</v>
      </c>
      <c r="M23" s="202">
        <v>0.56910000000000005</v>
      </c>
      <c r="N23" s="202">
        <v>0.55069999999999997</v>
      </c>
      <c r="O23" s="202">
        <f>AVERAGE(F23:N23)</f>
        <v>0.55756666666666677</v>
      </c>
      <c r="R23" s="168">
        <f t="shared" si="2"/>
        <v>0.55756666666666677</v>
      </c>
      <c r="T23">
        <f>SUM(T3:T22)</f>
        <v>17664</v>
      </c>
    </row>
    <row r="24" spans="2:20">
      <c r="N24" t="s">
        <v>121</v>
      </c>
      <c r="O24" s="63">
        <f>'[24]Resumen GV'!$E$15</f>
        <v>0.55909120225323583</v>
      </c>
      <c r="R24" s="168">
        <f t="shared" si="2"/>
        <v>0.55909120225323583</v>
      </c>
      <c r="T24">
        <f>'[24]Resumen GV'!$E$10</f>
        <v>17667</v>
      </c>
    </row>
    <row r="25" spans="2:20">
      <c r="N25" t="s">
        <v>101</v>
      </c>
      <c r="O25" s="200">
        <f>O24-O23</f>
        <v>1.5245355865690646E-3</v>
      </c>
      <c r="R25" s="168">
        <f t="shared" si="2"/>
        <v>1.5245355865690646E-3</v>
      </c>
      <c r="T25">
        <f>T23-T24</f>
        <v>-3</v>
      </c>
    </row>
  </sheetData>
  <sortState xmlns:xlrd2="http://schemas.microsoft.com/office/spreadsheetml/2017/richdata2" ref="B3:P23">
    <sortCondition descending="1" ref="P2:P23"/>
  </sortState>
  <conditionalFormatting sqref="P3:P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23"/>
  <sheetViews>
    <sheetView workbookViewId="0">
      <selection activeCell="F9" sqref="F9"/>
    </sheetView>
  </sheetViews>
  <sheetFormatPr baseColWidth="10" defaultRowHeight="14.5"/>
  <cols>
    <col min="2" max="2" width="9.81640625" bestFit="1" customWidth="1"/>
    <col min="3" max="3" width="23.453125" bestFit="1" customWidth="1"/>
    <col min="4" max="4" width="36.6328125" bestFit="1" customWidth="1"/>
    <col min="5" max="5" width="28.08984375" bestFit="1" customWidth="1"/>
  </cols>
  <sheetData>
    <row r="1" spans="2:6" ht="15" thickBot="1"/>
    <row r="2" spans="2:6">
      <c r="B2" s="187" t="s">
        <v>0</v>
      </c>
      <c r="C2" s="188" t="s">
        <v>1</v>
      </c>
      <c r="D2" s="189" t="s">
        <v>2</v>
      </c>
      <c r="E2" s="190" t="s">
        <v>3</v>
      </c>
      <c r="F2" s="191" t="s">
        <v>128</v>
      </c>
    </row>
    <row r="3" spans="2:6">
      <c r="B3" s="192">
        <v>700000455</v>
      </c>
      <c r="C3" s="5" t="s">
        <v>129</v>
      </c>
      <c r="D3" s="5" t="s">
        <v>9</v>
      </c>
      <c r="E3" s="49" t="s">
        <v>130</v>
      </c>
      <c r="F3" s="193">
        <v>0.60499999999999998</v>
      </c>
    </row>
    <row r="4" spans="2:6">
      <c r="B4" s="192">
        <v>700000454</v>
      </c>
      <c r="C4" s="5" t="s">
        <v>56</v>
      </c>
      <c r="D4" s="5" t="s">
        <v>9</v>
      </c>
      <c r="E4" s="49" t="s">
        <v>57</v>
      </c>
      <c r="F4" s="193">
        <v>0.60499999999999998</v>
      </c>
    </row>
    <row r="5" spans="2:6">
      <c r="B5" s="192">
        <v>700000021</v>
      </c>
      <c r="C5" s="5" t="s">
        <v>10</v>
      </c>
      <c r="D5" s="5" t="s">
        <v>9</v>
      </c>
      <c r="E5" s="49" t="s">
        <v>11</v>
      </c>
      <c r="F5" s="193">
        <v>0.61399999999999999</v>
      </c>
    </row>
    <row r="6" spans="2:6">
      <c r="B6" s="192">
        <v>700000022</v>
      </c>
      <c r="C6" s="5" t="s">
        <v>51</v>
      </c>
      <c r="D6" s="5" t="s">
        <v>9</v>
      </c>
      <c r="E6" s="49" t="s">
        <v>52</v>
      </c>
      <c r="F6" s="193">
        <v>0.61399999999999999</v>
      </c>
    </row>
    <row r="7" spans="2:6">
      <c r="B7" s="192">
        <v>700000457</v>
      </c>
      <c r="C7" s="5" t="s">
        <v>14</v>
      </c>
      <c r="D7" s="5" t="s">
        <v>9</v>
      </c>
      <c r="E7" s="49" t="s">
        <v>15</v>
      </c>
      <c r="F7" s="193">
        <v>0.624</v>
      </c>
    </row>
    <row r="8" spans="2:6">
      <c r="B8" s="192">
        <v>700000023</v>
      </c>
      <c r="C8" s="5" t="s">
        <v>54</v>
      </c>
      <c r="D8" s="5" t="s">
        <v>9</v>
      </c>
      <c r="E8" s="49" t="s">
        <v>55</v>
      </c>
      <c r="F8" s="193">
        <v>0.624</v>
      </c>
    </row>
    <row r="9" spans="2:6">
      <c r="B9" s="192">
        <v>700000456</v>
      </c>
      <c r="C9" s="5" t="s">
        <v>58</v>
      </c>
      <c r="D9" s="5" t="s">
        <v>9</v>
      </c>
      <c r="E9" s="49" t="s">
        <v>59</v>
      </c>
      <c r="F9" s="193">
        <v>0.624</v>
      </c>
    </row>
    <row r="10" spans="2:6">
      <c r="B10" s="192">
        <v>700000232</v>
      </c>
      <c r="C10" s="5" t="s">
        <v>37</v>
      </c>
      <c r="D10" s="5" t="s">
        <v>38</v>
      </c>
      <c r="E10" s="49" t="s">
        <v>39</v>
      </c>
      <c r="F10" s="193">
        <v>0.62</v>
      </c>
    </row>
    <row r="11" spans="2:6">
      <c r="B11" s="192">
        <v>700000459</v>
      </c>
      <c r="C11" s="5" t="s">
        <v>40</v>
      </c>
      <c r="D11" s="5" t="s">
        <v>38</v>
      </c>
      <c r="E11" s="49" t="s">
        <v>41</v>
      </c>
      <c r="F11" s="193">
        <v>0.65300000000000002</v>
      </c>
    </row>
    <row r="12" spans="2:6">
      <c r="B12" s="192">
        <v>700000458</v>
      </c>
      <c r="C12" s="5" t="s">
        <v>48</v>
      </c>
      <c r="D12" s="5" t="s">
        <v>49</v>
      </c>
      <c r="E12" s="49" t="s">
        <v>50</v>
      </c>
      <c r="F12" s="193">
        <v>0.65500000000000003</v>
      </c>
    </row>
    <row r="13" spans="2:6">
      <c r="B13" s="192">
        <v>700000245</v>
      </c>
      <c r="C13" s="5" t="s">
        <v>42</v>
      </c>
      <c r="D13" s="5" t="s">
        <v>43</v>
      </c>
      <c r="E13" s="49" t="s">
        <v>44</v>
      </c>
      <c r="F13" s="193">
        <v>0.63500000000000001</v>
      </c>
    </row>
    <row r="14" spans="2:6">
      <c r="B14" s="192">
        <v>700000466</v>
      </c>
      <c r="C14" s="5" t="s">
        <v>102</v>
      </c>
      <c r="D14" s="5" t="s">
        <v>46</v>
      </c>
      <c r="E14" s="49" t="s">
        <v>47</v>
      </c>
      <c r="F14" s="193">
        <v>0.63500000000000001</v>
      </c>
    </row>
    <row r="15" spans="2:6">
      <c r="B15" s="192">
        <v>700000098</v>
      </c>
      <c r="C15" s="5" t="s">
        <v>22</v>
      </c>
      <c r="D15" s="5" t="s">
        <v>23</v>
      </c>
      <c r="E15" s="49" t="s">
        <v>24</v>
      </c>
      <c r="F15" s="193">
        <v>0.66900000000000004</v>
      </c>
    </row>
    <row r="16" spans="2:6">
      <c r="B16" s="192">
        <v>700000133</v>
      </c>
      <c r="C16" s="5" t="s">
        <v>25</v>
      </c>
      <c r="D16" s="5" t="s">
        <v>23</v>
      </c>
      <c r="E16" s="49" t="s">
        <v>26</v>
      </c>
      <c r="F16" s="193">
        <v>0.66900000000000004</v>
      </c>
    </row>
    <row r="17" spans="2:6">
      <c r="B17" s="192">
        <v>700000428</v>
      </c>
      <c r="C17" s="5" t="s">
        <v>27</v>
      </c>
      <c r="D17" s="5" t="s">
        <v>23</v>
      </c>
      <c r="E17" s="49" t="s">
        <v>28</v>
      </c>
      <c r="F17" s="193">
        <v>0.66900000000000004</v>
      </c>
    </row>
    <row r="18" spans="2:6">
      <c r="B18" s="192">
        <v>700000254</v>
      </c>
      <c r="C18" s="5" t="s">
        <v>19</v>
      </c>
      <c r="D18" s="5" t="s">
        <v>20</v>
      </c>
      <c r="E18" s="49" t="s">
        <v>21</v>
      </c>
      <c r="F18" s="193">
        <v>0.66600000000000004</v>
      </c>
    </row>
    <row r="19" spans="2:6">
      <c r="B19" s="192">
        <v>700000281</v>
      </c>
      <c r="C19" s="5" t="s">
        <v>16</v>
      </c>
      <c r="D19" s="5" t="s">
        <v>17</v>
      </c>
      <c r="E19" s="49" t="s">
        <v>18</v>
      </c>
      <c r="F19" s="193">
        <v>0.66600000000000004</v>
      </c>
    </row>
    <row r="20" spans="2:6">
      <c r="B20" s="192">
        <v>700000278</v>
      </c>
      <c r="C20" s="5" t="s">
        <v>29</v>
      </c>
      <c r="D20" s="5" t="s">
        <v>30</v>
      </c>
      <c r="E20" s="49" t="s">
        <v>31</v>
      </c>
      <c r="F20" s="193">
        <v>0.65334830258775822</v>
      </c>
    </row>
    <row r="21" spans="2:6">
      <c r="B21" s="192">
        <v>700000178</v>
      </c>
      <c r="C21" s="5" t="s">
        <v>32</v>
      </c>
      <c r="D21" s="5" t="s">
        <v>33</v>
      </c>
      <c r="E21" s="49" t="s">
        <v>34</v>
      </c>
      <c r="F21" s="193">
        <v>0.64500000000000002</v>
      </c>
    </row>
    <row r="22" spans="2:6">
      <c r="B22" s="192">
        <v>700000423</v>
      </c>
      <c r="C22" s="5" t="s">
        <v>35</v>
      </c>
      <c r="D22" s="5" t="s">
        <v>33</v>
      </c>
      <c r="E22" s="49" t="s">
        <v>36</v>
      </c>
      <c r="F22" s="193">
        <v>0.65310830436125888</v>
      </c>
    </row>
    <row r="23" spans="2:6" ht="15" thickBot="1">
      <c r="B23" s="194">
        <v>700000003</v>
      </c>
      <c r="C23" s="321" t="s">
        <v>60</v>
      </c>
      <c r="D23" s="321"/>
      <c r="E23" s="321"/>
      <c r="F23" s="195">
        <v>0.63700000000000001</v>
      </c>
    </row>
  </sheetData>
  <mergeCells count="1">
    <mergeCell ref="C23:E23"/>
  </mergeCells>
  <conditionalFormatting sqref="F3:F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dbb907-ad49-429f-8c87-c0a100780ce9" xsi:nil="true"/>
    <lcf76f155ced4ddcb4097134ff3c332f xmlns="89e8de8d-c606-4f62-92c2-2cfeb78d709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D6FDF47506BD4B849467E99F4B421B" ma:contentTypeVersion="16" ma:contentTypeDescription="Crie um novo documento." ma:contentTypeScope="" ma:versionID="c8bdd877f8b7ada72b244d861352d564">
  <xsd:schema xmlns:xsd="http://www.w3.org/2001/XMLSchema" xmlns:xs="http://www.w3.org/2001/XMLSchema" xmlns:p="http://schemas.microsoft.com/office/2006/metadata/properties" xmlns:ns2="89e8de8d-c606-4f62-92c2-2cfeb78d7095" xmlns:ns3="e9dbb907-ad49-429f-8c87-c0a100780ce9" targetNamespace="http://schemas.microsoft.com/office/2006/metadata/properties" ma:root="true" ma:fieldsID="fa9e175c804622432b32a573e5c5fef2" ns2:_="" ns3:_="">
    <xsd:import namespace="89e8de8d-c606-4f62-92c2-2cfeb78d7095"/>
    <xsd:import namespace="e9dbb907-ad49-429f-8c87-c0a100780c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e8de8d-c606-4f62-92c2-2cfeb78d70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8c8c-82d9-473d-b32a-7907bf7138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bb907-ad49-429f-8c87-c0a100780ce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ee245a2-84bc-42fb-be82-4d96f651da4d}" ma:internalName="TaxCatchAll" ma:showField="CatchAllData" ma:web="e9dbb907-ad49-429f-8c87-c0a100780c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06714C-B63E-433E-89EA-8C5E8C333ADE}">
  <ds:schemaRefs>
    <ds:schemaRef ds:uri="http://schemas.microsoft.com/office/2006/metadata/properties"/>
    <ds:schemaRef ds:uri="http://schemas.microsoft.com/office/infopath/2007/PartnerControls"/>
    <ds:schemaRef ds:uri="e9dbb907-ad49-429f-8c87-c0a100780ce9"/>
    <ds:schemaRef ds:uri="89e8de8d-c606-4f62-92c2-2cfeb78d7095"/>
  </ds:schemaRefs>
</ds:datastoreItem>
</file>

<file path=customXml/itemProps2.xml><?xml version="1.0" encoding="utf-8"?>
<ds:datastoreItem xmlns:ds="http://schemas.openxmlformats.org/officeDocument/2006/customXml" ds:itemID="{BED6BBC1-583D-4935-8732-F0574C394E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59CC48-4854-48EA-9043-801DC3447D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e8de8d-c606-4f62-92c2-2cfeb78d7095"/>
    <ds:schemaRef ds:uri="e9dbb907-ad49-429f-8c87-c0a100780c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Activas</vt:lpstr>
      <vt:lpstr>Disponibles</vt:lpstr>
      <vt:lpstr>Historicos Inicios </vt:lpstr>
      <vt:lpstr>Histórico Recuperos</vt:lpstr>
      <vt:lpstr>Resumen</vt:lpstr>
      <vt:lpstr>Desafíos LNN</vt:lpstr>
      <vt:lpstr>Hoja2</vt:lpstr>
      <vt:lpstr>Histórico Actividad</vt:lpstr>
      <vt:lpstr>Histórico AF</vt:lpstr>
      <vt:lpstr>Hoja1</vt:lpstr>
    </vt:vector>
  </TitlesOfParts>
  <Manager/>
  <Company>Natura &amp;CO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Alejandro Rubiano Salazar</dc:creator>
  <cp:keywords/>
  <dc:description/>
  <cp:lastModifiedBy>Raúl Eduardo Sánchez Rodríguez</cp:lastModifiedBy>
  <cp:revision/>
  <dcterms:created xsi:type="dcterms:W3CDTF">2024-11-01T02:36:13Z</dcterms:created>
  <dcterms:modified xsi:type="dcterms:W3CDTF">2026-08-21T23:21:24Z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0x01010033D6FDF47506BD4B849467E99F4B421B</vt:lpwstr>
  </property>
  <property fmtid="{D5CDD505-2E9C-101B-9397-08002B2CF9AE}" pid="3" name="MediaServiceImageTags">
    <vt:lpwstr/>
  </property>
</Properties>
</file>